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C:\Users\新交換日記\2023年度\01主催事業\03東海IC\02エントリー関係\"/>
    </mc:Choice>
  </mc:AlternateContent>
  <xr:revisionPtr revIDLastSave="0" documentId="8_{177186F0-5B75-4FCD-98F2-212B5B5B7164}" xr6:coauthVersionLast="47" xr6:coauthVersionMax="47" xr10:uidLastSave="{00000000-0000-0000-0000-000000000000}"/>
  <workbookProtection workbookAlgorithmName="SHA-512" workbookHashValue="23L5j9HebfeUmU0kJekakMa4YY7SeCXzmPTE2/6NkhxHZ3uoO2no2O1kktFTv8KsMSVDRYhOHEN0xOOoxfsr8g==" workbookSaltValue="Gew1jOw7QArT5NVetc3HxA==" workbookSpinCount="100000" lockStructure="1"/>
  <bookViews>
    <workbookView xWindow="3510" yWindow="630" windowWidth="19125" windowHeight="15570" xr2:uid="{A02FE73A-A2AC-4A70-88E5-A03F654E7C63}"/>
  </bookViews>
  <sheets>
    <sheet name="基本情報登録" sheetId="1" r:id="rId1"/>
    <sheet name="対校種目　出場者確認書" sheetId="32" r:id="rId2"/>
    <sheet name="様式Ⅰ(男子)" sheetId="2" r:id="rId3"/>
    <sheet name="十種競技エントリー" sheetId="24" r:id="rId4"/>
    <sheet name="様式Ⅰ(女子)" sheetId="19" r:id="rId5"/>
    <sheet name="七種競技エントリー " sheetId="25" r:id="rId6"/>
    <sheet name="リレー確認表（記録入力）" sheetId="26" r:id="rId7"/>
    <sheet name="様式Ⅱ（トレーナー誓約書）" sheetId="23" r:id="rId8"/>
    <sheet name="MAT(男子)" sheetId="4" state="hidden" r:id="rId9"/>
    <sheet name="MAT(女子)" sheetId="10" state="hidden" r:id="rId10"/>
    <sheet name="男子混成mat" sheetId="28" state="hidden" r:id="rId11"/>
    <sheet name="女子混成mat " sheetId="30" state="hidden" r:id="rId12"/>
    <sheet name="mat(リレー)" sheetId="27" state="hidden" r:id="rId13"/>
    <sheet name="加盟校情報&amp;大会設定" sheetId="5" state="hidden" r:id="rId14"/>
    <sheet name="男子登録情報" sheetId="3" state="hidden" r:id="rId15"/>
    <sheet name="様式Ⅲ　明細書郵送シート" sheetId="18" state="hidden" r:id="rId16"/>
    <sheet name="女子登録情報" sheetId="8" state="hidden" r:id="rId17"/>
  </sheets>
  <externalReferences>
    <externalReference r:id="rId18"/>
  </externalReferences>
  <definedNames>
    <definedName name="_xlnm._FilterDatabase" localSheetId="13" hidden="1">'加盟校情報&amp;大会設定'!$G$4:$J$5</definedName>
    <definedName name="_xlnm._FilterDatabase" localSheetId="4" hidden="1">'様式Ⅰ(女子)'!$M$17:$M$19</definedName>
    <definedName name="_xlnm._FilterDatabase" localSheetId="2" hidden="1">'様式Ⅰ(男子)'!$A$5:$X$466</definedName>
    <definedName name="_xlnm.Print_Area" localSheetId="6">'リレー確認表（記録入力）'!$A$1:$Q$41</definedName>
    <definedName name="_xlnm.Print_Area" localSheetId="0">基本情報登録!$A$1:$J$88</definedName>
    <definedName name="_xlnm.Print_Area" localSheetId="5">'七種競技エントリー '!$A$1:$J$41</definedName>
    <definedName name="_xlnm.Print_Area" localSheetId="3">十種競技エントリー!$A$1:$J$44</definedName>
    <definedName name="_xlnm.Print_Area" localSheetId="4">'様式Ⅰ(女子)'!$A$1:$X$466</definedName>
    <definedName name="_xlnm.Print_Area" localSheetId="2">'様式Ⅰ(男子)'!$A$1:$X$466</definedName>
    <definedName name="_xlnm.Print_Area" localSheetId="7">'様式Ⅱ（トレーナー誓約書）'!$A$1:$O$63</definedName>
    <definedName name="_xlnm.Print_Area" localSheetId="15">'様式Ⅲ　明細書郵送シート'!$A$1:$I$56</definedName>
    <definedName name="_xlnm.Print_Titles" localSheetId="4">'様式Ⅰ(女子)'!$1:$10</definedName>
    <definedName name="_xlnm.Print_Titles" localSheetId="2">'様式Ⅰ(男子)'!$1:$10</definedName>
    <definedName name="学校名">[1]学校名!$C$8:$C$1417</definedName>
    <definedName name="元の位置に戻る" localSheetId="5">#REF!</definedName>
    <definedName name="元の位置に戻る" localSheetId="11">#REF!</definedName>
    <definedName name="元の位置に戻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 i="26" l="1"/>
  <c r="R29" i="26"/>
  <c r="Q30" i="26"/>
  <c r="Q29" i="26"/>
  <c r="R14" i="26"/>
  <c r="R13" i="26"/>
  <c r="Q14" i="26"/>
  <c r="Q13" i="26"/>
  <c r="P27" i="26"/>
  <c r="P28" i="26"/>
  <c r="P12" i="26"/>
  <c r="P11" i="26"/>
  <c r="D24" i="1"/>
  <c r="D19" i="1"/>
  <c r="J17" i="2"/>
  <c r="AY13" i="19"/>
  <c r="AY13" i="2"/>
  <c r="AG17" i="2"/>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W7" i="19"/>
  <c r="AA29" i="2"/>
  <c r="AA32" i="2"/>
  <c r="AA35" i="2"/>
  <c r="AA38" i="2"/>
  <c r="AA41" i="2"/>
  <c r="AA44" i="2"/>
  <c r="AA47" i="2"/>
  <c r="AA50" i="2"/>
  <c r="AA53" i="2"/>
  <c r="AA56" i="2"/>
  <c r="AA59" i="2"/>
  <c r="AA62" i="2"/>
  <c r="AA65" i="2"/>
  <c r="AA68" i="2"/>
  <c r="AA71" i="2"/>
  <c r="AA74" i="2"/>
  <c r="AA77" i="2"/>
  <c r="AA80" i="2"/>
  <c r="AA83" i="2"/>
  <c r="AA86" i="2"/>
  <c r="AA89" i="2"/>
  <c r="AA92" i="2"/>
  <c r="AA95" i="2"/>
  <c r="AA98" i="2"/>
  <c r="AA101" i="2"/>
  <c r="AA104" i="2"/>
  <c r="AA107" i="2"/>
  <c r="AA110" i="2"/>
  <c r="AA113" i="2"/>
  <c r="AA116" i="2"/>
  <c r="AA119" i="2"/>
  <c r="AA122" i="2"/>
  <c r="AA125" i="2"/>
  <c r="AA128" i="2"/>
  <c r="AA131" i="2"/>
  <c r="AA134" i="2"/>
  <c r="AA137" i="2"/>
  <c r="AA140" i="2"/>
  <c r="AA143" i="2"/>
  <c r="AA146" i="2"/>
  <c r="AA149" i="2"/>
  <c r="AA152" i="2"/>
  <c r="AA155" i="2"/>
  <c r="AA158" i="2"/>
  <c r="AA161" i="2"/>
  <c r="AA164" i="2"/>
  <c r="AA167" i="2"/>
  <c r="AA170" i="2"/>
  <c r="AA173" i="2"/>
  <c r="AA176" i="2"/>
  <c r="AA179" i="2"/>
  <c r="AA182" i="2"/>
  <c r="AA185" i="2"/>
  <c r="AA188" i="2"/>
  <c r="AA191" i="2"/>
  <c r="AA194" i="2"/>
  <c r="AA197" i="2"/>
  <c r="AA200" i="2"/>
  <c r="AA203" i="2"/>
  <c r="AA206" i="2"/>
  <c r="AA209" i="2"/>
  <c r="AA212" i="2"/>
  <c r="AA215" i="2"/>
  <c r="AA218" i="2"/>
  <c r="AA221" i="2"/>
  <c r="AA224" i="2"/>
  <c r="AA227" i="2"/>
  <c r="AA230" i="2"/>
  <c r="AA233" i="2"/>
  <c r="AA236" i="2"/>
  <c r="AA239" i="2"/>
  <c r="AA242" i="2"/>
  <c r="AA245" i="2"/>
  <c r="AA248" i="2"/>
  <c r="AA251" i="2"/>
  <c r="AA254" i="2"/>
  <c r="AA257" i="2"/>
  <c r="AA260" i="2"/>
  <c r="AA263" i="2"/>
  <c r="AA266" i="2"/>
  <c r="AA269" i="2"/>
  <c r="AA272" i="2"/>
  <c r="AA275" i="2"/>
  <c r="AA278" i="2"/>
  <c r="AA281" i="2"/>
  <c r="AA284" i="2"/>
  <c r="AA287" i="2"/>
  <c r="AA290" i="2"/>
  <c r="AA293" i="2"/>
  <c r="AA296" i="2"/>
  <c r="AA299" i="2"/>
  <c r="AA302" i="2"/>
  <c r="AA305" i="2"/>
  <c r="AA308" i="2"/>
  <c r="AA311" i="2"/>
  <c r="AA314" i="2"/>
  <c r="AB17" i="2"/>
  <c r="AB20" i="2"/>
  <c r="AF18" i="2"/>
  <c r="AG18" i="2"/>
  <c r="AF21" i="2"/>
  <c r="AG21" i="2"/>
  <c r="AG19" i="2"/>
  <c r="AH19" i="2" s="1"/>
  <c r="AG22" i="2"/>
  <c r="AH22" i="2" s="1"/>
  <c r="AF24" i="2"/>
  <c r="AG24" i="2"/>
  <c r="AG25" i="2"/>
  <c r="AH25" i="2"/>
  <c r="AF27" i="2"/>
  <c r="AG27" i="2"/>
  <c r="AG28" i="2"/>
  <c r="AH28" i="2" s="1"/>
  <c r="AD29" i="2"/>
  <c r="AE29" i="2"/>
  <c r="AF29" i="2"/>
  <c r="AG29" i="2"/>
  <c r="AH29" i="2"/>
  <c r="AF30" i="2"/>
  <c r="AG30" i="2"/>
  <c r="AH30" i="2" s="1"/>
  <c r="AG31" i="2"/>
  <c r="AH31" i="2" s="1"/>
  <c r="AD32" i="2"/>
  <c r="AE32" i="2"/>
  <c r="AF32" i="2"/>
  <c r="AG32" i="2"/>
  <c r="AH32" i="2"/>
  <c r="AF33" i="2"/>
  <c r="AG33" i="2"/>
  <c r="AH33" i="2" s="1"/>
  <c r="AG34" i="2"/>
  <c r="AH34" i="2" s="1"/>
  <c r="AD35" i="2"/>
  <c r="AE35" i="2"/>
  <c r="AF35" i="2"/>
  <c r="AG35" i="2"/>
  <c r="AH35" i="2"/>
  <c r="AF36" i="2"/>
  <c r="AG36" i="2"/>
  <c r="AH36" i="2" s="1"/>
  <c r="AG37" i="2"/>
  <c r="AH37" i="2" s="1"/>
  <c r="AD38" i="2"/>
  <c r="AE38" i="2"/>
  <c r="AF38" i="2"/>
  <c r="AG38" i="2"/>
  <c r="AH38" i="2"/>
  <c r="AF39" i="2"/>
  <c r="AG39" i="2"/>
  <c r="AH39" i="2" s="1"/>
  <c r="AG40" i="2"/>
  <c r="AH40" i="2" s="1"/>
  <c r="AD41" i="2"/>
  <c r="AE41" i="2"/>
  <c r="AF41" i="2"/>
  <c r="AG41" i="2"/>
  <c r="AH41" i="2"/>
  <c r="AF42" i="2"/>
  <c r="AG42" i="2"/>
  <c r="AH42" i="2" s="1"/>
  <c r="AG43" i="2"/>
  <c r="AH43" i="2" s="1"/>
  <c r="AD44" i="2"/>
  <c r="AE44" i="2"/>
  <c r="AF44" i="2"/>
  <c r="AG44" i="2"/>
  <c r="AH44" i="2"/>
  <c r="AF45" i="2"/>
  <c r="AG45" i="2"/>
  <c r="AH45" i="2" s="1"/>
  <c r="AG46" i="2"/>
  <c r="AH46" i="2" s="1"/>
  <c r="AD47" i="2"/>
  <c r="AE47" i="2"/>
  <c r="AF47" i="2"/>
  <c r="AG47" i="2"/>
  <c r="AH47" i="2"/>
  <c r="AF48" i="2"/>
  <c r="AG48" i="2"/>
  <c r="AH48" i="2" s="1"/>
  <c r="AG49" i="2"/>
  <c r="AH49" i="2" s="1"/>
  <c r="AD50" i="2"/>
  <c r="AE50" i="2"/>
  <c r="AF50" i="2"/>
  <c r="AG50" i="2"/>
  <c r="AH50" i="2"/>
  <c r="AF51" i="2"/>
  <c r="AG51" i="2"/>
  <c r="AH51" i="2" s="1"/>
  <c r="AG52" i="2"/>
  <c r="AH52" i="2" s="1"/>
  <c r="AD53" i="2"/>
  <c r="AE53" i="2"/>
  <c r="AF53" i="2"/>
  <c r="AG53" i="2"/>
  <c r="AH53" i="2"/>
  <c r="AF54" i="2"/>
  <c r="AG54" i="2"/>
  <c r="AH54" i="2" s="1"/>
  <c r="AG55" i="2"/>
  <c r="AH55" i="2" s="1"/>
  <c r="AD56" i="2"/>
  <c r="AE56" i="2"/>
  <c r="AF56" i="2"/>
  <c r="AG56" i="2"/>
  <c r="AH56" i="2"/>
  <c r="AF57" i="2"/>
  <c r="AG57" i="2"/>
  <c r="AH57" i="2" s="1"/>
  <c r="AG58" i="2"/>
  <c r="AH58" i="2" s="1"/>
  <c r="AD59" i="2"/>
  <c r="AE59" i="2"/>
  <c r="AF59" i="2"/>
  <c r="AG59" i="2"/>
  <c r="AH59" i="2"/>
  <c r="AF60" i="2"/>
  <c r="AG60" i="2"/>
  <c r="AH60" i="2" s="1"/>
  <c r="AG61" i="2"/>
  <c r="AH61" i="2" s="1"/>
  <c r="AD62" i="2"/>
  <c r="AE62" i="2"/>
  <c r="AF62" i="2"/>
  <c r="AG62" i="2"/>
  <c r="AH62" i="2"/>
  <c r="AF63" i="2"/>
  <c r="AG63" i="2"/>
  <c r="AH63" i="2" s="1"/>
  <c r="AG64" i="2"/>
  <c r="AH64" i="2" s="1"/>
  <c r="AD65" i="2"/>
  <c r="AE65" i="2"/>
  <c r="AF65" i="2"/>
  <c r="AG65" i="2"/>
  <c r="AH65" i="2"/>
  <c r="AF66" i="2"/>
  <c r="AG66" i="2"/>
  <c r="AH66" i="2" s="1"/>
  <c r="AG67" i="2"/>
  <c r="AH67" i="2" s="1"/>
  <c r="AD68" i="2"/>
  <c r="AE68" i="2"/>
  <c r="AF68" i="2"/>
  <c r="AG68" i="2"/>
  <c r="AH68" i="2"/>
  <c r="AF69" i="2"/>
  <c r="AG69" i="2"/>
  <c r="AH69" i="2" s="1"/>
  <c r="AG70" i="2"/>
  <c r="AH70" i="2" s="1"/>
  <c r="AD71" i="2"/>
  <c r="AE71" i="2"/>
  <c r="AF71" i="2"/>
  <c r="AG71" i="2"/>
  <c r="AH71" i="2"/>
  <c r="AF72" i="2"/>
  <c r="AG72" i="2"/>
  <c r="AH72" i="2" s="1"/>
  <c r="AG73" i="2"/>
  <c r="AH73" i="2" s="1"/>
  <c r="AD74" i="2"/>
  <c r="AE74" i="2"/>
  <c r="AF74" i="2"/>
  <c r="AG74" i="2"/>
  <c r="AH74" i="2"/>
  <c r="AF75" i="2"/>
  <c r="AG75" i="2"/>
  <c r="AH75" i="2" s="1"/>
  <c r="AG76" i="2"/>
  <c r="AH76" i="2" s="1"/>
  <c r="AD77" i="2"/>
  <c r="AE77" i="2"/>
  <c r="AF77" i="2"/>
  <c r="AG77" i="2"/>
  <c r="AH77" i="2"/>
  <c r="AF78" i="2"/>
  <c r="AG78" i="2"/>
  <c r="AH78" i="2" s="1"/>
  <c r="AG79" i="2"/>
  <c r="AH79" i="2" s="1"/>
  <c r="AD80" i="2"/>
  <c r="AE80" i="2"/>
  <c r="AF80" i="2"/>
  <c r="AG80" i="2"/>
  <c r="AH80" i="2"/>
  <c r="AF81" i="2"/>
  <c r="AG81" i="2"/>
  <c r="AH81" i="2" s="1"/>
  <c r="AG82" i="2"/>
  <c r="AH82" i="2" s="1"/>
  <c r="AD83" i="2"/>
  <c r="AE83" i="2"/>
  <c r="AF83" i="2"/>
  <c r="AG83" i="2"/>
  <c r="AH83" i="2"/>
  <c r="AF84" i="2"/>
  <c r="AG84" i="2"/>
  <c r="AH84" i="2" s="1"/>
  <c r="AG85" i="2"/>
  <c r="AH85" i="2" s="1"/>
  <c r="AD86" i="2"/>
  <c r="AE86" i="2"/>
  <c r="AF86" i="2"/>
  <c r="AG86" i="2"/>
  <c r="AH86" i="2"/>
  <c r="AF87" i="2"/>
  <c r="AG87" i="2"/>
  <c r="AH87" i="2" s="1"/>
  <c r="AG88" i="2"/>
  <c r="AH88" i="2" s="1"/>
  <c r="AD89" i="2"/>
  <c r="AE89" i="2"/>
  <c r="AF89" i="2"/>
  <c r="AG89" i="2"/>
  <c r="AH89" i="2"/>
  <c r="AF90" i="2"/>
  <c r="AG90" i="2"/>
  <c r="AH90" i="2" s="1"/>
  <c r="AG91" i="2"/>
  <c r="AH91" i="2" s="1"/>
  <c r="AD92" i="2"/>
  <c r="AE92" i="2"/>
  <c r="AF92" i="2"/>
  <c r="AG92" i="2"/>
  <c r="AH92" i="2"/>
  <c r="AF93" i="2"/>
  <c r="AG93" i="2"/>
  <c r="AH93" i="2" s="1"/>
  <c r="AG94" i="2"/>
  <c r="AH94" i="2" s="1"/>
  <c r="AD95" i="2"/>
  <c r="AE95" i="2"/>
  <c r="AF95" i="2"/>
  <c r="AG95" i="2"/>
  <c r="AH95" i="2"/>
  <c r="AF96" i="2"/>
  <c r="AG96" i="2"/>
  <c r="AH96" i="2" s="1"/>
  <c r="AG97" i="2"/>
  <c r="AH97" i="2" s="1"/>
  <c r="AD98" i="2"/>
  <c r="AE98" i="2"/>
  <c r="AF98" i="2"/>
  <c r="AG98" i="2"/>
  <c r="AH98" i="2"/>
  <c r="AF99" i="2"/>
  <c r="AG99" i="2"/>
  <c r="AH99" i="2" s="1"/>
  <c r="AG100" i="2"/>
  <c r="AH100" i="2" s="1"/>
  <c r="AD101" i="2"/>
  <c r="AE101" i="2"/>
  <c r="AF101" i="2"/>
  <c r="AG101" i="2"/>
  <c r="AH101" i="2"/>
  <c r="AF102" i="2"/>
  <c r="AG102" i="2"/>
  <c r="AH102" i="2" s="1"/>
  <c r="AG103" i="2"/>
  <c r="AH103" i="2" s="1"/>
  <c r="AD104" i="2"/>
  <c r="AE104" i="2"/>
  <c r="AF104" i="2"/>
  <c r="AG104" i="2"/>
  <c r="AH104" i="2"/>
  <c r="AF105" i="2"/>
  <c r="AG105" i="2"/>
  <c r="AH105" i="2" s="1"/>
  <c r="AG106" i="2"/>
  <c r="AH106" i="2" s="1"/>
  <c r="AD107" i="2"/>
  <c r="AE107" i="2"/>
  <c r="AF107" i="2"/>
  <c r="AG107" i="2"/>
  <c r="AH107" i="2"/>
  <c r="AF108" i="2"/>
  <c r="AG108" i="2"/>
  <c r="AH108" i="2" s="1"/>
  <c r="AG109" i="2"/>
  <c r="AH109" i="2" s="1"/>
  <c r="AD110" i="2"/>
  <c r="AE110" i="2"/>
  <c r="AF110" i="2"/>
  <c r="AG110" i="2"/>
  <c r="AH110" i="2"/>
  <c r="AF111" i="2"/>
  <c r="AG111" i="2"/>
  <c r="AH111" i="2" s="1"/>
  <c r="AG112" i="2"/>
  <c r="AH112" i="2" s="1"/>
  <c r="AD113" i="2"/>
  <c r="AE113" i="2"/>
  <c r="AF113" i="2"/>
  <c r="AG113" i="2"/>
  <c r="AH113" i="2"/>
  <c r="AF114" i="2"/>
  <c r="AG114" i="2"/>
  <c r="AH114" i="2" s="1"/>
  <c r="AG115" i="2"/>
  <c r="AH115" i="2" s="1"/>
  <c r="AD116" i="2"/>
  <c r="AE116" i="2"/>
  <c r="AF116" i="2"/>
  <c r="AG116" i="2"/>
  <c r="AH116" i="2"/>
  <c r="AF117" i="2"/>
  <c r="AG117" i="2"/>
  <c r="AH117" i="2" s="1"/>
  <c r="AG118" i="2"/>
  <c r="AH118" i="2" s="1"/>
  <c r="AD119" i="2"/>
  <c r="AE119" i="2"/>
  <c r="AF119" i="2"/>
  <c r="AG119" i="2"/>
  <c r="AH119" i="2"/>
  <c r="AF120" i="2"/>
  <c r="AG120" i="2"/>
  <c r="AH120" i="2" s="1"/>
  <c r="AG121" i="2"/>
  <c r="AH121" i="2" s="1"/>
  <c r="AD122" i="2"/>
  <c r="AE122" i="2"/>
  <c r="AF122" i="2"/>
  <c r="AG122" i="2"/>
  <c r="AH122" i="2"/>
  <c r="AF123" i="2"/>
  <c r="AG123" i="2"/>
  <c r="AH123" i="2" s="1"/>
  <c r="AG124" i="2"/>
  <c r="AH124" i="2" s="1"/>
  <c r="AD125" i="2"/>
  <c r="AE125" i="2"/>
  <c r="AF125" i="2"/>
  <c r="AG125" i="2"/>
  <c r="AH125" i="2"/>
  <c r="AF126" i="2"/>
  <c r="AG126" i="2"/>
  <c r="AH126" i="2" s="1"/>
  <c r="AG127" i="2"/>
  <c r="AH127" i="2" s="1"/>
  <c r="AD128" i="2"/>
  <c r="AE128" i="2"/>
  <c r="AF128" i="2"/>
  <c r="AG128" i="2"/>
  <c r="AH128" i="2"/>
  <c r="AF129" i="2"/>
  <c r="AG129" i="2"/>
  <c r="AH129" i="2" s="1"/>
  <c r="AG130" i="2"/>
  <c r="AH130" i="2" s="1"/>
  <c r="AD131" i="2"/>
  <c r="AE131" i="2"/>
  <c r="AF131" i="2"/>
  <c r="AG131" i="2"/>
  <c r="AH131" i="2"/>
  <c r="AF132" i="2"/>
  <c r="AG132" i="2"/>
  <c r="AH132" i="2" s="1"/>
  <c r="AG133" i="2"/>
  <c r="AH133" i="2" s="1"/>
  <c r="AD134" i="2"/>
  <c r="AE134" i="2"/>
  <c r="AF134" i="2"/>
  <c r="AG134" i="2"/>
  <c r="AH134" i="2"/>
  <c r="AF135" i="2"/>
  <c r="AG135" i="2"/>
  <c r="AH135" i="2" s="1"/>
  <c r="AG136" i="2"/>
  <c r="AH136" i="2" s="1"/>
  <c r="AD137" i="2"/>
  <c r="AE137" i="2"/>
  <c r="AF137" i="2"/>
  <c r="AG137" i="2"/>
  <c r="AH137" i="2"/>
  <c r="AF138" i="2"/>
  <c r="AG138" i="2"/>
  <c r="AH138" i="2" s="1"/>
  <c r="AG139" i="2"/>
  <c r="AH139" i="2" s="1"/>
  <c r="AD140" i="2"/>
  <c r="AE140" i="2"/>
  <c r="AF140" i="2"/>
  <c r="AG140" i="2"/>
  <c r="AH140" i="2"/>
  <c r="AF141" i="2"/>
  <c r="AG141" i="2"/>
  <c r="AH141" i="2" s="1"/>
  <c r="AG142" i="2"/>
  <c r="AH142" i="2" s="1"/>
  <c r="AD143" i="2"/>
  <c r="AE143" i="2"/>
  <c r="AF143" i="2"/>
  <c r="AG143" i="2"/>
  <c r="AH143" i="2"/>
  <c r="AF144" i="2"/>
  <c r="AG144" i="2"/>
  <c r="AH144" i="2" s="1"/>
  <c r="AG145" i="2"/>
  <c r="AH145" i="2" s="1"/>
  <c r="AD146" i="2"/>
  <c r="AE146" i="2"/>
  <c r="AF146" i="2"/>
  <c r="AG146" i="2"/>
  <c r="AH146" i="2"/>
  <c r="AF147" i="2"/>
  <c r="AG147" i="2"/>
  <c r="AH147" i="2" s="1"/>
  <c r="AG148" i="2"/>
  <c r="AH148" i="2" s="1"/>
  <c r="AD149" i="2"/>
  <c r="AE149" i="2"/>
  <c r="AF149" i="2"/>
  <c r="AG149" i="2"/>
  <c r="AH149" i="2"/>
  <c r="AF150" i="2"/>
  <c r="AG150" i="2"/>
  <c r="AH150" i="2" s="1"/>
  <c r="AG151" i="2"/>
  <c r="AH151" i="2" s="1"/>
  <c r="AD152" i="2"/>
  <c r="AE152" i="2"/>
  <c r="AF152" i="2"/>
  <c r="AG152" i="2"/>
  <c r="AH152" i="2"/>
  <c r="AF153" i="2"/>
  <c r="AG153" i="2"/>
  <c r="AH153" i="2" s="1"/>
  <c r="AG154" i="2"/>
  <c r="AH154" i="2" s="1"/>
  <c r="AD155" i="2"/>
  <c r="AE155" i="2"/>
  <c r="AF155" i="2"/>
  <c r="AG155" i="2"/>
  <c r="AH155" i="2"/>
  <c r="AF156" i="2"/>
  <c r="AG156" i="2"/>
  <c r="AH156" i="2" s="1"/>
  <c r="AG157" i="2"/>
  <c r="AH157" i="2" s="1"/>
  <c r="AD158" i="2"/>
  <c r="AE158" i="2"/>
  <c r="AF158" i="2"/>
  <c r="AG158" i="2"/>
  <c r="AH158" i="2"/>
  <c r="AF159" i="2"/>
  <c r="AG159" i="2"/>
  <c r="AH159" i="2" s="1"/>
  <c r="AG160" i="2"/>
  <c r="AH160" i="2" s="1"/>
  <c r="AD161" i="2"/>
  <c r="AE161" i="2"/>
  <c r="AF161" i="2"/>
  <c r="AG161" i="2"/>
  <c r="AH161" i="2"/>
  <c r="AF162" i="2"/>
  <c r="AG162" i="2"/>
  <c r="AH162" i="2" s="1"/>
  <c r="AG163" i="2"/>
  <c r="AH163" i="2" s="1"/>
  <c r="AD164" i="2"/>
  <c r="AE164" i="2"/>
  <c r="AF164" i="2"/>
  <c r="AG164" i="2"/>
  <c r="AH164" i="2"/>
  <c r="AF165" i="2"/>
  <c r="AG165" i="2"/>
  <c r="AH165" i="2" s="1"/>
  <c r="AG166" i="2"/>
  <c r="AH166" i="2" s="1"/>
  <c r="AD167" i="2"/>
  <c r="AE167" i="2"/>
  <c r="AF167" i="2"/>
  <c r="AG167" i="2"/>
  <c r="AH167" i="2"/>
  <c r="AF168" i="2"/>
  <c r="AG168" i="2"/>
  <c r="AH168" i="2" s="1"/>
  <c r="AG169" i="2"/>
  <c r="AH169" i="2" s="1"/>
  <c r="AD170" i="2"/>
  <c r="AE170" i="2"/>
  <c r="AF170" i="2"/>
  <c r="AG170" i="2"/>
  <c r="AH170" i="2"/>
  <c r="AF171" i="2"/>
  <c r="AG171" i="2"/>
  <c r="AH171" i="2" s="1"/>
  <c r="AG172" i="2"/>
  <c r="AH172" i="2" s="1"/>
  <c r="AD173" i="2"/>
  <c r="AE173" i="2"/>
  <c r="AF173" i="2"/>
  <c r="AG173" i="2"/>
  <c r="AH173" i="2"/>
  <c r="AF174" i="2"/>
  <c r="AG174" i="2"/>
  <c r="AH174" i="2" s="1"/>
  <c r="AG175" i="2"/>
  <c r="AH175" i="2" s="1"/>
  <c r="AD176" i="2"/>
  <c r="AE176" i="2"/>
  <c r="AF176" i="2"/>
  <c r="AG176" i="2"/>
  <c r="AH176" i="2"/>
  <c r="AF177" i="2"/>
  <c r="AG177" i="2"/>
  <c r="AH177" i="2" s="1"/>
  <c r="AG178" i="2"/>
  <c r="AH178" i="2" s="1"/>
  <c r="AD179" i="2"/>
  <c r="AE179" i="2"/>
  <c r="AF179" i="2"/>
  <c r="AG179" i="2"/>
  <c r="AH179" i="2"/>
  <c r="AF180" i="2"/>
  <c r="AG180" i="2"/>
  <c r="AH180" i="2" s="1"/>
  <c r="AG181" i="2"/>
  <c r="AH181" i="2" s="1"/>
  <c r="AD182" i="2"/>
  <c r="AE182" i="2"/>
  <c r="AF182" i="2"/>
  <c r="AG182" i="2"/>
  <c r="AH182" i="2"/>
  <c r="AF183" i="2"/>
  <c r="AG183" i="2"/>
  <c r="AH183" i="2" s="1"/>
  <c r="AG184" i="2"/>
  <c r="AH184" i="2" s="1"/>
  <c r="AD185" i="2"/>
  <c r="AE185" i="2"/>
  <c r="AF185" i="2"/>
  <c r="AG185" i="2"/>
  <c r="AH185" i="2"/>
  <c r="AF186" i="2"/>
  <c r="AG186" i="2"/>
  <c r="AH186" i="2" s="1"/>
  <c r="AG187" i="2"/>
  <c r="AH187" i="2" s="1"/>
  <c r="AD188" i="2"/>
  <c r="AE188" i="2"/>
  <c r="AF188" i="2"/>
  <c r="AG188" i="2"/>
  <c r="AH188" i="2"/>
  <c r="AF189" i="2"/>
  <c r="AG189" i="2"/>
  <c r="AH189" i="2" s="1"/>
  <c r="AG190" i="2"/>
  <c r="AH190" i="2" s="1"/>
  <c r="AD191" i="2"/>
  <c r="AE191" i="2"/>
  <c r="AF191" i="2"/>
  <c r="AG191" i="2"/>
  <c r="AH191" i="2"/>
  <c r="AF192" i="2"/>
  <c r="AG192" i="2"/>
  <c r="AH192" i="2" s="1"/>
  <c r="AG193" i="2"/>
  <c r="AH193" i="2" s="1"/>
  <c r="AD194" i="2"/>
  <c r="AE194" i="2"/>
  <c r="AF194" i="2"/>
  <c r="AG194" i="2"/>
  <c r="AH194" i="2"/>
  <c r="AF195" i="2"/>
  <c r="AG195" i="2"/>
  <c r="AH195" i="2" s="1"/>
  <c r="AG196" i="2"/>
  <c r="AH196" i="2" s="1"/>
  <c r="AD197" i="2"/>
  <c r="AE197" i="2"/>
  <c r="AF197" i="2"/>
  <c r="AG197" i="2"/>
  <c r="AH197" i="2"/>
  <c r="AF198" i="2"/>
  <c r="AG198" i="2"/>
  <c r="AH198" i="2" s="1"/>
  <c r="AG199" i="2"/>
  <c r="AH199" i="2" s="1"/>
  <c r="AD200" i="2"/>
  <c r="AE200" i="2"/>
  <c r="AF200" i="2"/>
  <c r="AG200" i="2"/>
  <c r="AH200" i="2"/>
  <c r="AF201" i="2"/>
  <c r="AG201" i="2"/>
  <c r="AH201" i="2" s="1"/>
  <c r="AG202" i="2"/>
  <c r="AH202" i="2" s="1"/>
  <c r="AD203" i="2"/>
  <c r="AE203" i="2"/>
  <c r="AF203" i="2"/>
  <c r="AG203" i="2"/>
  <c r="AH203" i="2"/>
  <c r="AF204" i="2"/>
  <c r="AG204" i="2"/>
  <c r="AH204" i="2" s="1"/>
  <c r="AG205" i="2"/>
  <c r="AH205" i="2" s="1"/>
  <c r="AD206" i="2"/>
  <c r="AE206" i="2"/>
  <c r="AF206" i="2"/>
  <c r="AG206" i="2"/>
  <c r="AH206" i="2"/>
  <c r="AF207" i="2"/>
  <c r="AG207" i="2"/>
  <c r="AH207" i="2" s="1"/>
  <c r="AG208" i="2"/>
  <c r="AH208" i="2" s="1"/>
  <c r="AD209" i="2"/>
  <c r="AE209" i="2"/>
  <c r="AF209" i="2"/>
  <c r="AG209" i="2"/>
  <c r="AH209" i="2"/>
  <c r="AF210" i="2"/>
  <c r="AG210" i="2"/>
  <c r="AH210" i="2" s="1"/>
  <c r="AG211" i="2"/>
  <c r="AH211" i="2" s="1"/>
  <c r="AD212" i="2"/>
  <c r="AE212" i="2"/>
  <c r="AF212" i="2"/>
  <c r="AG212" i="2"/>
  <c r="AH212" i="2"/>
  <c r="AF213" i="2"/>
  <c r="AG213" i="2"/>
  <c r="AH213" i="2" s="1"/>
  <c r="AG214" i="2"/>
  <c r="AH214" i="2" s="1"/>
  <c r="AD215" i="2"/>
  <c r="AE215" i="2"/>
  <c r="AF215" i="2"/>
  <c r="AG215" i="2"/>
  <c r="AH215" i="2"/>
  <c r="AF216" i="2"/>
  <c r="AG216" i="2"/>
  <c r="AH216" i="2" s="1"/>
  <c r="AG217" i="2"/>
  <c r="AH217" i="2" s="1"/>
  <c r="AD218" i="2"/>
  <c r="AE218" i="2"/>
  <c r="AF218" i="2"/>
  <c r="AG218" i="2"/>
  <c r="AH218" i="2"/>
  <c r="AF219" i="2"/>
  <c r="AG219" i="2"/>
  <c r="AH219" i="2" s="1"/>
  <c r="AG220" i="2"/>
  <c r="AH220" i="2" s="1"/>
  <c r="AD221" i="2"/>
  <c r="AE221" i="2"/>
  <c r="AF221" i="2"/>
  <c r="AG221" i="2"/>
  <c r="AH221" i="2"/>
  <c r="AF222" i="2"/>
  <c r="AG222" i="2"/>
  <c r="AH222" i="2" s="1"/>
  <c r="AG223" i="2"/>
  <c r="AH223" i="2" s="1"/>
  <c r="AD224" i="2"/>
  <c r="AE224" i="2"/>
  <c r="AF224" i="2"/>
  <c r="AG224" i="2"/>
  <c r="AH224" i="2"/>
  <c r="AF225" i="2"/>
  <c r="AG225" i="2"/>
  <c r="AH225" i="2" s="1"/>
  <c r="AG226" i="2"/>
  <c r="AH226" i="2" s="1"/>
  <c r="AD227" i="2"/>
  <c r="AE227" i="2"/>
  <c r="AF227" i="2"/>
  <c r="AG227" i="2"/>
  <c r="AH227" i="2"/>
  <c r="AF228" i="2"/>
  <c r="AG228" i="2"/>
  <c r="AH228" i="2" s="1"/>
  <c r="AG229" i="2"/>
  <c r="AH229" i="2" s="1"/>
  <c r="AD230" i="2"/>
  <c r="AE230" i="2"/>
  <c r="AF230" i="2"/>
  <c r="AG230" i="2"/>
  <c r="AH230" i="2"/>
  <c r="AF231" i="2"/>
  <c r="AG231" i="2"/>
  <c r="AH231" i="2" s="1"/>
  <c r="AG232" i="2"/>
  <c r="AH232" i="2" s="1"/>
  <c r="AD233" i="2"/>
  <c r="AE233" i="2"/>
  <c r="AF233" i="2"/>
  <c r="AG233" i="2"/>
  <c r="AH233" i="2"/>
  <c r="AF234" i="2"/>
  <c r="AG234" i="2"/>
  <c r="AH234" i="2"/>
  <c r="AG235" i="2"/>
  <c r="AH235" i="2"/>
  <c r="AD236" i="2"/>
  <c r="AE236" i="2"/>
  <c r="AF236" i="2"/>
  <c r="AG236" i="2"/>
  <c r="AH236" i="2"/>
  <c r="AF237" i="2"/>
  <c r="AG237" i="2"/>
  <c r="AH237" i="2"/>
  <c r="AG238" i="2"/>
  <c r="AH238" i="2"/>
  <c r="AD239" i="2"/>
  <c r="AE239" i="2"/>
  <c r="AF239" i="2"/>
  <c r="AG239" i="2"/>
  <c r="AH239" i="2"/>
  <c r="AF240" i="2"/>
  <c r="AG240" i="2"/>
  <c r="AH240" i="2"/>
  <c r="AG241" i="2"/>
  <c r="AH241" i="2"/>
  <c r="AD242" i="2"/>
  <c r="AE242" i="2"/>
  <c r="AF242" i="2"/>
  <c r="AG242" i="2"/>
  <c r="AH242" i="2"/>
  <c r="AF243" i="2"/>
  <c r="AG243" i="2"/>
  <c r="AH243" i="2"/>
  <c r="AG244" i="2"/>
  <c r="AH244" i="2"/>
  <c r="AD245" i="2"/>
  <c r="AE245" i="2"/>
  <c r="AF245" i="2"/>
  <c r="AG245" i="2"/>
  <c r="AH245" i="2"/>
  <c r="AF246" i="2"/>
  <c r="AG246" i="2"/>
  <c r="AH246" i="2"/>
  <c r="AG247" i="2"/>
  <c r="AH247" i="2"/>
  <c r="AD248" i="2"/>
  <c r="AE248" i="2"/>
  <c r="AF248" i="2"/>
  <c r="AG248" i="2"/>
  <c r="AH248" i="2"/>
  <c r="AF249" i="2"/>
  <c r="AG249" i="2"/>
  <c r="AH249" i="2"/>
  <c r="AG250" i="2"/>
  <c r="AH250" i="2"/>
  <c r="AD251" i="2"/>
  <c r="AE251" i="2"/>
  <c r="AF251" i="2"/>
  <c r="AG251" i="2"/>
  <c r="AH251" i="2"/>
  <c r="AF252" i="2"/>
  <c r="AG252" i="2"/>
  <c r="AH252" i="2"/>
  <c r="AG253" i="2"/>
  <c r="AH253" i="2"/>
  <c r="AD254" i="2"/>
  <c r="AE254" i="2"/>
  <c r="AF254" i="2"/>
  <c r="AG254" i="2"/>
  <c r="AH254" i="2"/>
  <c r="AF255" i="2"/>
  <c r="AG255" i="2"/>
  <c r="AH255" i="2"/>
  <c r="AG256" i="2"/>
  <c r="AH256" i="2"/>
  <c r="AD257" i="2"/>
  <c r="AE257" i="2"/>
  <c r="AF257" i="2"/>
  <c r="AG257" i="2"/>
  <c r="AH257" i="2"/>
  <c r="AF258" i="2"/>
  <c r="AG258" i="2"/>
  <c r="AH258" i="2"/>
  <c r="AG259" i="2"/>
  <c r="AH259" i="2"/>
  <c r="AD260" i="2"/>
  <c r="AE260" i="2"/>
  <c r="AF260" i="2"/>
  <c r="AG260" i="2"/>
  <c r="AH260" i="2"/>
  <c r="AF261" i="2"/>
  <c r="AG261" i="2"/>
  <c r="AH261" i="2"/>
  <c r="AG262" i="2"/>
  <c r="AH262" i="2"/>
  <c r="AD263" i="2"/>
  <c r="AE263" i="2"/>
  <c r="AF263" i="2"/>
  <c r="AG263" i="2"/>
  <c r="AH263" i="2"/>
  <c r="AF264" i="2"/>
  <c r="AG264" i="2"/>
  <c r="AH264" i="2"/>
  <c r="AG265" i="2"/>
  <c r="AH265" i="2"/>
  <c r="AD266" i="2"/>
  <c r="AE266" i="2"/>
  <c r="AF266" i="2"/>
  <c r="AG266" i="2"/>
  <c r="AH266" i="2"/>
  <c r="AF267" i="2"/>
  <c r="AG267" i="2"/>
  <c r="AH267" i="2"/>
  <c r="AG268" i="2"/>
  <c r="AH268" i="2"/>
  <c r="AD269" i="2"/>
  <c r="AE269" i="2"/>
  <c r="AF269" i="2"/>
  <c r="AG269" i="2"/>
  <c r="AH269" i="2"/>
  <c r="AF270" i="2"/>
  <c r="AG270" i="2"/>
  <c r="AH270" i="2"/>
  <c r="AG271" i="2"/>
  <c r="AH271" i="2"/>
  <c r="AD272" i="2"/>
  <c r="AE272" i="2"/>
  <c r="AF272" i="2"/>
  <c r="AG272" i="2"/>
  <c r="AH272" i="2"/>
  <c r="AF273" i="2"/>
  <c r="AG273" i="2"/>
  <c r="AH273" i="2"/>
  <c r="AG274" i="2"/>
  <c r="AH274" i="2"/>
  <c r="AD275" i="2"/>
  <c r="AE275" i="2"/>
  <c r="AF275" i="2"/>
  <c r="AG275" i="2"/>
  <c r="AH275" i="2"/>
  <c r="AF276" i="2"/>
  <c r="AG276" i="2"/>
  <c r="AH276" i="2"/>
  <c r="AG277" i="2"/>
  <c r="AH277" i="2"/>
  <c r="AD278" i="2"/>
  <c r="AE278" i="2"/>
  <c r="AF278" i="2"/>
  <c r="AG278" i="2"/>
  <c r="AH278" i="2"/>
  <c r="AF279" i="2"/>
  <c r="AG279" i="2"/>
  <c r="AH279" i="2"/>
  <c r="AG280" i="2"/>
  <c r="AH280" i="2"/>
  <c r="AD281" i="2"/>
  <c r="AE281" i="2"/>
  <c r="AF281" i="2"/>
  <c r="AG281" i="2"/>
  <c r="AH281" i="2"/>
  <c r="AF282" i="2"/>
  <c r="AG282" i="2"/>
  <c r="AH282" i="2"/>
  <c r="AG283" i="2"/>
  <c r="AH283" i="2"/>
  <c r="AD284" i="2"/>
  <c r="AE284" i="2"/>
  <c r="AF284" i="2"/>
  <c r="AG284" i="2"/>
  <c r="AH284" i="2"/>
  <c r="AF285" i="2"/>
  <c r="AG285" i="2"/>
  <c r="AH285" i="2"/>
  <c r="AG286" i="2"/>
  <c r="AH286" i="2"/>
  <c r="AD287" i="2"/>
  <c r="AE287" i="2"/>
  <c r="AF287" i="2"/>
  <c r="AG287" i="2"/>
  <c r="AH287" i="2"/>
  <c r="AF288" i="2"/>
  <c r="AG288" i="2"/>
  <c r="AH288" i="2"/>
  <c r="AG289" i="2"/>
  <c r="AH289" i="2"/>
  <c r="AD290" i="2"/>
  <c r="AE290" i="2"/>
  <c r="AF290" i="2"/>
  <c r="AG290" i="2"/>
  <c r="AH290" i="2"/>
  <c r="AF291" i="2"/>
  <c r="AG291" i="2"/>
  <c r="AH291" i="2"/>
  <c r="AG292" i="2"/>
  <c r="AH292" i="2"/>
  <c r="AD293" i="2"/>
  <c r="AE293" i="2"/>
  <c r="AF293" i="2"/>
  <c r="AG293" i="2"/>
  <c r="AH293" i="2"/>
  <c r="AF294" i="2"/>
  <c r="AG294" i="2"/>
  <c r="AH294" i="2"/>
  <c r="AG295" i="2"/>
  <c r="AH295" i="2"/>
  <c r="AD296" i="2"/>
  <c r="AE296" i="2"/>
  <c r="AF296" i="2"/>
  <c r="AG296" i="2"/>
  <c r="AH296" i="2"/>
  <c r="AF297" i="2"/>
  <c r="AG297" i="2"/>
  <c r="AH297" i="2"/>
  <c r="AG298" i="2"/>
  <c r="AH298" i="2"/>
  <c r="AD299" i="2"/>
  <c r="AE299" i="2"/>
  <c r="AF299" i="2"/>
  <c r="AG299" i="2"/>
  <c r="AH299" i="2"/>
  <c r="AF300" i="2"/>
  <c r="AG300" i="2"/>
  <c r="AH300" i="2"/>
  <c r="AG301" i="2"/>
  <c r="AH301" i="2"/>
  <c r="AD302" i="2"/>
  <c r="AE302" i="2"/>
  <c r="AF302" i="2"/>
  <c r="AG302" i="2"/>
  <c r="AH302" i="2"/>
  <c r="AF303" i="2"/>
  <c r="AG303" i="2"/>
  <c r="AH303" i="2"/>
  <c r="AG304" i="2"/>
  <c r="AH304" i="2"/>
  <c r="AD305" i="2"/>
  <c r="AE305" i="2"/>
  <c r="AF305" i="2"/>
  <c r="AG305" i="2"/>
  <c r="AH305" i="2"/>
  <c r="AF306" i="2"/>
  <c r="AG306" i="2"/>
  <c r="AH306" i="2"/>
  <c r="AG307" i="2"/>
  <c r="AH307" i="2"/>
  <c r="AD308" i="2"/>
  <c r="AE308" i="2"/>
  <c r="AF308" i="2"/>
  <c r="AG308" i="2"/>
  <c r="AH308" i="2"/>
  <c r="AF309" i="2"/>
  <c r="AG309" i="2"/>
  <c r="AH309" i="2"/>
  <c r="AG310" i="2"/>
  <c r="AH310" i="2"/>
  <c r="AD311" i="2"/>
  <c r="AE311" i="2"/>
  <c r="AF311" i="2"/>
  <c r="AG311" i="2"/>
  <c r="AH311" i="2"/>
  <c r="AF312" i="2"/>
  <c r="AG312" i="2"/>
  <c r="AH312" i="2"/>
  <c r="AG313" i="2"/>
  <c r="AH313" i="2"/>
  <c r="AD314" i="2"/>
  <c r="AE314" i="2"/>
  <c r="AF314" i="2"/>
  <c r="AG314" i="2"/>
  <c r="AH314" i="2"/>
  <c r="AF315" i="2"/>
  <c r="AG315" i="2"/>
  <c r="AH315" i="2"/>
  <c r="AG316" i="2"/>
  <c r="AH316" i="2"/>
  <c r="AD317" i="2"/>
  <c r="AE317" i="2"/>
  <c r="AF317" i="2"/>
  <c r="AG317" i="2"/>
  <c r="AH317" i="2"/>
  <c r="AF318" i="2"/>
  <c r="AG318" i="2"/>
  <c r="AH318" i="2"/>
  <c r="AG319" i="2"/>
  <c r="AH319" i="2"/>
  <c r="AD320" i="2"/>
  <c r="AE320" i="2"/>
  <c r="AF320" i="2"/>
  <c r="AG320" i="2"/>
  <c r="AH320" i="2"/>
  <c r="AF321" i="2"/>
  <c r="AG321" i="2"/>
  <c r="AH321" i="2"/>
  <c r="AG322" i="2"/>
  <c r="AH322" i="2"/>
  <c r="AD323" i="2"/>
  <c r="AE323" i="2"/>
  <c r="AF323" i="2"/>
  <c r="AG323" i="2"/>
  <c r="AH323" i="2"/>
  <c r="AF324" i="2"/>
  <c r="AG324" i="2"/>
  <c r="AH324" i="2"/>
  <c r="AG325" i="2"/>
  <c r="AH325" i="2"/>
  <c r="AD326" i="2"/>
  <c r="AE326" i="2"/>
  <c r="AF326" i="2"/>
  <c r="AG326" i="2"/>
  <c r="AH326" i="2"/>
  <c r="AF327" i="2"/>
  <c r="AG327" i="2"/>
  <c r="AH327" i="2"/>
  <c r="AG328" i="2"/>
  <c r="AH328" i="2"/>
  <c r="AD329" i="2"/>
  <c r="AE329" i="2"/>
  <c r="AF329" i="2"/>
  <c r="AG329" i="2"/>
  <c r="AH329" i="2"/>
  <c r="AF330" i="2"/>
  <c r="AG330" i="2"/>
  <c r="AH330" i="2"/>
  <c r="AG331" i="2"/>
  <c r="AH331" i="2"/>
  <c r="AD332" i="2"/>
  <c r="AE332" i="2"/>
  <c r="AF332" i="2"/>
  <c r="AG332" i="2"/>
  <c r="AH332" i="2"/>
  <c r="AF333" i="2"/>
  <c r="AG333" i="2"/>
  <c r="AH333" i="2"/>
  <c r="AG334" i="2"/>
  <c r="AH334" i="2"/>
  <c r="AD335" i="2"/>
  <c r="AE335" i="2"/>
  <c r="AF335" i="2"/>
  <c r="AG335" i="2"/>
  <c r="AH335" i="2"/>
  <c r="AF336" i="2"/>
  <c r="AG336" i="2"/>
  <c r="AH336" i="2"/>
  <c r="AG337" i="2"/>
  <c r="AH337" i="2"/>
  <c r="AD338" i="2"/>
  <c r="AE338" i="2"/>
  <c r="AF338" i="2"/>
  <c r="AG338" i="2"/>
  <c r="AH338" i="2"/>
  <c r="AF339" i="2"/>
  <c r="AG339" i="2"/>
  <c r="AH339" i="2"/>
  <c r="AG340" i="2"/>
  <c r="AH340" i="2"/>
  <c r="AD341" i="2"/>
  <c r="AE341" i="2"/>
  <c r="AF341" i="2"/>
  <c r="AG341" i="2"/>
  <c r="AH341" i="2"/>
  <c r="AF342" i="2"/>
  <c r="AG342" i="2"/>
  <c r="AH342" i="2"/>
  <c r="AG343" i="2"/>
  <c r="AH343" i="2"/>
  <c r="AD344" i="2"/>
  <c r="AE344" i="2"/>
  <c r="AF344" i="2"/>
  <c r="AG344" i="2"/>
  <c r="AH344" i="2"/>
  <c r="AF345" i="2"/>
  <c r="AG345" i="2"/>
  <c r="AH345" i="2"/>
  <c r="AG346" i="2"/>
  <c r="AH346" i="2"/>
  <c r="AD347" i="2"/>
  <c r="AE347" i="2"/>
  <c r="AF347" i="2"/>
  <c r="AG347" i="2"/>
  <c r="AH347" i="2"/>
  <c r="AF348" i="2"/>
  <c r="AG348" i="2"/>
  <c r="AH348" i="2"/>
  <c r="AG349" i="2"/>
  <c r="AH349" i="2"/>
  <c r="AD350" i="2"/>
  <c r="AE350" i="2"/>
  <c r="AF350" i="2"/>
  <c r="AG350" i="2"/>
  <c r="AH350" i="2"/>
  <c r="AF351" i="2"/>
  <c r="AG351" i="2"/>
  <c r="AH351" i="2"/>
  <c r="AG352" i="2"/>
  <c r="AH352" i="2"/>
  <c r="AD353" i="2"/>
  <c r="AE353" i="2"/>
  <c r="AF353" i="2"/>
  <c r="AG353" i="2"/>
  <c r="AH353" i="2"/>
  <c r="AF354" i="2"/>
  <c r="AG354" i="2"/>
  <c r="AH354" i="2"/>
  <c r="AG355" i="2"/>
  <c r="AH355" i="2"/>
  <c r="AD356" i="2"/>
  <c r="AE356" i="2"/>
  <c r="AF356" i="2"/>
  <c r="AG356" i="2"/>
  <c r="AH356" i="2"/>
  <c r="AF357" i="2"/>
  <c r="AG357" i="2"/>
  <c r="AH357" i="2"/>
  <c r="AG358" i="2"/>
  <c r="AH358" i="2"/>
  <c r="AD359" i="2"/>
  <c r="AE359" i="2"/>
  <c r="AF359" i="2"/>
  <c r="AG359" i="2"/>
  <c r="AH359" i="2"/>
  <c r="AF360" i="2"/>
  <c r="AG360" i="2"/>
  <c r="AH360" i="2"/>
  <c r="AG361" i="2"/>
  <c r="AH361" i="2"/>
  <c r="AD362" i="2"/>
  <c r="AE362" i="2"/>
  <c r="AF362" i="2"/>
  <c r="AG362" i="2"/>
  <c r="AH362" i="2"/>
  <c r="AF363" i="2"/>
  <c r="AG363" i="2"/>
  <c r="AH363" i="2"/>
  <c r="AG364" i="2"/>
  <c r="AH364" i="2"/>
  <c r="AD365" i="2"/>
  <c r="AE365" i="2"/>
  <c r="AF365" i="2"/>
  <c r="AG365" i="2"/>
  <c r="AH365" i="2"/>
  <c r="AF366" i="2"/>
  <c r="AG366" i="2"/>
  <c r="AH366" i="2"/>
  <c r="AG367" i="2"/>
  <c r="AH367" i="2"/>
  <c r="AD368" i="2"/>
  <c r="AE368" i="2"/>
  <c r="AF368" i="2"/>
  <c r="AG368" i="2"/>
  <c r="AH368" i="2"/>
  <c r="AF369" i="2"/>
  <c r="AG369" i="2"/>
  <c r="AH369" i="2"/>
  <c r="AG370" i="2"/>
  <c r="AH370" i="2"/>
  <c r="AD371" i="2"/>
  <c r="AE371" i="2"/>
  <c r="AF371" i="2"/>
  <c r="AG371" i="2"/>
  <c r="AH371" i="2"/>
  <c r="AF372" i="2"/>
  <c r="AG372" i="2"/>
  <c r="AH372" i="2"/>
  <c r="AG373" i="2"/>
  <c r="AH373" i="2"/>
  <c r="AD374" i="2"/>
  <c r="AE374" i="2"/>
  <c r="AF374" i="2"/>
  <c r="AG374" i="2"/>
  <c r="AH374" i="2"/>
  <c r="AF375" i="2"/>
  <c r="AG375" i="2"/>
  <c r="AH375" i="2"/>
  <c r="AG376" i="2"/>
  <c r="AH376" i="2"/>
  <c r="AD377" i="2"/>
  <c r="AE377" i="2"/>
  <c r="AF377" i="2"/>
  <c r="AG377" i="2"/>
  <c r="AH377" i="2"/>
  <c r="AF378" i="2"/>
  <c r="AG378" i="2"/>
  <c r="AH378" i="2"/>
  <c r="AG379" i="2"/>
  <c r="AH379" i="2"/>
  <c r="AD380" i="2"/>
  <c r="AE380" i="2"/>
  <c r="AF380" i="2"/>
  <c r="AG380" i="2"/>
  <c r="AH380" i="2"/>
  <c r="AF381" i="2"/>
  <c r="AG381" i="2"/>
  <c r="AH381" i="2"/>
  <c r="AG382" i="2"/>
  <c r="AH382" i="2"/>
  <c r="AD383" i="2"/>
  <c r="AE383" i="2"/>
  <c r="AF383" i="2"/>
  <c r="AG383" i="2"/>
  <c r="AH383" i="2"/>
  <c r="AF384" i="2"/>
  <c r="AG384" i="2"/>
  <c r="AH384" i="2"/>
  <c r="AG385" i="2"/>
  <c r="AH385" i="2"/>
  <c r="AD386" i="2"/>
  <c r="AE386" i="2"/>
  <c r="AF386" i="2"/>
  <c r="AG386" i="2"/>
  <c r="AH386" i="2"/>
  <c r="AF387" i="2"/>
  <c r="AG387" i="2"/>
  <c r="AH387" i="2"/>
  <c r="AG388" i="2"/>
  <c r="AH388" i="2"/>
  <c r="AD389" i="2"/>
  <c r="AE389" i="2"/>
  <c r="AF389" i="2"/>
  <c r="AG389" i="2"/>
  <c r="AH389" i="2"/>
  <c r="AF390" i="2"/>
  <c r="AG390" i="2"/>
  <c r="AH390" i="2"/>
  <c r="AG391" i="2"/>
  <c r="AH391" i="2"/>
  <c r="AD392" i="2"/>
  <c r="AE392" i="2"/>
  <c r="AF392" i="2"/>
  <c r="AG392" i="2"/>
  <c r="AH392" i="2"/>
  <c r="AF393" i="2"/>
  <c r="AG393" i="2"/>
  <c r="AH393" i="2"/>
  <c r="AG394" i="2"/>
  <c r="AH394" i="2"/>
  <c r="AD395" i="2"/>
  <c r="AE395" i="2"/>
  <c r="AF395" i="2"/>
  <c r="AG395" i="2"/>
  <c r="AH395" i="2"/>
  <c r="AF396" i="2"/>
  <c r="AG396" i="2"/>
  <c r="AH396" i="2"/>
  <c r="AG397" i="2"/>
  <c r="AH397" i="2"/>
  <c r="AD398" i="2"/>
  <c r="AE398" i="2"/>
  <c r="AF398" i="2"/>
  <c r="AG398" i="2"/>
  <c r="AH398" i="2"/>
  <c r="AF399" i="2"/>
  <c r="AG399" i="2"/>
  <c r="AH399" i="2"/>
  <c r="AG400" i="2"/>
  <c r="AH400" i="2"/>
  <c r="AD401" i="2"/>
  <c r="AE401" i="2"/>
  <c r="AF401" i="2"/>
  <c r="AG401" i="2"/>
  <c r="AH401" i="2"/>
  <c r="AF402" i="2"/>
  <c r="AG402" i="2"/>
  <c r="AH402" i="2"/>
  <c r="AG403" i="2"/>
  <c r="AH403" i="2"/>
  <c r="AD404" i="2"/>
  <c r="AE404" i="2"/>
  <c r="AF404" i="2"/>
  <c r="AG404" i="2"/>
  <c r="AH404" i="2"/>
  <c r="AF405" i="2"/>
  <c r="AG405" i="2"/>
  <c r="AH405" i="2"/>
  <c r="AG406" i="2"/>
  <c r="AH406" i="2"/>
  <c r="AD407" i="2"/>
  <c r="AE407" i="2"/>
  <c r="AF407" i="2"/>
  <c r="AG407" i="2"/>
  <c r="AH407" i="2"/>
  <c r="AF408" i="2"/>
  <c r="AG408" i="2"/>
  <c r="AH408" i="2"/>
  <c r="AG409" i="2"/>
  <c r="AH409" i="2"/>
  <c r="AD410" i="2"/>
  <c r="AE410" i="2"/>
  <c r="AF410" i="2"/>
  <c r="AG410" i="2"/>
  <c r="AH410" i="2"/>
  <c r="AF411" i="2"/>
  <c r="AG411" i="2"/>
  <c r="AH411" i="2"/>
  <c r="AG412" i="2"/>
  <c r="AH412" i="2"/>
  <c r="AD413" i="2"/>
  <c r="AE413" i="2"/>
  <c r="AF413" i="2"/>
  <c r="AG413" i="2"/>
  <c r="AH413" i="2"/>
  <c r="AF414" i="2"/>
  <c r="AG414" i="2"/>
  <c r="AH414" i="2"/>
  <c r="AG415" i="2"/>
  <c r="AH415" i="2"/>
  <c r="AD416" i="2"/>
  <c r="AE416" i="2"/>
  <c r="AF416" i="2"/>
  <c r="AG416" i="2"/>
  <c r="AH416" i="2"/>
  <c r="AF417" i="2"/>
  <c r="AG417" i="2"/>
  <c r="AH417" i="2"/>
  <c r="AG418" i="2"/>
  <c r="AH418" i="2"/>
  <c r="AD419" i="2"/>
  <c r="AE419" i="2"/>
  <c r="AF419" i="2"/>
  <c r="AG419" i="2"/>
  <c r="AH419" i="2"/>
  <c r="AF420" i="2"/>
  <c r="AG420" i="2"/>
  <c r="AH420" i="2"/>
  <c r="AG421" i="2"/>
  <c r="AH421" i="2"/>
  <c r="AD422" i="2"/>
  <c r="AE422" i="2"/>
  <c r="AF422" i="2"/>
  <c r="AG422" i="2"/>
  <c r="AH422" i="2"/>
  <c r="AF423" i="2"/>
  <c r="AG423" i="2"/>
  <c r="AH423" i="2"/>
  <c r="AG424" i="2"/>
  <c r="AH424" i="2"/>
  <c r="AD425" i="2"/>
  <c r="AE425" i="2"/>
  <c r="AF425" i="2"/>
  <c r="AG425" i="2"/>
  <c r="AH425" i="2"/>
  <c r="AF426" i="2"/>
  <c r="AG426" i="2"/>
  <c r="AH426" i="2"/>
  <c r="AG427" i="2"/>
  <c r="AH427" i="2"/>
  <c r="AD428" i="2"/>
  <c r="AE428" i="2"/>
  <c r="AF428" i="2"/>
  <c r="AG428" i="2"/>
  <c r="AH428" i="2"/>
  <c r="AF429" i="2"/>
  <c r="AG429" i="2"/>
  <c r="AH429" i="2"/>
  <c r="AG430" i="2"/>
  <c r="AH430" i="2"/>
  <c r="AD431" i="2"/>
  <c r="AE431" i="2"/>
  <c r="AF431" i="2"/>
  <c r="AG431" i="2"/>
  <c r="AH431" i="2"/>
  <c r="AF432" i="2"/>
  <c r="AG432" i="2"/>
  <c r="AH432" i="2"/>
  <c r="AG433" i="2"/>
  <c r="AH433" i="2"/>
  <c r="AD434" i="2"/>
  <c r="AE434" i="2"/>
  <c r="AF434" i="2"/>
  <c r="AG434" i="2"/>
  <c r="AH434" i="2"/>
  <c r="AF435" i="2"/>
  <c r="AG435" i="2"/>
  <c r="AH435" i="2"/>
  <c r="AG436" i="2"/>
  <c r="AH436" i="2"/>
  <c r="AD437" i="2"/>
  <c r="AE437" i="2"/>
  <c r="AF437" i="2"/>
  <c r="AG437" i="2"/>
  <c r="AH437" i="2"/>
  <c r="AF438" i="2"/>
  <c r="AG438" i="2"/>
  <c r="AH438" i="2"/>
  <c r="AG439" i="2"/>
  <c r="AH439" i="2"/>
  <c r="AD440" i="2"/>
  <c r="AE440" i="2"/>
  <c r="AF440" i="2"/>
  <c r="AG440" i="2"/>
  <c r="AH440" i="2"/>
  <c r="AF441" i="2"/>
  <c r="AG441" i="2"/>
  <c r="AH441" i="2"/>
  <c r="AG442" i="2"/>
  <c r="AH442" i="2"/>
  <c r="AD443" i="2"/>
  <c r="AE443" i="2"/>
  <c r="AF443" i="2"/>
  <c r="AG443" i="2"/>
  <c r="AH443" i="2"/>
  <c r="AF444" i="2"/>
  <c r="AG444" i="2"/>
  <c r="AH444" i="2"/>
  <c r="AG445" i="2"/>
  <c r="AH445" i="2"/>
  <c r="AD446" i="2"/>
  <c r="AE446" i="2"/>
  <c r="AF446" i="2"/>
  <c r="AG446" i="2"/>
  <c r="AH446" i="2"/>
  <c r="AF447" i="2"/>
  <c r="AG447" i="2"/>
  <c r="AH447" i="2"/>
  <c r="AG448" i="2"/>
  <c r="AH448" i="2"/>
  <c r="AD449" i="2"/>
  <c r="AE449" i="2"/>
  <c r="AF449" i="2"/>
  <c r="AG449" i="2"/>
  <c r="AH449" i="2"/>
  <c r="AF450" i="2"/>
  <c r="AG450" i="2"/>
  <c r="AH450" i="2"/>
  <c r="AG451" i="2"/>
  <c r="AH451" i="2"/>
  <c r="AD452" i="2"/>
  <c r="AE452" i="2"/>
  <c r="AF452" i="2"/>
  <c r="AG452" i="2"/>
  <c r="AH452" i="2"/>
  <c r="AF453" i="2"/>
  <c r="AG453" i="2"/>
  <c r="AH453" i="2"/>
  <c r="AG454" i="2"/>
  <c r="AH454" i="2"/>
  <c r="AD455" i="2"/>
  <c r="AE455" i="2"/>
  <c r="AF455" i="2"/>
  <c r="AG455" i="2"/>
  <c r="AH455" i="2"/>
  <c r="AF456" i="2"/>
  <c r="AG456" i="2"/>
  <c r="AH456" i="2"/>
  <c r="AG457" i="2"/>
  <c r="AH457" i="2"/>
  <c r="AD458" i="2"/>
  <c r="AE458" i="2"/>
  <c r="AF458" i="2"/>
  <c r="AG458" i="2"/>
  <c r="AH458" i="2"/>
  <c r="AF459" i="2"/>
  <c r="AG459" i="2"/>
  <c r="AH459" i="2"/>
  <c r="AG460" i="2"/>
  <c r="AH460" i="2"/>
  <c r="AD461" i="2"/>
  <c r="AE461" i="2"/>
  <c r="AF461" i="2"/>
  <c r="AG461" i="2"/>
  <c r="AH461" i="2"/>
  <c r="AF462" i="2"/>
  <c r="AG462" i="2"/>
  <c r="AH462" i="2"/>
  <c r="AG463" i="2"/>
  <c r="AH463" i="2"/>
  <c r="AD464" i="2"/>
  <c r="AE464" i="2"/>
  <c r="AF464" i="2"/>
  <c r="AG464" i="2"/>
  <c r="AH464" i="2"/>
  <c r="AF465" i="2"/>
  <c r="AG465" i="2"/>
  <c r="AH465" i="2"/>
  <c r="AG466" i="2"/>
  <c r="AH466" i="2"/>
  <c r="F17" i="2"/>
  <c r="BN17" i="2" s="1"/>
  <c r="G17" i="2"/>
  <c r="AE17" i="2" s="1"/>
  <c r="I17" i="2"/>
  <c r="AF17" i="2" s="1"/>
  <c r="F20" i="2"/>
  <c r="BN20" i="2" s="1"/>
  <c r="G20" i="2"/>
  <c r="AE20" i="2" s="1"/>
  <c r="I20" i="2"/>
  <c r="AF20" i="2" s="1"/>
  <c r="J20" i="2"/>
  <c r="BQ20" i="2" s="1"/>
  <c r="F23" i="2"/>
  <c r="BN23" i="2" s="1"/>
  <c r="G23" i="2"/>
  <c r="BO23" i="2" s="1"/>
  <c r="I23" i="2"/>
  <c r="AF23" i="2" s="1"/>
  <c r="J23" i="2"/>
  <c r="H4" i="4" s="1"/>
  <c r="F26" i="2"/>
  <c r="AD26" i="2" s="1"/>
  <c r="G26" i="2"/>
  <c r="BO26" i="2" s="1"/>
  <c r="I26" i="2"/>
  <c r="BP26" i="2" s="1"/>
  <c r="J26" i="2"/>
  <c r="AG26" i="2" s="1"/>
  <c r="F29" i="2"/>
  <c r="BN29" i="2"/>
  <c r="G29" i="2"/>
  <c r="BO29" i="2"/>
  <c r="I29" i="2"/>
  <c r="BP29" i="2"/>
  <c r="J29" i="2"/>
  <c r="BQ29" i="2"/>
  <c r="BS29" i="2"/>
  <c r="AK29" i="2"/>
  <c r="F32" i="2"/>
  <c r="BN32" i="2"/>
  <c r="G32" i="2"/>
  <c r="BO32" i="2"/>
  <c r="I32" i="2"/>
  <c r="BP32" i="2"/>
  <c r="J32" i="2"/>
  <c r="BQ32" i="2"/>
  <c r="BS32" i="2"/>
  <c r="AK32" i="2"/>
  <c r="F35" i="2"/>
  <c r="BN35" i="2"/>
  <c r="G35" i="2"/>
  <c r="BO35" i="2"/>
  <c r="I35" i="2"/>
  <c r="BP35" i="2"/>
  <c r="J35" i="2"/>
  <c r="BQ35" i="2"/>
  <c r="BS35" i="2"/>
  <c r="AK35" i="2"/>
  <c r="F38" i="2"/>
  <c r="BN38" i="2"/>
  <c r="G38" i="2"/>
  <c r="BO38" i="2"/>
  <c r="I38" i="2"/>
  <c r="BP38" i="2"/>
  <c r="J38" i="2"/>
  <c r="BQ38" i="2"/>
  <c r="BS38" i="2"/>
  <c r="AK38" i="2"/>
  <c r="F41" i="2"/>
  <c r="BN41" i="2"/>
  <c r="G41" i="2"/>
  <c r="BO41" i="2"/>
  <c r="I41" i="2"/>
  <c r="BP41" i="2"/>
  <c r="J41" i="2"/>
  <c r="BQ41" i="2"/>
  <c r="BS41" i="2"/>
  <c r="AK41" i="2"/>
  <c r="F44" i="2"/>
  <c r="BN44" i="2"/>
  <c r="G44" i="2"/>
  <c r="BO44" i="2"/>
  <c r="I44" i="2"/>
  <c r="BP44" i="2"/>
  <c r="J44" i="2"/>
  <c r="BQ44" i="2"/>
  <c r="BS44" i="2"/>
  <c r="AK44" i="2"/>
  <c r="F47" i="2"/>
  <c r="BN47" i="2"/>
  <c r="G47" i="2"/>
  <c r="BO47" i="2"/>
  <c r="I47" i="2"/>
  <c r="BP47" i="2"/>
  <c r="J47" i="2"/>
  <c r="BQ47" i="2"/>
  <c r="BS47" i="2"/>
  <c r="AK47" i="2"/>
  <c r="F50" i="2"/>
  <c r="BN50" i="2"/>
  <c r="G50" i="2"/>
  <c r="BO50" i="2"/>
  <c r="I50" i="2"/>
  <c r="BP50" i="2"/>
  <c r="J50" i="2"/>
  <c r="BQ50" i="2"/>
  <c r="BS50" i="2"/>
  <c r="AK50" i="2"/>
  <c r="F53" i="2"/>
  <c r="BN53" i="2"/>
  <c r="G53" i="2"/>
  <c r="BO53" i="2"/>
  <c r="I53" i="2"/>
  <c r="BP53" i="2"/>
  <c r="J53" i="2"/>
  <c r="BQ53" i="2"/>
  <c r="BS53" i="2"/>
  <c r="AK53" i="2"/>
  <c r="F56" i="2"/>
  <c r="BN56" i="2"/>
  <c r="G56" i="2"/>
  <c r="BO56" i="2"/>
  <c r="I56" i="2"/>
  <c r="BP56" i="2"/>
  <c r="J56" i="2"/>
  <c r="BQ56" i="2"/>
  <c r="BS56" i="2"/>
  <c r="AK56" i="2"/>
  <c r="F59" i="2"/>
  <c r="BN59" i="2"/>
  <c r="G59" i="2"/>
  <c r="BO59" i="2"/>
  <c r="I59" i="2"/>
  <c r="BP59" i="2"/>
  <c r="J59" i="2"/>
  <c r="BQ59" i="2"/>
  <c r="BS59" i="2"/>
  <c r="AK59" i="2"/>
  <c r="F62" i="2"/>
  <c r="BN62" i="2"/>
  <c r="G62" i="2"/>
  <c r="BO62" i="2"/>
  <c r="I62" i="2"/>
  <c r="BP62" i="2"/>
  <c r="J62" i="2"/>
  <c r="BQ62" i="2"/>
  <c r="BS62" i="2"/>
  <c r="AK62" i="2"/>
  <c r="F65" i="2"/>
  <c r="BN65" i="2"/>
  <c r="G65" i="2"/>
  <c r="BO65" i="2"/>
  <c r="I65" i="2"/>
  <c r="BP65" i="2"/>
  <c r="J65" i="2"/>
  <c r="BQ65" i="2"/>
  <c r="BS65" i="2"/>
  <c r="AK65" i="2"/>
  <c r="F68" i="2"/>
  <c r="BN68" i="2"/>
  <c r="G68" i="2"/>
  <c r="BO68" i="2"/>
  <c r="I68" i="2"/>
  <c r="BP68" i="2"/>
  <c r="J68" i="2"/>
  <c r="BQ68" i="2"/>
  <c r="BS68" i="2"/>
  <c r="AK68" i="2"/>
  <c r="F71" i="2"/>
  <c r="BN71" i="2"/>
  <c r="G71" i="2"/>
  <c r="BO71" i="2"/>
  <c r="I71" i="2"/>
  <c r="BP71" i="2"/>
  <c r="J71" i="2"/>
  <c r="BQ71" i="2"/>
  <c r="BS71" i="2"/>
  <c r="AK71" i="2"/>
  <c r="F74" i="2"/>
  <c r="BN74" i="2"/>
  <c r="G74" i="2"/>
  <c r="BO74" i="2"/>
  <c r="I74" i="2"/>
  <c r="BP74" i="2"/>
  <c r="J74" i="2"/>
  <c r="BQ74" i="2"/>
  <c r="BS74" i="2"/>
  <c r="AK74" i="2"/>
  <c r="F77" i="2"/>
  <c r="BN77" i="2"/>
  <c r="G77" i="2"/>
  <c r="BO77" i="2"/>
  <c r="I77" i="2"/>
  <c r="BP77" i="2"/>
  <c r="J77" i="2"/>
  <c r="BQ77" i="2"/>
  <c r="BS77" i="2"/>
  <c r="AK77" i="2"/>
  <c r="F80" i="2"/>
  <c r="BN80" i="2"/>
  <c r="G80" i="2"/>
  <c r="BO80" i="2"/>
  <c r="I80" i="2"/>
  <c r="BP80" i="2"/>
  <c r="J80" i="2"/>
  <c r="BQ80" i="2"/>
  <c r="BS80" i="2"/>
  <c r="AK80" i="2"/>
  <c r="F83" i="2"/>
  <c r="BN83" i="2"/>
  <c r="G83" i="2"/>
  <c r="BO83" i="2"/>
  <c r="I83" i="2"/>
  <c r="BP83" i="2"/>
  <c r="J83" i="2"/>
  <c r="BQ83" i="2"/>
  <c r="BS83" i="2"/>
  <c r="AK83" i="2"/>
  <c r="F86" i="2"/>
  <c r="BN86" i="2"/>
  <c r="G86" i="2"/>
  <c r="BO86" i="2"/>
  <c r="I86" i="2"/>
  <c r="BP86" i="2"/>
  <c r="J86" i="2"/>
  <c r="BQ86" i="2"/>
  <c r="BS86" i="2"/>
  <c r="AK86" i="2"/>
  <c r="F89" i="2"/>
  <c r="BN89" i="2"/>
  <c r="G89" i="2"/>
  <c r="BO89" i="2"/>
  <c r="I89" i="2"/>
  <c r="BP89" i="2"/>
  <c r="J89" i="2"/>
  <c r="BQ89" i="2"/>
  <c r="BS89" i="2"/>
  <c r="AK89" i="2"/>
  <c r="F92" i="2"/>
  <c r="BN92" i="2"/>
  <c r="G92" i="2"/>
  <c r="BO92" i="2"/>
  <c r="I92" i="2"/>
  <c r="BP92" i="2"/>
  <c r="J92" i="2"/>
  <c r="BQ92" i="2"/>
  <c r="BS92" i="2"/>
  <c r="AK92" i="2"/>
  <c r="F95" i="2"/>
  <c r="BN95" i="2"/>
  <c r="G95" i="2"/>
  <c r="BO95" i="2"/>
  <c r="I95" i="2"/>
  <c r="BP95" i="2"/>
  <c r="J95" i="2"/>
  <c r="BQ95" i="2"/>
  <c r="BS95" i="2"/>
  <c r="AK95" i="2"/>
  <c r="F98" i="2"/>
  <c r="BN98" i="2"/>
  <c r="G98" i="2"/>
  <c r="BO98" i="2"/>
  <c r="I98" i="2"/>
  <c r="BP98" i="2"/>
  <c r="J98" i="2"/>
  <c r="BQ98" i="2"/>
  <c r="BS98" i="2"/>
  <c r="AK98" i="2"/>
  <c r="F101" i="2"/>
  <c r="BN101" i="2"/>
  <c r="G101" i="2"/>
  <c r="BO101" i="2"/>
  <c r="I101" i="2"/>
  <c r="BP101" i="2"/>
  <c r="J101" i="2"/>
  <c r="BQ101" i="2"/>
  <c r="BS101" i="2"/>
  <c r="AK101" i="2"/>
  <c r="F104" i="2"/>
  <c r="BN104" i="2"/>
  <c r="G104" i="2"/>
  <c r="BO104" i="2"/>
  <c r="I104" i="2"/>
  <c r="BP104" i="2"/>
  <c r="J104" i="2"/>
  <c r="BQ104" i="2"/>
  <c r="BS104" i="2"/>
  <c r="AK104" i="2"/>
  <c r="F107" i="2"/>
  <c r="BN107" i="2"/>
  <c r="G107" i="2"/>
  <c r="BO107" i="2"/>
  <c r="I107" i="2"/>
  <c r="BP107" i="2"/>
  <c r="J107" i="2"/>
  <c r="BQ107" i="2"/>
  <c r="BS107" i="2"/>
  <c r="AK107" i="2"/>
  <c r="F110" i="2"/>
  <c r="BN110" i="2"/>
  <c r="G110" i="2"/>
  <c r="BO110" i="2"/>
  <c r="I110" i="2"/>
  <c r="BP110" i="2"/>
  <c r="J110" i="2"/>
  <c r="BQ110" i="2"/>
  <c r="BS110" i="2"/>
  <c r="AK110" i="2"/>
  <c r="F113" i="2"/>
  <c r="BN113" i="2"/>
  <c r="G113" i="2"/>
  <c r="BO113" i="2"/>
  <c r="I113" i="2"/>
  <c r="BP113" i="2"/>
  <c r="J113" i="2"/>
  <c r="BQ113" i="2"/>
  <c r="BS113" i="2"/>
  <c r="AK113" i="2"/>
  <c r="F116" i="2"/>
  <c r="BN116" i="2"/>
  <c r="G116" i="2"/>
  <c r="BO116" i="2"/>
  <c r="I116" i="2"/>
  <c r="BP116" i="2"/>
  <c r="J116" i="2"/>
  <c r="BQ116" i="2"/>
  <c r="BS116" i="2"/>
  <c r="AK116" i="2"/>
  <c r="F119" i="2"/>
  <c r="BN119" i="2"/>
  <c r="G119" i="2"/>
  <c r="BO119" i="2"/>
  <c r="I119" i="2"/>
  <c r="BP119" i="2"/>
  <c r="J119" i="2"/>
  <c r="BQ119" i="2"/>
  <c r="BS119" i="2"/>
  <c r="AK119" i="2"/>
  <c r="F122" i="2"/>
  <c r="BN122" i="2"/>
  <c r="G122" i="2"/>
  <c r="BO122" i="2"/>
  <c r="I122" i="2"/>
  <c r="BP122" i="2"/>
  <c r="J122" i="2"/>
  <c r="BQ122" i="2"/>
  <c r="BS122" i="2"/>
  <c r="AK122" i="2"/>
  <c r="F125" i="2"/>
  <c r="BN125" i="2"/>
  <c r="G125" i="2"/>
  <c r="BO125" i="2"/>
  <c r="I125" i="2"/>
  <c r="BP125" i="2"/>
  <c r="J125" i="2"/>
  <c r="BQ125" i="2"/>
  <c r="BS125" i="2"/>
  <c r="AK125" i="2"/>
  <c r="F128" i="2"/>
  <c r="BN128" i="2"/>
  <c r="G128" i="2"/>
  <c r="BO128" i="2"/>
  <c r="I128" i="2"/>
  <c r="BP128" i="2"/>
  <c r="J128" i="2"/>
  <c r="BQ128" i="2"/>
  <c r="BS128" i="2"/>
  <c r="AK128" i="2"/>
  <c r="F131" i="2"/>
  <c r="BN131" i="2"/>
  <c r="G131" i="2"/>
  <c r="BO131" i="2"/>
  <c r="I131" i="2"/>
  <c r="BP131" i="2"/>
  <c r="J131" i="2"/>
  <c r="BQ131" i="2"/>
  <c r="BS131" i="2"/>
  <c r="AK131" i="2"/>
  <c r="F134" i="2"/>
  <c r="BN134" i="2"/>
  <c r="G134" i="2"/>
  <c r="BO134" i="2"/>
  <c r="I134" i="2"/>
  <c r="BP134" i="2"/>
  <c r="J134" i="2"/>
  <c r="BQ134" i="2"/>
  <c r="BS134" i="2"/>
  <c r="AK134" i="2"/>
  <c r="F137" i="2"/>
  <c r="BN137" i="2"/>
  <c r="G137" i="2"/>
  <c r="BO137" i="2"/>
  <c r="I137" i="2"/>
  <c r="BP137" i="2"/>
  <c r="J137" i="2"/>
  <c r="BQ137" i="2"/>
  <c r="BS137" i="2"/>
  <c r="AK137" i="2"/>
  <c r="F140" i="2"/>
  <c r="BN140" i="2"/>
  <c r="G140" i="2"/>
  <c r="BO140" i="2"/>
  <c r="I140" i="2"/>
  <c r="BP140" i="2"/>
  <c r="J140" i="2"/>
  <c r="BQ140" i="2"/>
  <c r="BS140" i="2"/>
  <c r="AK140" i="2"/>
  <c r="F143" i="2"/>
  <c r="BN143" i="2"/>
  <c r="G143" i="2"/>
  <c r="BO143" i="2"/>
  <c r="I143" i="2"/>
  <c r="BP143" i="2"/>
  <c r="J143" i="2"/>
  <c r="BQ143" i="2"/>
  <c r="BS143" i="2"/>
  <c r="AK143" i="2"/>
  <c r="F146" i="2"/>
  <c r="BN146" i="2"/>
  <c r="G146" i="2"/>
  <c r="BO146" i="2"/>
  <c r="I146" i="2"/>
  <c r="BP146" i="2"/>
  <c r="J146" i="2"/>
  <c r="BQ146" i="2"/>
  <c r="BS146" i="2"/>
  <c r="AK146" i="2"/>
  <c r="F149" i="2"/>
  <c r="BN149" i="2"/>
  <c r="G149" i="2"/>
  <c r="BO149" i="2"/>
  <c r="I149" i="2"/>
  <c r="BP149" i="2"/>
  <c r="J149" i="2"/>
  <c r="BQ149" i="2"/>
  <c r="BS149" i="2"/>
  <c r="AK149" i="2"/>
  <c r="F152" i="2"/>
  <c r="BN152" i="2"/>
  <c r="G152" i="2"/>
  <c r="BO152" i="2"/>
  <c r="I152" i="2"/>
  <c r="BP152" i="2"/>
  <c r="J152" i="2"/>
  <c r="BQ152" i="2"/>
  <c r="BS152" i="2"/>
  <c r="AK152" i="2"/>
  <c r="F155" i="2"/>
  <c r="BN155" i="2"/>
  <c r="G155" i="2"/>
  <c r="BO155" i="2"/>
  <c r="I155" i="2"/>
  <c r="BP155" i="2"/>
  <c r="J155" i="2"/>
  <c r="BQ155" i="2"/>
  <c r="BS155" i="2"/>
  <c r="AK155" i="2"/>
  <c r="F158" i="2"/>
  <c r="BN158" i="2"/>
  <c r="G158" i="2"/>
  <c r="BO158" i="2"/>
  <c r="I158" i="2"/>
  <c r="BP158" i="2"/>
  <c r="J158" i="2"/>
  <c r="BQ158" i="2"/>
  <c r="BS158" i="2"/>
  <c r="AK158" i="2"/>
  <c r="F161" i="2"/>
  <c r="BN161" i="2"/>
  <c r="G161" i="2"/>
  <c r="BO161" i="2"/>
  <c r="I161" i="2"/>
  <c r="BP161" i="2"/>
  <c r="J161" i="2"/>
  <c r="BQ161" i="2"/>
  <c r="BS161" i="2"/>
  <c r="AK161" i="2"/>
  <c r="F164" i="2"/>
  <c r="BN164" i="2"/>
  <c r="G164" i="2"/>
  <c r="BO164" i="2"/>
  <c r="I164" i="2"/>
  <c r="BP164" i="2"/>
  <c r="J164" i="2"/>
  <c r="BQ164" i="2"/>
  <c r="BS164" i="2"/>
  <c r="AK164" i="2"/>
  <c r="F167" i="2"/>
  <c r="BN167" i="2"/>
  <c r="G167" i="2"/>
  <c r="BO167" i="2"/>
  <c r="I167" i="2"/>
  <c r="BP167" i="2"/>
  <c r="J167" i="2"/>
  <c r="BQ167" i="2"/>
  <c r="BS167" i="2"/>
  <c r="AK167" i="2"/>
  <c r="F170" i="2"/>
  <c r="BN170" i="2"/>
  <c r="G170" i="2"/>
  <c r="BO170" i="2"/>
  <c r="I170" i="2"/>
  <c r="BP170" i="2"/>
  <c r="J170" i="2"/>
  <c r="BQ170" i="2"/>
  <c r="BS170" i="2"/>
  <c r="AK170" i="2"/>
  <c r="F173" i="2"/>
  <c r="BN173" i="2"/>
  <c r="G173" i="2"/>
  <c r="BO173" i="2"/>
  <c r="I173" i="2"/>
  <c r="BP173" i="2"/>
  <c r="J173" i="2"/>
  <c r="BQ173" i="2"/>
  <c r="BS173" i="2"/>
  <c r="AK173" i="2"/>
  <c r="F176" i="2"/>
  <c r="BN176" i="2"/>
  <c r="G176" i="2"/>
  <c r="BO176" i="2"/>
  <c r="I176" i="2"/>
  <c r="BP176" i="2"/>
  <c r="J176" i="2"/>
  <c r="BQ176" i="2"/>
  <c r="BS176" i="2"/>
  <c r="AK176" i="2"/>
  <c r="F179" i="2"/>
  <c r="BN179" i="2"/>
  <c r="G179" i="2"/>
  <c r="BO179" i="2"/>
  <c r="I179" i="2"/>
  <c r="BP179" i="2"/>
  <c r="J179" i="2"/>
  <c r="BQ179" i="2"/>
  <c r="BS179" i="2"/>
  <c r="AK179" i="2"/>
  <c r="F182" i="2"/>
  <c r="BN182" i="2"/>
  <c r="G182" i="2"/>
  <c r="BO182" i="2"/>
  <c r="I182" i="2"/>
  <c r="BP182" i="2"/>
  <c r="J182" i="2"/>
  <c r="BQ182" i="2"/>
  <c r="BS182" i="2"/>
  <c r="AK182" i="2"/>
  <c r="F185" i="2"/>
  <c r="BN185" i="2"/>
  <c r="G185" i="2"/>
  <c r="BO185" i="2"/>
  <c r="I185" i="2"/>
  <c r="BP185" i="2"/>
  <c r="J185" i="2"/>
  <c r="BQ185" i="2"/>
  <c r="BS185" i="2"/>
  <c r="AK185" i="2"/>
  <c r="F188" i="2"/>
  <c r="BN188" i="2"/>
  <c r="G188" i="2"/>
  <c r="BO188" i="2"/>
  <c r="I188" i="2"/>
  <c r="BP188" i="2"/>
  <c r="J188" i="2"/>
  <c r="BQ188" i="2"/>
  <c r="BS188" i="2"/>
  <c r="AK188" i="2"/>
  <c r="F191" i="2"/>
  <c r="BN191" i="2"/>
  <c r="G191" i="2"/>
  <c r="BO191" i="2"/>
  <c r="I191" i="2"/>
  <c r="BP191" i="2"/>
  <c r="J191" i="2"/>
  <c r="BQ191" i="2"/>
  <c r="BS191" i="2"/>
  <c r="AK191" i="2"/>
  <c r="F194" i="2"/>
  <c r="BN194" i="2"/>
  <c r="G194" i="2"/>
  <c r="BO194" i="2"/>
  <c r="I194" i="2"/>
  <c r="BP194" i="2"/>
  <c r="J194" i="2"/>
  <c r="BQ194" i="2"/>
  <c r="BS194" i="2"/>
  <c r="AK194" i="2"/>
  <c r="F197" i="2"/>
  <c r="BN197" i="2"/>
  <c r="G197" i="2"/>
  <c r="BO197" i="2"/>
  <c r="I197" i="2"/>
  <c r="BP197" i="2"/>
  <c r="J197" i="2"/>
  <c r="BQ197" i="2"/>
  <c r="BS197" i="2"/>
  <c r="AK197" i="2"/>
  <c r="F200" i="2"/>
  <c r="BN200" i="2"/>
  <c r="G200" i="2"/>
  <c r="BO200" i="2"/>
  <c r="I200" i="2"/>
  <c r="BP200" i="2"/>
  <c r="J200" i="2"/>
  <c r="BQ200" i="2"/>
  <c r="BS200" i="2"/>
  <c r="AK200" i="2"/>
  <c r="F203" i="2"/>
  <c r="BN203" i="2"/>
  <c r="G203" i="2"/>
  <c r="BO203" i="2"/>
  <c r="I203" i="2"/>
  <c r="BP203" i="2"/>
  <c r="J203" i="2"/>
  <c r="BQ203" i="2"/>
  <c r="BS203" i="2"/>
  <c r="AK203" i="2"/>
  <c r="F206" i="2"/>
  <c r="BN206" i="2"/>
  <c r="G206" i="2"/>
  <c r="BO206" i="2"/>
  <c r="I206" i="2"/>
  <c r="BP206" i="2"/>
  <c r="J206" i="2"/>
  <c r="BQ206" i="2"/>
  <c r="BS206" i="2"/>
  <c r="AK206" i="2"/>
  <c r="F209" i="2"/>
  <c r="BN209" i="2"/>
  <c r="G209" i="2"/>
  <c r="BO209" i="2"/>
  <c r="I209" i="2"/>
  <c r="BP209" i="2"/>
  <c r="J209" i="2"/>
  <c r="BQ209" i="2"/>
  <c r="BS209" i="2"/>
  <c r="AK209" i="2"/>
  <c r="F212" i="2"/>
  <c r="BN212" i="2"/>
  <c r="G212" i="2"/>
  <c r="BO212" i="2"/>
  <c r="I212" i="2"/>
  <c r="BP212" i="2"/>
  <c r="J212" i="2"/>
  <c r="BQ212" i="2"/>
  <c r="BS212" i="2"/>
  <c r="AK212" i="2"/>
  <c r="F215" i="2"/>
  <c r="BN215" i="2"/>
  <c r="G215" i="2"/>
  <c r="BO215" i="2"/>
  <c r="I215" i="2"/>
  <c r="BP215" i="2"/>
  <c r="J215" i="2"/>
  <c r="BQ215" i="2"/>
  <c r="BS215" i="2"/>
  <c r="AK215" i="2"/>
  <c r="F218" i="2"/>
  <c r="BN218" i="2"/>
  <c r="G218" i="2"/>
  <c r="BO218" i="2"/>
  <c r="I218" i="2"/>
  <c r="BP218" i="2"/>
  <c r="J218" i="2"/>
  <c r="BQ218" i="2"/>
  <c r="BS218" i="2"/>
  <c r="AK218" i="2"/>
  <c r="F221" i="2"/>
  <c r="BN221" i="2"/>
  <c r="G221" i="2"/>
  <c r="BO221" i="2"/>
  <c r="I221" i="2"/>
  <c r="BP221" i="2"/>
  <c r="J221" i="2"/>
  <c r="BQ221" i="2"/>
  <c r="BS221" i="2"/>
  <c r="AK221" i="2"/>
  <c r="F224" i="2"/>
  <c r="BN224" i="2"/>
  <c r="G224" i="2"/>
  <c r="BO224" i="2"/>
  <c r="I224" i="2"/>
  <c r="BP224" i="2"/>
  <c r="J224" i="2"/>
  <c r="BQ224" i="2"/>
  <c r="BS224" i="2"/>
  <c r="AK224" i="2"/>
  <c r="F227" i="2"/>
  <c r="BN227" i="2"/>
  <c r="G227" i="2"/>
  <c r="BO227" i="2"/>
  <c r="I227" i="2"/>
  <c r="BP227" i="2"/>
  <c r="J227" i="2"/>
  <c r="BQ227" i="2"/>
  <c r="BS227" i="2"/>
  <c r="AK227" i="2"/>
  <c r="F230" i="2"/>
  <c r="BN230" i="2"/>
  <c r="G230" i="2"/>
  <c r="BO230" i="2"/>
  <c r="I230" i="2"/>
  <c r="BP230" i="2"/>
  <c r="J230" i="2"/>
  <c r="BQ230" i="2"/>
  <c r="BS230" i="2"/>
  <c r="AK230" i="2"/>
  <c r="F233" i="2"/>
  <c r="BN233" i="2"/>
  <c r="G233" i="2"/>
  <c r="BO233" i="2"/>
  <c r="I233" i="2"/>
  <c r="BP233" i="2"/>
  <c r="J233" i="2"/>
  <c r="BQ233" i="2"/>
  <c r="BS233" i="2"/>
  <c r="AK233" i="2"/>
  <c r="F236" i="2"/>
  <c r="BN236" i="2"/>
  <c r="G236" i="2"/>
  <c r="BO236" i="2"/>
  <c r="I236" i="2"/>
  <c r="BP236" i="2"/>
  <c r="J236" i="2"/>
  <c r="BQ236" i="2"/>
  <c r="BS236" i="2"/>
  <c r="AK236" i="2"/>
  <c r="F239" i="2"/>
  <c r="BN239" i="2"/>
  <c r="G239" i="2"/>
  <c r="BO239" i="2"/>
  <c r="I239" i="2"/>
  <c r="BP239" i="2"/>
  <c r="J239" i="2"/>
  <c r="BQ239" i="2"/>
  <c r="BS239" i="2"/>
  <c r="AK239" i="2"/>
  <c r="F242" i="2"/>
  <c r="BN242" i="2"/>
  <c r="G242" i="2"/>
  <c r="BO242" i="2"/>
  <c r="I242" i="2"/>
  <c r="BP242" i="2"/>
  <c r="J242" i="2"/>
  <c r="BQ242" i="2"/>
  <c r="BS242" i="2"/>
  <c r="AK242" i="2"/>
  <c r="F245" i="2"/>
  <c r="BN245" i="2"/>
  <c r="G245" i="2"/>
  <c r="BO245" i="2"/>
  <c r="I245" i="2"/>
  <c r="BP245" i="2"/>
  <c r="J245" i="2"/>
  <c r="BQ245" i="2"/>
  <c r="BS245" i="2"/>
  <c r="AK245" i="2"/>
  <c r="F248" i="2"/>
  <c r="BN248" i="2"/>
  <c r="G248" i="2"/>
  <c r="BO248" i="2"/>
  <c r="I248" i="2"/>
  <c r="BP248" i="2"/>
  <c r="J248" i="2"/>
  <c r="BQ248" i="2"/>
  <c r="BS248" i="2"/>
  <c r="AK248" i="2"/>
  <c r="F251" i="2"/>
  <c r="BN251" i="2"/>
  <c r="G251" i="2"/>
  <c r="BO251" i="2"/>
  <c r="I251" i="2"/>
  <c r="BP251" i="2"/>
  <c r="J251" i="2"/>
  <c r="BQ251" i="2"/>
  <c r="BS251" i="2"/>
  <c r="AK251" i="2"/>
  <c r="F254" i="2"/>
  <c r="BN254" i="2"/>
  <c r="G254" i="2"/>
  <c r="BO254" i="2"/>
  <c r="I254" i="2"/>
  <c r="BP254" i="2"/>
  <c r="J254" i="2"/>
  <c r="BQ254" i="2"/>
  <c r="BS254" i="2"/>
  <c r="AK254" i="2"/>
  <c r="F257" i="2"/>
  <c r="BN257" i="2"/>
  <c r="G257" i="2"/>
  <c r="BO257" i="2"/>
  <c r="I257" i="2"/>
  <c r="BP257" i="2"/>
  <c r="J257" i="2"/>
  <c r="BQ257" i="2"/>
  <c r="BS257" i="2"/>
  <c r="AK257" i="2"/>
  <c r="F260" i="2"/>
  <c r="BN260" i="2"/>
  <c r="G260" i="2"/>
  <c r="BO260" i="2"/>
  <c r="I260" i="2"/>
  <c r="BP260" i="2"/>
  <c r="J260" i="2"/>
  <c r="BQ260" i="2"/>
  <c r="BS260" i="2"/>
  <c r="AK260" i="2"/>
  <c r="F263" i="2"/>
  <c r="BN263" i="2"/>
  <c r="G263" i="2"/>
  <c r="BO263" i="2"/>
  <c r="I263" i="2"/>
  <c r="BP263" i="2"/>
  <c r="J263" i="2"/>
  <c r="BQ263" i="2"/>
  <c r="BS263" i="2"/>
  <c r="AK263" i="2"/>
  <c r="F266" i="2"/>
  <c r="BN266" i="2"/>
  <c r="G266" i="2"/>
  <c r="BO266" i="2"/>
  <c r="I266" i="2"/>
  <c r="BP266" i="2"/>
  <c r="J266" i="2"/>
  <c r="BQ266" i="2"/>
  <c r="BS266" i="2"/>
  <c r="AK266" i="2"/>
  <c r="F269" i="2"/>
  <c r="BN269" i="2"/>
  <c r="G269" i="2"/>
  <c r="BO269" i="2"/>
  <c r="I269" i="2"/>
  <c r="BP269" i="2"/>
  <c r="J269" i="2"/>
  <c r="BQ269" i="2"/>
  <c r="BS269" i="2"/>
  <c r="AK269" i="2"/>
  <c r="F272" i="2"/>
  <c r="BN272" i="2"/>
  <c r="G272" i="2"/>
  <c r="BO272" i="2"/>
  <c r="I272" i="2"/>
  <c r="BP272" i="2"/>
  <c r="J272" i="2"/>
  <c r="BQ272" i="2"/>
  <c r="BS272" i="2"/>
  <c r="AK272" i="2"/>
  <c r="F275" i="2"/>
  <c r="BN275" i="2"/>
  <c r="G275" i="2"/>
  <c r="BO275" i="2"/>
  <c r="I275" i="2"/>
  <c r="BP275" i="2"/>
  <c r="J275" i="2"/>
  <c r="BQ275" i="2"/>
  <c r="BS275" i="2"/>
  <c r="AK275" i="2"/>
  <c r="F278" i="2"/>
  <c r="BN278" i="2"/>
  <c r="G278" i="2"/>
  <c r="BO278" i="2"/>
  <c r="I278" i="2"/>
  <c r="BP278" i="2"/>
  <c r="J278" i="2"/>
  <c r="BQ278" i="2"/>
  <c r="BS278" i="2"/>
  <c r="AK278" i="2"/>
  <c r="F281" i="2"/>
  <c r="BN281" i="2"/>
  <c r="G281" i="2"/>
  <c r="BO281" i="2"/>
  <c r="I281" i="2"/>
  <c r="BP281" i="2"/>
  <c r="J281" i="2"/>
  <c r="BQ281" i="2"/>
  <c r="BS281" i="2"/>
  <c r="AK281" i="2"/>
  <c r="F284" i="2"/>
  <c r="BN284" i="2"/>
  <c r="G284" i="2"/>
  <c r="BO284" i="2"/>
  <c r="I284" i="2"/>
  <c r="BP284" i="2"/>
  <c r="J284" i="2"/>
  <c r="BQ284" i="2"/>
  <c r="BS284" i="2"/>
  <c r="AK284" i="2"/>
  <c r="F287" i="2"/>
  <c r="BN287" i="2"/>
  <c r="G287" i="2"/>
  <c r="BO287" i="2"/>
  <c r="I287" i="2"/>
  <c r="BP287" i="2"/>
  <c r="J287" i="2"/>
  <c r="BQ287" i="2"/>
  <c r="BS287" i="2"/>
  <c r="AK287" i="2"/>
  <c r="F290" i="2"/>
  <c r="BN290" i="2"/>
  <c r="G290" i="2"/>
  <c r="BO290" i="2"/>
  <c r="I290" i="2"/>
  <c r="BP290" i="2"/>
  <c r="J290" i="2"/>
  <c r="BQ290" i="2"/>
  <c r="BS290" i="2"/>
  <c r="AK290" i="2"/>
  <c r="F293" i="2"/>
  <c r="BN293" i="2"/>
  <c r="G293" i="2"/>
  <c r="BO293" i="2"/>
  <c r="I293" i="2"/>
  <c r="BP293" i="2"/>
  <c r="J293" i="2"/>
  <c r="BQ293" i="2"/>
  <c r="BS293" i="2"/>
  <c r="AK293" i="2"/>
  <c r="F296" i="2"/>
  <c r="BN296" i="2"/>
  <c r="G296" i="2"/>
  <c r="BO296" i="2"/>
  <c r="I296" i="2"/>
  <c r="BP296" i="2"/>
  <c r="J296" i="2"/>
  <c r="BQ296" i="2"/>
  <c r="BS296" i="2"/>
  <c r="AK296" i="2"/>
  <c r="F299" i="2"/>
  <c r="BN299" i="2"/>
  <c r="G299" i="2"/>
  <c r="BO299" i="2"/>
  <c r="I299" i="2"/>
  <c r="BP299" i="2"/>
  <c r="J299" i="2"/>
  <c r="BQ299" i="2"/>
  <c r="BS299" i="2"/>
  <c r="AK299" i="2"/>
  <c r="F302" i="2"/>
  <c r="BN302" i="2"/>
  <c r="G302" i="2"/>
  <c r="BO302" i="2"/>
  <c r="I302" i="2"/>
  <c r="BP302" i="2"/>
  <c r="J302" i="2"/>
  <c r="BQ302" i="2"/>
  <c r="BS302" i="2"/>
  <c r="AK302" i="2"/>
  <c r="F305" i="2"/>
  <c r="BN305" i="2"/>
  <c r="G305" i="2"/>
  <c r="BO305" i="2"/>
  <c r="I305" i="2"/>
  <c r="BP305" i="2"/>
  <c r="J305" i="2"/>
  <c r="BQ305" i="2"/>
  <c r="BS305" i="2"/>
  <c r="AK305" i="2"/>
  <c r="F308" i="2"/>
  <c r="BN308" i="2"/>
  <c r="G308" i="2"/>
  <c r="BO308" i="2"/>
  <c r="I308" i="2"/>
  <c r="BP308" i="2"/>
  <c r="J308" i="2"/>
  <c r="BQ308" i="2"/>
  <c r="BS308" i="2"/>
  <c r="AK308" i="2"/>
  <c r="F311" i="2"/>
  <c r="BN311" i="2"/>
  <c r="G311" i="2"/>
  <c r="BO311" i="2"/>
  <c r="I311" i="2"/>
  <c r="BP311" i="2"/>
  <c r="J311" i="2"/>
  <c r="BQ311" i="2"/>
  <c r="BS311" i="2"/>
  <c r="AK311" i="2"/>
  <c r="F314" i="2"/>
  <c r="BN314" i="2"/>
  <c r="G314" i="2"/>
  <c r="BO314" i="2"/>
  <c r="I314" i="2"/>
  <c r="BP314" i="2"/>
  <c r="J314" i="2"/>
  <c r="BQ314" i="2"/>
  <c r="BS314" i="2"/>
  <c r="AK314" i="2"/>
  <c r="F317" i="2"/>
  <c r="BN317" i="2"/>
  <c r="G317" i="2"/>
  <c r="BO317" i="2"/>
  <c r="I317" i="2"/>
  <c r="BP317" i="2"/>
  <c r="J317" i="2"/>
  <c r="BQ317" i="2"/>
  <c r="BS317" i="2"/>
  <c r="AK317" i="2"/>
  <c r="F320" i="2"/>
  <c r="BN320" i="2"/>
  <c r="G320" i="2"/>
  <c r="BO320" i="2"/>
  <c r="I320" i="2"/>
  <c r="BP320" i="2"/>
  <c r="J320" i="2"/>
  <c r="BQ320" i="2"/>
  <c r="BS320" i="2"/>
  <c r="AK320" i="2"/>
  <c r="F323" i="2"/>
  <c r="BN323" i="2"/>
  <c r="G323" i="2"/>
  <c r="BO323" i="2"/>
  <c r="I323" i="2"/>
  <c r="BP323" i="2"/>
  <c r="J323" i="2"/>
  <c r="BQ323" i="2"/>
  <c r="BS323" i="2"/>
  <c r="AK323" i="2"/>
  <c r="F326" i="2"/>
  <c r="BN326" i="2"/>
  <c r="G326" i="2"/>
  <c r="BO326" i="2"/>
  <c r="I326" i="2"/>
  <c r="BP326" i="2"/>
  <c r="J326" i="2"/>
  <c r="BQ326" i="2"/>
  <c r="BS326" i="2"/>
  <c r="AK326" i="2"/>
  <c r="F329" i="2"/>
  <c r="BN329" i="2"/>
  <c r="G329" i="2"/>
  <c r="BO329" i="2"/>
  <c r="I329" i="2"/>
  <c r="BP329" i="2"/>
  <c r="J329" i="2"/>
  <c r="BQ329" i="2"/>
  <c r="BS329" i="2"/>
  <c r="AK329" i="2"/>
  <c r="F332" i="2"/>
  <c r="BN332" i="2"/>
  <c r="G332" i="2"/>
  <c r="BO332" i="2"/>
  <c r="I332" i="2"/>
  <c r="BP332" i="2"/>
  <c r="J332" i="2"/>
  <c r="BQ332" i="2"/>
  <c r="BS332" i="2"/>
  <c r="AK332" i="2"/>
  <c r="F335" i="2"/>
  <c r="BN335" i="2"/>
  <c r="G335" i="2"/>
  <c r="BO335" i="2"/>
  <c r="I335" i="2"/>
  <c r="BP335" i="2"/>
  <c r="J335" i="2"/>
  <c r="BQ335" i="2"/>
  <c r="BS335" i="2"/>
  <c r="AK335" i="2"/>
  <c r="F338" i="2"/>
  <c r="BN338" i="2"/>
  <c r="G338" i="2"/>
  <c r="BO338" i="2"/>
  <c r="I338" i="2"/>
  <c r="BP338" i="2"/>
  <c r="J338" i="2"/>
  <c r="BQ338" i="2"/>
  <c r="BS338" i="2"/>
  <c r="AK338" i="2"/>
  <c r="F341" i="2"/>
  <c r="BN341" i="2"/>
  <c r="G341" i="2"/>
  <c r="BO341" i="2"/>
  <c r="I341" i="2"/>
  <c r="BP341" i="2"/>
  <c r="J341" i="2"/>
  <c r="BQ341" i="2"/>
  <c r="BS341" i="2"/>
  <c r="AK341" i="2"/>
  <c r="F344" i="2"/>
  <c r="BN344" i="2"/>
  <c r="G344" i="2"/>
  <c r="BO344" i="2"/>
  <c r="I344" i="2"/>
  <c r="BP344" i="2"/>
  <c r="J344" i="2"/>
  <c r="BQ344" i="2"/>
  <c r="BS344" i="2"/>
  <c r="AK344" i="2"/>
  <c r="F347" i="2"/>
  <c r="BN347" i="2"/>
  <c r="G347" i="2"/>
  <c r="BO347" i="2"/>
  <c r="I347" i="2"/>
  <c r="BP347" i="2"/>
  <c r="J347" i="2"/>
  <c r="BQ347" i="2"/>
  <c r="BS347" i="2"/>
  <c r="AK347" i="2"/>
  <c r="F350" i="2"/>
  <c r="BN350" i="2"/>
  <c r="G350" i="2"/>
  <c r="BO350" i="2"/>
  <c r="I350" i="2"/>
  <c r="BP350" i="2"/>
  <c r="J350" i="2"/>
  <c r="BQ350" i="2"/>
  <c r="BS350" i="2"/>
  <c r="AK350" i="2"/>
  <c r="F353" i="2"/>
  <c r="BN353" i="2"/>
  <c r="G353" i="2"/>
  <c r="BO353" i="2"/>
  <c r="I353" i="2"/>
  <c r="BP353" i="2"/>
  <c r="J353" i="2"/>
  <c r="BQ353" i="2"/>
  <c r="BS353" i="2"/>
  <c r="AK353" i="2"/>
  <c r="F356" i="2"/>
  <c r="BN356" i="2"/>
  <c r="G356" i="2"/>
  <c r="BO356" i="2"/>
  <c r="I356" i="2"/>
  <c r="BP356" i="2"/>
  <c r="J356" i="2"/>
  <c r="BQ356" i="2"/>
  <c r="BS356" i="2"/>
  <c r="AK356" i="2"/>
  <c r="F359" i="2"/>
  <c r="BN359" i="2"/>
  <c r="G359" i="2"/>
  <c r="BO359" i="2"/>
  <c r="I359" i="2"/>
  <c r="BP359" i="2"/>
  <c r="J359" i="2"/>
  <c r="BQ359" i="2"/>
  <c r="BS359" i="2"/>
  <c r="AK359" i="2"/>
  <c r="F362" i="2"/>
  <c r="BN362" i="2"/>
  <c r="G362" i="2"/>
  <c r="BO362" i="2"/>
  <c r="I362" i="2"/>
  <c r="BP362" i="2"/>
  <c r="J362" i="2"/>
  <c r="BQ362" i="2"/>
  <c r="BS362" i="2"/>
  <c r="AK362" i="2"/>
  <c r="F365" i="2"/>
  <c r="BN365" i="2"/>
  <c r="G365" i="2"/>
  <c r="BO365" i="2"/>
  <c r="I365" i="2"/>
  <c r="BP365" i="2"/>
  <c r="J365" i="2"/>
  <c r="BQ365" i="2"/>
  <c r="BS365" i="2"/>
  <c r="AK365" i="2"/>
  <c r="F368" i="2"/>
  <c r="BN368" i="2"/>
  <c r="G368" i="2"/>
  <c r="BO368" i="2"/>
  <c r="I368" i="2"/>
  <c r="BP368" i="2"/>
  <c r="J368" i="2"/>
  <c r="BQ368" i="2"/>
  <c r="BS368" i="2"/>
  <c r="AK368" i="2"/>
  <c r="F371" i="2"/>
  <c r="BN371" i="2"/>
  <c r="G371" i="2"/>
  <c r="BO371" i="2"/>
  <c r="I371" i="2"/>
  <c r="BP371" i="2"/>
  <c r="J371" i="2"/>
  <c r="BQ371" i="2"/>
  <c r="BS371" i="2"/>
  <c r="AK371" i="2"/>
  <c r="F374" i="2"/>
  <c r="BN374" i="2"/>
  <c r="G374" i="2"/>
  <c r="BO374" i="2"/>
  <c r="I374" i="2"/>
  <c r="BP374" i="2"/>
  <c r="J374" i="2"/>
  <c r="BQ374" i="2"/>
  <c r="BS374" i="2"/>
  <c r="AK374" i="2"/>
  <c r="F377" i="2"/>
  <c r="BN377" i="2"/>
  <c r="G377" i="2"/>
  <c r="BO377" i="2"/>
  <c r="I377" i="2"/>
  <c r="BP377" i="2"/>
  <c r="J377" i="2"/>
  <c r="BQ377" i="2"/>
  <c r="BS377" i="2"/>
  <c r="AK377" i="2"/>
  <c r="F380" i="2"/>
  <c r="BN380" i="2"/>
  <c r="G380" i="2"/>
  <c r="BO380" i="2"/>
  <c r="I380" i="2"/>
  <c r="BP380" i="2"/>
  <c r="J380" i="2"/>
  <c r="BQ380" i="2"/>
  <c r="BS380" i="2"/>
  <c r="AK380" i="2"/>
  <c r="F383" i="2"/>
  <c r="BN383" i="2"/>
  <c r="G383" i="2"/>
  <c r="BO383" i="2"/>
  <c r="I383" i="2"/>
  <c r="BP383" i="2"/>
  <c r="J383" i="2"/>
  <c r="BQ383" i="2"/>
  <c r="BS383" i="2"/>
  <c r="AK383" i="2"/>
  <c r="F386" i="2"/>
  <c r="BN386" i="2"/>
  <c r="G386" i="2"/>
  <c r="BO386" i="2"/>
  <c r="I386" i="2"/>
  <c r="BP386" i="2"/>
  <c r="J386" i="2"/>
  <c r="BQ386" i="2"/>
  <c r="BS386" i="2"/>
  <c r="AK386" i="2"/>
  <c r="F389" i="2"/>
  <c r="BN389" i="2"/>
  <c r="G389" i="2"/>
  <c r="BO389" i="2"/>
  <c r="I389" i="2"/>
  <c r="BP389" i="2"/>
  <c r="J389" i="2"/>
  <c r="BQ389" i="2"/>
  <c r="BS389" i="2"/>
  <c r="AK389" i="2"/>
  <c r="F392" i="2"/>
  <c r="BN392" i="2"/>
  <c r="G392" i="2"/>
  <c r="BO392" i="2"/>
  <c r="I392" i="2"/>
  <c r="BP392" i="2"/>
  <c r="J392" i="2"/>
  <c r="BQ392" i="2"/>
  <c r="BS392" i="2"/>
  <c r="AK392" i="2"/>
  <c r="F395" i="2"/>
  <c r="BN395" i="2"/>
  <c r="G395" i="2"/>
  <c r="BO395" i="2"/>
  <c r="I395" i="2"/>
  <c r="BP395" i="2"/>
  <c r="J395" i="2"/>
  <c r="BQ395" i="2"/>
  <c r="BS395" i="2"/>
  <c r="AK395" i="2"/>
  <c r="F398" i="2"/>
  <c r="BN398" i="2"/>
  <c r="G398" i="2"/>
  <c r="BO398" i="2"/>
  <c r="I398" i="2"/>
  <c r="BP398" i="2"/>
  <c r="J398" i="2"/>
  <c r="BQ398" i="2"/>
  <c r="BS398" i="2"/>
  <c r="AK398" i="2"/>
  <c r="F401" i="2"/>
  <c r="BN401" i="2"/>
  <c r="G401" i="2"/>
  <c r="BO401" i="2"/>
  <c r="I401" i="2"/>
  <c r="BP401" i="2"/>
  <c r="J401" i="2"/>
  <c r="BQ401" i="2"/>
  <c r="BS401" i="2"/>
  <c r="AK401" i="2"/>
  <c r="F404" i="2"/>
  <c r="BN404" i="2"/>
  <c r="G404" i="2"/>
  <c r="BO404" i="2"/>
  <c r="I404" i="2"/>
  <c r="BP404" i="2"/>
  <c r="J404" i="2"/>
  <c r="BQ404" i="2"/>
  <c r="BS404" i="2"/>
  <c r="AK404" i="2"/>
  <c r="F407" i="2"/>
  <c r="BN407" i="2"/>
  <c r="G407" i="2"/>
  <c r="BO407" i="2"/>
  <c r="I407" i="2"/>
  <c r="BP407" i="2"/>
  <c r="J407" i="2"/>
  <c r="BQ407" i="2"/>
  <c r="BS407" i="2"/>
  <c r="AK407" i="2"/>
  <c r="F410" i="2"/>
  <c r="BN410" i="2"/>
  <c r="G410" i="2"/>
  <c r="BO410" i="2"/>
  <c r="I410" i="2"/>
  <c r="BP410" i="2"/>
  <c r="J410" i="2"/>
  <c r="BQ410" i="2"/>
  <c r="BS410" i="2"/>
  <c r="AK410" i="2"/>
  <c r="F413" i="2"/>
  <c r="BN413" i="2"/>
  <c r="G413" i="2"/>
  <c r="BO413" i="2"/>
  <c r="I413" i="2"/>
  <c r="BP413" i="2"/>
  <c r="J413" i="2"/>
  <c r="BQ413" i="2"/>
  <c r="BS413" i="2"/>
  <c r="AK413" i="2"/>
  <c r="F416" i="2"/>
  <c r="BN416" i="2"/>
  <c r="G416" i="2"/>
  <c r="BO416" i="2"/>
  <c r="I416" i="2"/>
  <c r="BP416" i="2"/>
  <c r="J416" i="2"/>
  <c r="BQ416" i="2"/>
  <c r="BS416" i="2"/>
  <c r="AK416" i="2"/>
  <c r="F419" i="2"/>
  <c r="BN419" i="2"/>
  <c r="G419" i="2"/>
  <c r="BO419" i="2"/>
  <c r="I419" i="2"/>
  <c r="BP419" i="2"/>
  <c r="J419" i="2"/>
  <c r="BQ419" i="2"/>
  <c r="BS419" i="2"/>
  <c r="AK419" i="2"/>
  <c r="F422" i="2"/>
  <c r="BN422" i="2"/>
  <c r="G422" i="2"/>
  <c r="BO422" i="2"/>
  <c r="I422" i="2"/>
  <c r="BP422" i="2"/>
  <c r="J422" i="2"/>
  <c r="BQ422" i="2"/>
  <c r="BS422" i="2"/>
  <c r="AK422" i="2"/>
  <c r="F425" i="2"/>
  <c r="BN425" i="2"/>
  <c r="G425" i="2"/>
  <c r="BO425" i="2"/>
  <c r="I425" i="2"/>
  <c r="BP425" i="2"/>
  <c r="J425" i="2"/>
  <c r="BQ425" i="2"/>
  <c r="BS425" i="2"/>
  <c r="AK425" i="2"/>
  <c r="F428" i="2"/>
  <c r="BN428" i="2"/>
  <c r="G428" i="2"/>
  <c r="BO428" i="2"/>
  <c r="I428" i="2"/>
  <c r="BP428" i="2"/>
  <c r="J428" i="2"/>
  <c r="BQ428" i="2"/>
  <c r="BS428" i="2"/>
  <c r="AK428" i="2"/>
  <c r="F431" i="2"/>
  <c r="BN431" i="2"/>
  <c r="G431" i="2"/>
  <c r="BO431" i="2"/>
  <c r="I431" i="2"/>
  <c r="BP431" i="2"/>
  <c r="J431" i="2"/>
  <c r="BQ431" i="2"/>
  <c r="BS431" i="2"/>
  <c r="AK431" i="2"/>
  <c r="F434" i="2"/>
  <c r="BN434" i="2"/>
  <c r="G434" i="2"/>
  <c r="BO434" i="2"/>
  <c r="I434" i="2"/>
  <c r="BP434" i="2"/>
  <c r="J434" i="2"/>
  <c r="BQ434" i="2"/>
  <c r="BS434" i="2"/>
  <c r="AK434" i="2"/>
  <c r="F437" i="2"/>
  <c r="BN437" i="2"/>
  <c r="G437" i="2"/>
  <c r="BO437" i="2"/>
  <c r="I437" i="2"/>
  <c r="BP437" i="2"/>
  <c r="J437" i="2"/>
  <c r="BQ437" i="2"/>
  <c r="BS437" i="2"/>
  <c r="AK437" i="2"/>
  <c r="F440" i="2"/>
  <c r="BN440" i="2"/>
  <c r="G440" i="2"/>
  <c r="BO440" i="2"/>
  <c r="I440" i="2"/>
  <c r="BP440" i="2"/>
  <c r="J440" i="2"/>
  <c r="BQ440" i="2"/>
  <c r="BS440" i="2"/>
  <c r="AK440" i="2"/>
  <c r="F443" i="2"/>
  <c r="BN443" i="2"/>
  <c r="G443" i="2"/>
  <c r="BO443" i="2"/>
  <c r="I443" i="2"/>
  <c r="BP443" i="2"/>
  <c r="J443" i="2"/>
  <c r="BQ443" i="2"/>
  <c r="BS443" i="2"/>
  <c r="AK443" i="2"/>
  <c r="F446" i="2"/>
  <c r="BN446" i="2"/>
  <c r="G446" i="2"/>
  <c r="BO446" i="2"/>
  <c r="I446" i="2"/>
  <c r="BP446" i="2"/>
  <c r="J446" i="2"/>
  <c r="BQ446" i="2"/>
  <c r="BS446" i="2"/>
  <c r="AK446" i="2"/>
  <c r="F449" i="2"/>
  <c r="BN449" i="2"/>
  <c r="G449" i="2"/>
  <c r="BO449" i="2"/>
  <c r="I449" i="2"/>
  <c r="BP449" i="2"/>
  <c r="J449" i="2"/>
  <c r="BQ449" i="2"/>
  <c r="BS449" i="2"/>
  <c r="AK449" i="2"/>
  <c r="F452" i="2"/>
  <c r="BN452" i="2"/>
  <c r="G452" i="2"/>
  <c r="BO452" i="2"/>
  <c r="I452" i="2"/>
  <c r="BP452" i="2"/>
  <c r="J452" i="2"/>
  <c r="BQ452" i="2"/>
  <c r="BS452" i="2"/>
  <c r="AK452" i="2"/>
  <c r="F455" i="2"/>
  <c r="BN455" i="2"/>
  <c r="G455" i="2"/>
  <c r="BO455" i="2"/>
  <c r="I455" i="2"/>
  <c r="BP455" i="2"/>
  <c r="J455" i="2"/>
  <c r="BQ455" i="2"/>
  <c r="BS455" i="2"/>
  <c r="AK455" i="2"/>
  <c r="F458" i="2"/>
  <c r="BN458" i="2"/>
  <c r="G458" i="2"/>
  <c r="BO458" i="2"/>
  <c r="I458" i="2"/>
  <c r="BP458" i="2"/>
  <c r="J458" i="2"/>
  <c r="BQ458" i="2"/>
  <c r="BS458" i="2"/>
  <c r="AK458" i="2"/>
  <c r="F461" i="2"/>
  <c r="BN461" i="2"/>
  <c r="G461" i="2"/>
  <c r="BO461" i="2"/>
  <c r="I461" i="2"/>
  <c r="BP461" i="2"/>
  <c r="J461" i="2"/>
  <c r="BQ461" i="2"/>
  <c r="BS461" i="2"/>
  <c r="AK461" i="2"/>
  <c r="F464" i="2"/>
  <c r="BN464" i="2"/>
  <c r="G464" i="2"/>
  <c r="BO464" i="2"/>
  <c r="I464" i="2"/>
  <c r="BP464" i="2"/>
  <c r="J464" i="2"/>
  <c r="BQ464" i="2"/>
  <c r="BS464" i="2"/>
  <c r="AK464" i="2"/>
  <c r="AL18" i="2"/>
  <c r="AM18" i="2" s="1"/>
  <c r="AL19" i="2"/>
  <c r="AM19" i="2" s="1"/>
  <c r="AL20" i="2"/>
  <c r="AM20" i="2" s="1"/>
  <c r="AL21" i="2"/>
  <c r="AM21" i="2" s="1"/>
  <c r="AL22" i="2"/>
  <c r="AM22" i="2" s="1"/>
  <c r="AL23" i="2"/>
  <c r="AM23" i="2" s="1"/>
  <c r="AL24" i="2"/>
  <c r="AM24" i="2" s="1"/>
  <c r="AL25" i="2"/>
  <c r="AM25" i="2" s="1"/>
  <c r="AL26" i="2"/>
  <c r="AM26" i="2" s="1"/>
  <c r="AL27" i="2"/>
  <c r="AM27" i="2" s="1"/>
  <c r="AL28" i="2"/>
  <c r="AM28" i="2" s="1"/>
  <c r="AL29" i="2"/>
  <c r="AM29" i="2" s="1"/>
  <c r="AL30" i="2"/>
  <c r="AM30" i="2" s="1"/>
  <c r="AL31" i="2"/>
  <c r="AM31" i="2" s="1"/>
  <c r="AL32" i="2"/>
  <c r="AM32" i="2" s="1"/>
  <c r="AL33" i="2"/>
  <c r="AM33" i="2" s="1"/>
  <c r="AL34" i="2"/>
  <c r="AM34" i="2" s="1"/>
  <c r="AL35" i="2"/>
  <c r="AM35" i="2" s="1"/>
  <c r="AL36" i="2"/>
  <c r="AM36" i="2" s="1"/>
  <c r="AL37" i="2"/>
  <c r="AM37" i="2" s="1"/>
  <c r="AL38" i="2"/>
  <c r="AM38" i="2" s="1"/>
  <c r="AL39" i="2"/>
  <c r="AM39" i="2" s="1"/>
  <c r="AL40" i="2"/>
  <c r="AM40" i="2" s="1"/>
  <c r="AL41" i="2"/>
  <c r="AM41" i="2" s="1"/>
  <c r="AL42" i="2"/>
  <c r="AM42" i="2" s="1"/>
  <c r="AL43" i="2"/>
  <c r="AM43" i="2" s="1"/>
  <c r="AL44" i="2"/>
  <c r="AM44" i="2" s="1"/>
  <c r="AL45" i="2"/>
  <c r="AM45" i="2" s="1"/>
  <c r="AL46" i="2"/>
  <c r="AM46" i="2" s="1"/>
  <c r="AL47" i="2"/>
  <c r="AM47" i="2" s="1"/>
  <c r="AL48" i="2"/>
  <c r="AM48" i="2" s="1"/>
  <c r="AL49" i="2"/>
  <c r="AM49" i="2" s="1"/>
  <c r="AL50" i="2"/>
  <c r="AM50" i="2" s="1"/>
  <c r="AL51" i="2"/>
  <c r="AM51" i="2" s="1"/>
  <c r="AL52" i="2"/>
  <c r="AM52" i="2" s="1"/>
  <c r="AL53" i="2"/>
  <c r="AM53" i="2" s="1"/>
  <c r="AL54" i="2"/>
  <c r="AM54" i="2" s="1"/>
  <c r="AL55" i="2"/>
  <c r="AM55" i="2" s="1"/>
  <c r="AL56" i="2"/>
  <c r="AM56" i="2" s="1"/>
  <c r="AL57" i="2"/>
  <c r="AM57" i="2" s="1"/>
  <c r="AL58" i="2"/>
  <c r="AM58" i="2" s="1"/>
  <c r="AL59" i="2"/>
  <c r="AM59" i="2" s="1"/>
  <c r="AL60" i="2"/>
  <c r="AM60" i="2" s="1"/>
  <c r="AL61" i="2"/>
  <c r="AM61" i="2" s="1"/>
  <c r="AL62" i="2"/>
  <c r="AM62" i="2" s="1"/>
  <c r="AL63" i="2"/>
  <c r="AM63" i="2" s="1"/>
  <c r="AL64" i="2"/>
  <c r="AM64" i="2" s="1"/>
  <c r="AL65" i="2"/>
  <c r="AM65" i="2" s="1"/>
  <c r="AL66" i="2"/>
  <c r="AM66" i="2" s="1"/>
  <c r="AL67" i="2"/>
  <c r="AM67" i="2" s="1"/>
  <c r="AL68" i="2"/>
  <c r="AM68" i="2" s="1"/>
  <c r="AL69" i="2"/>
  <c r="AM69" i="2" s="1"/>
  <c r="AL70" i="2"/>
  <c r="AM70" i="2" s="1"/>
  <c r="AL71" i="2"/>
  <c r="AM71" i="2" s="1"/>
  <c r="AL72" i="2"/>
  <c r="AM72" i="2" s="1"/>
  <c r="AL73" i="2"/>
  <c r="AM73" i="2" s="1"/>
  <c r="AL74" i="2"/>
  <c r="AM74" i="2" s="1"/>
  <c r="AL75" i="2"/>
  <c r="AM75" i="2" s="1"/>
  <c r="AL76" i="2"/>
  <c r="AM76" i="2" s="1"/>
  <c r="AL77" i="2"/>
  <c r="AM77" i="2" s="1"/>
  <c r="AL78" i="2"/>
  <c r="AM78" i="2" s="1"/>
  <c r="AL79" i="2"/>
  <c r="AM79" i="2" s="1"/>
  <c r="AL80" i="2"/>
  <c r="AM80" i="2" s="1"/>
  <c r="AL81" i="2"/>
  <c r="AM81" i="2" s="1"/>
  <c r="AL82" i="2"/>
  <c r="AM82" i="2" s="1"/>
  <c r="AL83" i="2"/>
  <c r="AM83" i="2" s="1"/>
  <c r="AL84" i="2"/>
  <c r="AM84" i="2" s="1"/>
  <c r="AL85" i="2"/>
  <c r="AM85" i="2" s="1"/>
  <c r="AL86" i="2"/>
  <c r="AM86" i="2" s="1"/>
  <c r="AL87" i="2"/>
  <c r="AM87" i="2" s="1"/>
  <c r="AL88" i="2"/>
  <c r="AM88" i="2" s="1"/>
  <c r="AL89" i="2"/>
  <c r="AM89" i="2" s="1"/>
  <c r="AL90" i="2"/>
  <c r="AM90" i="2" s="1"/>
  <c r="AL91" i="2"/>
  <c r="AM91" i="2" s="1"/>
  <c r="AL92" i="2"/>
  <c r="AM92" i="2" s="1"/>
  <c r="AL93" i="2"/>
  <c r="AM93" i="2" s="1"/>
  <c r="AL94" i="2"/>
  <c r="AM94" i="2" s="1"/>
  <c r="AL95" i="2"/>
  <c r="AM95" i="2" s="1"/>
  <c r="AL96" i="2"/>
  <c r="AM96" i="2" s="1"/>
  <c r="AL97" i="2"/>
  <c r="AM97" i="2" s="1"/>
  <c r="AL98" i="2"/>
  <c r="AM98" i="2" s="1"/>
  <c r="AL99" i="2"/>
  <c r="AM99" i="2" s="1"/>
  <c r="AL100" i="2"/>
  <c r="AM100" i="2" s="1"/>
  <c r="AL101" i="2"/>
  <c r="AM101" i="2" s="1"/>
  <c r="AL102" i="2"/>
  <c r="AM102" i="2" s="1"/>
  <c r="AL103" i="2"/>
  <c r="AM103" i="2" s="1"/>
  <c r="AL104" i="2"/>
  <c r="AM104" i="2" s="1"/>
  <c r="AL105" i="2"/>
  <c r="AM105" i="2" s="1"/>
  <c r="AL106" i="2"/>
  <c r="AM106" i="2" s="1"/>
  <c r="AL107" i="2"/>
  <c r="AM107" i="2" s="1"/>
  <c r="AL108" i="2"/>
  <c r="AM108" i="2" s="1"/>
  <c r="AL109" i="2"/>
  <c r="AM109" i="2" s="1"/>
  <c r="AL110" i="2"/>
  <c r="AM110" i="2" s="1"/>
  <c r="AL111" i="2"/>
  <c r="AM111" i="2" s="1"/>
  <c r="AL112" i="2"/>
  <c r="AM112" i="2" s="1"/>
  <c r="AL113" i="2"/>
  <c r="AM113" i="2" s="1"/>
  <c r="AL114" i="2"/>
  <c r="AM114" i="2" s="1"/>
  <c r="AL115" i="2"/>
  <c r="AM115" i="2" s="1"/>
  <c r="AL116" i="2"/>
  <c r="AM116" i="2" s="1"/>
  <c r="AL117" i="2"/>
  <c r="AM117" i="2" s="1"/>
  <c r="AL118" i="2"/>
  <c r="AM118" i="2" s="1"/>
  <c r="AL119" i="2"/>
  <c r="AM119" i="2" s="1"/>
  <c r="AL120" i="2"/>
  <c r="AM120" i="2" s="1"/>
  <c r="AL121" i="2"/>
  <c r="AM121" i="2" s="1"/>
  <c r="AL122" i="2"/>
  <c r="AM122" i="2" s="1"/>
  <c r="AL123" i="2"/>
  <c r="AM123" i="2" s="1"/>
  <c r="AL124" i="2"/>
  <c r="AM124" i="2" s="1"/>
  <c r="AL125" i="2"/>
  <c r="AM125" i="2" s="1"/>
  <c r="AL126" i="2"/>
  <c r="AM126" i="2" s="1"/>
  <c r="AL127" i="2"/>
  <c r="AM127" i="2" s="1"/>
  <c r="AL128" i="2"/>
  <c r="AM128" i="2" s="1"/>
  <c r="AL129" i="2"/>
  <c r="AM129" i="2" s="1"/>
  <c r="AL130" i="2"/>
  <c r="AM130" i="2" s="1"/>
  <c r="AL131" i="2"/>
  <c r="AM131" i="2" s="1"/>
  <c r="AL132" i="2"/>
  <c r="AM132" i="2" s="1"/>
  <c r="AL133" i="2"/>
  <c r="AM133" i="2" s="1"/>
  <c r="AL134" i="2"/>
  <c r="AM134" i="2" s="1"/>
  <c r="AL135" i="2"/>
  <c r="AM135" i="2" s="1"/>
  <c r="AL136" i="2"/>
  <c r="AM136" i="2" s="1"/>
  <c r="AL137" i="2"/>
  <c r="AM137" i="2" s="1"/>
  <c r="AL138" i="2"/>
  <c r="AM138" i="2" s="1"/>
  <c r="AL139" i="2"/>
  <c r="AM139" i="2" s="1"/>
  <c r="AL140" i="2"/>
  <c r="AM140" i="2" s="1"/>
  <c r="AL141" i="2"/>
  <c r="AM141" i="2" s="1"/>
  <c r="AL142" i="2"/>
  <c r="AM142" i="2" s="1"/>
  <c r="AL143" i="2"/>
  <c r="AM143" i="2" s="1"/>
  <c r="AL144" i="2"/>
  <c r="AM144" i="2" s="1"/>
  <c r="AL145" i="2"/>
  <c r="AM145" i="2" s="1"/>
  <c r="AL146" i="2"/>
  <c r="AM146" i="2" s="1"/>
  <c r="AL147" i="2"/>
  <c r="AM147" i="2" s="1"/>
  <c r="AL148" i="2"/>
  <c r="AM148" i="2" s="1"/>
  <c r="AL149" i="2"/>
  <c r="AM149" i="2" s="1"/>
  <c r="AL150" i="2"/>
  <c r="AM150" i="2" s="1"/>
  <c r="AL151" i="2"/>
  <c r="AM151" i="2" s="1"/>
  <c r="AL152" i="2"/>
  <c r="AM152" i="2" s="1"/>
  <c r="AL153" i="2"/>
  <c r="AM153" i="2" s="1"/>
  <c r="AL154" i="2"/>
  <c r="AM154" i="2" s="1"/>
  <c r="AL155" i="2"/>
  <c r="AM155" i="2" s="1"/>
  <c r="AL156" i="2"/>
  <c r="AM156" i="2" s="1"/>
  <c r="AL157" i="2"/>
  <c r="AM157" i="2" s="1"/>
  <c r="AL158" i="2"/>
  <c r="AM158" i="2" s="1"/>
  <c r="AL159" i="2"/>
  <c r="AM159" i="2" s="1"/>
  <c r="AL160" i="2"/>
  <c r="AM160" i="2" s="1"/>
  <c r="AL161" i="2"/>
  <c r="AM161" i="2" s="1"/>
  <c r="AL162" i="2"/>
  <c r="AM162" i="2" s="1"/>
  <c r="AL163" i="2"/>
  <c r="AM163" i="2" s="1"/>
  <c r="AL164" i="2"/>
  <c r="AM164" i="2" s="1"/>
  <c r="AL165" i="2"/>
  <c r="AM165" i="2" s="1"/>
  <c r="AL166" i="2"/>
  <c r="AM166" i="2" s="1"/>
  <c r="AL167" i="2"/>
  <c r="AM167" i="2" s="1"/>
  <c r="AL168" i="2"/>
  <c r="AM168" i="2" s="1"/>
  <c r="AL169" i="2"/>
  <c r="AM169" i="2" s="1"/>
  <c r="AL170" i="2"/>
  <c r="AM170" i="2" s="1"/>
  <c r="AL171" i="2"/>
  <c r="AM171" i="2" s="1"/>
  <c r="AL172" i="2"/>
  <c r="AM172" i="2" s="1"/>
  <c r="AL173" i="2"/>
  <c r="AM173" i="2" s="1"/>
  <c r="AL174" i="2"/>
  <c r="AM174" i="2" s="1"/>
  <c r="AL175" i="2"/>
  <c r="AM175" i="2" s="1"/>
  <c r="AL176" i="2"/>
  <c r="AM176" i="2" s="1"/>
  <c r="AL177" i="2"/>
  <c r="AM177" i="2" s="1"/>
  <c r="AL178" i="2"/>
  <c r="AM178" i="2" s="1"/>
  <c r="AL179" i="2"/>
  <c r="AM179" i="2" s="1"/>
  <c r="AL180" i="2"/>
  <c r="AM180" i="2" s="1"/>
  <c r="AL181" i="2"/>
  <c r="AM181" i="2" s="1"/>
  <c r="AL182" i="2"/>
  <c r="AM182" i="2" s="1"/>
  <c r="AL183" i="2"/>
  <c r="AM183" i="2" s="1"/>
  <c r="AL184" i="2"/>
  <c r="AM184" i="2" s="1"/>
  <c r="AL185" i="2"/>
  <c r="AM185" i="2" s="1"/>
  <c r="AL186" i="2"/>
  <c r="AM186" i="2" s="1"/>
  <c r="AL187" i="2"/>
  <c r="AM187" i="2" s="1"/>
  <c r="AL188" i="2"/>
  <c r="AM188" i="2" s="1"/>
  <c r="AL189" i="2"/>
  <c r="AM189" i="2" s="1"/>
  <c r="AL190" i="2"/>
  <c r="AM190" i="2" s="1"/>
  <c r="AL191" i="2"/>
  <c r="AM191" i="2" s="1"/>
  <c r="AL192" i="2"/>
  <c r="AM192" i="2" s="1"/>
  <c r="AL193" i="2"/>
  <c r="AM193" i="2" s="1"/>
  <c r="AL194" i="2"/>
  <c r="AM194" i="2" s="1"/>
  <c r="AL195" i="2"/>
  <c r="AM195" i="2" s="1"/>
  <c r="AL196" i="2"/>
  <c r="AM196" i="2" s="1"/>
  <c r="AL197" i="2"/>
  <c r="AM197" i="2" s="1"/>
  <c r="AL198" i="2"/>
  <c r="AM198" i="2" s="1"/>
  <c r="AL199" i="2"/>
  <c r="AM199" i="2" s="1"/>
  <c r="AL200" i="2"/>
  <c r="AM200" i="2" s="1"/>
  <c r="AL201" i="2"/>
  <c r="AM201" i="2" s="1"/>
  <c r="AL202" i="2"/>
  <c r="AM202" i="2" s="1"/>
  <c r="AL203" i="2"/>
  <c r="AM203" i="2" s="1"/>
  <c r="AL204" i="2"/>
  <c r="AM204" i="2" s="1"/>
  <c r="AL205" i="2"/>
  <c r="AM205" i="2" s="1"/>
  <c r="AL206" i="2"/>
  <c r="AM206" i="2" s="1"/>
  <c r="AL207" i="2"/>
  <c r="AM207" i="2" s="1"/>
  <c r="AL208" i="2"/>
  <c r="AM208" i="2" s="1"/>
  <c r="AL209" i="2"/>
  <c r="AM209" i="2" s="1"/>
  <c r="AL210" i="2"/>
  <c r="AM210" i="2" s="1"/>
  <c r="AL211" i="2"/>
  <c r="AM211" i="2" s="1"/>
  <c r="AL212" i="2"/>
  <c r="AM212" i="2" s="1"/>
  <c r="AL213" i="2"/>
  <c r="AM213" i="2" s="1"/>
  <c r="AL214" i="2"/>
  <c r="AM214" i="2" s="1"/>
  <c r="AL215" i="2"/>
  <c r="AM215" i="2" s="1"/>
  <c r="AL216" i="2"/>
  <c r="AM216" i="2" s="1"/>
  <c r="AL217" i="2"/>
  <c r="AM217" i="2" s="1"/>
  <c r="AL218" i="2"/>
  <c r="AM218" i="2" s="1"/>
  <c r="AL219" i="2"/>
  <c r="AM219" i="2" s="1"/>
  <c r="AL220" i="2"/>
  <c r="AM220" i="2" s="1"/>
  <c r="AL221" i="2"/>
  <c r="AM221" i="2" s="1"/>
  <c r="AL222" i="2"/>
  <c r="AM222" i="2" s="1"/>
  <c r="AL223" i="2"/>
  <c r="AM223" i="2" s="1"/>
  <c r="AL224" i="2"/>
  <c r="AM224" i="2" s="1"/>
  <c r="AL225" i="2"/>
  <c r="AM225" i="2" s="1"/>
  <c r="AL226" i="2"/>
  <c r="AM226" i="2" s="1"/>
  <c r="AL227" i="2"/>
  <c r="AM227" i="2" s="1"/>
  <c r="AL228" i="2"/>
  <c r="AM228" i="2" s="1"/>
  <c r="AL229" i="2"/>
  <c r="AM229" i="2" s="1"/>
  <c r="AL230" i="2"/>
  <c r="AM230" i="2" s="1"/>
  <c r="AL231" i="2"/>
  <c r="AM231" i="2" s="1"/>
  <c r="AL232" i="2"/>
  <c r="AM232" i="2" s="1"/>
  <c r="AL233" i="2"/>
  <c r="AM233" i="2" s="1"/>
  <c r="AL234" i="2"/>
  <c r="AM234" i="2" s="1"/>
  <c r="AL235" i="2"/>
  <c r="AM235" i="2" s="1"/>
  <c r="AL236" i="2"/>
  <c r="AM236" i="2" s="1"/>
  <c r="AL237" i="2"/>
  <c r="AM237" i="2" s="1"/>
  <c r="AL238" i="2"/>
  <c r="AM238" i="2" s="1"/>
  <c r="AL239" i="2"/>
  <c r="AM239" i="2" s="1"/>
  <c r="AL240" i="2"/>
  <c r="AM240" i="2" s="1"/>
  <c r="AL241" i="2"/>
  <c r="AM241" i="2" s="1"/>
  <c r="AL242" i="2"/>
  <c r="AM242" i="2" s="1"/>
  <c r="AL243" i="2"/>
  <c r="AM243" i="2" s="1"/>
  <c r="AL244" i="2"/>
  <c r="AM244" i="2" s="1"/>
  <c r="AL245" i="2"/>
  <c r="AM245" i="2" s="1"/>
  <c r="AL246" i="2"/>
  <c r="AM246" i="2" s="1"/>
  <c r="AL247" i="2"/>
  <c r="AM247" i="2" s="1"/>
  <c r="AL248" i="2"/>
  <c r="AM248" i="2" s="1"/>
  <c r="AL249" i="2"/>
  <c r="AM249" i="2" s="1"/>
  <c r="AL250" i="2"/>
  <c r="AM250" i="2" s="1"/>
  <c r="AL251" i="2"/>
  <c r="AM251" i="2" s="1"/>
  <c r="AL252" i="2"/>
  <c r="AM252" i="2" s="1"/>
  <c r="AL253" i="2"/>
  <c r="AM253" i="2" s="1"/>
  <c r="AL254" i="2"/>
  <c r="AM254" i="2" s="1"/>
  <c r="AL255" i="2"/>
  <c r="AM255" i="2" s="1"/>
  <c r="AL256" i="2"/>
  <c r="AM256" i="2" s="1"/>
  <c r="AL257" i="2"/>
  <c r="AM257" i="2" s="1"/>
  <c r="AL258" i="2"/>
  <c r="AM258" i="2" s="1"/>
  <c r="AL259" i="2"/>
  <c r="AM259" i="2" s="1"/>
  <c r="AL260" i="2"/>
  <c r="AM260" i="2" s="1"/>
  <c r="AL261" i="2"/>
  <c r="AM261" i="2" s="1"/>
  <c r="AL262" i="2"/>
  <c r="AM262" i="2" s="1"/>
  <c r="AL263" i="2"/>
  <c r="AM263" i="2" s="1"/>
  <c r="AL264" i="2"/>
  <c r="AM264" i="2" s="1"/>
  <c r="AL265" i="2"/>
  <c r="AM265" i="2" s="1"/>
  <c r="AL266" i="2"/>
  <c r="AM266" i="2" s="1"/>
  <c r="AL267" i="2"/>
  <c r="AM267" i="2" s="1"/>
  <c r="AL268" i="2"/>
  <c r="AM268" i="2" s="1"/>
  <c r="AL269" i="2"/>
  <c r="AM269" i="2" s="1"/>
  <c r="AL270" i="2"/>
  <c r="AM270" i="2" s="1"/>
  <c r="AL271" i="2"/>
  <c r="AM271" i="2" s="1"/>
  <c r="AL272" i="2"/>
  <c r="AM272" i="2" s="1"/>
  <c r="AL273" i="2"/>
  <c r="AM273" i="2" s="1"/>
  <c r="AL274" i="2"/>
  <c r="AM274" i="2" s="1"/>
  <c r="AL275" i="2"/>
  <c r="AM275" i="2" s="1"/>
  <c r="AL276" i="2"/>
  <c r="AM276" i="2" s="1"/>
  <c r="AL277" i="2"/>
  <c r="AM277" i="2" s="1"/>
  <c r="AL278" i="2"/>
  <c r="AM278" i="2" s="1"/>
  <c r="AL279" i="2"/>
  <c r="AM279" i="2" s="1"/>
  <c r="AL280" i="2"/>
  <c r="AM280" i="2" s="1"/>
  <c r="AL281" i="2"/>
  <c r="AM281" i="2" s="1"/>
  <c r="AL282" i="2"/>
  <c r="AM282" i="2" s="1"/>
  <c r="AL283" i="2"/>
  <c r="AM283" i="2" s="1"/>
  <c r="AL284" i="2"/>
  <c r="AM284" i="2" s="1"/>
  <c r="AL285" i="2"/>
  <c r="AM285" i="2" s="1"/>
  <c r="AL286" i="2"/>
  <c r="AM286" i="2" s="1"/>
  <c r="AL287" i="2"/>
  <c r="AM287" i="2" s="1"/>
  <c r="AL288" i="2"/>
  <c r="AM288" i="2" s="1"/>
  <c r="AL289" i="2"/>
  <c r="AM289" i="2" s="1"/>
  <c r="AL290" i="2"/>
  <c r="AM290" i="2" s="1"/>
  <c r="AL291" i="2"/>
  <c r="AM291" i="2" s="1"/>
  <c r="AL292" i="2"/>
  <c r="AM292" i="2" s="1"/>
  <c r="AL293" i="2"/>
  <c r="AM293" i="2" s="1"/>
  <c r="AL294" i="2"/>
  <c r="AM294" i="2" s="1"/>
  <c r="AL295" i="2"/>
  <c r="AM295" i="2" s="1"/>
  <c r="AL296" i="2"/>
  <c r="AM296" i="2" s="1"/>
  <c r="AL297" i="2"/>
  <c r="AM297" i="2" s="1"/>
  <c r="AL298" i="2"/>
  <c r="AM298" i="2" s="1"/>
  <c r="AL299" i="2"/>
  <c r="AM299" i="2" s="1"/>
  <c r="AL300" i="2"/>
  <c r="AM300" i="2" s="1"/>
  <c r="AL301" i="2"/>
  <c r="AM301" i="2" s="1"/>
  <c r="AL302" i="2"/>
  <c r="AM302" i="2" s="1"/>
  <c r="AL303" i="2"/>
  <c r="AM303" i="2" s="1"/>
  <c r="AL304" i="2"/>
  <c r="AM304" i="2" s="1"/>
  <c r="AL305" i="2"/>
  <c r="AM305" i="2" s="1"/>
  <c r="AL306" i="2"/>
  <c r="AM306" i="2" s="1"/>
  <c r="AL307" i="2"/>
  <c r="AM307" i="2" s="1"/>
  <c r="AL308" i="2"/>
  <c r="AM308" i="2" s="1"/>
  <c r="AL309" i="2"/>
  <c r="AM309" i="2" s="1"/>
  <c r="AL310" i="2"/>
  <c r="AM310" i="2" s="1"/>
  <c r="AL311" i="2"/>
  <c r="AM311" i="2" s="1"/>
  <c r="AL312" i="2"/>
  <c r="AM312" i="2" s="1"/>
  <c r="AL313" i="2"/>
  <c r="AM313" i="2" s="1"/>
  <c r="AL314" i="2"/>
  <c r="AM314" i="2" s="1"/>
  <c r="AL315" i="2"/>
  <c r="AM315" i="2" s="1"/>
  <c r="AL316" i="2"/>
  <c r="AM316" i="2" s="1"/>
  <c r="AL317" i="2"/>
  <c r="AM317" i="2" s="1"/>
  <c r="AL318" i="2"/>
  <c r="AM318" i="2" s="1"/>
  <c r="AL319" i="2"/>
  <c r="AM319" i="2" s="1"/>
  <c r="AL320" i="2"/>
  <c r="AM320" i="2" s="1"/>
  <c r="AL321" i="2"/>
  <c r="AM321" i="2" s="1"/>
  <c r="AL322" i="2"/>
  <c r="AM322" i="2" s="1"/>
  <c r="AL323" i="2"/>
  <c r="AM323" i="2" s="1"/>
  <c r="AL324" i="2"/>
  <c r="AM324" i="2" s="1"/>
  <c r="AL325" i="2"/>
  <c r="AM325" i="2" s="1"/>
  <c r="AL326" i="2"/>
  <c r="AM326" i="2" s="1"/>
  <c r="AL327" i="2"/>
  <c r="AM327" i="2" s="1"/>
  <c r="AL328" i="2"/>
  <c r="AM328" i="2" s="1"/>
  <c r="AL329" i="2"/>
  <c r="AM329" i="2" s="1"/>
  <c r="AL330" i="2"/>
  <c r="AM330" i="2" s="1"/>
  <c r="AL331" i="2"/>
  <c r="AM331" i="2" s="1"/>
  <c r="AL332" i="2"/>
  <c r="AM332" i="2" s="1"/>
  <c r="AL333" i="2"/>
  <c r="AM333" i="2" s="1"/>
  <c r="AL334" i="2"/>
  <c r="AM334" i="2" s="1"/>
  <c r="AL335" i="2"/>
  <c r="AM335" i="2" s="1"/>
  <c r="AL336" i="2"/>
  <c r="AM336" i="2" s="1"/>
  <c r="AL337" i="2"/>
  <c r="AM337" i="2" s="1"/>
  <c r="AL338" i="2"/>
  <c r="AM338" i="2" s="1"/>
  <c r="AL339" i="2"/>
  <c r="AM339" i="2" s="1"/>
  <c r="AL340" i="2"/>
  <c r="AM340" i="2" s="1"/>
  <c r="AL341" i="2"/>
  <c r="AM341" i="2" s="1"/>
  <c r="AL342" i="2"/>
  <c r="AM342" i="2" s="1"/>
  <c r="AL343" i="2"/>
  <c r="AM343" i="2" s="1"/>
  <c r="AL344" i="2"/>
  <c r="AM344" i="2" s="1"/>
  <c r="AL345" i="2"/>
  <c r="AM345" i="2" s="1"/>
  <c r="AL346" i="2"/>
  <c r="AM346" i="2" s="1"/>
  <c r="AL347" i="2"/>
  <c r="AM347" i="2" s="1"/>
  <c r="AL348" i="2"/>
  <c r="AM348" i="2" s="1"/>
  <c r="AL349" i="2"/>
  <c r="AM349" i="2" s="1"/>
  <c r="AL350" i="2"/>
  <c r="AM350" i="2" s="1"/>
  <c r="AL351" i="2"/>
  <c r="AM351" i="2" s="1"/>
  <c r="AL352" i="2"/>
  <c r="AM352" i="2" s="1"/>
  <c r="AL353" i="2"/>
  <c r="AM353" i="2" s="1"/>
  <c r="AL354" i="2"/>
  <c r="AM354" i="2" s="1"/>
  <c r="AL355" i="2"/>
  <c r="AM355" i="2" s="1"/>
  <c r="AL356" i="2"/>
  <c r="AM356" i="2" s="1"/>
  <c r="AL357" i="2"/>
  <c r="AM357" i="2" s="1"/>
  <c r="AL358" i="2"/>
  <c r="AM358" i="2" s="1"/>
  <c r="AL359" i="2"/>
  <c r="AM359" i="2" s="1"/>
  <c r="AL360" i="2"/>
  <c r="AM360" i="2" s="1"/>
  <c r="AL361" i="2"/>
  <c r="AM361" i="2" s="1"/>
  <c r="AL362" i="2"/>
  <c r="AM362" i="2" s="1"/>
  <c r="AL363" i="2"/>
  <c r="AM363" i="2" s="1"/>
  <c r="AL364" i="2"/>
  <c r="AM364" i="2" s="1"/>
  <c r="AL365" i="2"/>
  <c r="AM365" i="2" s="1"/>
  <c r="AL366" i="2"/>
  <c r="AM366" i="2" s="1"/>
  <c r="AL367" i="2"/>
  <c r="AM367" i="2" s="1"/>
  <c r="AL368" i="2"/>
  <c r="AM368" i="2" s="1"/>
  <c r="AL369" i="2"/>
  <c r="AM369" i="2" s="1"/>
  <c r="AL370" i="2"/>
  <c r="AM370" i="2" s="1"/>
  <c r="AL371" i="2"/>
  <c r="AM371" i="2" s="1"/>
  <c r="AL372" i="2"/>
  <c r="AM372" i="2" s="1"/>
  <c r="AL373" i="2"/>
  <c r="AM373" i="2" s="1"/>
  <c r="AL374" i="2"/>
  <c r="AM374" i="2" s="1"/>
  <c r="AL375" i="2"/>
  <c r="AM375" i="2" s="1"/>
  <c r="AL376" i="2"/>
  <c r="AM376" i="2" s="1"/>
  <c r="AL377" i="2"/>
  <c r="AM377" i="2" s="1"/>
  <c r="AL378" i="2"/>
  <c r="AM378" i="2" s="1"/>
  <c r="AL379" i="2"/>
  <c r="AM379" i="2" s="1"/>
  <c r="AL380" i="2"/>
  <c r="AM380" i="2" s="1"/>
  <c r="AL381" i="2"/>
  <c r="AM381" i="2" s="1"/>
  <c r="AL382" i="2"/>
  <c r="AM382" i="2" s="1"/>
  <c r="AL383" i="2"/>
  <c r="AM383" i="2" s="1"/>
  <c r="AL384" i="2"/>
  <c r="AM384" i="2" s="1"/>
  <c r="AL385" i="2"/>
  <c r="AM385" i="2" s="1"/>
  <c r="AL386" i="2"/>
  <c r="AM386" i="2" s="1"/>
  <c r="AL387" i="2"/>
  <c r="AM387" i="2" s="1"/>
  <c r="AL388" i="2"/>
  <c r="AM388" i="2" s="1"/>
  <c r="AL389" i="2"/>
  <c r="AM389" i="2" s="1"/>
  <c r="AL390" i="2"/>
  <c r="AM390" i="2" s="1"/>
  <c r="AL391" i="2"/>
  <c r="AM391" i="2" s="1"/>
  <c r="AL392" i="2"/>
  <c r="AM392" i="2" s="1"/>
  <c r="AL393" i="2"/>
  <c r="AM393" i="2" s="1"/>
  <c r="AL394" i="2"/>
  <c r="AM394" i="2" s="1"/>
  <c r="AL395" i="2"/>
  <c r="AM395" i="2" s="1"/>
  <c r="AL396" i="2"/>
  <c r="AM396" i="2" s="1"/>
  <c r="AL397" i="2"/>
  <c r="AM397" i="2" s="1"/>
  <c r="AL398" i="2"/>
  <c r="AM398" i="2" s="1"/>
  <c r="AL399" i="2"/>
  <c r="AM399" i="2" s="1"/>
  <c r="AL400" i="2"/>
  <c r="AM400" i="2" s="1"/>
  <c r="AL401" i="2"/>
  <c r="AM401" i="2" s="1"/>
  <c r="AL402" i="2"/>
  <c r="AM402" i="2" s="1"/>
  <c r="AL403" i="2"/>
  <c r="AM403" i="2" s="1"/>
  <c r="AL404" i="2"/>
  <c r="AM404" i="2" s="1"/>
  <c r="AL405" i="2"/>
  <c r="AM405" i="2" s="1"/>
  <c r="AL406" i="2"/>
  <c r="AM406" i="2" s="1"/>
  <c r="AL407" i="2"/>
  <c r="AM407" i="2" s="1"/>
  <c r="AL408" i="2"/>
  <c r="AM408" i="2" s="1"/>
  <c r="AL409" i="2"/>
  <c r="AM409" i="2" s="1"/>
  <c r="AL410" i="2"/>
  <c r="AM410" i="2" s="1"/>
  <c r="AL411" i="2"/>
  <c r="AM411" i="2" s="1"/>
  <c r="AL412" i="2"/>
  <c r="AM412" i="2" s="1"/>
  <c r="AL413" i="2"/>
  <c r="AM413" i="2" s="1"/>
  <c r="AL414" i="2"/>
  <c r="AM414" i="2" s="1"/>
  <c r="AL415" i="2"/>
  <c r="AM415" i="2" s="1"/>
  <c r="AL416" i="2"/>
  <c r="AM416" i="2" s="1"/>
  <c r="AL417" i="2"/>
  <c r="AM417" i="2" s="1"/>
  <c r="AL418" i="2"/>
  <c r="AM418" i="2" s="1"/>
  <c r="AL419" i="2"/>
  <c r="AM419" i="2" s="1"/>
  <c r="AL420" i="2"/>
  <c r="AM420" i="2" s="1"/>
  <c r="AL421" i="2"/>
  <c r="AM421" i="2" s="1"/>
  <c r="AL422" i="2"/>
  <c r="AM422" i="2" s="1"/>
  <c r="AL423" i="2"/>
  <c r="AM423" i="2" s="1"/>
  <c r="AL424" i="2"/>
  <c r="AM424" i="2" s="1"/>
  <c r="AL425" i="2"/>
  <c r="AM425" i="2" s="1"/>
  <c r="AL426" i="2"/>
  <c r="AM426" i="2" s="1"/>
  <c r="AL427" i="2"/>
  <c r="AM427" i="2" s="1"/>
  <c r="AL428" i="2"/>
  <c r="AM428" i="2" s="1"/>
  <c r="AL429" i="2"/>
  <c r="AM429" i="2" s="1"/>
  <c r="AL430" i="2"/>
  <c r="AM430" i="2" s="1"/>
  <c r="AL431" i="2"/>
  <c r="AM431" i="2" s="1"/>
  <c r="AL432" i="2"/>
  <c r="AM432" i="2" s="1"/>
  <c r="AL433" i="2"/>
  <c r="AM433" i="2" s="1"/>
  <c r="AL434" i="2"/>
  <c r="AM434" i="2" s="1"/>
  <c r="AL435" i="2"/>
  <c r="AM435" i="2" s="1"/>
  <c r="AL436" i="2"/>
  <c r="AM436" i="2" s="1"/>
  <c r="AL437" i="2"/>
  <c r="AM437" i="2" s="1"/>
  <c r="AL438" i="2"/>
  <c r="AM438" i="2" s="1"/>
  <c r="AL439" i="2"/>
  <c r="AM439" i="2" s="1"/>
  <c r="AL440" i="2"/>
  <c r="AM440" i="2" s="1"/>
  <c r="AL441" i="2"/>
  <c r="AM441" i="2" s="1"/>
  <c r="AL442" i="2"/>
  <c r="AM442" i="2" s="1"/>
  <c r="AL443" i="2"/>
  <c r="AM443" i="2" s="1"/>
  <c r="AL444" i="2"/>
  <c r="AM444" i="2" s="1"/>
  <c r="AL445" i="2"/>
  <c r="AM445" i="2" s="1"/>
  <c r="AL446" i="2"/>
  <c r="AM446" i="2" s="1"/>
  <c r="AL447" i="2"/>
  <c r="AM447" i="2" s="1"/>
  <c r="AL448" i="2"/>
  <c r="AM448" i="2" s="1"/>
  <c r="AL449" i="2"/>
  <c r="AM449" i="2" s="1"/>
  <c r="AL450" i="2"/>
  <c r="AM450" i="2" s="1"/>
  <c r="AL451" i="2"/>
  <c r="AM451" i="2" s="1"/>
  <c r="AL452" i="2"/>
  <c r="AM452" i="2" s="1"/>
  <c r="AL453" i="2"/>
  <c r="AM453" i="2" s="1"/>
  <c r="AL454" i="2"/>
  <c r="AM454" i="2" s="1"/>
  <c r="AL455" i="2"/>
  <c r="AM455" i="2" s="1"/>
  <c r="AL456" i="2"/>
  <c r="AM456" i="2" s="1"/>
  <c r="AL457" i="2"/>
  <c r="AM457" i="2" s="1"/>
  <c r="AL458" i="2"/>
  <c r="AM458" i="2" s="1"/>
  <c r="AL459" i="2"/>
  <c r="AM459" i="2" s="1"/>
  <c r="AL460" i="2"/>
  <c r="AM460" i="2" s="1"/>
  <c r="AL461" i="2"/>
  <c r="AM461" i="2" s="1"/>
  <c r="AL462" i="2"/>
  <c r="AM462" i="2" s="1"/>
  <c r="AL463" i="2"/>
  <c r="AM463" i="2" s="1"/>
  <c r="AL464" i="2"/>
  <c r="AM464" i="2" s="1"/>
  <c r="AL465" i="2"/>
  <c r="AM465" i="2" s="1"/>
  <c r="AL466" i="2"/>
  <c r="AM466" i="2" s="1"/>
  <c r="AI20" i="2"/>
  <c r="BX20" i="2" s="1"/>
  <c r="AI23" i="2"/>
  <c r="AJ23" i="2" s="1"/>
  <c r="AI26" i="2"/>
  <c r="AJ26" i="2" s="1"/>
  <c r="AI29" i="2"/>
  <c r="AJ29" i="2"/>
  <c r="AI30" i="2"/>
  <c r="AJ30" i="2"/>
  <c r="AI31" i="2"/>
  <c r="AJ31" i="2"/>
  <c r="AI32" i="2"/>
  <c r="AJ32" i="2"/>
  <c r="AI33" i="2"/>
  <c r="AJ33" i="2"/>
  <c r="AI34" i="2"/>
  <c r="AJ34" i="2"/>
  <c r="AI35" i="2"/>
  <c r="AJ35" i="2"/>
  <c r="AI36" i="2"/>
  <c r="AJ36" i="2"/>
  <c r="AI37" i="2"/>
  <c r="AJ37" i="2"/>
  <c r="AI38" i="2"/>
  <c r="AJ38" i="2"/>
  <c r="AI39" i="2"/>
  <c r="AJ39" i="2"/>
  <c r="AI40" i="2"/>
  <c r="AJ40" i="2"/>
  <c r="AI41" i="2"/>
  <c r="AJ41" i="2"/>
  <c r="AI42" i="2"/>
  <c r="AJ42" i="2"/>
  <c r="AI43" i="2"/>
  <c r="AJ43" i="2"/>
  <c r="AI44" i="2"/>
  <c r="AJ44" i="2"/>
  <c r="AI45" i="2"/>
  <c r="AJ45" i="2"/>
  <c r="AI46" i="2"/>
  <c r="AJ46" i="2"/>
  <c r="AI47" i="2"/>
  <c r="AJ47" i="2"/>
  <c r="AI48" i="2"/>
  <c r="AJ48" i="2"/>
  <c r="AI49" i="2"/>
  <c r="AJ49" i="2"/>
  <c r="AI50" i="2"/>
  <c r="AJ50" i="2"/>
  <c r="AI51" i="2"/>
  <c r="AJ51" i="2"/>
  <c r="AI52" i="2"/>
  <c r="AJ52" i="2"/>
  <c r="AI53" i="2"/>
  <c r="AJ53" i="2"/>
  <c r="AI54" i="2"/>
  <c r="AJ54" i="2"/>
  <c r="AI55" i="2"/>
  <c r="AJ55" i="2"/>
  <c r="AI56" i="2"/>
  <c r="AJ56" i="2"/>
  <c r="AI57" i="2"/>
  <c r="AJ57" i="2"/>
  <c r="AI58" i="2"/>
  <c r="AJ58" i="2"/>
  <c r="AI59" i="2"/>
  <c r="AJ59" i="2"/>
  <c r="AI60" i="2"/>
  <c r="AJ60" i="2"/>
  <c r="AI61" i="2"/>
  <c r="AJ61" i="2"/>
  <c r="AI62" i="2"/>
  <c r="AJ62" i="2"/>
  <c r="AI63" i="2"/>
  <c r="AJ63" i="2"/>
  <c r="AI64" i="2"/>
  <c r="AJ64" i="2"/>
  <c r="AI65" i="2"/>
  <c r="AJ65" i="2"/>
  <c r="AI66" i="2"/>
  <c r="AJ66" i="2"/>
  <c r="AI67" i="2"/>
  <c r="AJ67" i="2"/>
  <c r="AI68" i="2"/>
  <c r="AJ68" i="2"/>
  <c r="AI69" i="2"/>
  <c r="AJ69" i="2"/>
  <c r="AI70" i="2"/>
  <c r="AJ70" i="2"/>
  <c r="AI71" i="2"/>
  <c r="AJ71" i="2"/>
  <c r="AI72" i="2"/>
  <c r="AJ72" i="2"/>
  <c r="AI73" i="2"/>
  <c r="AJ73" i="2"/>
  <c r="AI74" i="2"/>
  <c r="AJ74" i="2"/>
  <c r="AI75" i="2"/>
  <c r="AJ75" i="2"/>
  <c r="AI76" i="2"/>
  <c r="AJ76" i="2"/>
  <c r="AI77" i="2"/>
  <c r="AJ77" i="2"/>
  <c r="AI78" i="2"/>
  <c r="AJ78" i="2"/>
  <c r="AI79" i="2"/>
  <c r="AJ79" i="2"/>
  <c r="AI80" i="2"/>
  <c r="AJ80" i="2"/>
  <c r="AI81" i="2"/>
  <c r="AJ81" i="2"/>
  <c r="AI82" i="2"/>
  <c r="AJ82" i="2"/>
  <c r="AI83" i="2"/>
  <c r="AJ83" i="2"/>
  <c r="AI84" i="2"/>
  <c r="AJ84" i="2"/>
  <c r="AI85" i="2"/>
  <c r="AJ85" i="2"/>
  <c r="AI86" i="2"/>
  <c r="AJ86" i="2"/>
  <c r="AI87" i="2"/>
  <c r="AJ87" i="2"/>
  <c r="AI88" i="2"/>
  <c r="AJ88" i="2"/>
  <c r="AI89" i="2"/>
  <c r="AJ89" i="2"/>
  <c r="AI90" i="2"/>
  <c r="AJ90" i="2"/>
  <c r="AI91" i="2"/>
  <c r="AJ91" i="2"/>
  <c r="AI92" i="2"/>
  <c r="AJ92" i="2"/>
  <c r="AI93" i="2"/>
  <c r="AJ93" i="2"/>
  <c r="AI94" i="2"/>
  <c r="AJ94" i="2"/>
  <c r="AI95" i="2"/>
  <c r="AJ95" i="2"/>
  <c r="AI96" i="2"/>
  <c r="AJ96" i="2"/>
  <c r="AI97" i="2"/>
  <c r="AJ97" i="2"/>
  <c r="AI98" i="2"/>
  <c r="AJ98" i="2"/>
  <c r="AI99" i="2"/>
  <c r="AJ99" i="2"/>
  <c r="AI100" i="2"/>
  <c r="AJ100" i="2"/>
  <c r="AI101" i="2"/>
  <c r="AJ101" i="2"/>
  <c r="AI102" i="2"/>
  <c r="AJ102" i="2"/>
  <c r="AI103" i="2"/>
  <c r="AJ103" i="2"/>
  <c r="AI104" i="2"/>
  <c r="AJ104" i="2"/>
  <c r="AI105" i="2"/>
  <c r="AJ105" i="2"/>
  <c r="AI106" i="2"/>
  <c r="AJ106" i="2"/>
  <c r="AI107" i="2"/>
  <c r="AJ107" i="2"/>
  <c r="AI108" i="2"/>
  <c r="AJ108" i="2"/>
  <c r="AI109" i="2"/>
  <c r="AJ109" i="2"/>
  <c r="AI110" i="2"/>
  <c r="AJ110" i="2"/>
  <c r="AI111" i="2"/>
  <c r="AJ111" i="2"/>
  <c r="AI112" i="2"/>
  <c r="AJ112" i="2"/>
  <c r="AI113" i="2"/>
  <c r="AJ113" i="2"/>
  <c r="AI114" i="2"/>
  <c r="AJ114" i="2"/>
  <c r="AI115" i="2"/>
  <c r="AJ115" i="2"/>
  <c r="AI116" i="2"/>
  <c r="AJ116" i="2"/>
  <c r="AI117" i="2"/>
  <c r="AJ117" i="2"/>
  <c r="AI118" i="2"/>
  <c r="AJ118" i="2"/>
  <c r="AI119" i="2"/>
  <c r="AJ119" i="2"/>
  <c r="AI120" i="2"/>
  <c r="AJ120" i="2"/>
  <c r="AI121" i="2"/>
  <c r="AJ121" i="2"/>
  <c r="AI122" i="2"/>
  <c r="AJ122" i="2"/>
  <c r="AI123" i="2"/>
  <c r="AJ123" i="2"/>
  <c r="AI124" i="2"/>
  <c r="AJ124" i="2"/>
  <c r="AI125" i="2"/>
  <c r="AJ125" i="2"/>
  <c r="AI126" i="2"/>
  <c r="AJ126" i="2"/>
  <c r="AI127" i="2"/>
  <c r="AJ127" i="2"/>
  <c r="AI128" i="2"/>
  <c r="AJ128" i="2"/>
  <c r="AI129" i="2"/>
  <c r="AJ129" i="2"/>
  <c r="AI130" i="2"/>
  <c r="AJ130" i="2"/>
  <c r="AI131" i="2"/>
  <c r="AJ131" i="2"/>
  <c r="AI132" i="2"/>
  <c r="AJ132" i="2"/>
  <c r="AI133" i="2"/>
  <c r="AJ133" i="2"/>
  <c r="AI134" i="2"/>
  <c r="AJ134" i="2"/>
  <c r="AI135" i="2"/>
  <c r="AJ135" i="2"/>
  <c r="AI136" i="2"/>
  <c r="AJ136" i="2"/>
  <c r="AI137" i="2"/>
  <c r="AJ137" i="2"/>
  <c r="AI138" i="2"/>
  <c r="AJ138" i="2"/>
  <c r="AI139" i="2"/>
  <c r="AJ139" i="2"/>
  <c r="AI140" i="2"/>
  <c r="AJ140" i="2"/>
  <c r="AI141" i="2"/>
  <c r="AJ141" i="2"/>
  <c r="AI142" i="2"/>
  <c r="AJ142" i="2"/>
  <c r="AI143" i="2"/>
  <c r="AJ143" i="2"/>
  <c r="AI144" i="2"/>
  <c r="AJ144" i="2"/>
  <c r="AI145" i="2"/>
  <c r="AJ145" i="2"/>
  <c r="AI146" i="2"/>
  <c r="AJ146" i="2"/>
  <c r="AI147" i="2"/>
  <c r="AJ147" i="2"/>
  <c r="AI148" i="2"/>
  <c r="AJ148" i="2"/>
  <c r="AI149" i="2"/>
  <c r="AJ149" i="2"/>
  <c r="AI150" i="2"/>
  <c r="AJ150" i="2"/>
  <c r="AI151" i="2"/>
  <c r="AJ151" i="2"/>
  <c r="AI152" i="2"/>
  <c r="AJ152" i="2"/>
  <c r="AI153" i="2"/>
  <c r="AJ153" i="2"/>
  <c r="AI154" i="2"/>
  <c r="AJ154" i="2"/>
  <c r="AI155" i="2"/>
  <c r="AJ155" i="2"/>
  <c r="AI156" i="2"/>
  <c r="AJ156" i="2"/>
  <c r="AI157" i="2"/>
  <c r="AJ157" i="2"/>
  <c r="AI158" i="2"/>
  <c r="AJ158" i="2"/>
  <c r="AI159" i="2"/>
  <c r="AJ159" i="2"/>
  <c r="AI160" i="2"/>
  <c r="AJ160" i="2"/>
  <c r="AI161" i="2"/>
  <c r="AJ161" i="2"/>
  <c r="AI162" i="2"/>
  <c r="AJ162" i="2"/>
  <c r="AI163" i="2"/>
  <c r="AJ163" i="2"/>
  <c r="AI164" i="2"/>
  <c r="AJ164" i="2"/>
  <c r="AI165" i="2"/>
  <c r="AJ165" i="2"/>
  <c r="AI166" i="2"/>
  <c r="AJ166" i="2"/>
  <c r="AI167" i="2"/>
  <c r="AJ167" i="2"/>
  <c r="AI168" i="2"/>
  <c r="AJ168" i="2"/>
  <c r="AI169" i="2"/>
  <c r="AJ169" i="2"/>
  <c r="AI170" i="2"/>
  <c r="AJ170" i="2"/>
  <c r="AI171" i="2"/>
  <c r="AJ171" i="2"/>
  <c r="AI172" i="2"/>
  <c r="AJ172" i="2"/>
  <c r="AI173" i="2"/>
  <c r="AJ173" i="2"/>
  <c r="AI174" i="2"/>
  <c r="AJ174" i="2"/>
  <c r="AI175" i="2"/>
  <c r="AJ175" i="2"/>
  <c r="AI176" i="2"/>
  <c r="AJ176" i="2"/>
  <c r="AI177" i="2"/>
  <c r="AJ177" i="2"/>
  <c r="AI178" i="2"/>
  <c r="AJ178" i="2"/>
  <c r="AI179" i="2"/>
  <c r="AJ179" i="2"/>
  <c r="AI180" i="2"/>
  <c r="AJ180" i="2"/>
  <c r="AI181" i="2"/>
  <c r="AJ181" i="2"/>
  <c r="AI182" i="2"/>
  <c r="AJ182" i="2"/>
  <c r="AI183" i="2"/>
  <c r="AJ183" i="2"/>
  <c r="AI184" i="2"/>
  <c r="AJ184" i="2"/>
  <c r="AI185" i="2"/>
  <c r="AJ185" i="2"/>
  <c r="AI186" i="2"/>
  <c r="AJ186" i="2"/>
  <c r="AI187" i="2"/>
  <c r="AJ187" i="2"/>
  <c r="AI188" i="2"/>
  <c r="AJ188" i="2"/>
  <c r="AI189" i="2"/>
  <c r="AJ189" i="2"/>
  <c r="AI190" i="2"/>
  <c r="AJ190" i="2"/>
  <c r="AI191" i="2"/>
  <c r="AJ191" i="2"/>
  <c r="AI192" i="2"/>
  <c r="AJ192" i="2"/>
  <c r="AI193" i="2"/>
  <c r="AJ193" i="2"/>
  <c r="AI194" i="2"/>
  <c r="AJ194" i="2"/>
  <c r="AI195" i="2"/>
  <c r="AJ195" i="2"/>
  <c r="AI196" i="2"/>
  <c r="AJ196" i="2"/>
  <c r="AI197" i="2"/>
  <c r="AJ197" i="2"/>
  <c r="AI198" i="2"/>
  <c r="AJ198" i="2"/>
  <c r="AI199" i="2"/>
  <c r="AJ199" i="2"/>
  <c r="AI200" i="2"/>
  <c r="AJ200" i="2"/>
  <c r="AI201" i="2"/>
  <c r="AJ201" i="2"/>
  <c r="AI202" i="2"/>
  <c r="AJ202" i="2"/>
  <c r="AI203" i="2"/>
  <c r="AJ203" i="2"/>
  <c r="AI204" i="2"/>
  <c r="AJ204" i="2"/>
  <c r="AI205" i="2"/>
  <c r="AJ205" i="2"/>
  <c r="AI206" i="2"/>
  <c r="AJ206" i="2"/>
  <c r="AI207" i="2"/>
  <c r="AJ207" i="2"/>
  <c r="AI208" i="2"/>
  <c r="AJ208" i="2"/>
  <c r="AI209" i="2"/>
  <c r="AJ209" i="2"/>
  <c r="AI210" i="2"/>
  <c r="AJ210" i="2"/>
  <c r="AI211" i="2"/>
  <c r="AJ211" i="2"/>
  <c r="AI212" i="2"/>
  <c r="AJ212" i="2"/>
  <c r="AI213" i="2"/>
  <c r="AJ213" i="2"/>
  <c r="AI214" i="2"/>
  <c r="AJ214" i="2"/>
  <c r="AI215" i="2"/>
  <c r="AJ215" i="2"/>
  <c r="AI216" i="2"/>
  <c r="AJ216" i="2"/>
  <c r="AI217" i="2"/>
  <c r="AJ217" i="2"/>
  <c r="AI218" i="2"/>
  <c r="AJ218" i="2"/>
  <c r="AI219" i="2"/>
  <c r="AJ219" i="2"/>
  <c r="AI220" i="2"/>
  <c r="AJ220" i="2"/>
  <c r="AI221" i="2"/>
  <c r="AJ221" i="2"/>
  <c r="AI222" i="2"/>
  <c r="AJ222" i="2"/>
  <c r="AI223" i="2"/>
  <c r="AJ223" i="2"/>
  <c r="AI224" i="2"/>
  <c r="AJ224" i="2"/>
  <c r="AI225" i="2"/>
  <c r="AJ225" i="2"/>
  <c r="AI226" i="2"/>
  <c r="AJ226" i="2"/>
  <c r="AI227" i="2"/>
  <c r="AJ227" i="2"/>
  <c r="AI228" i="2"/>
  <c r="AJ228" i="2"/>
  <c r="AI229" i="2"/>
  <c r="AJ229" i="2"/>
  <c r="AI230" i="2"/>
  <c r="AJ230" i="2"/>
  <c r="AI231" i="2"/>
  <c r="AJ231" i="2"/>
  <c r="AI232" i="2"/>
  <c r="AJ232" i="2"/>
  <c r="AI233" i="2"/>
  <c r="AJ233" i="2"/>
  <c r="AI234" i="2"/>
  <c r="AJ234" i="2"/>
  <c r="AI235" i="2"/>
  <c r="AJ235" i="2"/>
  <c r="AI236" i="2"/>
  <c r="AJ236" i="2"/>
  <c r="AI237" i="2"/>
  <c r="AJ237" i="2"/>
  <c r="AI238" i="2"/>
  <c r="AJ238" i="2"/>
  <c r="AI239" i="2"/>
  <c r="AJ239" i="2"/>
  <c r="AI240" i="2"/>
  <c r="AJ240" i="2"/>
  <c r="AI241" i="2"/>
  <c r="AJ241" i="2"/>
  <c r="AI242" i="2"/>
  <c r="AJ242" i="2"/>
  <c r="AI243" i="2"/>
  <c r="AJ243" i="2"/>
  <c r="AI244" i="2"/>
  <c r="AJ244" i="2"/>
  <c r="AI245" i="2"/>
  <c r="AJ245" i="2"/>
  <c r="AI246" i="2"/>
  <c r="AJ246" i="2"/>
  <c r="AI247" i="2"/>
  <c r="AJ247" i="2"/>
  <c r="AI248" i="2"/>
  <c r="AJ248" i="2"/>
  <c r="AI249" i="2"/>
  <c r="AJ249" i="2"/>
  <c r="AI250" i="2"/>
  <c r="AJ250" i="2"/>
  <c r="AI251" i="2"/>
  <c r="AJ251" i="2"/>
  <c r="AI252" i="2"/>
  <c r="AJ252" i="2"/>
  <c r="AI253" i="2"/>
  <c r="AJ253" i="2"/>
  <c r="AI254" i="2"/>
  <c r="AJ254" i="2"/>
  <c r="AI255" i="2"/>
  <c r="AJ255" i="2"/>
  <c r="AI256" i="2"/>
  <c r="AJ256" i="2"/>
  <c r="AI257" i="2"/>
  <c r="AJ257" i="2"/>
  <c r="AI258" i="2"/>
  <c r="AJ258" i="2"/>
  <c r="AI259" i="2"/>
  <c r="AJ259" i="2"/>
  <c r="AI260" i="2"/>
  <c r="AJ260" i="2"/>
  <c r="AI261" i="2"/>
  <c r="AJ261" i="2"/>
  <c r="AI262" i="2"/>
  <c r="AJ262" i="2"/>
  <c r="AI263" i="2"/>
  <c r="AJ263" i="2"/>
  <c r="AI264" i="2"/>
  <c r="AJ264" i="2"/>
  <c r="AI265" i="2"/>
  <c r="AJ265" i="2"/>
  <c r="AI266" i="2"/>
  <c r="AJ266" i="2"/>
  <c r="AI267" i="2"/>
  <c r="AJ267" i="2"/>
  <c r="AI268" i="2"/>
  <c r="AJ268" i="2"/>
  <c r="AI269" i="2"/>
  <c r="AJ269" i="2"/>
  <c r="AI270" i="2"/>
  <c r="AJ270" i="2"/>
  <c r="AI271" i="2"/>
  <c r="AJ271" i="2"/>
  <c r="AI272" i="2"/>
  <c r="AJ272" i="2"/>
  <c r="AI273" i="2"/>
  <c r="AJ273" i="2"/>
  <c r="AI274" i="2"/>
  <c r="AJ274" i="2"/>
  <c r="AI275" i="2"/>
  <c r="AJ275" i="2"/>
  <c r="AI276" i="2"/>
  <c r="AJ276" i="2"/>
  <c r="AI277" i="2"/>
  <c r="AJ277" i="2"/>
  <c r="AI278" i="2"/>
  <c r="AJ278" i="2"/>
  <c r="AI279" i="2"/>
  <c r="AJ279" i="2"/>
  <c r="AI280" i="2"/>
  <c r="AJ280" i="2"/>
  <c r="AI281" i="2"/>
  <c r="AJ281" i="2"/>
  <c r="AI282" i="2"/>
  <c r="AJ282" i="2"/>
  <c r="AI283" i="2"/>
  <c r="AJ283" i="2"/>
  <c r="AI284" i="2"/>
  <c r="AJ284" i="2"/>
  <c r="AI285" i="2"/>
  <c r="AJ285" i="2"/>
  <c r="AI286" i="2"/>
  <c r="AJ286" i="2"/>
  <c r="AI287" i="2"/>
  <c r="AJ287" i="2"/>
  <c r="AI288" i="2"/>
  <c r="AJ288" i="2"/>
  <c r="AI289" i="2"/>
  <c r="AJ289" i="2"/>
  <c r="AI290" i="2"/>
  <c r="AJ290" i="2"/>
  <c r="AI291" i="2"/>
  <c r="AJ291" i="2"/>
  <c r="AI292" i="2"/>
  <c r="AJ292" i="2"/>
  <c r="AI293" i="2"/>
  <c r="AJ293" i="2"/>
  <c r="AI294" i="2"/>
  <c r="AJ294" i="2"/>
  <c r="AI295" i="2"/>
  <c r="AJ295" i="2"/>
  <c r="AI296" i="2"/>
  <c r="AJ296" i="2"/>
  <c r="AI297" i="2"/>
  <c r="AJ297" i="2"/>
  <c r="AI298" i="2"/>
  <c r="AJ298" i="2"/>
  <c r="AI299" i="2"/>
  <c r="AJ299" i="2"/>
  <c r="AI300" i="2"/>
  <c r="AJ300" i="2"/>
  <c r="AI301" i="2"/>
  <c r="AJ301" i="2"/>
  <c r="AI302" i="2"/>
  <c r="AJ302" i="2"/>
  <c r="AI303" i="2"/>
  <c r="AJ303" i="2"/>
  <c r="AI304" i="2"/>
  <c r="AJ304" i="2"/>
  <c r="AI305" i="2"/>
  <c r="AJ305" i="2"/>
  <c r="AI306" i="2"/>
  <c r="AJ306" i="2"/>
  <c r="AI307" i="2"/>
  <c r="AJ307" i="2"/>
  <c r="AI308" i="2"/>
  <c r="AJ308" i="2"/>
  <c r="AI309" i="2"/>
  <c r="AJ309" i="2"/>
  <c r="AI310" i="2"/>
  <c r="AJ310" i="2"/>
  <c r="AI311" i="2"/>
  <c r="AJ311" i="2"/>
  <c r="AI312" i="2"/>
  <c r="AJ312" i="2"/>
  <c r="AI313" i="2"/>
  <c r="AJ313" i="2"/>
  <c r="AI314" i="2"/>
  <c r="AJ314" i="2"/>
  <c r="AI315" i="2"/>
  <c r="AJ315" i="2"/>
  <c r="AI316" i="2"/>
  <c r="AJ316" i="2"/>
  <c r="AI317" i="2"/>
  <c r="AJ317" i="2"/>
  <c r="AI318" i="2"/>
  <c r="AJ318" i="2"/>
  <c r="AI319" i="2"/>
  <c r="AJ319" i="2"/>
  <c r="AI320" i="2"/>
  <c r="AJ320" i="2"/>
  <c r="AI321" i="2"/>
  <c r="AJ321" i="2"/>
  <c r="AI322" i="2"/>
  <c r="AJ322" i="2"/>
  <c r="AI323" i="2"/>
  <c r="AJ323" i="2"/>
  <c r="AI324" i="2"/>
  <c r="AJ324" i="2"/>
  <c r="AI325" i="2"/>
  <c r="AJ325" i="2"/>
  <c r="AI326" i="2"/>
  <c r="AJ326" i="2"/>
  <c r="AI327" i="2"/>
  <c r="AJ327" i="2"/>
  <c r="AI328" i="2"/>
  <c r="AJ328" i="2"/>
  <c r="AI329" i="2"/>
  <c r="AJ329" i="2"/>
  <c r="AI330" i="2"/>
  <c r="AJ330" i="2"/>
  <c r="AI331" i="2"/>
  <c r="AJ331" i="2"/>
  <c r="AI332" i="2"/>
  <c r="AJ332" i="2"/>
  <c r="AI333" i="2"/>
  <c r="AJ333" i="2"/>
  <c r="AI334" i="2"/>
  <c r="AJ334" i="2"/>
  <c r="AI335" i="2"/>
  <c r="AJ335" i="2"/>
  <c r="AI336" i="2"/>
  <c r="AJ336" i="2"/>
  <c r="AI337" i="2"/>
  <c r="AJ337" i="2"/>
  <c r="AI338" i="2"/>
  <c r="AJ338" i="2"/>
  <c r="AI339" i="2"/>
  <c r="AJ339" i="2"/>
  <c r="AI340" i="2"/>
  <c r="AJ340" i="2"/>
  <c r="AI341" i="2"/>
  <c r="AJ341" i="2"/>
  <c r="AI342" i="2"/>
  <c r="AJ342" i="2"/>
  <c r="AI343" i="2"/>
  <c r="AJ343" i="2"/>
  <c r="AI344" i="2"/>
  <c r="AJ344" i="2"/>
  <c r="AI345" i="2"/>
  <c r="AJ345" i="2"/>
  <c r="AI346" i="2"/>
  <c r="AJ346" i="2"/>
  <c r="AI347" i="2"/>
  <c r="AJ347" i="2"/>
  <c r="AI348" i="2"/>
  <c r="AJ348" i="2"/>
  <c r="AI349" i="2"/>
  <c r="AJ349" i="2"/>
  <c r="AI350" i="2"/>
  <c r="AJ350" i="2"/>
  <c r="AI351" i="2"/>
  <c r="AJ351" i="2"/>
  <c r="AI352" i="2"/>
  <c r="AJ352" i="2"/>
  <c r="AI353" i="2"/>
  <c r="AJ353" i="2"/>
  <c r="AI354" i="2"/>
  <c r="AJ354" i="2"/>
  <c r="AI355" i="2"/>
  <c r="AJ355" i="2"/>
  <c r="AI356" i="2"/>
  <c r="AJ356" i="2"/>
  <c r="AI357" i="2"/>
  <c r="AJ357" i="2"/>
  <c r="AI358" i="2"/>
  <c r="AJ358" i="2"/>
  <c r="AI359" i="2"/>
  <c r="AJ359" i="2"/>
  <c r="AI360" i="2"/>
  <c r="AJ360" i="2"/>
  <c r="AI361" i="2"/>
  <c r="AJ361" i="2"/>
  <c r="AI362" i="2"/>
  <c r="AJ362" i="2"/>
  <c r="AI363" i="2"/>
  <c r="AJ363" i="2"/>
  <c r="AI364" i="2"/>
  <c r="AJ364" i="2"/>
  <c r="AI365" i="2"/>
  <c r="AJ365" i="2"/>
  <c r="AI366" i="2"/>
  <c r="AJ366" i="2"/>
  <c r="AI367" i="2"/>
  <c r="AJ367" i="2"/>
  <c r="AI368" i="2"/>
  <c r="AJ368" i="2"/>
  <c r="AI369" i="2"/>
  <c r="AJ369" i="2"/>
  <c r="AI370" i="2"/>
  <c r="AJ370" i="2"/>
  <c r="AI371" i="2"/>
  <c r="AJ371" i="2"/>
  <c r="AI372" i="2"/>
  <c r="AJ372" i="2"/>
  <c r="AI373" i="2"/>
  <c r="AJ373" i="2"/>
  <c r="AI374" i="2"/>
  <c r="AJ374" i="2"/>
  <c r="AI375" i="2"/>
  <c r="AJ375" i="2"/>
  <c r="AI376" i="2"/>
  <c r="AJ376" i="2"/>
  <c r="AI377" i="2"/>
  <c r="AJ377" i="2"/>
  <c r="AI378" i="2"/>
  <c r="AJ378" i="2"/>
  <c r="AI379" i="2"/>
  <c r="AJ379" i="2"/>
  <c r="AI380" i="2"/>
  <c r="AJ380" i="2"/>
  <c r="AI381" i="2"/>
  <c r="AJ381" i="2"/>
  <c r="AI382" i="2"/>
  <c r="AJ382" i="2"/>
  <c r="AI383" i="2"/>
  <c r="AJ383" i="2"/>
  <c r="AI384" i="2"/>
  <c r="AJ384" i="2"/>
  <c r="AI385" i="2"/>
  <c r="AJ385" i="2"/>
  <c r="AI386" i="2"/>
  <c r="AJ386" i="2"/>
  <c r="AI387" i="2"/>
  <c r="AJ387" i="2"/>
  <c r="AI388" i="2"/>
  <c r="AJ388" i="2"/>
  <c r="AI389" i="2"/>
  <c r="AJ389" i="2"/>
  <c r="AI390" i="2"/>
  <c r="AJ390" i="2"/>
  <c r="AI391" i="2"/>
  <c r="AJ391" i="2"/>
  <c r="AI392" i="2"/>
  <c r="AJ392" i="2"/>
  <c r="AI393" i="2"/>
  <c r="AJ393" i="2"/>
  <c r="AI394" i="2"/>
  <c r="AJ394" i="2"/>
  <c r="AI395" i="2"/>
  <c r="AJ395" i="2"/>
  <c r="AI396" i="2"/>
  <c r="AJ396" i="2"/>
  <c r="AI397" i="2"/>
  <c r="AJ397" i="2"/>
  <c r="AI398" i="2"/>
  <c r="AJ398" i="2"/>
  <c r="AI399" i="2"/>
  <c r="AJ399" i="2"/>
  <c r="AI400" i="2"/>
  <c r="AJ400" i="2"/>
  <c r="AI401" i="2"/>
  <c r="AJ401" i="2"/>
  <c r="AI402" i="2"/>
  <c r="AJ402" i="2"/>
  <c r="AI403" i="2"/>
  <c r="AJ403" i="2"/>
  <c r="AI404" i="2"/>
  <c r="AJ404" i="2"/>
  <c r="AI405" i="2"/>
  <c r="AJ405" i="2"/>
  <c r="AI406" i="2"/>
  <c r="AJ406" i="2"/>
  <c r="AI407" i="2"/>
  <c r="AJ407" i="2"/>
  <c r="AI408" i="2"/>
  <c r="AJ408" i="2"/>
  <c r="AI409" i="2"/>
  <c r="AJ409" i="2"/>
  <c r="AI410" i="2"/>
  <c r="AJ410" i="2"/>
  <c r="AI411" i="2"/>
  <c r="AJ411" i="2"/>
  <c r="AI412" i="2"/>
  <c r="AJ412" i="2"/>
  <c r="AI413" i="2"/>
  <c r="AJ413" i="2"/>
  <c r="AI414" i="2"/>
  <c r="AJ414" i="2"/>
  <c r="AI415" i="2"/>
  <c r="AJ415" i="2"/>
  <c r="AI416" i="2"/>
  <c r="AJ416" i="2"/>
  <c r="AI417" i="2"/>
  <c r="AJ417" i="2"/>
  <c r="AI418" i="2"/>
  <c r="AJ418" i="2"/>
  <c r="AI419" i="2"/>
  <c r="AJ419" i="2"/>
  <c r="AI420" i="2"/>
  <c r="AJ420" i="2"/>
  <c r="AI421" i="2"/>
  <c r="AJ421" i="2"/>
  <c r="AI422" i="2"/>
  <c r="AJ422" i="2"/>
  <c r="AI423" i="2"/>
  <c r="AJ423" i="2"/>
  <c r="AI424" i="2"/>
  <c r="AJ424" i="2"/>
  <c r="AI425" i="2"/>
  <c r="AJ425" i="2"/>
  <c r="AI426" i="2"/>
  <c r="AJ426" i="2"/>
  <c r="AI427" i="2"/>
  <c r="AJ427" i="2"/>
  <c r="AI428" i="2"/>
  <c r="AJ428" i="2"/>
  <c r="AI429" i="2"/>
  <c r="AJ429" i="2"/>
  <c r="AI430" i="2"/>
  <c r="AJ430" i="2"/>
  <c r="AI431" i="2"/>
  <c r="AJ431" i="2"/>
  <c r="AI432" i="2"/>
  <c r="AJ432" i="2"/>
  <c r="AI433" i="2"/>
  <c r="AJ433" i="2"/>
  <c r="AI434" i="2"/>
  <c r="AJ434" i="2"/>
  <c r="AI435" i="2"/>
  <c r="AJ435" i="2"/>
  <c r="AI436" i="2"/>
  <c r="AJ436" i="2"/>
  <c r="AI437" i="2"/>
  <c r="AJ437" i="2"/>
  <c r="AI438" i="2"/>
  <c r="AJ438" i="2"/>
  <c r="AI439" i="2"/>
  <c r="AJ439" i="2"/>
  <c r="AI440" i="2"/>
  <c r="AJ440" i="2"/>
  <c r="AI441" i="2"/>
  <c r="AJ441" i="2"/>
  <c r="AI442" i="2"/>
  <c r="AJ442" i="2"/>
  <c r="AI443" i="2"/>
  <c r="AJ443" i="2"/>
  <c r="AI444" i="2"/>
  <c r="AJ444" i="2"/>
  <c r="AI445" i="2"/>
  <c r="AJ445" i="2"/>
  <c r="AI446" i="2"/>
  <c r="AJ446" i="2"/>
  <c r="AI447" i="2"/>
  <c r="AJ447" i="2"/>
  <c r="AI448" i="2"/>
  <c r="AJ448" i="2"/>
  <c r="AI449" i="2"/>
  <c r="AJ449" i="2"/>
  <c r="AI450" i="2"/>
  <c r="AJ450" i="2"/>
  <c r="AI451" i="2"/>
  <c r="AJ451" i="2"/>
  <c r="AI452" i="2"/>
  <c r="AJ452" i="2"/>
  <c r="AI453" i="2"/>
  <c r="AJ453" i="2"/>
  <c r="AI454" i="2"/>
  <c r="AJ454" i="2"/>
  <c r="AI455" i="2"/>
  <c r="AJ455" i="2"/>
  <c r="AI456" i="2"/>
  <c r="AJ456" i="2"/>
  <c r="AI457" i="2"/>
  <c r="AJ457" i="2"/>
  <c r="AI458" i="2"/>
  <c r="AJ458" i="2"/>
  <c r="AI459" i="2"/>
  <c r="AJ459" i="2"/>
  <c r="AI460" i="2"/>
  <c r="AJ460" i="2"/>
  <c r="AI461" i="2"/>
  <c r="AJ461" i="2"/>
  <c r="AI462" i="2"/>
  <c r="AJ462" i="2"/>
  <c r="AI463" i="2"/>
  <c r="AJ463" i="2"/>
  <c r="AI464" i="2"/>
  <c r="AJ464" i="2"/>
  <c r="AI465" i="2"/>
  <c r="AJ465" i="2"/>
  <c r="AI466" i="2"/>
  <c r="AJ466" i="2"/>
  <c r="BV23" i="2"/>
  <c r="BV26" i="2"/>
  <c r="BV29" i="2"/>
  <c r="BV32" i="2"/>
  <c r="BV35" i="2"/>
  <c r="BV38" i="2"/>
  <c r="BV41" i="2"/>
  <c r="BV44" i="2"/>
  <c r="BV47" i="2"/>
  <c r="BV50" i="2"/>
  <c r="BV53" i="2"/>
  <c r="BV56" i="2"/>
  <c r="BV59" i="2"/>
  <c r="BV62" i="2"/>
  <c r="BV65" i="2"/>
  <c r="BV68" i="2"/>
  <c r="BV71" i="2"/>
  <c r="BV74" i="2"/>
  <c r="BV77" i="2"/>
  <c r="BV80" i="2"/>
  <c r="BV83" i="2"/>
  <c r="BV86" i="2"/>
  <c r="BV89" i="2"/>
  <c r="BV92" i="2"/>
  <c r="BV95" i="2"/>
  <c r="BV98" i="2"/>
  <c r="BV101" i="2"/>
  <c r="BV104" i="2"/>
  <c r="BV107" i="2"/>
  <c r="BV110" i="2"/>
  <c r="BV113" i="2"/>
  <c r="BV116" i="2"/>
  <c r="BV119" i="2"/>
  <c r="BV122" i="2"/>
  <c r="BV125" i="2"/>
  <c r="BV128" i="2"/>
  <c r="BV131" i="2"/>
  <c r="BV134" i="2"/>
  <c r="BV137" i="2"/>
  <c r="BV140" i="2"/>
  <c r="BV143" i="2"/>
  <c r="BV146" i="2"/>
  <c r="BV149" i="2"/>
  <c r="BV152" i="2"/>
  <c r="BV155" i="2"/>
  <c r="BV158" i="2"/>
  <c r="BV161" i="2"/>
  <c r="BV164" i="2"/>
  <c r="BV167" i="2"/>
  <c r="BV170" i="2"/>
  <c r="BV173" i="2"/>
  <c r="BV176" i="2"/>
  <c r="BV179" i="2"/>
  <c r="BV182" i="2"/>
  <c r="BV185" i="2"/>
  <c r="BV188" i="2"/>
  <c r="BV191" i="2"/>
  <c r="BV194" i="2"/>
  <c r="BV197" i="2"/>
  <c r="BV200" i="2"/>
  <c r="BV203" i="2"/>
  <c r="BV206" i="2"/>
  <c r="BV209" i="2"/>
  <c r="BV212" i="2"/>
  <c r="BV215" i="2"/>
  <c r="BV218" i="2"/>
  <c r="BV221" i="2"/>
  <c r="BV224" i="2"/>
  <c r="BV227" i="2"/>
  <c r="BV230" i="2"/>
  <c r="BV233" i="2"/>
  <c r="BV236" i="2"/>
  <c r="BV239" i="2"/>
  <c r="BV242" i="2"/>
  <c r="BV245" i="2"/>
  <c r="BV248" i="2"/>
  <c r="BV251" i="2"/>
  <c r="BV254" i="2"/>
  <c r="BV257" i="2"/>
  <c r="BV260" i="2"/>
  <c r="BV263" i="2"/>
  <c r="BV266" i="2"/>
  <c r="BV269" i="2"/>
  <c r="BV272" i="2"/>
  <c r="BV275" i="2"/>
  <c r="BV278" i="2"/>
  <c r="BV281" i="2"/>
  <c r="BV284" i="2"/>
  <c r="BV287" i="2"/>
  <c r="BV290" i="2"/>
  <c r="BV293" i="2"/>
  <c r="BV296" i="2"/>
  <c r="BV299" i="2"/>
  <c r="BV302" i="2"/>
  <c r="BV305" i="2"/>
  <c r="BV308" i="2"/>
  <c r="BV311" i="2"/>
  <c r="BV314" i="2"/>
  <c r="BV317" i="2"/>
  <c r="BV320" i="2"/>
  <c r="BV323" i="2"/>
  <c r="BV326" i="2"/>
  <c r="BV329" i="2"/>
  <c r="BV332" i="2"/>
  <c r="BV335" i="2"/>
  <c r="BV338" i="2"/>
  <c r="BV341" i="2"/>
  <c r="BV344" i="2"/>
  <c r="BV347" i="2"/>
  <c r="BV350" i="2"/>
  <c r="BV353" i="2"/>
  <c r="BV356" i="2"/>
  <c r="BV359" i="2"/>
  <c r="BV362" i="2"/>
  <c r="BV365" i="2"/>
  <c r="BV368" i="2"/>
  <c r="BV371" i="2"/>
  <c r="BV374" i="2"/>
  <c r="BV377" i="2"/>
  <c r="BV380" i="2"/>
  <c r="BV383" i="2"/>
  <c r="BV386" i="2"/>
  <c r="BV389" i="2"/>
  <c r="BV392" i="2"/>
  <c r="BV395" i="2"/>
  <c r="BV398" i="2"/>
  <c r="BV401" i="2"/>
  <c r="BV404" i="2"/>
  <c r="BV407" i="2"/>
  <c r="BV410" i="2"/>
  <c r="BV413" i="2"/>
  <c r="BV416" i="2"/>
  <c r="BV419" i="2"/>
  <c r="BV422" i="2"/>
  <c r="BV425" i="2"/>
  <c r="BV428" i="2"/>
  <c r="BV431" i="2"/>
  <c r="BV434" i="2"/>
  <c r="BV437" i="2"/>
  <c r="BV440" i="2"/>
  <c r="BV443" i="2"/>
  <c r="BV446" i="2"/>
  <c r="BV449" i="2"/>
  <c r="BV452" i="2"/>
  <c r="BV455" i="2"/>
  <c r="BV458" i="2"/>
  <c r="BV461" i="2"/>
  <c r="BV464" i="2"/>
  <c r="BW26" i="2"/>
  <c r="BW29" i="2"/>
  <c r="BW32" i="2"/>
  <c r="BW35" i="2"/>
  <c r="BW38" i="2"/>
  <c r="BW41" i="2"/>
  <c r="BW44" i="2"/>
  <c r="BW47" i="2"/>
  <c r="BW50" i="2"/>
  <c r="BW53" i="2"/>
  <c r="BW56" i="2"/>
  <c r="BW59" i="2"/>
  <c r="BW62" i="2"/>
  <c r="BW65" i="2"/>
  <c r="BW68" i="2"/>
  <c r="BW71" i="2"/>
  <c r="BW74" i="2"/>
  <c r="BW77" i="2"/>
  <c r="BW80" i="2"/>
  <c r="BW83" i="2"/>
  <c r="BW86" i="2"/>
  <c r="BW89" i="2"/>
  <c r="BW92" i="2"/>
  <c r="BW95" i="2"/>
  <c r="BW98" i="2"/>
  <c r="BW101" i="2"/>
  <c r="BW104" i="2"/>
  <c r="BW107" i="2"/>
  <c r="BW110" i="2"/>
  <c r="BW113" i="2"/>
  <c r="BW116" i="2"/>
  <c r="BW119" i="2"/>
  <c r="BW122" i="2"/>
  <c r="BW125" i="2"/>
  <c r="BW128" i="2"/>
  <c r="BW131" i="2"/>
  <c r="BW134" i="2"/>
  <c r="BW137" i="2"/>
  <c r="BW140" i="2"/>
  <c r="BW143" i="2"/>
  <c r="BW146" i="2"/>
  <c r="BW149" i="2"/>
  <c r="BW152" i="2"/>
  <c r="BW155" i="2"/>
  <c r="BW158" i="2"/>
  <c r="BW161" i="2"/>
  <c r="BW164" i="2"/>
  <c r="BW167" i="2"/>
  <c r="BW170" i="2"/>
  <c r="BW173" i="2"/>
  <c r="BW176" i="2"/>
  <c r="BW179" i="2"/>
  <c r="BW182" i="2"/>
  <c r="BW185" i="2"/>
  <c r="BW188" i="2"/>
  <c r="BW191" i="2"/>
  <c r="BW194" i="2"/>
  <c r="BW197" i="2"/>
  <c r="BW200" i="2"/>
  <c r="BW203" i="2"/>
  <c r="BW206" i="2"/>
  <c r="BW209" i="2"/>
  <c r="BW212" i="2"/>
  <c r="BW215" i="2"/>
  <c r="BW218" i="2"/>
  <c r="BW221" i="2"/>
  <c r="BW224" i="2"/>
  <c r="BW227" i="2"/>
  <c r="BW230" i="2"/>
  <c r="BW233" i="2"/>
  <c r="BW236" i="2"/>
  <c r="BW239" i="2"/>
  <c r="BW242" i="2"/>
  <c r="BW245" i="2"/>
  <c r="BW248" i="2"/>
  <c r="BW251" i="2"/>
  <c r="BW254" i="2"/>
  <c r="BW257" i="2"/>
  <c r="BW260" i="2"/>
  <c r="BW263" i="2"/>
  <c r="BW266" i="2"/>
  <c r="BW269" i="2"/>
  <c r="BW272" i="2"/>
  <c r="BW275" i="2"/>
  <c r="BW278" i="2"/>
  <c r="BW281" i="2"/>
  <c r="BW284" i="2"/>
  <c r="BW287" i="2"/>
  <c r="BW290" i="2"/>
  <c r="BW293" i="2"/>
  <c r="BW296" i="2"/>
  <c r="BW299" i="2"/>
  <c r="BW302" i="2"/>
  <c r="BW305" i="2"/>
  <c r="BW308" i="2"/>
  <c r="BW311" i="2"/>
  <c r="BW314" i="2"/>
  <c r="BW317" i="2"/>
  <c r="BW320" i="2"/>
  <c r="BW323" i="2"/>
  <c r="BW326" i="2"/>
  <c r="BW329" i="2"/>
  <c r="BW332" i="2"/>
  <c r="BW335" i="2"/>
  <c r="BW338" i="2"/>
  <c r="BW341" i="2"/>
  <c r="BW344" i="2"/>
  <c r="BW347" i="2"/>
  <c r="BW350" i="2"/>
  <c r="BW353" i="2"/>
  <c r="BW356" i="2"/>
  <c r="BW359" i="2"/>
  <c r="BW362" i="2"/>
  <c r="BW365" i="2"/>
  <c r="BW368" i="2"/>
  <c r="BW371" i="2"/>
  <c r="BW374" i="2"/>
  <c r="BW377" i="2"/>
  <c r="BW380" i="2"/>
  <c r="BW383" i="2"/>
  <c r="BW386" i="2"/>
  <c r="BW389" i="2"/>
  <c r="BW392" i="2"/>
  <c r="BW395" i="2"/>
  <c r="BW398" i="2"/>
  <c r="BW401" i="2"/>
  <c r="BW404" i="2"/>
  <c r="BW407" i="2"/>
  <c r="BW410" i="2"/>
  <c r="BW413" i="2"/>
  <c r="BW416" i="2"/>
  <c r="BW419" i="2"/>
  <c r="BW422" i="2"/>
  <c r="BW425" i="2"/>
  <c r="BW428" i="2"/>
  <c r="BW431" i="2"/>
  <c r="BW434" i="2"/>
  <c r="BW437" i="2"/>
  <c r="BW440" i="2"/>
  <c r="BW443" i="2"/>
  <c r="BW446" i="2"/>
  <c r="BW449" i="2"/>
  <c r="BW452" i="2"/>
  <c r="BW455" i="2"/>
  <c r="BW458" i="2"/>
  <c r="BW461" i="2"/>
  <c r="BW464" i="2"/>
  <c r="BX23" i="2"/>
  <c r="BX26" i="2"/>
  <c r="BX29" i="2"/>
  <c r="BX32" i="2"/>
  <c r="BX35" i="2"/>
  <c r="BX38" i="2"/>
  <c r="BX41" i="2"/>
  <c r="BX44" i="2"/>
  <c r="BX47" i="2"/>
  <c r="BX50" i="2"/>
  <c r="BX53" i="2"/>
  <c r="BX56" i="2"/>
  <c r="BX59" i="2"/>
  <c r="BX62" i="2"/>
  <c r="BX65" i="2"/>
  <c r="BX68" i="2"/>
  <c r="BX71" i="2"/>
  <c r="BX74" i="2"/>
  <c r="BX77" i="2"/>
  <c r="BX80" i="2"/>
  <c r="BX83" i="2"/>
  <c r="BX86" i="2"/>
  <c r="BX89" i="2"/>
  <c r="BX92" i="2"/>
  <c r="BX95" i="2"/>
  <c r="BX98" i="2"/>
  <c r="BX101" i="2"/>
  <c r="BX104" i="2"/>
  <c r="BX107" i="2"/>
  <c r="BX110" i="2"/>
  <c r="BX113" i="2"/>
  <c r="BX116" i="2"/>
  <c r="BX119" i="2"/>
  <c r="BX122" i="2"/>
  <c r="BX125" i="2"/>
  <c r="BX128" i="2"/>
  <c r="BX131" i="2"/>
  <c r="BX134" i="2"/>
  <c r="BX137" i="2"/>
  <c r="BX140" i="2"/>
  <c r="BX143" i="2"/>
  <c r="BX146" i="2"/>
  <c r="BX149" i="2"/>
  <c r="BX152" i="2"/>
  <c r="BX155" i="2"/>
  <c r="BX158" i="2"/>
  <c r="BX161" i="2"/>
  <c r="BX164" i="2"/>
  <c r="BX167" i="2"/>
  <c r="BX170" i="2"/>
  <c r="BX173" i="2"/>
  <c r="BX176" i="2"/>
  <c r="BX179" i="2"/>
  <c r="BX182" i="2"/>
  <c r="BX185" i="2"/>
  <c r="BX188" i="2"/>
  <c r="BX191" i="2"/>
  <c r="BX194" i="2"/>
  <c r="BX197" i="2"/>
  <c r="BX200" i="2"/>
  <c r="BX203" i="2"/>
  <c r="BX206" i="2"/>
  <c r="BX209" i="2"/>
  <c r="BX212" i="2"/>
  <c r="BX215" i="2"/>
  <c r="BX218" i="2"/>
  <c r="BX221" i="2"/>
  <c r="BX224" i="2"/>
  <c r="BX227" i="2"/>
  <c r="BX230" i="2"/>
  <c r="BX233" i="2"/>
  <c r="BX236" i="2"/>
  <c r="BX239" i="2"/>
  <c r="BX242" i="2"/>
  <c r="BX245" i="2"/>
  <c r="BX248" i="2"/>
  <c r="BX251" i="2"/>
  <c r="BX254" i="2"/>
  <c r="BX257" i="2"/>
  <c r="BX260" i="2"/>
  <c r="BX263" i="2"/>
  <c r="BX266" i="2"/>
  <c r="BX269" i="2"/>
  <c r="BX272" i="2"/>
  <c r="BX275" i="2"/>
  <c r="BX278" i="2"/>
  <c r="BX281" i="2"/>
  <c r="BX284" i="2"/>
  <c r="BX287" i="2"/>
  <c r="BX290" i="2"/>
  <c r="BX293" i="2"/>
  <c r="BX296" i="2"/>
  <c r="BX299" i="2"/>
  <c r="BX302" i="2"/>
  <c r="BX305" i="2"/>
  <c r="BX308" i="2"/>
  <c r="BX311" i="2"/>
  <c r="BX314" i="2"/>
  <c r="BX317" i="2"/>
  <c r="BX320" i="2"/>
  <c r="BX323" i="2"/>
  <c r="BX326" i="2"/>
  <c r="BX329" i="2"/>
  <c r="BX332" i="2"/>
  <c r="BX335" i="2"/>
  <c r="BX338" i="2"/>
  <c r="BX341" i="2"/>
  <c r="BX344" i="2"/>
  <c r="BX347" i="2"/>
  <c r="BX350" i="2"/>
  <c r="BX353" i="2"/>
  <c r="BX356" i="2"/>
  <c r="BX359" i="2"/>
  <c r="BX362" i="2"/>
  <c r="BX365" i="2"/>
  <c r="BX368" i="2"/>
  <c r="BX371" i="2"/>
  <c r="BX374" i="2"/>
  <c r="BX377" i="2"/>
  <c r="BX380" i="2"/>
  <c r="BX383" i="2"/>
  <c r="BX386" i="2"/>
  <c r="BX389" i="2"/>
  <c r="BX392" i="2"/>
  <c r="BX395" i="2"/>
  <c r="BX398" i="2"/>
  <c r="BX401" i="2"/>
  <c r="BX404" i="2"/>
  <c r="BX407" i="2"/>
  <c r="BX410" i="2"/>
  <c r="BX413" i="2"/>
  <c r="BX416" i="2"/>
  <c r="BX419" i="2"/>
  <c r="BX422" i="2"/>
  <c r="BX425" i="2"/>
  <c r="BX428" i="2"/>
  <c r="BX431" i="2"/>
  <c r="BX434" i="2"/>
  <c r="BX437" i="2"/>
  <c r="BX440" i="2"/>
  <c r="BX443" i="2"/>
  <c r="BX446" i="2"/>
  <c r="BX449" i="2"/>
  <c r="BX452" i="2"/>
  <c r="BX455" i="2"/>
  <c r="BX458" i="2"/>
  <c r="BX461" i="2"/>
  <c r="BX464" i="2"/>
  <c r="BZ29" i="2"/>
  <c r="BZ32" i="2"/>
  <c r="BZ35" i="2"/>
  <c r="BZ38" i="2"/>
  <c r="BZ41" i="2"/>
  <c r="BZ44" i="2"/>
  <c r="BZ47" i="2"/>
  <c r="BZ50" i="2"/>
  <c r="BZ53" i="2"/>
  <c r="BZ56" i="2"/>
  <c r="BZ59" i="2"/>
  <c r="BZ62" i="2"/>
  <c r="BZ65" i="2"/>
  <c r="BZ68" i="2"/>
  <c r="BZ71" i="2"/>
  <c r="BZ74" i="2"/>
  <c r="BZ77" i="2"/>
  <c r="BZ80" i="2"/>
  <c r="BZ83" i="2"/>
  <c r="BZ86" i="2"/>
  <c r="BZ89" i="2"/>
  <c r="BZ92" i="2"/>
  <c r="BZ95" i="2"/>
  <c r="BZ98" i="2"/>
  <c r="BZ101" i="2"/>
  <c r="BZ104" i="2"/>
  <c r="BZ107" i="2"/>
  <c r="BZ110" i="2"/>
  <c r="BZ113" i="2"/>
  <c r="BZ116" i="2"/>
  <c r="BZ119" i="2"/>
  <c r="BZ122" i="2"/>
  <c r="BZ125" i="2"/>
  <c r="BZ128" i="2"/>
  <c r="BZ131" i="2"/>
  <c r="BZ134" i="2"/>
  <c r="BZ137" i="2"/>
  <c r="BZ140" i="2"/>
  <c r="BZ143" i="2"/>
  <c r="BZ146" i="2"/>
  <c r="BZ149" i="2"/>
  <c r="BZ152" i="2"/>
  <c r="BZ155" i="2"/>
  <c r="BZ158" i="2"/>
  <c r="BZ161" i="2"/>
  <c r="BZ164" i="2"/>
  <c r="BZ167" i="2"/>
  <c r="BZ170" i="2"/>
  <c r="BZ173" i="2"/>
  <c r="BZ176" i="2"/>
  <c r="BZ179" i="2"/>
  <c r="BZ182" i="2"/>
  <c r="BZ185" i="2"/>
  <c r="BZ188" i="2"/>
  <c r="BZ191" i="2"/>
  <c r="BZ194" i="2"/>
  <c r="BZ197" i="2"/>
  <c r="BZ200" i="2"/>
  <c r="BZ203" i="2"/>
  <c r="BZ206" i="2"/>
  <c r="BZ209" i="2"/>
  <c r="BZ212" i="2"/>
  <c r="BZ215" i="2"/>
  <c r="BZ218" i="2"/>
  <c r="BZ221" i="2"/>
  <c r="BZ224" i="2"/>
  <c r="BZ227" i="2"/>
  <c r="BZ230" i="2"/>
  <c r="BZ233" i="2"/>
  <c r="BZ236" i="2"/>
  <c r="BZ239" i="2"/>
  <c r="BZ242" i="2"/>
  <c r="BZ245" i="2"/>
  <c r="BZ248" i="2"/>
  <c r="BZ251" i="2"/>
  <c r="BZ254" i="2"/>
  <c r="BZ257" i="2"/>
  <c r="BZ260" i="2"/>
  <c r="BZ263" i="2"/>
  <c r="BZ266" i="2"/>
  <c r="BZ269" i="2"/>
  <c r="BZ272" i="2"/>
  <c r="BZ275" i="2"/>
  <c r="BZ278" i="2"/>
  <c r="BZ281" i="2"/>
  <c r="BZ284" i="2"/>
  <c r="BZ287" i="2"/>
  <c r="BZ290" i="2"/>
  <c r="BZ293" i="2"/>
  <c r="BZ296" i="2"/>
  <c r="BZ299" i="2"/>
  <c r="BZ302" i="2"/>
  <c r="BZ305" i="2"/>
  <c r="BZ308" i="2"/>
  <c r="BZ311" i="2"/>
  <c r="BZ314" i="2"/>
  <c r="BZ317" i="2"/>
  <c r="BZ320" i="2"/>
  <c r="BZ323" i="2"/>
  <c r="BZ326" i="2"/>
  <c r="BZ329" i="2"/>
  <c r="BZ332" i="2"/>
  <c r="BZ335" i="2"/>
  <c r="BZ338" i="2"/>
  <c r="BZ341" i="2"/>
  <c r="BZ344" i="2"/>
  <c r="BZ347" i="2"/>
  <c r="BZ350" i="2"/>
  <c r="BZ353" i="2"/>
  <c r="BZ356" i="2"/>
  <c r="BZ359" i="2"/>
  <c r="BZ362" i="2"/>
  <c r="BZ365" i="2"/>
  <c r="BZ368" i="2"/>
  <c r="BZ371" i="2"/>
  <c r="BZ374" i="2"/>
  <c r="BZ377" i="2"/>
  <c r="BZ380" i="2"/>
  <c r="BZ383" i="2"/>
  <c r="BZ386" i="2"/>
  <c r="BZ389" i="2"/>
  <c r="BZ392" i="2"/>
  <c r="BZ395" i="2"/>
  <c r="BZ398" i="2"/>
  <c r="BZ401" i="2"/>
  <c r="BZ404" i="2"/>
  <c r="BZ407" i="2"/>
  <c r="BZ410" i="2"/>
  <c r="BZ413" i="2"/>
  <c r="BZ416" i="2"/>
  <c r="BZ419" i="2"/>
  <c r="BZ422" i="2"/>
  <c r="BZ425" i="2"/>
  <c r="BZ428" i="2"/>
  <c r="BZ431" i="2"/>
  <c r="BZ434" i="2"/>
  <c r="BZ437" i="2"/>
  <c r="BZ440" i="2"/>
  <c r="BZ443" i="2"/>
  <c r="BZ446" i="2"/>
  <c r="BZ449" i="2"/>
  <c r="BZ452" i="2"/>
  <c r="BZ455" i="2"/>
  <c r="BZ458" i="2"/>
  <c r="BZ461" i="2"/>
  <c r="BZ464" i="2"/>
  <c r="CB29" i="2"/>
  <c r="CB32" i="2"/>
  <c r="CB35" i="2"/>
  <c r="CB38" i="2"/>
  <c r="CB41" i="2"/>
  <c r="CB44" i="2"/>
  <c r="CB47" i="2"/>
  <c r="CB50" i="2"/>
  <c r="CB53" i="2"/>
  <c r="CB56" i="2"/>
  <c r="CB59" i="2"/>
  <c r="CB62" i="2"/>
  <c r="CB65" i="2"/>
  <c r="CB68" i="2"/>
  <c r="CB71" i="2"/>
  <c r="CB74" i="2"/>
  <c r="CB77" i="2"/>
  <c r="CB80" i="2"/>
  <c r="CB83" i="2"/>
  <c r="CB86" i="2"/>
  <c r="CB89" i="2"/>
  <c r="CB92" i="2"/>
  <c r="CB95" i="2"/>
  <c r="CB98" i="2"/>
  <c r="CB101" i="2"/>
  <c r="CB104" i="2"/>
  <c r="CB107" i="2"/>
  <c r="CB110" i="2"/>
  <c r="CB113" i="2"/>
  <c r="CB116" i="2"/>
  <c r="CB119" i="2"/>
  <c r="CB122" i="2"/>
  <c r="CB125" i="2"/>
  <c r="CB128" i="2"/>
  <c r="CB131" i="2"/>
  <c r="CB134" i="2"/>
  <c r="CB137" i="2"/>
  <c r="CB140" i="2"/>
  <c r="CB143" i="2"/>
  <c r="CB146" i="2"/>
  <c r="CB149" i="2"/>
  <c r="CB152" i="2"/>
  <c r="CB155" i="2"/>
  <c r="CB158" i="2"/>
  <c r="CB161" i="2"/>
  <c r="CB164" i="2"/>
  <c r="CB167" i="2"/>
  <c r="CB170" i="2"/>
  <c r="CB173" i="2"/>
  <c r="CB176" i="2"/>
  <c r="CB179" i="2"/>
  <c r="CB182" i="2"/>
  <c r="CB185" i="2"/>
  <c r="CB188" i="2"/>
  <c r="CB191" i="2"/>
  <c r="CB194" i="2"/>
  <c r="CB197" i="2"/>
  <c r="CB200" i="2"/>
  <c r="CB203" i="2"/>
  <c r="CB206" i="2"/>
  <c r="CB209" i="2"/>
  <c r="CB212" i="2"/>
  <c r="CB215" i="2"/>
  <c r="CB218" i="2"/>
  <c r="CB221" i="2"/>
  <c r="CB224" i="2"/>
  <c r="CB227" i="2"/>
  <c r="CB230" i="2"/>
  <c r="CB233" i="2"/>
  <c r="CB236" i="2"/>
  <c r="CB239" i="2"/>
  <c r="CB242" i="2"/>
  <c r="CB245" i="2"/>
  <c r="CB248" i="2"/>
  <c r="CB251" i="2"/>
  <c r="CB254" i="2"/>
  <c r="CB257" i="2"/>
  <c r="CB260" i="2"/>
  <c r="CB263" i="2"/>
  <c r="CB266" i="2"/>
  <c r="CB269" i="2"/>
  <c r="CB272" i="2"/>
  <c r="CB275" i="2"/>
  <c r="CB278" i="2"/>
  <c r="CB281" i="2"/>
  <c r="CB284" i="2"/>
  <c r="CB287" i="2"/>
  <c r="CB290" i="2"/>
  <c r="CB293" i="2"/>
  <c r="CB296" i="2"/>
  <c r="CB299" i="2"/>
  <c r="CB302" i="2"/>
  <c r="CB305" i="2"/>
  <c r="CB308" i="2"/>
  <c r="CB311" i="2"/>
  <c r="CB314" i="2"/>
  <c r="CB317" i="2"/>
  <c r="CB320" i="2"/>
  <c r="CB323" i="2"/>
  <c r="CB326" i="2"/>
  <c r="CB329" i="2"/>
  <c r="CB332" i="2"/>
  <c r="CB335" i="2"/>
  <c r="CB338" i="2"/>
  <c r="CB341" i="2"/>
  <c r="CB344" i="2"/>
  <c r="CB347" i="2"/>
  <c r="CB350" i="2"/>
  <c r="CB353" i="2"/>
  <c r="CB356" i="2"/>
  <c r="CB359" i="2"/>
  <c r="CB362" i="2"/>
  <c r="CB365" i="2"/>
  <c r="CB368" i="2"/>
  <c r="CB371" i="2"/>
  <c r="CB374" i="2"/>
  <c r="CB377" i="2"/>
  <c r="CB380" i="2"/>
  <c r="CB383" i="2"/>
  <c r="CB386" i="2"/>
  <c r="CB389" i="2"/>
  <c r="CB392" i="2"/>
  <c r="CB395" i="2"/>
  <c r="CB398" i="2"/>
  <c r="CB401" i="2"/>
  <c r="CB404" i="2"/>
  <c r="CB407" i="2"/>
  <c r="CB410" i="2"/>
  <c r="CB413" i="2"/>
  <c r="CB416" i="2"/>
  <c r="CB419" i="2"/>
  <c r="CB422" i="2"/>
  <c r="CB425" i="2"/>
  <c r="CB428" i="2"/>
  <c r="CB431" i="2"/>
  <c r="CB434" i="2"/>
  <c r="CB437" i="2"/>
  <c r="CB440" i="2"/>
  <c r="CB443" i="2"/>
  <c r="CB446" i="2"/>
  <c r="CB449" i="2"/>
  <c r="CB452" i="2"/>
  <c r="CB455" i="2"/>
  <c r="CB458" i="2"/>
  <c r="CB461" i="2"/>
  <c r="CB464" i="2"/>
  <c r="H17" i="19"/>
  <c r="AA17" i="19" s="1"/>
  <c r="AA20" i="19"/>
  <c r="AA23" i="19"/>
  <c r="AA26" i="19"/>
  <c r="AA29" i="19"/>
  <c r="AA32" i="19"/>
  <c r="AA35" i="19"/>
  <c r="AA38" i="19"/>
  <c r="AA41" i="19"/>
  <c r="AA44" i="19"/>
  <c r="AA47" i="19"/>
  <c r="AA50" i="19"/>
  <c r="AA53" i="19"/>
  <c r="AA56" i="19"/>
  <c r="AA59" i="19"/>
  <c r="AA62" i="19"/>
  <c r="AA65" i="19"/>
  <c r="AA68" i="19"/>
  <c r="AA71" i="19"/>
  <c r="AA74" i="19"/>
  <c r="AA77" i="19"/>
  <c r="AA80" i="19"/>
  <c r="AA83" i="19"/>
  <c r="AA86" i="19"/>
  <c r="AA89" i="19"/>
  <c r="AA92" i="19"/>
  <c r="AA95" i="19"/>
  <c r="AA98" i="19"/>
  <c r="AA101" i="19"/>
  <c r="AA104" i="19"/>
  <c r="AA107" i="19"/>
  <c r="AA110" i="19"/>
  <c r="AA113" i="19"/>
  <c r="AA116" i="19"/>
  <c r="AA119" i="19"/>
  <c r="AA122" i="19"/>
  <c r="AA125" i="19"/>
  <c r="AA128" i="19"/>
  <c r="AA131" i="19"/>
  <c r="AA134" i="19"/>
  <c r="AA137" i="19"/>
  <c r="AA140" i="19"/>
  <c r="AA143" i="19"/>
  <c r="AA146" i="19"/>
  <c r="AA149" i="19"/>
  <c r="AA152" i="19"/>
  <c r="AA155" i="19"/>
  <c r="AA158" i="19"/>
  <c r="AA161" i="19"/>
  <c r="AA164" i="19"/>
  <c r="AA167" i="19"/>
  <c r="AA170" i="19"/>
  <c r="AA173" i="19"/>
  <c r="AA176" i="19"/>
  <c r="AA179" i="19"/>
  <c r="AA182" i="19"/>
  <c r="AA185" i="19"/>
  <c r="AA188" i="19"/>
  <c r="AA191" i="19"/>
  <c r="AA194" i="19"/>
  <c r="AA197" i="19"/>
  <c r="AA200" i="19"/>
  <c r="AA203" i="19"/>
  <c r="AA206" i="19"/>
  <c r="AA209" i="19"/>
  <c r="AA212" i="19"/>
  <c r="AA215" i="19"/>
  <c r="AA218" i="19"/>
  <c r="AA221" i="19"/>
  <c r="AA224" i="19"/>
  <c r="AA227" i="19"/>
  <c r="AA230" i="19"/>
  <c r="AA233" i="19"/>
  <c r="AA236" i="19"/>
  <c r="AA239" i="19"/>
  <c r="AA242" i="19"/>
  <c r="AA245" i="19"/>
  <c r="AA248" i="19"/>
  <c r="AA251" i="19"/>
  <c r="AA254" i="19"/>
  <c r="AA257" i="19"/>
  <c r="AA260" i="19"/>
  <c r="AA263" i="19"/>
  <c r="AA266" i="19"/>
  <c r="AA269" i="19"/>
  <c r="AA272" i="19"/>
  <c r="AA275" i="19"/>
  <c r="AA278" i="19"/>
  <c r="AA281" i="19"/>
  <c r="AA284" i="19"/>
  <c r="AA287" i="19"/>
  <c r="AA290" i="19"/>
  <c r="AA293" i="19"/>
  <c r="AA296" i="19"/>
  <c r="AA299" i="19"/>
  <c r="AA302" i="19"/>
  <c r="AA305" i="19"/>
  <c r="AA308" i="19"/>
  <c r="AA311" i="19"/>
  <c r="AA314" i="19"/>
  <c r="AA317" i="19"/>
  <c r="AA320" i="19"/>
  <c r="AA323" i="19"/>
  <c r="AA326" i="19"/>
  <c r="AA329" i="19"/>
  <c r="AA332" i="19"/>
  <c r="AA335" i="19"/>
  <c r="AA338" i="19"/>
  <c r="AA341" i="19"/>
  <c r="AA344" i="19"/>
  <c r="AA347" i="19"/>
  <c r="AA350" i="19"/>
  <c r="AA353" i="19"/>
  <c r="AA356" i="19"/>
  <c r="AA359" i="19"/>
  <c r="AA362" i="19"/>
  <c r="AA365" i="19"/>
  <c r="AA368" i="19"/>
  <c r="AA371" i="19"/>
  <c r="AA374" i="19"/>
  <c r="AA377" i="19"/>
  <c r="AA380" i="19"/>
  <c r="AA383" i="19"/>
  <c r="AA386" i="19"/>
  <c r="AA389" i="19"/>
  <c r="AA392" i="19"/>
  <c r="AA395" i="19"/>
  <c r="AA398" i="19"/>
  <c r="AA401" i="19"/>
  <c r="AA404" i="19"/>
  <c r="AA407" i="19"/>
  <c r="AA410" i="19"/>
  <c r="AA413" i="19"/>
  <c r="AA416" i="19"/>
  <c r="AA419" i="19"/>
  <c r="AA422" i="19"/>
  <c r="AA425" i="19"/>
  <c r="AA428" i="19"/>
  <c r="AA431" i="19"/>
  <c r="AA434" i="19"/>
  <c r="AA437" i="19"/>
  <c r="AA440" i="19"/>
  <c r="AA443" i="19"/>
  <c r="AA446" i="19"/>
  <c r="AA449" i="19"/>
  <c r="AA452" i="19"/>
  <c r="AA455" i="19"/>
  <c r="AA458" i="19"/>
  <c r="AA461" i="19"/>
  <c r="AA464" i="19"/>
  <c r="AB17" i="19"/>
  <c r="AB20" i="19"/>
  <c r="F17" i="19"/>
  <c r="AD17" i="19" s="1"/>
  <c r="G17" i="19"/>
  <c r="AE17" i="19" s="1"/>
  <c r="I17" i="19"/>
  <c r="J17" i="19"/>
  <c r="H2" i="10" s="1"/>
  <c r="AF18" i="19"/>
  <c r="AD20" i="19"/>
  <c r="AE20" i="19"/>
  <c r="AF20" i="19"/>
  <c r="AG20" i="19"/>
  <c r="AF21" i="19"/>
  <c r="AH21" i="19" s="1"/>
  <c r="AD23" i="19"/>
  <c r="AE23" i="19"/>
  <c r="AF23" i="19"/>
  <c r="AG23" i="19"/>
  <c r="AF24" i="19"/>
  <c r="AH24" i="19" s="1"/>
  <c r="AD26" i="19"/>
  <c r="AE26" i="19"/>
  <c r="AF26" i="19"/>
  <c r="AG26" i="19"/>
  <c r="AF27" i="19"/>
  <c r="AH27" i="19" s="1"/>
  <c r="AD29" i="19"/>
  <c r="AE29" i="19"/>
  <c r="AF29" i="19"/>
  <c r="AG29" i="19"/>
  <c r="AF30" i="19"/>
  <c r="AH30" i="19"/>
  <c r="AD32" i="19"/>
  <c r="AE32" i="19"/>
  <c r="AF32" i="19"/>
  <c r="AG32" i="19"/>
  <c r="AF33" i="19"/>
  <c r="AH33" i="19" s="1"/>
  <c r="AD35" i="19"/>
  <c r="AE35" i="19"/>
  <c r="AF35" i="19"/>
  <c r="AG35" i="19"/>
  <c r="AF36" i="19"/>
  <c r="AH36" i="19" s="1"/>
  <c r="AD38" i="19"/>
  <c r="AE38" i="19"/>
  <c r="AF38" i="19"/>
  <c r="AG38" i="19"/>
  <c r="AF39" i="19"/>
  <c r="AH39" i="19" s="1"/>
  <c r="AD41" i="19"/>
  <c r="AE41" i="19"/>
  <c r="AF41" i="19"/>
  <c r="AG41" i="19"/>
  <c r="AF42" i="19"/>
  <c r="AH42" i="19" s="1"/>
  <c r="AD44" i="19"/>
  <c r="AE44" i="19"/>
  <c r="AF44" i="19"/>
  <c r="AG44" i="19"/>
  <c r="AF45" i="19"/>
  <c r="AH45" i="19" s="1"/>
  <c r="AD47" i="19"/>
  <c r="AE47" i="19"/>
  <c r="AF47" i="19"/>
  <c r="AG47" i="19"/>
  <c r="AF48" i="19"/>
  <c r="AH48" i="19" s="1"/>
  <c r="AD50" i="19"/>
  <c r="AE50" i="19"/>
  <c r="AF50" i="19"/>
  <c r="AG50" i="19"/>
  <c r="AF51" i="19"/>
  <c r="AH51" i="19" s="1"/>
  <c r="AD53" i="19"/>
  <c r="AE53" i="19"/>
  <c r="AF53" i="19"/>
  <c r="AG53" i="19"/>
  <c r="AF54" i="19"/>
  <c r="AH54" i="19" s="1"/>
  <c r="AD56" i="19"/>
  <c r="AE56" i="19"/>
  <c r="AF56" i="19"/>
  <c r="AG56" i="19"/>
  <c r="AF57" i="19"/>
  <c r="AH57" i="19" s="1"/>
  <c r="AD59" i="19"/>
  <c r="AE59" i="19"/>
  <c r="AF59" i="19"/>
  <c r="AG59" i="19"/>
  <c r="AF60" i="19"/>
  <c r="AH60" i="19" s="1"/>
  <c r="AD62" i="19"/>
  <c r="AE62" i="19"/>
  <c r="AF62" i="19"/>
  <c r="AG62" i="19"/>
  <c r="AF63" i="19"/>
  <c r="AH63" i="19" s="1"/>
  <c r="AD65" i="19"/>
  <c r="AE65" i="19"/>
  <c r="AF65" i="19"/>
  <c r="AG65" i="19"/>
  <c r="AF66" i="19"/>
  <c r="AH66" i="19" s="1"/>
  <c r="AD68" i="19"/>
  <c r="AE68" i="19"/>
  <c r="AF68" i="19"/>
  <c r="AG68" i="19"/>
  <c r="AF69" i="19"/>
  <c r="AH69" i="19" s="1"/>
  <c r="AD71" i="19"/>
  <c r="AE71" i="19"/>
  <c r="AF71" i="19"/>
  <c r="AH71" i="19" s="1"/>
  <c r="AG71" i="19"/>
  <c r="AF72" i="19"/>
  <c r="AH72" i="19" s="1"/>
  <c r="AD74" i="19"/>
  <c r="AE74" i="19"/>
  <c r="AF74" i="19"/>
  <c r="AG74" i="19"/>
  <c r="AF75" i="19"/>
  <c r="AH75" i="19" s="1"/>
  <c r="AD77" i="19"/>
  <c r="AH77" i="19" s="1"/>
  <c r="AE77" i="19"/>
  <c r="AF77" i="19"/>
  <c r="AG77" i="19"/>
  <c r="AF78" i="19"/>
  <c r="AH78" i="19" s="1"/>
  <c r="AD80" i="19"/>
  <c r="AH80" i="19" s="1"/>
  <c r="AE80" i="19"/>
  <c r="AF80" i="19"/>
  <c r="AG80" i="19"/>
  <c r="AF81" i="19"/>
  <c r="AH81" i="19" s="1"/>
  <c r="AD83" i="19"/>
  <c r="AE83" i="19"/>
  <c r="AF83" i="19"/>
  <c r="AG83" i="19"/>
  <c r="AF84" i="19"/>
  <c r="AH84" i="19" s="1"/>
  <c r="AD86" i="19"/>
  <c r="AE86" i="19"/>
  <c r="AF86" i="19"/>
  <c r="AG86" i="19"/>
  <c r="AF87" i="19"/>
  <c r="AH87" i="19"/>
  <c r="AD89" i="19"/>
  <c r="AE89" i="19"/>
  <c r="AF89" i="19"/>
  <c r="AG89" i="19"/>
  <c r="AF90" i="19"/>
  <c r="AH90" i="19" s="1"/>
  <c r="AD92" i="19"/>
  <c r="AE92" i="19"/>
  <c r="AF92" i="19"/>
  <c r="AG92" i="19"/>
  <c r="AF93" i="19"/>
  <c r="AH93" i="19" s="1"/>
  <c r="AD95" i="19"/>
  <c r="AE95" i="19"/>
  <c r="AF95" i="19"/>
  <c r="AG95" i="19"/>
  <c r="AF96" i="19"/>
  <c r="AH96" i="19" s="1"/>
  <c r="AD98" i="19"/>
  <c r="AE98" i="19"/>
  <c r="AF98" i="19"/>
  <c r="AG98" i="19"/>
  <c r="AF99" i="19"/>
  <c r="AH99" i="19" s="1"/>
  <c r="AD101" i="19"/>
  <c r="AE101" i="19"/>
  <c r="AF101" i="19"/>
  <c r="AG101" i="19"/>
  <c r="AF102" i="19"/>
  <c r="AH102" i="19" s="1"/>
  <c r="AD104" i="19"/>
  <c r="AE104" i="19"/>
  <c r="AF104" i="19"/>
  <c r="AG104" i="19"/>
  <c r="AF105" i="19"/>
  <c r="AH105" i="19" s="1"/>
  <c r="AD107" i="19"/>
  <c r="AE107" i="19"/>
  <c r="AF107" i="19"/>
  <c r="AG107" i="19"/>
  <c r="AF108" i="19"/>
  <c r="AH108" i="19"/>
  <c r="AD110" i="19"/>
  <c r="AE110" i="19"/>
  <c r="AF110" i="19"/>
  <c r="AG110" i="19"/>
  <c r="AF111" i="19"/>
  <c r="AH111" i="19" s="1"/>
  <c r="AD113" i="19"/>
  <c r="AE113" i="19"/>
  <c r="AF113" i="19"/>
  <c r="AG113" i="19"/>
  <c r="AF114" i="19"/>
  <c r="AH114" i="19" s="1"/>
  <c r="AD116" i="19"/>
  <c r="AE116" i="19"/>
  <c r="AF116" i="19"/>
  <c r="AG116" i="19"/>
  <c r="AF117" i="19"/>
  <c r="AH117" i="19" s="1"/>
  <c r="AD119" i="19"/>
  <c r="AE119" i="19"/>
  <c r="AF119" i="19"/>
  <c r="AG119" i="19"/>
  <c r="AF120" i="19"/>
  <c r="AH120" i="19" s="1"/>
  <c r="AD122" i="19"/>
  <c r="AE122" i="19"/>
  <c r="AF122" i="19"/>
  <c r="AG122" i="19"/>
  <c r="AF123" i="19"/>
  <c r="AH123" i="19" s="1"/>
  <c r="AD125" i="19"/>
  <c r="AE125" i="19"/>
  <c r="AF125" i="19"/>
  <c r="AG125" i="19"/>
  <c r="AF126" i="19"/>
  <c r="AH126" i="19" s="1"/>
  <c r="AD128" i="19"/>
  <c r="AE128" i="19"/>
  <c r="AF128" i="19"/>
  <c r="AG128" i="19"/>
  <c r="AF129" i="19"/>
  <c r="AH129" i="19" s="1"/>
  <c r="AD131" i="19"/>
  <c r="AE131" i="19"/>
  <c r="AF131" i="19"/>
  <c r="AG131" i="19"/>
  <c r="AF132" i="19"/>
  <c r="AH132" i="19"/>
  <c r="AD134" i="19"/>
  <c r="AE134" i="19"/>
  <c r="AF134" i="19"/>
  <c r="AG134" i="19"/>
  <c r="AF135" i="19"/>
  <c r="AH135" i="19"/>
  <c r="AD137" i="19"/>
  <c r="AE137" i="19"/>
  <c r="AF137" i="19"/>
  <c r="AG137" i="19"/>
  <c r="AF138" i="19"/>
  <c r="AH138" i="19" s="1"/>
  <c r="AD140" i="19"/>
  <c r="AE140" i="19"/>
  <c r="AF140" i="19"/>
  <c r="AG140" i="19"/>
  <c r="AF141" i="19"/>
  <c r="AH141" i="19" s="1"/>
  <c r="AD143" i="19"/>
  <c r="AE143" i="19"/>
  <c r="AF143" i="19"/>
  <c r="AG143" i="19"/>
  <c r="AF144" i="19"/>
  <c r="AH144" i="19" s="1"/>
  <c r="AD146" i="19"/>
  <c r="AE146" i="19"/>
  <c r="AF146" i="19"/>
  <c r="AG146" i="19"/>
  <c r="AF147" i="19"/>
  <c r="AH147" i="19" s="1"/>
  <c r="AD149" i="19"/>
  <c r="AE149" i="19"/>
  <c r="AF149" i="19"/>
  <c r="AG149" i="19"/>
  <c r="AF150" i="19"/>
  <c r="AH150" i="19" s="1"/>
  <c r="AD152" i="19"/>
  <c r="AE152" i="19"/>
  <c r="AF152" i="19"/>
  <c r="AH152" i="19" s="1"/>
  <c r="AG152" i="19"/>
  <c r="AF153" i="19"/>
  <c r="AH153" i="19" s="1"/>
  <c r="AD155" i="19"/>
  <c r="AE155" i="19"/>
  <c r="AF155" i="19"/>
  <c r="AG155" i="19"/>
  <c r="AF156" i="19"/>
  <c r="AH156" i="19" s="1"/>
  <c r="AD158" i="19"/>
  <c r="AE158" i="19"/>
  <c r="AF158" i="19"/>
  <c r="AG158" i="19"/>
  <c r="AF159" i="19"/>
  <c r="AH159" i="19" s="1"/>
  <c r="AD161" i="19"/>
  <c r="AE161" i="19"/>
  <c r="AF161" i="19"/>
  <c r="AG161" i="19"/>
  <c r="AF162" i="19"/>
  <c r="AH162" i="19" s="1"/>
  <c r="AD164" i="19"/>
  <c r="AE164" i="19"/>
  <c r="AF164" i="19"/>
  <c r="AG164" i="19"/>
  <c r="AF165" i="19"/>
  <c r="AH165" i="19" s="1"/>
  <c r="AD167" i="19"/>
  <c r="AE167" i="19"/>
  <c r="AF167" i="19"/>
  <c r="AG167" i="19"/>
  <c r="AF168" i="19"/>
  <c r="AH168" i="19" s="1"/>
  <c r="AD170" i="19"/>
  <c r="AE170" i="19"/>
  <c r="AF170" i="19"/>
  <c r="AG170" i="19"/>
  <c r="AF171" i="19"/>
  <c r="AH171" i="19" s="1"/>
  <c r="AD173" i="19"/>
  <c r="AE173" i="19"/>
  <c r="AF173" i="19"/>
  <c r="AG173" i="19"/>
  <c r="AF174" i="19"/>
  <c r="AH174" i="19" s="1"/>
  <c r="AD176" i="19"/>
  <c r="AE176" i="19"/>
  <c r="AF176" i="19"/>
  <c r="AG176" i="19"/>
  <c r="AF177" i="19"/>
  <c r="AH177" i="19" s="1"/>
  <c r="AD179" i="19"/>
  <c r="AE179" i="19"/>
  <c r="AF179" i="19"/>
  <c r="AG179" i="19"/>
  <c r="AF180" i="19"/>
  <c r="AH180" i="19" s="1"/>
  <c r="AD182" i="19"/>
  <c r="AE182" i="19"/>
  <c r="AF182" i="19"/>
  <c r="AG182" i="19"/>
  <c r="AF183" i="19"/>
  <c r="AH183" i="19" s="1"/>
  <c r="AD185" i="19"/>
  <c r="AE185" i="19"/>
  <c r="AF185" i="19"/>
  <c r="AG185" i="19"/>
  <c r="AF186" i="19"/>
  <c r="AH186" i="19" s="1"/>
  <c r="AD188" i="19"/>
  <c r="AE188" i="19"/>
  <c r="AF188" i="19"/>
  <c r="AG188" i="19"/>
  <c r="AF189" i="19"/>
  <c r="AH189" i="19" s="1"/>
  <c r="AD191" i="19"/>
  <c r="AE191" i="19"/>
  <c r="AF191" i="19"/>
  <c r="AG191" i="19"/>
  <c r="AF192" i="19"/>
  <c r="AH192" i="19" s="1"/>
  <c r="AD194" i="19"/>
  <c r="AE194" i="19"/>
  <c r="AF194" i="19"/>
  <c r="AG194" i="19"/>
  <c r="AF195" i="19"/>
  <c r="AH195" i="19" s="1"/>
  <c r="AD197" i="19"/>
  <c r="AE197" i="19"/>
  <c r="AF197" i="19"/>
  <c r="AG197" i="19"/>
  <c r="AF198" i="19"/>
  <c r="AH198" i="19"/>
  <c r="AD200" i="19"/>
  <c r="AE200" i="19"/>
  <c r="AF200" i="19"/>
  <c r="AG200" i="19"/>
  <c r="AF201" i="19"/>
  <c r="AH201" i="19" s="1"/>
  <c r="AD203" i="19"/>
  <c r="AE203" i="19"/>
  <c r="AF203" i="19"/>
  <c r="AG203" i="19"/>
  <c r="AF204" i="19"/>
  <c r="AH204" i="19" s="1"/>
  <c r="AD206" i="19"/>
  <c r="AE206" i="19"/>
  <c r="AF206" i="19"/>
  <c r="AG206" i="19"/>
  <c r="AF207" i="19"/>
  <c r="AH207" i="19"/>
  <c r="AD209" i="19"/>
  <c r="AE209" i="19"/>
  <c r="AF209" i="19"/>
  <c r="AG209" i="19"/>
  <c r="AF210" i="19"/>
  <c r="AH210" i="19" s="1"/>
  <c r="AD212" i="19"/>
  <c r="AE212" i="19"/>
  <c r="AF212" i="19"/>
  <c r="AG212" i="19"/>
  <c r="AF213" i="19"/>
  <c r="AH213" i="19" s="1"/>
  <c r="AD215" i="19"/>
  <c r="AE215" i="19"/>
  <c r="AF215" i="19"/>
  <c r="AG215" i="19"/>
  <c r="AF216" i="19"/>
  <c r="AH216" i="19" s="1"/>
  <c r="AD218" i="19"/>
  <c r="AE218" i="19"/>
  <c r="AF218" i="19"/>
  <c r="AG218" i="19"/>
  <c r="AF219" i="19"/>
  <c r="AH219" i="19" s="1"/>
  <c r="AD221" i="19"/>
  <c r="AE221" i="19"/>
  <c r="AF221" i="19"/>
  <c r="AG221" i="19"/>
  <c r="AF222" i="19"/>
  <c r="AH222" i="19"/>
  <c r="AD224" i="19"/>
  <c r="AE224" i="19"/>
  <c r="AF224" i="19"/>
  <c r="AG224" i="19"/>
  <c r="AF225" i="19"/>
  <c r="AH225" i="19" s="1"/>
  <c r="AD227" i="19"/>
  <c r="AE227" i="19"/>
  <c r="AF227" i="19"/>
  <c r="AG227" i="19"/>
  <c r="AF228" i="19"/>
  <c r="AH228" i="19" s="1"/>
  <c r="AD230" i="19"/>
  <c r="AE230" i="19"/>
  <c r="AF230" i="19"/>
  <c r="AG230" i="19"/>
  <c r="AF231" i="19"/>
  <c r="AH231" i="19" s="1"/>
  <c r="AD233" i="19"/>
  <c r="AE233" i="19"/>
  <c r="AF233" i="19"/>
  <c r="AG233" i="19"/>
  <c r="AF234" i="19"/>
  <c r="AH234" i="19" s="1"/>
  <c r="AD236" i="19"/>
  <c r="AE236" i="19"/>
  <c r="AF236" i="19"/>
  <c r="AG236" i="19"/>
  <c r="AF237" i="19"/>
  <c r="AH237" i="19" s="1"/>
  <c r="AD239" i="19"/>
  <c r="AE239" i="19"/>
  <c r="AF239" i="19"/>
  <c r="AG239" i="19"/>
  <c r="AF240" i="19"/>
  <c r="AH240" i="19" s="1"/>
  <c r="AD242" i="19"/>
  <c r="AE242" i="19"/>
  <c r="AF242" i="19"/>
  <c r="AG242" i="19"/>
  <c r="AF243" i="19"/>
  <c r="AH243" i="19" s="1"/>
  <c r="AD245" i="19"/>
  <c r="AE245" i="19"/>
  <c r="AF245" i="19"/>
  <c r="AG245" i="19"/>
  <c r="AF246" i="19"/>
  <c r="AH246" i="19" s="1"/>
  <c r="AD248" i="19"/>
  <c r="AE248" i="19"/>
  <c r="AF248" i="19"/>
  <c r="AG248" i="19"/>
  <c r="AH248" i="19"/>
  <c r="AF249" i="19"/>
  <c r="AH249" i="19" s="1"/>
  <c r="AD251" i="19"/>
  <c r="AE251" i="19"/>
  <c r="AF251" i="19"/>
  <c r="AG251" i="19"/>
  <c r="AF252" i="19"/>
  <c r="AH252" i="19" s="1"/>
  <c r="AD254" i="19"/>
  <c r="AE254" i="19"/>
  <c r="AF254" i="19"/>
  <c r="AG254" i="19"/>
  <c r="AF255" i="19"/>
  <c r="AH255" i="19" s="1"/>
  <c r="AD257" i="19"/>
  <c r="AE257" i="19"/>
  <c r="AF257" i="19"/>
  <c r="AG257" i="19"/>
  <c r="AF258" i="19"/>
  <c r="AH258" i="19" s="1"/>
  <c r="AD260" i="19"/>
  <c r="AE260" i="19"/>
  <c r="AF260" i="19"/>
  <c r="AG260" i="19"/>
  <c r="AF261" i="19"/>
  <c r="AH261" i="19" s="1"/>
  <c r="AD263" i="19"/>
  <c r="AE263" i="19"/>
  <c r="AF263" i="19"/>
  <c r="AG263" i="19"/>
  <c r="AF264" i="19"/>
  <c r="AH264" i="19" s="1"/>
  <c r="AD266" i="19"/>
  <c r="AE266" i="19"/>
  <c r="AF266" i="19"/>
  <c r="AG266" i="19"/>
  <c r="AF267" i="19"/>
  <c r="AH267" i="19" s="1"/>
  <c r="AD269" i="19"/>
  <c r="AE269" i="19"/>
  <c r="AH269" i="19" s="1"/>
  <c r="AF269" i="19"/>
  <c r="AG269" i="19"/>
  <c r="AF270" i="19"/>
  <c r="AH270" i="19" s="1"/>
  <c r="AD272" i="19"/>
  <c r="AE272" i="19"/>
  <c r="AF272" i="19"/>
  <c r="AG272" i="19"/>
  <c r="AF273" i="19"/>
  <c r="AH273" i="19" s="1"/>
  <c r="AD275" i="19"/>
  <c r="AE275" i="19"/>
  <c r="AF275" i="19"/>
  <c r="AG275" i="19"/>
  <c r="AF276" i="19"/>
  <c r="AH276" i="19" s="1"/>
  <c r="AD278" i="19"/>
  <c r="AE278" i="19"/>
  <c r="AF278" i="19"/>
  <c r="AG278" i="19"/>
  <c r="AF279" i="19"/>
  <c r="AH279" i="19" s="1"/>
  <c r="AD281" i="19"/>
  <c r="AE281" i="19"/>
  <c r="AF281" i="19"/>
  <c r="AG281" i="19"/>
  <c r="AF282" i="19"/>
  <c r="AH282" i="19" s="1"/>
  <c r="AD284" i="19"/>
  <c r="AE284" i="19"/>
  <c r="AF284" i="19"/>
  <c r="AG284" i="19"/>
  <c r="AF285" i="19"/>
  <c r="AH285" i="19" s="1"/>
  <c r="AD287" i="19"/>
  <c r="AE287" i="19"/>
  <c r="AF287" i="19"/>
  <c r="AG287" i="19"/>
  <c r="AF288" i="19"/>
  <c r="AH288" i="19" s="1"/>
  <c r="AD290" i="19"/>
  <c r="AE290" i="19"/>
  <c r="AF290" i="19"/>
  <c r="AG290" i="19"/>
  <c r="AF291" i="19"/>
  <c r="AH291" i="19" s="1"/>
  <c r="AD293" i="19"/>
  <c r="AE293" i="19"/>
  <c r="AF293" i="19"/>
  <c r="AG293" i="19"/>
  <c r="AH293" i="19"/>
  <c r="AF294" i="19"/>
  <c r="AH294" i="19"/>
  <c r="AD296" i="19"/>
  <c r="AH296" i="19" s="1"/>
  <c r="AE296" i="19"/>
  <c r="AF296" i="19"/>
  <c r="AG296" i="19"/>
  <c r="AF297" i="19"/>
  <c r="AH297" i="19" s="1"/>
  <c r="AD299" i="19"/>
  <c r="AE299" i="19"/>
  <c r="AF299" i="19"/>
  <c r="AG299" i="19"/>
  <c r="AF300" i="19"/>
  <c r="AH300" i="19"/>
  <c r="AD302" i="19"/>
  <c r="AE302" i="19"/>
  <c r="AF302" i="19"/>
  <c r="AG302" i="19"/>
  <c r="AF303" i="19"/>
  <c r="AH303" i="19" s="1"/>
  <c r="AD305" i="19"/>
  <c r="AE305" i="19"/>
  <c r="AF305" i="19"/>
  <c r="AG305" i="19"/>
  <c r="AF306" i="19"/>
  <c r="AH306" i="19" s="1"/>
  <c r="AD308" i="19"/>
  <c r="AE308" i="19"/>
  <c r="AF308" i="19"/>
  <c r="AG308" i="19"/>
  <c r="AF309" i="19"/>
  <c r="AH309" i="19" s="1"/>
  <c r="AD311" i="19"/>
  <c r="AE311" i="19"/>
  <c r="AF311" i="19"/>
  <c r="AG311" i="19"/>
  <c r="AF312" i="19"/>
  <c r="AH312" i="19" s="1"/>
  <c r="AD314" i="19"/>
  <c r="AE314" i="19"/>
  <c r="AF314" i="19"/>
  <c r="AG314" i="19"/>
  <c r="AF315" i="19"/>
  <c r="AH315" i="19" s="1"/>
  <c r="AD317" i="19"/>
  <c r="AE317" i="19"/>
  <c r="AH317" i="19" s="1"/>
  <c r="AF317" i="19"/>
  <c r="AG317" i="19"/>
  <c r="AF318" i="19"/>
  <c r="AH318" i="19"/>
  <c r="AD320" i="19"/>
  <c r="AE320" i="19"/>
  <c r="AF320" i="19"/>
  <c r="AG320" i="19"/>
  <c r="AF321" i="19"/>
  <c r="AH321" i="19" s="1"/>
  <c r="AD323" i="19"/>
  <c r="AE323" i="19"/>
  <c r="AF323" i="19"/>
  <c r="AG323" i="19"/>
  <c r="AF324" i="19"/>
  <c r="AH324" i="19"/>
  <c r="AD326" i="19"/>
  <c r="AE326" i="19"/>
  <c r="AH326" i="19" s="1"/>
  <c r="AF326" i="19"/>
  <c r="AG326" i="19"/>
  <c r="AF327" i="19"/>
  <c r="AH327" i="19"/>
  <c r="AD329" i="19"/>
  <c r="AE329" i="19"/>
  <c r="AF329" i="19"/>
  <c r="AG329" i="19"/>
  <c r="AF330" i="19"/>
  <c r="AH330" i="19" s="1"/>
  <c r="AD332" i="19"/>
  <c r="AE332" i="19"/>
  <c r="AF332" i="19"/>
  <c r="AG332" i="19"/>
  <c r="AF333" i="19"/>
  <c r="AH333" i="19" s="1"/>
  <c r="AD335" i="19"/>
  <c r="AE335" i="19"/>
  <c r="AF335" i="19"/>
  <c r="AG335" i="19"/>
  <c r="AF336" i="19"/>
  <c r="AH336" i="19" s="1"/>
  <c r="AD338" i="19"/>
  <c r="AE338" i="19"/>
  <c r="AF338" i="19"/>
  <c r="AG338" i="19"/>
  <c r="AF339" i="19"/>
  <c r="AH339" i="19" s="1"/>
  <c r="AD341" i="19"/>
  <c r="AE341" i="19"/>
  <c r="AF341" i="19"/>
  <c r="AG341" i="19"/>
  <c r="AF342" i="19"/>
  <c r="AH342" i="19" s="1"/>
  <c r="AD344" i="19"/>
  <c r="AE344" i="19"/>
  <c r="AF344" i="19"/>
  <c r="AG344" i="19"/>
  <c r="AF345" i="19"/>
  <c r="AH345" i="19" s="1"/>
  <c r="AD347" i="19"/>
  <c r="AE347" i="19"/>
  <c r="AF347" i="19"/>
  <c r="AG347" i="19"/>
  <c r="AF348" i="19"/>
  <c r="AH348" i="19" s="1"/>
  <c r="AD350" i="19"/>
  <c r="AE350" i="19"/>
  <c r="AF350" i="19"/>
  <c r="AG350" i="19"/>
  <c r="AF351" i="19"/>
  <c r="AH351" i="19" s="1"/>
  <c r="AD353" i="19"/>
  <c r="AE353" i="19"/>
  <c r="AF353" i="19"/>
  <c r="AG353" i="19"/>
  <c r="AF354" i="19"/>
  <c r="AH354" i="19" s="1"/>
  <c r="AD356" i="19"/>
  <c r="AE356" i="19"/>
  <c r="AF356" i="19"/>
  <c r="AG356" i="19"/>
  <c r="AF357" i="19"/>
  <c r="AH357" i="19" s="1"/>
  <c r="AD359" i="19"/>
  <c r="AE359" i="19"/>
  <c r="AF359" i="19"/>
  <c r="AG359" i="19"/>
  <c r="AF360" i="19"/>
  <c r="AH360" i="19" s="1"/>
  <c r="AD362" i="19"/>
  <c r="AE362" i="19"/>
  <c r="AF362" i="19"/>
  <c r="AG362" i="19"/>
  <c r="AF363" i="19"/>
  <c r="AH363" i="19" s="1"/>
  <c r="AD365" i="19"/>
  <c r="AE365" i="19"/>
  <c r="AF365" i="19"/>
  <c r="AG365" i="19"/>
  <c r="AF366" i="19"/>
  <c r="AH366" i="19" s="1"/>
  <c r="AD368" i="19"/>
  <c r="AE368" i="19"/>
  <c r="AF368" i="19"/>
  <c r="AG368" i="19"/>
  <c r="AF369" i="19"/>
  <c r="AH369" i="19" s="1"/>
  <c r="AD371" i="19"/>
  <c r="AE371" i="19"/>
  <c r="AF371" i="19"/>
  <c r="AG371" i="19"/>
  <c r="AF372" i="19"/>
  <c r="AH372" i="19" s="1"/>
  <c r="AD374" i="19"/>
  <c r="AE374" i="19"/>
  <c r="AF374" i="19"/>
  <c r="AG374" i="19"/>
  <c r="AF375" i="19"/>
  <c r="AH375" i="19"/>
  <c r="AD377" i="19"/>
  <c r="AE377" i="19"/>
  <c r="AF377" i="19"/>
  <c r="AG377" i="19"/>
  <c r="AF378" i="19"/>
  <c r="AH378" i="19" s="1"/>
  <c r="AD380" i="19"/>
  <c r="AE380" i="19"/>
  <c r="AF380" i="19"/>
  <c r="AG380" i="19"/>
  <c r="AF381" i="19"/>
  <c r="AH381" i="19" s="1"/>
  <c r="AD383" i="19"/>
  <c r="AE383" i="19"/>
  <c r="AF383" i="19"/>
  <c r="AG383" i="19"/>
  <c r="AF384" i="19"/>
  <c r="AH384" i="19" s="1"/>
  <c r="AD386" i="19"/>
  <c r="AE386" i="19"/>
  <c r="AF386" i="19"/>
  <c r="AG386" i="19"/>
  <c r="AF387" i="19"/>
  <c r="AH387" i="19" s="1"/>
  <c r="AD389" i="19"/>
  <c r="AE389" i="19"/>
  <c r="AF389" i="19"/>
  <c r="AG389" i="19"/>
  <c r="AF390" i="19"/>
  <c r="AH390" i="19"/>
  <c r="AD392" i="19"/>
  <c r="AE392" i="19"/>
  <c r="AF392" i="19"/>
  <c r="AG392" i="19"/>
  <c r="AF393" i="19"/>
  <c r="AH393" i="19" s="1"/>
  <c r="AD395" i="19"/>
  <c r="AE395" i="19"/>
  <c r="AF395" i="19"/>
  <c r="AG395" i="19"/>
  <c r="AF396" i="19"/>
  <c r="AH396" i="19" s="1"/>
  <c r="AD398" i="19"/>
  <c r="AE398" i="19"/>
  <c r="AF398" i="19"/>
  <c r="AG398" i="19"/>
  <c r="AF399" i="19"/>
  <c r="AH399" i="19" s="1"/>
  <c r="AD401" i="19"/>
  <c r="AE401" i="19"/>
  <c r="AF401" i="19"/>
  <c r="AG401" i="19"/>
  <c r="AF402" i="19"/>
  <c r="AH402" i="19" s="1"/>
  <c r="AD404" i="19"/>
  <c r="AE404" i="19"/>
  <c r="AF404" i="19"/>
  <c r="AG404" i="19"/>
  <c r="AF405" i="19"/>
  <c r="AH405" i="19" s="1"/>
  <c r="AD407" i="19"/>
  <c r="AE407" i="19"/>
  <c r="AF407" i="19"/>
  <c r="AG407" i="19"/>
  <c r="AF408" i="19"/>
  <c r="AH408" i="19" s="1"/>
  <c r="AD410" i="19"/>
  <c r="AE410" i="19"/>
  <c r="AF410" i="19"/>
  <c r="AG410" i="19"/>
  <c r="AF411" i="19"/>
  <c r="AH411" i="19" s="1"/>
  <c r="AD413" i="19"/>
  <c r="AE413" i="19"/>
  <c r="AF413" i="19"/>
  <c r="AG413" i="19"/>
  <c r="AF414" i="19"/>
  <c r="AH414" i="19" s="1"/>
  <c r="AD416" i="19"/>
  <c r="AE416" i="19"/>
  <c r="AH416" i="19" s="1"/>
  <c r="AF416" i="19"/>
  <c r="AG416" i="19"/>
  <c r="AF417" i="19"/>
  <c r="AH417" i="19" s="1"/>
  <c r="AD419" i="19"/>
  <c r="AE419" i="19"/>
  <c r="AH419" i="19" s="1"/>
  <c r="AF419" i="19"/>
  <c r="AG419" i="19"/>
  <c r="AF420" i="19"/>
  <c r="AH420" i="19"/>
  <c r="AD422" i="19"/>
  <c r="AE422" i="19"/>
  <c r="AF422" i="19"/>
  <c r="AG422" i="19"/>
  <c r="AF423" i="19"/>
  <c r="AH423" i="19" s="1"/>
  <c r="AD425" i="19"/>
  <c r="AE425" i="19"/>
  <c r="AF425" i="19"/>
  <c r="AG425" i="19"/>
  <c r="AF426" i="19"/>
  <c r="AH426" i="19" s="1"/>
  <c r="AD428" i="19"/>
  <c r="AE428" i="19"/>
  <c r="AF428" i="19"/>
  <c r="AG428" i="19"/>
  <c r="AF429" i="19"/>
  <c r="AH429" i="19" s="1"/>
  <c r="AD431" i="19"/>
  <c r="AE431" i="19"/>
  <c r="AF431" i="19"/>
  <c r="AG431" i="19"/>
  <c r="AF432" i="19"/>
  <c r="AH432" i="19" s="1"/>
  <c r="AD434" i="19"/>
  <c r="AE434" i="19"/>
  <c r="AF434" i="19"/>
  <c r="AG434" i="19"/>
  <c r="AF435" i="19"/>
  <c r="AH435" i="19" s="1"/>
  <c r="AD437" i="19"/>
  <c r="AE437" i="19"/>
  <c r="AH437" i="19" s="1"/>
  <c r="AF437" i="19"/>
  <c r="AG437" i="19"/>
  <c r="AF438" i="19"/>
  <c r="AH438" i="19" s="1"/>
  <c r="AD440" i="19"/>
  <c r="AE440" i="19"/>
  <c r="AF440" i="19"/>
  <c r="AG440" i="19"/>
  <c r="AF441" i="19"/>
  <c r="AH441" i="19" s="1"/>
  <c r="AD443" i="19"/>
  <c r="AE443" i="19"/>
  <c r="AF443" i="19"/>
  <c r="AG443" i="19"/>
  <c r="AF444" i="19"/>
  <c r="AH444" i="19" s="1"/>
  <c r="AD446" i="19"/>
  <c r="AE446" i="19"/>
  <c r="AF446" i="19"/>
  <c r="AG446" i="19"/>
  <c r="AF447" i="19"/>
  <c r="AH447" i="19" s="1"/>
  <c r="AD449" i="19"/>
  <c r="AE449" i="19"/>
  <c r="AF449" i="19"/>
  <c r="AG449" i="19"/>
  <c r="AF450" i="19"/>
  <c r="AH450" i="19" s="1"/>
  <c r="AD452" i="19"/>
  <c r="AE452" i="19"/>
  <c r="AF452" i="19"/>
  <c r="AG452" i="19"/>
  <c r="AF453" i="19"/>
  <c r="AH453" i="19" s="1"/>
  <c r="AD455" i="19"/>
  <c r="AE455" i="19"/>
  <c r="AF455" i="19"/>
  <c r="AG455" i="19"/>
  <c r="AF456" i="19"/>
  <c r="AH456" i="19" s="1"/>
  <c r="AD458" i="19"/>
  <c r="AE458" i="19"/>
  <c r="AF458" i="19"/>
  <c r="AG458" i="19"/>
  <c r="AF459" i="19"/>
  <c r="AH459" i="19" s="1"/>
  <c r="AD461" i="19"/>
  <c r="AE461" i="19"/>
  <c r="AF461" i="19"/>
  <c r="AG461" i="19"/>
  <c r="AF462" i="19"/>
  <c r="AH462" i="19" s="1"/>
  <c r="AD464" i="19"/>
  <c r="AH464" i="19" s="1"/>
  <c r="AE464" i="19"/>
  <c r="AF464" i="19"/>
  <c r="AG464" i="19"/>
  <c r="AF465" i="19"/>
  <c r="AH465" i="19" s="1"/>
  <c r="BN17" i="19"/>
  <c r="BO17" i="19"/>
  <c r="F20" i="19"/>
  <c r="BN20" i="19"/>
  <c r="G20" i="19"/>
  <c r="BO20" i="19" s="1"/>
  <c r="I20" i="19"/>
  <c r="BP20" i="19" s="1"/>
  <c r="J20" i="19"/>
  <c r="BQ20" i="19" s="1"/>
  <c r="F23" i="19"/>
  <c r="BN23" i="19" s="1"/>
  <c r="G23" i="19"/>
  <c r="BO23" i="19" s="1"/>
  <c r="I23" i="19"/>
  <c r="BP23" i="19" s="1"/>
  <c r="J23" i="19"/>
  <c r="H4" i="10" s="1"/>
  <c r="F26" i="19"/>
  <c r="G26" i="19"/>
  <c r="BO26" i="19" s="1"/>
  <c r="I26" i="19"/>
  <c r="BP26" i="19" s="1"/>
  <c r="J26" i="19"/>
  <c r="H5" i="10" s="1"/>
  <c r="F29" i="19"/>
  <c r="G29" i="19"/>
  <c r="BO29" i="19" s="1"/>
  <c r="I29" i="19"/>
  <c r="BP29" i="19" s="1"/>
  <c r="J29" i="19"/>
  <c r="BQ29" i="19" s="1"/>
  <c r="F32" i="19"/>
  <c r="BN32" i="19" s="1"/>
  <c r="G32" i="19"/>
  <c r="BO32" i="19" s="1"/>
  <c r="I32" i="19"/>
  <c r="BP32" i="19" s="1"/>
  <c r="J32" i="19"/>
  <c r="H7" i="10" s="1"/>
  <c r="F35" i="19"/>
  <c r="G35" i="19"/>
  <c r="BO35" i="19" s="1"/>
  <c r="I35" i="19"/>
  <c r="BP35" i="19" s="1"/>
  <c r="J35" i="19"/>
  <c r="H8" i="10" s="1"/>
  <c r="F38" i="19"/>
  <c r="BN38" i="19" s="1"/>
  <c r="G38" i="19"/>
  <c r="BO38" i="19" s="1"/>
  <c r="I38" i="19"/>
  <c r="BP38" i="19" s="1"/>
  <c r="J38" i="19"/>
  <c r="F41" i="19"/>
  <c r="BN41" i="19" s="1"/>
  <c r="G41" i="19"/>
  <c r="BO41" i="19" s="1"/>
  <c r="I41" i="19"/>
  <c r="BP41" i="19" s="1"/>
  <c r="J41" i="19"/>
  <c r="F44" i="19"/>
  <c r="BN44" i="19" s="1"/>
  <c r="G44" i="19"/>
  <c r="BO44" i="19" s="1"/>
  <c r="I44" i="19"/>
  <c r="BP44" i="19" s="1"/>
  <c r="J44" i="19"/>
  <c r="BQ44" i="19" s="1"/>
  <c r="F47" i="19"/>
  <c r="BN47" i="19" s="1"/>
  <c r="G47" i="19"/>
  <c r="BO47" i="19" s="1"/>
  <c r="I47" i="19"/>
  <c r="BP47" i="19" s="1"/>
  <c r="J47" i="19"/>
  <c r="H12" i="10" s="1"/>
  <c r="F50" i="19"/>
  <c r="BN50" i="19" s="1"/>
  <c r="G50" i="19"/>
  <c r="BO50" i="19" s="1"/>
  <c r="I50" i="19"/>
  <c r="BP50" i="19" s="1"/>
  <c r="J50" i="19"/>
  <c r="H13" i="10" s="1"/>
  <c r="F53" i="19"/>
  <c r="G53" i="19"/>
  <c r="BO53" i="19" s="1"/>
  <c r="I53" i="19"/>
  <c r="BP53" i="19" s="1"/>
  <c r="J53" i="19"/>
  <c r="BQ53" i="19" s="1"/>
  <c r="F56" i="19"/>
  <c r="BN56" i="19" s="1"/>
  <c r="G56" i="19"/>
  <c r="BO56" i="19" s="1"/>
  <c r="I56" i="19"/>
  <c r="BP56" i="19" s="1"/>
  <c r="J56" i="19"/>
  <c r="H15" i="10" s="1"/>
  <c r="F59" i="19"/>
  <c r="BN59" i="19" s="1"/>
  <c r="G59" i="19"/>
  <c r="BO59" i="19" s="1"/>
  <c r="I59" i="19"/>
  <c r="BP59" i="19" s="1"/>
  <c r="J59" i="19"/>
  <c r="H16" i="10" s="1"/>
  <c r="F62" i="19"/>
  <c r="BN62" i="19" s="1"/>
  <c r="G62" i="19"/>
  <c r="BO62" i="19" s="1"/>
  <c r="I62" i="19"/>
  <c r="BP62" i="19" s="1"/>
  <c r="J62" i="19"/>
  <c r="F65" i="19"/>
  <c r="G65" i="19"/>
  <c r="BO65" i="19" s="1"/>
  <c r="I65" i="19"/>
  <c r="BP65" i="19" s="1"/>
  <c r="J65" i="19"/>
  <c r="BQ65" i="19" s="1"/>
  <c r="F68" i="19"/>
  <c r="BN68" i="19" s="1"/>
  <c r="G68" i="19"/>
  <c r="BO68" i="19" s="1"/>
  <c r="I68" i="19"/>
  <c r="BP68" i="19" s="1"/>
  <c r="J68" i="19"/>
  <c r="F71" i="19"/>
  <c r="BN71" i="19" s="1"/>
  <c r="G71" i="19"/>
  <c r="BO71" i="19" s="1"/>
  <c r="I71" i="19"/>
  <c r="BP71" i="19" s="1"/>
  <c r="J71" i="19"/>
  <c r="F74" i="19"/>
  <c r="BN74" i="19" s="1"/>
  <c r="G74" i="19"/>
  <c r="BO74" i="19" s="1"/>
  <c r="I74" i="19"/>
  <c r="BP74" i="19" s="1"/>
  <c r="J74" i="19"/>
  <c r="H21" i="10" s="1"/>
  <c r="F77" i="19"/>
  <c r="BN77" i="19" s="1"/>
  <c r="G77" i="19"/>
  <c r="BO77" i="19" s="1"/>
  <c r="I77" i="19"/>
  <c r="BP77" i="19" s="1"/>
  <c r="J77" i="19"/>
  <c r="F80" i="19"/>
  <c r="BN80" i="19" s="1"/>
  <c r="G80" i="19"/>
  <c r="BO80" i="19" s="1"/>
  <c r="I80" i="19"/>
  <c r="BP80" i="19" s="1"/>
  <c r="J80" i="19"/>
  <c r="F83" i="19"/>
  <c r="BN83" i="19" s="1"/>
  <c r="G83" i="19"/>
  <c r="BO83" i="19" s="1"/>
  <c r="I83" i="19"/>
  <c r="BP83" i="19" s="1"/>
  <c r="J83" i="19"/>
  <c r="F86" i="19"/>
  <c r="BN86" i="19" s="1"/>
  <c r="G86" i="19"/>
  <c r="BO86" i="19" s="1"/>
  <c r="I86" i="19"/>
  <c r="BP86" i="19" s="1"/>
  <c r="J86" i="19"/>
  <c r="H25" i="10" s="1"/>
  <c r="F89" i="19"/>
  <c r="G89" i="19"/>
  <c r="BO89" i="19" s="1"/>
  <c r="I89" i="19"/>
  <c r="BP89" i="19" s="1"/>
  <c r="J89" i="19"/>
  <c r="BQ89" i="19" s="1"/>
  <c r="F92" i="19"/>
  <c r="BN92" i="19" s="1"/>
  <c r="G92" i="19"/>
  <c r="BO92" i="19" s="1"/>
  <c r="I92" i="19"/>
  <c r="BP92" i="19" s="1"/>
  <c r="J92" i="19"/>
  <c r="F95" i="19"/>
  <c r="G95" i="19"/>
  <c r="BO95" i="19" s="1"/>
  <c r="I95" i="19"/>
  <c r="BP95" i="19" s="1"/>
  <c r="J95" i="19"/>
  <c r="F98" i="19"/>
  <c r="BN98" i="19" s="1"/>
  <c r="G98" i="19"/>
  <c r="BO98" i="19" s="1"/>
  <c r="I98" i="19"/>
  <c r="BP98" i="19" s="1"/>
  <c r="J98" i="19"/>
  <c r="H29" i="10" s="1"/>
  <c r="F101" i="19"/>
  <c r="BN101" i="19" s="1"/>
  <c r="G101" i="19"/>
  <c r="BO101" i="19" s="1"/>
  <c r="I101" i="19"/>
  <c r="BP101" i="19" s="1"/>
  <c r="J101" i="19"/>
  <c r="F104" i="19"/>
  <c r="BN104" i="19" s="1"/>
  <c r="G104" i="19"/>
  <c r="BO104" i="19" s="1"/>
  <c r="I104" i="19"/>
  <c r="BP104" i="19" s="1"/>
  <c r="J104" i="19"/>
  <c r="F107" i="19"/>
  <c r="BN107" i="19"/>
  <c r="G107" i="19"/>
  <c r="BO107" i="19" s="1"/>
  <c r="I107" i="19"/>
  <c r="BP107" i="19" s="1"/>
  <c r="J107" i="19"/>
  <c r="F110" i="19"/>
  <c r="BN110" i="19" s="1"/>
  <c r="G110" i="19"/>
  <c r="BO110" i="19" s="1"/>
  <c r="I110" i="19"/>
  <c r="BP110" i="19" s="1"/>
  <c r="J110" i="19"/>
  <c r="H33" i="10" s="1"/>
  <c r="BQ110" i="19"/>
  <c r="F113" i="19"/>
  <c r="BN113" i="19" s="1"/>
  <c r="G113" i="19"/>
  <c r="BO113" i="19" s="1"/>
  <c r="I113" i="19"/>
  <c r="BP113" i="19" s="1"/>
  <c r="J113" i="19"/>
  <c r="H34" i="10" s="1"/>
  <c r="BQ113" i="19"/>
  <c r="F116" i="19"/>
  <c r="BN116" i="19" s="1"/>
  <c r="G116" i="19"/>
  <c r="BO116" i="19" s="1"/>
  <c r="I116" i="19"/>
  <c r="BP116" i="19" s="1"/>
  <c r="J116" i="19"/>
  <c r="F119" i="19"/>
  <c r="G119" i="19"/>
  <c r="BO119" i="19" s="1"/>
  <c r="I119" i="19"/>
  <c r="BP119" i="19" s="1"/>
  <c r="J119" i="19"/>
  <c r="H36" i="10" s="1"/>
  <c r="F122" i="19"/>
  <c r="BN122" i="19"/>
  <c r="G122" i="19"/>
  <c r="BO122" i="19" s="1"/>
  <c r="I122" i="19"/>
  <c r="BP122" i="19" s="1"/>
  <c r="J122" i="19"/>
  <c r="H37" i="10" s="1"/>
  <c r="F125" i="19"/>
  <c r="G125" i="19"/>
  <c r="BO125" i="19" s="1"/>
  <c r="I125" i="19"/>
  <c r="BP125" i="19"/>
  <c r="J125" i="19"/>
  <c r="H38" i="10" s="1"/>
  <c r="F128" i="19"/>
  <c r="BN128" i="19" s="1"/>
  <c r="G128" i="19"/>
  <c r="BO128" i="19" s="1"/>
  <c r="I128" i="19"/>
  <c r="BP128" i="19" s="1"/>
  <c r="J128" i="19"/>
  <c r="H39" i="10" s="1"/>
  <c r="F131" i="19"/>
  <c r="BN131" i="19" s="1"/>
  <c r="G131" i="19"/>
  <c r="BO131" i="19" s="1"/>
  <c r="I131" i="19"/>
  <c r="BP131" i="19" s="1"/>
  <c r="J131" i="19"/>
  <c r="H40" i="10" s="1"/>
  <c r="F134" i="19"/>
  <c r="BN134" i="19" s="1"/>
  <c r="G134" i="19"/>
  <c r="BO134" i="19"/>
  <c r="I134" i="19"/>
  <c r="BP134" i="19" s="1"/>
  <c r="J134" i="19"/>
  <c r="F137" i="19"/>
  <c r="BN137" i="19" s="1"/>
  <c r="G137" i="19"/>
  <c r="BO137" i="19" s="1"/>
  <c r="I137" i="19"/>
  <c r="BP137" i="19" s="1"/>
  <c r="J137" i="19"/>
  <c r="F140" i="19"/>
  <c r="BN140" i="19" s="1"/>
  <c r="G140" i="19"/>
  <c r="BO140" i="19"/>
  <c r="I140" i="19"/>
  <c r="BP140" i="19" s="1"/>
  <c r="J140" i="19"/>
  <c r="H43" i="10" s="1"/>
  <c r="F143" i="19"/>
  <c r="BN143" i="19"/>
  <c r="G143" i="19"/>
  <c r="BO143" i="19"/>
  <c r="I143" i="19"/>
  <c r="BP143" i="19" s="1"/>
  <c r="J143" i="19"/>
  <c r="H44" i="10" s="1"/>
  <c r="F146" i="19"/>
  <c r="BN146" i="19" s="1"/>
  <c r="G146" i="19"/>
  <c r="BO146" i="19" s="1"/>
  <c r="I146" i="19"/>
  <c r="BP146" i="19" s="1"/>
  <c r="J146" i="19"/>
  <c r="H45" i="10" s="1"/>
  <c r="BQ146" i="19"/>
  <c r="F149" i="19"/>
  <c r="BN149" i="19" s="1"/>
  <c r="G149" i="19"/>
  <c r="BO149" i="19" s="1"/>
  <c r="I149" i="19"/>
  <c r="BP149" i="19" s="1"/>
  <c r="J149" i="19"/>
  <c r="H46" i="10" s="1"/>
  <c r="F152" i="19"/>
  <c r="G152" i="19"/>
  <c r="BO152" i="19"/>
  <c r="I152" i="19"/>
  <c r="BP152" i="19" s="1"/>
  <c r="J152" i="19"/>
  <c r="H47" i="10" s="1"/>
  <c r="F155" i="19"/>
  <c r="BN155" i="19"/>
  <c r="G155" i="19"/>
  <c r="BO155" i="19"/>
  <c r="I155" i="19"/>
  <c r="BP155" i="19" s="1"/>
  <c r="J155" i="19"/>
  <c r="H48" i="10" s="1"/>
  <c r="F158" i="19"/>
  <c r="BN158" i="19" s="1"/>
  <c r="G158" i="19"/>
  <c r="BO158" i="19" s="1"/>
  <c r="I158" i="19"/>
  <c r="BP158" i="19" s="1"/>
  <c r="J158" i="19"/>
  <c r="H49" i="10" s="1"/>
  <c r="BQ158" i="19"/>
  <c r="F161" i="19"/>
  <c r="BN161" i="19" s="1"/>
  <c r="G161" i="19"/>
  <c r="BO161" i="19" s="1"/>
  <c r="I161" i="19"/>
  <c r="BP161" i="19" s="1"/>
  <c r="J161" i="19"/>
  <c r="F164" i="19"/>
  <c r="BN164" i="19" s="1"/>
  <c r="G164" i="19"/>
  <c r="BO164" i="19"/>
  <c r="I164" i="19"/>
  <c r="BP164" i="19" s="1"/>
  <c r="J164" i="19"/>
  <c r="H51" i="10" s="1"/>
  <c r="F167" i="19"/>
  <c r="BN167" i="19"/>
  <c r="G167" i="19"/>
  <c r="BO167" i="19"/>
  <c r="I167" i="19"/>
  <c r="BP167" i="19" s="1"/>
  <c r="J167" i="19"/>
  <c r="H52" i="10" s="1"/>
  <c r="F170" i="19"/>
  <c r="BN170" i="19" s="1"/>
  <c r="G170" i="19"/>
  <c r="BO170" i="19" s="1"/>
  <c r="I170" i="19"/>
  <c r="BP170" i="19" s="1"/>
  <c r="J170" i="19"/>
  <c r="H53" i="10" s="1"/>
  <c r="BQ170" i="19"/>
  <c r="F173" i="19"/>
  <c r="BN173" i="19" s="1"/>
  <c r="G173" i="19"/>
  <c r="BO173" i="19" s="1"/>
  <c r="I173" i="19"/>
  <c r="BP173" i="19" s="1"/>
  <c r="J173" i="19"/>
  <c r="H54" i="10" s="1"/>
  <c r="F176" i="19"/>
  <c r="G176" i="19"/>
  <c r="BO176" i="19"/>
  <c r="I176" i="19"/>
  <c r="BP176" i="19" s="1"/>
  <c r="J176" i="19"/>
  <c r="H55" i="10" s="1"/>
  <c r="F179" i="19"/>
  <c r="BN179" i="19"/>
  <c r="G179" i="19"/>
  <c r="BO179" i="19"/>
  <c r="I179" i="19"/>
  <c r="BP179" i="19" s="1"/>
  <c r="J179" i="19"/>
  <c r="H56" i="10" s="1"/>
  <c r="F182" i="19"/>
  <c r="BN182" i="19" s="1"/>
  <c r="G182" i="19"/>
  <c r="BO182" i="19" s="1"/>
  <c r="I182" i="19"/>
  <c r="BP182" i="19" s="1"/>
  <c r="J182" i="19"/>
  <c r="H57" i="10" s="1"/>
  <c r="BQ182" i="19"/>
  <c r="F185" i="19"/>
  <c r="BN185" i="19" s="1"/>
  <c r="G185" i="19"/>
  <c r="BO185" i="19" s="1"/>
  <c r="I185" i="19"/>
  <c r="BP185" i="19" s="1"/>
  <c r="J185" i="19"/>
  <c r="F188" i="19"/>
  <c r="BN188" i="19" s="1"/>
  <c r="G188" i="19"/>
  <c r="BO188" i="19"/>
  <c r="I188" i="19"/>
  <c r="BP188" i="19" s="1"/>
  <c r="J188" i="19"/>
  <c r="H59" i="10" s="1"/>
  <c r="F191" i="19"/>
  <c r="BN191" i="19"/>
  <c r="G191" i="19"/>
  <c r="BO191" i="19"/>
  <c r="I191" i="19"/>
  <c r="BP191" i="19" s="1"/>
  <c r="J191" i="19"/>
  <c r="H60" i="10" s="1"/>
  <c r="F194" i="19"/>
  <c r="BN194" i="19" s="1"/>
  <c r="G194" i="19"/>
  <c r="BO194" i="19" s="1"/>
  <c r="I194" i="19"/>
  <c r="BP194" i="19" s="1"/>
  <c r="J194" i="19"/>
  <c r="H61" i="10" s="1"/>
  <c r="BQ194" i="19"/>
  <c r="F197" i="19"/>
  <c r="BN197" i="19" s="1"/>
  <c r="G197" i="19"/>
  <c r="BO197" i="19" s="1"/>
  <c r="I197" i="19"/>
  <c r="BP197" i="19" s="1"/>
  <c r="J197" i="19"/>
  <c r="H62" i="10" s="1"/>
  <c r="F200" i="19"/>
  <c r="G200" i="19"/>
  <c r="BO200" i="19"/>
  <c r="I200" i="19"/>
  <c r="BP200" i="19" s="1"/>
  <c r="J200" i="19"/>
  <c r="H63" i="10" s="1"/>
  <c r="F203" i="19"/>
  <c r="BN203" i="19"/>
  <c r="G203" i="19"/>
  <c r="BO203" i="19"/>
  <c r="I203" i="19"/>
  <c r="BP203" i="19" s="1"/>
  <c r="J203" i="19"/>
  <c r="H64" i="10" s="1"/>
  <c r="F206" i="19"/>
  <c r="BN206" i="19" s="1"/>
  <c r="G206" i="19"/>
  <c r="BO206" i="19" s="1"/>
  <c r="I206" i="19"/>
  <c r="BP206" i="19" s="1"/>
  <c r="J206" i="19"/>
  <c r="H65" i="10" s="1"/>
  <c r="BQ206" i="19"/>
  <c r="F209" i="19"/>
  <c r="BN209" i="19" s="1"/>
  <c r="G209" i="19"/>
  <c r="BO209" i="19" s="1"/>
  <c r="I209" i="19"/>
  <c r="BP209" i="19" s="1"/>
  <c r="J209" i="19"/>
  <c r="F212" i="19"/>
  <c r="BN212" i="19" s="1"/>
  <c r="G212" i="19"/>
  <c r="BO212" i="19"/>
  <c r="I212" i="19"/>
  <c r="BP212" i="19" s="1"/>
  <c r="J212" i="19"/>
  <c r="H67" i="10" s="1"/>
  <c r="F215" i="19"/>
  <c r="BN215" i="19"/>
  <c r="G215" i="19"/>
  <c r="BO215" i="19"/>
  <c r="I215" i="19"/>
  <c r="BP215" i="19" s="1"/>
  <c r="J215" i="19"/>
  <c r="H68" i="10" s="1"/>
  <c r="F218" i="19"/>
  <c r="BN218" i="19" s="1"/>
  <c r="G218" i="19"/>
  <c r="BO218" i="19" s="1"/>
  <c r="I218" i="19"/>
  <c r="BP218" i="19" s="1"/>
  <c r="J218" i="19"/>
  <c r="H69" i="10" s="1"/>
  <c r="F221" i="19"/>
  <c r="BN221" i="19" s="1"/>
  <c r="G221" i="19"/>
  <c r="BO221" i="19" s="1"/>
  <c r="I221" i="19"/>
  <c r="BP221" i="19" s="1"/>
  <c r="J221" i="19"/>
  <c r="H70" i="10" s="1"/>
  <c r="F224" i="19"/>
  <c r="BN224" i="19" s="1"/>
  <c r="G224" i="19"/>
  <c r="BO224" i="19" s="1"/>
  <c r="I224" i="19"/>
  <c r="BP224" i="19"/>
  <c r="J224" i="19"/>
  <c r="H71" i="10" s="1"/>
  <c r="F227" i="19"/>
  <c r="G227" i="19"/>
  <c r="BO227" i="19" s="1"/>
  <c r="I227" i="19"/>
  <c r="BP227" i="19" s="1"/>
  <c r="J227" i="19"/>
  <c r="H72" i="10" s="1"/>
  <c r="F230" i="19"/>
  <c r="BN230" i="19"/>
  <c r="G230" i="19"/>
  <c r="BO230" i="19" s="1"/>
  <c r="I230" i="19"/>
  <c r="BP230" i="19" s="1"/>
  <c r="J230" i="19"/>
  <c r="H73" i="10" s="1"/>
  <c r="F233" i="19"/>
  <c r="G233" i="19"/>
  <c r="BO233" i="19" s="1"/>
  <c r="I233" i="19"/>
  <c r="BP233" i="19" s="1"/>
  <c r="I234" i="19"/>
  <c r="J233" i="19"/>
  <c r="F236" i="19"/>
  <c r="BN236" i="19" s="1"/>
  <c r="G236" i="19"/>
  <c r="BO236" i="19" s="1"/>
  <c r="I236" i="19"/>
  <c r="BP236" i="19" s="1"/>
  <c r="I237" i="19"/>
  <c r="J236" i="19"/>
  <c r="H75" i="10" s="1"/>
  <c r="F239" i="19"/>
  <c r="BN239" i="19"/>
  <c r="G239" i="19"/>
  <c r="BO239" i="19" s="1"/>
  <c r="I239" i="19"/>
  <c r="BP239" i="19" s="1"/>
  <c r="I240" i="19"/>
  <c r="J239" i="19" s="1"/>
  <c r="F242" i="19"/>
  <c r="BN242" i="19" s="1"/>
  <c r="G242" i="19"/>
  <c r="BO242" i="19" s="1"/>
  <c r="I242" i="19"/>
  <c r="BP242" i="19" s="1"/>
  <c r="I243" i="19"/>
  <c r="J242" i="19" s="1"/>
  <c r="F245" i="19"/>
  <c r="G245" i="19"/>
  <c r="BO245" i="19" s="1"/>
  <c r="I245" i="19"/>
  <c r="BP245" i="19" s="1"/>
  <c r="I246" i="19"/>
  <c r="J245" i="19" s="1"/>
  <c r="F248" i="19"/>
  <c r="BN248" i="19" s="1"/>
  <c r="G248" i="19"/>
  <c r="BO248" i="19" s="1"/>
  <c r="I248" i="19"/>
  <c r="BP248" i="19" s="1"/>
  <c r="I249" i="19"/>
  <c r="J248" i="19" s="1"/>
  <c r="F251" i="19"/>
  <c r="BN251" i="19" s="1"/>
  <c r="G251" i="19"/>
  <c r="BO251" i="19" s="1"/>
  <c r="I251" i="19"/>
  <c r="BP251" i="19" s="1"/>
  <c r="I252" i="19"/>
  <c r="J251" i="19" s="1"/>
  <c r="F254" i="19"/>
  <c r="BN254" i="19" s="1"/>
  <c r="G254" i="19"/>
  <c r="BO254" i="19" s="1"/>
  <c r="I254" i="19"/>
  <c r="BP254" i="19"/>
  <c r="I255" i="19"/>
  <c r="J254" i="19" s="1"/>
  <c r="H81" i="10" s="1"/>
  <c r="F257" i="19"/>
  <c r="BN257" i="19" s="1"/>
  <c r="G257" i="19"/>
  <c r="BO257" i="19" s="1"/>
  <c r="I257" i="19"/>
  <c r="BP257" i="19" s="1"/>
  <c r="I258" i="19"/>
  <c r="J257" i="19" s="1"/>
  <c r="F260" i="19"/>
  <c r="BN260" i="19" s="1"/>
  <c r="G260" i="19"/>
  <c r="BO260" i="19" s="1"/>
  <c r="I260" i="19"/>
  <c r="BP260" i="19" s="1"/>
  <c r="I261" i="19"/>
  <c r="J260" i="19" s="1"/>
  <c r="H83" i="10" s="1"/>
  <c r="F263" i="19"/>
  <c r="G263" i="19"/>
  <c r="BO263" i="19" s="1"/>
  <c r="I263" i="19"/>
  <c r="BP263" i="19" s="1"/>
  <c r="I264" i="19"/>
  <c r="J263" i="19" s="1"/>
  <c r="F266" i="19"/>
  <c r="BN266" i="19"/>
  <c r="G266" i="19"/>
  <c r="BO266" i="19"/>
  <c r="I266" i="19"/>
  <c r="BP266" i="19" s="1"/>
  <c r="I267" i="19"/>
  <c r="J266" i="19" s="1"/>
  <c r="F269" i="19"/>
  <c r="BN269" i="19" s="1"/>
  <c r="G269" i="19"/>
  <c r="BO269" i="19" s="1"/>
  <c r="I269" i="19"/>
  <c r="BP269" i="19" s="1"/>
  <c r="I270" i="19"/>
  <c r="J269" i="19" s="1"/>
  <c r="F272" i="19"/>
  <c r="G272" i="19"/>
  <c r="BO272" i="19"/>
  <c r="I272" i="19"/>
  <c r="BP272" i="19" s="1"/>
  <c r="I273" i="19"/>
  <c r="J272" i="19" s="1"/>
  <c r="H87" i="10" s="1"/>
  <c r="F275" i="19"/>
  <c r="BN275" i="19" s="1"/>
  <c r="G275" i="19"/>
  <c r="BO275" i="19" s="1"/>
  <c r="I275" i="19"/>
  <c r="BP275" i="19"/>
  <c r="I276" i="19"/>
  <c r="J275" i="19" s="1"/>
  <c r="H88" i="10" s="1"/>
  <c r="F278" i="19"/>
  <c r="BN278" i="19" s="1"/>
  <c r="G278" i="19"/>
  <c r="BO278" i="19" s="1"/>
  <c r="I278" i="19"/>
  <c r="BP278" i="19" s="1"/>
  <c r="I279" i="19"/>
  <c r="J278" i="19" s="1"/>
  <c r="H89" i="10" s="1"/>
  <c r="F281" i="19"/>
  <c r="BN281" i="19" s="1"/>
  <c r="G281" i="19"/>
  <c r="BO281" i="19" s="1"/>
  <c r="I281" i="19"/>
  <c r="BP281" i="19" s="1"/>
  <c r="I282" i="19"/>
  <c r="J281" i="19" s="1"/>
  <c r="F284" i="19"/>
  <c r="BN284" i="19" s="1"/>
  <c r="G284" i="19"/>
  <c r="BO284" i="19" s="1"/>
  <c r="I284" i="19"/>
  <c r="BP284" i="19" s="1"/>
  <c r="I285" i="19"/>
  <c r="J284" i="19"/>
  <c r="F287" i="19"/>
  <c r="BN287" i="19" s="1"/>
  <c r="G287" i="19"/>
  <c r="BO287" i="19" s="1"/>
  <c r="I287" i="19"/>
  <c r="BP287" i="19" s="1"/>
  <c r="I288" i="19"/>
  <c r="J287" i="19" s="1"/>
  <c r="F290" i="19"/>
  <c r="BN290" i="19" s="1"/>
  <c r="G290" i="19"/>
  <c r="BO290" i="19" s="1"/>
  <c r="I290" i="19"/>
  <c r="BP290" i="19" s="1"/>
  <c r="I291" i="19"/>
  <c r="J290" i="19" s="1"/>
  <c r="F293" i="19"/>
  <c r="G293" i="19"/>
  <c r="BO293" i="19" s="1"/>
  <c r="I293" i="19"/>
  <c r="BP293" i="19" s="1"/>
  <c r="I294" i="19"/>
  <c r="J293" i="19" s="1"/>
  <c r="H94" i="10" s="1"/>
  <c r="F296" i="19"/>
  <c r="G296" i="19"/>
  <c r="BO296" i="19" s="1"/>
  <c r="I296" i="19"/>
  <c r="BP296" i="19"/>
  <c r="I297" i="19"/>
  <c r="J296" i="19" s="1"/>
  <c r="H95" i="10" s="1"/>
  <c r="F299" i="19"/>
  <c r="BN299" i="19" s="1"/>
  <c r="G299" i="19"/>
  <c r="BO299" i="19" s="1"/>
  <c r="I299" i="19"/>
  <c r="BP299" i="19" s="1"/>
  <c r="I300" i="19"/>
  <c r="J299" i="19" s="1"/>
  <c r="F302" i="19"/>
  <c r="BN302" i="19" s="1"/>
  <c r="G302" i="19"/>
  <c r="BO302" i="19" s="1"/>
  <c r="I302" i="19"/>
  <c r="BP302" i="19" s="1"/>
  <c r="I303" i="19"/>
  <c r="J302" i="19" s="1"/>
  <c r="F305" i="19"/>
  <c r="G305" i="19"/>
  <c r="BO305" i="19" s="1"/>
  <c r="I305" i="19"/>
  <c r="BP305" i="19" s="1"/>
  <c r="I306" i="19"/>
  <c r="J305" i="19" s="1"/>
  <c r="F308" i="19"/>
  <c r="BN308" i="19"/>
  <c r="G308" i="19"/>
  <c r="BO308" i="19" s="1"/>
  <c r="I308" i="19"/>
  <c r="BP308" i="19" s="1"/>
  <c r="I309" i="19"/>
  <c r="J308" i="19" s="1"/>
  <c r="F311" i="19"/>
  <c r="BN311" i="19" s="1"/>
  <c r="G311" i="19"/>
  <c r="BO311" i="19" s="1"/>
  <c r="I311" i="19"/>
  <c r="BP311" i="19" s="1"/>
  <c r="I312" i="19"/>
  <c r="J311" i="19" s="1"/>
  <c r="F314" i="19"/>
  <c r="BN314" i="19" s="1"/>
  <c r="G314" i="19"/>
  <c r="BO314" i="19" s="1"/>
  <c r="I314" i="19"/>
  <c r="BP314" i="19" s="1"/>
  <c r="I315" i="19"/>
  <c r="J314" i="19" s="1"/>
  <c r="F317" i="19"/>
  <c r="G317" i="19"/>
  <c r="BO317" i="19"/>
  <c r="I317" i="19"/>
  <c r="BP317" i="19" s="1"/>
  <c r="I318" i="19"/>
  <c r="J317" i="19" s="1"/>
  <c r="H102" i="10" s="1"/>
  <c r="F320" i="19"/>
  <c r="BN320" i="19" s="1"/>
  <c r="G320" i="19"/>
  <c r="BO320" i="19"/>
  <c r="I320" i="19"/>
  <c r="BP320" i="19" s="1"/>
  <c r="I321" i="19"/>
  <c r="J320" i="19" s="1"/>
  <c r="F323" i="19"/>
  <c r="BN323" i="19" s="1"/>
  <c r="G323" i="19"/>
  <c r="BO323" i="19" s="1"/>
  <c r="I323" i="19"/>
  <c r="BP323" i="19" s="1"/>
  <c r="I324" i="19"/>
  <c r="J323" i="19" s="1"/>
  <c r="H104" i="10" s="1"/>
  <c r="F326" i="19"/>
  <c r="BN326" i="19" s="1"/>
  <c r="G326" i="19"/>
  <c r="BO326" i="19" s="1"/>
  <c r="I326" i="19"/>
  <c r="BP326" i="19"/>
  <c r="I327" i="19"/>
  <c r="J326" i="19"/>
  <c r="F329" i="19"/>
  <c r="BN329" i="19" s="1"/>
  <c r="G329" i="19"/>
  <c r="BO329" i="19" s="1"/>
  <c r="I329" i="19"/>
  <c r="BP329" i="19" s="1"/>
  <c r="I330" i="19"/>
  <c r="J329" i="19" s="1"/>
  <c r="BQ329" i="19" s="1"/>
  <c r="F332" i="19"/>
  <c r="BN332" i="19" s="1"/>
  <c r="G332" i="19"/>
  <c r="BO332" i="19" s="1"/>
  <c r="I332" i="19"/>
  <c r="BP332" i="19" s="1"/>
  <c r="I333" i="19"/>
  <c r="J332" i="19" s="1"/>
  <c r="F335" i="19"/>
  <c r="G335" i="19"/>
  <c r="BO335" i="19" s="1"/>
  <c r="I335" i="19"/>
  <c r="BP335" i="19" s="1"/>
  <c r="I336" i="19"/>
  <c r="J335" i="19" s="1"/>
  <c r="F338" i="19"/>
  <c r="BN338" i="19" s="1"/>
  <c r="G338" i="19"/>
  <c r="BO338" i="19" s="1"/>
  <c r="I338" i="19"/>
  <c r="BP338" i="19" s="1"/>
  <c r="I339" i="19"/>
  <c r="J338" i="19" s="1"/>
  <c r="F341" i="19"/>
  <c r="BN341" i="19" s="1"/>
  <c r="G341" i="19"/>
  <c r="BO341" i="19"/>
  <c r="I341" i="19"/>
  <c r="BP341" i="19" s="1"/>
  <c r="I342" i="19"/>
  <c r="J341" i="19" s="1"/>
  <c r="F344" i="19"/>
  <c r="BN344" i="19" s="1"/>
  <c r="G344" i="19"/>
  <c r="BO344" i="19" s="1"/>
  <c r="I344" i="19"/>
  <c r="BP344" i="19"/>
  <c r="I345" i="19"/>
  <c r="J344" i="19" s="1"/>
  <c r="F347" i="19"/>
  <c r="G347" i="19"/>
  <c r="BO347" i="19" s="1"/>
  <c r="I347" i="19"/>
  <c r="BP347" i="19" s="1"/>
  <c r="I348" i="19"/>
  <c r="J347" i="19" s="1"/>
  <c r="H112" i="10" s="1"/>
  <c r="F350" i="19"/>
  <c r="BN350" i="19" s="1"/>
  <c r="G350" i="19"/>
  <c r="BO350" i="19" s="1"/>
  <c r="I350" i="19"/>
  <c r="BP350" i="19" s="1"/>
  <c r="I351" i="19"/>
  <c r="J350" i="19" s="1"/>
  <c r="H113" i="10" s="1"/>
  <c r="F353" i="19"/>
  <c r="BN353" i="19" s="1"/>
  <c r="G353" i="19"/>
  <c r="BO353" i="19" s="1"/>
  <c r="I353" i="19"/>
  <c r="BP353" i="19" s="1"/>
  <c r="I354" i="19"/>
  <c r="J353" i="19"/>
  <c r="F356" i="19"/>
  <c r="BN356" i="19" s="1"/>
  <c r="G356" i="19"/>
  <c r="BO356" i="19" s="1"/>
  <c r="I356" i="19"/>
  <c r="BP356" i="19" s="1"/>
  <c r="I357" i="19"/>
  <c r="J356" i="19" s="1"/>
  <c r="F359" i="19"/>
  <c r="BN359" i="19" s="1"/>
  <c r="G359" i="19"/>
  <c r="BO359" i="19" s="1"/>
  <c r="I359" i="19"/>
  <c r="BP359" i="19" s="1"/>
  <c r="I360" i="19"/>
  <c r="J359" i="19" s="1"/>
  <c r="F362" i="19"/>
  <c r="BN362" i="19" s="1"/>
  <c r="G362" i="19"/>
  <c r="BO362" i="19" s="1"/>
  <c r="I362" i="19"/>
  <c r="BP362" i="19" s="1"/>
  <c r="I363" i="19"/>
  <c r="J362" i="19" s="1"/>
  <c r="F365" i="19"/>
  <c r="BN365" i="19" s="1"/>
  <c r="G365" i="19"/>
  <c r="BO365" i="19" s="1"/>
  <c r="I365" i="19"/>
  <c r="BP365" i="19"/>
  <c r="I366" i="19"/>
  <c r="J365" i="19" s="1"/>
  <c r="H118" i="10" s="1"/>
  <c r="BQ365" i="19"/>
  <c r="F368" i="19"/>
  <c r="BN368" i="19" s="1"/>
  <c r="G368" i="19"/>
  <c r="BO368" i="19" s="1"/>
  <c r="I368" i="19"/>
  <c r="BP368" i="19" s="1"/>
  <c r="I369" i="19"/>
  <c r="J368" i="19" s="1"/>
  <c r="H119" i="10" s="1"/>
  <c r="F371" i="19"/>
  <c r="BN371" i="19" s="1"/>
  <c r="G371" i="19"/>
  <c r="BO371" i="19" s="1"/>
  <c r="I371" i="19"/>
  <c r="BP371" i="19" s="1"/>
  <c r="I372" i="19"/>
  <c r="J371" i="19" s="1"/>
  <c r="F374" i="19"/>
  <c r="BN374" i="19" s="1"/>
  <c r="G374" i="19"/>
  <c r="BO374" i="19" s="1"/>
  <c r="I374" i="19"/>
  <c r="BP374" i="19" s="1"/>
  <c r="I375" i="19"/>
  <c r="J374" i="19" s="1"/>
  <c r="H121" i="10" s="1"/>
  <c r="F377" i="19"/>
  <c r="G377" i="19"/>
  <c r="BO377" i="19" s="1"/>
  <c r="I377" i="19"/>
  <c r="BP377" i="19" s="1"/>
  <c r="I378" i="19"/>
  <c r="J377" i="19" s="1"/>
  <c r="H122" i="10" s="1"/>
  <c r="F380" i="19"/>
  <c r="BN380" i="19" s="1"/>
  <c r="G380" i="19"/>
  <c r="BO380" i="19" s="1"/>
  <c r="I380" i="19"/>
  <c r="BP380" i="19" s="1"/>
  <c r="I381" i="19"/>
  <c r="J380" i="19"/>
  <c r="F383" i="19"/>
  <c r="BN383" i="19" s="1"/>
  <c r="G383" i="19"/>
  <c r="BO383" i="19" s="1"/>
  <c r="I383" i="19"/>
  <c r="BP383" i="19" s="1"/>
  <c r="I384" i="19"/>
  <c r="J383" i="19" s="1"/>
  <c r="F386" i="19"/>
  <c r="BN386" i="19" s="1"/>
  <c r="G386" i="19"/>
  <c r="BO386" i="19" s="1"/>
  <c r="I386" i="19"/>
  <c r="BP386" i="19" s="1"/>
  <c r="I387" i="19"/>
  <c r="J386" i="19" s="1"/>
  <c r="H125" i="10" s="1"/>
  <c r="F389" i="19"/>
  <c r="BN389" i="19" s="1"/>
  <c r="G389" i="19"/>
  <c r="BO389" i="19" s="1"/>
  <c r="I389" i="19"/>
  <c r="BP389" i="19" s="1"/>
  <c r="I390" i="19"/>
  <c r="J389" i="19" s="1"/>
  <c r="H126" i="10" s="1"/>
  <c r="F392" i="19"/>
  <c r="BN392" i="19" s="1"/>
  <c r="G392" i="19"/>
  <c r="BO392" i="19" s="1"/>
  <c r="I392" i="19"/>
  <c r="BP392" i="19" s="1"/>
  <c r="I393" i="19"/>
  <c r="J392" i="19" s="1"/>
  <c r="H127" i="10" s="1"/>
  <c r="F395" i="19"/>
  <c r="G395" i="19"/>
  <c r="BO395" i="19" s="1"/>
  <c r="I395" i="19"/>
  <c r="BP395" i="19" s="1"/>
  <c r="I396" i="19"/>
  <c r="J395" i="19" s="1"/>
  <c r="F398" i="19"/>
  <c r="BN398" i="19" s="1"/>
  <c r="G398" i="19"/>
  <c r="BO398" i="19" s="1"/>
  <c r="I398" i="19"/>
  <c r="BP398" i="19" s="1"/>
  <c r="I399" i="19"/>
  <c r="J398" i="19"/>
  <c r="F401" i="19"/>
  <c r="BN401" i="19" s="1"/>
  <c r="G401" i="19"/>
  <c r="BO401" i="19" s="1"/>
  <c r="I401" i="19"/>
  <c r="BP401" i="19" s="1"/>
  <c r="I402" i="19"/>
  <c r="J401" i="19"/>
  <c r="F404" i="19"/>
  <c r="BN404" i="19" s="1"/>
  <c r="G404" i="19"/>
  <c r="BO404" i="19" s="1"/>
  <c r="I404" i="19"/>
  <c r="BP404" i="19" s="1"/>
  <c r="I405" i="19"/>
  <c r="J404" i="19" s="1"/>
  <c r="F407" i="19"/>
  <c r="BN407" i="19" s="1"/>
  <c r="G407" i="19"/>
  <c r="BO407" i="19" s="1"/>
  <c r="I407" i="19"/>
  <c r="BP407" i="19" s="1"/>
  <c r="I408" i="19"/>
  <c r="J407" i="19" s="1"/>
  <c r="F410" i="19"/>
  <c r="BN410" i="19" s="1"/>
  <c r="G410" i="19"/>
  <c r="BO410" i="19" s="1"/>
  <c r="I410" i="19"/>
  <c r="BP410" i="19" s="1"/>
  <c r="I411" i="19"/>
  <c r="J410" i="19" s="1"/>
  <c r="F413" i="19"/>
  <c r="BN413" i="19"/>
  <c r="G413" i="19"/>
  <c r="BO413" i="19" s="1"/>
  <c r="I413" i="19"/>
  <c r="BP413" i="19" s="1"/>
  <c r="I414" i="19"/>
  <c r="J413" i="19" s="1"/>
  <c r="H134" i="10" s="1"/>
  <c r="F416" i="19"/>
  <c r="G416" i="19"/>
  <c r="BO416" i="19" s="1"/>
  <c r="I416" i="19"/>
  <c r="BP416" i="19"/>
  <c r="I417" i="19"/>
  <c r="J416" i="19" s="1"/>
  <c r="H135" i="10" s="1"/>
  <c r="F419" i="19"/>
  <c r="BN419" i="19" s="1"/>
  <c r="G419" i="19"/>
  <c r="BO419" i="19" s="1"/>
  <c r="I419" i="19"/>
  <c r="BP419" i="19" s="1"/>
  <c r="I420" i="19"/>
  <c r="J419" i="19" s="1"/>
  <c r="F422" i="19"/>
  <c r="BN422" i="19" s="1"/>
  <c r="G422" i="19"/>
  <c r="BO422" i="19"/>
  <c r="I422" i="19"/>
  <c r="BP422" i="19" s="1"/>
  <c r="I423" i="19"/>
  <c r="J422" i="19" s="1"/>
  <c r="H137" i="10" s="1"/>
  <c r="BQ422" i="19"/>
  <c r="F425" i="19"/>
  <c r="BN425" i="19"/>
  <c r="G425" i="19"/>
  <c r="BO425" i="19" s="1"/>
  <c r="I425" i="19"/>
  <c r="BP425" i="19" s="1"/>
  <c r="I426" i="19"/>
  <c r="J425" i="19" s="1"/>
  <c r="H138" i="10" s="1"/>
  <c r="F428" i="19"/>
  <c r="BN428" i="19" s="1"/>
  <c r="G428" i="19"/>
  <c r="BO428" i="19" s="1"/>
  <c r="I428" i="19"/>
  <c r="BP428" i="19" s="1"/>
  <c r="I429" i="19"/>
  <c r="J428" i="19" s="1"/>
  <c r="F431" i="19"/>
  <c r="BN431" i="19" s="1"/>
  <c r="G431" i="19"/>
  <c r="BO431" i="19" s="1"/>
  <c r="I431" i="19"/>
  <c r="BP431" i="19" s="1"/>
  <c r="I432" i="19"/>
  <c r="J431" i="19" s="1"/>
  <c r="F434" i="19"/>
  <c r="BN434" i="19" s="1"/>
  <c r="G434" i="19"/>
  <c r="BO434" i="19" s="1"/>
  <c r="I434" i="19"/>
  <c r="BP434" i="19" s="1"/>
  <c r="I435" i="19"/>
  <c r="J434" i="19" s="1"/>
  <c r="F437" i="19"/>
  <c r="BN437" i="19" s="1"/>
  <c r="G437" i="19"/>
  <c r="BO437" i="19" s="1"/>
  <c r="I437" i="19"/>
  <c r="BP437" i="19" s="1"/>
  <c r="I438" i="19"/>
  <c r="J437" i="19" s="1"/>
  <c r="H142" i="10" s="1"/>
  <c r="BQ437" i="19"/>
  <c r="F440" i="19"/>
  <c r="BN440" i="19" s="1"/>
  <c r="G440" i="19"/>
  <c r="BO440" i="19" s="1"/>
  <c r="I440" i="19"/>
  <c r="BP440" i="19" s="1"/>
  <c r="I441" i="19"/>
  <c r="J440" i="19" s="1"/>
  <c r="F443" i="19"/>
  <c r="BN443" i="19" s="1"/>
  <c r="G443" i="19"/>
  <c r="BO443" i="19" s="1"/>
  <c r="I443" i="19"/>
  <c r="BP443" i="19" s="1"/>
  <c r="I444" i="19"/>
  <c r="J443" i="19" s="1"/>
  <c r="F446" i="19"/>
  <c r="BN446" i="19" s="1"/>
  <c r="G446" i="19"/>
  <c r="BO446" i="19" s="1"/>
  <c r="I446" i="19"/>
  <c r="BP446" i="19" s="1"/>
  <c r="I447" i="19"/>
  <c r="J446" i="19" s="1"/>
  <c r="H145" i="10" s="1"/>
  <c r="F449" i="19"/>
  <c r="BN449" i="19" s="1"/>
  <c r="G449" i="19"/>
  <c r="BO449" i="19" s="1"/>
  <c r="I449" i="19"/>
  <c r="BP449" i="19" s="1"/>
  <c r="I450" i="19"/>
  <c r="J449" i="19" s="1"/>
  <c r="H146" i="10" s="1"/>
  <c r="F452" i="19"/>
  <c r="G452" i="19"/>
  <c r="BO452" i="19" s="1"/>
  <c r="I452" i="19"/>
  <c r="BP452" i="19" s="1"/>
  <c r="I453" i="19"/>
  <c r="J452" i="19" s="1"/>
  <c r="H147" i="10" s="1"/>
  <c r="F455" i="19"/>
  <c r="BN455" i="19"/>
  <c r="G455" i="19"/>
  <c r="BO455" i="19" s="1"/>
  <c r="I455" i="19"/>
  <c r="BP455" i="19" s="1"/>
  <c r="I456" i="19"/>
  <c r="J455" i="19" s="1"/>
  <c r="F458" i="19"/>
  <c r="BN458" i="19" s="1"/>
  <c r="G458" i="19"/>
  <c r="BO458" i="19" s="1"/>
  <c r="I458" i="19"/>
  <c r="BP458" i="19" s="1"/>
  <c r="I459" i="19"/>
  <c r="J458" i="19" s="1"/>
  <c r="F461" i="19"/>
  <c r="G461" i="19"/>
  <c r="BO461" i="19" s="1"/>
  <c r="I461" i="19"/>
  <c r="BP461" i="19" s="1"/>
  <c r="I462" i="19"/>
  <c r="J461" i="19" s="1"/>
  <c r="F464" i="19"/>
  <c r="G464" i="19"/>
  <c r="BO464" i="19"/>
  <c r="I464" i="19"/>
  <c r="BP464" i="19" s="1"/>
  <c r="I465" i="19"/>
  <c r="J464" i="19" s="1"/>
  <c r="AL17" i="19"/>
  <c r="AM17" i="19" s="1"/>
  <c r="AL18" i="19"/>
  <c r="AM18" i="19" s="1"/>
  <c r="AL19" i="19"/>
  <c r="AM19" i="19" s="1"/>
  <c r="AL20" i="19"/>
  <c r="AM20" i="19" s="1"/>
  <c r="AL21" i="19"/>
  <c r="AM21" i="19" s="1"/>
  <c r="AL22" i="19"/>
  <c r="AM22" i="19" s="1"/>
  <c r="AL23" i="19"/>
  <c r="AM23" i="19" s="1"/>
  <c r="AL24" i="19"/>
  <c r="AM24" i="19" s="1"/>
  <c r="AL25" i="19"/>
  <c r="AM25" i="19" s="1"/>
  <c r="AL26" i="19"/>
  <c r="AM26" i="19" s="1"/>
  <c r="AL27" i="19"/>
  <c r="AM27" i="19" s="1"/>
  <c r="AL28" i="19"/>
  <c r="AM28" i="19" s="1"/>
  <c r="AL29" i="19"/>
  <c r="AM29" i="19" s="1"/>
  <c r="AL30" i="19"/>
  <c r="AM30" i="19" s="1"/>
  <c r="AL31" i="19"/>
  <c r="AM31" i="19" s="1"/>
  <c r="AL32" i="19"/>
  <c r="AM32" i="19" s="1"/>
  <c r="AL33" i="19"/>
  <c r="AM33" i="19" s="1"/>
  <c r="AL34" i="19"/>
  <c r="AM34" i="19" s="1"/>
  <c r="AL35" i="19"/>
  <c r="AM35" i="19" s="1"/>
  <c r="AL36" i="19"/>
  <c r="AM36" i="19" s="1"/>
  <c r="AL37" i="19"/>
  <c r="AM37" i="19" s="1"/>
  <c r="AL38" i="19"/>
  <c r="AM38" i="19" s="1"/>
  <c r="AL39" i="19"/>
  <c r="AM39" i="19" s="1"/>
  <c r="AL40" i="19"/>
  <c r="AM40" i="19" s="1"/>
  <c r="AL41" i="19"/>
  <c r="AM41" i="19" s="1"/>
  <c r="AL42" i="19"/>
  <c r="AM42" i="19" s="1"/>
  <c r="AL43" i="19"/>
  <c r="AM43" i="19" s="1"/>
  <c r="AL44" i="19"/>
  <c r="AM44" i="19" s="1"/>
  <c r="AL45" i="19"/>
  <c r="AM45" i="19" s="1"/>
  <c r="AL46" i="19"/>
  <c r="AM46" i="19" s="1"/>
  <c r="AL47" i="19"/>
  <c r="AM47" i="19" s="1"/>
  <c r="AL48" i="19"/>
  <c r="AM48" i="19" s="1"/>
  <c r="AL49" i="19"/>
  <c r="AM49" i="19" s="1"/>
  <c r="AL50" i="19"/>
  <c r="AM50" i="19" s="1"/>
  <c r="AL51" i="19"/>
  <c r="AM51" i="19" s="1"/>
  <c r="AL52" i="19"/>
  <c r="AM52" i="19" s="1"/>
  <c r="AL53" i="19"/>
  <c r="AM53" i="19" s="1"/>
  <c r="AL54" i="19"/>
  <c r="AM54" i="19" s="1"/>
  <c r="AL55" i="19"/>
  <c r="AM55" i="19" s="1"/>
  <c r="AL56" i="19"/>
  <c r="AM56" i="19" s="1"/>
  <c r="AL57" i="19"/>
  <c r="AM57" i="19" s="1"/>
  <c r="AL58" i="19"/>
  <c r="AM58" i="19" s="1"/>
  <c r="AL59" i="19"/>
  <c r="AM59" i="19" s="1"/>
  <c r="AL60" i="19"/>
  <c r="AM60" i="19" s="1"/>
  <c r="AL61" i="19"/>
  <c r="AM61" i="19" s="1"/>
  <c r="AL62" i="19"/>
  <c r="AM62" i="19" s="1"/>
  <c r="AL63" i="19"/>
  <c r="AM63" i="19" s="1"/>
  <c r="AL64" i="19"/>
  <c r="AM64" i="19" s="1"/>
  <c r="AL65" i="19"/>
  <c r="AM65" i="19" s="1"/>
  <c r="AL66" i="19"/>
  <c r="AM66" i="19" s="1"/>
  <c r="AL67" i="19"/>
  <c r="AM67" i="19" s="1"/>
  <c r="AL68" i="19"/>
  <c r="AM68" i="19" s="1"/>
  <c r="AL69" i="19"/>
  <c r="AM69" i="19" s="1"/>
  <c r="AL70" i="19"/>
  <c r="AM70" i="19" s="1"/>
  <c r="AL71" i="19"/>
  <c r="AM71" i="19" s="1"/>
  <c r="AL72" i="19"/>
  <c r="AM72" i="19" s="1"/>
  <c r="AL73" i="19"/>
  <c r="AM73" i="19" s="1"/>
  <c r="AL74" i="19"/>
  <c r="AM74" i="19" s="1"/>
  <c r="AL75" i="19"/>
  <c r="AM75" i="19" s="1"/>
  <c r="AL76" i="19"/>
  <c r="AM76" i="19" s="1"/>
  <c r="AL77" i="19"/>
  <c r="AM77" i="19" s="1"/>
  <c r="AL78" i="19"/>
  <c r="AM78" i="19" s="1"/>
  <c r="AL79" i="19"/>
  <c r="AM79" i="19" s="1"/>
  <c r="AL80" i="19"/>
  <c r="AM80" i="19" s="1"/>
  <c r="AL81" i="19"/>
  <c r="AM81" i="19" s="1"/>
  <c r="AL82" i="19"/>
  <c r="AM82" i="19" s="1"/>
  <c r="AL83" i="19"/>
  <c r="AM83" i="19" s="1"/>
  <c r="AL84" i="19"/>
  <c r="AM84" i="19" s="1"/>
  <c r="AL85" i="19"/>
  <c r="AM85" i="19" s="1"/>
  <c r="AL86" i="19"/>
  <c r="AM86" i="19" s="1"/>
  <c r="AL87" i="19"/>
  <c r="AM87" i="19" s="1"/>
  <c r="AL88" i="19"/>
  <c r="AM88" i="19" s="1"/>
  <c r="AL89" i="19"/>
  <c r="AM89" i="19" s="1"/>
  <c r="AL90" i="19"/>
  <c r="AM90" i="19" s="1"/>
  <c r="AL91" i="19"/>
  <c r="AM91" i="19" s="1"/>
  <c r="AL92" i="19"/>
  <c r="AM92" i="19" s="1"/>
  <c r="AL93" i="19"/>
  <c r="AM93" i="19" s="1"/>
  <c r="AL94" i="19"/>
  <c r="AM94" i="19" s="1"/>
  <c r="AL95" i="19"/>
  <c r="AM95" i="19" s="1"/>
  <c r="AL96" i="19"/>
  <c r="AM96" i="19" s="1"/>
  <c r="AL97" i="19"/>
  <c r="AM97" i="19" s="1"/>
  <c r="AL98" i="19"/>
  <c r="AM98" i="19" s="1"/>
  <c r="AL99" i="19"/>
  <c r="AM99" i="19" s="1"/>
  <c r="AL100" i="19"/>
  <c r="AM100" i="19" s="1"/>
  <c r="AL101" i="19"/>
  <c r="AM101" i="19" s="1"/>
  <c r="AL102" i="19"/>
  <c r="AM102" i="19" s="1"/>
  <c r="AL103" i="19"/>
  <c r="AM103" i="19" s="1"/>
  <c r="AL104" i="19"/>
  <c r="AM104" i="19" s="1"/>
  <c r="AL105" i="19"/>
  <c r="AM105" i="19" s="1"/>
  <c r="AL106" i="19"/>
  <c r="AM106" i="19" s="1"/>
  <c r="AL107" i="19"/>
  <c r="AM107" i="19" s="1"/>
  <c r="AL108" i="19"/>
  <c r="AM108" i="19" s="1"/>
  <c r="AL109" i="19"/>
  <c r="AM109" i="19" s="1"/>
  <c r="AL110" i="19"/>
  <c r="AM110" i="19" s="1"/>
  <c r="AL111" i="19"/>
  <c r="AM111" i="19" s="1"/>
  <c r="AL112" i="19"/>
  <c r="AM112" i="19" s="1"/>
  <c r="AL113" i="19"/>
  <c r="AM113" i="19" s="1"/>
  <c r="AL114" i="19"/>
  <c r="AM114" i="19" s="1"/>
  <c r="AL115" i="19"/>
  <c r="AM115" i="19" s="1"/>
  <c r="AL116" i="19"/>
  <c r="AM116" i="19" s="1"/>
  <c r="AL117" i="19"/>
  <c r="AM117" i="19" s="1"/>
  <c r="AL118" i="19"/>
  <c r="AM118" i="19" s="1"/>
  <c r="AL119" i="19"/>
  <c r="AM119" i="19" s="1"/>
  <c r="AL120" i="19"/>
  <c r="AM120" i="19" s="1"/>
  <c r="AL121" i="19"/>
  <c r="AM121" i="19" s="1"/>
  <c r="AL122" i="19"/>
  <c r="AM122" i="19" s="1"/>
  <c r="AL123" i="19"/>
  <c r="AM123" i="19" s="1"/>
  <c r="AL124" i="19"/>
  <c r="AM124" i="19" s="1"/>
  <c r="AL125" i="19"/>
  <c r="AM125" i="19" s="1"/>
  <c r="AL126" i="19"/>
  <c r="AM126" i="19" s="1"/>
  <c r="AL127" i="19"/>
  <c r="AM127" i="19" s="1"/>
  <c r="AL128" i="19"/>
  <c r="AM128" i="19" s="1"/>
  <c r="AL129" i="19"/>
  <c r="AM129" i="19" s="1"/>
  <c r="AL130" i="19"/>
  <c r="AM130" i="19" s="1"/>
  <c r="AL131" i="19"/>
  <c r="AM131" i="19" s="1"/>
  <c r="AL132" i="19"/>
  <c r="AM132" i="19" s="1"/>
  <c r="AL133" i="19"/>
  <c r="AM133" i="19" s="1"/>
  <c r="AL134" i="19"/>
  <c r="AM134" i="19" s="1"/>
  <c r="AL135" i="19"/>
  <c r="AM135" i="19" s="1"/>
  <c r="AL136" i="19"/>
  <c r="AM136" i="19" s="1"/>
  <c r="AL137" i="19"/>
  <c r="AM137" i="19" s="1"/>
  <c r="AL138" i="19"/>
  <c r="AM138" i="19" s="1"/>
  <c r="AL139" i="19"/>
  <c r="AM139" i="19" s="1"/>
  <c r="AL140" i="19"/>
  <c r="AM140" i="19" s="1"/>
  <c r="AL141" i="19"/>
  <c r="AM141" i="19" s="1"/>
  <c r="AL142" i="19"/>
  <c r="AM142" i="19" s="1"/>
  <c r="AL143" i="19"/>
  <c r="AM143" i="19" s="1"/>
  <c r="AL144" i="19"/>
  <c r="AM144" i="19" s="1"/>
  <c r="AL145" i="19"/>
  <c r="AM145" i="19" s="1"/>
  <c r="AL146" i="19"/>
  <c r="AM146" i="19" s="1"/>
  <c r="AL147" i="19"/>
  <c r="AM147" i="19" s="1"/>
  <c r="AL148" i="19"/>
  <c r="AM148" i="19" s="1"/>
  <c r="AL149" i="19"/>
  <c r="AM149" i="19" s="1"/>
  <c r="AL150" i="19"/>
  <c r="AM150" i="19" s="1"/>
  <c r="AL151" i="19"/>
  <c r="AM151" i="19" s="1"/>
  <c r="AL152" i="19"/>
  <c r="AM152" i="19" s="1"/>
  <c r="AL153" i="19"/>
  <c r="AM153" i="19" s="1"/>
  <c r="AL154" i="19"/>
  <c r="AM154" i="19" s="1"/>
  <c r="AL155" i="19"/>
  <c r="AM155" i="19" s="1"/>
  <c r="AL156" i="19"/>
  <c r="AM156" i="19" s="1"/>
  <c r="AL157" i="19"/>
  <c r="AM157" i="19" s="1"/>
  <c r="AL158" i="19"/>
  <c r="AM158" i="19" s="1"/>
  <c r="AL159" i="19"/>
  <c r="AM159" i="19" s="1"/>
  <c r="AL160" i="19"/>
  <c r="AM160" i="19" s="1"/>
  <c r="AL161" i="19"/>
  <c r="AM161" i="19" s="1"/>
  <c r="AL162" i="19"/>
  <c r="AM162" i="19" s="1"/>
  <c r="AL163" i="19"/>
  <c r="AM163" i="19" s="1"/>
  <c r="AL164" i="19"/>
  <c r="AM164" i="19" s="1"/>
  <c r="AL165" i="19"/>
  <c r="AM165" i="19" s="1"/>
  <c r="AL166" i="19"/>
  <c r="AM166" i="19" s="1"/>
  <c r="AL167" i="19"/>
  <c r="AM167" i="19" s="1"/>
  <c r="AL168" i="19"/>
  <c r="AM168" i="19" s="1"/>
  <c r="AL169" i="19"/>
  <c r="AM169" i="19" s="1"/>
  <c r="AL170" i="19"/>
  <c r="AM170" i="19" s="1"/>
  <c r="AL171" i="19"/>
  <c r="AM171" i="19" s="1"/>
  <c r="AL172" i="19"/>
  <c r="AM172" i="19" s="1"/>
  <c r="AL173" i="19"/>
  <c r="AM173" i="19" s="1"/>
  <c r="AL174" i="19"/>
  <c r="AM174" i="19" s="1"/>
  <c r="AL175" i="19"/>
  <c r="AM175" i="19" s="1"/>
  <c r="AL176" i="19"/>
  <c r="AM176" i="19" s="1"/>
  <c r="AL177" i="19"/>
  <c r="AM177" i="19" s="1"/>
  <c r="AL178" i="19"/>
  <c r="AM178" i="19" s="1"/>
  <c r="AL179" i="19"/>
  <c r="AM179" i="19" s="1"/>
  <c r="AL180" i="19"/>
  <c r="AM180" i="19" s="1"/>
  <c r="AL181" i="19"/>
  <c r="AM181" i="19" s="1"/>
  <c r="AL182" i="19"/>
  <c r="AM182" i="19" s="1"/>
  <c r="AL183" i="19"/>
  <c r="AM183" i="19" s="1"/>
  <c r="AL184" i="19"/>
  <c r="AM184" i="19" s="1"/>
  <c r="AL185" i="19"/>
  <c r="AM185" i="19" s="1"/>
  <c r="AL186" i="19"/>
  <c r="AM186" i="19" s="1"/>
  <c r="AL187" i="19"/>
  <c r="AM187" i="19" s="1"/>
  <c r="AL188" i="19"/>
  <c r="AM188" i="19" s="1"/>
  <c r="AL189" i="19"/>
  <c r="AM189" i="19" s="1"/>
  <c r="AL190" i="19"/>
  <c r="AM190" i="19" s="1"/>
  <c r="AL191" i="19"/>
  <c r="AM191" i="19" s="1"/>
  <c r="AL192" i="19"/>
  <c r="AM192" i="19" s="1"/>
  <c r="AL193" i="19"/>
  <c r="AM193" i="19" s="1"/>
  <c r="AL194" i="19"/>
  <c r="AM194" i="19" s="1"/>
  <c r="AL195" i="19"/>
  <c r="AM195" i="19" s="1"/>
  <c r="AL196" i="19"/>
  <c r="AM196" i="19" s="1"/>
  <c r="AL197" i="19"/>
  <c r="AM197" i="19" s="1"/>
  <c r="AL198" i="19"/>
  <c r="AM198" i="19" s="1"/>
  <c r="AL199" i="19"/>
  <c r="AM199" i="19" s="1"/>
  <c r="AL200" i="19"/>
  <c r="AM200" i="19" s="1"/>
  <c r="AL201" i="19"/>
  <c r="AM201" i="19" s="1"/>
  <c r="AL202" i="19"/>
  <c r="AM202" i="19" s="1"/>
  <c r="AL203" i="19"/>
  <c r="AM203" i="19" s="1"/>
  <c r="AL204" i="19"/>
  <c r="AM204" i="19" s="1"/>
  <c r="AL205" i="19"/>
  <c r="AM205" i="19" s="1"/>
  <c r="AL206" i="19"/>
  <c r="AM206" i="19" s="1"/>
  <c r="AL207" i="19"/>
  <c r="AM207" i="19" s="1"/>
  <c r="AL208" i="19"/>
  <c r="AM208" i="19" s="1"/>
  <c r="AL209" i="19"/>
  <c r="AM209" i="19" s="1"/>
  <c r="AL210" i="19"/>
  <c r="AM210" i="19" s="1"/>
  <c r="AL211" i="19"/>
  <c r="AM211" i="19" s="1"/>
  <c r="AL212" i="19"/>
  <c r="AM212" i="19" s="1"/>
  <c r="AL213" i="19"/>
  <c r="AM213" i="19" s="1"/>
  <c r="AL214" i="19"/>
  <c r="AM214" i="19" s="1"/>
  <c r="AL215" i="19"/>
  <c r="AM215" i="19" s="1"/>
  <c r="AL216" i="19"/>
  <c r="AM216" i="19" s="1"/>
  <c r="AL217" i="19"/>
  <c r="AM217" i="19" s="1"/>
  <c r="AL218" i="19"/>
  <c r="AM218" i="19" s="1"/>
  <c r="AL219" i="19"/>
  <c r="AM219" i="19" s="1"/>
  <c r="AL220" i="19"/>
  <c r="AM220" i="19" s="1"/>
  <c r="AL221" i="19"/>
  <c r="AM221" i="19" s="1"/>
  <c r="AL222" i="19"/>
  <c r="AM222" i="19" s="1"/>
  <c r="AL223" i="19"/>
  <c r="AM223" i="19" s="1"/>
  <c r="AL224" i="19"/>
  <c r="AM224" i="19" s="1"/>
  <c r="AL225" i="19"/>
  <c r="AM225" i="19" s="1"/>
  <c r="AL226" i="19"/>
  <c r="AM226" i="19" s="1"/>
  <c r="AL227" i="19"/>
  <c r="AM227" i="19" s="1"/>
  <c r="AL228" i="19"/>
  <c r="AM228" i="19" s="1"/>
  <c r="AL229" i="19"/>
  <c r="AM229" i="19" s="1"/>
  <c r="AL230" i="19"/>
  <c r="AM230" i="19" s="1"/>
  <c r="AL231" i="19"/>
  <c r="AM231" i="19" s="1"/>
  <c r="AL232" i="19"/>
  <c r="AM232" i="19" s="1"/>
  <c r="AL233" i="19"/>
  <c r="AM233" i="19" s="1"/>
  <c r="AL234" i="19"/>
  <c r="AM234" i="19" s="1"/>
  <c r="AL235" i="19"/>
  <c r="AM235" i="19" s="1"/>
  <c r="AL236" i="19"/>
  <c r="AM236" i="19" s="1"/>
  <c r="AL237" i="19"/>
  <c r="AM237" i="19" s="1"/>
  <c r="AL238" i="19"/>
  <c r="AM238" i="19" s="1"/>
  <c r="AL239" i="19"/>
  <c r="AM239" i="19" s="1"/>
  <c r="AL240" i="19"/>
  <c r="AM240" i="19" s="1"/>
  <c r="AL241" i="19"/>
  <c r="AM241" i="19" s="1"/>
  <c r="AL242" i="19"/>
  <c r="AM242" i="19" s="1"/>
  <c r="AL243" i="19"/>
  <c r="AM243" i="19" s="1"/>
  <c r="AL244" i="19"/>
  <c r="AM244" i="19" s="1"/>
  <c r="AL245" i="19"/>
  <c r="AM245" i="19" s="1"/>
  <c r="AL246" i="19"/>
  <c r="AM246" i="19" s="1"/>
  <c r="AL247" i="19"/>
  <c r="AM247" i="19" s="1"/>
  <c r="AL248" i="19"/>
  <c r="AM248" i="19" s="1"/>
  <c r="AL249" i="19"/>
  <c r="AM249" i="19" s="1"/>
  <c r="AL250" i="19"/>
  <c r="AM250" i="19" s="1"/>
  <c r="AL251" i="19"/>
  <c r="AM251" i="19" s="1"/>
  <c r="AL252" i="19"/>
  <c r="AM252" i="19" s="1"/>
  <c r="AL253" i="19"/>
  <c r="AM253" i="19" s="1"/>
  <c r="AL254" i="19"/>
  <c r="AM254" i="19" s="1"/>
  <c r="AL255" i="19"/>
  <c r="AM255" i="19" s="1"/>
  <c r="AL256" i="19"/>
  <c r="AM256" i="19" s="1"/>
  <c r="AL257" i="19"/>
  <c r="AM257" i="19" s="1"/>
  <c r="AL258" i="19"/>
  <c r="AM258" i="19" s="1"/>
  <c r="AL259" i="19"/>
  <c r="AM259" i="19" s="1"/>
  <c r="AL260" i="19"/>
  <c r="AM260" i="19" s="1"/>
  <c r="AL261" i="19"/>
  <c r="AM261" i="19" s="1"/>
  <c r="AL262" i="19"/>
  <c r="AM262" i="19" s="1"/>
  <c r="AL263" i="19"/>
  <c r="AM263" i="19" s="1"/>
  <c r="AL264" i="19"/>
  <c r="AM264" i="19" s="1"/>
  <c r="AL265" i="19"/>
  <c r="AM265" i="19" s="1"/>
  <c r="AL266" i="19"/>
  <c r="AM266" i="19" s="1"/>
  <c r="AL267" i="19"/>
  <c r="AM267" i="19" s="1"/>
  <c r="AL268" i="19"/>
  <c r="AM268" i="19" s="1"/>
  <c r="AL269" i="19"/>
  <c r="AM269" i="19" s="1"/>
  <c r="AL270" i="19"/>
  <c r="AM270" i="19" s="1"/>
  <c r="AL271" i="19"/>
  <c r="AM271" i="19" s="1"/>
  <c r="AL272" i="19"/>
  <c r="AM272" i="19" s="1"/>
  <c r="AL273" i="19"/>
  <c r="AM273" i="19" s="1"/>
  <c r="AL274" i="19"/>
  <c r="AM274" i="19" s="1"/>
  <c r="AL275" i="19"/>
  <c r="AM275" i="19" s="1"/>
  <c r="AL276" i="19"/>
  <c r="AM276" i="19" s="1"/>
  <c r="AL277" i="19"/>
  <c r="AM277" i="19" s="1"/>
  <c r="AL278" i="19"/>
  <c r="AM278" i="19" s="1"/>
  <c r="AL279" i="19"/>
  <c r="AM279" i="19" s="1"/>
  <c r="AL280" i="19"/>
  <c r="AM280" i="19" s="1"/>
  <c r="AL281" i="19"/>
  <c r="AM281" i="19" s="1"/>
  <c r="AL282" i="19"/>
  <c r="AM282" i="19" s="1"/>
  <c r="AL283" i="19"/>
  <c r="AM283" i="19" s="1"/>
  <c r="AL284" i="19"/>
  <c r="AM284" i="19" s="1"/>
  <c r="AL285" i="19"/>
  <c r="AM285" i="19" s="1"/>
  <c r="AL286" i="19"/>
  <c r="AM286" i="19" s="1"/>
  <c r="AL287" i="19"/>
  <c r="AM287" i="19" s="1"/>
  <c r="AL288" i="19"/>
  <c r="AM288" i="19" s="1"/>
  <c r="AL289" i="19"/>
  <c r="AM289" i="19" s="1"/>
  <c r="AL290" i="19"/>
  <c r="AM290" i="19" s="1"/>
  <c r="AL291" i="19"/>
  <c r="AM291" i="19" s="1"/>
  <c r="AL292" i="19"/>
  <c r="AM292" i="19" s="1"/>
  <c r="AL293" i="19"/>
  <c r="AM293" i="19" s="1"/>
  <c r="AL294" i="19"/>
  <c r="AM294" i="19" s="1"/>
  <c r="AL295" i="19"/>
  <c r="AM295" i="19" s="1"/>
  <c r="AL296" i="19"/>
  <c r="AM296" i="19" s="1"/>
  <c r="AL297" i="19"/>
  <c r="AM297" i="19" s="1"/>
  <c r="AL298" i="19"/>
  <c r="AM298" i="19" s="1"/>
  <c r="AL299" i="19"/>
  <c r="AM299" i="19" s="1"/>
  <c r="AL300" i="19"/>
  <c r="AM300" i="19" s="1"/>
  <c r="AL301" i="19"/>
  <c r="AM301" i="19" s="1"/>
  <c r="AL302" i="19"/>
  <c r="AM302" i="19" s="1"/>
  <c r="AL303" i="19"/>
  <c r="AM303" i="19" s="1"/>
  <c r="AL304" i="19"/>
  <c r="AM304" i="19" s="1"/>
  <c r="AL305" i="19"/>
  <c r="AM305" i="19" s="1"/>
  <c r="AL306" i="19"/>
  <c r="AM306" i="19" s="1"/>
  <c r="AL307" i="19"/>
  <c r="AM307" i="19" s="1"/>
  <c r="AL308" i="19"/>
  <c r="AM308" i="19" s="1"/>
  <c r="AL309" i="19"/>
  <c r="AM309" i="19" s="1"/>
  <c r="AL310" i="19"/>
  <c r="AM310" i="19" s="1"/>
  <c r="AL311" i="19"/>
  <c r="AM311" i="19" s="1"/>
  <c r="AL312" i="19"/>
  <c r="AM312" i="19" s="1"/>
  <c r="AL313" i="19"/>
  <c r="AM313" i="19" s="1"/>
  <c r="AL314" i="19"/>
  <c r="AM314" i="19" s="1"/>
  <c r="AL315" i="19"/>
  <c r="AM315" i="19" s="1"/>
  <c r="AL316" i="19"/>
  <c r="AM316" i="19" s="1"/>
  <c r="AL317" i="19"/>
  <c r="AM317" i="19" s="1"/>
  <c r="AL318" i="19"/>
  <c r="AM318" i="19" s="1"/>
  <c r="AL319" i="19"/>
  <c r="AM319" i="19" s="1"/>
  <c r="AL320" i="19"/>
  <c r="AM320" i="19" s="1"/>
  <c r="AL321" i="19"/>
  <c r="AM321" i="19" s="1"/>
  <c r="AL322" i="19"/>
  <c r="AM322" i="19" s="1"/>
  <c r="AL323" i="19"/>
  <c r="AM323" i="19" s="1"/>
  <c r="AL324" i="19"/>
  <c r="AM324" i="19" s="1"/>
  <c r="AL325" i="19"/>
  <c r="AM325" i="19" s="1"/>
  <c r="AL326" i="19"/>
  <c r="AM326" i="19" s="1"/>
  <c r="AL327" i="19"/>
  <c r="AM327" i="19" s="1"/>
  <c r="AL328" i="19"/>
  <c r="AM328" i="19" s="1"/>
  <c r="AL329" i="19"/>
  <c r="AM329" i="19" s="1"/>
  <c r="AL330" i="19"/>
  <c r="AM330" i="19" s="1"/>
  <c r="AL331" i="19"/>
  <c r="AM331" i="19" s="1"/>
  <c r="AL332" i="19"/>
  <c r="AM332" i="19" s="1"/>
  <c r="AL333" i="19"/>
  <c r="AM333" i="19" s="1"/>
  <c r="AL334" i="19"/>
  <c r="AM334" i="19" s="1"/>
  <c r="AL335" i="19"/>
  <c r="AM335" i="19" s="1"/>
  <c r="AL336" i="19"/>
  <c r="AM336" i="19" s="1"/>
  <c r="AL337" i="19"/>
  <c r="AM337" i="19" s="1"/>
  <c r="AL338" i="19"/>
  <c r="AM338" i="19" s="1"/>
  <c r="AL339" i="19"/>
  <c r="AM339" i="19" s="1"/>
  <c r="AL340" i="19"/>
  <c r="AM340" i="19" s="1"/>
  <c r="AL341" i="19"/>
  <c r="AM341" i="19" s="1"/>
  <c r="AL342" i="19"/>
  <c r="AM342" i="19" s="1"/>
  <c r="AL343" i="19"/>
  <c r="AM343" i="19" s="1"/>
  <c r="AL344" i="19"/>
  <c r="AM344" i="19" s="1"/>
  <c r="AL345" i="19"/>
  <c r="AM345" i="19" s="1"/>
  <c r="AL346" i="19"/>
  <c r="AM346" i="19" s="1"/>
  <c r="AL347" i="19"/>
  <c r="AM347" i="19" s="1"/>
  <c r="AL348" i="19"/>
  <c r="AM348" i="19" s="1"/>
  <c r="AL349" i="19"/>
  <c r="AM349" i="19" s="1"/>
  <c r="AL350" i="19"/>
  <c r="AM350" i="19" s="1"/>
  <c r="AL351" i="19"/>
  <c r="AM351" i="19" s="1"/>
  <c r="AL352" i="19"/>
  <c r="AM352" i="19" s="1"/>
  <c r="AL353" i="19"/>
  <c r="AM353" i="19" s="1"/>
  <c r="AL354" i="19"/>
  <c r="AM354" i="19" s="1"/>
  <c r="AL355" i="19"/>
  <c r="AM355" i="19" s="1"/>
  <c r="AL356" i="19"/>
  <c r="AM356" i="19" s="1"/>
  <c r="AL357" i="19"/>
  <c r="AM357" i="19" s="1"/>
  <c r="AL358" i="19"/>
  <c r="AM358" i="19" s="1"/>
  <c r="AL359" i="19"/>
  <c r="AM359" i="19" s="1"/>
  <c r="AL360" i="19"/>
  <c r="AM360" i="19" s="1"/>
  <c r="AL361" i="19"/>
  <c r="AM361" i="19" s="1"/>
  <c r="AL362" i="19"/>
  <c r="AM362" i="19" s="1"/>
  <c r="AL363" i="19"/>
  <c r="AM363" i="19" s="1"/>
  <c r="AL364" i="19"/>
  <c r="AM364" i="19" s="1"/>
  <c r="AL365" i="19"/>
  <c r="AM365" i="19" s="1"/>
  <c r="AL366" i="19"/>
  <c r="AM366" i="19" s="1"/>
  <c r="AL367" i="19"/>
  <c r="AM367" i="19" s="1"/>
  <c r="AL368" i="19"/>
  <c r="AM368" i="19" s="1"/>
  <c r="AL369" i="19"/>
  <c r="AM369" i="19" s="1"/>
  <c r="AL370" i="19"/>
  <c r="AM370" i="19" s="1"/>
  <c r="AL371" i="19"/>
  <c r="AM371" i="19" s="1"/>
  <c r="AL372" i="19"/>
  <c r="AM372" i="19" s="1"/>
  <c r="AL373" i="19"/>
  <c r="AM373" i="19" s="1"/>
  <c r="AL374" i="19"/>
  <c r="AM374" i="19" s="1"/>
  <c r="AL375" i="19"/>
  <c r="AM375" i="19" s="1"/>
  <c r="AL376" i="19"/>
  <c r="AM376" i="19" s="1"/>
  <c r="AL377" i="19"/>
  <c r="AM377" i="19" s="1"/>
  <c r="AL378" i="19"/>
  <c r="AM378" i="19" s="1"/>
  <c r="AL379" i="19"/>
  <c r="AM379" i="19" s="1"/>
  <c r="AL380" i="19"/>
  <c r="AM380" i="19" s="1"/>
  <c r="AL381" i="19"/>
  <c r="AM381" i="19" s="1"/>
  <c r="AL382" i="19"/>
  <c r="AM382" i="19" s="1"/>
  <c r="AL383" i="19"/>
  <c r="AM383" i="19" s="1"/>
  <c r="AL384" i="19"/>
  <c r="AM384" i="19" s="1"/>
  <c r="AL385" i="19"/>
  <c r="AM385" i="19" s="1"/>
  <c r="AL386" i="19"/>
  <c r="AM386" i="19" s="1"/>
  <c r="AL387" i="19"/>
  <c r="AM387" i="19" s="1"/>
  <c r="AL388" i="19"/>
  <c r="AM388" i="19" s="1"/>
  <c r="AL389" i="19"/>
  <c r="AM389" i="19" s="1"/>
  <c r="AL390" i="19"/>
  <c r="AM390" i="19" s="1"/>
  <c r="AL391" i="19"/>
  <c r="AM391" i="19" s="1"/>
  <c r="AL392" i="19"/>
  <c r="AM392" i="19" s="1"/>
  <c r="AL393" i="19"/>
  <c r="AM393" i="19" s="1"/>
  <c r="AL394" i="19"/>
  <c r="AM394" i="19" s="1"/>
  <c r="AL395" i="19"/>
  <c r="AM395" i="19" s="1"/>
  <c r="AL396" i="19"/>
  <c r="AM396" i="19" s="1"/>
  <c r="AL397" i="19"/>
  <c r="AM397" i="19" s="1"/>
  <c r="AL398" i="19"/>
  <c r="AM398" i="19" s="1"/>
  <c r="AL399" i="19"/>
  <c r="AM399" i="19" s="1"/>
  <c r="AL400" i="19"/>
  <c r="AM400" i="19" s="1"/>
  <c r="AL401" i="19"/>
  <c r="AM401" i="19" s="1"/>
  <c r="AL402" i="19"/>
  <c r="AM402" i="19" s="1"/>
  <c r="AL403" i="19"/>
  <c r="AM403" i="19" s="1"/>
  <c r="AL404" i="19"/>
  <c r="AM404" i="19" s="1"/>
  <c r="AL405" i="19"/>
  <c r="AM405" i="19" s="1"/>
  <c r="AL406" i="19"/>
  <c r="AM406" i="19" s="1"/>
  <c r="AL407" i="19"/>
  <c r="AM407" i="19" s="1"/>
  <c r="AL408" i="19"/>
  <c r="AM408" i="19" s="1"/>
  <c r="AL409" i="19"/>
  <c r="AM409" i="19" s="1"/>
  <c r="AL410" i="19"/>
  <c r="AM410" i="19" s="1"/>
  <c r="AL411" i="19"/>
  <c r="AM411" i="19" s="1"/>
  <c r="AL412" i="19"/>
  <c r="AM412" i="19" s="1"/>
  <c r="AL413" i="19"/>
  <c r="AM413" i="19" s="1"/>
  <c r="AL414" i="19"/>
  <c r="AM414" i="19" s="1"/>
  <c r="AL415" i="19"/>
  <c r="AM415" i="19" s="1"/>
  <c r="AL416" i="19"/>
  <c r="AM416" i="19" s="1"/>
  <c r="AL417" i="19"/>
  <c r="AM417" i="19" s="1"/>
  <c r="AL418" i="19"/>
  <c r="AM418" i="19" s="1"/>
  <c r="AL419" i="19"/>
  <c r="AM419" i="19" s="1"/>
  <c r="AL420" i="19"/>
  <c r="AM420" i="19" s="1"/>
  <c r="AL421" i="19"/>
  <c r="AM421" i="19" s="1"/>
  <c r="AL422" i="19"/>
  <c r="AM422" i="19" s="1"/>
  <c r="AL423" i="19"/>
  <c r="AM423" i="19" s="1"/>
  <c r="AL424" i="19"/>
  <c r="AM424" i="19" s="1"/>
  <c r="AL425" i="19"/>
  <c r="AM425" i="19" s="1"/>
  <c r="AL426" i="19"/>
  <c r="AM426" i="19" s="1"/>
  <c r="AL427" i="19"/>
  <c r="AM427" i="19" s="1"/>
  <c r="AL428" i="19"/>
  <c r="AM428" i="19" s="1"/>
  <c r="AL429" i="19"/>
  <c r="AM429" i="19" s="1"/>
  <c r="AL430" i="19"/>
  <c r="AM430" i="19" s="1"/>
  <c r="AL431" i="19"/>
  <c r="AM431" i="19" s="1"/>
  <c r="AL432" i="19"/>
  <c r="AM432" i="19" s="1"/>
  <c r="AL433" i="19"/>
  <c r="AM433" i="19" s="1"/>
  <c r="AL434" i="19"/>
  <c r="AM434" i="19" s="1"/>
  <c r="AL435" i="19"/>
  <c r="AM435" i="19" s="1"/>
  <c r="AL436" i="19"/>
  <c r="AM436" i="19" s="1"/>
  <c r="AL437" i="19"/>
  <c r="AM437" i="19" s="1"/>
  <c r="AL438" i="19"/>
  <c r="AM438" i="19" s="1"/>
  <c r="AL439" i="19"/>
  <c r="AM439" i="19" s="1"/>
  <c r="AL440" i="19"/>
  <c r="AM440" i="19" s="1"/>
  <c r="AL441" i="19"/>
  <c r="AM441" i="19" s="1"/>
  <c r="AL442" i="19"/>
  <c r="AM442" i="19" s="1"/>
  <c r="AL443" i="19"/>
  <c r="AM443" i="19" s="1"/>
  <c r="AL444" i="19"/>
  <c r="AM444" i="19" s="1"/>
  <c r="AL445" i="19"/>
  <c r="AM445" i="19" s="1"/>
  <c r="AL446" i="19"/>
  <c r="AM446" i="19" s="1"/>
  <c r="AL447" i="19"/>
  <c r="AM447" i="19" s="1"/>
  <c r="AL448" i="19"/>
  <c r="AM448" i="19" s="1"/>
  <c r="AL449" i="19"/>
  <c r="AM449" i="19" s="1"/>
  <c r="AL450" i="19"/>
  <c r="AM450" i="19" s="1"/>
  <c r="AL451" i="19"/>
  <c r="AM451" i="19" s="1"/>
  <c r="AL452" i="19"/>
  <c r="AM452" i="19" s="1"/>
  <c r="AL453" i="19"/>
  <c r="AM453" i="19" s="1"/>
  <c r="AL454" i="19"/>
  <c r="AM454" i="19" s="1"/>
  <c r="AL455" i="19"/>
  <c r="AM455" i="19" s="1"/>
  <c r="AL456" i="19"/>
  <c r="AM456" i="19" s="1"/>
  <c r="AL457" i="19"/>
  <c r="AM457" i="19" s="1"/>
  <c r="AL458" i="19"/>
  <c r="AM458" i="19" s="1"/>
  <c r="AL459" i="19"/>
  <c r="AM459" i="19" s="1"/>
  <c r="AL460" i="19"/>
  <c r="AM460" i="19" s="1"/>
  <c r="AL461" i="19"/>
  <c r="AM461" i="19" s="1"/>
  <c r="AL462" i="19"/>
  <c r="AM462" i="19" s="1"/>
  <c r="AL463" i="19"/>
  <c r="AM463" i="19" s="1"/>
  <c r="AL464" i="19"/>
  <c r="AM464" i="19" s="1"/>
  <c r="AL465" i="19"/>
  <c r="AM465" i="19" s="1"/>
  <c r="AL466" i="19"/>
  <c r="AM466" i="19" s="1"/>
  <c r="AI17" i="19"/>
  <c r="BW17" i="19" s="1"/>
  <c r="AI20" i="19"/>
  <c r="BV20" i="19"/>
  <c r="AI23" i="19"/>
  <c r="BV23" i="19" s="1"/>
  <c r="AI32" i="19"/>
  <c r="BX32" i="19" s="1"/>
  <c r="AI38" i="19"/>
  <c r="AI41" i="19"/>
  <c r="BV41" i="19" s="1"/>
  <c r="AI44" i="19"/>
  <c r="BV44" i="19"/>
  <c r="AI47" i="19"/>
  <c r="BV47" i="19" s="1"/>
  <c r="AI50" i="19"/>
  <c r="AI56" i="19"/>
  <c r="BX56" i="19" s="1"/>
  <c r="AI59" i="19"/>
  <c r="BV59" i="19" s="1"/>
  <c r="AI62" i="19"/>
  <c r="AI68" i="19"/>
  <c r="BV68" i="19"/>
  <c r="AI71" i="19"/>
  <c r="BV71" i="19" s="1"/>
  <c r="AI74" i="19"/>
  <c r="BV74" i="19" s="1"/>
  <c r="AI77" i="19"/>
  <c r="BV77" i="19" s="1"/>
  <c r="AI80" i="19"/>
  <c r="BX80" i="19" s="1"/>
  <c r="AI83" i="19"/>
  <c r="BV83" i="19" s="1"/>
  <c r="AI86" i="19"/>
  <c r="AI92" i="19"/>
  <c r="BV92" i="19"/>
  <c r="AI98" i="19"/>
  <c r="AI101" i="19"/>
  <c r="BV101" i="19"/>
  <c r="AI104" i="19"/>
  <c r="BX104" i="19" s="1"/>
  <c r="BV104" i="19"/>
  <c r="AI107" i="19"/>
  <c r="BV107" i="19" s="1"/>
  <c r="AI110" i="19"/>
  <c r="AI113" i="19"/>
  <c r="BV113" i="19" s="1"/>
  <c r="AI116" i="19"/>
  <c r="BV116" i="19"/>
  <c r="AI122" i="19"/>
  <c r="BV122" i="19" s="1"/>
  <c r="AI128" i="19"/>
  <c r="BX128" i="19" s="1"/>
  <c r="BV128" i="19"/>
  <c r="AI131" i="19"/>
  <c r="BV131" i="19" s="1"/>
  <c r="AI134" i="19"/>
  <c r="AI137" i="19"/>
  <c r="BV137" i="19" s="1"/>
  <c r="AI140" i="19"/>
  <c r="BV140" i="19" s="1"/>
  <c r="AI143" i="19"/>
  <c r="BV143" i="19" s="1"/>
  <c r="AI146" i="19"/>
  <c r="BV146" i="19" s="1"/>
  <c r="AI149" i="19"/>
  <c r="BV149" i="19"/>
  <c r="AI155" i="19"/>
  <c r="BV155" i="19" s="1"/>
  <c r="AI158" i="19"/>
  <c r="AI161" i="19"/>
  <c r="BV161" i="19" s="1"/>
  <c r="AI164" i="19"/>
  <c r="BV164" i="19"/>
  <c r="AI167" i="19"/>
  <c r="BV167" i="19" s="1"/>
  <c r="AI170" i="19"/>
  <c r="AI173" i="19"/>
  <c r="BV173" i="19" s="1"/>
  <c r="AI179" i="19"/>
  <c r="BV179" i="19" s="1"/>
  <c r="AI182" i="19"/>
  <c r="AI185" i="19"/>
  <c r="BV185" i="19"/>
  <c r="AI188" i="19"/>
  <c r="BV188" i="19"/>
  <c r="AI191" i="19"/>
  <c r="BV191" i="19" s="1"/>
  <c r="AI194" i="19"/>
  <c r="AI197" i="19"/>
  <c r="BV197" i="19" s="1"/>
  <c r="AI203" i="19"/>
  <c r="BV203" i="19" s="1"/>
  <c r="AI206" i="19"/>
  <c r="AI209" i="19"/>
  <c r="BV209" i="19"/>
  <c r="AI212" i="19"/>
  <c r="BV212" i="19" s="1"/>
  <c r="AI215" i="19"/>
  <c r="BV215" i="19" s="1"/>
  <c r="AI218" i="19"/>
  <c r="BV218" i="19" s="1"/>
  <c r="AI224" i="19"/>
  <c r="BX224" i="19" s="1"/>
  <c r="BV224" i="19"/>
  <c r="AI230" i="19"/>
  <c r="BX230" i="19" s="1"/>
  <c r="AI236" i="19"/>
  <c r="BV236" i="19"/>
  <c r="AI239" i="19"/>
  <c r="BV239" i="19" s="1"/>
  <c r="AI242" i="19"/>
  <c r="AI248" i="19"/>
  <c r="BX248" i="19" s="1"/>
  <c r="AI251" i="19"/>
  <c r="BV251" i="19" s="1"/>
  <c r="AI254" i="19"/>
  <c r="AI257" i="19"/>
  <c r="BV257" i="19"/>
  <c r="AI260" i="19"/>
  <c r="BV260" i="19"/>
  <c r="AI266" i="19"/>
  <c r="BV266" i="19" s="1"/>
  <c r="AI269" i="19"/>
  <c r="BV269" i="19"/>
  <c r="AI278" i="19"/>
  <c r="BX278" i="19" s="1"/>
  <c r="AI281" i="19"/>
  <c r="BV281" i="19" s="1"/>
  <c r="AI284" i="19"/>
  <c r="BV284" i="19"/>
  <c r="AI287" i="19"/>
  <c r="BV287" i="19" s="1"/>
  <c r="AI290" i="19"/>
  <c r="AI302" i="19"/>
  <c r="AI308" i="19"/>
  <c r="BV308" i="19" s="1"/>
  <c r="AI311" i="19"/>
  <c r="BV311" i="19" s="1"/>
  <c r="AI320" i="19"/>
  <c r="BX320" i="19" s="1"/>
  <c r="BV320" i="19"/>
  <c r="AI323" i="19"/>
  <c r="BV323" i="19" s="1"/>
  <c r="AI326" i="19"/>
  <c r="BX326" i="19" s="1"/>
  <c r="AI329" i="19"/>
  <c r="BV329" i="19" s="1"/>
  <c r="AI332" i="19"/>
  <c r="BV332" i="19"/>
  <c r="AI341" i="19"/>
  <c r="BV341" i="19"/>
  <c r="AI344" i="19"/>
  <c r="BX344" i="19" s="1"/>
  <c r="AI350" i="19"/>
  <c r="AI353" i="19"/>
  <c r="BV353" i="19"/>
  <c r="AI356" i="19"/>
  <c r="BW356" i="19" s="1"/>
  <c r="AI359" i="19"/>
  <c r="BV359" i="19" s="1"/>
  <c r="AI362" i="19"/>
  <c r="AI365" i="19"/>
  <c r="BV365" i="19"/>
  <c r="AI368" i="19"/>
  <c r="BX368" i="19" s="1"/>
  <c r="BV368" i="19"/>
  <c r="AI371" i="19"/>
  <c r="BV371" i="19" s="1"/>
  <c r="AI374" i="19"/>
  <c r="BX374" i="19" s="1"/>
  <c r="AI380" i="19"/>
  <c r="BV380" i="19" s="1"/>
  <c r="AI383" i="19"/>
  <c r="BV383" i="19" s="1"/>
  <c r="AI386" i="19"/>
  <c r="AI389" i="19"/>
  <c r="BV389" i="19"/>
  <c r="AI392" i="19"/>
  <c r="BX392" i="19" s="1"/>
  <c r="AI398" i="19"/>
  <c r="AI401" i="19"/>
  <c r="AI404" i="19"/>
  <c r="BV404" i="19" s="1"/>
  <c r="AI407" i="19"/>
  <c r="AI410" i="19"/>
  <c r="BV410" i="19" s="1"/>
  <c r="AI413" i="19"/>
  <c r="AI419" i="19"/>
  <c r="AI422" i="19"/>
  <c r="AI425" i="19"/>
  <c r="BV425" i="19" s="1"/>
  <c r="AI428" i="19"/>
  <c r="AI431" i="19"/>
  <c r="BV431" i="19" s="1"/>
  <c r="AI437" i="19"/>
  <c r="BV437" i="19" s="1"/>
  <c r="AI440" i="19"/>
  <c r="BX440" i="19" s="1"/>
  <c r="BV440" i="19"/>
  <c r="AI443" i="19"/>
  <c r="BV443" i="19" s="1"/>
  <c r="AI446" i="19"/>
  <c r="BX446" i="19" s="1"/>
  <c r="AI449" i="19"/>
  <c r="BV449" i="19" s="1"/>
  <c r="AI455" i="19"/>
  <c r="BV455" i="19" s="1"/>
  <c r="AI458" i="19"/>
  <c r="BV458" i="19" s="1"/>
  <c r="BW20" i="19"/>
  <c r="BW41" i="19"/>
  <c r="BW44" i="19"/>
  <c r="BW59" i="19"/>
  <c r="BW68" i="19"/>
  <c r="BW77" i="19"/>
  <c r="BW83" i="19"/>
  <c r="BW92" i="19"/>
  <c r="BW101" i="19"/>
  <c r="BW107" i="19"/>
  <c r="BW113" i="19"/>
  <c r="BW116" i="19"/>
  <c r="BW122" i="19"/>
  <c r="BW131" i="19"/>
  <c r="BW137" i="19"/>
  <c r="BW140" i="19"/>
  <c r="BW149" i="19"/>
  <c r="BW155" i="19"/>
  <c r="BW161" i="19"/>
  <c r="BW164" i="19"/>
  <c r="BW173" i="19"/>
  <c r="BW179" i="19"/>
  <c r="BW185" i="19"/>
  <c r="BW188" i="19"/>
  <c r="BW197" i="19"/>
  <c r="BW203" i="19"/>
  <c r="BW209" i="19"/>
  <c r="BW212" i="19"/>
  <c r="BW218" i="19"/>
  <c r="BW236" i="19"/>
  <c r="BW257" i="19"/>
  <c r="BW260" i="19"/>
  <c r="BW266" i="19"/>
  <c r="BW269" i="19"/>
  <c r="BW281" i="19"/>
  <c r="BW284" i="19"/>
  <c r="BW308" i="19"/>
  <c r="BW323" i="19"/>
  <c r="BW329" i="19"/>
  <c r="BW332" i="19"/>
  <c r="BW341" i="19"/>
  <c r="BW353" i="19"/>
  <c r="BW365" i="19"/>
  <c r="BW371" i="19"/>
  <c r="BW389" i="19"/>
  <c r="BW410" i="19"/>
  <c r="BW413" i="19"/>
  <c r="BW437" i="19"/>
  <c r="BW443" i="19"/>
  <c r="BW449" i="19"/>
  <c r="BX20" i="19"/>
  <c r="BX23" i="19"/>
  <c r="BX41" i="19"/>
  <c r="BX44" i="19"/>
  <c r="BX47" i="19"/>
  <c r="BX59" i="19"/>
  <c r="BX68" i="19"/>
  <c r="BX71" i="19"/>
  <c r="BX77" i="19"/>
  <c r="BX83" i="19"/>
  <c r="BX92" i="19"/>
  <c r="BX98" i="19"/>
  <c r="BX101" i="19"/>
  <c r="BX107" i="19"/>
  <c r="BX116" i="19"/>
  <c r="BX122" i="19"/>
  <c r="BX131" i="19"/>
  <c r="BX137" i="19"/>
  <c r="BX140" i="19"/>
  <c r="BX143" i="19"/>
  <c r="BX149" i="19"/>
  <c r="BX155" i="19"/>
  <c r="BX161" i="19"/>
  <c r="BX164" i="19"/>
  <c r="BX167" i="19"/>
  <c r="BX173" i="19"/>
  <c r="BX179" i="19"/>
  <c r="BX185" i="19"/>
  <c r="BX188" i="19"/>
  <c r="BX191" i="19"/>
  <c r="BX197" i="19"/>
  <c r="BX203" i="19"/>
  <c r="BX206" i="19"/>
  <c r="BX209" i="19"/>
  <c r="BX212" i="19"/>
  <c r="BX215" i="19"/>
  <c r="BX218" i="19"/>
  <c r="BX236" i="19"/>
  <c r="BX239" i="19"/>
  <c r="BX251" i="19"/>
  <c r="BX254" i="19"/>
  <c r="BX257" i="19"/>
  <c r="BX260" i="19"/>
  <c r="BX269" i="19"/>
  <c r="BX281" i="19"/>
  <c r="BX284" i="19"/>
  <c r="BX287" i="19"/>
  <c r="BX308" i="19"/>
  <c r="BX311" i="19"/>
  <c r="BX323" i="19"/>
  <c r="BX329" i="19"/>
  <c r="BX332" i="19"/>
  <c r="BX341" i="19"/>
  <c r="BX353" i="19"/>
  <c r="BX356" i="19"/>
  <c r="BX365" i="19"/>
  <c r="BX383" i="19"/>
  <c r="BX389" i="19"/>
  <c r="BX410" i="19"/>
  <c r="BX419" i="19"/>
  <c r="BX422" i="19"/>
  <c r="BX443" i="19"/>
  <c r="BX449" i="19"/>
  <c r="BX455" i="19"/>
  <c r="BZ17" i="19"/>
  <c r="BZ20" i="19"/>
  <c r="BZ23" i="19"/>
  <c r="BZ26" i="19"/>
  <c r="BZ29" i="19"/>
  <c r="BZ32" i="19"/>
  <c r="BZ35" i="19"/>
  <c r="BZ38" i="19"/>
  <c r="BZ41" i="19"/>
  <c r="BZ44" i="19"/>
  <c r="BZ47" i="19"/>
  <c r="BZ50" i="19"/>
  <c r="BZ53" i="19"/>
  <c r="BZ56" i="19"/>
  <c r="BZ59" i="19"/>
  <c r="BZ62" i="19"/>
  <c r="BZ65" i="19"/>
  <c r="BZ68" i="19"/>
  <c r="BZ71" i="19"/>
  <c r="BZ74" i="19"/>
  <c r="BZ77" i="19"/>
  <c r="BZ80" i="19"/>
  <c r="BZ83" i="19"/>
  <c r="BZ86" i="19"/>
  <c r="BZ89" i="19"/>
  <c r="BZ92" i="19"/>
  <c r="BZ95" i="19"/>
  <c r="BZ98" i="19"/>
  <c r="BZ101" i="19"/>
  <c r="BZ104" i="19"/>
  <c r="BZ107" i="19"/>
  <c r="BZ110" i="19"/>
  <c r="BZ113" i="19"/>
  <c r="BZ116" i="19"/>
  <c r="BZ119" i="19"/>
  <c r="BZ122" i="19"/>
  <c r="BZ125" i="19"/>
  <c r="BZ128" i="19"/>
  <c r="BZ131" i="19"/>
  <c r="BZ134" i="19"/>
  <c r="BZ137" i="19"/>
  <c r="BZ140" i="19"/>
  <c r="BZ143" i="19"/>
  <c r="BZ146" i="19"/>
  <c r="BZ149" i="19"/>
  <c r="BZ152" i="19"/>
  <c r="BZ155" i="19"/>
  <c r="BZ158" i="19"/>
  <c r="BZ161" i="19"/>
  <c r="BZ164" i="19"/>
  <c r="BZ167" i="19"/>
  <c r="BZ170" i="19"/>
  <c r="BZ173" i="19"/>
  <c r="BZ176" i="19"/>
  <c r="BZ179" i="19"/>
  <c r="BZ182" i="19"/>
  <c r="BZ185" i="19"/>
  <c r="BZ188" i="19"/>
  <c r="BZ191" i="19"/>
  <c r="BZ194" i="19"/>
  <c r="BZ197" i="19"/>
  <c r="BZ200" i="19"/>
  <c r="BZ203" i="19"/>
  <c r="BZ206" i="19"/>
  <c r="BZ209" i="19"/>
  <c r="BZ212" i="19"/>
  <c r="BZ215" i="19"/>
  <c r="BZ218" i="19"/>
  <c r="BZ221" i="19"/>
  <c r="BZ224" i="19"/>
  <c r="BZ227" i="19"/>
  <c r="BZ230" i="19"/>
  <c r="BZ233" i="19"/>
  <c r="BZ236" i="19"/>
  <c r="BZ239" i="19"/>
  <c r="BZ242" i="19"/>
  <c r="BZ245" i="19"/>
  <c r="BZ248" i="19"/>
  <c r="BZ251" i="19"/>
  <c r="BZ254" i="19"/>
  <c r="BZ257" i="19"/>
  <c r="BZ260" i="19"/>
  <c r="BZ263" i="19"/>
  <c r="BZ266" i="19"/>
  <c r="BZ269" i="19"/>
  <c r="BZ272" i="19"/>
  <c r="BZ275" i="19"/>
  <c r="BZ278" i="19"/>
  <c r="BZ281" i="19"/>
  <c r="BZ284" i="19"/>
  <c r="BZ287" i="19"/>
  <c r="BZ290" i="19"/>
  <c r="BZ293" i="19"/>
  <c r="BZ296" i="19"/>
  <c r="BZ299" i="19"/>
  <c r="BZ302" i="19"/>
  <c r="BZ305" i="19"/>
  <c r="BZ308" i="19"/>
  <c r="BZ311" i="19"/>
  <c r="BZ314" i="19"/>
  <c r="BZ317" i="19"/>
  <c r="BZ320" i="19"/>
  <c r="BZ323" i="19"/>
  <c r="BZ326" i="19"/>
  <c r="BZ329" i="19"/>
  <c r="BZ332" i="19"/>
  <c r="BZ335" i="19"/>
  <c r="BZ338" i="19"/>
  <c r="BZ341" i="19"/>
  <c r="BZ344" i="19"/>
  <c r="BZ347" i="19"/>
  <c r="BZ350" i="19"/>
  <c r="BZ353" i="19"/>
  <c r="BZ356" i="19"/>
  <c r="BZ359" i="19"/>
  <c r="BZ362" i="19"/>
  <c r="BZ365" i="19"/>
  <c r="BZ368" i="19"/>
  <c r="BZ371" i="19"/>
  <c r="BZ374" i="19"/>
  <c r="BZ377" i="19"/>
  <c r="BZ380" i="19"/>
  <c r="BZ383" i="19"/>
  <c r="BZ386" i="19"/>
  <c r="BZ389" i="19"/>
  <c r="BZ392" i="19"/>
  <c r="BZ395" i="19"/>
  <c r="BZ398" i="19"/>
  <c r="BZ401" i="19"/>
  <c r="BZ404" i="19"/>
  <c r="BZ407" i="19"/>
  <c r="BZ410" i="19"/>
  <c r="BZ413" i="19"/>
  <c r="BZ416" i="19"/>
  <c r="BZ419" i="19"/>
  <c r="BZ422" i="19"/>
  <c r="BZ425" i="19"/>
  <c r="BZ428" i="19"/>
  <c r="BZ431" i="19"/>
  <c r="BZ434" i="19"/>
  <c r="BZ437" i="19"/>
  <c r="BZ440" i="19"/>
  <c r="BZ443" i="19"/>
  <c r="BZ446" i="19"/>
  <c r="BZ449" i="19"/>
  <c r="BZ452" i="19"/>
  <c r="BZ455" i="19"/>
  <c r="BZ458" i="19"/>
  <c r="BZ461" i="19"/>
  <c r="BZ464" i="19"/>
  <c r="CB17" i="19"/>
  <c r="CB20" i="19"/>
  <c r="CB23" i="19"/>
  <c r="CB26" i="19"/>
  <c r="CB29" i="19"/>
  <c r="CB32" i="19"/>
  <c r="CB35" i="19"/>
  <c r="CB38" i="19"/>
  <c r="CB41" i="19"/>
  <c r="CB44" i="19"/>
  <c r="CB47" i="19"/>
  <c r="CB50" i="19"/>
  <c r="CB53" i="19"/>
  <c r="CB56" i="19"/>
  <c r="CB59" i="19"/>
  <c r="CB62" i="19"/>
  <c r="CB65" i="19"/>
  <c r="CB68" i="19"/>
  <c r="CB71" i="19"/>
  <c r="CB74" i="19"/>
  <c r="CB77" i="19"/>
  <c r="CB80" i="19"/>
  <c r="CB83" i="19"/>
  <c r="CB86" i="19"/>
  <c r="CB89" i="19"/>
  <c r="CB92" i="19"/>
  <c r="CB95" i="19"/>
  <c r="CB98" i="19"/>
  <c r="CB101" i="19"/>
  <c r="CB104" i="19"/>
  <c r="CB107" i="19"/>
  <c r="CB110" i="19"/>
  <c r="CB113" i="19"/>
  <c r="CB116" i="19"/>
  <c r="CB119" i="19"/>
  <c r="CB122" i="19"/>
  <c r="CB125" i="19"/>
  <c r="CB128" i="19"/>
  <c r="CB131" i="19"/>
  <c r="CB134" i="19"/>
  <c r="CB137" i="19"/>
  <c r="CB140" i="19"/>
  <c r="CB143" i="19"/>
  <c r="CB146" i="19"/>
  <c r="CB149" i="19"/>
  <c r="CB152" i="19"/>
  <c r="CB155" i="19"/>
  <c r="CB158" i="19"/>
  <c r="CB161" i="19"/>
  <c r="CB164" i="19"/>
  <c r="CB167" i="19"/>
  <c r="CB170" i="19"/>
  <c r="CB173" i="19"/>
  <c r="CB176" i="19"/>
  <c r="CB179" i="19"/>
  <c r="CB182" i="19"/>
  <c r="CB185" i="19"/>
  <c r="CB188" i="19"/>
  <c r="CB191" i="19"/>
  <c r="CB194" i="19"/>
  <c r="CB197" i="19"/>
  <c r="CB200" i="19"/>
  <c r="CB203" i="19"/>
  <c r="CB206" i="19"/>
  <c r="CB209" i="19"/>
  <c r="CB212" i="19"/>
  <c r="CB215" i="19"/>
  <c r="CB218" i="19"/>
  <c r="CB221" i="19"/>
  <c r="CB224" i="19"/>
  <c r="CB227" i="19"/>
  <c r="CB230" i="19"/>
  <c r="CB233" i="19"/>
  <c r="CB236" i="19"/>
  <c r="CB239" i="19"/>
  <c r="CB242" i="19"/>
  <c r="CB245" i="19"/>
  <c r="CB248" i="19"/>
  <c r="CB251" i="19"/>
  <c r="CB254" i="19"/>
  <c r="CB257" i="19"/>
  <c r="CB260" i="19"/>
  <c r="CB263" i="19"/>
  <c r="CB266" i="19"/>
  <c r="CB269" i="19"/>
  <c r="CB272" i="19"/>
  <c r="CB275" i="19"/>
  <c r="CB278" i="19"/>
  <c r="CB281" i="19"/>
  <c r="CB284" i="19"/>
  <c r="CB287" i="19"/>
  <c r="CB290" i="19"/>
  <c r="CB293" i="19"/>
  <c r="CB296" i="19"/>
  <c r="CB299" i="19"/>
  <c r="CB302" i="19"/>
  <c r="CB305" i="19"/>
  <c r="CB308" i="19"/>
  <c r="CB311" i="19"/>
  <c r="CB314" i="19"/>
  <c r="CB317" i="19"/>
  <c r="CB320" i="19"/>
  <c r="CB323" i="19"/>
  <c r="CB326" i="19"/>
  <c r="CB329" i="19"/>
  <c r="CB332" i="19"/>
  <c r="CB335" i="19"/>
  <c r="CB338" i="19"/>
  <c r="CB341" i="19"/>
  <c r="CB344" i="19"/>
  <c r="CB347" i="19"/>
  <c r="CB350" i="19"/>
  <c r="CB353" i="19"/>
  <c r="CB356" i="19"/>
  <c r="CB359" i="19"/>
  <c r="CB362" i="19"/>
  <c r="CB365" i="19"/>
  <c r="CB368" i="19"/>
  <c r="CB371" i="19"/>
  <c r="CB374" i="19"/>
  <c r="CB377" i="19"/>
  <c r="CB380" i="19"/>
  <c r="CB383" i="19"/>
  <c r="CB386" i="19"/>
  <c r="CB389" i="19"/>
  <c r="CB392" i="19"/>
  <c r="CB395" i="19"/>
  <c r="CB398" i="19"/>
  <c r="CB401" i="19"/>
  <c r="CB404" i="19"/>
  <c r="CB407" i="19"/>
  <c r="CB410" i="19"/>
  <c r="CB413" i="19"/>
  <c r="CB416" i="19"/>
  <c r="CB419" i="19"/>
  <c r="CB422" i="19"/>
  <c r="CB425" i="19"/>
  <c r="CB428" i="19"/>
  <c r="CB431" i="19"/>
  <c r="CB434" i="19"/>
  <c r="CB437" i="19"/>
  <c r="CB440" i="19"/>
  <c r="CB443" i="19"/>
  <c r="CB446" i="19"/>
  <c r="CB449" i="19"/>
  <c r="CB452" i="19"/>
  <c r="CB455" i="19"/>
  <c r="CB458" i="19"/>
  <c r="CB461" i="19"/>
  <c r="CB464" i="19"/>
  <c r="I18" i="19"/>
  <c r="J234" i="2"/>
  <c r="J235" i="2"/>
  <c r="J237" i="2"/>
  <c r="J238" i="2"/>
  <c r="J240" i="2"/>
  <c r="J241" i="2"/>
  <c r="J243" i="2"/>
  <c r="J244" i="2"/>
  <c r="J246" i="2"/>
  <c r="J247" i="2"/>
  <c r="J249" i="2"/>
  <c r="J250" i="2"/>
  <c r="J252" i="2"/>
  <c r="J253" i="2"/>
  <c r="J255" i="2"/>
  <c r="J256" i="2"/>
  <c r="J258" i="2"/>
  <c r="J259" i="2"/>
  <c r="J261" i="2"/>
  <c r="J262" i="2"/>
  <c r="J264" i="2"/>
  <c r="J265" i="2"/>
  <c r="J267" i="2"/>
  <c r="J268" i="2"/>
  <c r="J270" i="2"/>
  <c r="J271" i="2"/>
  <c r="J273" i="2"/>
  <c r="J274" i="2"/>
  <c r="J276" i="2"/>
  <c r="J277" i="2"/>
  <c r="J279" i="2"/>
  <c r="J280" i="2"/>
  <c r="J282" i="2"/>
  <c r="J283" i="2"/>
  <c r="J285" i="2"/>
  <c r="J286" i="2"/>
  <c r="J288" i="2"/>
  <c r="J289" i="2"/>
  <c r="J291" i="2"/>
  <c r="J292" i="2"/>
  <c r="J294" i="2"/>
  <c r="J295" i="2"/>
  <c r="J297" i="2"/>
  <c r="J298" i="2"/>
  <c r="J300" i="2"/>
  <c r="J301" i="2"/>
  <c r="J303" i="2"/>
  <c r="J304" i="2"/>
  <c r="J306" i="2"/>
  <c r="J307" i="2"/>
  <c r="J309" i="2"/>
  <c r="J310" i="2"/>
  <c r="J312" i="2"/>
  <c r="J313" i="2"/>
  <c r="J315" i="2"/>
  <c r="J316" i="2"/>
  <c r="J318" i="2"/>
  <c r="J319" i="2"/>
  <c r="J321" i="2"/>
  <c r="J322" i="2"/>
  <c r="J324" i="2"/>
  <c r="J325" i="2"/>
  <c r="J327" i="2"/>
  <c r="J328" i="2"/>
  <c r="J330" i="2"/>
  <c r="J331" i="2"/>
  <c r="J333" i="2"/>
  <c r="J334" i="2"/>
  <c r="J336" i="2"/>
  <c r="J337" i="2"/>
  <c r="J339" i="2"/>
  <c r="J340" i="2"/>
  <c r="J342" i="2"/>
  <c r="J343" i="2"/>
  <c r="J345" i="2"/>
  <c r="J346" i="2"/>
  <c r="J348" i="2"/>
  <c r="J349" i="2"/>
  <c r="J351" i="2"/>
  <c r="J352" i="2"/>
  <c r="J354" i="2"/>
  <c r="J355" i="2"/>
  <c r="J357" i="2"/>
  <c r="J358" i="2"/>
  <c r="J360" i="2"/>
  <c r="J361" i="2"/>
  <c r="J363" i="2"/>
  <c r="J364" i="2"/>
  <c r="J366" i="2"/>
  <c r="J367" i="2"/>
  <c r="J369" i="2"/>
  <c r="J370" i="2"/>
  <c r="J372" i="2"/>
  <c r="J373" i="2"/>
  <c r="J375" i="2"/>
  <c r="J376" i="2"/>
  <c r="J378" i="2"/>
  <c r="J379" i="2"/>
  <c r="J381" i="2"/>
  <c r="J382" i="2"/>
  <c r="J384" i="2"/>
  <c r="J385" i="2"/>
  <c r="J387" i="2"/>
  <c r="J388" i="2"/>
  <c r="J390" i="2"/>
  <c r="J391" i="2"/>
  <c r="J393" i="2"/>
  <c r="J394" i="2"/>
  <c r="J396" i="2"/>
  <c r="J397" i="2"/>
  <c r="J399" i="2"/>
  <c r="J400" i="2"/>
  <c r="J402" i="2"/>
  <c r="J403" i="2"/>
  <c r="J405" i="2"/>
  <c r="J406" i="2"/>
  <c r="J408" i="2"/>
  <c r="J409" i="2"/>
  <c r="J411" i="2"/>
  <c r="J412" i="2"/>
  <c r="J414" i="2"/>
  <c r="J415" i="2"/>
  <c r="J417" i="2"/>
  <c r="J418" i="2"/>
  <c r="J420" i="2"/>
  <c r="J421" i="2"/>
  <c r="J423" i="2"/>
  <c r="J424" i="2"/>
  <c r="J426" i="2"/>
  <c r="J427" i="2"/>
  <c r="J429" i="2"/>
  <c r="J430" i="2"/>
  <c r="J432" i="2"/>
  <c r="J433" i="2"/>
  <c r="J435" i="2"/>
  <c r="J436" i="2"/>
  <c r="J438" i="2"/>
  <c r="J439" i="2"/>
  <c r="J441" i="2"/>
  <c r="J442" i="2"/>
  <c r="J444" i="2"/>
  <c r="J445" i="2"/>
  <c r="J447" i="2"/>
  <c r="J448" i="2"/>
  <c r="J450" i="2"/>
  <c r="J451" i="2"/>
  <c r="J453" i="2"/>
  <c r="J454" i="2"/>
  <c r="J456" i="2"/>
  <c r="J457" i="2"/>
  <c r="J459" i="2"/>
  <c r="J460" i="2"/>
  <c r="J462" i="2"/>
  <c r="J463" i="2"/>
  <c r="J465" i="2"/>
  <c r="J466" i="2"/>
  <c r="I18" i="2"/>
  <c r="AY12" i="19"/>
  <c r="AY12" i="2"/>
  <c r="I21" i="2"/>
  <c r="I24" i="2"/>
  <c r="I27" i="2"/>
  <c r="I30" i="2"/>
  <c r="I33" i="2"/>
  <c r="I36" i="2"/>
  <c r="I39" i="2"/>
  <c r="I42" i="2"/>
  <c r="I45" i="2"/>
  <c r="I48" i="2"/>
  <c r="I51" i="2"/>
  <c r="I54" i="2"/>
  <c r="I57" i="2"/>
  <c r="I60" i="2"/>
  <c r="I63" i="2"/>
  <c r="I66" i="2"/>
  <c r="I69" i="2"/>
  <c r="I72" i="2"/>
  <c r="I75" i="2"/>
  <c r="I78" i="2"/>
  <c r="I81" i="2"/>
  <c r="I84" i="2"/>
  <c r="I87" i="2"/>
  <c r="I90" i="2"/>
  <c r="I93" i="2"/>
  <c r="I96" i="2"/>
  <c r="I99" i="2"/>
  <c r="I102" i="2"/>
  <c r="I105" i="2"/>
  <c r="I108" i="2"/>
  <c r="I111" i="2"/>
  <c r="I114" i="2"/>
  <c r="I117" i="2"/>
  <c r="I120" i="2"/>
  <c r="I123" i="2"/>
  <c r="I126" i="2"/>
  <c r="I129" i="2"/>
  <c r="I132" i="2"/>
  <c r="I135" i="2"/>
  <c r="I138" i="2"/>
  <c r="I141" i="2"/>
  <c r="I144" i="2"/>
  <c r="I147" i="2"/>
  <c r="I150" i="2"/>
  <c r="I153" i="2"/>
  <c r="I156" i="2"/>
  <c r="I159" i="2"/>
  <c r="I162" i="2"/>
  <c r="I165" i="2"/>
  <c r="I168" i="2"/>
  <c r="I171" i="2"/>
  <c r="I174" i="2"/>
  <c r="I177" i="2"/>
  <c r="I180" i="2"/>
  <c r="I183" i="2"/>
  <c r="I186" i="2"/>
  <c r="I189" i="2"/>
  <c r="I192" i="2"/>
  <c r="I195" i="2"/>
  <c r="I198" i="2"/>
  <c r="I201" i="2"/>
  <c r="I204" i="2"/>
  <c r="I207" i="2"/>
  <c r="I210" i="2"/>
  <c r="I213" i="2"/>
  <c r="I216" i="2"/>
  <c r="I219" i="2"/>
  <c r="I222" i="2"/>
  <c r="I225" i="2"/>
  <c r="I228" i="2"/>
  <c r="I231" i="2"/>
  <c r="I234" i="2"/>
  <c r="I237" i="2"/>
  <c r="I240" i="2"/>
  <c r="I243" i="2"/>
  <c r="I246" i="2"/>
  <c r="I249" i="2"/>
  <c r="I252" i="2"/>
  <c r="I255" i="2"/>
  <c r="I258" i="2"/>
  <c r="I261" i="2"/>
  <c r="I264" i="2"/>
  <c r="I267" i="2"/>
  <c r="I270" i="2"/>
  <c r="I273" i="2"/>
  <c r="I276" i="2"/>
  <c r="I279" i="2"/>
  <c r="I282" i="2"/>
  <c r="I285" i="2"/>
  <c r="I288" i="2"/>
  <c r="I291" i="2"/>
  <c r="I294" i="2"/>
  <c r="I297" i="2"/>
  <c r="I300" i="2"/>
  <c r="I303" i="2"/>
  <c r="I306" i="2"/>
  <c r="I309" i="2"/>
  <c r="I312" i="2"/>
  <c r="I315" i="2"/>
  <c r="I318" i="2"/>
  <c r="I321" i="2"/>
  <c r="I324" i="2"/>
  <c r="I327" i="2"/>
  <c r="I330" i="2"/>
  <c r="I333" i="2"/>
  <c r="I336" i="2"/>
  <c r="I339" i="2"/>
  <c r="I342" i="2"/>
  <c r="I345" i="2"/>
  <c r="I348" i="2"/>
  <c r="I351" i="2"/>
  <c r="I354" i="2"/>
  <c r="I357" i="2"/>
  <c r="I360" i="2"/>
  <c r="I363" i="2"/>
  <c r="I366" i="2"/>
  <c r="I369" i="2"/>
  <c r="I372" i="2"/>
  <c r="I375" i="2"/>
  <c r="I378" i="2"/>
  <c r="I381" i="2"/>
  <c r="I384" i="2"/>
  <c r="I387" i="2"/>
  <c r="I390" i="2"/>
  <c r="I393" i="2"/>
  <c r="I396" i="2"/>
  <c r="I399" i="2"/>
  <c r="I402" i="2"/>
  <c r="I405" i="2"/>
  <c r="I408" i="2"/>
  <c r="I411" i="2"/>
  <c r="I414" i="2"/>
  <c r="I417" i="2"/>
  <c r="I420" i="2"/>
  <c r="I423" i="2"/>
  <c r="I426" i="2"/>
  <c r="I429" i="2"/>
  <c r="I432" i="2"/>
  <c r="I435" i="2"/>
  <c r="I438" i="2"/>
  <c r="I441" i="2"/>
  <c r="I444" i="2"/>
  <c r="I447" i="2"/>
  <c r="I450" i="2"/>
  <c r="I453" i="2"/>
  <c r="I456" i="2"/>
  <c r="I459" i="2"/>
  <c r="I462" i="2"/>
  <c r="I465" i="2"/>
  <c r="AK18" i="2"/>
  <c r="AK19" i="2"/>
  <c r="AK21" i="2"/>
  <c r="AK22" i="2"/>
  <c r="AK27" i="2"/>
  <c r="AK28" i="2"/>
  <c r="AK24" i="2"/>
  <c r="AK25" i="2"/>
  <c r="AS20" i="2"/>
  <c r="AO20" i="2"/>
  <c r="AS17" i="2"/>
  <c r="AO17" i="2" s="1"/>
  <c r="AO10" i="2" s="1"/>
  <c r="AO23" i="2"/>
  <c r="AS26" i="2"/>
  <c r="AO26" i="2"/>
  <c r="AX20" i="2"/>
  <c r="AX17" i="2"/>
  <c r="AX12" i="2" s="1"/>
  <c r="AX10" i="2" s="1"/>
  <c r="AX23" i="2"/>
  <c r="AX26" i="2"/>
  <c r="BG20" i="2"/>
  <c r="BH20" i="2"/>
  <c r="BH17" i="2"/>
  <c r="BI20" i="2"/>
  <c r="BK20" i="2" s="1"/>
  <c r="BI21" i="2"/>
  <c r="BK21" i="2" s="1"/>
  <c r="BI22" i="2"/>
  <c r="BK22" i="2" s="1"/>
  <c r="BH23" i="2"/>
  <c r="BI23" i="2"/>
  <c r="BK23" i="2" s="1"/>
  <c r="BG23" i="2"/>
  <c r="BI24" i="2"/>
  <c r="BK24" i="2" s="1"/>
  <c r="BI25" i="2"/>
  <c r="BK25" i="2" s="1"/>
  <c r="BH26" i="2"/>
  <c r="BI26" i="2"/>
  <c r="BK26" i="2" s="1"/>
  <c r="BG26" i="2"/>
  <c r="BI27" i="2"/>
  <c r="BK27" i="2" s="1"/>
  <c r="BI28" i="2"/>
  <c r="BK28" i="2" s="1"/>
  <c r="BI29" i="2"/>
  <c r="BK29" i="2" s="1"/>
  <c r="BI30" i="2"/>
  <c r="BK30" i="2" s="1"/>
  <c r="BI31" i="2"/>
  <c r="BK31" i="2" s="1"/>
  <c r="BI32" i="2"/>
  <c r="BK32" i="2" s="1"/>
  <c r="BI33" i="2"/>
  <c r="BK33" i="2" s="1"/>
  <c r="BI34" i="2"/>
  <c r="BK34" i="2" s="1"/>
  <c r="BI35" i="2"/>
  <c r="BK35" i="2" s="1"/>
  <c r="BI36" i="2"/>
  <c r="BK36" i="2" s="1"/>
  <c r="BI37" i="2"/>
  <c r="BK37" i="2" s="1"/>
  <c r="BI38" i="2"/>
  <c r="BK38" i="2" s="1"/>
  <c r="BI39" i="2"/>
  <c r="BK39" i="2"/>
  <c r="BI40" i="2"/>
  <c r="BK40" i="2" s="1"/>
  <c r="BI41" i="2"/>
  <c r="BK41" i="2" s="1"/>
  <c r="BI42" i="2"/>
  <c r="BK42" i="2" s="1"/>
  <c r="BI43" i="2"/>
  <c r="BK43" i="2" s="1"/>
  <c r="BI44" i="2"/>
  <c r="BK44" i="2" s="1"/>
  <c r="BI45" i="2"/>
  <c r="BK45" i="2" s="1"/>
  <c r="BI46" i="2"/>
  <c r="BK46" i="2" s="1"/>
  <c r="BI47" i="2"/>
  <c r="BK47" i="2" s="1"/>
  <c r="BI48" i="2"/>
  <c r="BK48" i="2" s="1"/>
  <c r="BI49" i="2"/>
  <c r="BK49" i="2" s="1"/>
  <c r="BI50" i="2"/>
  <c r="BK50" i="2" s="1"/>
  <c r="BI51" i="2"/>
  <c r="BK51" i="2" s="1"/>
  <c r="BI52" i="2"/>
  <c r="BK52" i="2" s="1"/>
  <c r="BI53" i="2"/>
  <c r="BK53" i="2" s="1"/>
  <c r="BI54" i="2"/>
  <c r="BK54" i="2" s="1"/>
  <c r="BI55" i="2"/>
  <c r="BK55" i="2" s="1"/>
  <c r="BI56" i="2"/>
  <c r="BK56" i="2" s="1"/>
  <c r="BI57" i="2"/>
  <c r="BK57" i="2" s="1"/>
  <c r="BI58" i="2"/>
  <c r="BK58" i="2" s="1"/>
  <c r="BI59" i="2"/>
  <c r="BK59" i="2" s="1"/>
  <c r="BI60" i="2"/>
  <c r="BK60" i="2" s="1"/>
  <c r="BI61" i="2"/>
  <c r="BK61" i="2" s="1"/>
  <c r="BI62" i="2"/>
  <c r="BK62" i="2"/>
  <c r="BI63" i="2"/>
  <c r="BK63" i="2" s="1"/>
  <c r="BI64" i="2"/>
  <c r="BK64" i="2" s="1"/>
  <c r="BI65" i="2"/>
  <c r="BK65" i="2" s="1"/>
  <c r="BI66" i="2"/>
  <c r="BK66" i="2" s="1"/>
  <c r="BI67" i="2"/>
  <c r="BK67" i="2" s="1"/>
  <c r="BI68" i="2"/>
  <c r="BK68" i="2" s="1"/>
  <c r="BI69" i="2"/>
  <c r="BK69" i="2" s="1"/>
  <c r="BI70" i="2"/>
  <c r="BK70" i="2" s="1"/>
  <c r="BI71" i="2"/>
  <c r="BK71" i="2" s="1"/>
  <c r="BI72" i="2"/>
  <c r="BK72" i="2" s="1"/>
  <c r="BI73" i="2"/>
  <c r="BK73" i="2" s="1"/>
  <c r="BI74" i="2"/>
  <c r="BK74" i="2" s="1"/>
  <c r="BI75" i="2"/>
  <c r="BK75" i="2" s="1"/>
  <c r="BI76" i="2"/>
  <c r="BK76" i="2" s="1"/>
  <c r="BI77" i="2"/>
  <c r="BK77" i="2" s="1"/>
  <c r="BI78" i="2"/>
  <c r="BK78" i="2" s="1"/>
  <c r="BI79" i="2"/>
  <c r="BK79" i="2" s="1"/>
  <c r="BI80" i="2"/>
  <c r="BK80" i="2" s="1"/>
  <c r="BI81" i="2"/>
  <c r="BK81" i="2" s="1"/>
  <c r="BI82" i="2"/>
  <c r="BK82" i="2" s="1"/>
  <c r="BI83" i="2"/>
  <c r="BK83" i="2" s="1"/>
  <c r="BI84" i="2"/>
  <c r="BK84" i="2" s="1"/>
  <c r="BI85" i="2"/>
  <c r="BK85" i="2"/>
  <c r="BI86" i="2"/>
  <c r="BK86" i="2" s="1"/>
  <c r="BI87" i="2"/>
  <c r="BK87" i="2" s="1"/>
  <c r="BI88" i="2"/>
  <c r="BK88" i="2" s="1"/>
  <c r="BI89" i="2"/>
  <c r="BK89" i="2" s="1"/>
  <c r="BI90" i="2"/>
  <c r="BK90" i="2" s="1"/>
  <c r="BI91" i="2"/>
  <c r="BK91" i="2" s="1"/>
  <c r="BI92" i="2"/>
  <c r="BK92" i="2" s="1"/>
  <c r="BI93" i="2"/>
  <c r="BK93" i="2" s="1"/>
  <c r="BI94" i="2"/>
  <c r="BK94" i="2"/>
  <c r="BI95" i="2"/>
  <c r="BK95" i="2" s="1"/>
  <c r="BI96" i="2"/>
  <c r="BK96" i="2" s="1"/>
  <c r="BI97" i="2"/>
  <c r="BK97" i="2" s="1"/>
  <c r="BI98" i="2"/>
  <c r="BK98" i="2" s="1"/>
  <c r="BI99" i="2"/>
  <c r="BK99" i="2" s="1"/>
  <c r="BI100" i="2"/>
  <c r="BK100" i="2" s="1"/>
  <c r="BI101" i="2"/>
  <c r="BK101" i="2" s="1"/>
  <c r="BI102" i="2"/>
  <c r="BK102" i="2" s="1"/>
  <c r="BI103" i="2"/>
  <c r="BK103" i="2"/>
  <c r="BI104" i="2"/>
  <c r="BK104" i="2" s="1"/>
  <c r="BI105" i="2"/>
  <c r="BK105" i="2" s="1"/>
  <c r="BI106" i="2"/>
  <c r="BK106" i="2" s="1"/>
  <c r="BI107" i="2"/>
  <c r="BK107" i="2" s="1"/>
  <c r="BI108" i="2"/>
  <c r="BK108" i="2" s="1"/>
  <c r="BI109" i="2"/>
  <c r="BK109" i="2" s="1"/>
  <c r="BI110" i="2"/>
  <c r="BK110" i="2" s="1"/>
  <c r="BI111" i="2"/>
  <c r="BK111" i="2" s="1"/>
  <c r="BI112" i="2"/>
  <c r="BK112" i="2" s="1"/>
  <c r="BI113" i="2"/>
  <c r="BK113" i="2" s="1"/>
  <c r="BI114" i="2"/>
  <c r="BK114" i="2" s="1"/>
  <c r="BI115" i="2"/>
  <c r="BK115" i="2" s="1"/>
  <c r="BI116" i="2"/>
  <c r="BK116" i="2" s="1"/>
  <c r="BI117" i="2"/>
  <c r="BK117" i="2" s="1"/>
  <c r="BI118" i="2"/>
  <c r="BK118" i="2" s="1"/>
  <c r="BI119" i="2"/>
  <c r="BK119" i="2" s="1"/>
  <c r="BI120" i="2"/>
  <c r="BK120" i="2" s="1"/>
  <c r="BI121" i="2"/>
  <c r="BK121" i="2" s="1"/>
  <c r="BI122" i="2"/>
  <c r="BK122" i="2" s="1"/>
  <c r="BI123" i="2"/>
  <c r="BK123" i="2" s="1"/>
  <c r="BI124" i="2"/>
  <c r="BK124" i="2" s="1"/>
  <c r="BI125" i="2"/>
  <c r="BK125" i="2" s="1"/>
  <c r="BI126" i="2"/>
  <c r="BK126" i="2" s="1"/>
  <c r="BI127" i="2"/>
  <c r="BK127" i="2" s="1"/>
  <c r="BI128" i="2"/>
  <c r="BK128" i="2" s="1"/>
  <c r="BI129" i="2"/>
  <c r="BK129" i="2"/>
  <c r="BI130" i="2"/>
  <c r="BK130" i="2" s="1"/>
  <c r="BI131" i="2"/>
  <c r="BK131" i="2" s="1"/>
  <c r="BI132" i="2"/>
  <c r="BK132" i="2" s="1"/>
  <c r="BI133" i="2"/>
  <c r="BK133" i="2" s="1"/>
  <c r="BI134" i="2"/>
  <c r="BK134" i="2" s="1"/>
  <c r="BI135" i="2"/>
  <c r="BK135" i="2" s="1"/>
  <c r="BI136" i="2"/>
  <c r="BK136" i="2" s="1"/>
  <c r="BI137" i="2"/>
  <c r="BK137" i="2" s="1"/>
  <c r="BI138" i="2"/>
  <c r="BK138" i="2"/>
  <c r="BI139" i="2"/>
  <c r="BK139" i="2" s="1"/>
  <c r="BI140" i="2"/>
  <c r="BK140" i="2" s="1"/>
  <c r="BI141" i="2"/>
  <c r="BK141" i="2" s="1"/>
  <c r="BI142" i="2"/>
  <c r="BK142" i="2" s="1"/>
  <c r="BI143" i="2"/>
  <c r="BK143" i="2" s="1"/>
  <c r="BI144" i="2"/>
  <c r="BK144" i="2" s="1"/>
  <c r="BI145" i="2"/>
  <c r="BK145" i="2"/>
  <c r="BI146" i="2"/>
  <c r="BK146" i="2" s="1"/>
  <c r="BI147" i="2"/>
  <c r="BK147" i="2"/>
  <c r="BI148" i="2"/>
  <c r="BK148" i="2" s="1"/>
  <c r="BI149" i="2"/>
  <c r="BK149" i="2"/>
  <c r="BI150" i="2"/>
  <c r="BK150" i="2" s="1"/>
  <c r="BI151" i="2"/>
  <c r="BK151" i="2" s="1"/>
  <c r="BI152" i="2"/>
  <c r="BK152" i="2" s="1"/>
  <c r="BI153" i="2"/>
  <c r="BK153" i="2" s="1"/>
  <c r="BI154" i="2"/>
  <c r="BK154" i="2" s="1"/>
  <c r="BI155" i="2"/>
  <c r="BK155" i="2" s="1"/>
  <c r="BI156" i="2"/>
  <c r="BK156" i="2" s="1"/>
  <c r="BI157" i="2"/>
  <c r="BK157" i="2" s="1"/>
  <c r="BI158" i="2"/>
  <c r="BK158" i="2" s="1"/>
  <c r="BI159" i="2"/>
  <c r="BK159" i="2" s="1"/>
  <c r="BI160" i="2"/>
  <c r="BK160" i="2" s="1"/>
  <c r="BI161" i="2"/>
  <c r="BK161" i="2"/>
  <c r="BI162" i="2"/>
  <c r="BK162" i="2" s="1"/>
  <c r="BI163" i="2"/>
  <c r="BK163" i="2" s="1"/>
  <c r="BI164" i="2"/>
  <c r="BK164" i="2" s="1"/>
  <c r="BI165" i="2"/>
  <c r="BK165" i="2" s="1"/>
  <c r="BI166" i="2"/>
  <c r="BK166" i="2" s="1"/>
  <c r="BI167" i="2"/>
  <c r="BK167" i="2" s="1"/>
  <c r="BI168" i="2"/>
  <c r="BK168" i="2" s="1"/>
  <c r="BI169" i="2"/>
  <c r="BK169" i="2" s="1"/>
  <c r="BI170" i="2"/>
  <c r="BK170" i="2" s="1"/>
  <c r="BI171" i="2"/>
  <c r="BK171" i="2" s="1"/>
  <c r="BI172" i="2"/>
  <c r="BK172" i="2" s="1"/>
  <c r="BI173" i="2"/>
  <c r="BK173" i="2" s="1"/>
  <c r="BI174" i="2"/>
  <c r="BK174" i="2" s="1"/>
  <c r="BI175" i="2"/>
  <c r="BK175" i="2" s="1"/>
  <c r="BI176" i="2"/>
  <c r="BK176" i="2" s="1"/>
  <c r="BI177" i="2"/>
  <c r="BK177" i="2" s="1"/>
  <c r="BI178" i="2"/>
  <c r="BK178" i="2" s="1"/>
  <c r="BI179" i="2"/>
  <c r="BK179" i="2" s="1"/>
  <c r="BI180" i="2"/>
  <c r="BK180" i="2" s="1"/>
  <c r="BI181" i="2"/>
  <c r="BK181" i="2" s="1"/>
  <c r="BI182" i="2"/>
  <c r="BK182" i="2" s="1"/>
  <c r="BI183" i="2"/>
  <c r="BI184" i="2"/>
  <c r="BK184" i="2" s="1"/>
  <c r="BI185" i="2"/>
  <c r="BK185" i="2" s="1"/>
  <c r="BI186" i="2"/>
  <c r="BK186" i="2" s="1"/>
  <c r="BI187" i="2"/>
  <c r="BK187" i="2"/>
  <c r="BI188" i="2"/>
  <c r="BK188" i="2" s="1"/>
  <c r="BI189" i="2"/>
  <c r="BK189" i="2" s="1"/>
  <c r="BI190" i="2"/>
  <c r="BK190" i="2" s="1"/>
  <c r="BI191" i="2"/>
  <c r="BK191" i="2" s="1"/>
  <c r="BI192" i="2"/>
  <c r="BI193" i="2"/>
  <c r="BK193" i="2" s="1"/>
  <c r="BI194" i="2"/>
  <c r="BK194" i="2" s="1"/>
  <c r="BI195" i="2"/>
  <c r="BK195" i="2" s="1"/>
  <c r="BI196" i="2"/>
  <c r="BK196" i="2" s="1"/>
  <c r="BI197" i="2"/>
  <c r="BK197" i="2" s="1"/>
  <c r="BI198" i="2"/>
  <c r="BK198" i="2" s="1"/>
  <c r="BI199" i="2"/>
  <c r="BK199" i="2"/>
  <c r="BI200" i="2"/>
  <c r="BK200" i="2" s="1"/>
  <c r="BI201" i="2"/>
  <c r="BK201" i="2" s="1"/>
  <c r="BI202" i="2"/>
  <c r="BK202" i="2"/>
  <c r="BI203" i="2"/>
  <c r="BK203" i="2" s="1"/>
  <c r="BI204" i="2"/>
  <c r="BK204" i="2" s="1"/>
  <c r="BI205" i="2"/>
  <c r="BK205" i="2" s="1"/>
  <c r="BI206" i="2"/>
  <c r="BK206" i="2" s="1"/>
  <c r="BI207" i="2"/>
  <c r="BK207" i="2" s="1"/>
  <c r="BI208" i="2"/>
  <c r="BK208" i="2" s="1"/>
  <c r="BI209" i="2"/>
  <c r="BK209" i="2"/>
  <c r="BI210" i="2"/>
  <c r="BK210" i="2" s="1"/>
  <c r="BI211" i="2"/>
  <c r="BK211" i="2" s="1"/>
  <c r="BI212" i="2"/>
  <c r="BK212" i="2" s="1"/>
  <c r="BI213" i="2"/>
  <c r="BK213" i="2" s="1"/>
  <c r="BI214" i="2"/>
  <c r="BK214" i="2" s="1"/>
  <c r="BI215" i="2"/>
  <c r="BI216" i="2"/>
  <c r="BK216" i="2" s="1"/>
  <c r="BI217" i="2"/>
  <c r="BK217" i="2" s="1"/>
  <c r="BI218" i="2"/>
  <c r="BK218" i="2" s="1"/>
  <c r="BI219" i="2"/>
  <c r="BK219" i="2"/>
  <c r="BI220" i="2"/>
  <c r="BK220" i="2" s="1"/>
  <c r="BI221" i="2"/>
  <c r="BK221" i="2" s="1"/>
  <c r="BI222" i="2"/>
  <c r="BK222" i="2" s="1"/>
  <c r="BI223" i="2"/>
  <c r="BK223" i="2" s="1"/>
  <c r="BI224" i="2"/>
  <c r="BI225" i="2"/>
  <c r="BK225" i="2" s="1"/>
  <c r="BI226" i="2"/>
  <c r="BK226" i="2" s="1"/>
  <c r="BI227" i="2"/>
  <c r="BK227" i="2" s="1"/>
  <c r="BI228" i="2"/>
  <c r="BK228" i="2" s="1"/>
  <c r="BI229" i="2"/>
  <c r="BK229" i="2" s="1"/>
  <c r="BI230" i="2"/>
  <c r="BK230" i="2" s="1"/>
  <c r="BI231" i="2"/>
  <c r="BK231" i="2"/>
  <c r="BI232" i="2"/>
  <c r="BK232" i="2" s="1"/>
  <c r="BI233" i="2"/>
  <c r="BK233" i="2" s="1"/>
  <c r="BI234" i="2"/>
  <c r="BK234" i="2"/>
  <c r="BI235" i="2"/>
  <c r="BK235" i="2" s="1"/>
  <c r="BI236" i="2"/>
  <c r="BK236" i="2" s="1"/>
  <c r="BI237" i="2"/>
  <c r="BK237" i="2" s="1"/>
  <c r="BI238" i="2"/>
  <c r="BK238" i="2" s="1"/>
  <c r="BI239" i="2"/>
  <c r="BK239" i="2" s="1"/>
  <c r="BI240" i="2"/>
  <c r="BK240" i="2" s="1"/>
  <c r="BI241" i="2"/>
  <c r="BK241" i="2"/>
  <c r="BI242" i="2"/>
  <c r="BK242" i="2" s="1"/>
  <c r="BI243" i="2"/>
  <c r="BK243" i="2" s="1"/>
  <c r="BI244" i="2"/>
  <c r="BK244" i="2" s="1"/>
  <c r="BI245" i="2"/>
  <c r="BK245" i="2" s="1"/>
  <c r="BI246" i="2"/>
  <c r="BK246" i="2" s="1"/>
  <c r="BI247" i="2"/>
  <c r="BK247" i="2" s="1"/>
  <c r="BI248" i="2"/>
  <c r="BK248" i="2" s="1"/>
  <c r="BI249" i="2"/>
  <c r="BK249" i="2" s="1"/>
  <c r="BI250" i="2"/>
  <c r="BK250" i="2" s="1"/>
  <c r="BI251" i="2"/>
  <c r="BK251" i="2"/>
  <c r="BI252" i="2"/>
  <c r="BK252" i="2" s="1"/>
  <c r="BI253" i="2"/>
  <c r="BK253" i="2" s="1"/>
  <c r="BI254" i="2"/>
  <c r="BK254" i="2"/>
  <c r="BI255" i="2"/>
  <c r="BK255" i="2" s="1"/>
  <c r="BI256" i="2"/>
  <c r="BK256" i="2" s="1"/>
  <c r="BI257" i="2"/>
  <c r="BK257" i="2"/>
  <c r="BI258" i="2"/>
  <c r="BK258" i="2" s="1"/>
  <c r="BI259" i="2"/>
  <c r="BK259" i="2" s="1"/>
  <c r="BI260" i="2"/>
  <c r="BK260" i="2" s="1"/>
  <c r="BI261" i="2"/>
  <c r="BK261" i="2" s="1"/>
  <c r="BI262" i="2"/>
  <c r="BK262" i="2" s="1"/>
  <c r="BI263" i="2"/>
  <c r="BK263" i="2" s="1"/>
  <c r="BI264" i="2"/>
  <c r="BK264" i="2" s="1"/>
  <c r="BI265" i="2"/>
  <c r="BK265" i="2" s="1"/>
  <c r="BI266" i="2"/>
  <c r="BK266" i="2" s="1"/>
  <c r="BI267" i="2"/>
  <c r="BK267" i="2" s="1"/>
  <c r="BI268" i="2"/>
  <c r="BK268" i="2" s="1"/>
  <c r="BI269" i="2"/>
  <c r="BK269" i="2" s="1"/>
  <c r="BI270" i="2"/>
  <c r="BK270" i="2" s="1"/>
  <c r="BI271" i="2"/>
  <c r="BK271" i="2" s="1"/>
  <c r="BI272" i="2"/>
  <c r="BK272" i="2" s="1"/>
  <c r="BI273" i="2"/>
  <c r="BK273" i="2" s="1"/>
  <c r="BI274" i="2"/>
  <c r="BK274" i="2" s="1"/>
  <c r="BI275" i="2"/>
  <c r="BK275" i="2" s="1"/>
  <c r="BI276" i="2"/>
  <c r="BK276" i="2" s="1"/>
  <c r="BI277" i="2"/>
  <c r="BK277" i="2" s="1"/>
  <c r="BI278" i="2"/>
  <c r="BK278" i="2" s="1"/>
  <c r="BI279" i="2"/>
  <c r="BK279" i="2" s="1"/>
  <c r="BI280" i="2"/>
  <c r="BK280" i="2" s="1"/>
  <c r="BI281" i="2"/>
  <c r="BK281" i="2" s="1"/>
  <c r="BI282" i="2"/>
  <c r="BK282" i="2" s="1"/>
  <c r="BI283" i="2"/>
  <c r="BK283" i="2" s="1"/>
  <c r="BI284" i="2"/>
  <c r="BK284" i="2" s="1"/>
  <c r="BI285" i="2"/>
  <c r="BK285" i="2" s="1"/>
  <c r="BI286" i="2"/>
  <c r="BK286" i="2" s="1"/>
  <c r="BI287" i="2"/>
  <c r="BK287" i="2" s="1"/>
  <c r="BI288" i="2"/>
  <c r="BK288" i="2" s="1"/>
  <c r="BI289" i="2"/>
  <c r="BK289" i="2" s="1"/>
  <c r="BI290" i="2"/>
  <c r="BK290" i="2" s="1"/>
  <c r="BI291" i="2"/>
  <c r="BK291" i="2" s="1"/>
  <c r="BI292" i="2"/>
  <c r="BK292" i="2" s="1"/>
  <c r="BI293" i="2"/>
  <c r="BK293" i="2" s="1"/>
  <c r="BI294" i="2"/>
  <c r="BK294" i="2" s="1"/>
  <c r="BI295" i="2"/>
  <c r="BK295" i="2" s="1"/>
  <c r="BI296" i="2"/>
  <c r="BK296" i="2" s="1"/>
  <c r="BI297" i="2"/>
  <c r="BK297" i="2" s="1"/>
  <c r="BI298" i="2"/>
  <c r="BK298" i="2" s="1"/>
  <c r="BI299" i="2"/>
  <c r="BK299" i="2" s="1"/>
  <c r="BI300" i="2"/>
  <c r="BK300" i="2" s="1"/>
  <c r="BI301" i="2"/>
  <c r="BK301" i="2" s="1"/>
  <c r="BI302" i="2"/>
  <c r="BK302" i="2" s="1"/>
  <c r="BI303" i="2"/>
  <c r="BK303" i="2" s="1"/>
  <c r="BI304" i="2"/>
  <c r="BK304" i="2" s="1"/>
  <c r="BI305" i="2"/>
  <c r="BK305" i="2" s="1"/>
  <c r="BI306" i="2"/>
  <c r="BK306" i="2" s="1"/>
  <c r="BI307" i="2"/>
  <c r="BK307" i="2" s="1"/>
  <c r="BI308" i="2"/>
  <c r="BK308" i="2" s="1"/>
  <c r="BI309" i="2"/>
  <c r="BK309" i="2" s="1"/>
  <c r="BI310" i="2"/>
  <c r="BK310" i="2" s="1"/>
  <c r="BI311" i="2"/>
  <c r="BK311" i="2" s="1"/>
  <c r="BI312" i="2"/>
  <c r="BK312" i="2" s="1"/>
  <c r="BI313" i="2"/>
  <c r="BK313" i="2" s="1"/>
  <c r="BI314" i="2"/>
  <c r="BK314" i="2" s="1"/>
  <c r="BI315" i="2"/>
  <c r="BK315" i="2" s="1"/>
  <c r="BI316" i="2"/>
  <c r="BK316" i="2" s="1"/>
  <c r="BI317" i="2"/>
  <c r="BK317" i="2" s="1"/>
  <c r="BI318" i="2"/>
  <c r="BK318" i="2" s="1"/>
  <c r="BI319" i="2"/>
  <c r="BK319" i="2" s="1"/>
  <c r="BI320" i="2"/>
  <c r="BK320" i="2" s="1"/>
  <c r="BI321" i="2"/>
  <c r="BK321" i="2"/>
  <c r="BI322" i="2"/>
  <c r="BK322" i="2" s="1"/>
  <c r="BI323" i="2"/>
  <c r="BK323" i="2" s="1"/>
  <c r="BI324" i="2"/>
  <c r="BK324" i="2" s="1"/>
  <c r="BI325" i="2"/>
  <c r="BK325" i="2" s="1"/>
  <c r="BI326" i="2"/>
  <c r="BK326" i="2" s="1"/>
  <c r="BI327" i="2"/>
  <c r="BK327" i="2" s="1"/>
  <c r="BI328" i="2"/>
  <c r="BK328" i="2" s="1"/>
  <c r="BI329" i="2"/>
  <c r="BK329" i="2"/>
  <c r="BI330" i="2"/>
  <c r="BK330" i="2" s="1"/>
  <c r="BI331" i="2"/>
  <c r="BK331" i="2" s="1"/>
  <c r="BI332" i="2"/>
  <c r="BK332" i="2" s="1"/>
  <c r="BI333" i="2"/>
  <c r="BK333" i="2" s="1"/>
  <c r="BI334" i="2"/>
  <c r="BK334" i="2" s="1"/>
  <c r="BI335" i="2"/>
  <c r="BK335" i="2" s="1"/>
  <c r="BI336" i="2"/>
  <c r="BK336" i="2" s="1"/>
  <c r="BI337" i="2"/>
  <c r="BK337" i="2" s="1"/>
  <c r="BI338" i="2"/>
  <c r="BK338" i="2" s="1"/>
  <c r="BI339" i="2"/>
  <c r="BK339" i="2" s="1"/>
  <c r="BI340" i="2"/>
  <c r="BK340" i="2" s="1"/>
  <c r="BI341" i="2"/>
  <c r="BK341" i="2" s="1"/>
  <c r="BI342" i="2"/>
  <c r="BK342" i="2" s="1"/>
  <c r="BI343" i="2"/>
  <c r="BK343" i="2" s="1"/>
  <c r="BI344" i="2"/>
  <c r="BK344" i="2" s="1"/>
  <c r="BI345" i="2"/>
  <c r="BK345" i="2" s="1"/>
  <c r="BI346" i="2"/>
  <c r="BK346" i="2" s="1"/>
  <c r="BI347" i="2"/>
  <c r="BK347" i="2" s="1"/>
  <c r="BI348" i="2"/>
  <c r="BK348" i="2" s="1"/>
  <c r="BI349" i="2"/>
  <c r="BK349" i="2" s="1"/>
  <c r="BI350" i="2"/>
  <c r="BK350" i="2" s="1"/>
  <c r="BI351" i="2"/>
  <c r="BK351" i="2" s="1"/>
  <c r="BI352" i="2"/>
  <c r="BK352" i="2" s="1"/>
  <c r="BI353" i="2"/>
  <c r="BK353" i="2" s="1"/>
  <c r="BI354" i="2"/>
  <c r="BK354" i="2" s="1"/>
  <c r="BI355" i="2"/>
  <c r="BK355" i="2" s="1"/>
  <c r="BI356" i="2"/>
  <c r="BK356" i="2" s="1"/>
  <c r="BI357" i="2"/>
  <c r="BK357" i="2"/>
  <c r="BI358" i="2"/>
  <c r="BK358" i="2" s="1"/>
  <c r="BI359" i="2"/>
  <c r="BK359" i="2" s="1"/>
  <c r="BI360" i="2"/>
  <c r="BK360" i="2" s="1"/>
  <c r="BI361" i="2"/>
  <c r="BK361" i="2" s="1"/>
  <c r="BI362" i="2"/>
  <c r="BK362" i="2" s="1"/>
  <c r="BI363" i="2"/>
  <c r="BK363" i="2" s="1"/>
  <c r="BI364" i="2"/>
  <c r="BK364" i="2" s="1"/>
  <c r="BI365" i="2"/>
  <c r="BK365" i="2" s="1"/>
  <c r="BI366" i="2"/>
  <c r="BK366" i="2" s="1"/>
  <c r="BI367" i="2"/>
  <c r="BK367" i="2" s="1"/>
  <c r="BI368" i="2"/>
  <c r="BK368" i="2" s="1"/>
  <c r="BI369" i="2"/>
  <c r="BK369" i="2"/>
  <c r="BI370" i="2"/>
  <c r="BK370" i="2" s="1"/>
  <c r="BI371" i="2"/>
  <c r="BK371" i="2" s="1"/>
  <c r="BI372" i="2"/>
  <c r="BK372" i="2" s="1"/>
  <c r="BI373" i="2"/>
  <c r="BK373" i="2" s="1"/>
  <c r="BI374" i="2"/>
  <c r="BK374" i="2"/>
  <c r="BI375" i="2"/>
  <c r="BK375" i="2" s="1"/>
  <c r="BI376" i="2"/>
  <c r="BK376" i="2" s="1"/>
  <c r="BI377" i="2"/>
  <c r="BK377" i="2" s="1"/>
  <c r="BI378" i="2"/>
  <c r="BK378" i="2" s="1"/>
  <c r="BI379" i="2"/>
  <c r="BK379" i="2" s="1"/>
  <c r="BI380" i="2"/>
  <c r="BK380" i="2" s="1"/>
  <c r="BI381" i="2"/>
  <c r="BK381" i="2" s="1"/>
  <c r="BI382" i="2"/>
  <c r="BK382" i="2" s="1"/>
  <c r="BI383" i="2"/>
  <c r="BK383" i="2" s="1"/>
  <c r="BI384" i="2"/>
  <c r="BK384" i="2" s="1"/>
  <c r="BI385" i="2"/>
  <c r="BK385" i="2" s="1"/>
  <c r="BI386" i="2"/>
  <c r="BK386" i="2" s="1"/>
  <c r="BI387" i="2"/>
  <c r="BK387" i="2" s="1"/>
  <c r="BI388" i="2"/>
  <c r="BK388" i="2" s="1"/>
  <c r="BI389" i="2"/>
  <c r="BK389" i="2"/>
  <c r="BI390" i="2"/>
  <c r="BK390" i="2"/>
  <c r="BI391" i="2"/>
  <c r="BK391" i="2" s="1"/>
  <c r="BI392" i="2"/>
  <c r="BK392" i="2" s="1"/>
  <c r="BI393" i="2"/>
  <c r="BK393" i="2"/>
  <c r="BI394" i="2"/>
  <c r="BK394" i="2" s="1"/>
  <c r="BI395" i="2"/>
  <c r="BK395" i="2" s="1"/>
  <c r="BI396" i="2"/>
  <c r="BK396" i="2" s="1"/>
  <c r="BI397" i="2"/>
  <c r="BK397" i="2" s="1"/>
  <c r="BI398" i="2"/>
  <c r="BK398" i="2" s="1"/>
  <c r="BI399" i="2"/>
  <c r="BK399" i="2" s="1"/>
  <c r="BI400" i="2"/>
  <c r="BK400" i="2" s="1"/>
  <c r="BI401" i="2"/>
  <c r="BK401" i="2" s="1"/>
  <c r="BI402" i="2"/>
  <c r="BK402" i="2" s="1"/>
  <c r="BI403" i="2"/>
  <c r="BK403" i="2" s="1"/>
  <c r="BI404" i="2"/>
  <c r="BK404" i="2" s="1"/>
  <c r="BI405" i="2"/>
  <c r="BK405" i="2" s="1"/>
  <c r="BI406" i="2"/>
  <c r="BK406" i="2" s="1"/>
  <c r="BI407" i="2"/>
  <c r="BK407" i="2" s="1"/>
  <c r="BI408" i="2"/>
  <c r="BK408" i="2" s="1"/>
  <c r="BI409" i="2"/>
  <c r="BK409" i="2" s="1"/>
  <c r="BI410" i="2"/>
  <c r="BK410" i="2" s="1"/>
  <c r="BI411" i="2"/>
  <c r="BK411" i="2" s="1"/>
  <c r="BI412" i="2"/>
  <c r="BK412" i="2" s="1"/>
  <c r="BI413" i="2"/>
  <c r="BK413" i="2" s="1"/>
  <c r="BI414" i="2"/>
  <c r="BK414" i="2" s="1"/>
  <c r="BI415" i="2"/>
  <c r="BK415" i="2" s="1"/>
  <c r="BI416" i="2"/>
  <c r="BK416" i="2" s="1"/>
  <c r="BI417" i="2"/>
  <c r="BK417" i="2" s="1"/>
  <c r="BI418" i="2"/>
  <c r="BK418" i="2" s="1"/>
  <c r="BI419" i="2"/>
  <c r="BK419" i="2" s="1"/>
  <c r="BI420" i="2"/>
  <c r="BK420" i="2" s="1"/>
  <c r="BI421" i="2"/>
  <c r="BK421" i="2"/>
  <c r="BI422" i="2"/>
  <c r="BK422" i="2" s="1"/>
  <c r="BI423" i="2"/>
  <c r="BK423" i="2" s="1"/>
  <c r="BI424" i="2"/>
  <c r="BK424" i="2" s="1"/>
  <c r="BI425" i="2"/>
  <c r="BK425" i="2" s="1"/>
  <c r="BI426" i="2"/>
  <c r="BK426" i="2" s="1"/>
  <c r="BI427" i="2"/>
  <c r="BK427" i="2" s="1"/>
  <c r="BI428" i="2"/>
  <c r="BK428" i="2" s="1"/>
  <c r="BI429" i="2"/>
  <c r="BK429" i="2" s="1"/>
  <c r="BI430" i="2"/>
  <c r="BK430" i="2" s="1"/>
  <c r="BI431" i="2"/>
  <c r="BK431" i="2" s="1"/>
  <c r="BI432" i="2"/>
  <c r="BK432" i="2" s="1"/>
  <c r="BI433" i="2"/>
  <c r="BK433" i="2" s="1"/>
  <c r="BI434" i="2"/>
  <c r="BK434" i="2" s="1"/>
  <c r="BI435" i="2"/>
  <c r="BK435" i="2" s="1"/>
  <c r="BI436" i="2"/>
  <c r="BK436" i="2" s="1"/>
  <c r="BI437" i="2"/>
  <c r="BK437" i="2" s="1"/>
  <c r="BI438" i="2"/>
  <c r="BK438" i="2" s="1"/>
  <c r="BI439" i="2"/>
  <c r="BK439" i="2" s="1"/>
  <c r="BI440" i="2"/>
  <c r="BK440" i="2" s="1"/>
  <c r="BI441" i="2"/>
  <c r="BK441" i="2" s="1"/>
  <c r="BI442" i="2"/>
  <c r="BK442" i="2" s="1"/>
  <c r="BI443" i="2"/>
  <c r="BK443" i="2" s="1"/>
  <c r="BI444" i="2"/>
  <c r="BK444" i="2" s="1"/>
  <c r="BI445" i="2"/>
  <c r="BK445" i="2" s="1"/>
  <c r="BI446" i="2"/>
  <c r="BK446" i="2" s="1"/>
  <c r="BI447" i="2"/>
  <c r="BK447" i="2" s="1"/>
  <c r="BI448" i="2"/>
  <c r="BK448" i="2" s="1"/>
  <c r="BI449" i="2"/>
  <c r="BK449" i="2" s="1"/>
  <c r="BI450" i="2"/>
  <c r="BK450" i="2"/>
  <c r="BI451" i="2"/>
  <c r="BK451" i="2" s="1"/>
  <c r="BI452" i="2"/>
  <c r="BK452" i="2" s="1"/>
  <c r="BI453" i="2"/>
  <c r="BK453" i="2" s="1"/>
  <c r="BI454" i="2"/>
  <c r="BK454" i="2" s="1"/>
  <c r="BI455" i="2"/>
  <c r="BK455" i="2" s="1"/>
  <c r="BI456" i="2"/>
  <c r="BK456" i="2" s="1"/>
  <c r="BI457" i="2"/>
  <c r="BK457" i="2" s="1"/>
  <c r="BI458" i="2"/>
  <c r="BK458" i="2" s="1"/>
  <c r="BI459" i="2"/>
  <c r="BK459" i="2" s="1"/>
  <c r="BI460" i="2"/>
  <c r="BK460" i="2" s="1"/>
  <c r="BI461" i="2"/>
  <c r="BK461" i="2" s="1"/>
  <c r="BI462" i="2"/>
  <c r="BK462" i="2" s="1"/>
  <c r="BI463" i="2"/>
  <c r="BK463" i="2" s="1"/>
  <c r="BI464" i="2"/>
  <c r="BK464" i="2" s="1"/>
  <c r="BI465" i="2"/>
  <c r="BK465" i="2" s="1"/>
  <c r="BI466" i="2"/>
  <c r="BK466" i="2" s="1"/>
  <c r="BG17" i="2"/>
  <c r="BI17" i="2"/>
  <c r="BI18" i="2"/>
  <c r="BK18" i="2" s="1"/>
  <c r="BI19" i="2"/>
  <c r="BK19" i="2" s="1"/>
  <c r="AN17" i="2"/>
  <c r="AN10" i="2" s="1"/>
  <c r="AZ17" i="2"/>
  <c r="AZ10" i="2" s="1"/>
  <c r="AZ20" i="2"/>
  <c r="AZ23" i="2"/>
  <c r="AZ26" i="2"/>
  <c r="BA17" i="2"/>
  <c r="BA10" i="2" s="1"/>
  <c r="BA20" i="2"/>
  <c r="BA23" i="2"/>
  <c r="BA26" i="2"/>
  <c r="AY20" i="2"/>
  <c r="AY23" i="2"/>
  <c r="AY26" i="2"/>
  <c r="AY17" i="2"/>
  <c r="AY18" i="2"/>
  <c r="AY19" i="2"/>
  <c r="AY21" i="2"/>
  <c r="AY22" i="2"/>
  <c r="AY24" i="2"/>
  <c r="AY25"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10" i="2"/>
  <c r="AD18" i="2"/>
  <c r="AE18" i="2"/>
  <c r="AD21" i="2"/>
  <c r="AE21" i="2"/>
  <c r="AD24" i="2"/>
  <c r="AE24" i="2"/>
  <c r="AD27" i="2"/>
  <c r="AE27" i="2"/>
  <c r="BY17" i="2"/>
  <c r="BZ17" i="2" s="1"/>
  <c r="BY20" i="2"/>
  <c r="BY23" i="2"/>
  <c r="BY26" i="2"/>
  <c r="H17" i="2"/>
  <c r="H20" i="2"/>
  <c r="AA20" i="2" s="1"/>
  <c r="H23" i="2"/>
  <c r="AA23" i="2" s="1"/>
  <c r="H26" i="2"/>
  <c r="AA26" i="2" s="1"/>
  <c r="AB18" i="2"/>
  <c r="AB21" i="2"/>
  <c r="AB23" i="2"/>
  <c r="AB24" i="2"/>
  <c r="AB26" i="2"/>
  <c r="AB27" i="2"/>
  <c r="BB17" i="2"/>
  <c r="BB20" i="2"/>
  <c r="BB23" i="2"/>
  <c r="BB26" i="2"/>
  <c r="BB29" i="2"/>
  <c r="BB32" i="2"/>
  <c r="BB35" i="2"/>
  <c r="BB38" i="2"/>
  <c r="BB41" i="2"/>
  <c r="BB44" i="2"/>
  <c r="BB47" i="2"/>
  <c r="BB50" i="2"/>
  <c r="BB53" i="2"/>
  <c r="BB56" i="2"/>
  <c r="BB59" i="2"/>
  <c r="BB62" i="2"/>
  <c r="BB65" i="2"/>
  <c r="BB68" i="2"/>
  <c r="BB71" i="2"/>
  <c r="BB74" i="2"/>
  <c r="BB77" i="2"/>
  <c r="BB80" i="2"/>
  <c r="BB83" i="2"/>
  <c r="BB86" i="2"/>
  <c r="BB89" i="2"/>
  <c r="BB92" i="2"/>
  <c r="BB95" i="2"/>
  <c r="BB98" i="2"/>
  <c r="BB101" i="2"/>
  <c r="BB104" i="2"/>
  <c r="BB107" i="2"/>
  <c r="BB110" i="2"/>
  <c r="BB113" i="2"/>
  <c r="BB116" i="2"/>
  <c r="BB119" i="2"/>
  <c r="BB122" i="2"/>
  <c r="BB125" i="2"/>
  <c r="BB128" i="2"/>
  <c r="BB131" i="2"/>
  <c r="BB134" i="2"/>
  <c r="BB137" i="2"/>
  <c r="BB140" i="2"/>
  <c r="BB143" i="2"/>
  <c r="BB146" i="2"/>
  <c r="BB149" i="2"/>
  <c r="BB152" i="2"/>
  <c r="BB155" i="2"/>
  <c r="BB158" i="2"/>
  <c r="BB161" i="2"/>
  <c r="BB164" i="2"/>
  <c r="BB167" i="2"/>
  <c r="BB170" i="2"/>
  <c r="BB173" i="2"/>
  <c r="BB176" i="2"/>
  <c r="BB179" i="2"/>
  <c r="BB182" i="2"/>
  <c r="BB185" i="2"/>
  <c r="BB188" i="2"/>
  <c r="BB191" i="2"/>
  <c r="BB194" i="2"/>
  <c r="BB197" i="2"/>
  <c r="BB200" i="2"/>
  <c r="BB203" i="2"/>
  <c r="BB206" i="2"/>
  <c r="BB209" i="2"/>
  <c r="BB212" i="2"/>
  <c r="BB215" i="2"/>
  <c r="BB218" i="2"/>
  <c r="BB221" i="2"/>
  <c r="BB224" i="2"/>
  <c r="BB227" i="2"/>
  <c r="BB230" i="2"/>
  <c r="BB233" i="2"/>
  <c r="BB236" i="2"/>
  <c r="BB239" i="2"/>
  <c r="BB242" i="2"/>
  <c r="BB245" i="2"/>
  <c r="BB248" i="2"/>
  <c r="BB251" i="2"/>
  <c r="BB254" i="2"/>
  <c r="BB257" i="2"/>
  <c r="BB260" i="2"/>
  <c r="BB263" i="2"/>
  <c r="BB266" i="2"/>
  <c r="BB269" i="2"/>
  <c r="BB272" i="2"/>
  <c r="BB275" i="2"/>
  <c r="BB278" i="2"/>
  <c r="BB281" i="2"/>
  <c r="BB284" i="2"/>
  <c r="BB287" i="2"/>
  <c r="BB290" i="2"/>
  <c r="BB293" i="2"/>
  <c r="BB296" i="2"/>
  <c r="BB299" i="2"/>
  <c r="BB302" i="2"/>
  <c r="BB305" i="2"/>
  <c r="BB308" i="2"/>
  <c r="BB311" i="2"/>
  <c r="BB314" i="2"/>
  <c r="BB317" i="2"/>
  <c r="BB320" i="2"/>
  <c r="BB323" i="2"/>
  <c r="BB326" i="2"/>
  <c r="BB329" i="2"/>
  <c r="BB332" i="2"/>
  <c r="BB335" i="2"/>
  <c r="BB338" i="2"/>
  <c r="BB341" i="2"/>
  <c r="BB344" i="2"/>
  <c r="BB347" i="2"/>
  <c r="BB350" i="2"/>
  <c r="BB353" i="2"/>
  <c r="BB356" i="2"/>
  <c r="BB359" i="2"/>
  <c r="BB362" i="2"/>
  <c r="BB365" i="2"/>
  <c r="BB368" i="2"/>
  <c r="BB371" i="2"/>
  <c r="BB374" i="2"/>
  <c r="BB377" i="2"/>
  <c r="BB380" i="2"/>
  <c r="BB383" i="2"/>
  <c r="BB386" i="2"/>
  <c r="BB389" i="2"/>
  <c r="BB392" i="2"/>
  <c r="BB395" i="2"/>
  <c r="BB398" i="2"/>
  <c r="BB401" i="2"/>
  <c r="BB404" i="2"/>
  <c r="BB407" i="2"/>
  <c r="BB410" i="2"/>
  <c r="BB413" i="2"/>
  <c r="BB416" i="2"/>
  <c r="BB419" i="2"/>
  <c r="BB422" i="2"/>
  <c r="BB425" i="2"/>
  <c r="BB428" i="2"/>
  <c r="BB431" i="2"/>
  <c r="BB434" i="2"/>
  <c r="BB437" i="2"/>
  <c r="BB440" i="2"/>
  <c r="BB443" i="2"/>
  <c r="BB446" i="2"/>
  <c r="BB449" i="2"/>
  <c r="BB452" i="2"/>
  <c r="BB455" i="2"/>
  <c r="BB458" i="2"/>
  <c r="BB461" i="2"/>
  <c r="BB464" i="2"/>
  <c r="R9" i="26"/>
  <c r="Q9" i="26"/>
  <c r="P13" i="26"/>
  <c r="F5" i="2"/>
  <c r="BC17" i="2"/>
  <c r="BC20" i="2"/>
  <c r="BC23" i="2"/>
  <c r="BC26" i="2"/>
  <c r="BC29" i="2"/>
  <c r="BC32" i="2"/>
  <c r="BC35" i="2"/>
  <c r="BC38" i="2"/>
  <c r="BC41" i="2"/>
  <c r="BC44" i="2"/>
  <c r="BC47" i="2"/>
  <c r="BC50" i="2"/>
  <c r="BC53" i="2"/>
  <c r="BC56" i="2"/>
  <c r="BC59" i="2"/>
  <c r="BC62" i="2"/>
  <c r="BC65" i="2"/>
  <c r="BC68" i="2"/>
  <c r="BC71" i="2"/>
  <c r="BC74" i="2"/>
  <c r="BC77" i="2"/>
  <c r="BC80" i="2"/>
  <c r="BC83" i="2"/>
  <c r="BC86" i="2"/>
  <c r="BC89" i="2"/>
  <c r="BC92" i="2"/>
  <c r="BC95" i="2"/>
  <c r="BC98" i="2"/>
  <c r="BC101" i="2"/>
  <c r="BC104" i="2"/>
  <c r="BC107" i="2"/>
  <c r="BC110" i="2"/>
  <c r="BC113" i="2"/>
  <c r="BC116" i="2"/>
  <c r="BC119" i="2"/>
  <c r="BC122" i="2"/>
  <c r="BC125" i="2"/>
  <c r="BC128" i="2"/>
  <c r="BC131" i="2"/>
  <c r="BC134" i="2"/>
  <c r="BC137" i="2"/>
  <c r="BC140" i="2"/>
  <c r="BC143" i="2"/>
  <c r="BC146" i="2"/>
  <c r="BC149" i="2"/>
  <c r="BC152" i="2"/>
  <c r="BC155" i="2"/>
  <c r="BC158" i="2"/>
  <c r="BC161" i="2"/>
  <c r="BC164" i="2"/>
  <c r="BC167" i="2"/>
  <c r="BC170" i="2"/>
  <c r="BC173" i="2"/>
  <c r="BC176" i="2"/>
  <c r="BC179" i="2"/>
  <c r="BC182" i="2"/>
  <c r="BC185" i="2"/>
  <c r="BC188" i="2"/>
  <c r="BC191" i="2"/>
  <c r="BC194" i="2"/>
  <c r="BC197" i="2"/>
  <c r="BC200" i="2"/>
  <c r="BC203" i="2"/>
  <c r="BC206" i="2"/>
  <c r="BC209" i="2"/>
  <c r="BC212" i="2"/>
  <c r="BC215" i="2"/>
  <c r="BC218" i="2"/>
  <c r="BC221" i="2"/>
  <c r="BC224" i="2"/>
  <c r="BC227" i="2"/>
  <c r="BC230" i="2"/>
  <c r="BC233" i="2"/>
  <c r="BC236" i="2"/>
  <c r="BC239" i="2"/>
  <c r="BC242" i="2"/>
  <c r="BC245" i="2"/>
  <c r="BC248" i="2"/>
  <c r="BC251" i="2"/>
  <c r="BC254" i="2"/>
  <c r="BC257" i="2"/>
  <c r="BC260" i="2"/>
  <c r="BC263" i="2"/>
  <c r="BC266" i="2"/>
  <c r="BC269" i="2"/>
  <c r="BC272" i="2"/>
  <c r="BC275" i="2"/>
  <c r="BC278" i="2"/>
  <c r="BC281" i="2"/>
  <c r="BC284" i="2"/>
  <c r="BC287" i="2"/>
  <c r="BC290" i="2"/>
  <c r="BC293" i="2"/>
  <c r="BC296" i="2"/>
  <c r="BC299" i="2"/>
  <c r="BC302" i="2"/>
  <c r="BC305" i="2"/>
  <c r="BC308" i="2"/>
  <c r="BC311" i="2"/>
  <c r="BC314" i="2"/>
  <c r="BC317" i="2"/>
  <c r="BC320" i="2"/>
  <c r="BC323" i="2"/>
  <c r="BC326" i="2"/>
  <c r="BC329" i="2"/>
  <c r="BC332" i="2"/>
  <c r="BC335" i="2"/>
  <c r="BC338" i="2"/>
  <c r="BC341" i="2"/>
  <c r="BC344" i="2"/>
  <c r="BC347" i="2"/>
  <c r="BC350" i="2"/>
  <c r="BC353" i="2"/>
  <c r="BC356" i="2"/>
  <c r="BC359" i="2"/>
  <c r="BC362" i="2"/>
  <c r="BC365" i="2"/>
  <c r="BC368" i="2"/>
  <c r="BC371" i="2"/>
  <c r="BC374" i="2"/>
  <c r="BC377" i="2"/>
  <c r="BC380" i="2"/>
  <c r="BC383" i="2"/>
  <c r="BC386" i="2"/>
  <c r="BC389" i="2"/>
  <c r="BC392" i="2"/>
  <c r="BC395" i="2"/>
  <c r="BC398" i="2"/>
  <c r="BC401" i="2"/>
  <c r="BC404" i="2"/>
  <c r="BC407" i="2"/>
  <c r="BC410" i="2"/>
  <c r="BC413" i="2"/>
  <c r="BC416" i="2"/>
  <c r="BC419" i="2"/>
  <c r="BC422" i="2"/>
  <c r="BC425" i="2"/>
  <c r="BC428" i="2"/>
  <c r="BC431" i="2"/>
  <c r="BC434" i="2"/>
  <c r="BC437" i="2"/>
  <c r="BC440" i="2"/>
  <c r="BC443" i="2"/>
  <c r="BC446" i="2"/>
  <c r="BC449" i="2"/>
  <c r="BC452" i="2"/>
  <c r="BC455" i="2"/>
  <c r="BC458" i="2"/>
  <c r="BC461" i="2"/>
  <c r="BC464" i="2"/>
  <c r="H20" i="19"/>
  <c r="H23" i="19"/>
  <c r="H26" i="19"/>
  <c r="AD18" i="19"/>
  <c r="AE18" i="19"/>
  <c r="AG18" i="19"/>
  <c r="I21" i="19"/>
  <c r="AD21" i="19"/>
  <c r="AE21" i="19"/>
  <c r="AG21" i="19"/>
  <c r="I24" i="19"/>
  <c r="AD24" i="19"/>
  <c r="AE24" i="19"/>
  <c r="AG24" i="19"/>
  <c r="I27" i="19"/>
  <c r="AD27" i="19"/>
  <c r="AE27" i="19"/>
  <c r="AG27" i="19"/>
  <c r="AG30" i="19"/>
  <c r="AG33" i="19"/>
  <c r="AG36" i="19"/>
  <c r="AG39" i="19"/>
  <c r="AG42" i="19"/>
  <c r="AG45" i="19"/>
  <c r="AG48" i="19"/>
  <c r="AG51" i="19"/>
  <c r="AG54" i="19"/>
  <c r="AG57" i="19"/>
  <c r="AG60" i="19"/>
  <c r="AG63" i="19"/>
  <c r="AG66" i="19"/>
  <c r="AG69" i="19"/>
  <c r="AG72" i="19"/>
  <c r="AG75" i="19"/>
  <c r="AG78" i="19"/>
  <c r="AG81" i="19"/>
  <c r="AG84" i="19"/>
  <c r="AG87" i="19"/>
  <c r="AG90" i="19"/>
  <c r="AG93" i="19"/>
  <c r="AG96" i="19"/>
  <c r="AG99" i="19"/>
  <c r="AG102" i="19"/>
  <c r="AG105" i="19"/>
  <c r="AG108" i="19"/>
  <c r="AG111" i="19"/>
  <c r="AG114" i="19"/>
  <c r="AG117" i="19"/>
  <c r="AG120" i="19"/>
  <c r="AG123" i="19"/>
  <c r="AG126" i="19"/>
  <c r="AG129" i="19"/>
  <c r="AG132" i="19"/>
  <c r="AG135" i="19"/>
  <c r="AG138" i="19"/>
  <c r="AG141" i="19"/>
  <c r="AG144" i="19"/>
  <c r="AG147" i="19"/>
  <c r="AG150" i="19"/>
  <c r="AG153" i="19"/>
  <c r="AG156" i="19"/>
  <c r="AG159" i="19"/>
  <c r="AG162" i="19"/>
  <c r="AG165" i="19"/>
  <c r="AG168" i="19"/>
  <c r="AG171" i="19"/>
  <c r="AG174" i="19"/>
  <c r="AG177" i="19"/>
  <c r="AG180" i="19"/>
  <c r="AG183" i="19"/>
  <c r="AG186" i="19"/>
  <c r="AG189" i="19"/>
  <c r="AG192" i="19"/>
  <c r="AG195" i="19"/>
  <c r="AG198" i="19"/>
  <c r="AG201" i="19"/>
  <c r="AG204" i="19"/>
  <c r="AG207" i="19"/>
  <c r="AG210" i="19"/>
  <c r="AG213" i="19"/>
  <c r="AG216" i="19"/>
  <c r="AG219" i="19"/>
  <c r="AG222" i="19"/>
  <c r="AG225" i="19"/>
  <c r="AG228" i="19"/>
  <c r="AG231" i="19"/>
  <c r="AG22" i="19"/>
  <c r="AH22" i="19"/>
  <c r="AG25" i="19"/>
  <c r="AH25" i="19"/>
  <c r="AG28" i="19"/>
  <c r="AH28" i="19"/>
  <c r="AG31" i="19"/>
  <c r="AH31" i="19"/>
  <c r="AG34" i="19"/>
  <c r="AH34" i="19"/>
  <c r="AG37" i="19"/>
  <c r="AH37" i="19"/>
  <c r="AG40" i="19"/>
  <c r="AH40" i="19"/>
  <c r="AG43" i="19"/>
  <c r="AH43" i="19"/>
  <c r="AG46" i="19"/>
  <c r="AH46" i="19"/>
  <c r="AG49" i="19"/>
  <c r="AH49" i="19"/>
  <c r="AG52" i="19"/>
  <c r="AH52" i="19"/>
  <c r="AG55" i="19"/>
  <c r="AH55" i="19"/>
  <c r="AG58" i="19"/>
  <c r="AH58" i="19"/>
  <c r="AG61" i="19"/>
  <c r="AH61" i="19"/>
  <c r="AG64" i="19"/>
  <c r="AH64" i="19"/>
  <c r="AG67" i="19"/>
  <c r="AH67" i="19"/>
  <c r="AG70" i="19"/>
  <c r="AH70" i="19"/>
  <c r="AG73" i="19"/>
  <c r="AH73" i="19"/>
  <c r="AG76" i="19"/>
  <c r="AH76" i="19"/>
  <c r="AG79" i="19"/>
  <c r="AH79" i="19"/>
  <c r="AG82" i="19"/>
  <c r="AH82" i="19"/>
  <c r="AG85" i="19"/>
  <c r="AH85" i="19"/>
  <c r="AG88" i="19"/>
  <c r="AH88" i="19"/>
  <c r="AG91" i="19"/>
  <c r="AH91" i="19"/>
  <c r="AG94" i="19"/>
  <c r="AH94" i="19"/>
  <c r="AG97" i="19"/>
  <c r="AH97" i="19"/>
  <c r="AG100" i="19"/>
  <c r="AH100" i="19"/>
  <c r="AG103" i="19"/>
  <c r="AH103" i="19"/>
  <c r="AG106" i="19"/>
  <c r="AH106" i="19"/>
  <c r="AG109" i="19"/>
  <c r="AH109" i="19"/>
  <c r="AG112" i="19"/>
  <c r="AH112" i="19"/>
  <c r="AG115" i="19"/>
  <c r="AH115" i="19"/>
  <c r="AG118" i="19"/>
  <c r="AH118" i="19"/>
  <c r="AG121" i="19"/>
  <c r="AH121" i="19"/>
  <c r="AG124" i="19"/>
  <c r="AH124" i="19"/>
  <c r="AG127" i="19"/>
  <c r="AH127" i="19"/>
  <c r="AG130" i="19"/>
  <c r="AH130" i="19"/>
  <c r="AG133" i="19"/>
  <c r="AH133" i="19"/>
  <c r="AG136" i="19"/>
  <c r="AH136" i="19"/>
  <c r="AG139" i="19"/>
  <c r="AH139" i="19"/>
  <c r="AG142" i="19"/>
  <c r="AH142" i="19"/>
  <c r="AG145" i="19"/>
  <c r="AH145" i="19"/>
  <c r="AG148" i="19"/>
  <c r="AH148" i="19"/>
  <c r="AG151" i="19"/>
  <c r="AH151" i="19"/>
  <c r="AG154" i="19"/>
  <c r="AH154" i="19"/>
  <c r="AG157" i="19"/>
  <c r="AH157" i="19"/>
  <c r="AG160" i="19"/>
  <c r="AH160" i="19"/>
  <c r="AG163" i="19"/>
  <c r="AH163" i="19"/>
  <c r="AG166" i="19"/>
  <c r="AH166" i="19"/>
  <c r="AG169" i="19"/>
  <c r="AH169" i="19"/>
  <c r="AG172" i="19"/>
  <c r="AH172" i="19"/>
  <c r="AG175" i="19"/>
  <c r="AH175" i="19"/>
  <c r="AG178" i="19"/>
  <c r="AH178" i="19"/>
  <c r="AG181" i="19"/>
  <c r="AH181" i="19"/>
  <c r="AG184" i="19"/>
  <c r="AH184" i="19"/>
  <c r="AG187" i="19"/>
  <c r="AH187" i="19"/>
  <c r="AG190" i="19"/>
  <c r="AH190" i="19"/>
  <c r="AG193" i="19"/>
  <c r="AH193" i="19"/>
  <c r="AG196" i="19"/>
  <c r="AH196" i="19"/>
  <c r="AG199" i="19"/>
  <c r="AH199" i="19"/>
  <c r="AG202" i="19"/>
  <c r="AH202" i="19"/>
  <c r="AG205" i="19"/>
  <c r="AH205" i="19"/>
  <c r="AG208" i="19"/>
  <c r="AH208" i="19"/>
  <c r="AG211" i="19"/>
  <c r="AH211" i="19"/>
  <c r="AG214" i="19"/>
  <c r="AH214" i="19"/>
  <c r="AG217" i="19"/>
  <c r="AH217" i="19"/>
  <c r="AG220" i="19"/>
  <c r="AH220" i="19"/>
  <c r="AG223" i="19"/>
  <c r="AH223" i="19"/>
  <c r="AG226" i="19"/>
  <c r="AH226" i="19"/>
  <c r="AG229" i="19"/>
  <c r="AH229" i="19"/>
  <c r="AG232" i="19"/>
  <c r="AH232" i="19"/>
  <c r="I30" i="19"/>
  <c r="I33" i="19"/>
  <c r="I36" i="19"/>
  <c r="I39" i="19"/>
  <c r="I42" i="19"/>
  <c r="I45" i="19"/>
  <c r="I48" i="19"/>
  <c r="I51" i="19"/>
  <c r="I54" i="19"/>
  <c r="I57" i="19"/>
  <c r="I60" i="19"/>
  <c r="I63" i="19"/>
  <c r="I66" i="19"/>
  <c r="I69" i="19"/>
  <c r="I72" i="19"/>
  <c r="I75" i="19"/>
  <c r="I78" i="19"/>
  <c r="I81" i="19"/>
  <c r="I84" i="19"/>
  <c r="I87" i="19"/>
  <c r="I90" i="19"/>
  <c r="I93" i="19"/>
  <c r="I96" i="19"/>
  <c r="I99" i="19"/>
  <c r="I102" i="19"/>
  <c r="I105" i="19"/>
  <c r="I108" i="19"/>
  <c r="I111" i="19"/>
  <c r="I114" i="19"/>
  <c r="I117" i="19"/>
  <c r="I120" i="19"/>
  <c r="I123" i="19"/>
  <c r="I126" i="19"/>
  <c r="I129" i="19"/>
  <c r="I132" i="19"/>
  <c r="I135" i="19"/>
  <c r="I138" i="19"/>
  <c r="I141" i="19"/>
  <c r="I144" i="19"/>
  <c r="I147" i="19"/>
  <c r="I150" i="19"/>
  <c r="I153" i="19"/>
  <c r="I156" i="19"/>
  <c r="I159" i="19"/>
  <c r="I162" i="19"/>
  <c r="I165" i="19"/>
  <c r="I168" i="19"/>
  <c r="I171" i="19"/>
  <c r="I174" i="19"/>
  <c r="I177" i="19"/>
  <c r="I180" i="19"/>
  <c r="I183" i="19"/>
  <c r="I186" i="19"/>
  <c r="I189" i="19"/>
  <c r="I192" i="19"/>
  <c r="I195" i="19"/>
  <c r="I198" i="19"/>
  <c r="I201" i="19"/>
  <c r="I204" i="19"/>
  <c r="I207" i="19"/>
  <c r="I210" i="19"/>
  <c r="I213" i="19"/>
  <c r="I216" i="19"/>
  <c r="I219" i="19"/>
  <c r="I222" i="19"/>
  <c r="I225" i="19"/>
  <c r="I228" i="19"/>
  <c r="I231" i="19"/>
  <c r="AK18" i="19"/>
  <c r="AK19" i="19"/>
  <c r="AK21" i="19"/>
  <c r="AK22" i="19"/>
  <c r="AK24" i="19"/>
  <c r="AK25" i="19"/>
  <c r="AK27" i="19"/>
  <c r="AK28" i="19"/>
  <c r="AJ17" i="19"/>
  <c r="AJ20" i="19"/>
  <c r="AI21" i="19"/>
  <c r="AI22" i="19" s="1"/>
  <c r="AJ22" i="19" s="1"/>
  <c r="AJ23" i="19"/>
  <c r="AI24" i="19"/>
  <c r="AJ24" i="19" s="1"/>
  <c r="BY20" i="19"/>
  <c r="BY23" i="19"/>
  <c r="BY26" i="19"/>
  <c r="AB23" i="19"/>
  <c r="AB26" i="19"/>
  <c r="AB18" i="19"/>
  <c r="AB21" i="19"/>
  <c r="AB24" i="19"/>
  <c r="AB27" i="19"/>
  <c r="AS17" i="19"/>
  <c r="AO17" i="19"/>
  <c r="AO10" i="19"/>
  <c r="AX17" i="19"/>
  <c r="AX12" i="19"/>
  <c r="AX10" i="19"/>
  <c r="BG17" i="19"/>
  <c r="BH17" i="19"/>
  <c r="BI17" i="19"/>
  <c r="BK17" i="19"/>
  <c r="BI18" i="19"/>
  <c r="BK18" i="19"/>
  <c r="BI19" i="19"/>
  <c r="BK19" i="19"/>
  <c r="BI20" i="19"/>
  <c r="BK20" i="19"/>
  <c r="BI21" i="19"/>
  <c r="BK21" i="19"/>
  <c r="BI22" i="19"/>
  <c r="BK22" i="19"/>
  <c r="BI23" i="19"/>
  <c r="BK23" i="19"/>
  <c r="BI24" i="19"/>
  <c r="BK24" i="19"/>
  <c r="BI25" i="19"/>
  <c r="BK25" i="19"/>
  <c r="BI26" i="19"/>
  <c r="BK26" i="19"/>
  <c r="BI27" i="19"/>
  <c r="BK27" i="19"/>
  <c r="BI28" i="19"/>
  <c r="BK28" i="19"/>
  <c r="BI29" i="19"/>
  <c r="BK29" i="19"/>
  <c r="BI30" i="19"/>
  <c r="BK30" i="19"/>
  <c r="BI31" i="19"/>
  <c r="BK31" i="19"/>
  <c r="BI32" i="19"/>
  <c r="BK32" i="19"/>
  <c r="BI33" i="19"/>
  <c r="BK33" i="19"/>
  <c r="BI34" i="19"/>
  <c r="BK34" i="19"/>
  <c r="BI35" i="19"/>
  <c r="BK35" i="19"/>
  <c r="BI36" i="19"/>
  <c r="BK36" i="19"/>
  <c r="BI37" i="19"/>
  <c r="BK37" i="19"/>
  <c r="BI38" i="19"/>
  <c r="BK38" i="19"/>
  <c r="BI39" i="19"/>
  <c r="BK39" i="19"/>
  <c r="BI40" i="19"/>
  <c r="BK40" i="19"/>
  <c r="BI41" i="19"/>
  <c r="BK41" i="19"/>
  <c r="BI42" i="19"/>
  <c r="BK42" i="19"/>
  <c r="BI43" i="19"/>
  <c r="BK43" i="19"/>
  <c r="BI44" i="19"/>
  <c r="BK44" i="19"/>
  <c r="BI45" i="19"/>
  <c r="BK45" i="19"/>
  <c r="BI46" i="19"/>
  <c r="BK46" i="19"/>
  <c r="BI47" i="19"/>
  <c r="BK47" i="19"/>
  <c r="BI48" i="19"/>
  <c r="BK48" i="19"/>
  <c r="BI49" i="19"/>
  <c r="BK49" i="19"/>
  <c r="BI50" i="19"/>
  <c r="BK50" i="19"/>
  <c r="BI51" i="19"/>
  <c r="BK51" i="19"/>
  <c r="BI52" i="19"/>
  <c r="BK52" i="19"/>
  <c r="BI53" i="19"/>
  <c r="BK53" i="19"/>
  <c r="BI54" i="19"/>
  <c r="BK54" i="19"/>
  <c r="BI55" i="19"/>
  <c r="BK55" i="19"/>
  <c r="BI56" i="19"/>
  <c r="BK56" i="19"/>
  <c r="BI57" i="19"/>
  <c r="BK57" i="19"/>
  <c r="BI58" i="19"/>
  <c r="BK58" i="19"/>
  <c r="BI59" i="19"/>
  <c r="BK59" i="19"/>
  <c r="BI60" i="19"/>
  <c r="BK60" i="19"/>
  <c r="BI61" i="19"/>
  <c r="BK61" i="19"/>
  <c r="BI62" i="19"/>
  <c r="BK62" i="19"/>
  <c r="BI63" i="19"/>
  <c r="BK63" i="19"/>
  <c r="BI64" i="19"/>
  <c r="BK64" i="19"/>
  <c r="BI65" i="19"/>
  <c r="BK65" i="19"/>
  <c r="BI66" i="19"/>
  <c r="BK66" i="19"/>
  <c r="BI67" i="19"/>
  <c r="BK67" i="19"/>
  <c r="BI68" i="19"/>
  <c r="BK68" i="19"/>
  <c r="BI69" i="19"/>
  <c r="BK69" i="19"/>
  <c r="BI70" i="19"/>
  <c r="BK70" i="19"/>
  <c r="BI71" i="19"/>
  <c r="BK71" i="19"/>
  <c r="BI72" i="19"/>
  <c r="BK72" i="19"/>
  <c r="BI73" i="19"/>
  <c r="BK73" i="19"/>
  <c r="BI74" i="19"/>
  <c r="BK74" i="19"/>
  <c r="BI75" i="19"/>
  <c r="BK75" i="19"/>
  <c r="BI76" i="19"/>
  <c r="BK76" i="19"/>
  <c r="BI77" i="19"/>
  <c r="BK77" i="19"/>
  <c r="BI78" i="19"/>
  <c r="BK78" i="19"/>
  <c r="BI79" i="19"/>
  <c r="BK79" i="19"/>
  <c r="BI80" i="19"/>
  <c r="BK80" i="19"/>
  <c r="BI81" i="19"/>
  <c r="BK81" i="19"/>
  <c r="BI82" i="19"/>
  <c r="BK82" i="19"/>
  <c r="BI83" i="19"/>
  <c r="BK83" i="19"/>
  <c r="BI84" i="19"/>
  <c r="BK84" i="19"/>
  <c r="BI85" i="19"/>
  <c r="BK85" i="19"/>
  <c r="BI86" i="19"/>
  <c r="BK86" i="19"/>
  <c r="BI87" i="19"/>
  <c r="BK87" i="19"/>
  <c r="BI88" i="19"/>
  <c r="BK88" i="19"/>
  <c r="BI89" i="19"/>
  <c r="BK89" i="19"/>
  <c r="BI90" i="19"/>
  <c r="BK90" i="19"/>
  <c r="BI91" i="19"/>
  <c r="BK91" i="19"/>
  <c r="BI92" i="19"/>
  <c r="BK92" i="19"/>
  <c r="BI93" i="19"/>
  <c r="BK93" i="19"/>
  <c r="BI94" i="19"/>
  <c r="BK94" i="19"/>
  <c r="BI95" i="19"/>
  <c r="BK95" i="19"/>
  <c r="BI96" i="19"/>
  <c r="BK96" i="19"/>
  <c r="BI97" i="19"/>
  <c r="BK97" i="19"/>
  <c r="BI98" i="19"/>
  <c r="BK98" i="19"/>
  <c r="BI99" i="19"/>
  <c r="BK99" i="19"/>
  <c r="BI100" i="19"/>
  <c r="BK100" i="19"/>
  <c r="BI101" i="19"/>
  <c r="BK101" i="19"/>
  <c r="BI102" i="19"/>
  <c r="BK102" i="19"/>
  <c r="BI103" i="19"/>
  <c r="BK103" i="19"/>
  <c r="BI104" i="19"/>
  <c r="BK104" i="19"/>
  <c r="BI105" i="19"/>
  <c r="BK105" i="19"/>
  <c r="BI106" i="19"/>
  <c r="BK106" i="19"/>
  <c r="BI107" i="19"/>
  <c r="BK107" i="19"/>
  <c r="BI108" i="19"/>
  <c r="BK108" i="19"/>
  <c r="BI109" i="19"/>
  <c r="BK109" i="19"/>
  <c r="BI110" i="19"/>
  <c r="BK110" i="19"/>
  <c r="BI111" i="19"/>
  <c r="BK111" i="19"/>
  <c r="BI112" i="19"/>
  <c r="BK112" i="19"/>
  <c r="BI113" i="19"/>
  <c r="BK113" i="19"/>
  <c r="BI114" i="19"/>
  <c r="BK114" i="19"/>
  <c r="BI115" i="19"/>
  <c r="BK115" i="19"/>
  <c r="BI116" i="19"/>
  <c r="BK116" i="19"/>
  <c r="BI117" i="19"/>
  <c r="BK117" i="19"/>
  <c r="BI118" i="19"/>
  <c r="BK118" i="19"/>
  <c r="BI119" i="19"/>
  <c r="BK119" i="19"/>
  <c r="BI120" i="19"/>
  <c r="BK120" i="19"/>
  <c r="BI121" i="19"/>
  <c r="BK121" i="19"/>
  <c r="BI122" i="19"/>
  <c r="BK122" i="19"/>
  <c r="BI123" i="19"/>
  <c r="BK123" i="19"/>
  <c r="BI124" i="19"/>
  <c r="BK124" i="19"/>
  <c r="BI125" i="19"/>
  <c r="BK125" i="19"/>
  <c r="BI126" i="19"/>
  <c r="BK126" i="19"/>
  <c r="BI127" i="19"/>
  <c r="BK127" i="19"/>
  <c r="BI128" i="19"/>
  <c r="BK128" i="19"/>
  <c r="BI129" i="19"/>
  <c r="BK129" i="19"/>
  <c r="BI130" i="19"/>
  <c r="BK130" i="19"/>
  <c r="BI131" i="19"/>
  <c r="BK131" i="19"/>
  <c r="BI132" i="19"/>
  <c r="BK132" i="19"/>
  <c r="BI133" i="19"/>
  <c r="BK133" i="19"/>
  <c r="BI134" i="19"/>
  <c r="BK134" i="19"/>
  <c r="BI135" i="19"/>
  <c r="BK135" i="19"/>
  <c r="BI136" i="19"/>
  <c r="BK136" i="19"/>
  <c r="BI137" i="19"/>
  <c r="BK137" i="19"/>
  <c r="BI138" i="19"/>
  <c r="BK138" i="19"/>
  <c r="BI139" i="19"/>
  <c r="BK139" i="19"/>
  <c r="BI140" i="19"/>
  <c r="BK140" i="19"/>
  <c r="BI141" i="19"/>
  <c r="BK141" i="19"/>
  <c r="BI142" i="19"/>
  <c r="BK142" i="19"/>
  <c r="BI143" i="19"/>
  <c r="BK143" i="19"/>
  <c r="BI144" i="19"/>
  <c r="BK144" i="19"/>
  <c r="BI145" i="19"/>
  <c r="BK145" i="19"/>
  <c r="BI146" i="19"/>
  <c r="BK146" i="19"/>
  <c r="BI147" i="19"/>
  <c r="BK147" i="19"/>
  <c r="BI148" i="19"/>
  <c r="BK148" i="19"/>
  <c r="BI149" i="19"/>
  <c r="BK149" i="19"/>
  <c r="BI150" i="19"/>
  <c r="BK150" i="19"/>
  <c r="BI151" i="19"/>
  <c r="BK151" i="19"/>
  <c r="BI152" i="19"/>
  <c r="BK152" i="19"/>
  <c r="BI153" i="19"/>
  <c r="BK153" i="19"/>
  <c r="BI154" i="19"/>
  <c r="BK154" i="19"/>
  <c r="BI155" i="19"/>
  <c r="BK155" i="19"/>
  <c r="BI156" i="19"/>
  <c r="BK156" i="19"/>
  <c r="BI157" i="19"/>
  <c r="BK157" i="19"/>
  <c r="BI158" i="19"/>
  <c r="BK158" i="19"/>
  <c r="BI159" i="19"/>
  <c r="BK159" i="19"/>
  <c r="BI160" i="19"/>
  <c r="BK160" i="19"/>
  <c r="BI161" i="19"/>
  <c r="BK161" i="19"/>
  <c r="BI162" i="19"/>
  <c r="BK162" i="19"/>
  <c r="BI163" i="19"/>
  <c r="BK163" i="19"/>
  <c r="BI164" i="19"/>
  <c r="BK164" i="19"/>
  <c r="BI165" i="19"/>
  <c r="BK165" i="19"/>
  <c r="BI166" i="19"/>
  <c r="BK166" i="19"/>
  <c r="BI167" i="19"/>
  <c r="BK167" i="19"/>
  <c r="BI168" i="19"/>
  <c r="BK168" i="19"/>
  <c r="BI169" i="19"/>
  <c r="BK169" i="19"/>
  <c r="BI170" i="19"/>
  <c r="BK170" i="19"/>
  <c r="BI171" i="19"/>
  <c r="BK171" i="19"/>
  <c r="BI172" i="19"/>
  <c r="BK172" i="19"/>
  <c r="BI173" i="19"/>
  <c r="BK173" i="19"/>
  <c r="BI174" i="19"/>
  <c r="BK174" i="19"/>
  <c r="BI175" i="19"/>
  <c r="BK175" i="19"/>
  <c r="BI176" i="19"/>
  <c r="BK176" i="19"/>
  <c r="BI177" i="19"/>
  <c r="BK177" i="19"/>
  <c r="BI178" i="19"/>
  <c r="BK178" i="19"/>
  <c r="BI179" i="19"/>
  <c r="BK179" i="19"/>
  <c r="BI180" i="19"/>
  <c r="BK180" i="19"/>
  <c r="BI181" i="19"/>
  <c r="BK181" i="19"/>
  <c r="BI182" i="19"/>
  <c r="BK182" i="19"/>
  <c r="BI183" i="19"/>
  <c r="BK183" i="19"/>
  <c r="BI184" i="19"/>
  <c r="BK184" i="19"/>
  <c r="BI185" i="19"/>
  <c r="BK185" i="19"/>
  <c r="BI186" i="19"/>
  <c r="BK186" i="19"/>
  <c r="BI187" i="19"/>
  <c r="BK187" i="19"/>
  <c r="BI188" i="19"/>
  <c r="BK188" i="19"/>
  <c r="BI189" i="19"/>
  <c r="BK189" i="19"/>
  <c r="BI190" i="19"/>
  <c r="BK190" i="19"/>
  <c r="BI191" i="19"/>
  <c r="BK191" i="19"/>
  <c r="BI192" i="19"/>
  <c r="BK192" i="19"/>
  <c r="BI193" i="19"/>
  <c r="BK193" i="19"/>
  <c r="BI194" i="19"/>
  <c r="BK194" i="19"/>
  <c r="BI195" i="19"/>
  <c r="BK195" i="19"/>
  <c r="BI196" i="19"/>
  <c r="BK196" i="19"/>
  <c r="BI197" i="19"/>
  <c r="BK197" i="19"/>
  <c r="BI198" i="19"/>
  <c r="BK198" i="19"/>
  <c r="BI199" i="19"/>
  <c r="BK199" i="19"/>
  <c r="BI200" i="19"/>
  <c r="BK200" i="19"/>
  <c r="BI201" i="19"/>
  <c r="BK201" i="19"/>
  <c r="BI202" i="19"/>
  <c r="BK202" i="19"/>
  <c r="BI203" i="19"/>
  <c r="BK203" i="19"/>
  <c r="BI204" i="19"/>
  <c r="BK204" i="19"/>
  <c r="BI205" i="19"/>
  <c r="BK205" i="19"/>
  <c r="BI206" i="19"/>
  <c r="BK206" i="19"/>
  <c r="BI207" i="19"/>
  <c r="BK207" i="19"/>
  <c r="BI208" i="19"/>
  <c r="BK208" i="19"/>
  <c r="BI209" i="19"/>
  <c r="BK209" i="19"/>
  <c r="BI210" i="19"/>
  <c r="BK210" i="19"/>
  <c r="BI211" i="19"/>
  <c r="BK211" i="19"/>
  <c r="BI212" i="19"/>
  <c r="BK212" i="19"/>
  <c r="BI213" i="19"/>
  <c r="BK213" i="19"/>
  <c r="BI214" i="19"/>
  <c r="BK214" i="19"/>
  <c r="BI215" i="19"/>
  <c r="BK215" i="19"/>
  <c r="BI216" i="19"/>
  <c r="BK216" i="19"/>
  <c r="BI217" i="19"/>
  <c r="BK217" i="19"/>
  <c r="BI218" i="19"/>
  <c r="BK218" i="19"/>
  <c r="BI219" i="19"/>
  <c r="BK219" i="19"/>
  <c r="BI220" i="19"/>
  <c r="BK220" i="19"/>
  <c r="BI221" i="19"/>
  <c r="BK221" i="19"/>
  <c r="BI222" i="19"/>
  <c r="BK222" i="19"/>
  <c r="BI223" i="19"/>
  <c r="BK223" i="19"/>
  <c r="BI224" i="19"/>
  <c r="BK224" i="19"/>
  <c r="BI225" i="19"/>
  <c r="BK225" i="19"/>
  <c r="BI226" i="19"/>
  <c r="BK226" i="19"/>
  <c r="BI227" i="19"/>
  <c r="BK227" i="19"/>
  <c r="BI228" i="19"/>
  <c r="BK228" i="19"/>
  <c r="BI229" i="19"/>
  <c r="BK229" i="19"/>
  <c r="BI230" i="19"/>
  <c r="BK230" i="19"/>
  <c r="BI231" i="19"/>
  <c r="BK231" i="19"/>
  <c r="BI232" i="19"/>
  <c r="BK232" i="19"/>
  <c r="BI233" i="19"/>
  <c r="BK233" i="19"/>
  <c r="BI234" i="19"/>
  <c r="BK234" i="19"/>
  <c r="BI235" i="19"/>
  <c r="BK235" i="19"/>
  <c r="BI236" i="19"/>
  <c r="BK236" i="19"/>
  <c r="BI237" i="19"/>
  <c r="BK237" i="19"/>
  <c r="BI238" i="19"/>
  <c r="BK238" i="19"/>
  <c r="BI239" i="19"/>
  <c r="BK239" i="19"/>
  <c r="BI240" i="19"/>
  <c r="BK240" i="19"/>
  <c r="BI241" i="19"/>
  <c r="BK241" i="19"/>
  <c r="BI242" i="19"/>
  <c r="BK242" i="19"/>
  <c r="BI243" i="19"/>
  <c r="BK243" i="19"/>
  <c r="BI244" i="19"/>
  <c r="BK244" i="19"/>
  <c r="BI245" i="19"/>
  <c r="BK245" i="19"/>
  <c r="BI246" i="19"/>
  <c r="BK246" i="19"/>
  <c r="BI247" i="19"/>
  <c r="BK247" i="19"/>
  <c r="BI248" i="19"/>
  <c r="BK248" i="19"/>
  <c r="BI249" i="19"/>
  <c r="BK249" i="19"/>
  <c r="BI250" i="19"/>
  <c r="BK250" i="19"/>
  <c r="BI251" i="19"/>
  <c r="BK251" i="19"/>
  <c r="BI252" i="19"/>
  <c r="BK252" i="19"/>
  <c r="BI253" i="19"/>
  <c r="BK253" i="19"/>
  <c r="BI254" i="19"/>
  <c r="BK254" i="19"/>
  <c r="BI255" i="19"/>
  <c r="BK255" i="19"/>
  <c r="BI256" i="19"/>
  <c r="BK256" i="19"/>
  <c r="BI257" i="19"/>
  <c r="BK257" i="19"/>
  <c r="BI258" i="19"/>
  <c r="BK258" i="19"/>
  <c r="BI259" i="19"/>
  <c r="BK259" i="19"/>
  <c r="BI260" i="19"/>
  <c r="BK260" i="19"/>
  <c r="BI261" i="19"/>
  <c r="BK261" i="19"/>
  <c r="BI262" i="19"/>
  <c r="BK262" i="19"/>
  <c r="BI263" i="19"/>
  <c r="BK263" i="19"/>
  <c r="BI264" i="19"/>
  <c r="BK264" i="19"/>
  <c r="BI265" i="19"/>
  <c r="BK265" i="19"/>
  <c r="BI266" i="19"/>
  <c r="BK266" i="19"/>
  <c r="BI267" i="19"/>
  <c r="BK267" i="19"/>
  <c r="BI268" i="19"/>
  <c r="BK268" i="19"/>
  <c r="BI269" i="19"/>
  <c r="BK269" i="19"/>
  <c r="BI270" i="19"/>
  <c r="BK270" i="19"/>
  <c r="BI271" i="19"/>
  <c r="BK271" i="19"/>
  <c r="BI272" i="19"/>
  <c r="BK272" i="19"/>
  <c r="BI273" i="19"/>
  <c r="BK273" i="19"/>
  <c r="BI274" i="19"/>
  <c r="BK274" i="19"/>
  <c r="BI275" i="19"/>
  <c r="BK275" i="19"/>
  <c r="BI276" i="19"/>
  <c r="BK276" i="19"/>
  <c r="BI277" i="19"/>
  <c r="BK277" i="19"/>
  <c r="BI278" i="19"/>
  <c r="BK278" i="19"/>
  <c r="BI279" i="19"/>
  <c r="BK279" i="19"/>
  <c r="BI280" i="19"/>
  <c r="BK280" i="19"/>
  <c r="BI281" i="19"/>
  <c r="BK281" i="19"/>
  <c r="BI282" i="19"/>
  <c r="BK282" i="19"/>
  <c r="BI283" i="19"/>
  <c r="BK283" i="19"/>
  <c r="BI284" i="19"/>
  <c r="BK284" i="19"/>
  <c r="BI285" i="19"/>
  <c r="BK285" i="19"/>
  <c r="BI286" i="19"/>
  <c r="BK286" i="19"/>
  <c r="BI287" i="19"/>
  <c r="BK287" i="19"/>
  <c r="BI288" i="19"/>
  <c r="BK288" i="19"/>
  <c r="BI289" i="19"/>
  <c r="BK289" i="19"/>
  <c r="BI290" i="19"/>
  <c r="BK290" i="19"/>
  <c r="BI291" i="19"/>
  <c r="BK291" i="19"/>
  <c r="BI292" i="19"/>
  <c r="BK292" i="19"/>
  <c r="BI293" i="19"/>
  <c r="BK293" i="19"/>
  <c r="BI294" i="19"/>
  <c r="BK294" i="19"/>
  <c r="BI295" i="19"/>
  <c r="BK295" i="19"/>
  <c r="BI296" i="19"/>
  <c r="BK296" i="19"/>
  <c r="BI297" i="19"/>
  <c r="BK297" i="19"/>
  <c r="BI298" i="19"/>
  <c r="BK298" i="19"/>
  <c r="BI299" i="19"/>
  <c r="BK299" i="19"/>
  <c r="BI300" i="19"/>
  <c r="BK300" i="19"/>
  <c r="BI301" i="19"/>
  <c r="BK301" i="19"/>
  <c r="BI302" i="19"/>
  <c r="BK302" i="19"/>
  <c r="BI303" i="19"/>
  <c r="BK303" i="19"/>
  <c r="BI304" i="19"/>
  <c r="BK304" i="19"/>
  <c r="BI305" i="19"/>
  <c r="BK305" i="19"/>
  <c r="BI306" i="19"/>
  <c r="BK306" i="19"/>
  <c r="BI307" i="19"/>
  <c r="BK307" i="19"/>
  <c r="BI308" i="19"/>
  <c r="BK308" i="19"/>
  <c r="BI309" i="19"/>
  <c r="BK309" i="19"/>
  <c r="BI310" i="19"/>
  <c r="BK310" i="19"/>
  <c r="BI311" i="19"/>
  <c r="BK311" i="19"/>
  <c r="BI312" i="19"/>
  <c r="BK312" i="19"/>
  <c r="BI313" i="19"/>
  <c r="BK313" i="19"/>
  <c r="BI314" i="19"/>
  <c r="BK314" i="19"/>
  <c r="BI315" i="19"/>
  <c r="BK315" i="19"/>
  <c r="BI316" i="19"/>
  <c r="BK316" i="19"/>
  <c r="BI317" i="19"/>
  <c r="BK317" i="19"/>
  <c r="BI318" i="19"/>
  <c r="BK318" i="19"/>
  <c r="BI319" i="19"/>
  <c r="BK319" i="19"/>
  <c r="BI320" i="19"/>
  <c r="BK320" i="19"/>
  <c r="BI321" i="19"/>
  <c r="BK321" i="19"/>
  <c r="BI322" i="19"/>
  <c r="BK322" i="19"/>
  <c r="BI323" i="19"/>
  <c r="BK323" i="19"/>
  <c r="BI324" i="19"/>
  <c r="BK324" i="19"/>
  <c r="BI325" i="19"/>
  <c r="BK325" i="19"/>
  <c r="BI326" i="19"/>
  <c r="BK326" i="19"/>
  <c r="BI327" i="19"/>
  <c r="BK327" i="19"/>
  <c r="BI328" i="19"/>
  <c r="BK328" i="19"/>
  <c r="BI329" i="19"/>
  <c r="BK329" i="19"/>
  <c r="BI330" i="19"/>
  <c r="BK330" i="19"/>
  <c r="BI331" i="19"/>
  <c r="BK331" i="19"/>
  <c r="BI332" i="19"/>
  <c r="BK332" i="19"/>
  <c r="BI333" i="19"/>
  <c r="BK333" i="19"/>
  <c r="BI334" i="19"/>
  <c r="BK334" i="19"/>
  <c r="BI335" i="19"/>
  <c r="BK335" i="19"/>
  <c r="BI336" i="19"/>
  <c r="BK336" i="19"/>
  <c r="BI337" i="19"/>
  <c r="BK337" i="19"/>
  <c r="BI338" i="19"/>
  <c r="BK338" i="19"/>
  <c r="BI339" i="19"/>
  <c r="BK339" i="19"/>
  <c r="BI340" i="19"/>
  <c r="BK340" i="19"/>
  <c r="BI341" i="19"/>
  <c r="BK341" i="19"/>
  <c r="BI342" i="19"/>
  <c r="BK342" i="19"/>
  <c r="BI343" i="19"/>
  <c r="BK343" i="19"/>
  <c r="BI344" i="19"/>
  <c r="BK344" i="19"/>
  <c r="BI345" i="19"/>
  <c r="BK345" i="19"/>
  <c r="BI346" i="19"/>
  <c r="BK346" i="19"/>
  <c r="BI347" i="19"/>
  <c r="BK347" i="19"/>
  <c r="BI348" i="19"/>
  <c r="BK348" i="19"/>
  <c r="BI349" i="19"/>
  <c r="BK349" i="19"/>
  <c r="BI350" i="19"/>
  <c r="BK350" i="19"/>
  <c r="BI351" i="19"/>
  <c r="BK351" i="19"/>
  <c r="BI352" i="19"/>
  <c r="BK352" i="19"/>
  <c r="BI353" i="19"/>
  <c r="BK353" i="19"/>
  <c r="BI354" i="19"/>
  <c r="BK354" i="19"/>
  <c r="BI355" i="19"/>
  <c r="BK355" i="19"/>
  <c r="BI356" i="19"/>
  <c r="BK356" i="19"/>
  <c r="BI357" i="19"/>
  <c r="BK357" i="19"/>
  <c r="BI358" i="19"/>
  <c r="BK358" i="19"/>
  <c r="BI359" i="19"/>
  <c r="BK359" i="19"/>
  <c r="BI360" i="19"/>
  <c r="BK360" i="19"/>
  <c r="BI361" i="19"/>
  <c r="BK361" i="19"/>
  <c r="BI362" i="19"/>
  <c r="BK362" i="19"/>
  <c r="BI363" i="19"/>
  <c r="BK363" i="19"/>
  <c r="BI364" i="19"/>
  <c r="BK364" i="19"/>
  <c r="BI365" i="19"/>
  <c r="BK365" i="19"/>
  <c r="BI366" i="19"/>
  <c r="BK366" i="19"/>
  <c r="BI367" i="19"/>
  <c r="BK367" i="19"/>
  <c r="BI368" i="19"/>
  <c r="BK368" i="19"/>
  <c r="BI369" i="19"/>
  <c r="BK369" i="19"/>
  <c r="BI370" i="19"/>
  <c r="BK370" i="19"/>
  <c r="BI371" i="19"/>
  <c r="BK371" i="19"/>
  <c r="BI372" i="19"/>
  <c r="BK372" i="19"/>
  <c r="BI373" i="19"/>
  <c r="BK373" i="19"/>
  <c r="BI374" i="19"/>
  <c r="BK374" i="19"/>
  <c r="BI375" i="19"/>
  <c r="BK375" i="19"/>
  <c r="BI376" i="19"/>
  <c r="BK376" i="19"/>
  <c r="BI377" i="19"/>
  <c r="BK377" i="19"/>
  <c r="BI378" i="19"/>
  <c r="BK378" i="19"/>
  <c r="BI379" i="19"/>
  <c r="BK379" i="19"/>
  <c r="BI380" i="19"/>
  <c r="BK380" i="19"/>
  <c r="BI381" i="19"/>
  <c r="BK381" i="19"/>
  <c r="BI382" i="19"/>
  <c r="BK382" i="19"/>
  <c r="BI383" i="19"/>
  <c r="BK383" i="19"/>
  <c r="BI384" i="19"/>
  <c r="BK384" i="19"/>
  <c r="BI385" i="19"/>
  <c r="BK385" i="19"/>
  <c r="BI386" i="19"/>
  <c r="BK386" i="19"/>
  <c r="BI387" i="19"/>
  <c r="BK387" i="19"/>
  <c r="BI388" i="19"/>
  <c r="BK388" i="19"/>
  <c r="BI389" i="19"/>
  <c r="BK389" i="19"/>
  <c r="BI390" i="19"/>
  <c r="BK390" i="19"/>
  <c r="BI391" i="19"/>
  <c r="BK391" i="19"/>
  <c r="BI392" i="19"/>
  <c r="BK392" i="19"/>
  <c r="BI393" i="19"/>
  <c r="BK393" i="19"/>
  <c r="BI394" i="19"/>
  <c r="BK394" i="19"/>
  <c r="BI395" i="19"/>
  <c r="BK395" i="19"/>
  <c r="BI396" i="19"/>
  <c r="BK396" i="19"/>
  <c r="BI397" i="19"/>
  <c r="BK397" i="19"/>
  <c r="BI398" i="19"/>
  <c r="BK398" i="19"/>
  <c r="BI399" i="19"/>
  <c r="BK399" i="19"/>
  <c r="BI400" i="19"/>
  <c r="BK400" i="19"/>
  <c r="BI401" i="19"/>
  <c r="BK401" i="19"/>
  <c r="BI402" i="19"/>
  <c r="BK402" i="19"/>
  <c r="BI403" i="19"/>
  <c r="BK403" i="19"/>
  <c r="BI404" i="19"/>
  <c r="BK404" i="19"/>
  <c r="BI405" i="19"/>
  <c r="BK405" i="19"/>
  <c r="BI406" i="19"/>
  <c r="BK406" i="19"/>
  <c r="BI407" i="19"/>
  <c r="BK407" i="19"/>
  <c r="BI408" i="19"/>
  <c r="BK408" i="19"/>
  <c r="BI409" i="19"/>
  <c r="BK409" i="19"/>
  <c r="BI410" i="19"/>
  <c r="BK410" i="19"/>
  <c r="BI411" i="19"/>
  <c r="BK411" i="19"/>
  <c r="BI412" i="19"/>
  <c r="BK412" i="19"/>
  <c r="BI413" i="19"/>
  <c r="BK413" i="19"/>
  <c r="BI414" i="19"/>
  <c r="BK414" i="19"/>
  <c r="BI415" i="19"/>
  <c r="BK415" i="19"/>
  <c r="BI416" i="19"/>
  <c r="BK416" i="19"/>
  <c r="BI417" i="19"/>
  <c r="BK417" i="19"/>
  <c r="BI418" i="19"/>
  <c r="BK418" i="19"/>
  <c r="BI419" i="19"/>
  <c r="BK419" i="19"/>
  <c r="BI420" i="19"/>
  <c r="BK420" i="19"/>
  <c r="BI421" i="19"/>
  <c r="BK421" i="19"/>
  <c r="BI422" i="19"/>
  <c r="BK422" i="19"/>
  <c r="BI423" i="19"/>
  <c r="BK423" i="19"/>
  <c r="BI424" i="19"/>
  <c r="BK424" i="19"/>
  <c r="BI425" i="19"/>
  <c r="BK425" i="19"/>
  <c r="BI426" i="19"/>
  <c r="BK426" i="19"/>
  <c r="BI427" i="19"/>
  <c r="BK427" i="19"/>
  <c r="BI428" i="19"/>
  <c r="BK428" i="19"/>
  <c r="BI429" i="19"/>
  <c r="BK429" i="19"/>
  <c r="BI430" i="19"/>
  <c r="BK430" i="19"/>
  <c r="BI431" i="19"/>
  <c r="BK431" i="19"/>
  <c r="BI432" i="19"/>
  <c r="BK432" i="19"/>
  <c r="BI433" i="19"/>
  <c r="BK433" i="19"/>
  <c r="BI434" i="19"/>
  <c r="BK434" i="19"/>
  <c r="BI435" i="19"/>
  <c r="BK435" i="19"/>
  <c r="BI436" i="19"/>
  <c r="BK436" i="19"/>
  <c r="BI437" i="19"/>
  <c r="BK437" i="19"/>
  <c r="BI438" i="19"/>
  <c r="BK438" i="19"/>
  <c r="BI439" i="19"/>
  <c r="BK439" i="19"/>
  <c r="BI440" i="19"/>
  <c r="BK440" i="19"/>
  <c r="BI441" i="19"/>
  <c r="BK441" i="19"/>
  <c r="BI442" i="19"/>
  <c r="BK442" i="19"/>
  <c r="BI443" i="19"/>
  <c r="BK443" i="19"/>
  <c r="BI444" i="19"/>
  <c r="BK444" i="19"/>
  <c r="BI445" i="19"/>
  <c r="BK445" i="19"/>
  <c r="BI446" i="19"/>
  <c r="BK446" i="19"/>
  <c r="BI447" i="19"/>
  <c r="BK447" i="19"/>
  <c r="BI448" i="19"/>
  <c r="BK448" i="19"/>
  <c r="BI449" i="19"/>
  <c r="BK449" i="19"/>
  <c r="BI450" i="19"/>
  <c r="BK450" i="19"/>
  <c r="BI451" i="19"/>
  <c r="BK451" i="19"/>
  <c r="BI452" i="19"/>
  <c r="BK452" i="19"/>
  <c r="BI453" i="19"/>
  <c r="BK453" i="19"/>
  <c r="BI454" i="19"/>
  <c r="BK454" i="19"/>
  <c r="BI455" i="19"/>
  <c r="BK455" i="19"/>
  <c r="BI456" i="19"/>
  <c r="BK456" i="19"/>
  <c r="BI457" i="19"/>
  <c r="BK457" i="19"/>
  <c r="BI458" i="19"/>
  <c r="BK458" i="19"/>
  <c r="BI459" i="19"/>
  <c r="BK459" i="19"/>
  <c r="BI460" i="19"/>
  <c r="BK460" i="19"/>
  <c r="BI461" i="19"/>
  <c r="BK461" i="19"/>
  <c r="BI462" i="19"/>
  <c r="BK462" i="19"/>
  <c r="BI463" i="19"/>
  <c r="BK463" i="19"/>
  <c r="BI464" i="19"/>
  <c r="BK464" i="19"/>
  <c r="BI465" i="19"/>
  <c r="BK465" i="19"/>
  <c r="BI466" i="19"/>
  <c r="BK466" i="19"/>
  <c r="BK10" i="19"/>
  <c r="AN17" i="19"/>
  <c r="AN10" i="19"/>
  <c r="AZ17" i="19"/>
  <c r="AZ10" i="19"/>
  <c r="BA17" i="19"/>
  <c r="BA10" i="19"/>
  <c r="AY17" i="19"/>
  <c r="AY18" i="19"/>
  <c r="AY19" i="19"/>
  <c r="AY20" i="19"/>
  <c r="AY21" i="19"/>
  <c r="AY22" i="19"/>
  <c r="AY23" i="19"/>
  <c r="AY24" i="19"/>
  <c r="AY25" i="19"/>
  <c r="AY26" i="19"/>
  <c r="AY27" i="19"/>
  <c r="AY28" i="19"/>
  <c r="AY29" i="19"/>
  <c r="AY30" i="19"/>
  <c r="AY31" i="19"/>
  <c r="AY32" i="19"/>
  <c r="AY33" i="19"/>
  <c r="AY34" i="19"/>
  <c r="AY35" i="19"/>
  <c r="AY36" i="19"/>
  <c r="AY37" i="19"/>
  <c r="AY38" i="19"/>
  <c r="AY39" i="19"/>
  <c r="AY40" i="19"/>
  <c r="AY41" i="19"/>
  <c r="AY42" i="19"/>
  <c r="AY43" i="19"/>
  <c r="AY44" i="19"/>
  <c r="AY45" i="19"/>
  <c r="AY46" i="19"/>
  <c r="AY47" i="19"/>
  <c r="AY48" i="19"/>
  <c r="AY49" i="19"/>
  <c r="AY50" i="19"/>
  <c r="AY51" i="19"/>
  <c r="AY52" i="19"/>
  <c r="AY53" i="19"/>
  <c r="AY54" i="19"/>
  <c r="AY55" i="19"/>
  <c r="AY56" i="19"/>
  <c r="AY57" i="19"/>
  <c r="AY58" i="19"/>
  <c r="AY59" i="19"/>
  <c r="AY60" i="19"/>
  <c r="AY61" i="19"/>
  <c r="AY62" i="19"/>
  <c r="AY63" i="19"/>
  <c r="AY64" i="19"/>
  <c r="AY65" i="19"/>
  <c r="AY66" i="19"/>
  <c r="AY67" i="19"/>
  <c r="AY68" i="19"/>
  <c r="AY69" i="19"/>
  <c r="AY70" i="19"/>
  <c r="AY71" i="19"/>
  <c r="AY72" i="19"/>
  <c r="AY73" i="19"/>
  <c r="AY74" i="19"/>
  <c r="AY75" i="19"/>
  <c r="AY76" i="19"/>
  <c r="AY77" i="19"/>
  <c r="AY78" i="19"/>
  <c r="AY79" i="19"/>
  <c r="AY80" i="19"/>
  <c r="AY81" i="19"/>
  <c r="AY82" i="19"/>
  <c r="AY83"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10" i="19" s="1"/>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BB17" i="19"/>
  <c r="BB20" i="19"/>
  <c r="BB23" i="19"/>
  <c r="BB26" i="19"/>
  <c r="BB29" i="19"/>
  <c r="BB32" i="19"/>
  <c r="BB35" i="19"/>
  <c r="BB38" i="19"/>
  <c r="BB41" i="19"/>
  <c r="BB44" i="19"/>
  <c r="BB47" i="19"/>
  <c r="BB50" i="19"/>
  <c r="BB53" i="19"/>
  <c r="BB56" i="19"/>
  <c r="BB59" i="19"/>
  <c r="BB62" i="19"/>
  <c r="BB65" i="19"/>
  <c r="BB68" i="19"/>
  <c r="BB71" i="19"/>
  <c r="BB74" i="19"/>
  <c r="BB77" i="19"/>
  <c r="BB80" i="19"/>
  <c r="BB83" i="19"/>
  <c r="BB86" i="19"/>
  <c r="BB89" i="19"/>
  <c r="BB92" i="19"/>
  <c r="BB95" i="19"/>
  <c r="BB98" i="19"/>
  <c r="BB101" i="19"/>
  <c r="BB104" i="19"/>
  <c r="BB107" i="19"/>
  <c r="BB110" i="19"/>
  <c r="BB113" i="19"/>
  <c r="BB116" i="19"/>
  <c r="BB119" i="19"/>
  <c r="BB122" i="19"/>
  <c r="BB125" i="19"/>
  <c r="BB128" i="19"/>
  <c r="BB131" i="19"/>
  <c r="BB134" i="19"/>
  <c r="BB137" i="19"/>
  <c r="BB140" i="19"/>
  <c r="BB143" i="19"/>
  <c r="BB146" i="19"/>
  <c r="BB149" i="19"/>
  <c r="BB152" i="19"/>
  <c r="BB155" i="19"/>
  <c r="BB158" i="19"/>
  <c r="BB161" i="19"/>
  <c r="BB164" i="19"/>
  <c r="BB167" i="19"/>
  <c r="BB170" i="19"/>
  <c r="BB173" i="19"/>
  <c r="BB176" i="19"/>
  <c r="BB179" i="19"/>
  <c r="BB182" i="19"/>
  <c r="BB185" i="19"/>
  <c r="BB188" i="19"/>
  <c r="BB191" i="19"/>
  <c r="BB194" i="19"/>
  <c r="BB197" i="19"/>
  <c r="BB200" i="19"/>
  <c r="BB203" i="19"/>
  <c r="BB206" i="19"/>
  <c r="BB209" i="19"/>
  <c r="BB212" i="19"/>
  <c r="BB215" i="19"/>
  <c r="BB218" i="19"/>
  <c r="BB221" i="19"/>
  <c r="BB224" i="19"/>
  <c r="BB227" i="19"/>
  <c r="BB230" i="19"/>
  <c r="BB233" i="19"/>
  <c r="BB236" i="19"/>
  <c r="BB239" i="19"/>
  <c r="BB242" i="19"/>
  <c r="BB245" i="19"/>
  <c r="BB248" i="19"/>
  <c r="BB251" i="19"/>
  <c r="BB254" i="19"/>
  <c r="BB257" i="19"/>
  <c r="BB260" i="19"/>
  <c r="BB263" i="19"/>
  <c r="BB266" i="19"/>
  <c r="BB269" i="19"/>
  <c r="BB272" i="19"/>
  <c r="BB275" i="19"/>
  <c r="BB278" i="19"/>
  <c r="BB281" i="19"/>
  <c r="BB284" i="19"/>
  <c r="BB287" i="19"/>
  <c r="BB290" i="19"/>
  <c r="BB293" i="19"/>
  <c r="BB296" i="19"/>
  <c r="BB299" i="19"/>
  <c r="BB302" i="19"/>
  <c r="BB305" i="19"/>
  <c r="BB308" i="19"/>
  <c r="BB311" i="19"/>
  <c r="BB314" i="19"/>
  <c r="BB317" i="19"/>
  <c r="BB320" i="19"/>
  <c r="BB323" i="19"/>
  <c r="BB326" i="19"/>
  <c r="BB329" i="19"/>
  <c r="BB332" i="19"/>
  <c r="BB335" i="19"/>
  <c r="BB338" i="19"/>
  <c r="BB341" i="19"/>
  <c r="BB344" i="19"/>
  <c r="BB347" i="19"/>
  <c r="BB350" i="19"/>
  <c r="BB353" i="19"/>
  <c r="BB356" i="19"/>
  <c r="BB359" i="19"/>
  <c r="BB362" i="19"/>
  <c r="BB365" i="19"/>
  <c r="BB368" i="19"/>
  <c r="BB371" i="19"/>
  <c r="BB374" i="19"/>
  <c r="BB377" i="19"/>
  <c r="BB380" i="19"/>
  <c r="BB383" i="19"/>
  <c r="BB386" i="19"/>
  <c r="BB389" i="19"/>
  <c r="BB392" i="19"/>
  <c r="BB395" i="19"/>
  <c r="BB398" i="19"/>
  <c r="BB401" i="19"/>
  <c r="BB404" i="19"/>
  <c r="BB407" i="19"/>
  <c r="BB410" i="19"/>
  <c r="BB413" i="19"/>
  <c r="BB416" i="19"/>
  <c r="BB419" i="19"/>
  <c r="BB422" i="19"/>
  <c r="BB425" i="19"/>
  <c r="BB428" i="19"/>
  <c r="BB431" i="19"/>
  <c r="BB434" i="19"/>
  <c r="BB437" i="19"/>
  <c r="BB440" i="19"/>
  <c r="BB443" i="19"/>
  <c r="BB446" i="19"/>
  <c r="BB449" i="19"/>
  <c r="BB452" i="19"/>
  <c r="BB455" i="19"/>
  <c r="BB458" i="19"/>
  <c r="BB461" i="19"/>
  <c r="BB464" i="19"/>
  <c r="BB10" i="19"/>
  <c r="A1" i="1"/>
  <c r="P14" i="26"/>
  <c r="Q25" i="26"/>
  <c r="R25" i="26"/>
  <c r="P30" i="26"/>
  <c r="P29" i="26"/>
  <c r="R464"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5" i="2"/>
  <c r="R466" i="2"/>
  <c r="R233" i="2"/>
  <c r="R234" i="2"/>
  <c r="R235" i="2"/>
  <c r="R236" i="2"/>
  <c r="R237" i="2"/>
  <c r="R238" i="2"/>
  <c r="K230" i="19"/>
  <c r="N20" i="19"/>
  <c r="Q20" i="19"/>
  <c r="N21" i="19"/>
  <c r="Q21" i="19"/>
  <c r="N22" i="19"/>
  <c r="Q22" i="19"/>
  <c r="N23" i="19"/>
  <c r="Q23" i="19"/>
  <c r="N24" i="19"/>
  <c r="N25" i="19"/>
  <c r="N26" i="19"/>
  <c r="N27" i="19"/>
  <c r="Q27" i="19"/>
  <c r="N28" i="19"/>
  <c r="Q28" i="19"/>
  <c r="N29" i="19"/>
  <c r="Q29" i="19"/>
  <c r="N30" i="19"/>
  <c r="Q30" i="19"/>
  <c r="N31" i="19"/>
  <c r="Q31" i="19"/>
  <c r="N32" i="19"/>
  <c r="N33" i="19"/>
  <c r="N34" i="19"/>
  <c r="Q34" i="19"/>
  <c r="N35" i="19"/>
  <c r="Q35" i="19"/>
  <c r="N36" i="19"/>
  <c r="Q36" i="19"/>
  <c r="N37" i="19"/>
  <c r="Q37" i="19"/>
  <c r="N38" i="19"/>
  <c r="Q38" i="19"/>
  <c r="N39" i="19"/>
  <c r="Q39" i="19"/>
  <c r="N40" i="19"/>
  <c r="N41" i="19"/>
  <c r="N42" i="19"/>
  <c r="N43" i="19"/>
  <c r="Q43" i="19"/>
  <c r="N44" i="19"/>
  <c r="Q44" i="19"/>
  <c r="N45" i="19"/>
  <c r="Q45" i="19"/>
  <c r="N46" i="19"/>
  <c r="Q46" i="19"/>
  <c r="N47" i="19"/>
  <c r="Q47" i="19"/>
  <c r="N48" i="19"/>
  <c r="N49" i="19"/>
  <c r="N50" i="19"/>
  <c r="Q50" i="19"/>
  <c r="N51" i="19"/>
  <c r="Q51" i="19"/>
  <c r="N52" i="19"/>
  <c r="Q52" i="19"/>
  <c r="N53" i="19"/>
  <c r="N54" i="19"/>
  <c r="Q54" i="19"/>
  <c r="N55" i="19"/>
  <c r="Q55" i="19"/>
  <c r="N56" i="19"/>
  <c r="N57" i="19"/>
  <c r="Q57" i="19"/>
  <c r="N58" i="19"/>
  <c r="Q58" i="19"/>
  <c r="N59" i="19"/>
  <c r="Q59" i="19"/>
  <c r="N60" i="19"/>
  <c r="Q60" i="19"/>
  <c r="N61" i="19"/>
  <c r="Q61" i="19"/>
  <c r="N62" i="19"/>
  <c r="Q62" i="19"/>
  <c r="N63" i="19"/>
  <c r="Q63" i="19"/>
  <c r="N64" i="19"/>
  <c r="N65" i="19"/>
  <c r="N66" i="19"/>
  <c r="N67" i="19"/>
  <c r="Q67" i="19"/>
  <c r="N68" i="19"/>
  <c r="Q68" i="19"/>
  <c r="N69" i="19"/>
  <c r="N70" i="19"/>
  <c r="N71" i="19"/>
  <c r="Q71" i="19"/>
  <c r="N72" i="19"/>
  <c r="N73" i="19"/>
  <c r="N74" i="19"/>
  <c r="Q74" i="19"/>
  <c r="N75" i="19"/>
  <c r="Q75" i="19"/>
  <c r="N76" i="19"/>
  <c r="Q76" i="19"/>
  <c r="N77" i="19"/>
  <c r="Q77" i="19"/>
  <c r="N78" i="19"/>
  <c r="Q78" i="19"/>
  <c r="N79" i="19"/>
  <c r="Q79" i="19"/>
  <c r="N80" i="19"/>
  <c r="N81" i="19"/>
  <c r="N82" i="19"/>
  <c r="N83" i="19"/>
  <c r="Q83" i="19"/>
  <c r="N84" i="19"/>
  <c r="Q84" i="19"/>
  <c r="N85" i="19"/>
  <c r="Q85" i="19"/>
  <c r="N86" i="19"/>
  <c r="Q86" i="19"/>
  <c r="N87" i="19"/>
  <c r="Q87" i="19"/>
  <c r="N88" i="19"/>
  <c r="N89" i="19"/>
  <c r="N90" i="19"/>
  <c r="N91" i="19"/>
  <c r="Q91" i="19"/>
  <c r="N92" i="19"/>
  <c r="N93" i="19"/>
  <c r="N94" i="19"/>
  <c r="N95" i="19"/>
  <c r="Q95" i="19"/>
  <c r="N96" i="19"/>
  <c r="N97" i="19"/>
  <c r="N98" i="19"/>
  <c r="Q98" i="19"/>
  <c r="N99" i="19"/>
  <c r="Q99" i="19"/>
  <c r="N100" i="19"/>
  <c r="Q100" i="19"/>
  <c r="N101" i="19"/>
  <c r="Q101" i="19"/>
  <c r="N102" i="19"/>
  <c r="Q102" i="19"/>
  <c r="N103" i="19"/>
  <c r="Q103" i="19"/>
  <c r="N104" i="19"/>
  <c r="N105" i="19"/>
  <c r="N106" i="19"/>
  <c r="N107" i="19"/>
  <c r="Q107" i="19"/>
  <c r="N108" i="19"/>
  <c r="Q108" i="19"/>
  <c r="N109" i="19"/>
  <c r="Q109" i="19"/>
  <c r="N110" i="19"/>
  <c r="Q110" i="19"/>
  <c r="N111" i="19"/>
  <c r="Q111" i="19"/>
  <c r="N112" i="19"/>
  <c r="N113" i="19"/>
  <c r="N114" i="19"/>
  <c r="N115" i="19"/>
  <c r="Q115" i="19"/>
  <c r="N116" i="19"/>
  <c r="Q116" i="19"/>
  <c r="N117" i="19"/>
  <c r="Q117" i="19"/>
  <c r="N118" i="19"/>
  <c r="Q118" i="19"/>
  <c r="N119" i="19"/>
  <c r="Q119" i="19"/>
  <c r="N120" i="19"/>
  <c r="N121" i="19"/>
  <c r="N122" i="19"/>
  <c r="Q122" i="19"/>
  <c r="N123" i="19"/>
  <c r="Q123" i="19"/>
  <c r="N124" i="19"/>
  <c r="Q124" i="19"/>
  <c r="N125" i="19"/>
  <c r="Q125" i="19"/>
  <c r="N126" i="19"/>
  <c r="Q126" i="19"/>
  <c r="N127" i="19"/>
  <c r="Q127" i="19"/>
  <c r="N128" i="19"/>
  <c r="N129" i="19"/>
  <c r="N130" i="19"/>
  <c r="N131" i="19"/>
  <c r="Q131" i="19"/>
  <c r="N132" i="19"/>
  <c r="Q132" i="19"/>
  <c r="N133" i="19"/>
  <c r="Q133" i="19"/>
  <c r="N134" i="19"/>
  <c r="Q134" i="19"/>
  <c r="N135" i="19"/>
  <c r="Q135" i="19"/>
  <c r="N136" i="19"/>
  <c r="N137" i="19"/>
  <c r="N138" i="19"/>
  <c r="N139" i="19"/>
  <c r="Q139" i="19"/>
  <c r="N140" i="19"/>
  <c r="Q140" i="19"/>
  <c r="N141" i="19"/>
  <c r="Q141" i="19"/>
  <c r="N142" i="19"/>
  <c r="Q142" i="19"/>
  <c r="N143" i="19"/>
  <c r="Q143" i="19"/>
  <c r="N144" i="19"/>
  <c r="N145" i="19"/>
  <c r="N146" i="19"/>
  <c r="Q146" i="19"/>
  <c r="N147" i="19"/>
  <c r="Q147" i="19"/>
  <c r="N148" i="19"/>
  <c r="Q148" i="19"/>
  <c r="N149" i="19"/>
  <c r="Q149" i="19"/>
  <c r="N150" i="19"/>
  <c r="Q150" i="19"/>
  <c r="N151" i="19"/>
  <c r="Q151" i="19"/>
  <c r="N152" i="19"/>
  <c r="N153" i="19"/>
  <c r="N154" i="19"/>
  <c r="N155" i="19"/>
  <c r="Q155" i="19"/>
  <c r="N156" i="19"/>
  <c r="N157" i="19"/>
  <c r="Q157" i="19"/>
  <c r="N158" i="19"/>
  <c r="Q158" i="19"/>
  <c r="N159" i="19"/>
  <c r="Q159" i="19"/>
  <c r="N160" i="19"/>
  <c r="N161" i="19"/>
  <c r="N162" i="19"/>
  <c r="N163" i="19"/>
  <c r="Q163" i="19"/>
  <c r="N164" i="19"/>
  <c r="Q164" i="19"/>
  <c r="N165" i="19"/>
  <c r="Q165" i="19"/>
  <c r="N166" i="19"/>
  <c r="Q166" i="19"/>
  <c r="N167" i="19"/>
  <c r="Q167" i="19"/>
  <c r="N168" i="19"/>
  <c r="N169" i="19"/>
  <c r="N170" i="19"/>
  <c r="Q170" i="19"/>
  <c r="N171" i="19"/>
  <c r="Q171" i="19"/>
  <c r="N172" i="19"/>
  <c r="Q172" i="19"/>
  <c r="N173" i="19"/>
  <c r="Q173" i="19"/>
  <c r="N174" i="19"/>
  <c r="Q174" i="19"/>
  <c r="N175" i="19"/>
  <c r="Q175" i="19"/>
  <c r="N176" i="19"/>
  <c r="N177" i="19"/>
  <c r="N178" i="19"/>
  <c r="N179" i="19"/>
  <c r="Q179" i="19"/>
  <c r="N180" i="19"/>
  <c r="Q180" i="19"/>
  <c r="N181" i="19"/>
  <c r="N182" i="19"/>
  <c r="Q182" i="19"/>
  <c r="N183" i="19"/>
  <c r="Q183" i="19"/>
  <c r="N184" i="19"/>
  <c r="N185" i="19"/>
  <c r="N186" i="19"/>
  <c r="N187" i="19"/>
  <c r="Q187" i="19"/>
  <c r="N188" i="19"/>
  <c r="Q188" i="19"/>
  <c r="N189" i="19"/>
  <c r="Q189" i="19"/>
  <c r="N190" i="19"/>
  <c r="Q190" i="19"/>
  <c r="N191" i="19"/>
  <c r="Q191" i="19"/>
  <c r="N192" i="19"/>
  <c r="N193" i="19"/>
  <c r="N194" i="19"/>
  <c r="Q194" i="19"/>
  <c r="N195" i="19"/>
  <c r="Q195" i="19"/>
  <c r="N196" i="19"/>
  <c r="Q196" i="19"/>
  <c r="N197" i="19"/>
  <c r="Q197" i="19"/>
  <c r="N198" i="19"/>
  <c r="Q198" i="19"/>
  <c r="N199" i="19"/>
  <c r="Q199" i="19"/>
  <c r="N200" i="19"/>
  <c r="N201" i="19"/>
  <c r="N202" i="19"/>
  <c r="N203" i="19"/>
  <c r="Q203" i="19"/>
  <c r="N204" i="19"/>
  <c r="Q204" i="19"/>
  <c r="N205" i="19"/>
  <c r="N206" i="19"/>
  <c r="Q206" i="19"/>
  <c r="N207" i="19"/>
  <c r="Q207" i="19"/>
  <c r="N208" i="19"/>
  <c r="N209" i="19"/>
  <c r="N210" i="19"/>
  <c r="N211" i="19"/>
  <c r="Q211" i="19"/>
  <c r="N212" i="19"/>
  <c r="Q212" i="19"/>
  <c r="N213" i="19"/>
  <c r="Q213" i="19"/>
  <c r="N214" i="19"/>
  <c r="Q214" i="19"/>
  <c r="N215" i="19"/>
  <c r="Q215" i="19"/>
  <c r="N216" i="19"/>
  <c r="N217" i="19"/>
  <c r="N218" i="19"/>
  <c r="Q218" i="19"/>
  <c r="N219" i="19"/>
  <c r="Q219" i="19"/>
  <c r="N220" i="19"/>
  <c r="Q220" i="19"/>
  <c r="N221" i="19"/>
  <c r="Q221" i="19"/>
  <c r="N222" i="19"/>
  <c r="Q222" i="19"/>
  <c r="N223" i="19"/>
  <c r="Q223" i="19"/>
  <c r="N224" i="19"/>
  <c r="N225" i="19"/>
  <c r="N226" i="19"/>
  <c r="N227" i="19"/>
  <c r="Q227" i="19"/>
  <c r="N228" i="19"/>
  <c r="Q228" i="19"/>
  <c r="N229" i="19"/>
  <c r="N230" i="19"/>
  <c r="Q230" i="19"/>
  <c r="N231" i="19"/>
  <c r="Q231" i="19"/>
  <c r="N232" i="19"/>
  <c r="Q24" i="19"/>
  <c r="Q25" i="19"/>
  <c r="Q26" i="19"/>
  <c r="Q32" i="19"/>
  <c r="Q33" i="19"/>
  <c r="Q40" i="19"/>
  <c r="Q41" i="19"/>
  <c r="Q42" i="19"/>
  <c r="Q48" i="19"/>
  <c r="Q49" i="19"/>
  <c r="Q53" i="19"/>
  <c r="Q56" i="19"/>
  <c r="Q64" i="19"/>
  <c r="Q65" i="19"/>
  <c r="Q66" i="19"/>
  <c r="Q69" i="19"/>
  <c r="Q70" i="19"/>
  <c r="Q72" i="19"/>
  <c r="Q73" i="19"/>
  <c r="Q80" i="19"/>
  <c r="Q81" i="19"/>
  <c r="Q82" i="19"/>
  <c r="Q88" i="19"/>
  <c r="Q89" i="19"/>
  <c r="Q90" i="19"/>
  <c r="Q92" i="19"/>
  <c r="Q93" i="19"/>
  <c r="Q94" i="19"/>
  <c r="Q96" i="19"/>
  <c r="Q97" i="19"/>
  <c r="Q104" i="19"/>
  <c r="Q105" i="19"/>
  <c r="Q106" i="19"/>
  <c r="Q112" i="19"/>
  <c r="Q113" i="19"/>
  <c r="Q114" i="19"/>
  <c r="Q120" i="19"/>
  <c r="Q121" i="19"/>
  <c r="Q128" i="19"/>
  <c r="Q129" i="19"/>
  <c r="Q130" i="19"/>
  <c r="Q136" i="19"/>
  <c r="Q137" i="19"/>
  <c r="Q138" i="19"/>
  <c r="Q144" i="19"/>
  <c r="Q145" i="19"/>
  <c r="Q152" i="19"/>
  <c r="Q153" i="19"/>
  <c r="Q154" i="19"/>
  <c r="Q156" i="19"/>
  <c r="Q160" i="19"/>
  <c r="Q161" i="19"/>
  <c r="Q162" i="19"/>
  <c r="Q168" i="19"/>
  <c r="Q169" i="19"/>
  <c r="Q176" i="19"/>
  <c r="Q177" i="19"/>
  <c r="Q178" i="19"/>
  <c r="Q181" i="19"/>
  <c r="Q184" i="19"/>
  <c r="Q185" i="19"/>
  <c r="Q186" i="19"/>
  <c r="Q192" i="19"/>
  <c r="Q193" i="19"/>
  <c r="Q200" i="19"/>
  <c r="Q201" i="19"/>
  <c r="Q202" i="19"/>
  <c r="Q205" i="19"/>
  <c r="Q208" i="19"/>
  <c r="Q209" i="19"/>
  <c r="Q210" i="19"/>
  <c r="Q216" i="19"/>
  <c r="Q217" i="19"/>
  <c r="Q224" i="19"/>
  <c r="Q225" i="19"/>
  <c r="Q226" i="19"/>
  <c r="Q229" i="19"/>
  <c r="Q232" i="19"/>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17" i="2"/>
  <c r="Q17" i="2" s="1"/>
  <c r="N18" i="2"/>
  <c r="Q18" i="2"/>
  <c r="V7" i="2"/>
  <c r="W7" i="2" s="1"/>
  <c r="M4" i="32"/>
  <c r="N19" i="2"/>
  <c r="Q20" i="2"/>
  <c r="Q21" i="2"/>
  <c r="R21" i="2"/>
  <c r="Q22" i="2"/>
  <c r="R22" i="2"/>
  <c r="Q23" i="2"/>
  <c r="Q24" i="2"/>
  <c r="R24" i="2"/>
  <c r="Q25" i="2"/>
  <c r="R25" i="2"/>
  <c r="Q26" i="2"/>
  <c r="AR26" i="2"/>
  <c r="AT26" i="2"/>
  <c r="AQ26" i="2"/>
  <c r="R26" i="2"/>
  <c r="Q27" i="2"/>
  <c r="R27" i="2"/>
  <c r="Q28" i="2"/>
  <c r="R28" i="2"/>
  <c r="Q29" i="2"/>
  <c r="R29" i="2"/>
  <c r="Q30" i="2"/>
  <c r="R30" i="2"/>
  <c r="Q31" i="2"/>
  <c r="R31" i="2"/>
  <c r="Q32" i="2"/>
  <c r="R32" i="2"/>
  <c r="Q33" i="2"/>
  <c r="R33" i="2"/>
  <c r="Q34" i="2"/>
  <c r="R34" i="2"/>
  <c r="Q35" i="2"/>
  <c r="R35" i="2"/>
  <c r="Q36" i="2"/>
  <c r="R36" i="2"/>
  <c r="Q37" i="2"/>
  <c r="R37" i="2"/>
  <c r="Q38" i="2"/>
  <c r="R38" i="2"/>
  <c r="Q39" i="2"/>
  <c r="R39" i="2"/>
  <c r="Q40" i="2"/>
  <c r="R40" i="2"/>
  <c r="Q41" i="2"/>
  <c r="R41" i="2"/>
  <c r="Q42" i="2"/>
  <c r="R42" i="2"/>
  <c r="Q43" i="2"/>
  <c r="R43" i="2"/>
  <c r="Q44" i="2"/>
  <c r="Q45" i="2"/>
  <c r="R45" i="2"/>
  <c r="Q46" i="2"/>
  <c r="R46" i="2"/>
  <c r="Q47" i="2"/>
  <c r="R47" i="2"/>
  <c r="Q48" i="2"/>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K20" i="19"/>
  <c r="K23" i="19"/>
  <c r="K26" i="19"/>
  <c r="K29" i="19"/>
  <c r="K32" i="19"/>
  <c r="K35" i="19"/>
  <c r="K38" i="19"/>
  <c r="K41" i="19"/>
  <c r="K44" i="19"/>
  <c r="K47" i="19"/>
  <c r="K50" i="19"/>
  <c r="K53" i="19"/>
  <c r="K56" i="19"/>
  <c r="K59" i="19"/>
  <c r="K62" i="19"/>
  <c r="K65" i="19"/>
  <c r="K68" i="19"/>
  <c r="K71" i="19"/>
  <c r="K74" i="19"/>
  <c r="K77" i="19"/>
  <c r="K80" i="19"/>
  <c r="K83" i="19"/>
  <c r="K86" i="19"/>
  <c r="K89" i="19"/>
  <c r="K92" i="19"/>
  <c r="K95" i="19"/>
  <c r="K98" i="19"/>
  <c r="K101" i="19"/>
  <c r="K104" i="19"/>
  <c r="K107" i="19"/>
  <c r="K110" i="19"/>
  <c r="K113" i="19"/>
  <c r="K116" i="19"/>
  <c r="K119" i="19"/>
  <c r="K122" i="19"/>
  <c r="K125" i="19"/>
  <c r="K128" i="19"/>
  <c r="K131" i="19"/>
  <c r="K134" i="19"/>
  <c r="K137" i="19"/>
  <c r="K140" i="19"/>
  <c r="K143" i="19"/>
  <c r="K146" i="19"/>
  <c r="K149" i="19"/>
  <c r="K152" i="19"/>
  <c r="K155" i="19"/>
  <c r="K158" i="19"/>
  <c r="K161" i="19"/>
  <c r="K164" i="19"/>
  <c r="K167" i="19"/>
  <c r="K170" i="19"/>
  <c r="K173" i="19"/>
  <c r="K176" i="19"/>
  <c r="K179" i="19"/>
  <c r="K182" i="19"/>
  <c r="K185" i="19"/>
  <c r="K188" i="19"/>
  <c r="K191" i="19"/>
  <c r="K194" i="19"/>
  <c r="K197" i="19"/>
  <c r="K200" i="19"/>
  <c r="K203" i="19"/>
  <c r="K206" i="19"/>
  <c r="K209" i="19"/>
  <c r="K212" i="19"/>
  <c r="K215" i="19"/>
  <c r="K218" i="19"/>
  <c r="K221" i="19"/>
  <c r="K224" i="19"/>
  <c r="K227" i="19"/>
  <c r="K17" i="19"/>
  <c r="K14" i="19"/>
  <c r="E12" i="27"/>
  <c r="E10" i="27"/>
  <c r="E5" i="27"/>
  <c r="E3" i="27"/>
  <c r="F12" i="27" s="1"/>
  <c r="M40" i="32"/>
  <c r="BD20" i="2"/>
  <c r="Q19" i="2"/>
  <c r="R232"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19" i="19"/>
  <c r="R232" i="2"/>
  <c r="F23" i="25"/>
  <c r="V7" i="19"/>
  <c r="A1" i="24"/>
  <c r="M41" i="32"/>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F36" i="32"/>
  <c r="K14"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19" i="2"/>
  <c r="E18" i="2"/>
  <c r="E17" i="2"/>
  <c r="A1" i="32"/>
  <c r="A1"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K23" i="2"/>
  <c r="B4" i="4" s="1"/>
  <c r="O40" i="24"/>
  <c r="N32" i="24"/>
  <c r="N23" i="24"/>
  <c r="N16" i="19"/>
  <c r="Q16" i="19"/>
  <c r="N15" i="19"/>
  <c r="Q15" i="19"/>
  <c r="N14" i="19"/>
  <c r="Q14" i="19"/>
  <c r="K6" i="4"/>
  <c r="K2" i="4"/>
  <c r="K3" i="4"/>
  <c r="K4" i="4"/>
  <c r="K5"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G74" i="4"/>
  <c r="K74" i="4"/>
  <c r="L74" i="4"/>
  <c r="N74" i="4"/>
  <c r="G75" i="4"/>
  <c r="K75" i="4"/>
  <c r="L75" i="4"/>
  <c r="N75" i="4"/>
  <c r="G76" i="4"/>
  <c r="K76" i="4"/>
  <c r="L76" i="4"/>
  <c r="N76" i="4"/>
  <c r="G77" i="4"/>
  <c r="K77" i="4"/>
  <c r="L77" i="4"/>
  <c r="N77" i="4"/>
  <c r="G78" i="4"/>
  <c r="K78" i="4"/>
  <c r="L78" i="4"/>
  <c r="N78" i="4"/>
  <c r="G79" i="4"/>
  <c r="K79" i="4"/>
  <c r="L79" i="4"/>
  <c r="N79" i="4"/>
  <c r="G80" i="4"/>
  <c r="K80" i="4"/>
  <c r="L80" i="4"/>
  <c r="N80" i="4"/>
  <c r="G81" i="4"/>
  <c r="K81" i="4"/>
  <c r="L81" i="4"/>
  <c r="N81" i="4"/>
  <c r="G82" i="4"/>
  <c r="K82" i="4"/>
  <c r="L82" i="4"/>
  <c r="N82" i="4"/>
  <c r="G83" i="4"/>
  <c r="K83" i="4"/>
  <c r="L83" i="4"/>
  <c r="N83" i="4"/>
  <c r="G84" i="4"/>
  <c r="K84" i="4"/>
  <c r="L84" i="4"/>
  <c r="N84" i="4"/>
  <c r="G85" i="4"/>
  <c r="K85" i="4"/>
  <c r="L85" i="4"/>
  <c r="N85" i="4"/>
  <c r="G86" i="4"/>
  <c r="K86" i="4"/>
  <c r="L86" i="4"/>
  <c r="N86" i="4"/>
  <c r="G87" i="4"/>
  <c r="K87" i="4"/>
  <c r="L87" i="4"/>
  <c r="N87" i="4"/>
  <c r="G88" i="4"/>
  <c r="K88" i="4"/>
  <c r="L88" i="4"/>
  <c r="N88" i="4"/>
  <c r="G89" i="4"/>
  <c r="K89" i="4"/>
  <c r="L89" i="4"/>
  <c r="N89" i="4"/>
  <c r="G90" i="4"/>
  <c r="K90" i="4"/>
  <c r="L90" i="4"/>
  <c r="N90" i="4"/>
  <c r="G91" i="4"/>
  <c r="K91" i="4"/>
  <c r="L91" i="4"/>
  <c r="N91" i="4"/>
  <c r="G92" i="4"/>
  <c r="K92" i="4"/>
  <c r="L92" i="4"/>
  <c r="N92" i="4"/>
  <c r="G93" i="4"/>
  <c r="K93" i="4"/>
  <c r="L93" i="4"/>
  <c r="N93" i="4"/>
  <c r="G94" i="4"/>
  <c r="K94" i="4"/>
  <c r="L94" i="4"/>
  <c r="N94" i="4"/>
  <c r="G95" i="4"/>
  <c r="K95" i="4"/>
  <c r="L95" i="4"/>
  <c r="N95" i="4"/>
  <c r="G96" i="4"/>
  <c r="K96" i="4"/>
  <c r="L96" i="4"/>
  <c r="N96" i="4"/>
  <c r="G97" i="4"/>
  <c r="K97" i="4"/>
  <c r="L97" i="4"/>
  <c r="N97" i="4"/>
  <c r="G98" i="4"/>
  <c r="K98" i="4"/>
  <c r="L98" i="4"/>
  <c r="N98" i="4"/>
  <c r="G99" i="4"/>
  <c r="K99" i="4"/>
  <c r="L99" i="4"/>
  <c r="N99" i="4"/>
  <c r="G100" i="4"/>
  <c r="K100" i="4"/>
  <c r="L100" i="4"/>
  <c r="N100" i="4"/>
  <c r="G101" i="4"/>
  <c r="K101" i="4"/>
  <c r="L101" i="4"/>
  <c r="N101" i="4"/>
  <c r="G102" i="4"/>
  <c r="K102" i="4"/>
  <c r="L102" i="4"/>
  <c r="N102" i="4"/>
  <c r="G103" i="4"/>
  <c r="K103" i="4"/>
  <c r="L103" i="4"/>
  <c r="N103" i="4"/>
  <c r="G104" i="4"/>
  <c r="K104" i="4"/>
  <c r="L104" i="4"/>
  <c r="N104" i="4"/>
  <c r="G105" i="4"/>
  <c r="K105" i="4"/>
  <c r="L105" i="4"/>
  <c r="N105" i="4"/>
  <c r="G106" i="4"/>
  <c r="K106" i="4"/>
  <c r="L106" i="4"/>
  <c r="N106" i="4"/>
  <c r="G107" i="4"/>
  <c r="K107" i="4"/>
  <c r="L107" i="4"/>
  <c r="N107" i="4"/>
  <c r="G108" i="4"/>
  <c r="K108" i="4"/>
  <c r="L108" i="4"/>
  <c r="N108" i="4"/>
  <c r="G109" i="4"/>
  <c r="K109" i="4"/>
  <c r="L109" i="4"/>
  <c r="N109" i="4"/>
  <c r="G110" i="4"/>
  <c r="K110" i="4"/>
  <c r="L110" i="4"/>
  <c r="N110" i="4"/>
  <c r="G111" i="4"/>
  <c r="K111" i="4"/>
  <c r="L111" i="4"/>
  <c r="N111" i="4"/>
  <c r="G112" i="4"/>
  <c r="K112" i="4"/>
  <c r="L112" i="4"/>
  <c r="N112" i="4"/>
  <c r="G113" i="4"/>
  <c r="K113" i="4"/>
  <c r="L113" i="4"/>
  <c r="N113" i="4"/>
  <c r="G114" i="4"/>
  <c r="K114" i="4"/>
  <c r="L114" i="4"/>
  <c r="N114" i="4"/>
  <c r="G115" i="4"/>
  <c r="K115" i="4"/>
  <c r="L115" i="4"/>
  <c r="N115" i="4"/>
  <c r="G116" i="4"/>
  <c r="K116" i="4"/>
  <c r="L116" i="4"/>
  <c r="N116" i="4"/>
  <c r="G117" i="4"/>
  <c r="K117" i="4"/>
  <c r="L117" i="4"/>
  <c r="N117" i="4"/>
  <c r="G118" i="4"/>
  <c r="K118" i="4"/>
  <c r="L118" i="4"/>
  <c r="N118" i="4"/>
  <c r="G119" i="4"/>
  <c r="K119" i="4"/>
  <c r="L119" i="4"/>
  <c r="N119" i="4"/>
  <c r="G120" i="4"/>
  <c r="K120" i="4"/>
  <c r="L120" i="4"/>
  <c r="N120" i="4"/>
  <c r="G121" i="4"/>
  <c r="K121" i="4"/>
  <c r="L121" i="4"/>
  <c r="N121" i="4"/>
  <c r="G122" i="4"/>
  <c r="K122" i="4"/>
  <c r="L122" i="4"/>
  <c r="N122" i="4"/>
  <c r="G123" i="4"/>
  <c r="K123" i="4"/>
  <c r="L123" i="4"/>
  <c r="N123" i="4"/>
  <c r="G124" i="4"/>
  <c r="K124" i="4"/>
  <c r="L124" i="4"/>
  <c r="N124" i="4"/>
  <c r="G125" i="4"/>
  <c r="K125" i="4"/>
  <c r="L125" i="4"/>
  <c r="N125" i="4"/>
  <c r="G126" i="4"/>
  <c r="K126" i="4"/>
  <c r="L126" i="4"/>
  <c r="N126" i="4"/>
  <c r="G127" i="4"/>
  <c r="K127" i="4"/>
  <c r="L127" i="4"/>
  <c r="N127" i="4"/>
  <c r="G128" i="4"/>
  <c r="K128" i="4"/>
  <c r="L128" i="4"/>
  <c r="N128" i="4"/>
  <c r="G129" i="4"/>
  <c r="K129" i="4"/>
  <c r="L129" i="4"/>
  <c r="N129" i="4"/>
  <c r="G130" i="4"/>
  <c r="K130" i="4"/>
  <c r="L130" i="4"/>
  <c r="N130" i="4"/>
  <c r="G131" i="4"/>
  <c r="K131" i="4"/>
  <c r="L131" i="4"/>
  <c r="N131" i="4"/>
  <c r="G132" i="4"/>
  <c r="K132" i="4"/>
  <c r="L132" i="4"/>
  <c r="N132" i="4"/>
  <c r="G133" i="4"/>
  <c r="K133" i="4"/>
  <c r="L133" i="4"/>
  <c r="N133" i="4"/>
  <c r="G134" i="4"/>
  <c r="K134" i="4"/>
  <c r="L134" i="4"/>
  <c r="N134" i="4"/>
  <c r="G135" i="4"/>
  <c r="K135" i="4"/>
  <c r="L135" i="4"/>
  <c r="N135" i="4"/>
  <c r="G136" i="4"/>
  <c r="K136" i="4"/>
  <c r="L136" i="4"/>
  <c r="N136" i="4"/>
  <c r="G137" i="4"/>
  <c r="K137" i="4"/>
  <c r="L137" i="4"/>
  <c r="N137" i="4"/>
  <c r="G138" i="4"/>
  <c r="K138" i="4"/>
  <c r="L138" i="4"/>
  <c r="N138" i="4"/>
  <c r="G139" i="4"/>
  <c r="K139" i="4"/>
  <c r="L139" i="4"/>
  <c r="N139" i="4"/>
  <c r="G140" i="4"/>
  <c r="K140" i="4"/>
  <c r="L140" i="4"/>
  <c r="N140" i="4"/>
  <c r="G141" i="4"/>
  <c r="K141" i="4"/>
  <c r="L141" i="4"/>
  <c r="N141" i="4"/>
  <c r="G142" i="4"/>
  <c r="K142" i="4"/>
  <c r="L142" i="4"/>
  <c r="N142" i="4"/>
  <c r="G143" i="4"/>
  <c r="K143" i="4"/>
  <c r="L143" i="4"/>
  <c r="N143" i="4"/>
  <c r="G144" i="4"/>
  <c r="K144" i="4"/>
  <c r="L144" i="4"/>
  <c r="N144" i="4"/>
  <c r="G145" i="4"/>
  <c r="K145" i="4"/>
  <c r="L145" i="4"/>
  <c r="N145" i="4"/>
  <c r="G146" i="4"/>
  <c r="K146" i="4"/>
  <c r="L146" i="4"/>
  <c r="N146" i="4"/>
  <c r="G147" i="4"/>
  <c r="K147" i="4"/>
  <c r="L147" i="4"/>
  <c r="N147" i="4"/>
  <c r="G148" i="4"/>
  <c r="K148" i="4"/>
  <c r="L148" i="4"/>
  <c r="N148" i="4"/>
  <c r="G149" i="4"/>
  <c r="K149" i="4"/>
  <c r="L149" i="4"/>
  <c r="N149" i="4"/>
  <c r="G150" i="4"/>
  <c r="K150" i="4"/>
  <c r="L150" i="4"/>
  <c r="N150" i="4"/>
  <c r="N16" i="2"/>
  <c r="Q16" i="2"/>
  <c r="N15" i="2"/>
  <c r="Q15" i="2"/>
  <c r="N14" i="2"/>
  <c r="Q14" i="2"/>
  <c r="C2" i="4"/>
  <c r="F12" i="24"/>
  <c r="F11" i="24"/>
  <c r="AB19" i="19"/>
  <c r="AB22" i="19"/>
  <c r="AB25" i="19"/>
  <c r="AB28" i="19"/>
  <c r="AB29" i="19"/>
  <c r="AB30" i="19"/>
  <c r="AB31" i="19"/>
  <c r="AB32" i="19"/>
  <c r="AB33" i="19"/>
  <c r="AB34" i="19"/>
  <c r="AB35" i="19"/>
  <c r="AB36" i="19"/>
  <c r="AB37" i="19"/>
  <c r="AB38" i="19"/>
  <c r="AB39" i="19"/>
  <c r="AB40" i="19"/>
  <c r="AB41" i="19"/>
  <c r="AB42" i="19"/>
  <c r="AB43" i="19"/>
  <c r="AB44" i="19"/>
  <c r="AB45" i="19"/>
  <c r="AB46" i="19"/>
  <c r="AB47" i="19"/>
  <c r="AB48" i="19"/>
  <c r="AB49" i="19"/>
  <c r="AB50" i="19"/>
  <c r="AB51" i="19"/>
  <c r="AB52" i="19"/>
  <c r="AB53" i="19"/>
  <c r="AB54" i="19"/>
  <c r="AB55" i="19"/>
  <c r="AB56" i="19"/>
  <c r="AB57" i="19"/>
  <c r="AB58" i="19"/>
  <c r="AB59" i="19"/>
  <c r="AB60" i="19"/>
  <c r="AB61" i="19"/>
  <c r="AB62" i="19"/>
  <c r="AB63" i="19"/>
  <c r="AB64" i="19"/>
  <c r="AB65" i="19"/>
  <c r="AB66" i="19"/>
  <c r="AB67" i="19"/>
  <c r="AB68" i="19"/>
  <c r="AB69" i="19"/>
  <c r="AB70" i="19"/>
  <c r="AB71" i="19"/>
  <c r="AB72" i="19"/>
  <c r="AB73" i="19"/>
  <c r="AB74" i="19"/>
  <c r="AB75" i="19"/>
  <c r="AB76" i="19"/>
  <c r="AB77" i="19"/>
  <c r="AB78" i="19"/>
  <c r="AB79" i="19"/>
  <c r="AB80" i="19"/>
  <c r="AB81" i="19"/>
  <c r="AB82" i="19"/>
  <c r="AB83" i="19"/>
  <c r="AB84" i="19"/>
  <c r="AB85" i="19"/>
  <c r="AB86" i="19"/>
  <c r="AB87" i="19"/>
  <c r="AB88" i="19"/>
  <c r="AB89" i="19"/>
  <c r="AB90" i="19"/>
  <c r="AB91" i="19"/>
  <c r="AB92" i="19"/>
  <c r="AB93" i="19"/>
  <c r="AB94" i="19"/>
  <c r="AB95" i="19"/>
  <c r="AB96" i="19"/>
  <c r="AB97" i="19"/>
  <c r="AB98" i="19"/>
  <c r="AB99" i="19"/>
  <c r="AB100" i="19"/>
  <c r="AB101" i="19"/>
  <c r="AB102" i="19"/>
  <c r="AB103" i="19"/>
  <c r="AB104" i="19"/>
  <c r="AB105" i="19"/>
  <c r="AB106" i="19"/>
  <c r="AB107" i="19"/>
  <c r="AB108" i="19"/>
  <c r="AB109" i="19"/>
  <c r="AB110" i="19"/>
  <c r="AB111" i="19"/>
  <c r="AB112" i="19"/>
  <c r="AB113" i="19"/>
  <c r="AB114" i="19"/>
  <c r="AB115" i="19"/>
  <c r="AB116" i="19"/>
  <c r="AB117" i="19"/>
  <c r="AB118" i="19"/>
  <c r="AB119" i="19"/>
  <c r="AB120" i="19"/>
  <c r="AB121" i="19"/>
  <c r="AB122" i="19"/>
  <c r="AB123" i="19"/>
  <c r="AB124" i="19"/>
  <c r="AB125" i="19"/>
  <c r="AB126" i="19"/>
  <c r="AB127" i="19"/>
  <c r="AB128" i="19"/>
  <c r="AB129" i="19"/>
  <c r="AB130" i="19"/>
  <c r="AB131" i="19"/>
  <c r="AB132" i="19"/>
  <c r="AB133" i="19"/>
  <c r="AB134" i="19"/>
  <c r="AB135" i="19"/>
  <c r="AB136" i="19"/>
  <c r="AB137" i="19"/>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66" i="19"/>
  <c r="AB167" i="19"/>
  <c r="AB168" i="19"/>
  <c r="AB169"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B245" i="19"/>
  <c r="AB246" i="19"/>
  <c r="AB247" i="19"/>
  <c r="AB248" i="19"/>
  <c r="AB249" i="19"/>
  <c r="AB250" i="19"/>
  <c r="AB251" i="19"/>
  <c r="AB252" i="19"/>
  <c r="AB253" i="19"/>
  <c r="AB254" i="19"/>
  <c r="AB255" i="19"/>
  <c r="AB256" i="19"/>
  <c r="AB257" i="19"/>
  <c r="AB258" i="19"/>
  <c r="AB259" i="19"/>
  <c r="AB260" i="19"/>
  <c r="AB261" i="19"/>
  <c r="AB262" i="19"/>
  <c r="AB263" i="19"/>
  <c r="AB264" i="19"/>
  <c r="AB265" i="19"/>
  <c r="AB266" i="19"/>
  <c r="AB267" i="19"/>
  <c r="AB268" i="19"/>
  <c r="AB269" i="19"/>
  <c r="AB270" i="19"/>
  <c r="AB271" i="19"/>
  <c r="AB272" i="19"/>
  <c r="AB273" i="19"/>
  <c r="AB274" i="19"/>
  <c r="AB275" i="19"/>
  <c r="AB276" i="19"/>
  <c r="AB277" i="19"/>
  <c r="AB278" i="19"/>
  <c r="AB279" i="19"/>
  <c r="AB280" i="19"/>
  <c r="AB281" i="19"/>
  <c r="AB282" i="19"/>
  <c r="AB283" i="19"/>
  <c r="AB284" i="19"/>
  <c r="AB285"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310" i="19"/>
  <c r="AB311" i="19"/>
  <c r="AB312" i="19"/>
  <c r="AB313" i="19"/>
  <c r="AB314" i="19"/>
  <c r="AB315" i="19"/>
  <c r="AB316" i="19"/>
  <c r="AB317" i="19"/>
  <c r="AB318" i="19"/>
  <c r="AB319" i="19"/>
  <c r="AB320" i="19"/>
  <c r="AB321" i="19"/>
  <c r="AB322" i="19"/>
  <c r="AB323" i="19"/>
  <c r="AB324" i="19"/>
  <c r="AB325" i="19"/>
  <c r="AB326" i="19"/>
  <c r="AB327" i="19"/>
  <c r="AB328" i="19"/>
  <c r="AB329" i="19"/>
  <c r="AB330" i="19"/>
  <c r="AB331" i="19"/>
  <c r="AB332" i="19"/>
  <c r="AB333" i="19"/>
  <c r="AB334" i="19"/>
  <c r="AB335" i="19"/>
  <c r="AB336" i="19"/>
  <c r="AB337" i="19"/>
  <c r="AB338" i="19"/>
  <c r="AB339" i="19"/>
  <c r="AB340" i="19"/>
  <c r="AB341" i="19"/>
  <c r="AB342" i="19"/>
  <c r="AB343" i="19"/>
  <c r="AB344" i="19"/>
  <c r="AB345" i="19"/>
  <c r="AB346" i="19"/>
  <c r="AB347" i="19"/>
  <c r="AB348" i="19"/>
  <c r="AB349" i="19"/>
  <c r="AB350" i="19"/>
  <c r="AB351" i="19"/>
  <c r="AB352" i="19"/>
  <c r="AB353" i="19"/>
  <c r="AB354" i="19"/>
  <c r="AB355" i="19"/>
  <c r="AB356" i="19"/>
  <c r="AB357" i="19"/>
  <c r="AB358" i="19"/>
  <c r="AB359" i="19"/>
  <c r="AB360" i="19"/>
  <c r="AB361" i="19"/>
  <c r="AB362" i="19"/>
  <c r="AB363" i="19"/>
  <c r="AB364" i="19"/>
  <c r="AB365" i="19"/>
  <c r="AB366" i="19"/>
  <c r="AB367" i="19"/>
  <c r="AB368" i="19"/>
  <c r="AB369" i="19"/>
  <c r="AB370" i="19"/>
  <c r="AB371" i="19"/>
  <c r="AB372" i="19"/>
  <c r="AB373" i="19"/>
  <c r="AB374" i="19"/>
  <c r="AB375" i="19"/>
  <c r="AB376" i="19"/>
  <c r="AB377" i="19"/>
  <c r="AB378" i="19"/>
  <c r="AB379" i="19"/>
  <c r="AB380" i="19"/>
  <c r="AB381" i="19"/>
  <c r="AB382" i="19"/>
  <c r="AB383" i="19"/>
  <c r="AB384" i="19"/>
  <c r="AB385" i="19"/>
  <c r="AB386" i="19"/>
  <c r="AB387" i="19"/>
  <c r="AB388" i="19"/>
  <c r="AB389" i="19"/>
  <c r="AB390" i="19"/>
  <c r="AB391" i="19"/>
  <c r="AB392" i="19"/>
  <c r="AB393" i="19"/>
  <c r="AB394" i="19"/>
  <c r="AB395" i="19"/>
  <c r="AB396" i="19"/>
  <c r="AB397" i="19"/>
  <c r="AB398" i="19"/>
  <c r="AB399" i="19"/>
  <c r="AB400" i="19"/>
  <c r="AB401" i="19"/>
  <c r="AB402" i="19"/>
  <c r="AB403" i="19"/>
  <c r="AB404" i="19"/>
  <c r="AB405" i="19"/>
  <c r="AB406" i="19"/>
  <c r="AB407" i="19"/>
  <c r="AB408" i="19"/>
  <c r="AB409" i="19"/>
  <c r="AB410" i="19"/>
  <c r="AB411" i="19"/>
  <c r="AB412" i="19"/>
  <c r="AB413" i="19"/>
  <c r="AB414" i="19"/>
  <c r="AB415" i="19"/>
  <c r="AB416" i="19"/>
  <c r="AB417" i="19"/>
  <c r="AB418" i="19"/>
  <c r="AB419" i="19"/>
  <c r="AB420" i="19"/>
  <c r="AB421" i="19"/>
  <c r="AB422" i="19"/>
  <c r="AB423" i="19"/>
  <c r="AB424" i="19"/>
  <c r="AB425" i="19"/>
  <c r="AB426" i="19"/>
  <c r="AB427" i="19"/>
  <c r="AB428" i="19"/>
  <c r="AB429" i="19"/>
  <c r="AB430" i="19"/>
  <c r="AB431" i="19"/>
  <c r="AB432" i="19"/>
  <c r="AB433" i="19"/>
  <c r="AB434" i="19"/>
  <c r="AB435" i="19"/>
  <c r="AB436" i="19"/>
  <c r="AB437" i="19"/>
  <c r="AB438" i="19"/>
  <c r="AB439" i="19"/>
  <c r="AB440" i="19"/>
  <c r="AB441" i="19"/>
  <c r="AB442" i="19"/>
  <c r="AB443" i="19"/>
  <c r="AB444" i="19"/>
  <c r="AB445" i="19"/>
  <c r="AB446" i="19"/>
  <c r="AB447" i="19"/>
  <c r="AB448" i="19"/>
  <c r="AB449" i="19"/>
  <c r="AB450" i="19"/>
  <c r="AB451" i="19"/>
  <c r="AB452" i="19"/>
  <c r="AB453" i="19"/>
  <c r="AB454" i="19"/>
  <c r="AB455" i="19"/>
  <c r="AB456" i="19"/>
  <c r="AB457" i="19"/>
  <c r="AB458" i="19"/>
  <c r="AB459" i="19"/>
  <c r="AB460" i="19"/>
  <c r="AB461" i="19"/>
  <c r="AB462" i="19"/>
  <c r="AB463" i="19"/>
  <c r="AB464" i="19"/>
  <c r="AB465" i="19"/>
  <c r="AB466" i="19"/>
  <c r="AB19" i="2"/>
  <c r="AB22" i="2"/>
  <c r="AB25"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D6" i="1"/>
  <c r="H464" i="19"/>
  <c r="H461" i="19"/>
  <c r="H458" i="19"/>
  <c r="H455" i="19"/>
  <c r="H452" i="19"/>
  <c r="H449" i="19"/>
  <c r="H446" i="19"/>
  <c r="H443" i="19"/>
  <c r="H440" i="19"/>
  <c r="H437" i="19"/>
  <c r="H434" i="19"/>
  <c r="H431" i="19"/>
  <c r="H428" i="19"/>
  <c r="H425" i="19"/>
  <c r="H422" i="19"/>
  <c r="H419" i="19"/>
  <c r="H416" i="19"/>
  <c r="H413" i="19"/>
  <c r="H410" i="19"/>
  <c r="H407" i="19"/>
  <c r="H404" i="19"/>
  <c r="H401" i="19"/>
  <c r="H398" i="19"/>
  <c r="H395" i="19"/>
  <c r="H392" i="19"/>
  <c r="H389" i="19"/>
  <c r="H386" i="19"/>
  <c r="H383" i="19"/>
  <c r="H380" i="19"/>
  <c r="H377" i="19"/>
  <c r="H374" i="19"/>
  <c r="H371" i="19"/>
  <c r="H368" i="19"/>
  <c r="H365" i="19"/>
  <c r="H362" i="19"/>
  <c r="H359" i="19"/>
  <c r="H356" i="19"/>
  <c r="H353" i="19"/>
  <c r="H350" i="19"/>
  <c r="H347" i="19"/>
  <c r="H344" i="19"/>
  <c r="H341" i="19"/>
  <c r="H338" i="19"/>
  <c r="H335" i="19"/>
  <c r="H332" i="19"/>
  <c r="H329" i="19"/>
  <c r="H326" i="19"/>
  <c r="H323" i="19"/>
  <c r="H320" i="19"/>
  <c r="H317" i="19"/>
  <c r="H314" i="19"/>
  <c r="H311" i="19"/>
  <c r="H308" i="19"/>
  <c r="H305" i="19"/>
  <c r="H302" i="19"/>
  <c r="H299" i="19"/>
  <c r="H296" i="19"/>
  <c r="H293" i="19"/>
  <c r="H290" i="19"/>
  <c r="H287" i="19"/>
  <c r="H284" i="19"/>
  <c r="H281" i="19"/>
  <c r="H278" i="19"/>
  <c r="H275" i="19"/>
  <c r="H272" i="19"/>
  <c r="H269" i="19"/>
  <c r="H266" i="19"/>
  <c r="H263" i="19"/>
  <c r="H260" i="19"/>
  <c r="H257" i="19"/>
  <c r="H254" i="19"/>
  <c r="H251" i="19"/>
  <c r="H248" i="19"/>
  <c r="H245" i="19"/>
  <c r="H242" i="19"/>
  <c r="H239" i="19"/>
  <c r="H236" i="19"/>
  <c r="H233" i="19"/>
  <c r="H230" i="19"/>
  <c r="H227" i="19"/>
  <c r="H224" i="19"/>
  <c r="H221" i="19"/>
  <c r="H218" i="19"/>
  <c r="H215" i="19"/>
  <c r="H212" i="19"/>
  <c r="H209" i="19"/>
  <c r="H206" i="19"/>
  <c r="H203" i="19"/>
  <c r="H200" i="19"/>
  <c r="H197" i="19"/>
  <c r="H194" i="19"/>
  <c r="H191" i="19"/>
  <c r="H188" i="19"/>
  <c r="H185" i="19"/>
  <c r="H182" i="19"/>
  <c r="H179" i="19"/>
  <c r="H176" i="19"/>
  <c r="H173" i="19"/>
  <c r="H170" i="19"/>
  <c r="H167" i="19"/>
  <c r="H164" i="19"/>
  <c r="H161" i="19"/>
  <c r="H158" i="19"/>
  <c r="H155" i="19"/>
  <c r="H152" i="19"/>
  <c r="H149" i="19"/>
  <c r="H146" i="19"/>
  <c r="H143" i="19"/>
  <c r="H140" i="19"/>
  <c r="H137" i="19"/>
  <c r="H134" i="19"/>
  <c r="H131" i="19"/>
  <c r="H128" i="19"/>
  <c r="H125" i="19"/>
  <c r="H122" i="19"/>
  <c r="H119" i="19"/>
  <c r="H116" i="19"/>
  <c r="H113" i="19"/>
  <c r="H110" i="19"/>
  <c r="H107" i="19"/>
  <c r="H104" i="19"/>
  <c r="H101" i="19"/>
  <c r="H98" i="19"/>
  <c r="H95" i="19"/>
  <c r="H92" i="19"/>
  <c r="H89" i="19"/>
  <c r="H86" i="19"/>
  <c r="H83" i="19"/>
  <c r="H80" i="19"/>
  <c r="H77" i="19"/>
  <c r="H74" i="19"/>
  <c r="H71" i="19"/>
  <c r="H68" i="19"/>
  <c r="H65" i="19"/>
  <c r="H62" i="19"/>
  <c r="H59" i="19"/>
  <c r="H56" i="19"/>
  <c r="H53" i="19"/>
  <c r="H50" i="19"/>
  <c r="H47" i="19"/>
  <c r="H44" i="19"/>
  <c r="H41" i="19"/>
  <c r="H38" i="19"/>
  <c r="H35" i="19"/>
  <c r="H32" i="19"/>
  <c r="H29" i="19"/>
  <c r="H464" i="2"/>
  <c r="H461" i="2"/>
  <c r="H458" i="2"/>
  <c r="H455" i="2"/>
  <c r="H452" i="2"/>
  <c r="H449" i="2"/>
  <c r="H446" i="2"/>
  <c r="H443" i="2"/>
  <c r="H440" i="2"/>
  <c r="H437" i="2"/>
  <c r="H434" i="2"/>
  <c r="H431" i="2"/>
  <c r="H428" i="2"/>
  <c r="H425" i="2"/>
  <c r="H422" i="2"/>
  <c r="H419" i="2"/>
  <c r="H416" i="2"/>
  <c r="H413" i="2"/>
  <c r="H410" i="2"/>
  <c r="H407" i="2"/>
  <c r="H404" i="2"/>
  <c r="H401" i="2"/>
  <c r="H398" i="2"/>
  <c r="H395" i="2"/>
  <c r="H392" i="2"/>
  <c r="H389" i="2"/>
  <c r="H386" i="2"/>
  <c r="H383" i="2"/>
  <c r="H380" i="2"/>
  <c r="H377" i="2"/>
  <c r="H374" i="2"/>
  <c r="H371" i="2"/>
  <c r="H368" i="2"/>
  <c r="H365" i="2"/>
  <c r="H362" i="2"/>
  <c r="H359" i="2"/>
  <c r="H356" i="2"/>
  <c r="H353" i="2"/>
  <c r="H350" i="2"/>
  <c r="H347" i="2"/>
  <c r="H344" i="2"/>
  <c r="H341" i="2"/>
  <c r="H338" i="2"/>
  <c r="H335" i="2"/>
  <c r="H332" i="2"/>
  <c r="H329" i="2"/>
  <c r="H326" i="2"/>
  <c r="H323" i="2"/>
  <c r="H320" i="2"/>
  <c r="H317" i="2"/>
  <c r="H314" i="2"/>
  <c r="H311" i="2"/>
  <c r="H308" i="2"/>
  <c r="H305" i="2"/>
  <c r="H302" i="2"/>
  <c r="H299" i="2"/>
  <c r="H296" i="2"/>
  <c r="H293" i="2"/>
  <c r="H290" i="2"/>
  <c r="H287" i="2"/>
  <c r="H284" i="2"/>
  <c r="H281" i="2"/>
  <c r="H278" i="2"/>
  <c r="H275" i="2"/>
  <c r="H272" i="2"/>
  <c r="H269" i="2"/>
  <c r="H266" i="2"/>
  <c r="H263" i="2"/>
  <c r="H260" i="2"/>
  <c r="H257" i="2"/>
  <c r="H254" i="2"/>
  <c r="H251" i="2"/>
  <c r="H248" i="2"/>
  <c r="H245" i="2"/>
  <c r="H242" i="2"/>
  <c r="H239" i="2"/>
  <c r="H236" i="2"/>
  <c r="H233" i="2"/>
  <c r="H230" i="2"/>
  <c r="H227" i="2"/>
  <c r="H224" i="2"/>
  <c r="H221" i="2"/>
  <c r="H218" i="2"/>
  <c r="H215" i="2"/>
  <c r="H212" i="2"/>
  <c r="H209" i="2"/>
  <c r="H206" i="2"/>
  <c r="H203" i="2"/>
  <c r="H200" i="2"/>
  <c r="H197" i="2"/>
  <c r="H194" i="2"/>
  <c r="H191" i="2"/>
  <c r="H188" i="2"/>
  <c r="H185" i="2"/>
  <c r="H182" i="2"/>
  <c r="H179" i="2"/>
  <c r="H176" i="2"/>
  <c r="H173" i="2"/>
  <c r="H170" i="2"/>
  <c r="H167" i="2"/>
  <c r="H164" i="2"/>
  <c r="H161" i="2"/>
  <c r="H158" i="2"/>
  <c r="H155" i="2"/>
  <c r="H152" i="2"/>
  <c r="H149" i="2"/>
  <c r="H146" i="2"/>
  <c r="H143" i="2"/>
  <c r="H140" i="2"/>
  <c r="H137" i="2"/>
  <c r="H134" i="2"/>
  <c r="H131" i="2"/>
  <c r="H128" i="2"/>
  <c r="H125" i="2"/>
  <c r="H122" i="2"/>
  <c r="H119" i="2"/>
  <c r="H116" i="2"/>
  <c r="H113" i="2"/>
  <c r="H110" i="2"/>
  <c r="H107" i="2"/>
  <c r="H104" i="2"/>
  <c r="H101" i="2"/>
  <c r="H98" i="2"/>
  <c r="H95" i="2"/>
  <c r="H92" i="2"/>
  <c r="H89" i="2"/>
  <c r="H86" i="2"/>
  <c r="H83" i="2"/>
  <c r="H80" i="2"/>
  <c r="H77" i="2"/>
  <c r="H74" i="2"/>
  <c r="H71" i="2"/>
  <c r="H68" i="2"/>
  <c r="H65" i="2"/>
  <c r="H62" i="2"/>
  <c r="H59" i="2"/>
  <c r="H56" i="2"/>
  <c r="H53" i="2"/>
  <c r="H50" i="2"/>
  <c r="H47" i="2"/>
  <c r="H44" i="2"/>
  <c r="H41" i="2"/>
  <c r="H38" i="2"/>
  <c r="H35" i="2"/>
  <c r="H32" i="2"/>
  <c r="H29" i="2"/>
  <c r="A1" i="18"/>
  <c r="AK466" i="2"/>
  <c r="AK465" i="2"/>
  <c r="AK463" i="2"/>
  <c r="AK462" i="2"/>
  <c r="AK460" i="2"/>
  <c r="AK459" i="2"/>
  <c r="AK457" i="2"/>
  <c r="AK456" i="2"/>
  <c r="AK454" i="2"/>
  <c r="AK453" i="2"/>
  <c r="AK451" i="2"/>
  <c r="AK450" i="2"/>
  <c r="AK448" i="2"/>
  <c r="AK447" i="2"/>
  <c r="AK445" i="2"/>
  <c r="AK444" i="2"/>
  <c r="AK442" i="2"/>
  <c r="AK441" i="2"/>
  <c r="AK439" i="2"/>
  <c r="AK438" i="2"/>
  <c r="AK436" i="2"/>
  <c r="AK435" i="2"/>
  <c r="AK433" i="2"/>
  <c r="AK432" i="2"/>
  <c r="AK430" i="2"/>
  <c r="AK429" i="2"/>
  <c r="AK427" i="2"/>
  <c r="AK426" i="2"/>
  <c r="AK424" i="2"/>
  <c r="AK423" i="2"/>
  <c r="AK421" i="2"/>
  <c r="AK420" i="2"/>
  <c r="AK418" i="2"/>
  <c r="AK417" i="2"/>
  <c r="AK415" i="2"/>
  <c r="AK414" i="2"/>
  <c r="AK412" i="2"/>
  <c r="AK411" i="2"/>
  <c r="AK409" i="2"/>
  <c r="AK408" i="2"/>
  <c r="AK406" i="2"/>
  <c r="AK405" i="2"/>
  <c r="AK403" i="2"/>
  <c r="AK402" i="2"/>
  <c r="AK400" i="2"/>
  <c r="AK399" i="2"/>
  <c r="AK397" i="2"/>
  <c r="AK396" i="2"/>
  <c r="AK394" i="2"/>
  <c r="AK393" i="2"/>
  <c r="AK391" i="2"/>
  <c r="AK390" i="2"/>
  <c r="AK388" i="2"/>
  <c r="AK387" i="2"/>
  <c r="AK385" i="2"/>
  <c r="AK384" i="2"/>
  <c r="AK382" i="2"/>
  <c r="AK381" i="2"/>
  <c r="AK379" i="2"/>
  <c r="AK378" i="2"/>
  <c r="AK376" i="2"/>
  <c r="AK375" i="2"/>
  <c r="AK373" i="2"/>
  <c r="AK372" i="2"/>
  <c r="AK370" i="2"/>
  <c r="AK369" i="2"/>
  <c r="AK367" i="2"/>
  <c r="AK366" i="2"/>
  <c r="AK364" i="2"/>
  <c r="AK363" i="2"/>
  <c r="AK361" i="2"/>
  <c r="AK360" i="2"/>
  <c r="AK358" i="2"/>
  <c r="AK357" i="2"/>
  <c r="AK355" i="2"/>
  <c r="AK354" i="2"/>
  <c r="AK352" i="2"/>
  <c r="AK351" i="2"/>
  <c r="AK349" i="2"/>
  <c r="AK348" i="2"/>
  <c r="AK346" i="2"/>
  <c r="AK345" i="2"/>
  <c r="AK343" i="2"/>
  <c r="AK342" i="2"/>
  <c r="AK340" i="2"/>
  <c r="AK339" i="2"/>
  <c r="AK337" i="2"/>
  <c r="AK336" i="2"/>
  <c r="AK334" i="2"/>
  <c r="AK333" i="2"/>
  <c r="AK331" i="2"/>
  <c r="AK330" i="2"/>
  <c r="AK328" i="2"/>
  <c r="AK327" i="2"/>
  <c r="AK325" i="2"/>
  <c r="AK324" i="2"/>
  <c r="AK322" i="2"/>
  <c r="AK321" i="2"/>
  <c r="AK319" i="2"/>
  <c r="AK318" i="2"/>
  <c r="AK316" i="2"/>
  <c r="AK315" i="2"/>
  <c r="AK313" i="2"/>
  <c r="AK312" i="2"/>
  <c r="AK310" i="2"/>
  <c r="AK309" i="2"/>
  <c r="AK307" i="2"/>
  <c r="AK306" i="2"/>
  <c r="AK304" i="2"/>
  <c r="AK303" i="2"/>
  <c r="AK301" i="2"/>
  <c r="AK300" i="2"/>
  <c r="AK298" i="2"/>
  <c r="AK297" i="2"/>
  <c r="AK295" i="2"/>
  <c r="AK294" i="2"/>
  <c r="AK292" i="2"/>
  <c r="AK291" i="2"/>
  <c r="AK289" i="2"/>
  <c r="AK288" i="2"/>
  <c r="AK286" i="2"/>
  <c r="AK285" i="2"/>
  <c r="AK283" i="2"/>
  <c r="AK282" i="2"/>
  <c r="AK280" i="2"/>
  <c r="AK279" i="2"/>
  <c r="AK277" i="2"/>
  <c r="AK276" i="2"/>
  <c r="AK274" i="2"/>
  <c r="AK273" i="2"/>
  <c r="AK271" i="2"/>
  <c r="AK270" i="2"/>
  <c r="AK268" i="2"/>
  <c r="AK267" i="2"/>
  <c r="AK265" i="2"/>
  <c r="AK264" i="2"/>
  <c r="AK262" i="2"/>
  <c r="AK261" i="2"/>
  <c r="AK259" i="2"/>
  <c r="AK258" i="2"/>
  <c r="AK256" i="2"/>
  <c r="AK255" i="2"/>
  <c r="AK253" i="2"/>
  <c r="AK252" i="2"/>
  <c r="AK250" i="2"/>
  <c r="AK249" i="2"/>
  <c r="AK247" i="2"/>
  <c r="AK246" i="2"/>
  <c r="AK244" i="2"/>
  <c r="AK243" i="2"/>
  <c r="AK241" i="2"/>
  <c r="AK240" i="2"/>
  <c r="AK238" i="2"/>
  <c r="AK237" i="2"/>
  <c r="AK235" i="2"/>
  <c r="AK234" i="2"/>
  <c r="AK232" i="2"/>
  <c r="AK231" i="2"/>
  <c r="AK229" i="2"/>
  <c r="AK228" i="2"/>
  <c r="AK226" i="2"/>
  <c r="AK225" i="2"/>
  <c r="AK223" i="2"/>
  <c r="AK222" i="2"/>
  <c r="AK220" i="2"/>
  <c r="AK219" i="2"/>
  <c r="AK217" i="2"/>
  <c r="AK216" i="2"/>
  <c r="AK214" i="2"/>
  <c r="AK213" i="2"/>
  <c r="AK211" i="2"/>
  <c r="AK210" i="2"/>
  <c r="AK208" i="2"/>
  <c r="AK207" i="2"/>
  <c r="AK205" i="2"/>
  <c r="AK204" i="2"/>
  <c r="AK202" i="2"/>
  <c r="AK201" i="2"/>
  <c r="AK199" i="2"/>
  <c r="AK198" i="2"/>
  <c r="AK196" i="2"/>
  <c r="AK195" i="2"/>
  <c r="AK193" i="2"/>
  <c r="AK192" i="2"/>
  <c r="AK190" i="2"/>
  <c r="AK189" i="2"/>
  <c r="AK187" i="2"/>
  <c r="AK186" i="2"/>
  <c r="AK184" i="2"/>
  <c r="AK183" i="2"/>
  <c r="AK181" i="2"/>
  <c r="AK180" i="2"/>
  <c r="AK178" i="2"/>
  <c r="AK177" i="2"/>
  <c r="AK175" i="2"/>
  <c r="AK174" i="2"/>
  <c r="AK172" i="2"/>
  <c r="AK171" i="2"/>
  <c r="AK169" i="2"/>
  <c r="AK168" i="2"/>
  <c r="AK166" i="2"/>
  <c r="AK165" i="2"/>
  <c r="AK163" i="2"/>
  <c r="AK162" i="2"/>
  <c r="AK160" i="2"/>
  <c r="AK159" i="2"/>
  <c r="AK157" i="2"/>
  <c r="AK156" i="2"/>
  <c r="AK154" i="2"/>
  <c r="AK153" i="2"/>
  <c r="AK151" i="2"/>
  <c r="AK150" i="2"/>
  <c r="AK148" i="2"/>
  <c r="AK147" i="2"/>
  <c r="AK145" i="2"/>
  <c r="AK144" i="2"/>
  <c r="AK142" i="2"/>
  <c r="AK141" i="2"/>
  <c r="AK139" i="2"/>
  <c r="AK138" i="2"/>
  <c r="AK136" i="2"/>
  <c r="AK135" i="2"/>
  <c r="AK133" i="2"/>
  <c r="AK132" i="2"/>
  <c r="AK130" i="2"/>
  <c r="AK129" i="2"/>
  <c r="AK127" i="2"/>
  <c r="AK126" i="2"/>
  <c r="AK124" i="2"/>
  <c r="AK123" i="2"/>
  <c r="AK121" i="2"/>
  <c r="AK120" i="2"/>
  <c r="AK118" i="2"/>
  <c r="AK117" i="2"/>
  <c r="AK115" i="2"/>
  <c r="AK114" i="2"/>
  <c r="AK112" i="2"/>
  <c r="AK111" i="2"/>
  <c r="AK109" i="2"/>
  <c r="AK108" i="2"/>
  <c r="AK106" i="2"/>
  <c r="AK105" i="2"/>
  <c r="AK103" i="2"/>
  <c r="AK102" i="2"/>
  <c r="AK100" i="2"/>
  <c r="AK99" i="2"/>
  <c r="AK97" i="2"/>
  <c r="AK96" i="2"/>
  <c r="AK94" i="2"/>
  <c r="AK93" i="2"/>
  <c r="AK91" i="2"/>
  <c r="AK90" i="2"/>
  <c r="AK88" i="2"/>
  <c r="AK87" i="2"/>
  <c r="AK85" i="2"/>
  <c r="AK84" i="2"/>
  <c r="AK82" i="2"/>
  <c r="AK81" i="2"/>
  <c r="AK79" i="2"/>
  <c r="AK78" i="2"/>
  <c r="AK76" i="2"/>
  <c r="AK75" i="2"/>
  <c r="AK73" i="2"/>
  <c r="AK72" i="2"/>
  <c r="AK70" i="2"/>
  <c r="AK69" i="2"/>
  <c r="AK67" i="2"/>
  <c r="AK66" i="2"/>
  <c r="AK64" i="2"/>
  <c r="AK63" i="2"/>
  <c r="AK61" i="2"/>
  <c r="AK60" i="2"/>
  <c r="AK58" i="2"/>
  <c r="AK57" i="2"/>
  <c r="AK55" i="2"/>
  <c r="AK54" i="2"/>
  <c r="AK52" i="2"/>
  <c r="AK51" i="2"/>
  <c r="AK49" i="2"/>
  <c r="AK48" i="2"/>
  <c r="AK46" i="2"/>
  <c r="AK45" i="2"/>
  <c r="AK43" i="2"/>
  <c r="AK42" i="2"/>
  <c r="AK40" i="2"/>
  <c r="AK39" i="2"/>
  <c r="AK37" i="2"/>
  <c r="AK36" i="2"/>
  <c r="AK34" i="2"/>
  <c r="AK33" i="2"/>
  <c r="AK31" i="2"/>
  <c r="AK30" i="2"/>
  <c r="AK466" i="19"/>
  <c r="AK465" i="19"/>
  <c r="AK463" i="19"/>
  <c r="AK462" i="19"/>
  <c r="AK460" i="19"/>
  <c r="AK459" i="19"/>
  <c r="AK457" i="19"/>
  <c r="AK456" i="19"/>
  <c r="AK454" i="19"/>
  <c r="AK453" i="19"/>
  <c r="AK451" i="19"/>
  <c r="AK450" i="19"/>
  <c r="AK448" i="19"/>
  <c r="AK447" i="19"/>
  <c r="AK445" i="19"/>
  <c r="AK444" i="19"/>
  <c r="AK442" i="19"/>
  <c r="AK441" i="19"/>
  <c r="AK439" i="19"/>
  <c r="AK438" i="19"/>
  <c r="AK436" i="19"/>
  <c r="AK435" i="19"/>
  <c r="AK433" i="19"/>
  <c r="AK432" i="19"/>
  <c r="AK430" i="19"/>
  <c r="AK429" i="19"/>
  <c r="AK427" i="19"/>
  <c r="AK426" i="19"/>
  <c r="AK424" i="19"/>
  <c r="AK423" i="19"/>
  <c r="AK421" i="19"/>
  <c r="AK420" i="19"/>
  <c r="AK418" i="19"/>
  <c r="AK417" i="19"/>
  <c r="AK415" i="19"/>
  <c r="AK414" i="19"/>
  <c r="AK412" i="19"/>
  <c r="AK411" i="19"/>
  <c r="AK409" i="19"/>
  <c r="AK408" i="19"/>
  <c r="AK406" i="19"/>
  <c r="AK405" i="19"/>
  <c r="AK403" i="19"/>
  <c r="AK402" i="19"/>
  <c r="AK400" i="19"/>
  <c r="AK399" i="19"/>
  <c r="AK397" i="19"/>
  <c r="AK396" i="19"/>
  <c r="AK394" i="19"/>
  <c r="AK393" i="19"/>
  <c r="AK391" i="19"/>
  <c r="AK390" i="19"/>
  <c r="AK388" i="19"/>
  <c r="AK387" i="19"/>
  <c r="AK385" i="19"/>
  <c r="AK384" i="19"/>
  <c r="AK382" i="19"/>
  <c r="AK381" i="19"/>
  <c r="AK379" i="19"/>
  <c r="AK378" i="19"/>
  <c r="AK376" i="19"/>
  <c r="AK375" i="19"/>
  <c r="AK373" i="19"/>
  <c r="AK372" i="19"/>
  <c r="AK370" i="19"/>
  <c r="AK369" i="19"/>
  <c r="AK367" i="19"/>
  <c r="AK366" i="19"/>
  <c r="AK364" i="19"/>
  <c r="AK363" i="19"/>
  <c r="AK361" i="19"/>
  <c r="AK360" i="19"/>
  <c r="AK358" i="19"/>
  <c r="AK357" i="19"/>
  <c r="AK355" i="19"/>
  <c r="AK354" i="19"/>
  <c r="AK352" i="19"/>
  <c r="AK351" i="19"/>
  <c r="AK349" i="19"/>
  <c r="AK348" i="19"/>
  <c r="AK346" i="19"/>
  <c r="AK345" i="19"/>
  <c r="AK343" i="19"/>
  <c r="AK342" i="19"/>
  <c r="AK340" i="19"/>
  <c r="AK339" i="19"/>
  <c r="AK337" i="19"/>
  <c r="AK336" i="19"/>
  <c r="AK334" i="19"/>
  <c r="AK333" i="19"/>
  <c r="AK331" i="19"/>
  <c r="AK330" i="19"/>
  <c r="AK328" i="19"/>
  <c r="AK327" i="19"/>
  <c r="AK325" i="19"/>
  <c r="AK324" i="19"/>
  <c r="AK322" i="19"/>
  <c r="AK321" i="19"/>
  <c r="AK319" i="19"/>
  <c r="AK318" i="19"/>
  <c r="AK316" i="19"/>
  <c r="AK315" i="19"/>
  <c r="AK313" i="19"/>
  <c r="AK312" i="19"/>
  <c r="AK310" i="19"/>
  <c r="AK309" i="19"/>
  <c r="AK307" i="19"/>
  <c r="AK306" i="19"/>
  <c r="AK304" i="19"/>
  <c r="AK303" i="19"/>
  <c r="AK301" i="19"/>
  <c r="AK300" i="19"/>
  <c r="AK298" i="19"/>
  <c r="AK297" i="19"/>
  <c r="AK295" i="19"/>
  <c r="AK294" i="19"/>
  <c r="AK292" i="19"/>
  <c r="AK291" i="19"/>
  <c r="AK289" i="19"/>
  <c r="AK288" i="19"/>
  <c r="AK286" i="19"/>
  <c r="AK285" i="19"/>
  <c r="AK283" i="19"/>
  <c r="AK282" i="19"/>
  <c r="AK280" i="19"/>
  <c r="AK279" i="19"/>
  <c r="AK277" i="19"/>
  <c r="AK276" i="19"/>
  <c r="AK274" i="19"/>
  <c r="AK273" i="19"/>
  <c r="AK271" i="19"/>
  <c r="AK270" i="19"/>
  <c r="AK268" i="19"/>
  <c r="AK267" i="19"/>
  <c r="AK265" i="19"/>
  <c r="AK264" i="19"/>
  <c r="AK262" i="19"/>
  <c r="AK261" i="19"/>
  <c r="AK259" i="19"/>
  <c r="AK258" i="19"/>
  <c r="AK256" i="19"/>
  <c r="AK255" i="19"/>
  <c r="AK253" i="19"/>
  <c r="AK252" i="19"/>
  <c r="AK250" i="19"/>
  <c r="AK249" i="19"/>
  <c r="AK247" i="19"/>
  <c r="AK246" i="19"/>
  <c r="AK244" i="19"/>
  <c r="AK243" i="19"/>
  <c r="AK241" i="19"/>
  <c r="AK240" i="19"/>
  <c r="AK238" i="19"/>
  <c r="AK237" i="19"/>
  <c r="AK235" i="19"/>
  <c r="AK234" i="19"/>
  <c r="AK232" i="19"/>
  <c r="AK231" i="19"/>
  <c r="AK229" i="19"/>
  <c r="AK228" i="19"/>
  <c r="AK226" i="19"/>
  <c r="AK225" i="19"/>
  <c r="AK223" i="19"/>
  <c r="AK222" i="19"/>
  <c r="AK220" i="19"/>
  <c r="AK219" i="19"/>
  <c r="AK217" i="19"/>
  <c r="AK216" i="19"/>
  <c r="AK214" i="19"/>
  <c r="AK213" i="19"/>
  <c r="AK211" i="19"/>
  <c r="AK210" i="19"/>
  <c r="AK208" i="19"/>
  <c r="AK207" i="19"/>
  <c r="AK205" i="19"/>
  <c r="AK204" i="19"/>
  <c r="AK202" i="19"/>
  <c r="AK201" i="19"/>
  <c r="AK199" i="19"/>
  <c r="AK198" i="19"/>
  <c r="AK196" i="19"/>
  <c r="AK195" i="19"/>
  <c r="AK193" i="19"/>
  <c r="AK192" i="19"/>
  <c r="AK190" i="19"/>
  <c r="AK189" i="19"/>
  <c r="AK187" i="19"/>
  <c r="AK186" i="19"/>
  <c r="AK184" i="19"/>
  <c r="AK183" i="19"/>
  <c r="AK181" i="19"/>
  <c r="AK180" i="19"/>
  <c r="AK178" i="19"/>
  <c r="AK177" i="19"/>
  <c r="AK175" i="19"/>
  <c r="AK174" i="19"/>
  <c r="AK172" i="19"/>
  <c r="AK171" i="19"/>
  <c r="AK169" i="19"/>
  <c r="AK168" i="19"/>
  <c r="AK166" i="19"/>
  <c r="AK165" i="19"/>
  <c r="AK163" i="19"/>
  <c r="AK162" i="19"/>
  <c r="AK160" i="19"/>
  <c r="AK159" i="19"/>
  <c r="AK157" i="19"/>
  <c r="AK156" i="19"/>
  <c r="AK154" i="19"/>
  <c r="AK153" i="19"/>
  <c r="AK151" i="19"/>
  <c r="AK150" i="19"/>
  <c r="AK148" i="19"/>
  <c r="AK147" i="19"/>
  <c r="AK145" i="19"/>
  <c r="AK144" i="19"/>
  <c r="AK142" i="19"/>
  <c r="AK141" i="19"/>
  <c r="AK139" i="19"/>
  <c r="AK138" i="19"/>
  <c r="AK136" i="19"/>
  <c r="AK135" i="19"/>
  <c r="AK133" i="19"/>
  <c r="AK132" i="19"/>
  <c r="AK130" i="19"/>
  <c r="AK129" i="19"/>
  <c r="AK127" i="19"/>
  <c r="AK126" i="19"/>
  <c r="AK124" i="19"/>
  <c r="AK123" i="19"/>
  <c r="AK121" i="19"/>
  <c r="AK120" i="19"/>
  <c r="AK118" i="19"/>
  <c r="AK117" i="19"/>
  <c r="AK115" i="19"/>
  <c r="AK114" i="19"/>
  <c r="AK112" i="19"/>
  <c r="AK111" i="19"/>
  <c r="AK109" i="19"/>
  <c r="AK108" i="19"/>
  <c r="AK106" i="19"/>
  <c r="AK105" i="19"/>
  <c r="AK103" i="19"/>
  <c r="AK102" i="19"/>
  <c r="AK100" i="19"/>
  <c r="AK99" i="19"/>
  <c r="AK97" i="19"/>
  <c r="AK96" i="19"/>
  <c r="AK94" i="19"/>
  <c r="AK93" i="19"/>
  <c r="AK91" i="19"/>
  <c r="AK90" i="19"/>
  <c r="AK88" i="19"/>
  <c r="AK87" i="19"/>
  <c r="AK85" i="19"/>
  <c r="AK84" i="19"/>
  <c r="AK82" i="19"/>
  <c r="AK81" i="19"/>
  <c r="AK79" i="19"/>
  <c r="AK78" i="19"/>
  <c r="AK76" i="19"/>
  <c r="AK75" i="19"/>
  <c r="AK73" i="19"/>
  <c r="AK72" i="19"/>
  <c r="AK70" i="19"/>
  <c r="AK69" i="19"/>
  <c r="AK67" i="19"/>
  <c r="AK66" i="19"/>
  <c r="AK64" i="19"/>
  <c r="AK63" i="19"/>
  <c r="AK61" i="19"/>
  <c r="AK60" i="19"/>
  <c r="AK58" i="19"/>
  <c r="AK57" i="19"/>
  <c r="AK55" i="19"/>
  <c r="AK54" i="19"/>
  <c r="AK52" i="19"/>
  <c r="AK51" i="19"/>
  <c r="AK49" i="19"/>
  <c r="AK48" i="19"/>
  <c r="AK46" i="19"/>
  <c r="AK45" i="19"/>
  <c r="AK43" i="19"/>
  <c r="AK42" i="19"/>
  <c r="AK40" i="19"/>
  <c r="AK39" i="19"/>
  <c r="AK37" i="19"/>
  <c r="AK36" i="19"/>
  <c r="AK34" i="19"/>
  <c r="AK33" i="19"/>
  <c r="AK31" i="19"/>
  <c r="AK30" i="19"/>
  <c r="D2" i="4"/>
  <c r="K20" i="2"/>
  <c r="B3" i="4" s="1"/>
  <c r="K26" i="2"/>
  <c r="B5" i="4" s="1"/>
  <c r="K29" i="2"/>
  <c r="B6" i="4"/>
  <c r="K32" i="2"/>
  <c r="B7" i="4"/>
  <c r="K35" i="2"/>
  <c r="B8" i="4"/>
  <c r="K38" i="2"/>
  <c r="B9" i="4"/>
  <c r="K41" i="2"/>
  <c r="B10" i="4"/>
  <c r="K44" i="2"/>
  <c r="B11" i="4"/>
  <c r="K47" i="2"/>
  <c r="B12" i="4"/>
  <c r="K50" i="2"/>
  <c r="B13" i="4"/>
  <c r="K53" i="2"/>
  <c r="B14" i="4"/>
  <c r="K56" i="2"/>
  <c r="B15" i="4"/>
  <c r="K59" i="2"/>
  <c r="B16" i="4"/>
  <c r="K62" i="2"/>
  <c r="B17" i="4"/>
  <c r="K65" i="2"/>
  <c r="B18" i="4"/>
  <c r="K68" i="2"/>
  <c r="B19" i="4"/>
  <c r="K71" i="2"/>
  <c r="B20" i="4"/>
  <c r="K74" i="2"/>
  <c r="B21" i="4"/>
  <c r="K77" i="2"/>
  <c r="B22" i="4"/>
  <c r="K80" i="2"/>
  <c r="B23" i="4"/>
  <c r="K83" i="2"/>
  <c r="B24" i="4"/>
  <c r="K86" i="2"/>
  <c r="B25" i="4"/>
  <c r="K89" i="2"/>
  <c r="B26" i="4"/>
  <c r="K92" i="2"/>
  <c r="B27" i="4"/>
  <c r="K95" i="2"/>
  <c r="B28" i="4"/>
  <c r="K98" i="2"/>
  <c r="B29" i="4"/>
  <c r="K101" i="2"/>
  <c r="B30" i="4"/>
  <c r="K104" i="2"/>
  <c r="B31" i="4"/>
  <c r="K107" i="2"/>
  <c r="B32" i="4"/>
  <c r="K110" i="2"/>
  <c r="B33" i="4"/>
  <c r="K113" i="2"/>
  <c r="B34" i="4"/>
  <c r="K116" i="2"/>
  <c r="B35" i="4"/>
  <c r="K119" i="2"/>
  <c r="B36" i="4"/>
  <c r="K122" i="2"/>
  <c r="B37" i="4"/>
  <c r="K125" i="2"/>
  <c r="B38" i="4"/>
  <c r="K128" i="2"/>
  <c r="B39" i="4"/>
  <c r="K131" i="2"/>
  <c r="B40" i="4"/>
  <c r="K134" i="2"/>
  <c r="B41" i="4"/>
  <c r="K137" i="2"/>
  <c r="B42" i="4"/>
  <c r="K140" i="2"/>
  <c r="B43" i="4"/>
  <c r="K143" i="2"/>
  <c r="B44" i="4"/>
  <c r="K146" i="2"/>
  <c r="B45" i="4"/>
  <c r="K149" i="2"/>
  <c r="B46" i="4"/>
  <c r="K152" i="2"/>
  <c r="B47" i="4"/>
  <c r="K155" i="2"/>
  <c r="B48" i="4"/>
  <c r="K158" i="2"/>
  <c r="B49" i="4"/>
  <c r="K161" i="2"/>
  <c r="B50" i="4"/>
  <c r="K164" i="2"/>
  <c r="B51" i="4"/>
  <c r="K167" i="2"/>
  <c r="B52" i="4"/>
  <c r="K170" i="2"/>
  <c r="B53" i="4"/>
  <c r="K173" i="2"/>
  <c r="B54" i="4"/>
  <c r="K176" i="2"/>
  <c r="B55" i="4"/>
  <c r="K179" i="2"/>
  <c r="B56" i="4"/>
  <c r="K182" i="2"/>
  <c r="B57" i="4"/>
  <c r="K185" i="2"/>
  <c r="B58" i="4"/>
  <c r="K188" i="2"/>
  <c r="B59" i="4"/>
  <c r="K191" i="2"/>
  <c r="B60" i="4"/>
  <c r="K194" i="2"/>
  <c r="B61" i="4"/>
  <c r="K197" i="2"/>
  <c r="B62" i="4"/>
  <c r="K200" i="2"/>
  <c r="B63" i="4"/>
  <c r="K203" i="2"/>
  <c r="B64" i="4"/>
  <c r="K206" i="2"/>
  <c r="B65" i="4"/>
  <c r="K209" i="2"/>
  <c r="B66" i="4"/>
  <c r="K212" i="2"/>
  <c r="B67" i="4"/>
  <c r="K215" i="2"/>
  <c r="B68" i="4"/>
  <c r="K218" i="2"/>
  <c r="B69" i="4"/>
  <c r="K221" i="2"/>
  <c r="B70" i="4"/>
  <c r="K224" i="2"/>
  <c r="B71" i="4"/>
  <c r="K227" i="2"/>
  <c r="B72" i="4"/>
  <c r="K230" i="2"/>
  <c r="B73" i="4"/>
  <c r="K233" i="2"/>
  <c r="B74" i="4"/>
  <c r="K236" i="2"/>
  <c r="B75" i="4"/>
  <c r="K239" i="2"/>
  <c r="B76" i="4"/>
  <c r="K242" i="2"/>
  <c r="B77" i="4"/>
  <c r="K245" i="2"/>
  <c r="B78" i="4"/>
  <c r="K248" i="2"/>
  <c r="B79" i="4"/>
  <c r="K251" i="2"/>
  <c r="B80" i="4"/>
  <c r="K254" i="2"/>
  <c r="B81" i="4"/>
  <c r="K257" i="2"/>
  <c r="B82" i="4"/>
  <c r="K260" i="2"/>
  <c r="B83" i="4"/>
  <c r="K263" i="2"/>
  <c r="B84" i="4"/>
  <c r="K266" i="2"/>
  <c r="B85" i="4"/>
  <c r="K269" i="2"/>
  <c r="B86" i="4"/>
  <c r="K272" i="2"/>
  <c r="B87" i="4"/>
  <c r="K275" i="2"/>
  <c r="B88" i="4"/>
  <c r="K278" i="2"/>
  <c r="B89" i="4"/>
  <c r="K281" i="2"/>
  <c r="B90" i="4"/>
  <c r="K284" i="2"/>
  <c r="B91" i="4"/>
  <c r="K287" i="2"/>
  <c r="B92" i="4"/>
  <c r="K290" i="2"/>
  <c r="B93" i="4"/>
  <c r="K293" i="2"/>
  <c r="B94" i="4"/>
  <c r="K296" i="2"/>
  <c r="B95" i="4"/>
  <c r="K299" i="2"/>
  <c r="B96" i="4"/>
  <c r="K302" i="2"/>
  <c r="B97" i="4"/>
  <c r="K305" i="2"/>
  <c r="B98" i="4"/>
  <c r="K308" i="2"/>
  <c r="B99" i="4"/>
  <c r="K311" i="2"/>
  <c r="B100" i="4"/>
  <c r="K314" i="2"/>
  <c r="B101" i="4"/>
  <c r="K317" i="2"/>
  <c r="B102" i="4"/>
  <c r="K320" i="2"/>
  <c r="B103" i="4"/>
  <c r="K323" i="2"/>
  <c r="B104" i="4"/>
  <c r="K326" i="2"/>
  <c r="B105" i="4"/>
  <c r="K329" i="2"/>
  <c r="B106" i="4"/>
  <c r="K332" i="2"/>
  <c r="B107" i="4"/>
  <c r="K335" i="2"/>
  <c r="B108" i="4"/>
  <c r="K338" i="2"/>
  <c r="B109" i="4"/>
  <c r="K341" i="2"/>
  <c r="B110" i="4"/>
  <c r="K344" i="2"/>
  <c r="B111" i="4"/>
  <c r="K347" i="2"/>
  <c r="B112" i="4"/>
  <c r="K350" i="2"/>
  <c r="B113" i="4"/>
  <c r="K353" i="2"/>
  <c r="B114" i="4"/>
  <c r="K356" i="2"/>
  <c r="B115" i="4"/>
  <c r="K359" i="2"/>
  <c r="B116" i="4"/>
  <c r="K362" i="2"/>
  <c r="B117" i="4"/>
  <c r="K365" i="2"/>
  <c r="B118" i="4"/>
  <c r="K368" i="2"/>
  <c r="B119" i="4"/>
  <c r="K371" i="2"/>
  <c r="B120" i="4"/>
  <c r="K374" i="2"/>
  <c r="B121" i="4"/>
  <c r="K377" i="2"/>
  <c r="B122" i="4"/>
  <c r="K380" i="2"/>
  <c r="B123" i="4"/>
  <c r="K383" i="2"/>
  <c r="B124" i="4"/>
  <c r="K386" i="2"/>
  <c r="B125" i="4"/>
  <c r="K389" i="2"/>
  <c r="B126" i="4"/>
  <c r="K392" i="2"/>
  <c r="B127" i="4"/>
  <c r="K395" i="2"/>
  <c r="B128" i="4"/>
  <c r="K398" i="2"/>
  <c r="B129" i="4"/>
  <c r="K401" i="2"/>
  <c r="B130" i="4"/>
  <c r="K404" i="2"/>
  <c r="B131" i="4"/>
  <c r="K407" i="2"/>
  <c r="B132" i="4"/>
  <c r="K410" i="2"/>
  <c r="B133" i="4"/>
  <c r="K413" i="2"/>
  <c r="B134" i="4"/>
  <c r="K416" i="2"/>
  <c r="B135" i="4"/>
  <c r="K419" i="2"/>
  <c r="B136" i="4"/>
  <c r="K422" i="2"/>
  <c r="B137" i="4"/>
  <c r="K425" i="2"/>
  <c r="B138" i="4"/>
  <c r="K428" i="2"/>
  <c r="B139" i="4"/>
  <c r="K431" i="2"/>
  <c r="B140" i="4"/>
  <c r="K434" i="2"/>
  <c r="B141" i="4"/>
  <c r="K437" i="2"/>
  <c r="B142" i="4"/>
  <c r="K440" i="2"/>
  <c r="B143" i="4"/>
  <c r="K443" i="2"/>
  <c r="B144" i="4"/>
  <c r="K446" i="2"/>
  <c r="B145" i="4"/>
  <c r="K449" i="2"/>
  <c r="B146" i="4"/>
  <c r="K452" i="2"/>
  <c r="B147" i="4"/>
  <c r="K455" i="2"/>
  <c r="B148" i="4"/>
  <c r="K458" i="2"/>
  <c r="B149" i="4"/>
  <c r="K461" i="2"/>
  <c r="B150" i="4"/>
  <c r="K464" i="2"/>
  <c r="K17" i="2"/>
  <c r="B2" i="4" s="1"/>
  <c r="K233" i="19"/>
  <c r="K236" i="19"/>
  <c r="K239" i="19"/>
  <c r="K242" i="19"/>
  <c r="K245" i="19"/>
  <c r="K248" i="19"/>
  <c r="K251" i="19"/>
  <c r="K254" i="19"/>
  <c r="K257" i="19"/>
  <c r="K260" i="19"/>
  <c r="K263" i="19"/>
  <c r="K266" i="19"/>
  <c r="K269" i="19"/>
  <c r="K272" i="19"/>
  <c r="K275" i="19"/>
  <c r="K278" i="19"/>
  <c r="K281" i="19"/>
  <c r="K284" i="19"/>
  <c r="K287" i="19"/>
  <c r="K290" i="19"/>
  <c r="K293" i="19"/>
  <c r="K296" i="19"/>
  <c r="K299" i="19"/>
  <c r="K302" i="19"/>
  <c r="K305" i="19"/>
  <c r="K308" i="19"/>
  <c r="K311" i="19"/>
  <c r="K314" i="19"/>
  <c r="K317" i="19"/>
  <c r="K320" i="19"/>
  <c r="K323" i="19"/>
  <c r="K326" i="19"/>
  <c r="K329" i="19"/>
  <c r="K332" i="19"/>
  <c r="K335" i="19"/>
  <c r="K338" i="19"/>
  <c r="K341" i="19"/>
  <c r="K344" i="19"/>
  <c r="K347" i="19"/>
  <c r="K350" i="19"/>
  <c r="K353" i="19"/>
  <c r="K356" i="19"/>
  <c r="K359" i="19"/>
  <c r="K362" i="19"/>
  <c r="K365" i="19"/>
  <c r="K368" i="19"/>
  <c r="K371" i="19"/>
  <c r="K374" i="19"/>
  <c r="K377" i="19"/>
  <c r="K380" i="19"/>
  <c r="K383" i="19"/>
  <c r="K386" i="19"/>
  <c r="K389" i="19"/>
  <c r="K392" i="19"/>
  <c r="K395" i="19"/>
  <c r="K398" i="19"/>
  <c r="K401" i="19"/>
  <c r="K404" i="19"/>
  <c r="K407" i="19"/>
  <c r="K410" i="19"/>
  <c r="K413" i="19"/>
  <c r="K416" i="19"/>
  <c r="K419" i="19"/>
  <c r="K422" i="19"/>
  <c r="K425" i="19"/>
  <c r="K428" i="19"/>
  <c r="K431" i="19"/>
  <c r="K434" i="19"/>
  <c r="K437" i="19"/>
  <c r="K440" i="19"/>
  <c r="K443" i="19"/>
  <c r="K446" i="19"/>
  <c r="K449" i="19"/>
  <c r="K452" i="19"/>
  <c r="K455" i="19"/>
  <c r="K458" i="19"/>
  <c r="K461" i="19"/>
  <c r="K464" i="19"/>
  <c r="D5" i="4"/>
  <c r="C5" i="4"/>
  <c r="D4" i="4"/>
  <c r="CA23" i="2"/>
  <c r="C4" i="4"/>
  <c r="CA26" i="19"/>
  <c r="CA26" i="2"/>
  <c r="CA17" i="2"/>
  <c r="CB17" i="2" s="1"/>
  <c r="D3" i="4"/>
  <c r="AD466" i="2"/>
  <c r="AD465" i="2"/>
  <c r="AD463" i="2"/>
  <c r="AD462" i="2"/>
  <c r="AD460" i="2"/>
  <c r="AD459" i="2"/>
  <c r="AD457" i="2"/>
  <c r="AD456" i="2"/>
  <c r="AD454" i="2"/>
  <c r="AD453" i="2"/>
  <c r="AD451" i="2"/>
  <c r="AD450" i="2"/>
  <c r="AD448" i="2"/>
  <c r="AD447" i="2"/>
  <c r="AD445" i="2"/>
  <c r="AD444" i="2"/>
  <c r="AD442" i="2"/>
  <c r="AD441" i="2"/>
  <c r="AD439" i="2"/>
  <c r="AD438" i="2"/>
  <c r="AD436" i="2"/>
  <c r="AD435" i="2"/>
  <c r="AD433" i="2"/>
  <c r="AD432" i="2"/>
  <c r="AD430" i="2"/>
  <c r="AD429" i="2"/>
  <c r="AD427" i="2"/>
  <c r="AD426" i="2"/>
  <c r="AD424" i="2"/>
  <c r="AD423" i="2"/>
  <c r="AD421" i="2"/>
  <c r="AD420" i="2"/>
  <c r="AD418" i="2"/>
  <c r="AD417" i="2"/>
  <c r="AD415" i="2"/>
  <c r="AD414" i="2"/>
  <c r="AD412" i="2"/>
  <c r="AD411" i="2"/>
  <c r="AD409" i="2"/>
  <c r="AD408" i="2"/>
  <c r="AD406" i="2"/>
  <c r="AD405" i="2"/>
  <c r="AD403" i="2"/>
  <c r="AD402" i="2"/>
  <c r="AD400" i="2"/>
  <c r="AD399" i="2"/>
  <c r="AD397" i="2"/>
  <c r="AD396" i="2"/>
  <c r="AD394" i="2"/>
  <c r="AD393" i="2"/>
  <c r="AD391" i="2"/>
  <c r="AD390" i="2"/>
  <c r="AD388" i="2"/>
  <c r="AD387" i="2"/>
  <c r="AD385" i="2"/>
  <c r="AD384" i="2"/>
  <c r="AD382" i="2"/>
  <c r="AD381" i="2"/>
  <c r="AD379" i="2"/>
  <c r="AD378" i="2"/>
  <c r="AD376" i="2"/>
  <c r="AD375" i="2"/>
  <c r="AD373" i="2"/>
  <c r="AD372" i="2"/>
  <c r="AD370" i="2"/>
  <c r="AD369" i="2"/>
  <c r="AD367" i="2"/>
  <c r="AD366" i="2"/>
  <c r="AD364" i="2"/>
  <c r="AD363" i="2"/>
  <c r="AD361" i="2"/>
  <c r="AD360" i="2"/>
  <c r="AD358" i="2"/>
  <c r="AD357" i="2"/>
  <c r="AD355" i="2"/>
  <c r="AD354" i="2"/>
  <c r="AD352" i="2"/>
  <c r="AD351" i="2"/>
  <c r="AD349" i="2"/>
  <c r="AD348" i="2"/>
  <c r="AD346" i="2"/>
  <c r="AD345" i="2"/>
  <c r="AD343" i="2"/>
  <c r="AD342" i="2"/>
  <c r="AD340" i="2"/>
  <c r="AD339" i="2"/>
  <c r="AD337" i="2"/>
  <c r="AD336" i="2"/>
  <c r="AD334" i="2"/>
  <c r="AD333" i="2"/>
  <c r="AD331" i="2"/>
  <c r="AD330" i="2"/>
  <c r="AD328" i="2"/>
  <c r="AD327" i="2"/>
  <c r="AD325" i="2"/>
  <c r="AD324" i="2"/>
  <c r="AD322" i="2"/>
  <c r="AD321" i="2"/>
  <c r="AD319" i="2"/>
  <c r="AD318" i="2"/>
  <c r="AD316" i="2"/>
  <c r="AD315" i="2"/>
  <c r="AD313" i="2"/>
  <c r="AD312" i="2"/>
  <c r="AD310" i="2"/>
  <c r="AD309" i="2"/>
  <c r="AD307" i="2"/>
  <c r="AD306" i="2"/>
  <c r="AD304" i="2"/>
  <c r="AD303" i="2"/>
  <c r="AD301" i="2"/>
  <c r="AD300" i="2"/>
  <c r="AD298" i="2"/>
  <c r="AD297" i="2"/>
  <c r="AD295" i="2"/>
  <c r="AD294" i="2"/>
  <c r="AD292" i="2"/>
  <c r="AD291" i="2"/>
  <c r="AD289" i="2"/>
  <c r="AD288" i="2"/>
  <c r="AD286" i="2"/>
  <c r="AD285" i="2"/>
  <c r="AD283" i="2"/>
  <c r="AD282" i="2"/>
  <c r="AD280" i="2"/>
  <c r="AD279" i="2"/>
  <c r="AD277" i="2"/>
  <c r="AD276" i="2"/>
  <c r="AD274" i="2"/>
  <c r="AD273" i="2"/>
  <c r="AD271" i="2"/>
  <c r="AD270" i="2"/>
  <c r="AD268" i="2"/>
  <c r="AD267" i="2"/>
  <c r="AD265" i="2"/>
  <c r="AD264" i="2"/>
  <c r="AD262" i="2"/>
  <c r="AD261" i="2"/>
  <c r="AD259" i="2"/>
  <c r="AD258" i="2"/>
  <c r="AD256" i="2"/>
  <c r="AD255" i="2"/>
  <c r="AD253" i="2"/>
  <c r="AD252" i="2"/>
  <c r="AD250" i="2"/>
  <c r="AD249" i="2"/>
  <c r="AD247" i="2"/>
  <c r="AD246" i="2"/>
  <c r="AD244" i="2"/>
  <c r="AD243" i="2"/>
  <c r="AD241" i="2"/>
  <c r="AD240" i="2"/>
  <c r="AD238" i="2"/>
  <c r="AD237" i="2"/>
  <c r="AD235" i="2"/>
  <c r="AD234" i="2"/>
  <c r="AD232" i="2"/>
  <c r="AD231" i="2"/>
  <c r="AD229" i="2"/>
  <c r="AD228" i="2"/>
  <c r="AD226" i="2"/>
  <c r="AD225" i="2"/>
  <c r="AD223" i="2"/>
  <c r="AD222" i="2"/>
  <c r="AD220" i="2"/>
  <c r="AD219" i="2"/>
  <c r="AD217" i="2"/>
  <c r="AD216" i="2"/>
  <c r="AD214" i="2"/>
  <c r="AD213" i="2"/>
  <c r="AD211" i="2"/>
  <c r="AD210" i="2"/>
  <c r="AD208" i="2"/>
  <c r="AD207" i="2"/>
  <c r="AD205" i="2"/>
  <c r="AD204" i="2"/>
  <c r="AD202" i="2"/>
  <c r="AD201" i="2"/>
  <c r="AD199" i="2"/>
  <c r="AD198" i="2"/>
  <c r="AD196" i="2"/>
  <c r="AD195" i="2"/>
  <c r="AD193" i="2"/>
  <c r="AD192" i="2"/>
  <c r="AD190" i="2"/>
  <c r="AD189" i="2"/>
  <c r="AD187" i="2"/>
  <c r="AD186" i="2"/>
  <c r="AD184" i="2"/>
  <c r="AD183" i="2"/>
  <c r="AD181" i="2"/>
  <c r="AD180" i="2"/>
  <c r="AD178" i="2"/>
  <c r="AD177" i="2"/>
  <c r="AD175" i="2"/>
  <c r="AD174" i="2"/>
  <c r="AD172" i="2"/>
  <c r="AD171" i="2"/>
  <c r="AD169" i="2"/>
  <c r="AD168" i="2"/>
  <c r="AD166" i="2"/>
  <c r="AD165" i="2"/>
  <c r="AD163" i="2"/>
  <c r="AD162" i="2"/>
  <c r="AD160" i="2"/>
  <c r="AD159" i="2"/>
  <c r="AD157" i="2"/>
  <c r="AD156" i="2"/>
  <c r="AD154" i="2"/>
  <c r="AD153" i="2"/>
  <c r="AD151" i="2"/>
  <c r="AD150" i="2"/>
  <c r="AD148" i="2"/>
  <c r="AD147" i="2"/>
  <c r="AD145" i="2"/>
  <c r="AD144" i="2"/>
  <c r="AD142" i="2"/>
  <c r="AD141" i="2"/>
  <c r="AD139" i="2"/>
  <c r="AD138" i="2"/>
  <c r="AD136" i="2"/>
  <c r="AD135" i="2"/>
  <c r="AD133" i="2"/>
  <c r="AD132" i="2"/>
  <c r="AD130" i="2"/>
  <c r="AD129" i="2"/>
  <c r="AD127" i="2"/>
  <c r="AD126" i="2"/>
  <c r="AD124" i="2"/>
  <c r="AD123" i="2"/>
  <c r="AD121" i="2"/>
  <c r="AD120" i="2"/>
  <c r="AD118" i="2"/>
  <c r="AD117" i="2"/>
  <c r="AD115" i="2"/>
  <c r="AD114" i="2"/>
  <c r="AD112" i="2"/>
  <c r="AD111" i="2"/>
  <c r="AD109" i="2"/>
  <c r="AD108" i="2"/>
  <c r="AD106" i="2"/>
  <c r="AD105" i="2"/>
  <c r="AD103" i="2"/>
  <c r="AD102" i="2"/>
  <c r="AD100" i="2"/>
  <c r="AD99" i="2"/>
  <c r="AD97" i="2"/>
  <c r="AD96" i="2"/>
  <c r="AD94" i="2"/>
  <c r="AD93" i="2"/>
  <c r="AD91" i="2"/>
  <c r="AD90" i="2"/>
  <c r="AD88" i="2"/>
  <c r="AD87" i="2"/>
  <c r="AD85" i="2"/>
  <c r="AD84" i="2"/>
  <c r="AD82" i="2"/>
  <c r="AD81" i="2"/>
  <c r="AD79" i="2"/>
  <c r="AD78" i="2"/>
  <c r="AD76" i="2"/>
  <c r="AD75" i="2"/>
  <c r="AD73" i="2"/>
  <c r="AD72" i="2"/>
  <c r="AD70" i="2"/>
  <c r="AD69" i="2"/>
  <c r="AD67" i="2"/>
  <c r="AD66" i="2"/>
  <c r="AD64" i="2"/>
  <c r="AD63" i="2"/>
  <c r="AD61" i="2"/>
  <c r="AD60" i="2"/>
  <c r="AD58" i="2"/>
  <c r="AD57" i="2"/>
  <c r="AD55" i="2"/>
  <c r="AD54" i="2"/>
  <c r="AD52" i="2"/>
  <c r="AD51" i="2"/>
  <c r="AD49" i="2"/>
  <c r="AD48" i="2"/>
  <c r="AD46" i="2"/>
  <c r="AD45" i="2"/>
  <c r="AD43" i="2"/>
  <c r="AD42" i="2"/>
  <c r="AD40" i="2"/>
  <c r="AD39" i="2"/>
  <c r="AD37" i="2"/>
  <c r="AD36" i="2"/>
  <c r="AD34" i="2"/>
  <c r="AD33" i="2"/>
  <c r="AD31" i="2"/>
  <c r="AD30" i="2"/>
  <c r="AD28" i="2"/>
  <c r="AD25" i="2"/>
  <c r="AD22" i="2"/>
  <c r="AD19" i="2"/>
  <c r="P7" i="2"/>
  <c r="F7" i="2"/>
  <c r="P5" i="2"/>
  <c r="G5" i="25"/>
  <c r="F5" i="25"/>
  <c r="C5" i="25"/>
  <c r="A5" i="25"/>
  <c r="G3" i="25"/>
  <c r="F3" i="25"/>
  <c r="C3" i="25"/>
  <c r="A3" i="25"/>
  <c r="G5" i="24"/>
  <c r="F5" i="24"/>
  <c r="G3" i="24"/>
  <c r="F3" i="24"/>
  <c r="C5" i="24"/>
  <c r="A5" i="24"/>
  <c r="C3" i="24"/>
  <c r="A3" i="24"/>
  <c r="D6" i="26"/>
  <c r="L6" i="26"/>
  <c r="H6" i="26"/>
  <c r="L4" i="26"/>
  <c r="H4" i="26"/>
  <c r="B6" i="26"/>
  <c r="D4" i="26"/>
  <c r="B4" i="26"/>
  <c r="BA466" i="2"/>
  <c r="AZ466" i="2"/>
  <c r="BA465" i="2"/>
  <c r="AZ465" i="2"/>
  <c r="BA464" i="2"/>
  <c r="AZ464" i="2"/>
  <c r="BA463" i="2"/>
  <c r="AZ463" i="2"/>
  <c r="BA462" i="2"/>
  <c r="AZ462" i="2"/>
  <c r="BA461" i="2"/>
  <c r="AZ461" i="2"/>
  <c r="BA460" i="2"/>
  <c r="AZ460" i="2"/>
  <c r="BA459" i="2"/>
  <c r="AZ459" i="2"/>
  <c r="BA458" i="2"/>
  <c r="AZ458" i="2"/>
  <c r="BA457" i="2"/>
  <c r="AZ457" i="2"/>
  <c r="BA456" i="2"/>
  <c r="AZ456" i="2"/>
  <c r="BA455" i="2"/>
  <c r="AZ455" i="2"/>
  <c r="BA454" i="2"/>
  <c r="AZ454" i="2"/>
  <c r="BA453" i="2"/>
  <c r="AZ453" i="2"/>
  <c r="BA452" i="2"/>
  <c r="AZ452" i="2"/>
  <c r="BA451" i="2"/>
  <c r="AZ451" i="2"/>
  <c r="BA450" i="2"/>
  <c r="AZ450" i="2"/>
  <c r="BA449" i="2"/>
  <c r="AZ449" i="2"/>
  <c r="BA448" i="2"/>
  <c r="AZ448" i="2"/>
  <c r="BA447" i="2"/>
  <c r="AZ447" i="2"/>
  <c r="BA446" i="2"/>
  <c r="AZ446" i="2"/>
  <c r="BA445" i="2"/>
  <c r="AZ445" i="2"/>
  <c r="BA444" i="2"/>
  <c r="AZ444" i="2"/>
  <c r="BA443" i="2"/>
  <c r="AZ443" i="2"/>
  <c r="BA442" i="2"/>
  <c r="AZ442" i="2"/>
  <c r="BA441" i="2"/>
  <c r="AZ441" i="2"/>
  <c r="BA440" i="2"/>
  <c r="AZ440" i="2"/>
  <c r="BA439" i="2"/>
  <c r="AZ439" i="2"/>
  <c r="BA438" i="2"/>
  <c r="AZ438" i="2"/>
  <c r="BA437" i="2"/>
  <c r="AZ437" i="2"/>
  <c r="BA436" i="2"/>
  <c r="AZ436" i="2"/>
  <c r="BA435" i="2"/>
  <c r="AZ435" i="2"/>
  <c r="BA434" i="2"/>
  <c r="AZ434" i="2"/>
  <c r="BA433" i="2"/>
  <c r="AZ433" i="2"/>
  <c r="BA432" i="2"/>
  <c r="AZ432" i="2"/>
  <c r="BA431" i="2"/>
  <c r="AZ431" i="2"/>
  <c r="BA430" i="2"/>
  <c r="AZ430" i="2"/>
  <c r="BA429" i="2"/>
  <c r="AZ429" i="2"/>
  <c r="BA428" i="2"/>
  <c r="AZ428" i="2"/>
  <c r="BA427" i="2"/>
  <c r="AZ427" i="2"/>
  <c r="BA426" i="2"/>
  <c r="AZ426" i="2"/>
  <c r="BA425" i="2"/>
  <c r="AZ425" i="2"/>
  <c r="BA424" i="2"/>
  <c r="AZ424" i="2"/>
  <c r="BA423" i="2"/>
  <c r="AZ423" i="2"/>
  <c r="BA422" i="2"/>
  <c r="AZ422" i="2"/>
  <c r="BA421" i="2"/>
  <c r="AZ421" i="2"/>
  <c r="BA420" i="2"/>
  <c r="AZ420" i="2"/>
  <c r="BA419" i="2"/>
  <c r="AZ419" i="2"/>
  <c r="BA418" i="2"/>
  <c r="AZ418" i="2"/>
  <c r="BA417" i="2"/>
  <c r="AZ417" i="2"/>
  <c r="BA416" i="2"/>
  <c r="AZ416" i="2"/>
  <c r="BA415" i="2"/>
  <c r="AZ415" i="2"/>
  <c r="BA414" i="2"/>
  <c r="AZ414" i="2"/>
  <c r="BA413" i="2"/>
  <c r="AZ413" i="2"/>
  <c r="BA412" i="2"/>
  <c r="AZ412" i="2"/>
  <c r="BA411" i="2"/>
  <c r="AZ411" i="2"/>
  <c r="BA410" i="2"/>
  <c r="AZ410" i="2"/>
  <c r="BA409" i="2"/>
  <c r="AZ409" i="2"/>
  <c r="BA408" i="2"/>
  <c r="AZ408" i="2"/>
  <c r="BA407" i="2"/>
  <c r="AZ407" i="2"/>
  <c r="BA406" i="2"/>
  <c r="AZ406" i="2"/>
  <c r="BA405" i="2"/>
  <c r="AZ405" i="2"/>
  <c r="BA404" i="2"/>
  <c r="AZ404" i="2"/>
  <c r="BA403" i="2"/>
  <c r="AZ403" i="2"/>
  <c r="BA402" i="2"/>
  <c r="AZ402" i="2"/>
  <c r="BA401" i="2"/>
  <c r="AZ401" i="2"/>
  <c r="BA400" i="2"/>
  <c r="AZ400" i="2"/>
  <c r="BA399" i="2"/>
  <c r="AZ399" i="2"/>
  <c r="BA398" i="2"/>
  <c r="AZ398" i="2"/>
  <c r="BA397" i="2"/>
  <c r="AZ397" i="2"/>
  <c r="BA396" i="2"/>
  <c r="AZ396" i="2"/>
  <c r="BA395" i="2"/>
  <c r="AZ395" i="2"/>
  <c r="BA394" i="2"/>
  <c r="AZ394" i="2"/>
  <c r="BA393" i="2"/>
  <c r="AZ393" i="2"/>
  <c r="BA392" i="2"/>
  <c r="AZ392" i="2"/>
  <c r="BA391" i="2"/>
  <c r="AZ391" i="2"/>
  <c r="BA390" i="2"/>
  <c r="AZ390" i="2"/>
  <c r="BA389" i="2"/>
  <c r="AZ389" i="2"/>
  <c r="BA388" i="2"/>
  <c r="AZ388" i="2"/>
  <c r="BA387" i="2"/>
  <c r="AZ387" i="2"/>
  <c r="BA386" i="2"/>
  <c r="AZ386" i="2"/>
  <c r="BA385" i="2"/>
  <c r="AZ385" i="2"/>
  <c r="BA384" i="2"/>
  <c r="AZ384" i="2"/>
  <c r="BA383" i="2"/>
  <c r="AZ383" i="2"/>
  <c r="BA382" i="2"/>
  <c r="AZ382" i="2"/>
  <c r="BA381" i="2"/>
  <c r="AZ381" i="2"/>
  <c r="BA380" i="2"/>
  <c r="AZ380" i="2"/>
  <c r="BA379" i="2"/>
  <c r="AZ379" i="2"/>
  <c r="BA378" i="2"/>
  <c r="AZ378" i="2"/>
  <c r="BA377" i="2"/>
  <c r="AZ377" i="2"/>
  <c r="BA376" i="2"/>
  <c r="AZ376" i="2"/>
  <c r="BA375" i="2"/>
  <c r="AZ375" i="2"/>
  <c r="BA374" i="2"/>
  <c r="AZ374" i="2"/>
  <c r="BA373" i="2"/>
  <c r="AZ373" i="2"/>
  <c r="BA372" i="2"/>
  <c r="AZ372" i="2"/>
  <c r="BA371" i="2"/>
  <c r="AZ371" i="2"/>
  <c r="BA370" i="2"/>
  <c r="AZ370" i="2"/>
  <c r="BA369" i="2"/>
  <c r="AZ369" i="2"/>
  <c r="BA368" i="2"/>
  <c r="AZ368" i="2"/>
  <c r="BA367" i="2"/>
  <c r="AZ367" i="2"/>
  <c r="BA366" i="2"/>
  <c r="AZ366" i="2"/>
  <c r="BA365" i="2"/>
  <c r="AZ365" i="2"/>
  <c r="BA364" i="2"/>
  <c r="AZ364" i="2"/>
  <c r="BA363" i="2"/>
  <c r="AZ363" i="2"/>
  <c r="BA362" i="2"/>
  <c r="AZ362" i="2"/>
  <c r="BA361" i="2"/>
  <c r="AZ361" i="2"/>
  <c r="BA360" i="2"/>
  <c r="AZ360" i="2"/>
  <c r="BA359" i="2"/>
  <c r="AZ359" i="2"/>
  <c r="BA358" i="2"/>
  <c r="AZ358" i="2"/>
  <c r="BA357" i="2"/>
  <c r="AZ357" i="2"/>
  <c r="BA356" i="2"/>
  <c r="AZ356" i="2"/>
  <c r="BA355" i="2"/>
  <c r="AZ355" i="2"/>
  <c r="BA354" i="2"/>
  <c r="AZ354" i="2"/>
  <c r="BA353" i="2"/>
  <c r="AZ353" i="2"/>
  <c r="BA352" i="2"/>
  <c r="AZ352" i="2"/>
  <c r="BA351" i="2"/>
  <c r="AZ351" i="2"/>
  <c r="BA350" i="2"/>
  <c r="AZ350" i="2"/>
  <c r="BA349" i="2"/>
  <c r="AZ349" i="2"/>
  <c r="BA348" i="2"/>
  <c r="AZ348" i="2"/>
  <c r="BA347" i="2"/>
  <c r="AZ347" i="2"/>
  <c r="BA346" i="2"/>
  <c r="AZ346" i="2"/>
  <c r="BA345" i="2"/>
  <c r="AZ345" i="2"/>
  <c r="BA344" i="2"/>
  <c r="AZ344" i="2"/>
  <c r="BA343" i="2"/>
  <c r="AZ343" i="2"/>
  <c r="BA342" i="2"/>
  <c r="AZ342" i="2"/>
  <c r="BA341" i="2"/>
  <c r="AZ341" i="2"/>
  <c r="BA340" i="2"/>
  <c r="AZ340" i="2"/>
  <c r="BA339" i="2"/>
  <c r="AZ339" i="2"/>
  <c r="BA338" i="2"/>
  <c r="AZ338" i="2"/>
  <c r="BA337" i="2"/>
  <c r="AZ337" i="2"/>
  <c r="BA336" i="2"/>
  <c r="AZ336" i="2"/>
  <c r="BA335" i="2"/>
  <c r="AZ335" i="2"/>
  <c r="BA334" i="2"/>
  <c r="AZ334" i="2"/>
  <c r="BA333" i="2"/>
  <c r="AZ333" i="2"/>
  <c r="BA332" i="2"/>
  <c r="AZ332" i="2"/>
  <c r="BA331" i="2"/>
  <c r="AZ331" i="2"/>
  <c r="BA330" i="2"/>
  <c r="AZ330" i="2"/>
  <c r="BA329" i="2"/>
  <c r="AZ329" i="2"/>
  <c r="BA328" i="2"/>
  <c r="AZ328" i="2"/>
  <c r="BA327" i="2"/>
  <c r="AZ327" i="2"/>
  <c r="BA326" i="2"/>
  <c r="AZ326" i="2"/>
  <c r="BA325" i="2"/>
  <c r="AZ325" i="2"/>
  <c r="BA324" i="2"/>
  <c r="AZ324" i="2"/>
  <c r="BA323" i="2"/>
  <c r="AZ323" i="2"/>
  <c r="BA322" i="2"/>
  <c r="AZ322" i="2"/>
  <c r="BA321" i="2"/>
  <c r="AZ321" i="2"/>
  <c r="BA320" i="2"/>
  <c r="AZ320" i="2"/>
  <c r="BA319" i="2"/>
  <c r="AZ319" i="2"/>
  <c r="BA318" i="2"/>
  <c r="AZ318" i="2"/>
  <c r="BA317" i="2"/>
  <c r="AZ317" i="2"/>
  <c r="BA316" i="2"/>
  <c r="AZ316" i="2"/>
  <c r="BA315" i="2"/>
  <c r="AZ315" i="2"/>
  <c r="BA314" i="2"/>
  <c r="AZ314" i="2"/>
  <c r="BA313" i="2"/>
  <c r="AZ313" i="2"/>
  <c r="BA312" i="2"/>
  <c r="AZ312" i="2"/>
  <c r="BA311" i="2"/>
  <c r="AZ311" i="2"/>
  <c r="BA310" i="2"/>
  <c r="AZ310" i="2"/>
  <c r="BA309" i="2"/>
  <c r="AZ309" i="2"/>
  <c r="BA308" i="2"/>
  <c r="AZ308" i="2"/>
  <c r="BA307" i="2"/>
  <c r="AZ307" i="2"/>
  <c r="BA306" i="2"/>
  <c r="AZ306" i="2"/>
  <c r="BA305" i="2"/>
  <c r="AZ305" i="2"/>
  <c r="BA304" i="2"/>
  <c r="AZ304" i="2"/>
  <c r="BA303" i="2"/>
  <c r="AZ303" i="2"/>
  <c r="BA302" i="2"/>
  <c r="AZ302" i="2"/>
  <c r="BA301" i="2"/>
  <c r="AZ301" i="2"/>
  <c r="BA300" i="2"/>
  <c r="AZ300" i="2"/>
  <c r="BA299" i="2"/>
  <c r="AZ299" i="2"/>
  <c r="BA298" i="2"/>
  <c r="AZ298" i="2"/>
  <c r="BA297" i="2"/>
  <c r="AZ297" i="2"/>
  <c r="BA296" i="2"/>
  <c r="AZ296" i="2"/>
  <c r="BA295" i="2"/>
  <c r="AZ295" i="2"/>
  <c r="BA294" i="2"/>
  <c r="AZ294" i="2"/>
  <c r="BA293" i="2"/>
  <c r="AZ293" i="2"/>
  <c r="BA292" i="2"/>
  <c r="AZ292" i="2"/>
  <c r="BA291" i="2"/>
  <c r="AZ291" i="2"/>
  <c r="BA290" i="2"/>
  <c r="AZ290" i="2"/>
  <c r="BA289" i="2"/>
  <c r="AZ289" i="2"/>
  <c r="BA288" i="2"/>
  <c r="AZ288" i="2"/>
  <c r="BA287" i="2"/>
  <c r="AZ287" i="2"/>
  <c r="BA286" i="2"/>
  <c r="AZ286" i="2"/>
  <c r="BA285" i="2"/>
  <c r="AZ285" i="2"/>
  <c r="BA284" i="2"/>
  <c r="AZ284" i="2"/>
  <c r="BA283" i="2"/>
  <c r="AZ283" i="2"/>
  <c r="BA282" i="2"/>
  <c r="AZ282" i="2"/>
  <c r="BA281" i="2"/>
  <c r="AZ281" i="2"/>
  <c r="BA280" i="2"/>
  <c r="AZ280" i="2"/>
  <c r="BA279" i="2"/>
  <c r="AZ279" i="2"/>
  <c r="BA278" i="2"/>
  <c r="AZ278" i="2"/>
  <c r="BA277" i="2"/>
  <c r="AZ277" i="2"/>
  <c r="BA276" i="2"/>
  <c r="AZ276" i="2"/>
  <c r="BA275" i="2"/>
  <c r="AZ275" i="2"/>
  <c r="BA274" i="2"/>
  <c r="AZ274" i="2"/>
  <c r="BA273" i="2"/>
  <c r="AZ273" i="2"/>
  <c r="BA272" i="2"/>
  <c r="AZ272" i="2"/>
  <c r="BA271" i="2"/>
  <c r="AZ271" i="2"/>
  <c r="BA270" i="2"/>
  <c r="AZ270" i="2"/>
  <c r="BA269" i="2"/>
  <c r="AZ269" i="2"/>
  <c r="BA268" i="2"/>
  <c r="AZ268" i="2"/>
  <c r="BA267" i="2"/>
  <c r="AZ267" i="2"/>
  <c r="BA266" i="2"/>
  <c r="AZ266" i="2"/>
  <c r="BA265" i="2"/>
  <c r="AZ265" i="2"/>
  <c r="BA264" i="2"/>
  <c r="AZ264" i="2"/>
  <c r="BA263" i="2"/>
  <c r="AZ263" i="2"/>
  <c r="BA262" i="2"/>
  <c r="AZ262" i="2"/>
  <c r="BA261" i="2"/>
  <c r="AZ261" i="2"/>
  <c r="BA260" i="2"/>
  <c r="AZ260" i="2"/>
  <c r="BA259" i="2"/>
  <c r="AZ259" i="2"/>
  <c r="BA258" i="2"/>
  <c r="AZ258" i="2"/>
  <c r="BA257" i="2"/>
  <c r="AZ257" i="2"/>
  <c r="BA256" i="2"/>
  <c r="AZ256" i="2"/>
  <c r="BA255" i="2"/>
  <c r="AZ255" i="2"/>
  <c r="BA254" i="2"/>
  <c r="AZ254" i="2"/>
  <c r="BA253" i="2"/>
  <c r="AZ253" i="2"/>
  <c r="BA252" i="2"/>
  <c r="AZ252" i="2"/>
  <c r="BA251" i="2"/>
  <c r="AZ251" i="2"/>
  <c r="BA250" i="2"/>
  <c r="AZ250" i="2"/>
  <c r="BA249" i="2"/>
  <c r="AZ249" i="2"/>
  <c r="BA248" i="2"/>
  <c r="AZ248" i="2"/>
  <c r="BA247" i="2"/>
  <c r="AZ247" i="2"/>
  <c r="BA246" i="2"/>
  <c r="AZ246" i="2"/>
  <c r="BA245" i="2"/>
  <c r="AZ245" i="2"/>
  <c r="BA244" i="2"/>
  <c r="AZ244" i="2"/>
  <c r="BA243" i="2"/>
  <c r="AZ243" i="2"/>
  <c r="BA242" i="2"/>
  <c r="AZ242" i="2"/>
  <c r="BA241" i="2"/>
  <c r="AZ241" i="2"/>
  <c r="BA240" i="2"/>
  <c r="AZ240" i="2"/>
  <c r="BA239" i="2"/>
  <c r="AZ239" i="2"/>
  <c r="BA238" i="2"/>
  <c r="AZ238" i="2"/>
  <c r="BA237" i="2"/>
  <c r="AZ237" i="2"/>
  <c r="BA236" i="2"/>
  <c r="AZ236" i="2"/>
  <c r="BA235" i="2"/>
  <c r="AZ235" i="2"/>
  <c r="BA234" i="2"/>
  <c r="AZ234" i="2"/>
  <c r="BA233" i="2"/>
  <c r="AZ233" i="2"/>
  <c r="BA232" i="2"/>
  <c r="AZ232" i="2"/>
  <c r="BA231" i="2"/>
  <c r="AZ231" i="2"/>
  <c r="BA230" i="2"/>
  <c r="AZ230" i="2"/>
  <c r="BA229" i="2"/>
  <c r="AZ229" i="2"/>
  <c r="BA228" i="2"/>
  <c r="AZ228" i="2"/>
  <c r="BA227" i="2"/>
  <c r="AZ227" i="2"/>
  <c r="BA226" i="2"/>
  <c r="AZ226" i="2"/>
  <c r="BA225" i="2"/>
  <c r="AZ225" i="2"/>
  <c r="BA224" i="2"/>
  <c r="AZ224" i="2"/>
  <c r="BA223" i="2"/>
  <c r="AZ223" i="2"/>
  <c r="BA222" i="2"/>
  <c r="AZ222" i="2"/>
  <c r="BA221" i="2"/>
  <c r="AZ221" i="2"/>
  <c r="BA220" i="2"/>
  <c r="AZ220" i="2"/>
  <c r="BA219" i="2"/>
  <c r="AZ219" i="2"/>
  <c r="BA218" i="2"/>
  <c r="AZ218" i="2"/>
  <c r="BA217" i="2"/>
  <c r="AZ217" i="2"/>
  <c r="BA216" i="2"/>
  <c r="AZ216" i="2"/>
  <c r="BA215" i="2"/>
  <c r="AZ215" i="2"/>
  <c r="BA214" i="2"/>
  <c r="AZ214" i="2"/>
  <c r="BA213" i="2"/>
  <c r="AZ213" i="2"/>
  <c r="BA212" i="2"/>
  <c r="AZ212" i="2"/>
  <c r="BA211" i="2"/>
  <c r="AZ211" i="2"/>
  <c r="BA210" i="2"/>
  <c r="AZ210" i="2"/>
  <c r="BA209" i="2"/>
  <c r="AZ209" i="2"/>
  <c r="BA208" i="2"/>
  <c r="AZ208" i="2"/>
  <c r="BA207" i="2"/>
  <c r="AZ207" i="2"/>
  <c r="BA206" i="2"/>
  <c r="AZ206" i="2"/>
  <c r="BA205" i="2"/>
  <c r="AZ205" i="2"/>
  <c r="BA204" i="2"/>
  <c r="AZ204" i="2"/>
  <c r="BA203" i="2"/>
  <c r="AZ203" i="2"/>
  <c r="BA202" i="2"/>
  <c r="AZ202" i="2"/>
  <c r="BA201" i="2"/>
  <c r="AZ201" i="2"/>
  <c r="BA200" i="2"/>
  <c r="AZ200" i="2"/>
  <c r="BA199" i="2"/>
  <c r="AZ199" i="2"/>
  <c r="BA198" i="2"/>
  <c r="AZ198" i="2"/>
  <c r="BA197" i="2"/>
  <c r="AZ197" i="2"/>
  <c r="BA196" i="2"/>
  <c r="AZ196" i="2"/>
  <c r="BA195" i="2"/>
  <c r="AZ195" i="2"/>
  <c r="BA194" i="2"/>
  <c r="AZ194" i="2"/>
  <c r="BA193" i="2"/>
  <c r="AZ193" i="2"/>
  <c r="BA192" i="2"/>
  <c r="AZ192" i="2"/>
  <c r="BA191" i="2"/>
  <c r="AZ191" i="2"/>
  <c r="BA190" i="2"/>
  <c r="AZ190" i="2"/>
  <c r="BA189" i="2"/>
  <c r="AZ189" i="2"/>
  <c r="BA188" i="2"/>
  <c r="AZ188" i="2"/>
  <c r="BA187" i="2"/>
  <c r="AZ187" i="2"/>
  <c r="BA186" i="2"/>
  <c r="AZ186" i="2"/>
  <c r="BA185" i="2"/>
  <c r="AZ185" i="2"/>
  <c r="BA184" i="2"/>
  <c r="AZ184" i="2"/>
  <c r="BA183" i="2"/>
  <c r="AZ183" i="2"/>
  <c r="BA182" i="2"/>
  <c r="AZ182" i="2"/>
  <c r="BA181" i="2"/>
  <c r="AZ181" i="2"/>
  <c r="BA180" i="2"/>
  <c r="AZ180" i="2"/>
  <c r="BA179" i="2"/>
  <c r="AZ179" i="2"/>
  <c r="BA178" i="2"/>
  <c r="AZ178" i="2"/>
  <c r="BA177" i="2"/>
  <c r="AZ177" i="2"/>
  <c r="BA176" i="2"/>
  <c r="AZ176" i="2"/>
  <c r="BA175" i="2"/>
  <c r="AZ175" i="2"/>
  <c r="BA174" i="2"/>
  <c r="AZ174" i="2"/>
  <c r="BA173" i="2"/>
  <c r="AZ173" i="2"/>
  <c r="BA172" i="2"/>
  <c r="AZ172" i="2"/>
  <c r="BA171" i="2"/>
  <c r="AZ171" i="2"/>
  <c r="BA170" i="2"/>
  <c r="AZ170" i="2"/>
  <c r="BA169" i="2"/>
  <c r="AZ169" i="2"/>
  <c r="BA168" i="2"/>
  <c r="AZ168" i="2"/>
  <c r="BA167" i="2"/>
  <c r="AZ167" i="2"/>
  <c r="BA166" i="2"/>
  <c r="AZ166" i="2"/>
  <c r="BA165" i="2"/>
  <c r="AZ165" i="2"/>
  <c r="BA164" i="2"/>
  <c r="AZ164" i="2"/>
  <c r="BA163" i="2"/>
  <c r="AZ163" i="2"/>
  <c r="BA162" i="2"/>
  <c r="AZ162" i="2"/>
  <c r="BA161" i="2"/>
  <c r="AZ161" i="2"/>
  <c r="BA160" i="2"/>
  <c r="AZ160" i="2"/>
  <c r="BA159" i="2"/>
  <c r="AZ159" i="2"/>
  <c r="BA158" i="2"/>
  <c r="AZ158" i="2"/>
  <c r="BA157" i="2"/>
  <c r="AZ157" i="2"/>
  <c r="BA156" i="2"/>
  <c r="AZ156" i="2"/>
  <c r="BA155" i="2"/>
  <c r="AZ155" i="2"/>
  <c r="BA154" i="2"/>
  <c r="AZ154" i="2"/>
  <c r="BA153" i="2"/>
  <c r="AZ153" i="2"/>
  <c r="BA152" i="2"/>
  <c r="AZ152" i="2"/>
  <c r="BA151" i="2"/>
  <c r="AZ151" i="2"/>
  <c r="BA150" i="2"/>
  <c r="AZ150" i="2"/>
  <c r="BA149" i="2"/>
  <c r="AZ149" i="2"/>
  <c r="BA148" i="2"/>
  <c r="AZ148" i="2"/>
  <c r="BA147" i="2"/>
  <c r="AZ147" i="2"/>
  <c r="BA146" i="2"/>
  <c r="AZ146" i="2"/>
  <c r="BA145" i="2"/>
  <c r="AZ145" i="2"/>
  <c r="BA144" i="2"/>
  <c r="AZ144" i="2"/>
  <c r="BA143" i="2"/>
  <c r="AZ143" i="2"/>
  <c r="BA142" i="2"/>
  <c r="AZ142" i="2"/>
  <c r="BA141" i="2"/>
  <c r="AZ141" i="2"/>
  <c r="BA140" i="2"/>
  <c r="AZ140" i="2"/>
  <c r="BA139" i="2"/>
  <c r="AZ139" i="2"/>
  <c r="BA138" i="2"/>
  <c r="AZ138" i="2"/>
  <c r="BA137" i="2"/>
  <c r="AZ137" i="2"/>
  <c r="BA136" i="2"/>
  <c r="AZ136" i="2"/>
  <c r="BA135" i="2"/>
  <c r="AZ135" i="2"/>
  <c r="BA134" i="2"/>
  <c r="AZ134" i="2"/>
  <c r="BA133" i="2"/>
  <c r="AZ133" i="2"/>
  <c r="BA132" i="2"/>
  <c r="AZ132" i="2"/>
  <c r="BA131" i="2"/>
  <c r="AZ131" i="2"/>
  <c r="BA130" i="2"/>
  <c r="AZ130" i="2"/>
  <c r="BA129" i="2"/>
  <c r="AZ129" i="2"/>
  <c r="BA128" i="2"/>
  <c r="AZ128" i="2"/>
  <c r="BA127" i="2"/>
  <c r="AZ127" i="2"/>
  <c r="BA126" i="2"/>
  <c r="AZ126" i="2"/>
  <c r="BA125" i="2"/>
  <c r="AZ125" i="2"/>
  <c r="BA124" i="2"/>
  <c r="AZ124" i="2"/>
  <c r="BA123" i="2"/>
  <c r="AZ123" i="2"/>
  <c r="BA122" i="2"/>
  <c r="AZ122" i="2"/>
  <c r="BA121" i="2"/>
  <c r="AZ121" i="2"/>
  <c r="BA120" i="2"/>
  <c r="AZ120" i="2"/>
  <c r="BA119" i="2"/>
  <c r="AZ119" i="2"/>
  <c r="BA118" i="2"/>
  <c r="AZ118" i="2"/>
  <c r="BA117" i="2"/>
  <c r="AZ117" i="2"/>
  <c r="BA116" i="2"/>
  <c r="AZ116" i="2"/>
  <c r="BA115" i="2"/>
  <c r="AZ115" i="2"/>
  <c r="BA114" i="2"/>
  <c r="AZ114" i="2"/>
  <c r="BA113" i="2"/>
  <c r="AZ113" i="2"/>
  <c r="BA112" i="2"/>
  <c r="AZ112" i="2"/>
  <c r="BA111" i="2"/>
  <c r="AZ111" i="2"/>
  <c r="BA110" i="2"/>
  <c r="AZ110" i="2"/>
  <c r="BA109" i="2"/>
  <c r="AZ109" i="2"/>
  <c r="BA108" i="2"/>
  <c r="AZ108" i="2"/>
  <c r="BA107" i="2"/>
  <c r="AZ107" i="2"/>
  <c r="BA106" i="2"/>
  <c r="AZ106" i="2"/>
  <c r="BA105" i="2"/>
  <c r="AZ105" i="2"/>
  <c r="BA104" i="2"/>
  <c r="AZ104" i="2"/>
  <c r="BA103" i="2"/>
  <c r="AZ103" i="2"/>
  <c r="BA102" i="2"/>
  <c r="AZ102" i="2"/>
  <c r="BA101" i="2"/>
  <c r="AZ101" i="2"/>
  <c r="BA100" i="2"/>
  <c r="AZ100" i="2"/>
  <c r="BA99" i="2"/>
  <c r="AZ99" i="2"/>
  <c r="BA98" i="2"/>
  <c r="AZ98" i="2"/>
  <c r="BA97" i="2"/>
  <c r="AZ97" i="2"/>
  <c r="BA96" i="2"/>
  <c r="AZ96" i="2"/>
  <c r="BA95" i="2"/>
  <c r="AZ95" i="2"/>
  <c r="BA94" i="2"/>
  <c r="AZ94" i="2"/>
  <c r="BA93" i="2"/>
  <c r="AZ93" i="2"/>
  <c r="BA92" i="2"/>
  <c r="AZ92" i="2"/>
  <c r="BA91" i="2"/>
  <c r="AZ91" i="2"/>
  <c r="BA90" i="2"/>
  <c r="AZ90" i="2"/>
  <c r="BA89" i="2"/>
  <c r="AZ89" i="2"/>
  <c r="BA88" i="2"/>
  <c r="AZ88" i="2"/>
  <c r="BA87" i="2"/>
  <c r="AZ87" i="2"/>
  <c r="BA86" i="2"/>
  <c r="AZ86" i="2"/>
  <c r="BA85" i="2"/>
  <c r="AZ85" i="2"/>
  <c r="BA84" i="2"/>
  <c r="AZ84" i="2"/>
  <c r="BA83" i="2"/>
  <c r="AZ83" i="2"/>
  <c r="BA82" i="2"/>
  <c r="AZ82" i="2"/>
  <c r="BA81" i="2"/>
  <c r="AZ81" i="2"/>
  <c r="BA80" i="2"/>
  <c r="AZ80" i="2"/>
  <c r="BA79" i="2"/>
  <c r="AZ79" i="2"/>
  <c r="BA78" i="2"/>
  <c r="AZ78" i="2"/>
  <c r="BA77" i="2"/>
  <c r="AZ77" i="2"/>
  <c r="BA76" i="2"/>
  <c r="AZ76" i="2"/>
  <c r="BA75" i="2"/>
  <c r="AZ75" i="2"/>
  <c r="BA74" i="2"/>
  <c r="AZ74" i="2"/>
  <c r="BA73" i="2"/>
  <c r="AZ73" i="2"/>
  <c r="BA72" i="2"/>
  <c r="AZ72" i="2"/>
  <c r="BA71" i="2"/>
  <c r="AZ71" i="2"/>
  <c r="BA70" i="2"/>
  <c r="AZ70" i="2"/>
  <c r="BA69" i="2"/>
  <c r="AZ69" i="2"/>
  <c r="BA68" i="2"/>
  <c r="AZ68" i="2"/>
  <c r="BA67" i="2"/>
  <c r="AZ67" i="2"/>
  <c r="BA66" i="2"/>
  <c r="AZ66" i="2"/>
  <c r="BA65" i="2"/>
  <c r="AZ65" i="2"/>
  <c r="BA64" i="2"/>
  <c r="AZ64" i="2"/>
  <c r="BA63" i="2"/>
  <c r="AZ63" i="2"/>
  <c r="BA62" i="2"/>
  <c r="AZ62" i="2"/>
  <c r="BA61" i="2"/>
  <c r="AZ61" i="2"/>
  <c r="BA60" i="2"/>
  <c r="AZ60" i="2"/>
  <c r="BA59" i="2"/>
  <c r="AZ59" i="2"/>
  <c r="BA58" i="2"/>
  <c r="AZ58" i="2"/>
  <c r="BA57" i="2"/>
  <c r="AZ57" i="2"/>
  <c r="BA56" i="2"/>
  <c r="AZ56" i="2"/>
  <c r="BA55" i="2"/>
  <c r="AZ55" i="2"/>
  <c r="BA54" i="2"/>
  <c r="AZ54" i="2"/>
  <c r="BA53" i="2"/>
  <c r="AZ53" i="2"/>
  <c r="BA52" i="2"/>
  <c r="AZ52" i="2"/>
  <c r="BA51" i="2"/>
  <c r="AZ51" i="2"/>
  <c r="BA50" i="2"/>
  <c r="AZ50" i="2"/>
  <c r="BA49" i="2"/>
  <c r="AZ49" i="2"/>
  <c r="BA48" i="2"/>
  <c r="AZ48" i="2"/>
  <c r="BA47" i="2"/>
  <c r="AZ47" i="2"/>
  <c r="BA46" i="2"/>
  <c r="AZ46" i="2"/>
  <c r="BA45" i="2"/>
  <c r="AZ45" i="2"/>
  <c r="BA44" i="2"/>
  <c r="AZ44" i="2"/>
  <c r="BA43" i="2"/>
  <c r="AZ43" i="2"/>
  <c r="BA42" i="2"/>
  <c r="AZ42" i="2"/>
  <c r="BA41" i="2"/>
  <c r="AZ41" i="2"/>
  <c r="BA40" i="2"/>
  <c r="AZ40" i="2"/>
  <c r="BA39" i="2"/>
  <c r="AZ39" i="2"/>
  <c r="BA38" i="2"/>
  <c r="AZ38" i="2"/>
  <c r="BA37" i="2"/>
  <c r="AZ37" i="2"/>
  <c r="BA36" i="2"/>
  <c r="AZ36" i="2"/>
  <c r="BA35" i="2"/>
  <c r="AZ35" i="2"/>
  <c r="BA34" i="2"/>
  <c r="AZ34" i="2"/>
  <c r="BA33" i="2"/>
  <c r="AZ33" i="2"/>
  <c r="BA32" i="2"/>
  <c r="AZ32" i="2"/>
  <c r="BA31" i="2"/>
  <c r="AZ31" i="2"/>
  <c r="BA30" i="2"/>
  <c r="AZ30" i="2"/>
  <c r="BA29" i="2"/>
  <c r="AZ29" i="2"/>
  <c r="BA28" i="2"/>
  <c r="AZ28" i="2"/>
  <c r="BA27" i="2"/>
  <c r="AZ27" i="2"/>
  <c r="BA25" i="2"/>
  <c r="AZ25" i="2"/>
  <c r="BA24" i="2"/>
  <c r="AZ24" i="2"/>
  <c r="BA22" i="2"/>
  <c r="AZ22" i="2"/>
  <c r="BA21" i="2"/>
  <c r="AZ21" i="2"/>
  <c r="BA19" i="2"/>
  <c r="AZ19" i="2"/>
  <c r="BA18" i="2"/>
  <c r="AZ18" i="2"/>
  <c r="BA466" i="19"/>
  <c r="AZ466" i="19"/>
  <c r="BA465" i="19"/>
  <c r="AZ465" i="19"/>
  <c r="BA464" i="19"/>
  <c r="AZ464" i="19"/>
  <c r="BA463" i="19"/>
  <c r="AZ463" i="19"/>
  <c r="BA462" i="19"/>
  <c r="AZ462" i="19"/>
  <c r="BA461" i="19"/>
  <c r="AZ461" i="19"/>
  <c r="BA460" i="19"/>
  <c r="AZ460" i="19"/>
  <c r="BA459" i="19"/>
  <c r="AZ459" i="19"/>
  <c r="BA458" i="19"/>
  <c r="AZ458" i="19"/>
  <c r="BA457" i="19"/>
  <c r="AZ457" i="19"/>
  <c r="BA456" i="19"/>
  <c r="AZ456" i="19"/>
  <c r="BA455" i="19"/>
  <c r="AZ455" i="19"/>
  <c r="BA454" i="19"/>
  <c r="AZ454" i="19"/>
  <c r="BA453" i="19"/>
  <c r="AZ453" i="19"/>
  <c r="BA452" i="19"/>
  <c r="AZ452" i="19"/>
  <c r="BA451" i="19"/>
  <c r="AZ451" i="19"/>
  <c r="BA450" i="19"/>
  <c r="AZ450" i="19"/>
  <c r="BA449" i="19"/>
  <c r="AZ449" i="19"/>
  <c r="BA448" i="19"/>
  <c r="AZ448" i="19"/>
  <c r="BA447" i="19"/>
  <c r="AZ447" i="19"/>
  <c r="BA446" i="19"/>
  <c r="AZ446" i="19"/>
  <c r="BA445" i="19"/>
  <c r="AZ445" i="19"/>
  <c r="BA444" i="19"/>
  <c r="AZ444" i="19"/>
  <c r="BA443" i="19"/>
  <c r="AZ443" i="19"/>
  <c r="BA442" i="19"/>
  <c r="AZ442" i="19"/>
  <c r="BA441" i="19"/>
  <c r="AZ441" i="19"/>
  <c r="BA440" i="19"/>
  <c r="AZ440" i="19"/>
  <c r="BA439" i="19"/>
  <c r="AZ439" i="19"/>
  <c r="BA438" i="19"/>
  <c r="AZ438" i="19"/>
  <c r="BA437" i="19"/>
  <c r="AZ437" i="19"/>
  <c r="BA436" i="19"/>
  <c r="AZ436" i="19"/>
  <c r="BA435" i="19"/>
  <c r="AZ435" i="19"/>
  <c r="BA434" i="19"/>
  <c r="AZ434" i="19"/>
  <c r="BA433" i="19"/>
  <c r="AZ433" i="19"/>
  <c r="BA432" i="19"/>
  <c r="AZ432" i="19"/>
  <c r="BA431" i="19"/>
  <c r="AZ431" i="19"/>
  <c r="BA430" i="19"/>
  <c r="AZ430" i="19"/>
  <c r="BA429" i="19"/>
  <c r="AZ429" i="19"/>
  <c r="BA428" i="19"/>
  <c r="AZ428" i="19"/>
  <c r="BA427" i="19"/>
  <c r="AZ427" i="19"/>
  <c r="BA426" i="19"/>
  <c r="AZ426" i="19"/>
  <c r="BA425" i="19"/>
  <c r="AZ425" i="19"/>
  <c r="BA424" i="19"/>
  <c r="AZ424" i="19"/>
  <c r="BA423" i="19"/>
  <c r="AZ423" i="19"/>
  <c r="BA422" i="19"/>
  <c r="AZ422" i="19"/>
  <c r="BA421" i="19"/>
  <c r="AZ421" i="19"/>
  <c r="BA420" i="19"/>
  <c r="AZ420" i="19"/>
  <c r="BA419" i="19"/>
  <c r="AZ419" i="19"/>
  <c r="BA418" i="19"/>
  <c r="AZ418" i="19"/>
  <c r="BA417" i="19"/>
  <c r="AZ417" i="19"/>
  <c r="BA416" i="19"/>
  <c r="AZ416" i="19"/>
  <c r="BA415" i="19"/>
  <c r="AZ415" i="19"/>
  <c r="BA414" i="19"/>
  <c r="AZ414" i="19"/>
  <c r="BA413" i="19"/>
  <c r="AZ413" i="19"/>
  <c r="BA412" i="19"/>
  <c r="AZ412" i="19"/>
  <c r="BA411" i="19"/>
  <c r="AZ411" i="19"/>
  <c r="BA410" i="19"/>
  <c r="AZ410" i="19"/>
  <c r="BA409" i="19"/>
  <c r="AZ409" i="19"/>
  <c r="BA408" i="19"/>
  <c r="AZ408" i="19"/>
  <c r="BA407" i="19"/>
  <c r="AZ407" i="19"/>
  <c r="BA406" i="19"/>
  <c r="AZ406" i="19"/>
  <c r="BA405" i="19"/>
  <c r="AZ405" i="19"/>
  <c r="BA404" i="19"/>
  <c r="AZ404" i="19"/>
  <c r="BA403" i="19"/>
  <c r="AZ403" i="19"/>
  <c r="BA402" i="19"/>
  <c r="AZ402" i="19"/>
  <c r="BA401" i="19"/>
  <c r="AZ401" i="19"/>
  <c r="BA400" i="19"/>
  <c r="AZ400" i="19"/>
  <c r="BA399" i="19"/>
  <c r="AZ399" i="19"/>
  <c r="BA398" i="19"/>
  <c r="AZ398" i="19"/>
  <c r="BA397" i="19"/>
  <c r="AZ397" i="19"/>
  <c r="BA396" i="19"/>
  <c r="AZ396" i="19"/>
  <c r="BA395" i="19"/>
  <c r="AZ395" i="19"/>
  <c r="BA394" i="19"/>
  <c r="AZ394" i="19"/>
  <c r="BA393" i="19"/>
  <c r="AZ393" i="19"/>
  <c r="BA392" i="19"/>
  <c r="AZ392" i="19"/>
  <c r="BA391" i="19"/>
  <c r="AZ391" i="19"/>
  <c r="BA390" i="19"/>
  <c r="AZ390" i="19"/>
  <c r="BA389" i="19"/>
  <c r="AZ389" i="19"/>
  <c r="BA388" i="19"/>
  <c r="AZ388" i="19"/>
  <c r="BA387" i="19"/>
  <c r="AZ387" i="19"/>
  <c r="BA386" i="19"/>
  <c r="AZ386" i="19"/>
  <c r="BA385" i="19"/>
  <c r="AZ385" i="19"/>
  <c r="BA384" i="19"/>
  <c r="AZ384" i="19"/>
  <c r="BA383" i="19"/>
  <c r="AZ383" i="19"/>
  <c r="BA382" i="19"/>
  <c r="AZ382" i="19"/>
  <c r="BA381" i="19"/>
  <c r="AZ381" i="19"/>
  <c r="BA380" i="19"/>
  <c r="AZ380" i="19"/>
  <c r="BA379" i="19"/>
  <c r="AZ379" i="19"/>
  <c r="BA378" i="19"/>
  <c r="AZ378" i="19"/>
  <c r="BA377" i="19"/>
  <c r="AZ377" i="19"/>
  <c r="BA376" i="19"/>
  <c r="AZ376" i="19"/>
  <c r="BA375" i="19"/>
  <c r="AZ375" i="19"/>
  <c r="BA374" i="19"/>
  <c r="AZ374" i="19"/>
  <c r="BA373" i="19"/>
  <c r="AZ373" i="19"/>
  <c r="BA372" i="19"/>
  <c r="AZ372" i="19"/>
  <c r="BA371" i="19"/>
  <c r="AZ371" i="19"/>
  <c r="BA370" i="19"/>
  <c r="AZ370" i="19"/>
  <c r="BA369" i="19"/>
  <c r="AZ369" i="19"/>
  <c r="BA368" i="19"/>
  <c r="AZ368" i="19"/>
  <c r="BA367" i="19"/>
  <c r="AZ367" i="19"/>
  <c r="BA366" i="19"/>
  <c r="AZ366" i="19"/>
  <c r="BA365" i="19"/>
  <c r="AZ365" i="19"/>
  <c r="BA364" i="19"/>
  <c r="AZ364" i="19"/>
  <c r="BA363" i="19"/>
  <c r="AZ363" i="19"/>
  <c r="BA362" i="19"/>
  <c r="AZ362" i="19"/>
  <c r="BA361" i="19"/>
  <c r="AZ361" i="19"/>
  <c r="BA360" i="19"/>
  <c r="AZ360" i="19"/>
  <c r="BA359" i="19"/>
  <c r="AZ359" i="19"/>
  <c r="BA358" i="19"/>
  <c r="AZ358" i="19"/>
  <c r="BA357" i="19"/>
  <c r="AZ357" i="19"/>
  <c r="BA356" i="19"/>
  <c r="AZ356" i="19"/>
  <c r="BA355" i="19"/>
  <c r="AZ355" i="19"/>
  <c r="BA354" i="19"/>
  <c r="AZ354" i="19"/>
  <c r="BA353" i="19"/>
  <c r="AZ353" i="19"/>
  <c r="BA352" i="19"/>
  <c r="AZ352" i="19"/>
  <c r="BA351" i="19"/>
  <c r="AZ351" i="19"/>
  <c r="BA350" i="19"/>
  <c r="AZ350" i="19"/>
  <c r="BA349" i="19"/>
  <c r="AZ349" i="19"/>
  <c r="BA348" i="19"/>
  <c r="AZ348" i="19"/>
  <c r="BA347" i="19"/>
  <c r="AZ347" i="19"/>
  <c r="BA346" i="19"/>
  <c r="AZ346" i="19"/>
  <c r="BA345" i="19"/>
  <c r="AZ345" i="19"/>
  <c r="BA344" i="19"/>
  <c r="AZ344" i="19"/>
  <c r="BA343" i="19"/>
  <c r="AZ343" i="19"/>
  <c r="BA342" i="19"/>
  <c r="AZ342" i="19"/>
  <c r="BA341" i="19"/>
  <c r="AZ341" i="19"/>
  <c r="BA340" i="19"/>
  <c r="AZ340" i="19"/>
  <c r="BA339" i="19"/>
  <c r="AZ339" i="19"/>
  <c r="BA338" i="19"/>
  <c r="AZ338" i="19"/>
  <c r="BA337" i="19"/>
  <c r="AZ337" i="19"/>
  <c r="BA336" i="19"/>
  <c r="AZ336" i="19"/>
  <c r="BA335" i="19"/>
  <c r="AZ335" i="19"/>
  <c r="BA334" i="19"/>
  <c r="AZ334" i="19"/>
  <c r="BA333" i="19"/>
  <c r="AZ333" i="19"/>
  <c r="BA332" i="19"/>
  <c r="AZ332" i="19"/>
  <c r="BA331" i="19"/>
  <c r="AZ331" i="19"/>
  <c r="BA330" i="19"/>
  <c r="AZ330" i="19"/>
  <c r="BA329" i="19"/>
  <c r="AZ329" i="19"/>
  <c r="BA328" i="19"/>
  <c r="AZ328" i="19"/>
  <c r="BA327" i="19"/>
  <c r="AZ327" i="19"/>
  <c r="BA326" i="19"/>
  <c r="AZ326" i="19"/>
  <c r="BA325" i="19"/>
  <c r="AZ325" i="19"/>
  <c r="BA324" i="19"/>
  <c r="AZ324" i="19"/>
  <c r="BA323" i="19"/>
  <c r="AZ323" i="19"/>
  <c r="BA322" i="19"/>
  <c r="AZ322" i="19"/>
  <c r="BA321" i="19"/>
  <c r="AZ321" i="19"/>
  <c r="BA320" i="19"/>
  <c r="AZ320" i="19"/>
  <c r="BA319" i="19"/>
  <c r="AZ319" i="19"/>
  <c r="BA318" i="19"/>
  <c r="AZ318" i="19"/>
  <c r="BA317" i="19"/>
  <c r="AZ317" i="19"/>
  <c r="BA316" i="19"/>
  <c r="AZ316" i="19"/>
  <c r="BA315" i="19"/>
  <c r="AZ315" i="19"/>
  <c r="BA314" i="19"/>
  <c r="AZ314" i="19"/>
  <c r="BA313" i="19"/>
  <c r="AZ313" i="19"/>
  <c r="BA312" i="19"/>
  <c r="AZ312" i="19"/>
  <c r="BA311" i="19"/>
  <c r="AZ311" i="19"/>
  <c r="BA310" i="19"/>
  <c r="AZ310" i="19"/>
  <c r="BA309" i="19"/>
  <c r="AZ309" i="19"/>
  <c r="BA308" i="19"/>
  <c r="AZ308" i="19"/>
  <c r="BA307" i="19"/>
  <c r="AZ307" i="19"/>
  <c r="BA306" i="19"/>
  <c r="AZ306" i="19"/>
  <c r="BA305" i="19"/>
  <c r="AZ305" i="19"/>
  <c r="BA304" i="19"/>
  <c r="AZ304" i="19"/>
  <c r="BA303" i="19"/>
  <c r="AZ303" i="19"/>
  <c r="BA302" i="19"/>
  <c r="AZ302" i="19"/>
  <c r="BA301" i="19"/>
  <c r="AZ301" i="19"/>
  <c r="BA300" i="19"/>
  <c r="AZ300" i="19"/>
  <c r="BA299" i="19"/>
  <c r="AZ299" i="19"/>
  <c r="BA298" i="19"/>
  <c r="AZ298" i="19"/>
  <c r="BA297" i="19"/>
  <c r="AZ297" i="19"/>
  <c r="BA296" i="19"/>
  <c r="AZ296" i="19"/>
  <c r="BA295" i="19"/>
  <c r="AZ295" i="19"/>
  <c r="BA294" i="19"/>
  <c r="AZ294" i="19"/>
  <c r="BA293" i="19"/>
  <c r="AZ293" i="19"/>
  <c r="BA292" i="19"/>
  <c r="AZ292" i="19"/>
  <c r="BA291" i="19"/>
  <c r="AZ291" i="19"/>
  <c r="BA290" i="19"/>
  <c r="AZ290" i="19"/>
  <c r="BA289" i="19"/>
  <c r="AZ289" i="19"/>
  <c r="BA288" i="19"/>
  <c r="AZ288" i="19"/>
  <c r="BA287" i="19"/>
  <c r="AZ287" i="19"/>
  <c r="BA286" i="19"/>
  <c r="AZ286" i="19"/>
  <c r="BA285" i="19"/>
  <c r="AZ285" i="19"/>
  <c r="BA284" i="19"/>
  <c r="AZ284" i="19"/>
  <c r="BA283" i="19"/>
  <c r="AZ283" i="19"/>
  <c r="BA282" i="19"/>
  <c r="AZ282" i="19"/>
  <c r="BA281" i="19"/>
  <c r="AZ281" i="19"/>
  <c r="BA280" i="19"/>
  <c r="AZ280" i="19"/>
  <c r="BA279" i="19"/>
  <c r="AZ279" i="19"/>
  <c r="BA278" i="19"/>
  <c r="AZ278" i="19"/>
  <c r="BA277" i="19"/>
  <c r="AZ277" i="19"/>
  <c r="BA276" i="19"/>
  <c r="AZ276" i="19"/>
  <c r="BA275" i="19"/>
  <c r="AZ275" i="19"/>
  <c r="BA274" i="19"/>
  <c r="AZ274" i="19"/>
  <c r="BA273" i="19"/>
  <c r="AZ273" i="19"/>
  <c r="BA272" i="19"/>
  <c r="AZ272" i="19"/>
  <c r="BA271" i="19"/>
  <c r="AZ271" i="19"/>
  <c r="BA270" i="19"/>
  <c r="AZ270" i="19"/>
  <c r="BA269" i="19"/>
  <c r="AZ269" i="19"/>
  <c r="BA268" i="19"/>
  <c r="AZ268" i="19"/>
  <c r="BA267" i="19"/>
  <c r="AZ267" i="19"/>
  <c r="BA266" i="19"/>
  <c r="AZ266" i="19"/>
  <c r="BA265" i="19"/>
  <c r="AZ265" i="19"/>
  <c r="BA264" i="19"/>
  <c r="AZ264" i="19"/>
  <c r="BA263" i="19"/>
  <c r="AZ263" i="19"/>
  <c r="BA262" i="19"/>
  <c r="AZ262" i="19"/>
  <c r="BA261" i="19"/>
  <c r="AZ261" i="19"/>
  <c r="BA260" i="19"/>
  <c r="AZ260" i="19"/>
  <c r="BA259" i="19"/>
  <c r="AZ259" i="19"/>
  <c r="BA258" i="19"/>
  <c r="AZ258" i="19"/>
  <c r="BA257" i="19"/>
  <c r="AZ257" i="19"/>
  <c r="BA256" i="19"/>
  <c r="AZ256" i="19"/>
  <c r="BA255" i="19"/>
  <c r="AZ255" i="19"/>
  <c r="BA254" i="19"/>
  <c r="AZ254" i="19"/>
  <c r="BA253" i="19"/>
  <c r="AZ253" i="19"/>
  <c r="BA252" i="19"/>
  <c r="AZ252" i="19"/>
  <c r="BA251" i="19"/>
  <c r="AZ251" i="19"/>
  <c r="BA250" i="19"/>
  <c r="AZ250" i="19"/>
  <c r="BA249" i="19"/>
  <c r="AZ249" i="19"/>
  <c r="BA248" i="19"/>
  <c r="AZ248" i="19"/>
  <c r="BA247" i="19"/>
  <c r="AZ247" i="19"/>
  <c r="BA246" i="19"/>
  <c r="AZ246" i="19"/>
  <c r="BA245" i="19"/>
  <c r="AZ245" i="19"/>
  <c r="BA244" i="19"/>
  <c r="AZ244" i="19"/>
  <c r="BA243" i="19"/>
  <c r="AZ243" i="19"/>
  <c r="BA242" i="19"/>
  <c r="AZ242" i="19"/>
  <c r="BA241" i="19"/>
  <c r="AZ241" i="19"/>
  <c r="BA240" i="19"/>
  <c r="AZ240" i="19"/>
  <c r="BA239" i="19"/>
  <c r="AZ239" i="19"/>
  <c r="BA238" i="19"/>
  <c r="AZ238" i="19"/>
  <c r="BA237" i="19"/>
  <c r="AZ237" i="19"/>
  <c r="BA236" i="19"/>
  <c r="AZ236" i="19"/>
  <c r="BA235" i="19"/>
  <c r="AZ235" i="19"/>
  <c r="BA234" i="19"/>
  <c r="AZ234" i="19"/>
  <c r="BA233" i="19"/>
  <c r="AZ233" i="19"/>
  <c r="BA232" i="19"/>
  <c r="AZ232" i="19"/>
  <c r="BA231" i="19"/>
  <c r="AZ231" i="19"/>
  <c r="BA230" i="19"/>
  <c r="AZ230" i="19"/>
  <c r="BA229" i="19"/>
  <c r="AZ229" i="19"/>
  <c r="BA228" i="19"/>
  <c r="AZ228" i="19"/>
  <c r="BA227" i="19"/>
  <c r="AZ227" i="19"/>
  <c r="BA226" i="19"/>
  <c r="AZ226" i="19"/>
  <c r="BA225" i="19"/>
  <c r="AZ225" i="19"/>
  <c r="BA224" i="19"/>
  <c r="AZ224" i="19"/>
  <c r="BA223" i="19"/>
  <c r="AZ223" i="19"/>
  <c r="BA222" i="19"/>
  <c r="AZ222" i="19"/>
  <c r="BA221" i="19"/>
  <c r="AZ221" i="19"/>
  <c r="BA220" i="19"/>
  <c r="AZ220" i="19"/>
  <c r="BA219" i="19"/>
  <c r="AZ219" i="19"/>
  <c r="BA218" i="19"/>
  <c r="AZ218" i="19"/>
  <c r="BA217" i="19"/>
  <c r="AZ217" i="19"/>
  <c r="BA216" i="19"/>
  <c r="AZ216" i="19"/>
  <c r="BA215" i="19"/>
  <c r="AZ215" i="19"/>
  <c r="BA214" i="19"/>
  <c r="AZ214" i="19"/>
  <c r="BA213" i="19"/>
  <c r="AZ213" i="19"/>
  <c r="BA212" i="19"/>
  <c r="AZ212" i="19"/>
  <c r="BA211" i="19"/>
  <c r="AZ211" i="19"/>
  <c r="BA210" i="19"/>
  <c r="AZ210" i="19"/>
  <c r="BA209" i="19"/>
  <c r="AZ209" i="19"/>
  <c r="BA208" i="19"/>
  <c r="AZ208" i="19"/>
  <c r="BA207" i="19"/>
  <c r="AZ207" i="19"/>
  <c r="BA206" i="19"/>
  <c r="AZ206" i="19"/>
  <c r="BA205" i="19"/>
  <c r="AZ205" i="19"/>
  <c r="BA204" i="19"/>
  <c r="AZ204" i="19"/>
  <c r="BA203" i="19"/>
  <c r="AZ203" i="19"/>
  <c r="BA202" i="19"/>
  <c r="AZ202" i="19"/>
  <c r="BA201" i="19"/>
  <c r="AZ201" i="19"/>
  <c r="BA200" i="19"/>
  <c r="AZ200" i="19"/>
  <c r="BA199" i="19"/>
  <c r="AZ199" i="19"/>
  <c r="BA198" i="19"/>
  <c r="AZ198" i="19"/>
  <c r="BA197" i="19"/>
  <c r="AZ197" i="19"/>
  <c r="BA196" i="19"/>
  <c r="AZ196" i="19"/>
  <c r="BA195" i="19"/>
  <c r="AZ195" i="19"/>
  <c r="BA194" i="19"/>
  <c r="AZ194" i="19"/>
  <c r="BA193" i="19"/>
  <c r="AZ193" i="19"/>
  <c r="BA192" i="19"/>
  <c r="AZ192" i="19"/>
  <c r="BA191" i="19"/>
  <c r="AZ191" i="19"/>
  <c r="BA190" i="19"/>
  <c r="AZ190" i="19"/>
  <c r="BA189" i="19"/>
  <c r="AZ189" i="19"/>
  <c r="BA188" i="19"/>
  <c r="AZ188" i="19"/>
  <c r="BA187" i="19"/>
  <c r="AZ187" i="19"/>
  <c r="BA186" i="19"/>
  <c r="AZ186" i="19"/>
  <c r="BA185" i="19"/>
  <c r="AZ185" i="19"/>
  <c r="BA184" i="19"/>
  <c r="AZ184" i="19"/>
  <c r="BA183" i="19"/>
  <c r="AZ183" i="19"/>
  <c r="BA182" i="19"/>
  <c r="AZ182" i="19"/>
  <c r="BA181" i="19"/>
  <c r="AZ181" i="19"/>
  <c r="BA180" i="19"/>
  <c r="AZ180" i="19"/>
  <c r="BA179" i="19"/>
  <c r="AZ179" i="19"/>
  <c r="BA178" i="19"/>
  <c r="AZ178" i="19"/>
  <c r="BA177" i="19"/>
  <c r="AZ177" i="19"/>
  <c r="BA176" i="19"/>
  <c r="AZ176" i="19"/>
  <c r="BA175" i="19"/>
  <c r="AZ175" i="19"/>
  <c r="BA174" i="19"/>
  <c r="AZ174" i="19"/>
  <c r="BA173" i="19"/>
  <c r="AZ173" i="19"/>
  <c r="BA172" i="19"/>
  <c r="AZ172" i="19"/>
  <c r="BA171" i="19"/>
  <c r="AZ171" i="19"/>
  <c r="BA170" i="19"/>
  <c r="AZ170" i="19"/>
  <c r="BA169" i="19"/>
  <c r="AZ169" i="19"/>
  <c r="BA168" i="19"/>
  <c r="AZ168" i="19"/>
  <c r="BA167" i="19"/>
  <c r="AZ167" i="19"/>
  <c r="BA166" i="19"/>
  <c r="AZ166" i="19"/>
  <c r="BA165" i="19"/>
  <c r="AZ165" i="19"/>
  <c r="BA164" i="19"/>
  <c r="AZ164" i="19"/>
  <c r="BA163" i="19"/>
  <c r="AZ163" i="19"/>
  <c r="BA162" i="19"/>
  <c r="AZ162" i="19"/>
  <c r="BA161" i="19"/>
  <c r="AZ161" i="19"/>
  <c r="BA160" i="19"/>
  <c r="AZ160" i="19"/>
  <c r="BA159" i="19"/>
  <c r="AZ159" i="19"/>
  <c r="BA158" i="19"/>
  <c r="AZ158" i="19"/>
  <c r="BA157" i="19"/>
  <c r="AZ157" i="19"/>
  <c r="BA156" i="19"/>
  <c r="AZ156" i="19"/>
  <c r="BA155" i="19"/>
  <c r="AZ155" i="19"/>
  <c r="BA154" i="19"/>
  <c r="AZ154" i="19"/>
  <c r="BA153" i="19"/>
  <c r="AZ153" i="19"/>
  <c r="BA152" i="19"/>
  <c r="AZ152" i="19"/>
  <c r="BA151" i="19"/>
  <c r="AZ151" i="19"/>
  <c r="BA150" i="19"/>
  <c r="AZ150" i="19"/>
  <c r="BA149" i="19"/>
  <c r="AZ149" i="19"/>
  <c r="BA148" i="19"/>
  <c r="AZ148" i="19"/>
  <c r="BA147" i="19"/>
  <c r="AZ147" i="19"/>
  <c r="BA146" i="19"/>
  <c r="AZ146" i="19"/>
  <c r="BA145" i="19"/>
  <c r="AZ145" i="19"/>
  <c r="BA144" i="19"/>
  <c r="AZ144" i="19"/>
  <c r="BA143" i="19"/>
  <c r="AZ143" i="19"/>
  <c r="BA142" i="19"/>
  <c r="AZ142" i="19"/>
  <c r="BA141" i="19"/>
  <c r="AZ141" i="19"/>
  <c r="BA140" i="19"/>
  <c r="AZ140" i="19"/>
  <c r="BA139" i="19"/>
  <c r="AZ139" i="19"/>
  <c r="BA138" i="19"/>
  <c r="AZ138" i="19"/>
  <c r="BA137" i="19"/>
  <c r="AZ137" i="19"/>
  <c r="BA136" i="19"/>
  <c r="AZ136" i="19"/>
  <c r="BA135" i="19"/>
  <c r="AZ135" i="19"/>
  <c r="BA134" i="19"/>
  <c r="AZ134" i="19"/>
  <c r="BA133" i="19"/>
  <c r="AZ133" i="19"/>
  <c r="BA132" i="19"/>
  <c r="AZ132" i="19"/>
  <c r="BA131" i="19"/>
  <c r="AZ131" i="19"/>
  <c r="BA130" i="19"/>
  <c r="AZ130" i="19"/>
  <c r="BA129" i="19"/>
  <c r="AZ129" i="19"/>
  <c r="BA128" i="19"/>
  <c r="AZ128" i="19"/>
  <c r="BA127" i="19"/>
  <c r="AZ127" i="19"/>
  <c r="BA126" i="19"/>
  <c r="AZ126" i="19"/>
  <c r="BA125" i="19"/>
  <c r="AZ125" i="19"/>
  <c r="BA124" i="19"/>
  <c r="AZ124" i="19"/>
  <c r="BA123" i="19"/>
  <c r="AZ123" i="19"/>
  <c r="BA122" i="19"/>
  <c r="AZ122" i="19"/>
  <c r="BA121" i="19"/>
  <c r="AZ121" i="19"/>
  <c r="BA120" i="19"/>
  <c r="AZ120" i="19"/>
  <c r="BA119" i="19"/>
  <c r="AZ119" i="19"/>
  <c r="BA118" i="19"/>
  <c r="AZ118" i="19"/>
  <c r="BA117" i="19"/>
  <c r="AZ117" i="19"/>
  <c r="BA116" i="19"/>
  <c r="AZ116" i="19"/>
  <c r="BA115" i="19"/>
  <c r="AZ115" i="19"/>
  <c r="BA114" i="19"/>
  <c r="AZ114" i="19"/>
  <c r="BA113" i="19"/>
  <c r="AZ113" i="19"/>
  <c r="BA112" i="19"/>
  <c r="AZ112" i="19"/>
  <c r="BA111" i="19"/>
  <c r="AZ111" i="19"/>
  <c r="BA110" i="19"/>
  <c r="AZ110" i="19"/>
  <c r="BA109" i="19"/>
  <c r="AZ109" i="19"/>
  <c r="BA108" i="19"/>
  <c r="AZ108" i="19"/>
  <c r="BA107" i="19"/>
  <c r="AZ107" i="19"/>
  <c r="BA106" i="19"/>
  <c r="AZ106" i="19"/>
  <c r="BA105" i="19"/>
  <c r="AZ105" i="19"/>
  <c r="BA104" i="19"/>
  <c r="AZ104" i="19"/>
  <c r="BA103" i="19"/>
  <c r="AZ103" i="19"/>
  <c r="BA102" i="19"/>
  <c r="AZ102" i="19"/>
  <c r="BA101" i="19"/>
  <c r="AZ101" i="19"/>
  <c r="BA100" i="19"/>
  <c r="AZ100" i="19"/>
  <c r="BA99" i="19"/>
  <c r="AZ99" i="19"/>
  <c r="BA98" i="19"/>
  <c r="AZ98" i="19"/>
  <c r="BA97" i="19"/>
  <c r="AZ97" i="19"/>
  <c r="BA96" i="19"/>
  <c r="AZ96" i="19"/>
  <c r="BA95" i="19"/>
  <c r="AZ95" i="19"/>
  <c r="BA94" i="19"/>
  <c r="AZ94" i="19"/>
  <c r="BA93" i="19"/>
  <c r="AZ93" i="19"/>
  <c r="BA92" i="19"/>
  <c r="AZ92" i="19"/>
  <c r="BA91" i="19"/>
  <c r="AZ91" i="19"/>
  <c r="BA90" i="19"/>
  <c r="AZ90" i="19"/>
  <c r="BA89" i="19"/>
  <c r="AZ89" i="19"/>
  <c r="BA88" i="19"/>
  <c r="AZ88" i="19"/>
  <c r="BA87" i="19"/>
  <c r="AZ87" i="19"/>
  <c r="BA86" i="19"/>
  <c r="AZ86" i="19"/>
  <c r="BA85" i="19"/>
  <c r="AZ85" i="19"/>
  <c r="BA84" i="19"/>
  <c r="AZ84" i="19"/>
  <c r="BA83" i="19"/>
  <c r="AZ83" i="19"/>
  <c r="BA82" i="19"/>
  <c r="AZ82" i="19"/>
  <c r="BA81" i="19"/>
  <c r="AZ81" i="19"/>
  <c r="BA80" i="19"/>
  <c r="AZ80" i="19"/>
  <c r="BA79" i="19"/>
  <c r="AZ79" i="19"/>
  <c r="BA78" i="19"/>
  <c r="AZ78" i="19"/>
  <c r="BA77" i="19"/>
  <c r="AZ77" i="19"/>
  <c r="BA76" i="19"/>
  <c r="AZ76" i="19"/>
  <c r="BA75" i="19"/>
  <c r="AZ75" i="19"/>
  <c r="BA74" i="19"/>
  <c r="AZ74" i="19"/>
  <c r="BA73" i="19"/>
  <c r="AZ73" i="19"/>
  <c r="BA72" i="19"/>
  <c r="AZ72" i="19"/>
  <c r="BA71" i="19"/>
  <c r="AZ71" i="19"/>
  <c r="BA70" i="19"/>
  <c r="AZ70" i="19"/>
  <c r="BA69" i="19"/>
  <c r="AZ69" i="19"/>
  <c r="BA68" i="19"/>
  <c r="AZ68" i="19"/>
  <c r="BA67" i="19"/>
  <c r="AZ67" i="19"/>
  <c r="BA66" i="19"/>
  <c r="AZ66" i="19"/>
  <c r="BA65" i="19"/>
  <c r="AZ65" i="19"/>
  <c r="BA64" i="19"/>
  <c r="AZ64" i="19"/>
  <c r="BA63" i="19"/>
  <c r="AZ63" i="19"/>
  <c r="BA62" i="19"/>
  <c r="AZ62" i="19"/>
  <c r="BA61" i="19"/>
  <c r="AZ61" i="19"/>
  <c r="BA60" i="19"/>
  <c r="AZ60" i="19"/>
  <c r="BA59" i="19"/>
  <c r="AZ59" i="19"/>
  <c r="BA58" i="19"/>
  <c r="AZ58" i="19"/>
  <c r="BA57" i="19"/>
  <c r="AZ57" i="19"/>
  <c r="BA56" i="19"/>
  <c r="AZ56" i="19"/>
  <c r="BA55" i="19"/>
  <c r="AZ55" i="19"/>
  <c r="BA54" i="19"/>
  <c r="AZ54" i="19"/>
  <c r="BA53" i="19"/>
  <c r="AZ53" i="19"/>
  <c r="BA52" i="19"/>
  <c r="AZ52" i="19"/>
  <c r="BA51" i="19"/>
  <c r="AZ51" i="19"/>
  <c r="BA50" i="19"/>
  <c r="AZ50" i="19"/>
  <c r="BA49" i="19"/>
  <c r="AZ49" i="19"/>
  <c r="BA48" i="19"/>
  <c r="AZ48" i="19"/>
  <c r="BA47" i="19"/>
  <c r="AZ47" i="19"/>
  <c r="BA46" i="19"/>
  <c r="AZ46" i="19"/>
  <c r="BA45" i="19"/>
  <c r="AZ45" i="19"/>
  <c r="BA44" i="19"/>
  <c r="AZ44" i="19"/>
  <c r="BA43" i="19"/>
  <c r="AZ43" i="19"/>
  <c r="BA42" i="19"/>
  <c r="AZ42" i="19"/>
  <c r="BA41" i="19"/>
  <c r="AZ41" i="19"/>
  <c r="BA40" i="19"/>
  <c r="AZ40" i="19"/>
  <c r="BA39" i="19"/>
  <c r="AZ39" i="19"/>
  <c r="BA38" i="19"/>
  <c r="AZ38" i="19"/>
  <c r="BA37" i="19"/>
  <c r="AZ37" i="19"/>
  <c r="BA36" i="19"/>
  <c r="AZ36" i="19"/>
  <c r="BA35" i="19"/>
  <c r="AZ35" i="19"/>
  <c r="BA34" i="19"/>
  <c r="AZ34" i="19"/>
  <c r="BA33" i="19"/>
  <c r="AZ33" i="19"/>
  <c r="BA32" i="19"/>
  <c r="AZ32" i="19"/>
  <c r="BA31" i="19"/>
  <c r="AZ31" i="19"/>
  <c r="BA30" i="19"/>
  <c r="AZ30" i="19"/>
  <c r="BA29" i="19"/>
  <c r="AZ29" i="19"/>
  <c r="BA28" i="19"/>
  <c r="AZ28" i="19"/>
  <c r="BA27" i="19"/>
  <c r="AZ27" i="19"/>
  <c r="BA26" i="19"/>
  <c r="AZ26" i="19"/>
  <c r="BA25" i="19"/>
  <c r="AZ25" i="19"/>
  <c r="BA24" i="19"/>
  <c r="AZ24" i="19"/>
  <c r="BA23" i="19"/>
  <c r="AZ23" i="19"/>
  <c r="BA22" i="19"/>
  <c r="AZ22" i="19"/>
  <c r="BA21" i="19"/>
  <c r="AZ21" i="19"/>
  <c r="BA20" i="19"/>
  <c r="AZ20" i="19"/>
  <c r="BA19" i="19"/>
  <c r="AZ19" i="19"/>
  <c r="BA18" i="19"/>
  <c r="AZ18" i="19"/>
  <c r="AC20" i="19"/>
  <c r="AC23" i="19"/>
  <c r="AC26" i="19"/>
  <c r="AC29" i="19"/>
  <c r="AC32" i="19"/>
  <c r="AC35" i="19"/>
  <c r="AC38" i="19"/>
  <c r="AC41" i="19"/>
  <c r="AC44" i="19"/>
  <c r="AC47" i="19"/>
  <c r="AC50" i="19"/>
  <c r="AC53" i="19"/>
  <c r="AC56" i="19"/>
  <c r="AC59" i="19"/>
  <c r="AC62" i="19"/>
  <c r="AC65" i="19"/>
  <c r="AC68" i="19"/>
  <c r="AC71" i="19"/>
  <c r="AC74" i="19"/>
  <c r="AC77" i="19"/>
  <c r="AC80" i="19"/>
  <c r="AC83" i="19"/>
  <c r="AC86" i="19"/>
  <c r="AC89" i="19"/>
  <c r="AC92" i="19"/>
  <c r="AC95" i="19"/>
  <c r="AC98" i="19"/>
  <c r="AC101" i="19"/>
  <c r="AC104" i="19"/>
  <c r="AC107" i="19"/>
  <c r="AC110" i="19"/>
  <c r="AC113" i="19"/>
  <c r="AC116" i="19"/>
  <c r="AC119" i="19"/>
  <c r="AC122" i="19"/>
  <c r="AC125" i="19"/>
  <c r="AC128" i="19"/>
  <c r="AC131" i="19"/>
  <c r="AC134" i="19"/>
  <c r="AC137" i="19"/>
  <c r="AC140" i="19"/>
  <c r="AC143" i="19"/>
  <c r="AC146" i="19"/>
  <c r="AC149" i="19"/>
  <c r="AC152" i="19"/>
  <c r="AC155" i="19"/>
  <c r="AC158" i="19"/>
  <c r="AC161" i="19"/>
  <c r="AC164" i="19"/>
  <c r="AC167" i="19"/>
  <c r="AC170" i="19"/>
  <c r="AC173" i="19"/>
  <c r="AC176" i="19"/>
  <c r="AC179" i="19"/>
  <c r="AC182" i="19"/>
  <c r="AC185" i="19"/>
  <c r="AC188" i="19"/>
  <c r="AC191" i="19"/>
  <c r="AC194" i="19"/>
  <c r="AC197" i="19"/>
  <c r="AC200" i="19"/>
  <c r="AC203" i="19"/>
  <c r="AC206" i="19"/>
  <c r="AC209" i="19"/>
  <c r="AC212" i="19"/>
  <c r="AC215" i="19"/>
  <c r="AC218" i="19"/>
  <c r="AC221" i="19"/>
  <c r="AC224" i="19"/>
  <c r="AC227" i="19"/>
  <c r="AC230" i="19"/>
  <c r="AC233" i="19"/>
  <c r="AC236" i="19"/>
  <c r="AC239" i="19"/>
  <c r="AC242" i="19"/>
  <c r="AC245" i="19"/>
  <c r="AC248" i="19"/>
  <c r="AC251" i="19"/>
  <c r="AC254" i="19"/>
  <c r="AC257" i="19"/>
  <c r="AC260" i="19"/>
  <c r="AC263" i="19"/>
  <c r="AC266" i="19"/>
  <c r="AC269" i="19"/>
  <c r="AC272" i="19"/>
  <c r="AC275" i="19"/>
  <c r="AC278" i="19"/>
  <c r="AC281" i="19"/>
  <c r="AC284" i="19"/>
  <c r="AC287" i="19"/>
  <c r="AC290" i="19"/>
  <c r="AC293" i="19"/>
  <c r="AC296" i="19"/>
  <c r="AC299" i="19"/>
  <c r="AC302" i="19"/>
  <c r="AC305" i="19"/>
  <c r="AC308" i="19"/>
  <c r="AC311" i="19"/>
  <c r="AC314" i="19"/>
  <c r="AC317" i="19"/>
  <c r="AC320" i="19"/>
  <c r="AC323" i="19"/>
  <c r="AC326" i="19"/>
  <c r="AC329" i="19"/>
  <c r="AC332" i="19"/>
  <c r="AC335" i="19"/>
  <c r="AC338" i="19"/>
  <c r="AC341" i="19"/>
  <c r="AC344" i="19"/>
  <c r="AC347" i="19"/>
  <c r="AC350" i="19"/>
  <c r="AC353" i="19"/>
  <c r="AC356" i="19"/>
  <c r="AC359" i="19"/>
  <c r="AC362" i="19"/>
  <c r="AC365" i="19"/>
  <c r="AC368" i="19"/>
  <c r="AC371" i="19"/>
  <c r="AC374" i="19"/>
  <c r="AC377" i="19"/>
  <c r="AC380" i="19"/>
  <c r="AC383" i="19"/>
  <c r="AC386" i="19"/>
  <c r="AC389" i="19"/>
  <c r="AC392" i="19"/>
  <c r="AC395" i="19"/>
  <c r="AC398" i="19"/>
  <c r="AC401" i="19"/>
  <c r="AC404" i="19"/>
  <c r="AC407" i="19"/>
  <c r="AC410" i="19"/>
  <c r="AC413" i="19"/>
  <c r="AC416" i="19"/>
  <c r="AC419" i="19"/>
  <c r="AC422" i="19"/>
  <c r="AC425" i="19"/>
  <c r="AC428" i="19"/>
  <c r="AC431" i="19"/>
  <c r="AC434" i="19"/>
  <c r="AC437" i="19"/>
  <c r="AC440" i="19"/>
  <c r="AC443" i="19"/>
  <c r="AC446" i="19"/>
  <c r="AC449" i="19"/>
  <c r="AC452" i="19"/>
  <c r="AC455" i="19"/>
  <c r="AC458" i="19"/>
  <c r="AC461" i="19"/>
  <c r="AC464" i="19"/>
  <c r="AC17" i="19"/>
  <c r="AC20" i="2"/>
  <c r="AC23" i="2"/>
  <c r="AC26" i="2"/>
  <c r="AC29" i="2"/>
  <c r="AC32" i="2"/>
  <c r="AC35" i="2"/>
  <c r="AC38" i="2"/>
  <c r="AC41" i="2"/>
  <c r="AC44" i="2"/>
  <c r="AC47" i="2"/>
  <c r="AC50" i="2"/>
  <c r="AC53" i="2"/>
  <c r="AC56" i="2"/>
  <c r="AC59" i="2"/>
  <c r="AC62" i="2"/>
  <c r="AC65" i="2"/>
  <c r="AC68" i="2"/>
  <c r="AC71" i="2"/>
  <c r="AC74" i="2"/>
  <c r="AC77" i="2"/>
  <c r="AC80" i="2"/>
  <c r="AC83" i="2"/>
  <c r="AC86" i="2"/>
  <c r="AC89" i="2"/>
  <c r="AC92" i="2"/>
  <c r="AC95" i="2"/>
  <c r="AC98" i="2"/>
  <c r="AC101" i="2"/>
  <c r="AC104" i="2"/>
  <c r="AC107" i="2"/>
  <c r="AC110" i="2"/>
  <c r="AC113" i="2"/>
  <c r="AC116" i="2"/>
  <c r="AC119" i="2"/>
  <c r="AC122" i="2"/>
  <c r="AC125" i="2"/>
  <c r="AC128" i="2"/>
  <c r="AC131" i="2"/>
  <c r="AC134" i="2"/>
  <c r="AC137" i="2"/>
  <c r="AC140" i="2"/>
  <c r="AC143" i="2"/>
  <c r="AC146" i="2"/>
  <c r="AC149" i="2"/>
  <c r="AC152" i="2"/>
  <c r="AC155" i="2"/>
  <c r="AC158" i="2"/>
  <c r="AC161" i="2"/>
  <c r="AC164" i="2"/>
  <c r="AC167" i="2"/>
  <c r="AC170" i="2"/>
  <c r="AC173" i="2"/>
  <c r="AC176" i="2"/>
  <c r="AC179" i="2"/>
  <c r="AC182" i="2"/>
  <c r="AC185" i="2"/>
  <c r="AC188" i="2"/>
  <c r="AC191" i="2"/>
  <c r="AC194" i="2"/>
  <c r="AC197" i="2"/>
  <c r="AC200" i="2"/>
  <c r="AC203" i="2"/>
  <c r="AC206" i="2"/>
  <c r="AC209" i="2"/>
  <c r="AC212" i="2"/>
  <c r="AC215" i="2"/>
  <c r="AC218" i="2"/>
  <c r="AC221" i="2"/>
  <c r="AC224" i="2"/>
  <c r="AC227" i="2"/>
  <c r="AC230" i="2"/>
  <c r="AC233" i="2"/>
  <c r="AC236" i="2"/>
  <c r="AC239" i="2"/>
  <c r="AC242" i="2"/>
  <c r="AC245" i="2"/>
  <c r="AC248" i="2"/>
  <c r="AC251" i="2"/>
  <c r="AC254" i="2"/>
  <c r="AC257" i="2"/>
  <c r="AC260" i="2"/>
  <c r="AC263" i="2"/>
  <c r="AC266" i="2"/>
  <c r="AC269" i="2"/>
  <c r="AC272" i="2"/>
  <c r="AC275" i="2"/>
  <c r="AC278" i="2"/>
  <c r="AC281" i="2"/>
  <c r="AC284" i="2"/>
  <c r="AC287" i="2"/>
  <c r="AC290" i="2"/>
  <c r="AC293" i="2"/>
  <c r="AC296" i="2"/>
  <c r="AC299" i="2"/>
  <c r="AC302" i="2"/>
  <c r="AC305" i="2"/>
  <c r="AC308" i="2"/>
  <c r="AC311" i="2"/>
  <c r="AC314" i="2"/>
  <c r="AC317" i="2"/>
  <c r="AC320" i="2"/>
  <c r="AC323" i="2"/>
  <c r="AC326" i="2"/>
  <c r="AC329" i="2"/>
  <c r="AC332" i="2"/>
  <c r="AC335" i="2"/>
  <c r="AC338" i="2"/>
  <c r="AC341" i="2"/>
  <c r="AC344" i="2"/>
  <c r="AC347" i="2"/>
  <c r="AC350" i="2"/>
  <c r="AC353" i="2"/>
  <c r="AC356" i="2"/>
  <c r="AC359" i="2"/>
  <c r="AC362" i="2"/>
  <c r="AC365" i="2"/>
  <c r="AC368" i="2"/>
  <c r="AC371" i="2"/>
  <c r="AC374" i="2"/>
  <c r="AC377" i="2"/>
  <c r="AC380" i="2"/>
  <c r="AC383" i="2"/>
  <c r="AC386" i="2"/>
  <c r="AC389" i="2"/>
  <c r="AC392" i="2"/>
  <c r="AC395" i="2"/>
  <c r="AC398" i="2"/>
  <c r="AC401" i="2"/>
  <c r="AC404" i="2"/>
  <c r="AC407" i="2"/>
  <c r="AC410" i="2"/>
  <c r="AC413" i="2"/>
  <c r="AC416" i="2"/>
  <c r="AC419" i="2"/>
  <c r="AC422" i="2"/>
  <c r="AC425" i="2"/>
  <c r="AC428" i="2"/>
  <c r="AC431" i="2"/>
  <c r="AC434" i="2"/>
  <c r="AC437" i="2"/>
  <c r="AC440" i="2"/>
  <c r="AC443" i="2"/>
  <c r="AC446" i="2"/>
  <c r="AC449" i="2"/>
  <c r="AC452" i="2"/>
  <c r="AC455" i="2"/>
  <c r="AC458" i="2"/>
  <c r="AC461" i="2"/>
  <c r="AC464" i="2"/>
  <c r="AC17" i="2"/>
  <c r="BH466" i="19"/>
  <c r="BG466" i="19"/>
  <c r="BF466" i="19"/>
  <c r="BH465" i="19"/>
  <c r="BG465" i="19"/>
  <c r="BF465" i="19"/>
  <c r="BH464" i="19"/>
  <c r="BG464" i="19"/>
  <c r="BF464" i="19"/>
  <c r="BH463" i="19"/>
  <c r="BG463" i="19"/>
  <c r="BF463" i="19"/>
  <c r="BH462" i="19"/>
  <c r="BG462" i="19"/>
  <c r="BF462" i="19"/>
  <c r="BH461" i="19"/>
  <c r="BG461" i="19"/>
  <c r="BF461" i="19"/>
  <c r="BH460" i="19"/>
  <c r="BG460" i="19"/>
  <c r="BF460" i="19"/>
  <c r="BH459" i="19"/>
  <c r="BG459" i="19"/>
  <c r="BF459" i="19"/>
  <c r="BH458" i="19"/>
  <c r="BG458" i="19"/>
  <c r="BF458" i="19"/>
  <c r="BH457" i="19"/>
  <c r="BG457" i="19"/>
  <c r="BF457" i="19"/>
  <c r="BH456" i="19"/>
  <c r="BG456" i="19"/>
  <c r="BF456" i="19"/>
  <c r="BH455" i="19"/>
  <c r="BG455" i="19"/>
  <c r="BF455" i="19"/>
  <c r="BH454" i="19"/>
  <c r="BG454" i="19"/>
  <c r="BF454" i="19"/>
  <c r="BH453" i="19"/>
  <c r="BG453" i="19"/>
  <c r="BF453" i="19"/>
  <c r="BH452" i="19"/>
  <c r="BG452" i="19"/>
  <c r="BF452" i="19"/>
  <c r="BH451" i="19"/>
  <c r="BG451" i="19"/>
  <c r="BF451" i="19"/>
  <c r="BH450" i="19"/>
  <c r="BG450" i="19"/>
  <c r="BF450" i="19"/>
  <c r="BH449" i="19"/>
  <c r="BG449" i="19"/>
  <c r="BF449" i="19"/>
  <c r="BH448" i="19"/>
  <c r="BG448" i="19"/>
  <c r="BF448" i="19"/>
  <c r="BH447" i="19"/>
  <c r="BG447" i="19"/>
  <c r="BF447" i="19"/>
  <c r="BH446" i="19"/>
  <c r="BG446" i="19"/>
  <c r="BF446" i="19"/>
  <c r="BH445" i="19"/>
  <c r="BG445" i="19"/>
  <c r="BF445" i="19"/>
  <c r="BH444" i="19"/>
  <c r="BG444" i="19"/>
  <c r="BF444" i="19"/>
  <c r="BH443" i="19"/>
  <c r="BG443" i="19"/>
  <c r="BF443" i="19"/>
  <c r="BH442" i="19"/>
  <c r="BG442" i="19"/>
  <c r="BF442" i="19"/>
  <c r="BH441" i="19"/>
  <c r="BG441" i="19"/>
  <c r="BF441" i="19"/>
  <c r="BH440" i="19"/>
  <c r="BG440" i="19"/>
  <c r="BF440" i="19"/>
  <c r="BH439" i="19"/>
  <c r="BG439" i="19"/>
  <c r="BF439" i="19"/>
  <c r="BH438" i="19"/>
  <c r="BG438" i="19"/>
  <c r="BF438" i="19"/>
  <c r="BH437" i="19"/>
  <c r="BG437" i="19"/>
  <c r="BF437" i="19"/>
  <c r="BH436" i="19"/>
  <c r="BG436" i="19"/>
  <c r="BF436" i="19"/>
  <c r="BH435" i="19"/>
  <c r="BG435" i="19"/>
  <c r="BF435" i="19"/>
  <c r="BH434" i="19"/>
  <c r="BG434" i="19"/>
  <c r="BF434" i="19"/>
  <c r="BH433" i="19"/>
  <c r="BG433" i="19"/>
  <c r="BF433" i="19"/>
  <c r="BH432" i="19"/>
  <c r="BG432" i="19"/>
  <c r="BF432" i="19"/>
  <c r="BH431" i="19"/>
  <c r="BG431" i="19"/>
  <c r="BF431" i="19"/>
  <c r="BH430" i="19"/>
  <c r="BG430" i="19"/>
  <c r="BF430" i="19"/>
  <c r="BH429" i="19"/>
  <c r="BG429" i="19"/>
  <c r="BF429" i="19"/>
  <c r="BH428" i="19"/>
  <c r="BG428" i="19"/>
  <c r="BF428" i="19"/>
  <c r="BH427" i="19"/>
  <c r="BG427" i="19"/>
  <c r="BF427" i="19"/>
  <c r="BH426" i="19"/>
  <c r="BG426" i="19"/>
  <c r="BF426" i="19"/>
  <c r="BH425" i="19"/>
  <c r="BG425" i="19"/>
  <c r="BF425" i="19"/>
  <c r="BH424" i="19"/>
  <c r="BG424" i="19"/>
  <c r="BF424" i="19"/>
  <c r="BH423" i="19"/>
  <c r="BG423" i="19"/>
  <c r="BF423" i="19"/>
  <c r="BH422" i="19"/>
  <c r="BG422" i="19"/>
  <c r="BF422" i="19"/>
  <c r="BH421" i="19"/>
  <c r="BG421" i="19"/>
  <c r="BF421" i="19"/>
  <c r="BH420" i="19"/>
  <c r="BG420" i="19"/>
  <c r="BF420" i="19"/>
  <c r="BH419" i="19"/>
  <c r="BG419" i="19"/>
  <c r="BF419" i="19"/>
  <c r="BH418" i="19"/>
  <c r="BG418" i="19"/>
  <c r="BF418" i="19"/>
  <c r="BH417" i="19"/>
  <c r="BG417" i="19"/>
  <c r="BF417" i="19"/>
  <c r="BH416" i="19"/>
  <c r="BG416" i="19"/>
  <c r="BF416" i="19"/>
  <c r="BH415" i="19"/>
  <c r="BG415" i="19"/>
  <c r="BF415" i="19"/>
  <c r="BH414" i="19"/>
  <c r="BG414" i="19"/>
  <c r="BF414" i="19"/>
  <c r="BH413" i="19"/>
  <c r="BG413" i="19"/>
  <c r="BF413" i="19"/>
  <c r="BH412" i="19"/>
  <c r="BG412" i="19"/>
  <c r="BF412" i="19"/>
  <c r="BH411" i="19"/>
  <c r="BG411" i="19"/>
  <c r="BF411" i="19"/>
  <c r="BH410" i="19"/>
  <c r="BG410" i="19"/>
  <c r="BF410" i="19"/>
  <c r="BH409" i="19"/>
  <c r="BG409" i="19"/>
  <c r="BF409" i="19"/>
  <c r="BH408" i="19"/>
  <c r="BG408" i="19"/>
  <c r="BF408" i="19"/>
  <c r="BH407" i="19"/>
  <c r="BG407" i="19"/>
  <c r="BF407" i="19"/>
  <c r="BH406" i="19"/>
  <c r="BG406" i="19"/>
  <c r="BF406" i="19"/>
  <c r="BH405" i="19"/>
  <c r="BG405" i="19"/>
  <c r="BF405" i="19"/>
  <c r="BH404" i="19"/>
  <c r="BG404" i="19"/>
  <c r="BF404" i="19"/>
  <c r="BH403" i="19"/>
  <c r="BG403" i="19"/>
  <c r="BF403" i="19"/>
  <c r="BH402" i="19"/>
  <c r="BG402" i="19"/>
  <c r="BF402" i="19"/>
  <c r="BH401" i="19"/>
  <c r="BG401" i="19"/>
  <c r="BF401" i="19"/>
  <c r="BH400" i="19"/>
  <c r="BG400" i="19"/>
  <c r="BF400" i="19"/>
  <c r="BH399" i="19"/>
  <c r="BG399" i="19"/>
  <c r="BF399" i="19"/>
  <c r="BH398" i="19"/>
  <c r="BG398" i="19"/>
  <c r="BF398" i="19"/>
  <c r="BH397" i="19"/>
  <c r="BG397" i="19"/>
  <c r="BF397" i="19"/>
  <c r="BH396" i="19"/>
  <c r="BG396" i="19"/>
  <c r="BF396" i="19"/>
  <c r="BH395" i="19"/>
  <c r="BG395" i="19"/>
  <c r="BF395" i="19"/>
  <c r="BH394" i="19"/>
  <c r="BG394" i="19"/>
  <c r="BF394" i="19"/>
  <c r="BH393" i="19"/>
  <c r="BG393" i="19"/>
  <c r="BF393" i="19"/>
  <c r="BH392" i="19"/>
  <c r="BG392" i="19"/>
  <c r="BF392" i="19"/>
  <c r="BH391" i="19"/>
  <c r="BG391" i="19"/>
  <c r="BF391" i="19"/>
  <c r="BH390" i="19"/>
  <c r="BG390" i="19"/>
  <c r="BF390" i="19"/>
  <c r="BH389" i="19"/>
  <c r="BG389" i="19"/>
  <c r="BF389" i="19"/>
  <c r="BH388" i="19"/>
  <c r="BG388" i="19"/>
  <c r="BF388" i="19"/>
  <c r="BH387" i="19"/>
  <c r="BG387" i="19"/>
  <c r="BF387" i="19"/>
  <c r="BH386" i="19"/>
  <c r="BG386" i="19"/>
  <c r="BF386" i="19"/>
  <c r="BH385" i="19"/>
  <c r="BG385" i="19"/>
  <c r="BF385" i="19"/>
  <c r="BH384" i="19"/>
  <c r="BG384" i="19"/>
  <c r="BF384" i="19"/>
  <c r="BH383" i="19"/>
  <c r="BG383" i="19"/>
  <c r="BF383" i="19"/>
  <c r="BH382" i="19"/>
  <c r="BG382" i="19"/>
  <c r="BF382" i="19"/>
  <c r="BH381" i="19"/>
  <c r="BG381" i="19"/>
  <c r="BF381" i="19"/>
  <c r="BH380" i="19"/>
  <c r="BG380" i="19"/>
  <c r="BF380" i="19"/>
  <c r="BH379" i="19"/>
  <c r="BG379" i="19"/>
  <c r="BF379" i="19"/>
  <c r="BH378" i="19"/>
  <c r="BG378" i="19"/>
  <c r="BF378" i="19"/>
  <c r="BH377" i="19"/>
  <c r="BG377" i="19"/>
  <c r="BF377" i="19"/>
  <c r="BH376" i="19"/>
  <c r="BG376" i="19"/>
  <c r="BF376" i="19"/>
  <c r="BH375" i="19"/>
  <c r="BG375" i="19"/>
  <c r="BF375" i="19"/>
  <c r="BH374" i="19"/>
  <c r="BG374" i="19"/>
  <c r="BF374" i="19"/>
  <c r="BH373" i="19"/>
  <c r="BG373" i="19"/>
  <c r="BF373" i="19"/>
  <c r="BH372" i="19"/>
  <c r="BG372" i="19"/>
  <c r="BF372" i="19"/>
  <c r="BH371" i="19"/>
  <c r="BG371" i="19"/>
  <c r="BF371" i="19"/>
  <c r="BH370" i="19"/>
  <c r="BG370" i="19"/>
  <c r="BF370" i="19"/>
  <c r="BH369" i="19"/>
  <c r="BG369" i="19"/>
  <c r="BF369" i="19"/>
  <c r="BH368" i="19"/>
  <c r="BG368" i="19"/>
  <c r="BF368" i="19"/>
  <c r="BH367" i="19"/>
  <c r="BG367" i="19"/>
  <c r="BF367" i="19"/>
  <c r="BH366" i="19"/>
  <c r="BG366" i="19"/>
  <c r="BF366" i="19"/>
  <c r="BH365" i="19"/>
  <c r="BG365" i="19"/>
  <c r="BF365" i="19"/>
  <c r="BH364" i="19"/>
  <c r="BG364" i="19"/>
  <c r="BF364" i="19"/>
  <c r="BH363" i="19"/>
  <c r="BG363" i="19"/>
  <c r="BF363" i="19"/>
  <c r="BH362" i="19"/>
  <c r="BG362" i="19"/>
  <c r="BF362" i="19"/>
  <c r="BH361" i="19"/>
  <c r="BG361" i="19"/>
  <c r="BF361" i="19"/>
  <c r="BH360" i="19"/>
  <c r="BG360" i="19"/>
  <c r="BF360" i="19"/>
  <c r="BH359" i="19"/>
  <c r="BG359" i="19"/>
  <c r="BF359" i="19"/>
  <c r="BH358" i="19"/>
  <c r="BG358" i="19"/>
  <c r="BF358" i="19"/>
  <c r="BH357" i="19"/>
  <c r="BG357" i="19"/>
  <c r="BF357" i="19"/>
  <c r="BH356" i="19"/>
  <c r="BG356" i="19"/>
  <c r="BF356" i="19"/>
  <c r="BH355" i="19"/>
  <c r="BG355" i="19"/>
  <c r="BF355" i="19"/>
  <c r="BH354" i="19"/>
  <c r="BG354" i="19"/>
  <c r="BF354" i="19"/>
  <c r="BH353" i="19"/>
  <c r="BG353" i="19"/>
  <c r="BF353" i="19"/>
  <c r="BH352" i="19"/>
  <c r="BG352" i="19"/>
  <c r="BF352" i="19"/>
  <c r="BH351" i="19"/>
  <c r="BG351" i="19"/>
  <c r="BF351" i="19"/>
  <c r="BH350" i="19"/>
  <c r="BG350" i="19"/>
  <c r="BF350" i="19"/>
  <c r="BH349" i="19"/>
  <c r="BG349" i="19"/>
  <c r="BF349" i="19"/>
  <c r="BH348" i="19"/>
  <c r="BG348" i="19"/>
  <c r="BF348" i="19"/>
  <c r="BH347" i="19"/>
  <c r="BG347" i="19"/>
  <c r="BF347" i="19"/>
  <c r="BH346" i="19"/>
  <c r="BG346" i="19"/>
  <c r="BF346" i="19"/>
  <c r="BH345" i="19"/>
  <c r="BG345" i="19"/>
  <c r="BF345" i="19"/>
  <c r="BH344" i="19"/>
  <c r="BG344" i="19"/>
  <c r="BF344" i="19"/>
  <c r="BH343" i="19"/>
  <c r="BG343" i="19"/>
  <c r="BF343" i="19"/>
  <c r="BH342" i="19"/>
  <c r="BG342" i="19"/>
  <c r="BF342" i="19"/>
  <c r="BH341" i="19"/>
  <c r="BG341" i="19"/>
  <c r="BF341" i="19"/>
  <c r="BH340" i="19"/>
  <c r="BG340" i="19"/>
  <c r="BF340" i="19"/>
  <c r="BH339" i="19"/>
  <c r="BG339" i="19"/>
  <c r="BF339" i="19"/>
  <c r="BH338" i="19"/>
  <c r="BG338" i="19"/>
  <c r="BF338" i="19"/>
  <c r="BH337" i="19"/>
  <c r="BG337" i="19"/>
  <c r="BF337" i="19"/>
  <c r="BH336" i="19"/>
  <c r="BG336" i="19"/>
  <c r="BF336" i="19"/>
  <c r="BH335" i="19"/>
  <c r="BG335" i="19"/>
  <c r="BF335" i="19"/>
  <c r="BH334" i="19"/>
  <c r="BG334" i="19"/>
  <c r="BF334" i="19"/>
  <c r="BH333" i="19"/>
  <c r="BG333" i="19"/>
  <c r="BF333" i="19"/>
  <c r="BH332" i="19"/>
  <c r="BG332" i="19"/>
  <c r="BF332" i="19"/>
  <c r="BH331" i="19"/>
  <c r="BG331" i="19"/>
  <c r="BF331" i="19"/>
  <c r="BH330" i="19"/>
  <c r="BG330" i="19"/>
  <c r="BF330" i="19"/>
  <c r="BH329" i="19"/>
  <c r="BG329" i="19"/>
  <c r="BF329" i="19"/>
  <c r="BH328" i="19"/>
  <c r="BG328" i="19"/>
  <c r="BF328" i="19"/>
  <c r="BH327" i="19"/>
  <c r="BG327" i="19"/>
  <c r="BF327" i="19"/>
  <c r="BH326" i="19"/>
  <c r="BG326" i="19"/>
  <c r="BF326" i="19"/>
  <c r="BH325" i="19"/>
  <c r="BG325" i="19"/>
  <c r="BF325" i="19"/>
  <c r="BH324" i="19"/>
  <c r="BG324" i="19"/>
  <c r="BF324" i="19"/>
  <c r="BH323" i="19"/>
  <c r="BG323" i="19"/>
  <c r="BF323" i="19"/>
  <c r="BH322" i="19"/>
  <c r="BG322" i="19"/>
  <c r="BF322" i="19"/>
  <c r="BH321" i="19"/>
  <c r="BG321" i="19"/>
  <c r="BF321" i="19"/>
  <c r="BH320" i="19"/>
  <c r="BG320" i="19"/>
  <c r="BF320" i="19"/>
  <c r="BH319" i="19"/>
  <c r="BG319" i="19"/>
  <c r="BF319" i="19"/>
  <c r="BH318" i="19"/>
  <c r="BG318" i="19"/>
  <c r="BF318" i="19"/>
  <c r="BH317" i="19"/>
  <c r="BG317" i="19"/>
  <c r="BF317" i="19"/>
  <c r="BH316" i="19"/>
  <c r="BG316" i="19"/>
  <c r="BF316" i="19"/>
  <c r="BH315" i="19"/>
  <c r="BG315" i="19"/>
  <c r="BF315" i="19"/>
  <c r="BH314" i="19"/>
  <c r="BG314" i="19"/>
  <c r="BF314" i="19"/>
  <c r="BH313" i="19"/>
  <c r="BG313" i="19"/>
  <c r="BF313" i="19"/>
  <c r="BH312" i="19"/>
  <c r="BG312" i="19"/>
  <c r="BF312" i="19"/>
  <c r="BH311" i="19"/>
  <c r="BG311" i="19"/>
  <c r="BF311" i="19"/>
  <c r="BH310" i="19"/>
  <c r="BG310" i="19"/>
  <c r="BF310" i="19"/>
  <c r="BH309" i="19"/>
  <c r="BG309" i="19"/>
  <c r="BF309" i="19"/>
  <c r="BH308" i="19"/>
  <c r="BG308" i="19"/>
  <c r="BF308" i="19"/>
  <c r="BH307" i="19"/>
  <c r="BG307" i="19"/>
  <c r="BF307" i="19"/>
  <c r="BH306" i="19"/>
  <c r="BG306" i="19"/>
  <c r="BF306" i="19"/>
  <c r="BH305" i="19"/>
  <c r="BG305" i="19"/>
  <c r="BF305" i="19"/>
  <c r="BH304" i="19"/>
  <c r="BG304" i="19"/>
  <c r="BF304" i="19"/>
  <c r="BH303" i="19"/>
  <c r="BG303" i="19"/>
  <c r="BF303" i="19"/>
  <c r="BH302" i="19"/>
  <c r="BG302" i="19"/>
  <c r="BF302" i="19"/>
  <c r="BH301" i="19"/>
  <c r="BG301" i="19"/>
  <c r="BF301" i="19"/>
  <c r="BH300" i="19"/>
  <c r="BG300" i="19"/>
  <c r="BF300" i="19"/>
  <c r="BH299" i="19"/>
  <c r="BG299" i="19"/>
  <c r="BF299" i="19"/>
  <c r="BH298" i="19"/>
  <c r="BG298" i="19"/>
  <c r="BF298" i="19"/>
  <c r="BH297" i="19"/>
  <c r="BG297" i="19"/>
  <c r="BF297" i="19"/>
  <c r="BH296" i="19"/>
  <c r="BG296" i="19"/>
  <c r="BF296" i="19"/>
  <c r="BH295" i="19"/>
  <c r="BG295" i="19"/>
  <c r="BF295" i="19"/>
  <c r="BH294" i="19"/>
  <c r="BG294" i="19"/>
  <c r="BF294" i="19"/>
  <c r="BH293" i="19"/>
  <c r="BG293" i="19"/>
  <c r="BF293" i="19"/>
  <c r="BH292" i="19"/>
  <c r="BG292" i="19"/>
  <c r="BF292" i="19"/>
  <c r="BH291" i="19"/>
  <c r="BG291" i="19"/>
  <c r="BF291" i="19"/>
  <c r="BH290" i="19"/>
  <c r="BG290" i="19"/>
  <c r="BF290" i="19"/>
  <c r="BH289" i="19"/>
  <c r="BG289" i="19"/>
  <c r="BF289" i="19"/>
  <c r="BH288" i="19"/>
  <c r="BG288" i="19"/>
  <c r="BF288" i="19"/>
  <c r="BH287" i="19"/>
  <c r="BG287" i="19"/>
  <c r="BF287" i="19"/>
  <c r="BH286" i="19"/>
  <c r="BG286" i="19"/>
  <c r="BF286" i="19"/>
  <c r="BH285" i="19"/>
  <c r="BG285" i="19"/>
  <c r="BF285" i="19"/>
  <c r="BH284" i="19"/>
  <c r="BG284" i="19"/>
  <c r="BF284" i="19"/>
  <c r="BH283" i="19"/>
  <c r="BG283" i="19"/>
  <c r="BF283" i="19"/>
  <c r="BH282" i="19"/>
  <c r="BG282" i="19"/>
  <c r="BF282" i="19"/>
  <c r="BH281" i="19"/>
  <c r="BG281" i="19"/>
  <c r="BF281" i="19"/>
  <c r="BH280" i="19"/>
  <c r="BG280" i="19"/>
  <c r="BF280" i="19"/>
  <c r="BH279" i="19"/>
  <c r="BG279" i="19"/>
  <c r="BF279" i="19"/>
  <c r="BH278" i="19"/>
  <c r="BG278" i="19"/>
  <c r="BF278" i="19"/>
  <c r="BH277" i="19"/>
  <c r="BG277" i="19"/>
  <c r="BF277" i="19"/>
  <c r="BH276" i="19"/>
  <c r="BG276" i="19"/>
  <c r="BF276" i="19"/>
  <c r="BH275" i="19"/>
  <c r="BG275" i="19"/>
  <c r="BF275" i="19"/>
  <c r="BH274" i="19"/>
  <c r="BG274" i="19"/>
  <c r="BF274" i="19"/>
  <c r="BH273" i="19"/>
  <c r="BG273" i="19"/>
  <c r="BF273" i="19"/>
  <c r="BH272" i="19"/>
  <c r="BG272" i="19"/>
  <c r="BF272" i="19"/>
  <c r="BH271" i="19"/>
  <c r="BG271" i="19"/>
  <c r="BF271" i="19"/>
  <c r="BH270" i="19"/>
  <c r="BG270" i="19"/>
  <c r="BF270" i="19"/>
  <c r="BH269" i="19"/>
  <c r="BG269" i="19"/>
  <c r="BF269" i="19"/>
  <c r="BH268" i="19"/>
  <c r="BG268" i="19"/>
  <c r="BF268" i="19"/>
  <c r="BH267" i="19"/>
  <c r="BG267" i="19"/>
  <c r="BF267" i="19"/>
  <c r="BH266" i="19"/>
  <c r="BG266" i="19"/>
  <c r="BF266" i="19"/>
  <c r="BH265" i="19"/>
  <c r="BG265" i="19"/>
  <c r="BF265" i="19"/>
  <c r="BH264" i="19"/>
  <c r="BG264" i="19"/>
  <c r="BF264" i="19"/>
  <c r="BH263" i="19"/>
  <c r="BG263" i="19"/>
  <c r="BF263" i="19"/>
  <c r="BH262" i="19"/>
  <c r="BG262" i="19"/>
  <c r="BF262" i="19"/>
  <c r="BH261" i="19"/>
  <c r="BG261" i="19"/>
  <c r="BF261" i="19"/>
  <c r="BH260" i="19"/>
  <c r="BG260" i="19"/>
  <c r="BF260" i="19"/>
  <c r="BH259" i="19"/>
  <c r="BG259" i="19"/>
  <c r="BF259" i="19"/>
  <c r="BH258" i="19"/>
  <c r="BG258" i="19"/>
  <c r="BF258" i="19"/>
  <c r="BH257" i="19"/>
  <c r="BG257" i="19"/>
  <c r="BF257" i="19"/>
  <c r="BH256" i="19"/>
  <c r="BG256" i="19"/>
  <c r="BF256" i="19"/>
  <c r="BH255" i="19"/>
  <c r="BG255" i="19"/>
  <c r="BF255" i="19"/>
  <c r="BH254" i="19"/>
  <c r="BG254" i="19"/>
  <c r="BF254" i="19"/>
  <c r="BH253" i="19"/>
  <c r="BG253" i="19"/>
  <c r="BF253" i="19"/>
  <c r="BH252" i="19"/>
  <c r="BG252" i="19"/>
  <c r="BF252" i="19"/>
  <c r="BH251" i="19"/>
  <c r="BG251" i="19"/>
  <c r="BF251" i="19"/>
  <c r="BH250" i="19"/>
  <c r="BG250" i="19"/>
  <c r="BF250" i="19"/>
  <c r="BH249" i="19"/>
  <c r="BG249" i="19"/>
  <c r="BF249" i="19"/>
  <c r="BH248" i="19"/>
  <c r="BG248" i="19"/>
  <c r="BF248" i="19"/>
  <c r="BH247" i="19"/>
  <c r="BG247" i="19"/>
  <c r="BF247" i="19"/>
  <c r="BH246" i="19"/>
  <c r="BG246" i="19"/>
  <c r="BF246" i="19"/>
  <c r="BH245" i="19"/>
  <c r="BG245" i="19"/>
  <c r="BF245" i="19"/>
  <c r="BH244" i="19"/>
  <c r="BG244" i="19"/>
  <c r="BF244" i="19"/>
  <c r="BH243" i="19"/>
  <c r="BG243" i="19"/>
  <c r="BF243" i="19"/>
  <c r="BH242" i="19"/>
  <c r="BG242" i="19"/>
  <c r="BF242" i="19"/>
  <c r="BH241" i="19"/>
  <c r="BG241" i="19"/>
  <c r="BF241" i="19"/>
  <c r="BH240" i="19"/>
  <c r="BG240" i="19"/>
  <c r="BF240" i="19"/>
  <c r="BH239" i="19"/>
  <c r="BG239" i="19"/>
  <c r="BF239" i="19"/>
  <c r="BH238" i="19"/>
  <c r="BG238" i="19"/>
  <c r="BF238" i="19"/>
  <c r="BH237" i="19"/>
  <c r="BG237" i="19"/>
  <c r="BF237" i="19"/>
  <c r="BH236" i="19"/>
  <c r="BG236" i="19"/>
  <c r="BF236" i="19"/>
  <c r="BH235" i="19"/>
  <c r="BG235" i="19"/>
  <c r="BF235" i="19"/>
  <c r="BH234" i="19"/>
  <c r="BG234" i="19"/>
  <c r="BF234" i="19"/>
  <c r="BH233" i="19"/>
  <c r="BG233" i="19"/>
  <c r="BF233" i="19"/>
  <c r="BH232" i="19"/>
  <c r="BG232" i="19"/>
  <c r="BF232" i="19"/>
  <c r="BH231" i="19"/>
  <c r="BG231" i="19"/>
  <c r="BF231" i="19"/>
  <c r="BH230" i="19"/>
  <c r="BG230" i="19"/>
  <c r="BF230" i="19"/>
  <c r="BH229" i="19"/>
  <c r="BG229" i="19"/>
  <c r="BF229" i="19"/>
  <c r="BH228" i="19"/>
  <c r="BG228" i="19"/>
  <c r="BF228" i="19"/>
  <c r="BH227" i="19"/>
  <c r="BG227" i="19"/>
  <c r="BF227" i="19"/>
  <c r="BH226" i="19"/>
  <c r="BG226" i="19"/>
  <c r="BF226" i="19"/>
  <c r="BH225" i="19"/>
  <c r="BG225" i="19"/>
  <c r="BF225" i="19"/>
  <c r="BH224" i="19"/>
  <c r="BG224" i="19"/>
  <c r="BF224" i="19"/>
  <c r="BH223" i="19"/>
  <c r="BG223" i="19"/>
  <c r="BF223" i="19"/>
  <c r="BH222" i="19"/>
  <c r="BG222" i="19"/>
  <c r="BF222" i="19"/>
  <c r="BH221" i="19"/>
  <c r="BG221" i="19"/>
  <c r="BF221" i="19"/>
  <c r="BH220" i="19"/>
  <c r="BG220" i="19"/>
  <c r="BF220" i="19"/>
  <c r="BH219" i="19"/>
  <c r="BG219" i="19"/>
  <c r="BF219" i="19"/>
  <c r="BH218" i="19"/>
  <c r="BG218" i="19"/>
  <c r="BF218" i="19"/>
  <c r="BH217" i="19"/>
  <c r="BG217" i="19"/>
  <c r="BF217" i="19"/>
  <c r="BH216" i="19"/>
  <c r="BG216" i="19"/>
  <c r="BF216" i="19"/>
  <c r="BH215" i="19"/>
  <c r="BG215" i="19"/>
  <c r="BF215" i="19"/>
  <c r="BH214" i="19"/>
  <c r="BG214" i="19"/>
  <c r="BF214" i="19"/>
  <c r="BH213" i="19"/>
  <c r="BG213" i="19"/>
  <c r="BF213" i="19"/>
  <c r="BH212" i="19"/>
  <c r="BG212" i="19"/>
  <c r="BF212" i="19"/>
  <c r="BH211" i="19"/>
  <c r="BG211" i="19"/>
  <c r="BF211" i="19"/>
  <c r="BH210" i="19"/>
  <c r="BG210" i="19"/>
  <c r="BF210" i="19"/>
  <c r="BH209" i="19"/>
  <c r="BG209" i="19"/>
  <c r="BF209" i="19"/>
  <c r="BH208" i="19"/>
  <c r="BG208" i="19"/>
  <c r="BF208" i="19"/>
  <c r="BH207" i="19"/>
  <c r="BG207" i="19"/>
  <c r="BF207" i="19"/>
  <c r="BH206" i="19"/>
  <c r="BG206" i="19"/>
  <c r="BF206" i="19"/>
  <c r="BH205" i="19"/>
  <c r="BG205" i="19"/>
  <c r="BF205" i="19"/>
  <c r="BH204" i="19"/>
  <c r="BG204" i="19"/>
  <c r="BF204" i="19"/>
  <c r="BH203" i="19"/>
  <c r="BG203" i="19"/>
  <c r="BF203" i="19"/>
  <c r="BH202" i="19"/>
  <c r="BG202" i="19"/>
  <c r="BF202" i="19"/>
  <c r="BH201" i="19"/>
  <c r="BG201" i="19"/>
  <c r="BF201" i="19"/>
  <c r="BH200" i="19"/>
  <c r="BG200" i="19"/>
  <c r="BF200" i="19"/>
  <c r="BH199" i="19"/>
  <c r="BG199" i="19"/>
  <c r="BF199" i="19"/>
  <c r="BH198" i="19"/>
  <c r="BG198" i="19"/>
  <c r="BF198" i="19"/>
  <c r="BH197" i="19"/>
  <c r="BG197" i="19"/>
  <c r="BF197" i="19"/>
  <c r="BH196" i="19"/>
  <c r="BG196" i="19"/>
  <c r="BF196" i="19"/>
  <c r="BH195" i="19"/>
  <c r="BG195" i="19"/>
  <c r="BF195" i="19"/>
  <c r="BH194" i="19"/>
  <c r="BG194" i="19"/>
  <c r="BF194" i="19"/>
  <c r="BH193" i="19"/>
  <c r="BG193" i="19"/>
  <c r="BF193" i="19"/>
  <c r="BH192" i="19"/>
  <c r="BG192" i="19"/>
  <c r="BF192" i="19"/>
  <c r="BH191" i="19"/>
  <c r="BG191" i="19"/>
  <c r="BF191" i="19"/>
  <c r="BH190" i="19"/>
  <c r="BG190" i="19"/>
  <c r="BF190" i="19"/>
  <c r="BH189" i="19"/>
  <c r="BG189" i="19"/>
  <c r="BF189" i="19"/>
  <c r="BH188" i="19"/>
  <c r="BG188" i="19"/>
  <c r="BF188" i="19"/>
  <c r="BH187" i="19"/>
  <c r="BG187" i="19"/>
  <c r="BF187" i="19"/>
  <c r="BH186" i="19"/>
  <c r="BG186" i="19"/>
  <c r="BF186" i="19"/>
  <c r="BH185" i="19"/>
  <c r="BG185" i="19"/>
  <c r="BF185" i="19"/>
  <c r="BH184" i="19"/>
  <c r="BG184" i="19"/>
  <c r="BF184" i="19"/>
  <c r="BH183" i="19"/>
  <c r="BG183" i="19"/>
  <c r="BF183" i="19"/>
  <c r="BH182" i="19"/>
  <c r="BG182" i="19"/>
  <c r="BF182" i="19"/>
  <c r="BH181" i="19"/>
  <c r="BG181" i="19"/>
  <c r="BF181" i="19"/>
  <c r="BH180" i="19"/>
  <c r="BG180" i="19"/>
  <c r="BF180" i="19"/>
  <c r="BH179" i="19"/>
  <c r="BG179" i="19"/>
  <c r="BF179" i="19"/>
  <c r="BH178" i="19"/>
  <c r="BG178" i="19"/>
  <c r="BF178" i="19"/>
  <c r="BH177" i="19"/>
  <c r="BG177" i="19"/>
  <c r="BF177" i="19"/>
  <c r="BH176" i="19"/>
  <c r="BG176" i="19"/>
  <c r="BF176" i="19"/>
  <c r="BH175" i="19"/>
  <c r="BG175" i="19"/>
  <c r="BF175" i="19"/>
  <c r="BH174" i="19"/>
  <c r="BG174" i="19"/>
  <c r="BF174" i="19"/>
  <c r="BH173" i="19"/>
  <c r="BG173" i="19"/>
  <c r="BF173" i="19"/>
  <c r="BH172" i="19"/>
  <c r="BG172" i="19"/>
  <c r="BF172" i="19"/>
  <c r="BH171" i="19"/>
  <c r="BG171" i="19"/>
  <c r="BF171" i="19"/>
  <c r="BH170" i="19"/>
  <c r="BG170" i="19"/>
  <c r="BF170" i="19"/>
  <c r="BH169" i="19"/>
  <c r="BG169" i="19"/>
  <c r="BF169" i="19"/>
  <c r="BH168" i="19"/>
  <c r="BG168" i="19"/>
  <c r="BF168" i="19"/>
  <c r="BH167" i="19"/>
  <c r="BG167" i="19"/>
  <c r="BF167" i="19"/>
  <c r="BH166" i="19"/>
  <c r="BG166" i="19"/>
  <c r="BF166" i="19"/>
  <c r="BH165" i="19"/>
  <c r="BG165" i="19"/>
  <c r="BF165" i="19"/>
  <c r="BH164" i="19"/>
  <c r="BG164" i="19"/>
  <c r="BF164" i="19"/>
  <c r="BH163" i="19"/>
  <c r="BG163" i="19"/>
  <c r="BF163" i="19"/>
  <c r="BH162" i="19"/>
  <c r="BG162" i="19"/>
  <c r="BF162" i="19"/>
  <c r="BH161" i="19"/>
  <c r="BG161" i="19"/>
  <c r="BF161" i="19"/>
  <c r="BH160" i="19"/>
  <c r="BG160" i="19"/>
  <c r="BF160" i="19"/>
  <c r="BH159" i="19"/>
  <c r="BG159" i="19"/>
  <c r="BF159" i="19"/>
  <c r="BH158" i="19"/>
  <c r="BG158" i="19"/>
  <c r="BF158" i="19"/>
  <c r="BH157" i="19"/>
  <c r="BG157" i="19"/>
  <c r="BF157" i="19"/>
  <c r="BH156" i="19"/>
  <c r="BG156" i="19"/>
  <c r="BF156" i="19"/>
  <c r="BH155" i="19"/>
  <c r="BG155" i="19"/>
  <c r="BF155" i="19"/>
  <c r="BH154" i="19"/>
  <c r="BG154" i="19"/>
  <c r="BF154" i="19"/>
  <c r="BH153" i="19"/>
  <c r="BG153" i="19"/>
  <c r="BF153" i="19"/>
  <c r="BH152" i="19"/>
  <c r="BG152" i="19"/>
  <c r="BF152" i="19"/>
  <c r="BH151" i="19"/>
  <c r="BG151" i="19"/>
  <c r="BF151" i="19"/>
  <c r="BH150" i="19"/>
  <c r="BG150" i="19"/>
  <c r="BF150" i="19"/>
  <c r="BH149" i="19"/>
  <c r="BG149" i="19"/>
  <c r="BF149" i="19"/>
  <c r="BH148" i="19"/>
  <c r="BG148" i="19"/>
  <c r="BF148" i="19"/>
  <c r="BH147" i="19"/>
  <c r="BG147" i="19"/>
  <c r="BF147" i="19"/>
  <c r="BH146" i="19"/>
  <c r="BG146" i="19"/>
  <c r="BF146" i="19"/>
  <c r="BH145" i="19"/>
  <c r="BG145" i="19"/>
  <c r="BF145" i="19"/>
  <c r="BH144" i="19"/>
  <c r="BG144" i="19"/>
  <c r="BF144" i="19"/>
  <c r="BH143" i="19"/>
  <c r="BG143" i="19"/>
  <c r="BF143" i="19"/>
  <c r="BH142" i="19"/>
  <c r="BG142" i="19"/>
  <c r="BF142" i="19"/>
  <c r="BH141" i="19"/>
  <c r="BG141" i="19"/>
  <c r="BF141" i="19"/>
  <c r="BH140" i="19"/>
  <c r="BG140" i="19"/>
  <c r="BF140" i="19"/>
  <c r="BH139" i="19"/>
  <c r="BG139" i="19"/>
  <c r="BF139" i="19"/>
  <c r="BH138" i="19"/>
  <c r="BG138" i="19"/>
  <c r="BF138" i="19"/>
  <c r="BH137" i="19"/>
  <c r="BG137" i="19"/>
  <c r="BF137" i="19"/>
  <c r="BH136" i="19"/>
  <c r="BG136" i="19"/>
  <c r="BF136" i="19"/>
  <c r="BH135" i="19"/>
  <c r="BG135" i="19"/>
  <c r="BF135" i="19"/>
  <c r="BH134" i="19"/>
  <c r="BG134" i="19"/>
  <c r="BF134" i="19"/>
  <c r="BH133" i="19"/>
  <c r="BG133" i="19"/>
  <c r="BF133" i="19"/>
  <c r="BH132" i="19"/>
  <c r="BG132" i="19"/>
  <c r="BF132" i="19"/>
  <c r="BH131" i="19"/>
  <c r="BG131" i="19"/>
  <c r="BF131" i="19"/>
  <c r="BH130" i="19"/>
  <c r="BG130" i="19"/>
  <c r="BF130" i="19"/>
  <c r="BH129" i="19"/>
  <c r="BG129" i="19"/>
  <c r="BF129" i="19"/>
  <c r="BH128" i="19"/>
  <c r="BG128" i="19"/>
  <c r="BF128" i="19"/>
  <c r="BH127" i="19"/>
  <c r="BG127" i="19"/>
  <c r="BF127" i="19"/>
  <c r="BH126" i="19"/>
  <c r="BG126" i="19"/>
  <c r="BF126" i="19"/>
  <c r="BH125" i="19"/>
  <c r="BG125" i="19"/>
  <c r="BF125" i="19"/>
  <c r="BH124" i="19"/>
  <c r="BG124" i="19"/>
  <c r="BF124" i="19"/>
  <c r="BH123" i="19"/>
  <c r="BG123" i="19"/>
  <c r="BF123" i="19"/>
  <c r="BH122" i="19"/>
  <c r="BG122" i="19"/>
  <c r="BF122" i="19"/>
  <c r="BH121" i="19"/>
  <c r="BG121" i="19"/>
  <c r="BF121" i="19"/>
  <c r="BH120" i="19"/>
  <c r="BG120" i="19"/>
  <c r="BF120" i="19"/>
  <c r="BH119" i="19"/>
  <c r="BG119" i="19"/>
  <c r="BF119" i="19"/>
  <c r="BH118" i="19"/>
  <c r="BG118" i="19"/>
  <c r="BF118" i="19"/>
  <c r="BH117" i="19"/>
  <c r="BG117" i="19"/>
  <c r="BF117" i="19"/>
  <c r="BH116" i="19"/>
  <c r="BG116" i="19"/>
  <c r="BF116" i="19"/>
  <c r="BH115" i="19"/>
  <c r="BG115" i="19"/>
  <c r="BF115" i="19"/>
  <c r="BH114" i="19"/>
  <c r="BG114" i="19"/>
  <c r="BF114" i="19"/>
  <c r="BH113" i="19"/>
  <c r="BG113" i="19"/>
  <c r="BF113" i="19"/>
  <c r="BH112" i="19"/>
  <c r="BG112" i="19"/>
  <c r="BF112" i="19"/>
  <c r="BH111" i="19"/>
  <c r="BG111" i="19"/>
  <c r="BF111" i="19"/>
  <c r="BH110" i="19"/>
  <c r="BG110" i="19"/>
  <c r="BF110" i="19"/>
  <c r="BH109" i="19"/>
  <c r="BG109" i="19"/>
  <c r="BF109" i="19"/>
  <c r="BH108" i="19"/>
  <c r="BG108" i="19"/>
  <c r="BF108" i="19"/>
  <c r="BH107" i="19"/>
  <c r="BG107" i="19"/>
  <c r="BF107" i="19"/>
  <c r="BH106" i="19"/>
  <c r="BG106" i="19"/>
  <c r="BF106" i="19"/>
  <c r="BH105" i="19"/>
  <c r="BG105" i="19"/>
  <c r="BF105" i="19"/>
  <c r="BH104" i="19"/>
  <c r="BG104" i="19"/>
  <c r="BF104" i="19"/>
  <c r="BH103" i="19"/>
  <c r="BG103" i="19"/>
  <c r="BF103" i="19"/>
  <c r="BH102" i="19"/>
  <c r="BG102" i="19"/>
  <c r="BF102" i="19"/>
  <c r="BH101" i="19"/>
  <c r="BG101" i="19"/>
  <c r="BF101" i="19"/>
  <c r="BH100" i="19"/>
  <c r="BG100" i="19"/>
  <c r="BF100" i="19"/>
  <c r="BH99" i="19"/>
  <c r="BG99" i="19"/>
  <c r="BF99" i="19"/>
  <c r="BH98" i="19"/>
  <c r="BG98" i="19"/>
  <c r="BF98" i="19"/>
  <c r="BH97" i="19"/>
  <c r="BG97" i="19"/>
  <c r="BF97" i="19"/>
  <c r="BH96" i="19"/>
  <c r="BG96" i="19"/>
  <c r="BF96" i="19"/>
  <c r="BH95" i="19"/>
  <c r="BG95" i="19"/>
  <c r="BF95" i="19"/>
  <c r="BH94" i="19"/>
  <c r="BG94" i="19"/>
  <c r="BF94" i="19"/>
  <c r="BH93" i="19"/>
  <c r="BG93" i="19"/>
  <c r="BF93" i="19"/>
  <c r="BH92" i="19"/>
  <c r="BG92" i="19"/>
  <c r="BF92" i="19"/>
  <c r="BH91" i="19"/>
  <c r="BG91" i="19"/>
  <c r="BF91" i="19"/>
  <c r="BH90" i="19"/>
  <c r="BG90" i="19"/>
  <c r="BF90" i="19"/>
  <c r="BH89" i="19"/>
  <c r="BG89" i="19"/>
  <c r="BF89" i="19"/>
  <c r="BH88" i="19"/>
  <c r="BG88" i="19"/>
  <c r="BF88" i="19"/>
  <c r="BH87" i="19"/>
  <c r="BG87" i="19"/>
  <c r="BF87" i="19"/>
  <c r="BH86" i="19"/>
  <c r="BG86" i="19"/>
  <c r="BF86" i="19"/>
  <c r="BH85" i="19"/>
  <c r="BG85" i="19"/>
  <c r="BF85" i="19"/>
  <c r="BH84" i="19"/>
  <c r="BG84" i="19"/>
  <c r="BF84" i="19"/>
  <c r="BH83" i="19"/>
  <c r="BG83" i="19"/>
  <c r="BF83" i="19"/>
  <c r="BH82" i="19"/>
  <c r="BG82" i="19"/>
  <c r="BF82" i="19"/>
  <c r="BH81" i="19"/>
  <c r="BG81" i="19"/>
  <c r="BF81" i="19"/>
  <c r="BH80" i="19"/>
  <c r="BG80" i="19"/>
  <c r="BF80" i="19"/>
  <c r="BH79" i="19"/>
  <c r="BG79" i="19"/>
  <c r="BF79" i="19"/>
  <c r="BH78" i="19"/>
  <c r="BG78" i="19"/>
  <c r="BF78" i="19"/>
  <c r="BH77" i="19"/>
  <c r="BG77" i="19"/>
  <c r="BF77" i="19"/>
  <c r="BH76" i="19"/>
  <c r="BG76" i="19"/>
  <c r="BF76" i="19"/>
  <c r="BH75" i="19"/>
  <c r="BG75" i="19"/>
  <c r="BF75" i="19"/>
  <c r="BH74" i="19"/>
  <c r="BG74" i="19"/>
  <c r="BF74" i="19"/>
  <c r="BH73" i="19"/>
  <c r="BG73" i="19"/>
  <c r="BF73" i="19"/>
  <c r="BH72" i="19"/>
  <c r="BG72" i="19"/>
  <c r="BF72" i="19"/>
  <c r="BH71" i="19"/>
  <c r="BG71" i="19"/>
  <c r="BF71" i="19"/>
  <c r="BH70" i="19"/>
  <c r="BG70" i="19"/>
  <c r="BF70" i="19"/>
  <c r="BH69" i="19"/>
  <c r="BG69" i="19"/>
  <c r="BF69" i="19"/>
  <c r="BH68" i="19"/>
  <c r="BG68" i="19"/>
  <c r="BF68" i="19"/>
  <c r="BH67" i="19"/>
  <c r="BG67" i="19"/>
  <c r="BF67" i="19"/>
  <c r="BH66" i="19"/>
  <c r="BG66" i="19"/>
  <c r="BF66" i="19"/>
  <c r="BH65" i="19"/>
  <c r="BG65" i="19"/>
  <c r="BF65" i="19"/>
  <c r="BH64" i="19"/>
  <c r="BG64" i="19"/>
  <c r="BF64" i="19"/>
  <c r="BH63" i="19"/>
  <c r="BG63" i="19"/>
  <c r="BF63" i="19"/>
  <c r="BH62" i="19"/>
  <c r="BG62" i="19"/>
  <c r="BF62" i="19"/>
  <c r="BH61" i="19"/>
  <c r="BG61" i="19"/>
  <c r="BF61" i="19"/>
  <c r="BH60" i="19"/>
  <c r="BG60" i="19"/>
  <c r="BF60" i="19"/>
  <c r="BH59" i="19"/>
  <c r="BG59" i="19"/>
  <c r="BF59" i="19"/>
  <c r="BH58" i="19"/>
  <c r="BG58" i="19"/>
  <c r="BF58" i="19"/>
  <c r="BH57" i="19"/>
  <c r="BG57" i="19"/>
  <c r="BF57" i="19"/>
  <c r="BH56" i="19"/>
  <c r="BG56" i="19"/>
  <c r="BF56" i="19"/>
  <c r="BH55" i="19"/>
  <c r="BG55" i="19"/>
  <c r="BF55" i="19"/>
  <c r="BH54" i="19"/>
  <c r="BG54" i="19"/>
  <c r="BF54" i="19"/>
  <c r="BH53" i="19"/>
  <c r="BG53" i="19"/>
  <c r="BF53" i="19"/>
  <c r="BH52" i="19"/>
  <c r="BG52" i="19"/>
  <c r="BF52" i="19"/>
  <c r="BH51" i="19"/>
  <c r="BG51" i="19"/>
  <c r="BF51" i="19"/>
  <c r="BH50" i="19"/>
  <c r="BG50" i="19"/>
  <c r="BF50" i="19"/>
  <c r="BH49" i="19"/>
  <c r="BG49" i="19"/>
  <c r="BF49" i="19"/>
  <c r="BH48" i="19"/>
  <c r="BG48" i="19"/>
  <c r="BF48" i="19"/>
  <c r="BH47" i="19"/>
  <c r="BG47" i="19"/>
  <c r="BF47" i="19"/>
  <c r="BH46" i="19"/>
  <c r="BG46" i="19"/>
  <c r="BF46" i="19"/>
  <c r="BH45" i="19"/>
  <c r="BG45" i="19"/>
  <c r="BF45" i="19"/>
  <c r="BH44" i="19"/>
  <c r="BG44" i="19"/>
  <c r="BF44" i="19"/>
  <c r="BH43" i="19"/>
  <c r="BG43" i="19"/>
  <c r="BF43" i="19"/>
  <c r="BH42" i="19"/>
  <c r="BG42" i="19"/>
  <c r="BF42" i="19"/>
  <c r="BH41" i="19"/>
  <c r="BG41" i="19"/>
  <c r="BF41" i="19"/>
  <c r="BH40" i="19"/>
  <c r="BG40" i="19"/>
  <c r="BF40" i="19"/>
  <c r="BH39" i="19"/>
  <c r="BG39" i="19"/>
  <c r="BF39" i="19"/>
  <c r="BH38" i="19"/>
  <c r="BG38" i="19"/>
  <c r="BF38" i="19"/>
  <c r="BJ37" i="19"/>
  <c r="D37" i="19"/>
  <c r="BH37" i="19"/>
  <c r="BG37" i="19"/>
  <c r="BF37" i="19"/>
  <c r="BH36" i="19"/>
  <c r="BG36" i="19"/>
  <c r="BF36" i="19"/>
  <c r="BH35" i="19"/>
  <c r="BG35" i="19"/>
  <c r="BF35" i="19"/>
  <c r="BH34" i="19"/>
  <c r="BG34" i="19"/>
  <c r="BF34" i="19"/>
  <c r="BH33" i="19"/>
  <c r="BG33" i="19"/>
  <c r="BF33" i="19"/>
  <c r="BH32" i="19"/>
  <c r="BG32" i="19"/>
  <c r="BF32" i="19"/>
  <c r="BH31" i="19"/>
  <c r="BG31" i="19"/>
  <c r="BF31" i="19"/>
  <c r="BH30" i="19"/>
  <c r="BG30" i="19"/>
  <c r="BF30" i="19"/>
  <c r="BH29" i="19"/>
  <c r="BG29" i="19"/>
  <c r="BF29" i="19"/>
  <c r="BH28" i="19"/>
  <c r="BG28" i="19"/>
  <c r="BF28" i="19"/>
  <c r="BH27" i="19"/>
  <c r="BG27" i="19"/>
  <c r="BF27" i="19"/>
  <c r="BH26" i="19"/>
  <c r="BG26" i="19"/>
  <c r="BF26" i="19"/>
  <c r="BH25" i="19"/>
  <c r="BG25" i="19"/>
  <c r="BF25" i="19"/>
  <c r="BH24" i="19"/>
  <c r="BG24" i="19"/>
  <c r="BF24" i="19"/>
  <c r="BH23" i="19"/>
  <c r="BG23" i="19"/>
  <c r="BF23" i="19"/>
  <c r="BH22" i="19"/>
  <c r="BG22" i="19"/>
  <c r="BF22" i="19"/>
  <c r="BH21" i="19"/>
  <c r="BG21" i="19"/>
  <c r="BF21" i="19"/>
  <c r="BH20" i="19"/>
  <c r="BG20" i="19"/>
  <c r="BF20" i="19"/>
  <c r="BH19" i="19"/>
  <c r="BG19" i="19"/>
  <c r="BF19" i="19"/>
  <c r="BH18" i="19"/>
  <c r="BG18" i="19"/>
  <c r="BF18" i="19"/>
  <c r="BF17" i="19"/>
  <c r="BH18" i="2"/>
  <c r="BH19" i="2"/>
  <c r="BH21" i="2"/>
  <c r="BH22" i="2"/>
  <c r="BH24" i="2"/>
  <c r="BH25"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G18" i="2"/>
  <c r="BG19" i="2"/>
  <c r="BG21" i="2"/>
  <c r="BG22" i="2"/>
  <c r="BG24" i="2"/>
  <c r="BG25"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F130" i="2"/>
  <c r="BF131" i="2"/>
  <c r="BF132" i="2"/>
  <c r="BF133" i="2"/>
  <c r="BF134" i="2"/>
  <c r="BF135" i="2"/>
  <c r="BF136" i="2"/>
  <c r="BF137" i="2"/>
  <c r="BF138" i="2"/>
  <c r="BF139" i="2"/>
  <c r="BF140" i="2"/>
  <c r="BF141" i="2"/>
  <c r="BF142" i="2"/>
  <c r="BF143" i="2"/>
  <c r="BF144" i="2"/>
  <c r="BF145" i="2"/>
  <c r="BF146" i="2"/>
  <c r="BF147" i="2"/>
  <c r="BF148" i="2"/>
  <c r="BF149" i="2"/>
  <c r="BF150" i="2"/>
  <c r="BF151" i="2"/>
  <c r="BF152" i="2"/>
  <c r="BF153" i="2"/>
  <c r="BF154" i="2"/>
  <c r="BF155" i="2"/>
  <c r="BF156" i="2"/>
  <c r="BF157" i="2"/>
  <c r="BF158" i="2"/>
  <c r="BF159" i="2"/>
  <c r="BF160" i="2"/>
  <c r="BF161" i="2"/>
  <c r="BF162" i="2"/>
  <c r="BF163" i="2"/>
  <c r="BF164" i="2"/>
  <c r="BF165" i="2"/>
  <c r="BF166" i="2"/>
  <c r="BF167" i="2"/>
  <c r="BF168" i="2"/>
  <c r="BF169" i="2"/>
  <c r="BF170" i="2"/>
  <c r="BF171" i="2"/>
  <c r="BF172" i="2"/>
  <c r="BF173" i="2"/>
  <c r="BF174" i="2"/>
  <c r="BF175" i="2"/>
  <c r="BF176" i="2"/>
  <c r="BF177" i="2"/>
  <c r="BF178" i="2"/>
  <c r="BF179" i="2"/>
  <c r="BF180" i="2"/>
  <c r="BF181" i="2"/>
  <c r="BF182" i="2"/>
  <c r="BF183" i="2"/>
  <c r="BF184" i="2"/>
  <c r="BF185" i="2"/>
  <c r="BF186" i="2"/>
  <c r="BF187" i="2"/>
  <c r="BF188" i="2"/>
  <c r="BF189" i="2"/>
  <c r="BF190" i="2"/>
  <c r="BF191" i="2"/>
  <c r="BF192" i="2"/>
  <c r="BF193" i="2"/>
  <c r="BF194" i="2"/>
  <c r="BF195" i="2"/>
  <c r="BF196" i="2"/>
  <c r="BF197" i="2"/>
  <c r="BF198" i="2"/>
  <c r="BF199" i="2"/>
  <c r="BF200" i="2"/>
  <c r="BF201" i="2"/>
  <c r="BF202" i="2"/>
  <c r="BF203" i="2"/>
  <c r="BF204" i="2"/>
  <c r="BF205" i="2"/>
  <c r="BF206" i="2"/>
  <c r="BF207" i="2"/>
  <c r="BF208" i="2"/>
  <c r="BF209" i="2"/>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F242" i="2"/>
  <c r="BF243" i="2"/>
  <c r="BF244" i="2"/>
  <c r="BF245" i="2"/>
  <c r="BF246" i="2"/>
  <c r="BF247" i="2"/>
  <c r="BF248" i="2"/>
  <c r="BF249" i="2"/>
  <c r="BF250" i="2"/>
  <c r="BF251" i="2"/>
  <c r="BF252" i="2"/>
  <c r="BF253" i="2"/>
  <c r="BF254" i="2"/>
  <c r="BF255" i="2"/>
  <c r="BF256" i="2"/>
  <c r="BF257" i="2"/>
  <c r="BF258" i="2"/>
  <c r="BF259" i="2"/>
  <c r="BF260" i="2"/>
  <c r="BF261" i="2"/>
  <c r="BF262" i="2"/>
  <c r="BF263" i="2"/>
  <c r="BF264" i="2"/>
  <c r="BF265" i="2"/>
  <c r="BF266" i="2"/>
  <c r="BF267" i="2"/>
  <c r="BF268" i="2"/>
  <c r="BF269" i="2"/>
  <c r="BF270" i="2"/>
  <c r="BF271" i="2"/>
  <c r="BF272" i="2"/>
  <c r="BF273" i="2"/>
  <c r="BF274" i="2"/>
  <c r="BF275" i="2"/>
  <c r="BF276" i="2"/>
  <c r="BF277" i="2"/>
  <c r="BF278" i="2"/>
  <c r="BF279" i="2"/>
  <c r="BF280" i="2"/>
  <c r="BF281" i="2"/>
  <c r="BF282" i="2"/>
  <c r="BF283" i="2"/>
  <c r="BF284" i="2"/>
  <c r="BF285" i="2"/>
  <c r="BF286" i="2"/>
  <c r="BF287" i="2"/>
  <c r="BF288" i="2"/>
  <c r="BF289" i="2"/>
  <c r="BF290" i="2"/>
  <c r="BF291" i="2"/>
  <c r="BF292" i="2"/>
  <c r="BF293" i="2"/>
  <c r="BF294" i="2"/>
  <c r="BF295" i="2"/>
  <c r="BF296" i="2"/>
  <c r="BF297" i="2"/>
  <c r="BF298" i="2"/>
  <c r="BF299" i="2"/>
  <c r="BF300" i="2"/>
  <c r="BF301" i="2"/>
  <c r="BF302" i="2"/>
  <c r="BF303"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68" i="2"/>
  <c r="BF369" i="2"/>
  <c r="BF370" i="2"/>
  <c r="BF371" i="2"/>
  <c r="BF372" i="2"/>
  <c r="BF373" i="2"/>
  <c r="BF374" i="2"/>
  <c r="BF375" i="2"/>
  <c r="BF376" i="2"/>
  <c r="BF377" i="2"/>
  <c r="BF378" i="2"/>
  <c r="BF379" i="2"/>
  <c r="BF380" i="2"/>
  <c r="BF381" i="2"/>
  <c r="BF382" i="2"/>
  <c r="BF383" i="2"/>
  <c r="BF384" i="2"/>
  <c r="BF385" i="2"/>
  <c r="BF386" i="2"/>
  <c r="BF387" i="2"/>
  <c r="BF388" i="2"/>
  <c r="BF389" i="2"/>
  <c r="BF390" i="2"/>
  <c r="BF391" i="2"/>
  <c r="BF392" i="2"/>
  <c r="BF393" i="2"/>
  <c r="BF394" i="2"/>
  <c r="BF395" i="2"/>
  <c r="BF396" i="2"/>
  <c r="BF397" i="2"/>
  <c r="BF398" i="2"/>
  <c r="BF399" i="2"/>
  <c r="BF400" i="2"/>
  <c r="BF401" i="2"/>
  <c r="BF402" i="2"/>
  <c r="BF403" i="2"/>
  <c r="BF404" i="2"/>
  <c r="BF405" i="2"/>
  <c r="BF406" i="2"/>
  <c r="BF407" i="2"/>
  <c r="BF408" i="2"/>
  <c r="BF409" i="2"/>
  <c r="BF410" i="2"/>
  <c r="BF411" i="2"/>
  <c r="BF412" i="2"/>
  <c r="BF413" i="2"/>
  <c r="BF414" i="2"/>
  <c r="BF415" i="2"/>
  <c r="BF416" i="2"/>
  <c r="BF417" i="2"/>
  <c r="BF418" i="2"/>
  <c r="BF419" i="2"/>
  <c r="BF420" i="2"/>
  <c r="BF421" i="2"/>
  <c r="BF422" i="2"/>
  <c r="BF423" i="2"/>
  <c r="BF424" i="2"/>
  <c r="BF425" i="2"/>
  <c r="BF426" i="2"/>
  <c r="BF427" i="2"/>
  <c r="BF428" i="2"/>
  <c r="BF429" i="2"/>
  <c r="BF430" i="2"/>
  <c r="BF431" i="2"/>
  <c r="BF432" i="2"/>
  <c r="BF433" i="2"/>
  <c r="BF434" i="2"/>
  <c r="BF435" i="2"/>
  <c r="BF436" i="2"/>
  <c r="BF437" i="2"/>
  <c r="BF438" i="2"/>
  <c r="BF439" i="2"/>
  <c r="BF440" i="2"/>
  <c r="BF441" i="2"/>
  <c r="BF442" i="2"/>
  <c r="BF443" i="2"/>
  <c r="BF444" i="2"/>
  <c r="BF445" i="2"/>
  <c r="BF446" i="2"/>
  <c r="BF447" i="2"/>
  <c r="BF448" i="2"/>
  <c r="BF449" i="2"/>
  <c r="BF450" i="2"/>
  <c r="BF451" i="2"/>
  <c r="BF452" i="2"/>
  <c r="BF453" i="2"/>
  <c r="BF454" i="2"/>
  <c r="BF455" i="2"/>
  <c r="BF456" i="2"/>
  <c r="BF457" i="2"/>
  <c r="BF458" i="2"/>
  <c r="BF459" i="2"/>
  <c r="BF460" i="2"/>
  <c r="BF461" i="2"/>
  <c r="BF462" i="2"/>
  <c r="BF463" i="2"/>
  <c r="BF464" i="2"/>
  <c r="BF465" i="2"/>
  <c r="BF466" i="2"/>
  <c r="BF17" i="2"/>
  <c r="BF12" i="2" s="1"/>
  <c r="C52" i="1" s="1"/>
  <c r="H52" i="1" s="1"/>
  <c r="K33" i="26"/>
  <c r="J33" i="26"/>
  <c r="I33" i="26"/>
  <c r="K27" i="26"/>
  <c r="J27" i="26"/>
  <c r="I27" i="26"/>
  <c r="K17" i="26"/>
  <c r="J17" i="26"/>
  <c r="I17" i="26"/>
  <c r="K11" i="26"/>
  <c r="J11" i="26"/>
  <c r="I11" i="26"/>
  <c r="BC20" i="19"/>
  <c r="BC23" i="19"/>
  <c r="BC26" i="19"/>
  <c r="BC29" i="19"/>
  <c r="BC32" i="19"/>
  <c r="BC35" i="19"/>
  <c r="BC38" i="19"/>
  <c r="BC41" i="19"/>
  <c r="BC44" i="19"/>
  <c r="BC47" i="19"/>
  <c r="BC50" i="19"/>
  <c r="BC53" i="19"/>
  <c r="BC56" i="19"/>
  <c r="BC59" i="19"/>
  <c r="BC62" i="19"/>
  <c r="BC65" i="19"/>
  <c r="BC68" i="19"/>
  <c r="BC71" i="19"/>
  <c r="BC74" i="19"/>
  <c r="BC77" i="19"/>
  <c r="BC80" i="19"/>
  <c r="BC83" i="19"/>
  <c r="BC86" i="19"/>
  <c r="BC89" i="19"/>
  <c r="BC92" i="19"/>
  <c r="BC95" i="19"/>
  <c r="BC98" i="19"/>
  <c r="BC101" i="19"/>
  <c r="BC104" i="19"/>
  <c r="BC107" i="19"/>
  <c r="BC110" i="19"/>
  <c r="BC113" i="19"/>
  <c r="BC116" i="19"/>
  <c r="BC119" i="19"/>
  <c r="BC122" i="19"/>
  <c r="BC125" i="19"/>
  <c r="BC128" i="19"/>
  <c r="BC131" i="19"/>
  <c r="BC134" i="19"/>
  <c r="BC137" i="19"/>
  <c r="BC140" i="19"/>
  <c r="BC143" i="19"/>
  <c r="BC146" i="19"/>
  <c r="BC149" i="19"/>
  <c r="BC152" i="19"/>
  <c r="BC155" i="19"/>
  <c r="BC158" i="19"/>
  <c r="BC161" i="19"/>
  <c r="BC164" i="19"/>
  <c r="BC167" i="19"/>
  <c r="BC170" i="19"/>
  <c r="BC173" i="19"/>
  <c r="BC176" i="19"/>
  <c r="BC179" i="19"/>
  <c r="BC182" i="19"/>
  <c r="BC185" i="19"/>
  <c r="BC188" i="19"/>
  <c r="BC191" i="19"/>
  <c r="BC194" i="19"/>
  <c r="BC197" i="19"/>
  <c r="BC200" i="19"/>
  <c r="BC203" i="19"/>
  <c r="BC206" i="19"/>
  <c r="BC209" i="19"/>
  <c r="BC212" i="19"/>
  <c r="BC215" i="19"/>
  <c r="BC218" i="19"/>
  <c r="BC221" i="19"/>
  <c r="BC224" i="19"/>
  <c r="BC227" i="19"/>
  <c r="BC230" i="19"/>
  <c r="BC233" i="19"/>
  <c r="BC236" i="19"/>
  <c r="BC239" i="19"/>
  <c r="BC242" i="19"/>
  <c r="BC245" i="19"/>
  <c r="BC248" i="19"/>
  <c r="BC251" i="19"/>
  <c r="BC254" i="19"/>
  <c r="BC257" i="19"/>
  <c r="BC260" i="19"/>
  <c r="BC263" i="19"/>
  <c r="BC266" i="19"/>
  <c r="BC269" i="19"/>
  <c r="BC272" i="19"/>
  <c r="BC275" i="19"/>
  <c r="BC278" i="19"/>
  <c r="BC281" i="19"/>
  <c r="BC284" i="19"/>
  <c r="BC287" i="19"/>
  <c r="BC290" i="19"/>
  <c r="BC293" i="19"/>
  <c r="BC296" i="19"/>
  <c r="BC299" i="19"/>
  <c r="BC302" i="19"/>
  <c r="BC305" i="19"/>
  <c r="BC308" i="19"/>
  <c r="BC311" i="19"/>
  <c r="BC314" i="19"/>
  <c r="BC317" i="19"/>
  <c r="BC320" i="19"/>
  <c r="BC323" i="19"/>
  <c r="BC326" i="19"/>
  <c r="BC329" i="19"/>
  <c r="BC332" i="19"/>
  <c r="BC335" i="19"/>
  <c r="BC338" i="19"/>
  <c r="BC341" i="19"/>
  <c r="BC344" i="19"/>
  <c r="BC347" i="19"/>
  <c r="BC350" i="19"/>
  <c r="BC353" i="19"/>
  <c r="BC356" i="19"/>
  <c r="BC359" i="19"/>
  <c r="BC362" i="19"/>
  <c r="BC365" i="19"/>
  <c r="BC368" i="19"/>
  <c r="BC371" i="19"/>
  <c r="BC374" i="19"/>
  <c r="BC377" i="19"/>
  <c r="BC380" i="19"/>
  <c r="BC383" i="19"/>
  <c r="BC386" i="19"/>
  <c r="BC389" i="19"/>
  <c r="BC392" i="19"/>
  <c r="BC395" i="19"/>
  <c r="BC398" i="19"/>
  <c r="BC401" i="19"/>
  <c r="BC404" i="19"/>
  <c r="BC407" i="19"/>
  <c r="BC410" i="19"/>
  <c r="BC413" i="19"/>
  <c r="BC416" i="19"/>
  <c r="BC419" i="19"/>
  <c r="BC422" i="19"/>
  <c r="BC425" i="19"/>
  <c r="BC428" i="19"/>
  <c r="BC431" i="19"/>
  <c r="BC434" i="19"/>
  <c r="BC437" i="19"/>
  <c r="BC440" i="19"/>
  <c r="BC443" i="19"/>
  <c r="BC446" i="19"/>
  <c r="BC449" i="19"/>
  <c r="BC452" i="19"/>
  <c r="BC455" i="19"/>
  <c r="BC458" i="19"/>
  <c r="BC461" i="19"/>
  <c r="BC464" i="19"/>
  <c r="BC17" i="19"/>
  <c r="N43" i="25"/>
  <c r="P43" i="25"/>
  <c r="N42" i="25"/>
  <c r="P42" i="25"/>
  <c r="N41" i="25"/>
  <c r="P41" i="25"/>
  <c r="N40" i="25"/>
  <c r="N39" i="25"/>
  <c r="N38" i="25"/>
  <c r="N37" i="25"/>
  <c r="N36" i="25"/>
  <c r="N35" i="25"/>
  <c r="N33" i="25"/>
  <c r="P33" i="25"/>
  <c r="N32" i="25"/>
  <c r="P32" i="25"/>
  <c r="N31" i="25"/>
  <c r="N30" i="25"/>
  <c r="N29" i="25"/>
  <c r="N28" i="25"/>
  <c r="N27" i="25"/>
  <c r="N26" i="25"/>
  <c r="N25" i="25"/>
  <c r="N24" i="25"/>
  <c r="N23" i="25"/>
  <c r="N21" i="25"/>
  <c r="P21" i="25"/>
  <c r="N20" i="25"/>
  <c r="P20" i="25"/>
  <c r="N19" i="25"/>
  <c r="N18" i="25"/>
  <c r="P18" i="25"/>
  <c r="N17" i="25"/>
  <c r="P17" i="25"/>
  <c r="N16" i="25"/>
  <c r="N15" i="25"/>
  <c r="N14" i="25"/>
  <c r="N13" i="25"/>
  <c r="N12" i="25"/>
  <c r="N11" i="25"/>
  <c r="F40" i="25"/>
  <c r="F39" i="25"/>
  <c r="F38" i="25"/>
  <c r="F37" i="25"/>
  <c r="F36" i="25"/>
  <c r="F35" i="25"/>
  <c r="F28" i="25"/>
  <c r="F27" i="25"/>
  <c r="F26" i="25"/>
  <c r="F25" i="25"/>
  <c r="F24" i="25"/>
  <c r="F16" i="25"/>
  <c r="F13" i="25"/>
  <c r="F15" i="25"/>
  <c r="F14" i="25"/>
  <c r="F11" i="25"/>
  <c r="O43" i="25"/>
  <c r="O42" i="25"/>
  <c r="O41" i="25"/>
  <c r="O40" i="25"/>
  <c r="O39" i="25"/>
  <c r="O38" i="25"/>
  <c r="O37" i="25"/>
  <c r="O36" i="25"/>
  <c r="O35" i="25"/>
  <c r="P35" i="25"/>
  <c r="O33" i="25"/>
  <c r="O32" i="25"/>
  <c r="O31" i="25"/>
  <c r="O30" i="25"/>
  <c r="O29" i="25"/>
  <c r="O28" i="25"/>
  <c r="O27" i="25"/>
  <c r="O26" i="25"/>
  <c r="O25" i="25"/>
  <c r="O24" i="25"/>
  <c r="O23" i="25"/>
  <c r="O21" i="25"/>
  <c r="O20" i="25"/>
  <c r="O19" i="25"/>
  <c r="P19" i="25"/>
  <c r="O18" i="25"/>
  <c r="O17" i="25"/>
  <c r="O16" i="25"/>
  <c r="O15" i="25"/>
  <c r="O14" i="25"/>
  <c r="O13" i="25"/>
  <c r="O12" i="25"/>
  <c r="F12" i="25"/>
  <c r="O11" i="25"/>
  <c r="N466" i="19"/>
  <c r="Q466" i="19"/>
  <c r="N465" i="19"/>
  <c r="Q465" i="19"/>
  <c r="N464" i="19"/>
  <c r="Q464" i="19"/>
  <c r="N463" i="19"/>
  <c r="Q463" i="19"/>
  <c r="N462" i="19"/>
  <c r="Q462" i="19"/>
  <c r="N461" i="19"/>
  <c r="Q461" i="19"/>
  <c r="N460" i="19"/>
  <c r="Q460" i="19"/>
  <c r="N459" i="19"/>
  <c r="Q459" i="19"/>
  <c r="N458" i="19"/>
  <c r="Q458" i="19"/>
  <c r="N457" i="19"/>
  <c r="Q457" i="19"/>
  <c r="N456" i="19"/>
  <c r="Q456" i="19"/>
  <c r="N455" i="19"/>
  <c r="Q455" i="19"/>
  <c r="N454" i="19"/>
  <c r="Q454" i="19"/>
  <c r="N453" i="19"/>
  <c r="Q453" i="19"/>
  <c r="N452" i="19"/>
  <c r="Q452" i="19"/>
  <c r="N451" i="19"/>
  <c r="Q451" i="19"/>
  <c r="N450" i="19"/>
  <c r="Q450" i="19"/>
  <c r="N449" i="19"/>
  <c r="Q449" i="19"/>
  <c r="N448" i="19"/>
  <c r="Q448" i="19"/>
  <c r="N447" i="19"/>
  <c r="Q447" i="19"/>
  <c r="N446" i="19"/>
  <c r="Q446" i="19"/>
  <c r="N445" i="19"/>
  <c r="Q445" i="19"/>
  <c r="N444" i="19"/>
  <c r="Q444" i="19"/>
  <c r="N443" i="19"/>
  <c r="Q443" i="19"/>
  <c r="N442" i="19"/>
  <c r="Q442" i="19"/>
  <c r="N441" i="19"/>
  <c r="Q441" i="19"/>
  <c r="N440" i="19"/>
  <c r="Q440" i="19"/>
  <c r="N439" i="19"/>
  <c r="Q439" i="19"/>
  <c r="N438" i="19"/>
  <c r="Q438" i="19"/>
  <c r="N437" i="19"/>
  <c r="Q437" i="19"/>
  <c r="N436" i="19"/>
  <c r="Q436" i="19"/>
  <c r="N435" i="19"/>
  <c r="Q435" i="19"/>
  <c r="N434" i="19"/>
  <c r="Q434" i="19"/>
  <c r="N433" i="19"/>
  <c r="Q433" i="19"/>
  <c r="N432" i="19"/>
  <c r="Q432" i="19"/>
  <c r="N431" i="19"/>
  <c r="Q431" i="19"/>
  <c r="N430" i="19"/>
  <c r="Q430" i="19"/>
  <c r="N429" i="19"/>
  <c r="Q429" i="19"/>
  <c r="N428" i="19"/>
  <c r="Q428" i="19"/>
  <c r="N427" i="19"/>
  <c r="Q427" i="19"/>
  <c r="N426" i="19"/>
  <c r="Q426" i="19"/>
  <c r="N425" i="19"/>
  <c r="Q425" i="19"/>
  <c r="N424" i="19"/>
  <c r="Q424" i="19"/>
  <c r="N423" i="19"/>
  <c r="Q423" i="19"/>
  <c r="N422" i="19"/>
  <c r="Q422" i="19"/>
  <c r="N421" i="19"/>
  <c r="Q421" i="19"/>
  <c r="N420" i="19"/>
  <c r="Q420" i="19"/>
  <c r="N419" i="19"/>
  <c r="Q419" i="19"/>
  <c r="N418" i="19"/>
  <c r="Q418" i="19"/>
  <c r="N417" i="19"/>
  <c r="Q417" i="19"/>
  <c r="N416" i="19"/>
  <c r="Q416" i="19"/>
  <c r="N415" i="19"/>
  <c r="Q415" i="19"/>
  <c r="N414" i="19"/>
  <c r="Q414" i="19"/>
  <c r="N413" i="19"/>
  <c r="Q413" i="19"/>
  <c r="N412" i="19"/>
  <c r="Q412" i="19"/>
  <c r="N411" i="19"/>
  <c r="Q411" i="19"/>
  <c r="N410" i="19"/>
  <c r="Q410" i="19"/>
  <c r="N409" i="19"/>
  <c r="Q409" i="19"/>
  <c r="N408" i="19"/>
  <c r="Q408" i="19"/>
  <c r="N407" i="19"/>
  <c r="Q407" i="19"/>
  <c r="N406" i="19"/>
  <c r="Q406" i="19"/>
  <c r="N405" i="19"/>
  <c r="Q405" i="19"/>
  <c r="N404" i="19"/>
  <c r="Q404" i="19"/>
  <c r="N403" i="19"/>
  <c r="Q403" i="19"/>
  <c r="N402" i="19"/>
  <c r="Q402" i="19"/>
  <c r="N401" i="19"/>
  <c r="Q401" i="19"/>
  <c r="N400" i="19"/>
  <c r="Q400" i="19"/>
  <c r="N399" i="19"/>
  <c r="Q399" i="19"/>
  <c r="N398" i="19"/>
  <c r="Q398" i="19"/>
  <c r="N397" i="19"/>
  <c r="Q397" i="19"/>
  <c r="N396" i="19"/>
  <c r="Q396" i="19"/>
  <c r="N395" i="19"/>
  <c r="Q395" i="19"/>
  <c r="N394" i="19"/>
  <c r="Q394" i="19"/>
  <c r="N393" i="19"/>
  <c r="Q393" i="19"/>
  <c r="N392" i="19"/>
  <c r="Q392" i="19"/>
  <c r="N391" i="19"/>
  <c r="Q391" i="19"/>
  <c r="N390" i="19"/>
  <c r="Q390" i="19"/>
  <c r="N389" i="19"/>
  <c r="Q389" i="19"/>
  <c r="N388" i="19"/>
  <c r="Q388" i="19"/>
  <c r="N387" i="19"/>
  <c r="Q387" i="19"/>
  <c r="N386" i="19"/>
  <c r="Q386" i="19"/>
  <c r="N385" i="19"/>
  <c r="Q385" i="19"/>
  <c r="N384" i="19"/>
  <c r="Q384" i="19"/>
  <c r="N383" i="19"/>
  <c r="Q383" i="19"/>
  <c r="N382" i="19"/>
  <c r="Q382" i="19"/>
  <c r="N381" i="19"/>
  <c r="Q381" i="19"/>
  <c r="N380" i="19"/>
  <c r="Q380" i="19"/>
  <c r="N379" i="19"/>
  <c r="Q379" i="19"/>
  <c r="N378" i="19"/>
  <c r="Q378" i="19"/>
  <c r="N377" i="19"/>
  <c r="Q377" i="19"/>
  <c r="N376" i="19"/>
  <c r="Q376" i="19"/>
  <c r="N375" i="19"/>
  <c r="Q375" i="19"/>
  <c r="N374" i="19"/>
  <c r="Q374" i="19"/>
  <c r="N373" i="19"/>
  <c r="Q373" i="19"/>
  <c r="N372" i="19"/>
  <c r="Q372" i="19"/>
  <c r="N371" i="19"/>
  <c r="Q371" i="19"/>
  <c r="N370" i="19"/>
  <c r="Q370" i="19"/>
  <c r="N369" i="19"/>
  <c r="Q369" i="19"/>
  <c r="N368" i="19"/>
  <c r="Q368" i="19"/>
  <c r="N367" i="19"/>
  <c r="Q367" i="19"/>
  <c r="N366" i="19"/>
  <c r="Q366" i="19"/>
  <c r="N365" i="19"/>
  <c r="Q365" i="19"/>
  <c r="N364" i="19"/>
  <c r="Q364" i="19"/>
  <c r="N363" i="19"/>
  <c r="Q363" i="19"/>
  <c r="N362" i="19"/>
  <c r="Q362" i="19"/>
  <c r="N361" i="19"/>
  <c r="Q361" i="19"/>
  <c r="N360" i="19"/>
  <c r="Q360" i="19"/>
  <c r="N359" i="19"/>
  <c r="Q359" i="19"/>
  <c r="N358" i="19"/>
  <c r="Q358" i="19"/>
  <c r="N357" i="19"/>
  <c r="Q357" i="19"/>
  <c r="N356" i="19"/>
  <c r="Q356" i="19"/>
  <c r="N355" i="19"/>
  <c r="Q355" i="19"/>
  <c r="N354" i="19"/>
  <c r="Q354" i="19"/>
  <c r="N353" i="19"/>
  <c r="Q353" i="19"/>
  <c r="N352" i="19"/>
  <c r="Q352" i="19"/>
  <c r="N351" i="19"/>
  <c r="Q351" i="19"/>
  <c r="N350" i="19"/>
  <c r="Q350" i="19"/>
  <c r="N349" i="19"/>
  <c r="Q349" i="19"/>
  <c r="N348" i="19"/>
  <c r="Q348" i="19"/>
  <c r="N347" i="19"/>
  <c r="Q347" i="19"/>
  <c r="N346" i="19"/>
  <c r="Q346" i="19"/>
  <c r="N345" i="19"/>
  <c r="Q345" i="19"/>
  <c r="N344" i="19"/>
  <c r="Q344" i="19"/>
  <c r="N343" i="19"/>
  <c r="Q343" i="19"/>
  <c r="N342" i="19"/>
  <c r="Q342" i="19"/>
  <c r="N341" i="19"/>
  <c r="Q341" i="19"/>
  <c r="N340" i="19"/>
  <c r="Q340" i="19"/>
  <c r="N339" i="19"/>
  <c r="Q339" i="19"/>
  <c r="N338" i="19"/>
  <c r="Q338" i="19"/>
  <c r="N337" i="19"/>
  <c r="Q337" i="19"/>
  <c r="N336" i="19"/>
  <c r="Q336" i="19"/>
  <c r="N335" i="19"/>
  <c r="Q335" i="19"/>
  <c r="N334" i="19"/>
  <c r="Q334" i="19"/>
  <c r="N333" i="19"/>
  <c r="Q333" i="19"/>
  <c r="N332" i="19"/>
  <c r="Q332" i="19"/>
  <c r="N331" i="19"/>
  <c r="Q331" i="19"/>
  <c r="N330" i="19"/>
  <c r="Q330" i="19"/>
  <c r="N329" i="19"/>
  <c r="Q329" i="19"/>
  <c r="N328" i="19"/>
  <c r="Q328" i="19"/>
  <c r="N327" i="19"/>
  <c r="Q327" i="19"/>
  <c r="N326" i="19"/>
  <c r="Q326" i="19"/>
  <c r="N325" i="19"/>
  <c r="Q325" i="19"/>
  <c r="N324" i="19"/>
  <c r="Q324" i="19"/>
  <c r="N323" i="19"/>
  <c r="Q323" i="19"/>
  <c r="N322" i="19"/>
  <c r="Q322" i="19"/>
  <c r="N321" i="19"/>
  <c r="Q321" i="19"/>
  <c r="N320" i="19"/>
  <c r="Q320" i="19"/>
  <c r="N319" i="19"/>
  <c r="Q319" i="19"/>
  <c r="N318" i="19"/>
  <c r="Q318" i="19"/>
  <c r="N317" i="19"/>
  <c r="Q317" i="19"/>
  <c r="N316" i="19"/>
  <c r="Q316" i="19"/>
  <c r="N315" i="19"/>
  <c r="Q315" i="19"/>
  <c r="N314" i="19"/>
  <c r="Q314" i="19"/>
  <c r="N313" i="19"/>
  <c r="Q313" i="19"/>
  <c r="N312" i="19"/>
  <c r="Q312" i="19"/>
  <c r="N311" i="19"/>
  <c r="Q311" i="19"/>
  <c r="N310" i="19"/>
  <c r="Q310" i="19"/>
  <c r="N309" i="19"/>
  <c r="Q309" i="19"/>
  <c r="N308" i="19"/>
  <c r="Q308" i="19"/>
  <c r="N307" i="19"/>
  <c r="Q307" i="19"/>
  <c r="N306" i="19"/>
  <c r="Q306" i="19"/>
  <c r="N305" i="19"/>
  <c r="Q305" i="19"/>
  <c r="N304" i="19"/>
  <c r="Q304" i="19"/>
  <c r="N303" i="19"/>
  <c r="Q303" i="19"/>
  <c r="N302" i="19"/>
  <c r="Q302" i="19"/>
  <c r="N301" i="19"/>
  <c r="Q301" i="19"/>
  <c r="N300" i="19"/>
  <c r="Q300" i="19"/>
  <c r="N299" i="19"/>
  <c r="Q299" i="19"/>
  <c r="N298" i="19"/>
  <c r="Q298" i="19"/>
  <c r="N297" i="19"/>
  <c r="Q297" i="19"/>
  <c r="N296" i="19"/>
  <c r="Q296" i="19"/>
  <c r="N295" i="19"/>
  <c r="Q295" i="19"/>
  <c r="N294" i="19"/>
  <c r="Q294" i="19"/>
  <c r="N293" i="19"/>
  <c r="Q293" i="19"/>
  <c r="N292" i="19"/>
  <c r="Q292" i="19"/>
  <c r="N291" i="19"/>
  <c r="Q291" i="19"/>
  <c r="N290" i="19"/>
  <c r="Q290" i="19"/>
  <c r="N289" i="19"/>
  <c r="Q289" i="19"/>
  <c r="N288" i="19"/>
  <c r="Q288" i="19"/>
  <c r="N287" i="19"/>
  <c r="Q287" i="19"/>
  <c r="N286" i="19"/>
  <c r="Q286" i="19"/>
  <c r="N285" i="19"/>
  <c r="Q285" i="19"/>
  <c r="N284" i="19"/>
  <c r="Q284" i="19"/>
  <c r="N283" i="19"/>
  <c r="Q283" i="19"/>
  <c r="N282" i="19"/>
  <c r="Q282" i="19"/>
  <c r="N281" i="19"/>
  <c r="Q281" i="19"/>
  <c r="N280" i="19"/>
  <c r="Q280" i="19"/>
  <c r="N279" i="19"/>
  <c r="Q279" i="19"/>
  <c r="N278" i="19"/>
  <c r="Q278" i="19"/>
  <c r="N277" i="19"/>
  <c r="Q277" i="19"/>
  <c r="N276" i="19"/>
  <c r="Q276" i="19"/>
  <c r="N275" i="19"/>
  <c r="Q275" i="19"/>
  <c r="N274" i="19"/>
  <c r="Q274" i="19"/>
  <c r="N273" i="19"/>
  <c r="Q273" i="19"/>
  <c r="N272" i="19"/>
  <c r="Q272" i="19"/>
  <c r="N271" i="19"/>
  <c r="Q271" i="19"/>
  <c r="N270" i="19"/>
  <c r="Q270" i="19"/>
  <c r="N269" i="19"/>
  <c r="Q269" i="19"/>
  <c r="N268" i="19"/>
  <c r="Q268" i="19"/>
  <c r="N267" i="19"/>
  <c r="Q267" i="19"/>
  <c r="N266" i="19"/>
  <c r="Q266" i="19"/>
  <c r="N265" i="19"/>
  <c r="Q265" i="19"/>
  <c r="N264" i="19"/>
  <c r="Q264" i="19"/>
  <c r="N263" i="19"/>
  <c r="Q263" i="19"/>
  <c r="N262" i="19"/>
  <c r="Q262" i="19"/>
  <c r="N261" i="19"/>
  <c r="Q261" i="19"/>
  <c r="N260" i="19"/>
  <c r="Q260" i="19"/>
  <c r="N259" i="19"/>
  <c r="Q259" i="19"/>
  <c r="N258" i="19"/>
  <c r="Q258" i="19"/>
  <c r="N257" i="19"/>
  <c r="Q257" i="19"/>
  <c r="N256" i="19"/>
  <c r="Q256" i="19"/>
  <c r="N255" i="19"/>
  <c r="Q255" i="19"/>
  <c r="N254" i="19"/>
  <c r="Q254" i="19"/>
  <c r="N253" i="19"/>
  <c r="Q253" i="19"/>
  <c r="N252" i="19"/>
  <c r="Q252" i="19"/>
  <c r="N251" i="19"/>
  <c r="Q251" i="19"/>
  <c r="N250" i="19"/>
  <c r="Q250" i="19"/>
  <c r="N249" i="19"/>
  <c r="Q249" i="19"/>
  <c r="N248" i="19"/>
  <c r="Q248" i="19"/>
  <c r="N247" i="19"/>
  <c r="Q247" i="19"/>
  <c r="N246" i="19"/>
  <c r="Q246" i="19"/>
  <c r="N245" i="19"/>
  <c r="Q245" i="19"/>
  <c r="N244" i="19"/>
  <c r="Q244" i="19"/>
  <c r="N243" i="19"/>
  <c r="Q243" i="19"/>
  <c r="N242" i="19"/>
  <c r="Q242" i="19"/>
  <c r="N241" i="19"/>
  <c r="Q241" i="19"/>
  <c r="N240" i="19"/>
  <c r="Q240" i="19"/>
  <c r="N239" i="19"/>
  <c r="Q239" i="19"/>
  <c r="N238" i="19"/>
  <c r="Q238" i="19"/>
  <c r="N237" i="19"/>
  <c r="Q237" i="19"/>
  <c r="N236" i="19"/>
  <c r="Q236" i="19"/>
  <c r="N235" i="19"/>
  <c r="Q235" i="19"/>
  <c r="N234" i="19"/>
  <c r="Q234" i="19"/>
  <c r="N233" i="19"/>
  <c r="Q233" i="19"/>
  <c r="N19" i="19"/>
  <c r="Q19" i="19"/>
  <c r="N18" i="19"/>
  <c r="Q18" i="19"/>
  <c r="N17" i="19"/>
  <c r="Q17" i="19"/>
  <c r="N43" i="24"/>
  <c r="N42" i="24"/>
  <c r="N41" i="24"/>
  <c r="N40" i="24"/>
  <c r="N39" i="24"/>
  <c r="N38" i="24"/>
  <c r="N37" i="24"/>
  <c r="N36" i="24"/>
  <c r="N35" i="24"/>
  <c r="N33" i="24"/>
  <c r="P33" i="24"/>
  <c r="P32" i="24"/>
  <c r="N31" i="24"/>
  <c r="N30" i="24"/>
  <c r="N29" i="24"/>
  <c r="N28" i="24"/>
  <c r="N27" i="24"/>
  <c r="N26" i="24"/>
  <c r="N25" i="24"/>
  <c r="N24" i="24"/>
  <c r="N21" i="24"/>
  <c r="P21" i="24"/>
  <c r="N20" i="24"/>
  <c r="P20" i="24"/>
  <c r="N19" i="24"/>
  <c r="N18" i="24"/>
  <c r="N17" i="24"/>
  <c r="N16" i="24"/>
  <c r="N15" i="24"/>
  <c r="N14" i="24"/>
  <c r="N13" i="24"/>
  <c r="N12" i="24"/>
  <c r="N11" i="24"/>
  <c r="O20" i="24"/>
  <c r="O21" i="24"/>
  <c r="O23" i="24"/>
  <c r="O24" i="24"/>
  <c r="O25" i="24"/>
  <c r="O26" i="24"/>
  <c r="O27" i="24"/>
  <c r="O28" i="24"/>
  <c r="O29" i="24"/>
  <c r="O30" i="24"/>
  <c r="O31" i="24"/>
  <c r="O32" i="24"/>
  <c r="O33" i="24"/>
  <c r="O35" i="24"/>
  <c r="O36" i="24"/>
  <c r="O37" i="24"/>
  <c r="O38" i="24"/>
  <c r="O39" i="24"/>
  <c r="O41" i="24"/>
  <c r="O42" i="24"/>
  <c r="O43" i="24"/>
  <c r="O11" i="24"/>
  <c r="O19" i="24"/>
  <c r="O18" i="24"/>
  <c r="O17" i="24"/>
  <c r="O16" i="24"/>
  <c r="O15" i="24"/>
  <c r="O14" i="24"/>
  <c r="O13" i="24"/>
  <c r="O12" i="24"/>
  <c r="AX466" i="19"/>
  <c r="AW466" i="19"/>
  <c r="AV466" i="19"/>
  <c r="AU466" i="19"/>
  <c r="AT466" i="19"/>
  <c r="AS466" i="19"/>
  <c r="AR466" i="19"/>
  <c r="AO466" i="19"/>
  <c r="AG466" i="19"/>
  <c r="AF466" i="19"/>
  <c r="AE466" i="19"/>
  <c r="AD466" i="19"/>
  <c r="AX465" i="19"/>
  <c r="AW465" i="19"/>
  <c r="AV465" i="19"/>
  <c r="AU465" i="19"/>
  <c r="AT465" i="19"/>
  <c r="AS465" i="19"/>
  <c r="AR465" i="19"/>
  <c r="AO465" i="19"/>
  <c r="AG465" i="19"/>
  <c r="AE465" i="19"/>
  <c r="AD465" i="19"/>
  <c r="AX464" i="19"/>
  <c r="AW464" i="19"/>
  <c r="AV464" i="19"/>
  <c r="AU464" i="19"/>
  <c r="AT464" i="19"/>
  <c r="AS464" i="19"/>
  <c r="AR464" i="19"/>
  <c r="AO464" i="19"/>
  <c r="AX463" i="19"/>
  <c r="AW463" i="19"/>
  <c r="AV463" i="19"/>
  <c r="AU463" i="19"/>
  <c r="AT463" i="19"/>
  <c r="AS463" i="19"/>
  <c r="AR463" i="19"/>
  <c r="AO463" i="19"/>
  <c r="AG463" i="19"/>
  <c r="AF463" i="19"/>
  <c r="AE463" i="19"/>
  <c r="AD463" i="19"/>
  <c r="AX462" i="19"/>
  <c r="AW462" i="19"/>
  <c r="AV462" i="19"/>
  <c r="AU462" i="19"/>
  <c r="AT462" i="19"/>
  <c r="AS462" i="19"/>
  <c r="AR462" i="19"/>
  <c r="AO462" i="19"/>
  <c r="AG462" i="19"/>
  <c r="AE462" i="19"/>
  <c r="AD462" i="19"/>
  <c r="AX461" i="19"/>
  <c r="AW461" i="19"/>
  <c r="AV461" i="19"/>
  <c r="AU461" i="19"/>
  <c r="AT461" i="19"/>
  <c r="AS461" i="19"/>
  <c r="AR461" i="19"/>
  <c r="AO461" i="19"/>
  <c r="AX460" i="19"/>
  <c r="AW460" i="19"/>
  <c r="AV460" i="19"/>
  <c r="AU460" i="19"/>
  <c r="AT460" i="19"/>
  <c r="AS460" i="19"/>
  <c r="AR460" i="19"/>
  <c r="AO460" i="19"/>
  <c r="AG460" i="19"/>
  <c r="AF460" i="19"/>
  <c r="AE460" i="19"/>
  <c r="AD460" i="19"/>
  <c r="AX459" i="19"/>
  <c r="AW459" i="19"/>
  <c r="AV459" i="19"/>
  <c r="AU459" i="19"/>
  <c r="AT459" i="19"/>
  <c r="AS459" i="19"/>
  <c r="AR459" i="19"/>
  <c r="AO459" i="19"/>
  <c r="AG459" i="19"/>
  <c r="AE459" i="19"/>
  <c r="AD459" i="19"/>
  <c r="AX458" i="19"/>
  <c r="AW458" i="19"/>
  <c r="AV458" i="19"/>
  <c r="AU458" i="19"/>
  <c r="AT458" i="19"/>
  <c r="AS458" i="19"/>
  <c r="AR458" i="19"/>
  <c r="AO458" i="19"/>
  <c r="AX457" i="19"/>
  <c r="AW457" i="19"/>
  <c r="AV457" i="19"/>
  <c r="AU457" i="19"/>
  <c r="AT457" i="19"/>
  <c r="AS457" i="19"/>
  <c r="AR457" i="19"/>
  <c r="AO457" i="19"/>
  <c r="AG457" i="19"/>
  <c r="AF457" i="19"/>
  <c r="AE457" i="19"/>
  <c r="AD457" i="19"/>
  <c r="AX456" i="19"/>
  <c r="AW456" i="19"/>
  <c r="AV456" i="19"/>
  <c r="AU456" i="19"/>
  <c r="AT456" i="19"/>
  <c r="AS456" i="19"/>
  <c r="AR456" i="19"/>
  <c r="AO456" i="19"/>
  <c r="AG456" i="19"/>
  <c r="AE456" i="19"/>
  <c r="AD456" i="19"/>
  <c r="AX455" i="19"/>
  <c r="AW455" i="19"/>
  <c r="AV455" i="19"/>
  <c r="AU455" i="19"/>
  <c r="AT455" i="19"/>
  <c r="AS455" i="19"/>
  <c r="AR455" i="19"/>
  <c r="AO455" i="19"/>
  <c r="AX454" i="19"/>
  <c r="AW454" i="19"/>
  <c r="AV454" i="19"/>
  <c r="AU454" i="19"/>
  <c r="AT454" i="19"/>
  <c r="AS454" i="19"/>
  <c r="AR454" i="19"/>
  <c r="AO454" i="19"/>
  <c r="AG454" i="19"/>
  <c r="AF454" i="19"/>
  <c r="AE454" i="19"/>
  <c r="AD454" i="19"/>
  <c r="AX453" i="19"/>
  <c r="AW453" i="19"/>
  <c r="AV453" i="19"/>
  <c r="AU453" i="19"/>
  <c r="AT453" i="19"/>
  <c r="AS453" i="19"/>
  <c r="AR453" i="19"/>
  <c r="AO453" i="19"/>
  <c r="AG453" i="19"/>
  <c r="AE453" i="19"/>
  <c r="AD453" i="19"/>
  <c r="AX452" i="19"/>
  <c r="AW452" i="19"/>
  <c r="AV452" i="19"/>
  <c r="AU452" i="19"/>
  <c r="AT452" i="19"/>
  <c r="AS452" i="19"/>
  <c r="AR452" i="19"/>
  <c r="AO452" i="19"/>
  <c r="AX451" i="19"/>
  <c r="AW451" i="19"/>
  <c r="AV451" i="19"/>
  <c r="AU451" i="19"/>
  <c r="AT451" i="19"/>
  <c r="AS451" i="19"/>
  <c r="AR451" i="19"/>
  <c r="AO451" i="19"/>
  <c r="AG451" i="19"/>
  <c r="AF451" i="19"/>
  <c r="AE451" i="19"/>
  <c r="AD451" i="19"/>
  <c r="AX450" i="19"/>
  <c r="AW450" i="19"/>
  <c r="AV450" i="19"/>
  <c r="AU450" i="19"/>
  <c r="AT450" i="19"/>
  <c r="AS450" i="19"/>
  <c r="AR450" i="19"/>
  <c r="AO450" i="19"/>
  <c r="AG450" i="19"/>
  <c r="AE450" i="19"/>
  <c r="AD450" i="19"/>
  <c r="AX449" i="19"/>
  <c r="AW449" i="19"/>
  <c r="AV449" i="19"/>
  <c r="AU449" i="19"/>
  <c r="AT449" i="19"/>
  <c r="AS449" i="19"/>
  <c r="AR449" i="19"/>
  <c r="AO449" i="19"/>
  <c r="AX448" i="19"/>
  <c r="AW448" i="19"/>
  <c r="AV448" i="19"/>
  <c r="AU448" i="19"/>
  <c r="AT448" i="19"/>
  <c r="AS448" i="19"/>
  <c r="AR448" i="19"/>
  <c r="AO448" i="19"/>
  <c r="AG448" i="19"/>
  <c r="AF448" i="19"/>
  <c r="AE448" i="19"/>
  <c r="AD448" i="19"/>
  <c r="AX447" i="19"/>
  <c r="AW447" i="19"/>
  <c r="AV447" i="19"/>
  <c r="AU447" i="19"/>
  <c r="AT447" i="19"/>
  <c r="AS447" i="19"/>
  <c r="AR447" i="19"/>
  <c r="AO447" i="19"/>
  <c r="AG447" i="19"/>
  <c r="AE447" i="19"/>
  <c r="AD447" i="19"/>
  <c r="AX446" i="19"/>
  <c r="AW446" i="19"/>
  <c r="AV446" i="19"/>
  <c r="AU446" i="19"/>
  <c r="AT446" i="19"/>
  <c r="AS446" i="19"/>
  <c r="AR446" i="19"/>
  <c r="AO446" i="19"/>
  <c r="AX445" i="19"/>
  <c r="AW445" i="19"/>
  <c r="AP445" i="19"/>
  <c r="AV445" i="19"/>
  <c r="AU445" i="19"/>
  <c r="AT445" i="19"/>
  <c r="AS445" i="19"/>
  <c r="AR445" i="19"/>
  <c r="AO445" i="19"/>
  <c r="AG445" i="19"/>
  <c r="AF445" i="19"/>
  <c r="AE445" i="19"/>
  <c r="AD445" i="19"/>
  <c r="AX444" i="19"/>
  <c r="AW444" i="19"/>
  <c r="AV444" i="19"/>
  <c r="AU444" i="19"/>
  <c r="AT444" i="19"/>
  <c r="AS444" i="19"/>
  <c r="AR444" i="19"/>
  <c r="AO444" i="19"/>
  <c r="AG444" i="19"/>
  <c r="AE444" i="19"/>
  <c r="AD444" i="19"/>
  <c r="AX443" i="19"/>
  <c r="AW443" i="19"/>
  <c r="AV443" i="19"/>
  <c r="AU443" i="19"/>
  <c r="AT443" i="19"/>
  <c r="AS443" i="19"/>
  <c r="AR443" i="19"/>
  <c r="AO443" i="19"/>
  <c r="AX442" i="19"/>
  <c r="AW442" i="19"/>
  <c r="AV442" i="19"/>
  <c r="AU442" i="19"/>
  <c r="AT442" i="19"/>
  <c r="AS442" i="19"/>
  <c r="AR442" i="19"/>
  <c r="AO442" i="19"/>
  <c r="AG442" i="19"/>
  <c r="AF442" i="19"/>
  <c r="AE442" i="19"/>
  <c r="AD442" i="19"/>
  <c r="AX441" i="19"/>
  <c r="AW441" i="19"/>
  <c r="AV441" i="19"/>
  <c r="AU441" i="19"/>
  <c r="AT441" i="19"/>
  <c r="AS441" i="19"/>
  <c r="AR441" i="19"/>
  <c r="AO441" i="19"/>
  <c r="AG441" i="19"/>
  <c r="AE441" i="19"/>
  <c r="AD441" i="19"/>
  <c r="AX440" i="19"/>
  <c r="AW440" i="19"/>
  <c r="AV440" i="19"/>
  <c r="AU440" i="19"/>
  <c r="AT440" i="19"/>
  <c r="AS440" i="19"/>
  <c r="AR440" i="19"/>
  <c r="AO440" i="19"/>
  <c r="AX439" i="19"/>
  <c r="AW439" i="19"/>
  <c r="AV439" i="19"/>
  <c r="AU439" i="19"/>
  <c r="AT439" i="19"/>
  <c r="AS439" i="19"/>
  <c r="AR439" i="19"/>
  <c r="AO439" i="19"/>
  <c r="AG439" i="19"/>
  <c r="AF439" i="19"/>
  <c r="AE439" i="19"/>
  <c r="AD439" i="19"/>
  <c r="AX438" i="19"/>
  <c r="AW438" i="19"/>
  <c r="AV438" i="19"/>
  <c r="AU438" i="19"/>
  <c r="AT438" i="19"/>
  <c r="AS438" i="19"/>
  <c r="AR438" i="19"/>
  <c r="AO438" i="19"/>
  <c r="AG438" i="19"/>
  <c r="AE438" i="19"/>
  <c r="AD438" i="19"/>
  <c r="AX437" i="19"/>
  <c r="AW437" i="19"/>
  <c r="AP437" i="19"/>
  <c r="AV437" i="19"/>
  <c r="AU437" i="19"/>
  <c r="AT437" i="19"/>
  <c r="AS437" i="19"/>
  <c r="AR437" i="19"/>
  <c r="AO437" i="19"/>
  <c r="AX436" i="19"/>
  <c r="AW436" i="19"/>
  <c r="AV436" i="19"/>
  <c r="AU436" i="19"/>
  <c r="AT436" i="19"/>
  <c r="AS436" i="19"/>
  <c r="AR436" i="19"/>
  <c r="AO436" i="19"/>
  <c r="AG436" i="19"/>
  <c r="AF436" i="19"/>
  <c r="AE436" i="19"/>
  <c r="AD436" i="19"/>
  <c r="AX435" i="19"/>
  <c r="AW435" i="19"/>
  <c r="AV435" i="19"/>
  <c r="AU435" i="19"/>
  <c r="AT435" i="19"/>
  <c r="AS435" i="19"/>
  <c r="AR435" i="19"/>
  <c r="AO435" i="19"/>
  <c r="AG435" i="19"/>
  <c r="AE435" i="19"/>
  <c r="AD435" i="19"/>
  <c r="AX434" i="19"/>
  <c r="AW434" i="19"/>
  <c r="AV434" i="19"/>
  <c r="AU434" i="19"/>
  <c r="AT434" i="19"/>
  <c r="AS434" i="19"/>
  <c r="AR434" i="19"/>
  <c r="AO434" i="19"/>
  <c r="AX433" i="19"/>
  <c r="AW433" i="19"/>
  <c r="AV433" i="19"/>
  <c r="AU433" i="19"/>
  <c r="AT433" i="19"/>
  <c r="AS433" i="19"/>
  <c r="AR433" i="19"/>
  <c r="AO433" i="19"/>
  <c r="AG433" i="19"/>
  <c r="AF433" i="19"/>
  <c r="AE433" i="19"/>
  <c r="AD433" i="19"/>
  <c r="AX432" i="19"/>
  <c r="AW432" i="19"/>
  <c r="AV432" i="19"/>
  <c r="AU432" i="19"/>
  <c r="AT432" i="19"/>
  <c r="AS432" i="19"/>
  <c r="AR432" i="19"/>
  <c r="AO432" i="19"/>
  <c r="AG432" i="19"/>
  <c r="AE432" i="19"/>
  <c r="AD432" i="19"/>
  <c r="AX431" i="19"/>
  <c r="AW431" i="19"/>
  <c r="AV431" i="19"/>
  <c r="AU431" i="19"/>
  <c r="AT431" i="19"/>
  <c r="AS431" i="19"/>
  <c r="AR431" i="19"/>
  <c r="AO431" i="19"/>
  <c r="AX430" i="19"/>
  <c r="AW430" i="19"/>
  <c r="AV430" i="19"/>
  <c r="AU430" i="19"/>
  <c r="AT430" i="19"/>
  <c r="AS430" i="19"/>
  <c r="AR430" i="19"/>
  <c r="AO430" i="19"/>
  <c r="AG430" i="19"/>
  <c r="AF430" i="19"/>
  <c r="AE430" i="19"/>
  <c r="AD430" i="19"/>
  <c r="AX429" i="19"/>
  <c r="AW429" i="19"/>
  <c r="AV429" i="19"/>
  <c r="AU429" i="19"/>
  <c r="AT429" i="19"/>
  <c r="AS429" i="19"/>
  <c r="AR429" i="19"/>
  <c r="AO429" i="19"/>
  <c r="AG429" i="19"/>
  <c r="AE429" i="19"/>
  <c r="AD429" i="19"/>
  <c r="AX428" i="19"/>
  <c r="AW428" i="19"/>
  <c r="AV428" i="19"/>
  <c r="AU428" i="19"/>
  <c r="AT428" i="19"/>
  <c r="AS428" i="19"/>
  <c r="AR428" i="19"/>
  <c r="AO428" i="19"/>
  <c r="AX427" i="19"/>
  <c r="AW427" i="19"/>
  <c r="AV427" i="19"/>
  <c r="AU427" i="19"/>
  <c r="AT427" i="19"/>
  <c r="AS427" i="19"/>
  <c r="AR427" i="19"/>
  <c r="AO427" i="19"/>
  <c r="AG427" i="19"/>
  <c r="AF427" i="19"/>
  <c r="AE427" i="19"/>
  <c r="AD427" i="19"/>
  <c r="AX426" i="19"/>
  <c r="AW426" i="19"/>
  <c r="AV426" i="19"/>
  <c r="AU426" i="19"/>
  <c r="AT426" i="19"/>
  <c r="AS426" i="19"/>
  <c r="AR426" i="19"/>
  <c r="AO426" i="19"/>
  <c r="AG426" i="19"/>
  <c r="AE426" i="19"/>
  <c r="AD426" i="19"/>
  <c r="AX425" i="19"/>
  <c r="AW425" i="19"/>
  <c r="AV425" i="19"/>
  <c r="AU425" i="19"/>
  <c r="AT425" i="19"/>
  <c r="AS425" i="19"/>
  <c r="AR425" i="19"/>
  <c r="AO425" i="19"/>
  <c r="AX424" i="19"/>
  <c r="AW424" i="19"/>
  <c r="AV424" i="19"/>
  <c r="AU424" i="19"/>
  <c r="AT424" i="19"/>
  <c r="AS424" i="19"/>
  <c r="AR424" i="19"/>
  <c r="AO424" i="19"/>
  <c r="AG424" i="19"/>
  <c r="AF424" i="19"/>
  <c r="AE424" i="19"/>
  <c r="AD424" i="19"/>
  <c r="AX423" i="19"/>
  <c r="AW423" i="19"/>
  <c r="AV423" i="19"/>
  <c r="AU423" i="19"/>
  <c r="AT423" i="19"/>
  <c r="AS423" i="19"/>
  <c r="AR423" i="19"/>
  <c r="AO423" i="19"/>
  <c r="AG423" i="19"/>
  <c r="AE423" i="19"/>
  <c r="AD423" i="19"/>
  <c r="AX422" i="19"/>
  <c r="AW422" i="19"/>
  <c r="AV422" i="19"/>
  <c r="AU422" i="19"/>
  <c r="AT422" i="19"/>
  <c r="AS422" i="19"/>
  <c r="AR422" i="19"/>
  <c r="AO422" i="19"/>
  <c r="AX421" i="19"/>
  <c r="AW421" i="19"/>
  <c r="AV421" i="19"/>
  <c r="AU421" i="19"/>
  <c r="AT421" i="19"/>
  <c r="AS421" i="19"/>
  <c r="AR421" i="19"/>
  <c r="AO421" i="19"/>
  <c r="AG421" i="19"/>
  <c r="AF421" i="19"/>
  <c r="AE421" i="19"/>
  <c r="AD421" i="19"/>
  <c r="AX420" i="19"/>
  <c r="AW420" i="19"/>
  <c r="AV420" i="19"/>
  <c r="AU420" i="19"/>
  <c r="AT420" i="19"/>
  <c r="AS420" i="19"/>
  <c r="AR420" i="19"/>
  <c r="AO420" i="19"/>
  <c r="AG420" i="19"/>
  <c r="AE420" i="19"/>
  <c r="AD420" i="19"/>
  <c r="AX419" i="19"/>
  <c r="AW419" i="19"/>
  <c r="AV419" i="19"/>
  <c r="AU419" i="19"/>
  <c r="AT419" i="19"/>
  <c r="AS419" i="19"/>
  <c r="AR419" i="19"/>
  <c r="AO419" i="19"/>
  <c r="AX418" i="19"/>
  <c r="AW418" i="19"/>
  <c r="AV418" i="19"/>
  <c r="AU418" i="19"/>
  <c r="AT418" i="19"/>
  <c r="AS418" i="19"/>
  <c r="AR418" i="19"/>
  <c r="AO418" i="19"/>
  <c r="AG418" i="19"/>
  <c r="AF418" i="19"/>
  <c r="AE418" i="19"/>
  <c r="AD418" i="19"/>
  <c r="AX417" i="19"/>
  <c r="AW417" i="19"/>
  <c r="AV417" i="19"/>
  <c r="AU417" i="19"/>
  <c r="AT417" i="19"/>
  <c r="AS417" i="19"/>
  <c r="AR417" i="19"/>
  <c r="AO417" i="19"/>
  <c r="AG417" i="19"/>
  <c r="AE417" i="19"/>
  <c r="AD417" i="19"/>
  <c r="AX416" i="19"/>
  <c r="AW416" i="19"/>
  <c r="AV416" i="19"/>
  <c r="AU416" i="19"/>
  <c r="AT416" i="19"/>
  <c r="AS416" i="19"/>
  <c r="AR416" i="19"/>
  <c r="AO416" i="19"/>
  <c r="AX415" i="19"/>
  <c r="AW415" i="19"/>
  <c r="AP415" i="19"/>
  <c r="AV415" i="19"/>
  <c r="AU415" i="19"/>
  <c r="AT415" i="19"/>
  <c r="AS415" i="19"/>
  <c r="AR415" i="19"/>
  <c r="AO415" i="19"/>
  <c r="AG415" i="19"/>
  <c r="AF415" i="19"/>
  <c r="AE415" i="19"/>
  <c r="AD415" i="19"/>
  <c r="AX414" i="19"/>
  <c r="AW414" i="19"/>
  <c r="AV414" i="19"/>
  <c r="AU414" i="19"/>
  <c r="AT414" i="19"/>
  <c r="AS414" i="19"/>
  <c r="AR414" i="19"/>
  <c r="AO414" i="19"/>
  <c r="AG414" i="19"/>
  <c r="AE414" i="19"/>
  <c r="AD414" i="19"/>
  <c r="AX413" i="19"/>
  <c r="AW413" i="19"/>
  <c r="AV413" i="19"/>
  <c r="AU413" i="19"/>
  <c r="AT413" i="19"/>
  <c r="AS413" i="19"/>
  <c r="AR413" i="19"/>
  <c r="AO413" i="19"/>
  <c r="AX412" i="19"/>
  <c r="AW412" i="19"/>
  <c r="AV412" i="19"/>
  <c r="AU412" i="19"/>
  <c r="AT412" i="19"/>
  <c r="AS412" i="19"/>
  <c r="AR412" i="19"/>
  <c r="AO412" i="19"/>
  <c r="AG412" i="19"/>
  <c r="AF412" i="19"/>
  <c r="AE412" i="19"/>
  <c r="AD412" i="19"/>
  <c r="AX411" i="19"/>
  <c r="AW411" i="19"/>
  <c r="AV411" i="19"/>
  <c r="AU411" i="19"/>
  <c r="AT411" i="19"/>
  <c r="AS411" i="19"/>
  <c r="AR411" i="19"/>
  <c r="AO411" i="19"/>
  <c r="AG411" i="19"/>
  <c r="AE411" i="19"/>
  <c r="AD411" i="19"/>
  <c r="AX410" i="19"/>
  <c r="AW410" i="19"/>
  <c r="AV410" i="19"/>
  <c r="AU410" i="19"/>
  <c r="AT410" i="19"/>
  <c r="AS410" i="19"/>
  <c r="AR410" i="19"/>
  <c r="AO410" i="19"/>
  <c r="AX409" i="19"/>
  <c r="AW409" i="19"/>
  <c r="AV409" i="19"/>
  <c r="AU409" i="19"/>
  <c r="AT409" i="19"/>
  <c r="AS409" i="19"/>
  <c r="AR409" i="19"/>
  <c r="AO409" i="19"/>
  <c r="AG409" i="19"/>
  <c r="AF409" i="19"/>
  <c r="AE409" i="19"/>
  <c r="AD409" i="19"/>
  <c r="AX408" i="19"/>
  <c r="AW408" i="19"/>
  <c r="AV408" i="19"/>
  <c r="AU408" i="19"/>
  <c r="AT408" i="19"/>
  <c r="AS408" i="19"/>
  <c r="AR408" i="19"/>
  <c r="AO408" i="19"/>
  <c r="AG408" i="19"/>
  <c r="AE408" i="19"/>
  <c r="AD408" i="19"/>
  <c r="AX407" i="19"/>
  <c r="AW407" i="19"/>
  <c r="AV407" i="19"/>
  <c r="AU407" i="19"/>
  <c r="AT407" i="19"/>
  <c r="AS407" i="19"/>
  <c r="AR407" i="19"/>
  <c r="AO407" i="19"/>
  <c r="AX406" i="19"/>
  <c r="AW406" i="19"/>
  <c r="AV406" i="19"/>
  <c r="AU406" i="19"/>
  <c r="AT406" i="19"/>
  <c r="AS406" i="19"/>
  <c r="AR406" i="19"/>
  <c r="AO406" i="19"/>
  <c r="AG406" i="19"/>
  <c r="AF406" i="19"/>
  <c r="AE406" i="19"/>
  <c r="AD406" i="19"/>
  <c r="AX405" i="19"/>
  <c r="AW405" i="19"/>
  <c r="AV405" i="19"/>
  <c r="AU405" i="19"/>
  <c r="AT405" i="19"/>
  <c r="AS405" i="19"/>
  <c r="AR405" i="19"/>
  <c r="AO405" i="19"/>
  <c r="AG405" i="19"/>
  <c r="AE405" i="19"/>
  <c r="AD405" i="19"/>
  <c r="AX404" i="19"/>
  <c r="AW404" i="19"/>
  <c r="AV404" i="19"/>
  <c r="AU404" i="19"/>
  <c r="AT404" i="19"/>
  <c r="AS404" i="19"/>
  <c r="AR404" i="19"/>
  <c r="AO404" i="19"/>
  <c r="AX403" i="19"/>
  <c r="AW403" i="19"/>
  <c r="AP403" i="19"/>
  <c r="AV403" i="19"/>
  <c r="AU403" i="19"/>
  <c r="AT403" i="19"/>
  <c r="AS403" i="19"/>
  <c r="AR403" i="19"/>
  <c r="AO403" i="19"/>
  <c r="AG403" i="19"/>
  <c r="AF403" i="19"/>
  <c r="AE403" i="19"/>
  <c r="AD403" i="19"/>
  <c r="AX402" i="19"/>
  <c r="AW402" i="19"/>
  <c r="AV402" i="19"/>
  <c r="AU402" i="19"/>
  <c r="AT402" i="19"/>
  <c r="AS402" i="19"/>
  <c r="AR402" i="19"/>
  <c r="AO402" i="19"/>
  <c r="AG402" i="19"/>
  <c r="AE402" i="19"/>
  <c r="AD402" i="19"/>
  <c r="AX401" i="19"/>
  <c r="AW401" i="19"/>
  <c r="AV401" i="19"/>
  <c r="AU401" i="19"/>
  <c r="AT401" i="19"/>
  <c r="AS401" i="19"/>
  <c r="AR401" i="19"/>
  <c r="AO401" i="19"/>
  <c r="AX400" i="19"/>
  <c r="AW400" i="19"/>
  <c r="AV400" i="19"/>
  <c r="AU400" i="19"/>
  <c r="AT400" i="19"/>
  <c r="AS400" i="19"/>
  <c r="AR400" i="19"/>
  <c r="AO400" i="19"/>
  <c r="AG400" i="19"/>
  <c r="AF400" i="19"/>
  <c r="AE400" i="19"/>
  <c r="AD400" i="19"/>
  <c r="AX399" i="19"/>
  <c r="AW399" i="19"/>
  <c r="AV399" i="19"/>
  <c r="AU399" i="19"/>
  <c r="AT399" i="19"/>
  <c r="AS399" i="19"/>
  <c r="AR399" i="19"/>
  <c r="AO399" i="19"/>
  <c r="AG399" i="19"/>
  <c r="AE399" i="19"/>
  <c r="AD399" i="19"/>
  <c r="AX398" i="19"/>
  <c r="AW398" i="19"/>
  <c r="AV398" i="19"/>
  <c r="AU398" i="19"/>
  <c r="AT398" i="19"/>
  <c r="AS398" i="19"/>
  <c r="AR398" i="19"/>
  <c r="AO398" i="19"/>
  <c r="AX397" i="19"/>
  <c r="AW397" i="19"/>
  <c r="AV397" i="19"/>
  <c r="AU397" i="19"/>
  <c r="AT397" i="19"/>
  <c r="AS397" i="19"/>
  <c r="AR397" i="19"/>
  <c r="AO397" i="19"/>
  <c r="AG397" i="19"/>
  <c r="AF397" i="19"/>
  <c r="AE397" i="19"/>
  <c r="AD397" i="19"/>
  <c r="AX396" i="19"/>
  <c r="AW396" i="19"/>
  <c r="AV396" i="19"/>
  <c r="AU396" i="19"/>
  <c r="AT396" i="19"/>
  <c r="AS396" i="19"/>
  <c r="AR396" i="19"/>
  <c r="AO396" i="19"/>
  <c r="AG396" i="19"/>
  <c r="AE396" i="19"/>
  <c r="AD396" i="19"/>
  <c r="AX395" i="19"/>
  <c r="AW395" i="19"/>
  <c r="AV395" i="19"/>
  <c r="AU395" i="19"/>
  <c r="AT395" i="19"/>
  <c r="AS395" i="19"/>
  <c r="AR395" i="19"/>
  <c r="AO395" i="19"/>
  <c r="AX394" i="19"/>
  <c r="AW394" i="19"/>
  <c r="AV394" i="19"/>
  <c r="AU394" i="19"/>
  <c r="AT394" i="19"/>
  <c r="AS394" i="19"/>
  <c r="AR394" i="19"/>
  <c r="AO394" i="19"/>
  <c r="AG394" i="19"/>
  <c r="AF394" i="19"/>
  <c r="AE394" i="19"/>
  <c r="AD394" i="19"/>
  <c r="AX393" i="19"/>
  <c r="AW393" i="19"/>
  <c r="AV393" i="19"/>
  <c r="AU393" i="19"/>
  <c r="AT393" i="19"/>
  <c r="AS393" i="19"/>
  <c r="AR393" i="19"/>
  <c r="AO393" i="19"/>
  <c r="AG393" i="19"/>
  <c r="AE393" i="19"/>
  <c r="AD393" i="19"/>
  <c r="AX392" i="19"/>
  <c r="AW392" i="19"/>
  <c r="AV392" i="19"/>
  <c r="AU392" i="19"/>
  <c r="AT392" i="19"/>
  <c r="AS392" i="19"/>
  <c r="AR392" i="19"/>
  <c r="AO392" i="19"/>
  <c r="AX391" i="19"/>
  <c r="AW391" i="19"/>
  <c r="AV391" i="19"/>
  <c r="AU391" i="19"/>
  <c r="AT391" i="19"/>
  <c r="AS391" i="19"/>
  <c r="AR391" i="19"/>
  <c r="AO391" i="19"/>
  <c r="AG391" i="19"/>
  <c r="AF391" i="19"/>
  <c r="AE391" i="19"/>
  <c r="AD391" i="19"/>
  <c r="AX390" i="19"/>
  <c r="AW390" i="19"/>
  <c r="AV390" i="19"/>
  <c r="AU390" i="19"/>
  <c r="AT390" i="19"/>
  <c r="AS390" i="19"/>
  <c r="AR390" i="19"/>
  <c r="AO390" i="19"/>
  <c r="AG390" i="19"/>
  <c r="AE390" i="19"/>
  <c r="AD390" i="19"/>
  <c r="AX389" i="19"/>
  <c r="AW389" i="19"/>
  <c r="AV389" i="19"/>
  <c r="AU389" i="19"/>
  <c r="AT389" i="19"/>
  <c r="AS389" i="19"/>
  <c r="AR389" i="19"/>
  <c r="AO389" i="19"/>
  <c r="AX388" i="19"/>
  <c r="AW388" i="19"/>
  <c r="AV388" i="19"/>
  <c r="AU388" i="19"/>
  <c r="AT388" i="19"/>
  <c r="AS388" i="19"/>
  <c r="AR388" i="19"/>
  <c r="AO388" i="19"/>
  <c r="AG388" i="19"/>
  <c r="AF388" i="19"/>
  <c r="AE388" i="19"/>
  <c r="AD388" i="19"/>
  <c r="AX387" i="19"/>
  <c r="AW387" i="19"/>
  <c r="AP387" i="19"/>
  <c r="AV387" i="19"/>
  <c r="AU387" i="19"/>
  <c r="AT387" i="19"/>
  <c r="AS387" i="19"/>
  <c r="AR387" i="19"/>
  <c r="AO387" i="19"/>
  <c r="AG387" i="19"/>
  <c r="AE387" i="19"/>
  <c r="AD387" i="19"/>
  <c r="AX386" i="19"/>
  <c r="AW386" i="19"/>
  <c r="AV386" i="19"/>
  <c r="AU386" i="19"/>
  <c r="AT386" i="19"/>
  <c r="AS386" i="19"/>
  <c r="AR386" i="19"/>
  <c r="AO386" i="19"/>
  <c r="AX385" i="19"/>
  <c r="AW385" i="19"/>
  <c r="AV385" i="19"/>
  <c r="AU385" i="19"/>
  <c r="AT385" i="19"/>
  <c r="AS385" i="19"/>
  <c r="AR385" i="19"/>
  <c r="AO385" i="19"/>
  <c r="AG385" i="19"/>
  <c r="AF385" i="19"/>
  <c r="AE385" i="19"/>
  <c r="AD385" i="19"/>
  <c r="AX384" i="19"/>
  <c r="AW384" i="19"/>
  <c r="AV384" i="19"/>
  <c r="AU384" i="19"/>
  <c r="AT384" i="19"/>
  <c r="AS384" i="19"/>
  <c r="AR384" i="19"/>
  <c r="AO384" i="19"/>
  <c r="AG384" i="19"/>
  <c r="AE384" i="19"/>
  <c r="AD384" i="19"/>
  <c r="AX383" i="19"/>
  <c r="AW383" i="19"/>
  <c r="AV383" i="19"/>
  <c r="AU383" i="19"/>
  <c r="AT383" i="19"/>
  <c r="AS383" i="19"/>
  <c r="AR383" i="19"/>
  <c r="AO383" i="19"/>
  <c r="AX382" i="19"/>
  <c r="AW382" i="19"/>
  <c r="AV382" i="19"/>
  <c r="AU382" i="19"/>
  <c r="AT382" i="19"/>
  <c r="AS382" i="19"/>
  <c r="AR382" i="19"/>
  <c r="AO382" i="19"/>
  <c r="AG382" i="19"/>
  <c r="AF382" i="19"/>
  <c r="AE382" i="19"/>
  <c r="AD382" i="19"/>
  <c r="AX381" i="19"/>
  <c r="AW381" i="19"/>
  <c r="AV381" i="19"/>
  <c r="AU381" i="19"/>
  <c r="AT381" i="19"/>
  <c r="AS381" i="19"/>
  <c r="AR381" i="19"/>
  <c r="AO381" i="19"/>
  <c r="AG381" i="19"/>
  <c r="AE381" i="19"/>
  <c r="AD381" i="19"/>
  <c r="AX380" i="19"/>
  <c r="AW380" i="19"/>
  <c r="AP380" i="19"/>
  <c r="AV380" i="19"/>
  <c r="AU380" i="19"/>
  <c r="AT380" i="19"/>
  <c r="AS380" i="19"/>
  <c r="AR380" i="19"/>
  <c r="AO380" i="19"/>
  <c r="AX379" i="19"/>
  <c r="AW379" i="19"/>
  <c r="AP379" i="19"/>
  <c r="AV379" i="19"/>
  <c r="AU379" i="19"/>
  <c r="AT379" i="19"/>
  <c r="AS379" i="19"/>
  <c r="AR379" i="19"/>
  <c r="AO379" i="19"/>
  <c r="AG379" i="19"/>
  <c r="AF379" i="19"/>
  <c r="AE379" i="19"/>
  <c r="AD379" i="19"/>
  <c r="AX378" i="19"/>
  <c r="AW378" i="19"/>
  <c r="AV378" i="19"/>
  <c r="AU378" i="19"/>
  <c r="AT378" i="19"/>
  <c r="AS378" i="19"/>
  <c r="AR378" i="19"/>
  <c r="AO378" i="19"/>
  <c r="AG378" i="19"/>
  <c r="AE378" i="19"/>
  <c r="AD378" i="19"/>
  <c r="AX377" i="19"/>
  <c r="AW377" i="19"/>
  <c r="AV377" i="19"/>
  <c r="AU377" i="19"/>
  <c r="AT377" i="19"/>
  <c r="AS377" i="19"/>
  <c r="AR377" i="19"/>
  <c r="AO377" i="19"/>
  <c r="AX376" i="19"/>
  <c r="AW376" i="19"/>
  <c r="AV376" i="19"/>
  <c r="AU376" i="19"/>
  <c r="AT376" i="19"/>
  <c r="AS376" i="19"/>
  <c r="AR376" i="19"/>
  <c r="AO376" i="19"/>
  <c r="AG376" i="19"/>
  <c r="AF376" i="19"/>
  <c r="AE376" i="19"/>
  <c r="AD376" i="19"/>
  <c r="AX375" i="19"/>
  <c r="AW375" i="19"/>
  <c r="AP375" i="19"/>
  <c r="AV375" i="19"/>
  <c r="AU375" i="19"/>
  <c r="AT375" i="19"/>
  <c r="AS375" i="19"/>
  <c r="AR375" i="19"/>
  <c r="AO375" i="19"/>
  <c r="AG375" i="19"/>
  <c r="AE375" i="19"/>
  <c r="AD375" i="19"/>
  <c r="AX374" i="19"/>
  <c r="AW374" i="19"/>
  <c r="AV374" i="19"/>
  <c r="AU374" i="19"/>
  <c r="AT374" i="19"/>
  <c r="AS374" i="19"/>
  <c r="AR374" i="19"/>
  <c r="AO374" i="19"/>
  <c r="AX373" i="19"/>
  <c r="AW373" i="19"/>
  <c r="AV373" i="19"/>
  <c r="AU373" i="19"/>
  <c r="AT373" i="19"/>
  <c r="AS373" i="19"/>
  <c r="AR373" i="19"/>
  <c r="AO373" i="19"/>
  <c r="AG373" i="19"/>
  <c r="AF373" i="19"/>
  <c r="AE373" i="19"/>
  <c r="AD373" i="19"/>
  <c r="AX372" i="19"/>
  <c r="AW372" i="19"/>
  <c r="AV372" i="19"/>
  <c r="AU372" i="19"/>
  <c r="AT372" i="19"/>
  <c r="AS372" i="19"/>
  <c r="AR372" i="19"/>
  <c r="AO372" i="19"/>
  <c r="AG372" i="19"/>
  <c r="AE372" i="19"/>
  <c r="AD372" i="19"/>
  <c r="AX371" i="19"/>
  <c r="AW371" i="19"/>
  <c r="AP371" i="19"/>
  <c r="AV371" i="19"/>
  <c r="AU371" i="19"/>
  <c r="AT371" i="19"/>
  <c r="AS371" i="19"/>
  <c r="AR371" i="19"/>
  <c r="AO371" i="19"/>
  <c r="AX370" i="19"/>
  <c r="AW370" i="19"/>
  <c r="AV370" i="19"/>
  <c r="AU370" i="19"/>
  <c r="AT370" i="19"/>
  <c r="AS370" i="19"/>
  <c r="AR370" i="19"/>
  <c r="AO370" i="19"/>
  <c r="AG370" i="19"/>
  <c r="AF370" i="19"/>
  <c r="AE370" i="19"/>
  <c r="AD370" i="19"/>
  <c r="AX369" i="19"/>
  <c r="AW369" i="19"/>
  <c r="AV369" i="19"/>
  <c r="AU369" i="19"/>
  <c r="AT369" i="19"/>
  <c r="AS369" i="19"/>
  <c r="AR369" i="19"/>
  <c r="AO369" i="19"/>
  <c r="AG369" i="19"/>
  <c r="AE369" i="19"/>
  <c r="AD369" i="19"/>
  <c r="AX368" i="19"/>
  <c r="AW368" i="19"/>
  <c r="AV368" i="19"/>
  <c r="AU368" i="19"/>
  <c r="AT368" i="19"/>
  <c r="AS368" i="19"/>
  <c r="AR368" i="19"/>
  <c r="AO368" i="19"/>
  <c r="AX367" i="19"/>
  <c r="AW367" i="19"/>
  <c r="AP367" i="19"/>
  <c r="AV367" i="19"/>
  <c r="AU367" i="19"/>
  <c r="AT367" i="19"/>
  <c r="AS367" i="19"/>
  <c r="AR367" i="19"/>
  <c r="AO367" i="19"/>
  <c r="AG367" i="19"/>
  <c r="AF367" i="19"/>
  <c r="AE367" i="19"/>
  <c r="AD367" i="19"/>
  <c r="AX366" i="19"/>
  <c r="AW366" i="19"/>
  <c r="AV366" i="19"/>
  <c r="AU366" i="19"/>
  <c r="AT366" i="19"/>
  <c r="AS366" i="19"/>
  <c r="AR366" i="19"/>
  <c r="AO366" i="19"/>
  <c r="AG366" i="19"/>
  <c r="AE366" i="19"/>
  <c r="AD366" i="19"/>
  <c r="AX365" i="19"/>
  <c r="AW365" i="19"/>
  <c r="AV365" i="19"/>
  <c r="AU365" i="19"/>
  <c r="AT365" i="19"/>
  <c r="AS365" i="19"/>
  <c r="AR365" i="19"/>
  <c r="AO365" i="19"/>
  <c r="AX364" i="19"/>
  <c r="AW364" i="19"/>
  <c r="AP364" i="19"/>
  <c r="AV364" i="19"/>
  <c r="AU364" i="19"/>
  <c r="AT364" i="19"/>
  <c r="AS364" i="19"/>
  <c r="AR364" i="19"/>
  <c r="AO364" i="19"/>
  <c r="AG364" i="19"/>
  <c r="AF364" i="19"/>
  <c r="AE364" i="19"/>
  <c r="AD364" i="19"/>
  <c r="AX363" i="19"/>
  <c r="AW363" i="19"/>
  <c r="AV363" i="19"/>
  <c r="AU363" i="19"/>
  <c r="AT363" i="19"/>
  <c r="AS363" i="19"/>
  <c r="AR363" i="19"/>
  <c r="AO363" i="19"/>
  <c r="AG363" i="19"/>
  <c r="AE363" i="19"/>
  <c r="AD363" i="19"/>
  <c r="AX362" i="19"/>
  <c r="AW362" i="19"/>
  <c r="AV362" i="19"/>
  <c r="AU362" i="19"/>
  <c r="AT362" i="19"/>
  <c r="AS362" i="19"/>
  <c r="AR362" i="19"/>
  <c r="AO362" i="19"/>
  <c r="AX361" i="19"/>
  <c r="AW361" i="19"/>
  <c r="AP361" i="19"/>
  <c r="AV361" i="19"/>
  <c r="AU361" i="19"/>
  <c r="AT361" i="19"/>
  <c r="AS361" i="19"/>
  <c r="AR361" i="19"/>
  <c r="AO361" i="19"/>
  <c r="AG361" i="19"/>
  <c r="AF361" i="19"/>
  <c r="AE361" i="19"/>
  <c r="AD361" i="19"/>
  <c r="AX360" i="19"/>
  <c r="AW360" i="19"/>
  <c r="AV360" i="19"/>
  <c r="AU360" i="19"/>
  <c r="AT360" i="19"/>
  <c r="AS360" i="19"/>
  <c r="AR360" i="19"/>
  <c r="AO360" i="19"/>
  <c r="AG360" i="19"/>
  <c r="AE360" i="19"/>
  <c r="AD360" i="19"/>
  <c r="AX359" i="19"/>
  <c r="AW359" i="19"/>
  <c r="AV359" i="19"/>
  <c r="AU359" i="19"/>
  <c r="AT359" i="19"/>
  <c r="AS359" i="19"/>
  <c r="AR359" i="19"/>
  <c r="AO359" i="19"/>
  <c r="AX358" i="19"/>
  <c r="AW358" i="19"/>
  <c r="AV358" i="19"/>
  <c r="AU358" i="19"/>
  <c r="AT358" i="19"/>
  <c r="AS358" i="19"/>
  <c r="AR358" i="19"/>
  <c r="AO358" i="19"/>
  <c r="AG358" i="19"/>
  <c r="AF358" i="19"/>
  <c r="AE358" i="19"/>
  <c r="AD358" i="19"/>
  <c r="AX357" i="19"/>
  <c r="AW357" i="19"/>
  <c r="AP357" i="19"/>
  <c r="AV357" i="19"/>
  <c r="AU357" i="19"/>
  <c r="AT357" i="19"/>
  <c r="AS357" i="19"/>
  <c r="AR357" i="19"/>
  <c r="AO357" i="19"/>
  <c r="AG357" i="19"/>
  <c r="AE357" i="19"/>
  <c r="AD357" i="19"/>
  <c r="AX356" i="19"/>
  <c r="AW356" i="19"/>
  <c r="AV356" i="19"/>
  <c r="AU356" i="19"/>
  <c r="AT356" i="19"/>
  <c r="AS356" i="19"/>
  <c r="AR356" i="19"/>
  <c r="AO356" i="19"/>
  <c r="AX355" i="19"/>
  <c r="AW355" i="19"/>
  <c r="AV355" i="19"/>
  <c r="AU355" i="19"/>
  <c r="AT355" i="19"/>
  <c r="AS355" i="19"/>
  <c r="AR355" i="19"/>
  <c r="AO355" i="19"/>
  <c r="AG355" i="19"/>
  <c r="AF355" i="19"/>
  <c r="AE355" i="19"/>
  <c r="AD355" i="19"/>
  <c r="AX354" i="19"/>
  <c r="AW354" i="19"/>
  <c r="AV354" i="19"/>
  <c r="AU354" i="19"/>
  <c r="AT354" i="19"/>
  <c r="AS354" i="19"/>
  <c r="AR354" i="19"/>
  <c r="AO354" i="19"/>
  <c r="AG354" i="19"/>
  <c r="AE354" i="19"/>
  <c r="AD354" i="19"/>
  <c r="AX353" i="19"/>
  <c r="AW353" i="19"/>
  <c r="AP353" i="19"/>
  <c r="AV353" i="19"/>
  <c r="AU353" i="19"/>
  <c r="AT353" i="19"/>
  <c r="AS353" i="19"/>
  <c r="AR353" i="19"/>
  <c r="AO353" i="19"/>
  <c r="AX352" i="19"/>
  <c r="AW352" i="19"/>
  <c r="AV352" i="19"/>
  <c r="AU352" i="19"/>
  <c r="AT352" i="19"/>
  <c r="AS352" i="19"/>
  <c r="AR352" i="19"/>
  <c r="AO352" i="19"/>
  <c r="AG352" i="19"/>
  <c r="AF352" i="19"/>
  <c r="AE352" i="19"/>
  <c r="AD352" i="19"/>
  <c r="AX351" i="19"/>
  <c r="AW351" i="19"/>
  <c r="AV351" i="19"/>
  <c r="AU351" i="19"/>
  <c r="AT351" i="19"/>
  <c r="AS351" i="19"/>
  <c r="AR351" i="19"/>
  <c r="AO351" i="19"/>
  <c r="AG351" i="19"/>
  <c r="AE351" i="19"/>
  <c r="AD351" i="19"/>
  <c r="AX350" i="19"/>
  <c r="AW350" i="19"/>
  <c r="AV350" i="19"/>
  <c r="AU350" i="19"/>
  <c r="AT350" i="19"/>
  <c r="AS350" i="19"/>
  <c r="AR350" i="19"/>
  <c r="AO350" i="19"/>
  <c r="AX349" i="19"/>
  <c r="AW349" i="19"/>
  <c r="AV349" i="19"/>
  <c r="AU349" i="19"/>
  <c r="AT349" i="19"/>
  <c r="AS349" i="19"/>
  <c r="AR349" i="19"/>
  <c r="AO349" i="19"/>
  <c r="AG349" i="19"/>
  <c r="AF349" i="19"/>
  <c r="AE349" i="19"/>
  <c r="AD349" i="19"/>
  <c r="AX348" i="19"/>
  <c r="AW348" i="19"/>
  <c r="AV348" i="19"/>
  <c r="AU348" i="19"/>
  <c r="AT348" i="19"/>
  <c r="AS348" i="19"/>
  <c r="AR348" i="19"/>
  <c r="AO348" i="19"/>
  <c r="AG348" i="19"/>
  <c r="AE348" i="19"/>
  <c r="AD348" i="19"/>
  <c r="AX347" i="19"/>
  <c r="AW347" i="19"/>
  <c r="AV347" i="19"/>
  <c r="AU347" i="19"/>
  <c r="AT347" i="19"/>
  <c r="AS347" i="19"/>
  <c r="AR347" i="19"/>
  <c r="AO347" i="19"/>
  <c r="AX346" i="19"/>
  <c r="AW346" i="19"/>
  <c r="AV346" i="19"/>
  <c r="AU346" i="19"/>
  <c r="AT346" i="19"/>
  <c r="AS346" i="19"/>
  <c r="AR346" i="19"/>
  <c r="AO346" i="19"/>
  <c r="AG346" i="19"/>
  <c r="AF346" i="19"/>
  <c r="AE346" i="19"/>
  <c r="AD346" i="19"/>
  <c r="AX345" i="19"/>
  <c r="AW345" i="19"/>
  <c r="AV345" i="19"/>
  <c r="AU345" i="19"/>
  <c r="AT345" i="19"/>
  <c r="AS345" i="19"/>
  <c r="AR345" i="19"/>
  <c r="AO345" i="19"/>
  <c r="AG345" i="19"/>
  <c r="AE345" i="19"/>
  <c r="AD345" i="19"/>
  <c r="AX344" i="19"/>
  <c r="AW344" i="19"/>
  <c r="AV344" i="19"/>
  <c r="AU344" i="19"/>
  <c r="AT344" i="19"/>
  <c r="AS344" i="19"/>
  <c r="AR344" i="19"/>
  <c r="AO344" i="19"/>
  <c r="AX343" i="19"/>
  <c r="AW343" i="19"/>
  <c r="AP343" i="19"/>
  <c r="AV343" i="19"/>
  <c r="AU343" i="19"/>
  <c r="AT343" i="19"/>
  <c r="AS343" i="19"/>
  <c r="AR343" i="19"/>
  <c r="AO343" i="19"/>
  <c r="AG343" i="19"/>
  <c r="AF343" i="19"/>
  <c r="AE343" i="19"/>
  <c r="AD343" i="19"/>
  <c r="AX342" i="19"/>
  <c r="AW342" i="19"/>
  <c r="AV342" i="19"/>
  <c r="AU342" i="19"/>
  <c r="AT342" i="19"/>
  <c r="AS342" i="19"/>
  <c r="AR342" i="19"/>
  <c r="AO342" i="19"/>
  <c r="AG342" i="19"/>
  <c r="AE342" i="19"/>
  <c r="AD342" i="19"/>
  <c r="AX341" i="19"/>
  <c r="AW341" i="19"/>
  <c r="AV341" i="19"/>
  <c r="AU341" i="19"/>
  <c r="AT341" i="19"/>
  <c r="AS341" i="19"/>
  <c r="AR341" i="19"/>
  <c r="AO341" i="19"/>
  <c r="AX340" i="19"/>
  <c r="AW340" i="19"/>
  <c r="AV340" i="19"/>
  <c r="AU340" i="19"/>
  <c r="AT340" i="19"/>
  <c r="AS340" i="19"/>
  <c r="AR340" i="19"/>
  <c r="AO340" i="19"/>
  <c r="AG340" i="19"/>
  <c r="AF340" i="19"/>
  <c r="AE340" i="19"/>
  <c r="AD340" i="19"/>
  <c r="AX339" i="19"/>
  <c r="AW339" i="19"/>
  <c r="AV339" i="19"/>
  <c r="AU339" i="19"/>
  <c r="AT339" i="19"/>
  <c r="AS339" i="19"/>
  <c r="AR339" i="19"/>
  <c r="AO339" i="19"/>
  <c r="AG339" i="19"/>
  <c r="AE339" i="19"/>
  <c r="AD339" i="19"/>
  <c r="AX338" i="19"/>
  <c r="AW338" i="19"/>
  <c r="AP338" i="19"/>
  <c r="AV338" i="19"/>
  <c r="AU338" i="19"/>
  <c r="AT338" i="19"/>
  <c r="AS338" i="19"/>
  <c r="AR338" i="19"/>
  <c r="AO338" i="19"/>
  <c r="AX337" i="19"/>
  <c r="AW337" i="19"/>
  <c r="AV337" i="19"/>
  <c r="AU337" i="19"/>
  <c r="AT337" i="19"/>
  <c r="AS337" i="19"/>
  <c r="AR337" i="19"/>
  <c r="AO337" i="19"/>
  <c r="AG337" i="19"/>
  <c r="AF337" i="19"/>
  <c r="AE337" i="19"/>
  <c r="AD337" i="19"/>
  <c r="AX336" i="19"/>
  <c r="AW336" i="19"/>
  <c r="AV336" i="19"/>
  <c r="AU336" i="19"/>
  <c r="AT336" i="19"/>
  <c r="AS336" i="19"/>
  <c r="AR336" i="19"/>
  <c r="AO336" i="19"/>
  <c r="AG336" i="19"/>
  <c r="AE336" i="19"/>
  <c r="AD336" i="19"/>
  <c r="AX335" i="19"/>
  <c r="AW335" i="19"/>
  <c r="AV335" i="19"/>
  <c r="AU335" i="19"/>
  <c r="AT335" i="19"/>
  <c r="AS335" i="19"/>
  <c r="AR335" i="19"/>
  <c r="AO335" i="19"/>
  <c r="AX334" i="19"/>
  <c r="AW334" i="19"/>
  <c r="AV334" i="19"/>
  <c r="AU334" i="19"/>
  <c r="AT334" i="19"/>
  <c r="AS334" i="19"/>
  <c r="AR334" i="19"/>
  <c r="AO334" i="19"/>
  <c r="AG334" i="19"/>
  <c r="AF334" i="19"/>
  <c r="AE334" i="19"/>
  <c r="AD334" i="19"/>
  <c r="AX333" i="19"/>
  <c r="AW333" i="19"/>
  <c r="AV333" i="19"/>
  <c r="AU333" i="19"/>
  <c r="AT333" i="19"/>
  <c r="AS333" i="19"/>
  <c r="AR333" i="19"/>
  <c r="AO333" i="19"/>
  <c r="AG333" i="19"/>
  <c r="AE333" i="19"/>
  <c r="AD333" i="19"/>
  <c r="AX332" i="19"/>
  <c r="AW332" i="19"/>
  <c r="AV332" i="19"/>
  <c r="AU332" i="19"/>
  <c r="AT332" i="19"/>
  <c r="AS332" i="19"/>
  <c r="AR332" i="19"/>
  <c r="AO332" i="19"/>
  <c r="AX331" i="19"/>
  <c r="AW331" i="19"/>
  <c r="AP331" i="19"/>
  <c r="AV331" i="19"/>
  <c r="AU331" i="19"/>
  <c r="AT331" i="19"/>
  <c r="AS331" i="19"/>
  <c r="AR331" i="19"/>
  <c r="AO331" i="19"/>
  <c r="AG331" i="19"/>
  <c r="AF331" i="19"/>
  <c r="AE331" i="19"/>
  <c r="AD331" i="19"/>
  <c r="AX330" i="19"/>
  <c r="AW330" i="19"/>
  <c r="AP330" i="19"/>
  <c r="AV330" i="19"/>
  <c r="AU330" i="19"/>
  <c r="AT330" i="19"/>
  <c r="AS330" i="19"/>
  <c r="AR330" i="19"/>
  <c r="AO330" i="19"/>
  <c r="AG330" i="19"/>
  <c r="AE330" i="19"/>
  <c r="AD330" i="19"/>
  <c r="AX329" i="19"/>
  <c r="AW329" i="19"/>
  <c r="AV329" i="19"/>
  <c r="AU329" i="19"/>
  <c r="AT329" i="19"/>
  <c r="AS329" i="19"/>
  <c r="AR329" i="19"/>
  <c r="AO329" i="19"/>
  <c r="AX328" i="19"/>
  <c r="AW328" i="19"/>
  <c r="AV328" i="19"/>
  <c r="AU328" i="19"/>
  <c r="AT328" i="19"/>
  <c r="AS328" i="19"/>
  <c r="AR328" i="19"/>
  <c r="AO328" i="19"/>
  <c r="AG328" i="19"/>
  <c r="AF328" i="19"/>
  <c r="AE328" i="19"/>
  <c r="AD328" i="19"/>
  <c r="AX327" i="19"/>
  <c r="AW327" i="19"/>
  <c r="AV327" i="19"/>
  <c r="AU327" i="19"/>
  <c r="AT327" i="19"/>
  <c r="AS327" i="19"/>
  <c r="AR327" i="19"/>
  <c r="AO327" i="19"/>
  <c r="AG327" i="19"/>
  <c r="AE327" i="19"/>
  <c r="AD327" i="19"/>
  <c r="AX326" i="19"/>
  <c r="AW326" i="19"/>
  <c r="AV326" i="19"/>
  <c r="AU326" i="19"/>
  <c r="AT326" i="19"/>
  <c r="AS326" i="19"/>
  <c r="AR326" i="19"/>
  <c r="AO326" i="19"/>
  <c r="AX325" i="19"/>
  <c r="AW325" i="19"/>
  <c r="AP325" i="19"/>
  <c r="AV325" i="19"/>
  <c r="AU325" i="19"/>
  <c r="AT325" i="19"/>
  <c r="AS325" i="19"/>
  <c r="AR325" i="19"/>
  <c r="AO325" i="19"/>
  <c r="AG325" i="19"/>
  <c r="AF325" i="19"/>
  <c r="AE325" i="19"/>
  <c r="AD325" i="19"/>
  <c r="AX324" i="19"/>
  <c r="AW324" i="19"/>
  <c r="AV324" i="19"/>
  <c r="AU324" i="19"/>
  <c r="AT324" i="19"/>
  <c r="AS324" i="19"/>
  <c r="AR324" i="19"/>
  <c r="AO324" i="19"/>
  <c r="AG324" i="19"/>
  <c r="AE324" i="19"/>
  <c r="AD324" i="19"/>
  <c r="AX323" i="19"/>
  <c r="AW323" i="19"/>
  <c r="AV323" i="19"/>
  <c r="AU323" i="19"/>
  <c r="AT323" i="19"/>
  <c r="AS323" i="19"/>
  <c r="AR323" i="19"/>
  <c r="AO323" i="19"/>
  <c r="AX322" i="19"/>
  <c r="AW322" i="19"/>
  <c r="AP322" i="19"/>
  <c r="AV322" i="19"/>
  <c r="AU322" i="19"/>
  <c r="AT322" i="19"/>
  <c r="AS322" i="19"/>
  <c r="AR322" i="19"/>
  <c r="AO322" i="19"/>
  <c r="AG322" i="19"/>
  <c r="AF322" i="19"/>
  <c r="AE322" i="19"/>
  <c r="AD322" i="19"/>
  <c r="AX321" i="19"/>
  <c r="AW321" i="19"/>
  <c r="AP321" i="19"/>
  <c r="AV321" i="19"/>
  <c r="AU321" i="19"/>
  <c r="AT321" i="19"/>
  <c r="AS321" i="19"/>
  <c r="AR321" i="19"/>
  <c r="AO321" i="19"/>
  <c r="AG321" i="19"/>
  <c r="AE321" i="19"/>
  <c r="AD321" i="19"/>
  <c r="AX320" i="19"/>
  <c r="AW320" i="19"/>
  <c r="AV320" i="19"/>
  <c r="AU320" i="19"/>
  <c r="AT320" i="19"/>
  <c r="AS320" i="19"/>
  <c r="AR320" i="19"/>
  <c r="AO320" i="19"/>
  <c r="AX319" i="19"/>
  <c r="AW319" i="19"/>
  <c r="AV319" i="19"/>
  <c r="AU319" i="19"/>
  <c r="AT319" i="19"/>
  <c r="AS319" i="19"/>
  <c r="AR319" i="19"/>
  <c r="AO319" i="19"/>
  <c r="AG319" i="19"/>
  <c r="AF319" i="19"/>
  <c r="AE319" i="19"/>
  <c r="AD319" i="19"/>
  <c r="AX318" i="19"/>
  <c r="AW318" i="19"/>
  <c r="AV318" i="19"/>
  <c r="AU318" i="19"/>
  <c r="AT318" i="19"/>
  <c r="AS318" i="19"/>
  <c r="AR318" i="19"/>
  <c r="AO318" i="19"/>
  <c r="AG318" i="19"/>
  <c r="AE318" i="19"/>
  <c r="AD318" i="19"/>
  <c r="AX317" i="19"/>
  <c r="AW317" i="19"/>
  <c r="AP317" i="19"/>
  <c r="AV317" i="19"/>
  <c r="AU317" i="19"/>
  <c r="AT317" i="19"/>
  <c r="AS317" i="19"/>
  <c r="AR317" i="19"/>
  <c r="AO317" i="19"/>
  <c r="AX316" i="19"/>
  <c r="AW316" i="19"/>
  <c r="AV316" i="19"/>
  <c r="AU316" i="19"/>
  <c r="AT316" i="19"/>
  <c r="AS316" i="19"/>
  <c r="AR316" i="19"/>
  <c r="AO316" i="19"/>
  <c r="AG316" i="19"/>
  <c r="AF316" i="19"/>
  <c r="AE316" i="19"/>
  <c r="AD316" i="19"/>
  <c r="AX315" i="19"/>
  <c r="AW315" i="19"/>
  <c r="AP315" i="19"/>
  <c r="AV315" i="19"/>
  <c r="AU315" i="19"/>
  <c r="AT315" i="19"/>
  <c r="AS315" i="19"/>
  <c r="AR315" i="19"/>
  <c r="AO315" i="19"/>
  <c r="AG315" i="19"/>
  <c r="AE315" i="19"/>
  <c r="AD315" i="19"/>
  <c r="AX314" i="19"/>
  <c r="AW314" i="19"/>
  <c r="AP314" i="19"/>
  <c r="AV314" i="19"/>
  <c r="AU314" i="19"/>
  <c r="AT314" i="19"/>
  <c r="AS314" i="19"/>
  <c r="AR314" i="19"/>
  <c r="AO314" i="19"/>
  <c r="AX313" i="19"/>
  <c r="AW313" i="19"/>
  <c r="AV313" i="19"/>
  <c r="AU313" i="19"/>
  <c r="AT313" i="19"/>
  <c r="AS313" i="19"/>
  <c r="AR313" i="19"/>
  <c r="AO313" i="19"/>
  <c r="AG313" i="19"/>
  <c r="AF313" i="19"/>
  <c r="AE313" i="19"/>
  <c r="AD313" i="19"/>
  <c r="AX312" i="19"/>
  <c r="AW312" i="19"/>
  <c r="AV312" i="19"/>
  <c r="AU312" i="19"/>
  <c r="AT312" i="19"/>
  <c r="AS312" i="19"/>
  <c r="AR312" i="19"/>
  <c r="AO312" i="19"/>
  <c r="AG312" i="19"/>
  <c r="AE312" i="19"/>
  <c r="AD312" i="19"/>
  <c r="AX311" i="19"/>
  <c r="AW311" i="19"/>
  <c r="AP311" i="19"/>
  <c r="AV311" i="19"/>
  <c r="AU311" i="19"/>
  <c r="AT311" i="19"/>
  <c r="AS311" i="19"/>
  <c r="AR311" i="19"/>
  <c r="AO311" i="19"/>
  <c r="AX310" i="19"/>
  <c r="AW310" i="19"/>
  <c r="AV310" i="19"/>
  <c r="AU310" i="19"/>
  <c r="AT310" i="19"/>
  <c r="AS310" i="19"/>
  <c r="AR310" i="19"/>
  <c r="AO310" i="19"/>
  <c r="AG310" i="19"/>
  <c r="AF310" i="19"/>
  <c r="AE310" i="19"/>
  <c r="AD310" i="19"/>
  <c r="AX309" i="19"/>
  <c r="AW309" i="19"/>
  <c r="AV309" i="19"/>
  <c r="AU309" i="19"/>
  <c r="AT309" i="19"/>
  <c r="AS309" i="19"/>
  <c r="AR309" i="19"/>
  <c r="AO309" i="19"/>
  <c r="AG309" i="19"/>
  <c r="AE309" i="19"/>
  <c r="AD309" i="19"/>
  <c r="AX308" i="19"/>
  <c r="AW308" i="19"/>
  <c r="AV308" i="19"/>
  <c r="AU308" i="19"/>
  <c r="AT308" i="19"/>
  <c r="AS308" i="19"/>
  <c r="AR308" i="19"/>
  <c r="AO308" i="19"/>
  <c r="AX307" i="19"/>
  <c r="AW307" i="19"/>
  <c r="AV307" i="19"/>
  <c r="AU307" i="19"/>
  <c r="AT307" i="19"/>
  <c r="AS307" i="19"/>
  <c r="AR307" i="19"/>
  <c r="AO307" i="19"/>
  <c r="AG307" i="19"/>
  <c r="AF307" i="19"/>
  <c r="AE307" i="19"/>
  <c r="AD307" i="19"/>
  <c r="AX306" i="19"/>
  <c r="AW306" i="19"/>
  <c r="AP306" i="19"/>
  <c r="AV306" i="19"/>
  <c r="AU306" i="19"/>
  <c r="AT306" i="19"/>
  <c r="AS306" i="19"/>
  <c r="AR306" i="19"/>
  <c r="AO306" i="19"/>
  <c r="AG306" i="19"/>
  <c r="AE306" i="19"/>
  <c r="AD306" i="19"/>
  <c r="AX305" i="19"/>
  <c r="AW305" i="19"/>
  <c r="AV305" i="19"/>
  <c r="AU305" i="19"/>
  <c r="AT305" i="19"/>
  <c r="AS305" i="19"/>
  <c r="AR305" i="19"/>
  <c r="AO305" i="19"/>
  <c r="AX304" i="19"/>
  <c r="AW304" i="19"/>
  <c r="AV304" i="19"/>
  <c r="AU304" i="19"/>
  <c r="AT304" i="19"/>
  <c r="AS304" i="19"/>
  <c r="AR304" i="19"/>
  <c r="AO304" i="19"/>
  <c r="AG304" i="19"/>
  <c r="AF304" i="19"/>
  <c r="AE304" i="19"/>
  <c r="AD304" i="19"/>
  <c r="AX303" i="19"/>
  <c r="AW303" i="19"/>
  <c r="AV303" i="19"/>
  <c r="AU303" i="19"/>
  <c r="AT303" i="19"/>
  <c r="AS303" i="19"/>
  <c r="AR303" i="19"/>
  <c r="AO303" i="19"/>
  <c r="AG303" i="19"/>
  <c r="AE303" i="19"/>
  <c r="AD303" i="19"/>
  <c r="AX302" i="19"/>
  <c r="AW302" i="19"/>
  <c r="AV302" i="19"/>
  <c r="AU302" i="19"/>
  <c r="AT302" i="19"/>
  <c r="AS302" i="19"/>
  <c r="AR302" i="19"/>
  <c r="AO302" i="19"/>
  <c r="AX301" i="19"/>
  <c r="AW301" i="19"/>
  <c r="AP301" i="19"/>
  <c r="AV301" i="19"/>
  <c r="AU301" i="19"/>
  <c r="AT301" i="19"/>
  <c r="AS301" i="19"/>
  <c r="AR301" i="19"/>
  <c r="AO301" i="19"/>
  <c r="AG301" i="19"/>
  <c r="AF301" i="19"/>
  <c r="AE301" i="19"/>
  <c r="AD301" i="19"/>
  <c r="AX300" i="19"/>
  <c r="AW300" i="19"/>
  <c r="AV300" i="19"/>
  <c r="AU300" i="19"/>
  <c r="AT300" i="19"/>
  <c r="AS300" i="19"/>
  <c r="AR300" i="19"/>
  <c r="AO300" i="19"/>
  <c r="AG300" i="19"/>
  <c r="AE300" i="19"/>
  <c r="AD300" i="19"/>
  <c r="AX299" i="19"/>
  <c r="AW299" i="19"/>
  <c r="AV299" i="19"/>
  <c r="AU299" i="19"/>
  <c r="AT299" i="19"/>
  <c r="AS299" i="19"/>
  <c r="AR299" i="19"/>
  <c r="AO299" i="19"/>
  <c r="AX298" i="19"/>
  <c r="AW298" i="19"/>
  <c r="AP298" i="19"/>
  <c r="AV298" i="19"/>
  <c r="AU298" i="19"/>
  <c r="AT298" i="19"/>
  <c r="AS298" i="19"/>
  <c r="AR298" i="19"/>
  <c r="AO298" i="19"/>
  <c r="AG298" i="19"/>
  <c r="AF298" i="19"/>
  <c r="AE298" i="19"/>
  <c r="AD298" i="19"/>
  <c r="AX297" i="19"/>
  <c r="AW297" i="19"/>
  <c r="AP297" i="19"/>
  <c r="AV297" i="19"/>
  <c r="AU297" i="19"/>
  <c r="AT297" i="19"/>
  <c r="AS297" i="19"/>
  <c r="AR297" i="19"/>
  <c r="AO297" i="19"/>
  <c r="AG297" i="19"/>
  <c r="AE297" i="19"/>
  <c r="AD297" i="19"/>
  <c r="AX296" i="19"/>
  <c r="AW296" i="19"/>
  <c r="AP296" i="19"/>
  <c r="AV296" i="19"/>
  <c r="AU296" i="19"/>
  <c r="AT296" i="19"/>
  <c r="AS296" i="19"/>
  <c r="AR296" i="19"/>
  <c r="AO296" i="19"/>
  <c r="AX295" i="19"/>
  <c r="AW295" i="19"/>
  <c r="AP295" i="19"/>
  <c r="AV295" i="19"/>
  <c r="AU295" i="19"/>
  <c r="AT295" i="19"/>
  <c r="AS295" i="19"/>
  <c r="AR295" i="19"/>
  <c r="AO295" i="19"/>
  <c r="AG295" i="19"/>
  <c r="AF295" i="19"/>
  <c r="AE295" i="19"/>
  <c r="AD295" i="19"/>
  <c r="AX294" i="19"/>
  <c r="AW294" i="19"/>
  <c r="AV294" i="19"/>
  <c r="AU294" i="19"/>
  <c r="AT294" i="19"/>
  <c r="AS294" i="19"/>
  <c r="AR294" i="19"/>
  <c r="AO294" i="19"/>
  <c r="AG294" i="19"/>
  <c r="AE294" i="19"/>
  <c r="AD294" i="19"/>
  <c r="AX293" i="19"/>
  <c r="AW293" i="19"/>
  <c r="AP293" i="19"/>
  <c r="AV293" i="19"/>
  <c r="AU293" i="19"/>
  <c r="AT293" i="19"/>
  <c r="AS293" i="19"/>
  <c r="AR293" i="19"/>
  <c r="AO293" i="19"/>
  <c r="AX292" i="19"/>
  <c r="AW292" i="19"/>
  <c r="AV292" i="19"/>
  <c r="AU292" i="19"/>
  <c r="AT292" i="19"/>
  <c r="AS292" i="19"/>
  <c r="AR292" i="19"/>
  <c r="AO292" i="19"/>
  <c r="AG292" i="19"/>
  <c r="AF292" i="19"/>
  <c r="AE292" i="19"/>
  <c r="AD292" i="19"/>
  <c r="AX291" i="19"/>
  <c r="AW291" i="19"/>
  <c r="AV291" i="19"/>
  <c r="AU291" i="19"/>
  <c r="AT291" i="19"/>
  <c r="AS291" i="19"/>
  <c r="AR291" i="19"/>
  <c r="AO291" i="19"/>
  <c r="AG291" i="19"/>
  <c r="AE291" i="19"/>
  <c r="AD291" i="19"/>
  <c r="AX290" i="19"/>
  <c r="AW290" i="19"/>
  <c r="AP290" i="19"/>
  <c r="AV290" i="19"/>
  <c r="AU290" i="19"/>
  <c r="AT290" i="19"/>
  <c r="AS290" i="19"/>
  <c r="AR290" i="19"/>
  <c r="AO290" i="19"/>
  <c r="AX289" i="19"/>
  <c r="AW289" i="19"/>
  <c r="AP289" i="19"/>
  <c r="AV289" i="19"/>
  <c r="AU289" i="19"/>
  <c r="AT289" i="19"/>
  <c r="AS289" i="19"/>
  <c r="AR289" i="19"/>
  <c r="AO289" i="19"/>
  <c r="AG289" i="19"/>
  <c r="AF289" i="19"/>
  <c r="AE289" i="19"/>
  <c r="AD289" i="19"/>
  <c r="AX288" i="19"/>
  <c r="AW288" i="19"/>
  <c r="AV288" i="19"/>
  <c r="AU288" i="19"/>
  <c r="AT288" i="19"/>
  <c r="AS288" i="19"/>
  <c r="AR288" i="19"/>
  <c r="AO288" i="19"/>
  <c r="AG288" i="19"/>
  <c r="AE288" i="19"/>
  <c r="AD288" i="19"/>
  <c r="AX287" i="19"/>
  <c r="AW287" i="19"/>
  <c r="AV287" i="19"/>
  <c r="AU287" i="19"/>
  <c r="AT287" i="19"/>
  <c r="AS287" i="19"/>
  <c r="AR287" i="19"/>
  <c r="AO287" i="19"/>
  <c r="AX286" i="19"/>
  <c r="AW286" i="19"/>
  <c r="AV286" i="19"/>
  <c r="AU286" i="19"/>
  <c r="AT286" i="19"/>
  <c r="AS286" i="19"/>
  <c r="AR286" i="19"/>
  <c r="AO286" i="19"/>
  <c r="AG286" i="19"/>
  <c r="AF286" i="19"/>
  <c r="AE286" i="19"/>
  <c r="AD286" i="19"/>
  <c r="AX285" i="19"/>
  <c r="AW285" i="19"/>
  <c r="AV285" i="19"/>
  <c r="AU285" i="19"/>
  <c r="AT285" i="19"/>
  <c r="AS285" i="19"/>
  <c r="AR285" i="19"/>
  <c r="AO285" i="19"/>
  <c r="AG285" i="19"/>
  <c r="AE285" i="19"/>
  <c r="AD285" i="19"/>
  <c r="AX284" i="19"/>
  <c r="AW284" i="19"/>
  <c r="AV284" i="19"/>
  <c r="AU284" i="19"/>
  <c r="AT284" i="19"/>
  <c r="AS284" i="19"/>
  <c r="AR284" i="19"/>
  <c r="AO284" i="19"/>
  <c r="AX283" i="19"/>
  <c r="AW283" i="19"/>
  <c r="AV283" i="19"/>
  <c r="AU283" i="19"/>
  <c r="AT283" i="19"/>
  <c r="AS283" i="19"/>
  <c r="AR283" i="19"/>
  <c r="AO283" i="19"/>
  <c r="AG283" i="19"/>
  <c r="AF283" i="19"/>
  <c r="AE283" i="19"/>
  <c r="AD283" i="19"/>
  <c r="AX282" i="19"/>
  <c r="AW282" i="19"/>
  <c r="AP282" i="19"/>
  <c r="AV282" i="19"/>
  <c r="AU282" i="19"/>
  <c r="AT282" i="19"/>
  <c r="AS282" i="19"/>
  <c r="AR282" i="19"/>
  <c r="AO282" i="19"/>
  <c r="AG282" i="19"/>
  <c r="AE282" i="19"/>
  <c r="AD282" i="19"/>
  <c r="AX281" i="19"/>
  <c r="AW281" i="19"/>
  <c r="AV281" i="19"/>
  <c r="AU281" i="19"/>
  <c r="AT281" i="19"/>
  <c r="AS281" i="19"/>
  <c r="AR281" i="19"/>
  <c r="AO281" i="19"/>
  <c r="AX280" i="19"/>
  <c r="AW280" i="19"/>
  <c r="AV280" i="19"/>
  <c r="AU280" i="19"/>
  <c r="AT280" i="19"/>
  <c r="AS280" i="19"/>
  <c r="AR280" i="19"/>
  <c r="AO280" i="19"/>
  <c r="AG280" i="19"/>
  <c r="AF280" i="19"/>
  <c r="AE280" i="19"/>
  <c r="AD280" i="19"/>
  <c r="AX279" i="19"/>
  <c r="AW279" i="19"/>
  <c r="AP279" i="19"/>
  <c r="AV279" i="19"/>
  <c r="AU279" i="19"/>
  <c r="AT279" i="19"/>
  <c r="AS279" i="19"/>
  <c r="AR279" i="19"/>
  <c r="AO279" i="19"/>
  <c r="AG279" i="19"/>
  <c r="AE279" i="19"/>
  <c r="AD279" i="19"/>
  <c r="AX278" i="19"/>
  <c r="AW278" i="19"/>
  <c r="AV278" i="19"/>
  <c r="AU278" i="19"/>
  <c r="AT278" i="19"/>
  <c r="AS278" i="19"/>
  <c r="AR278" i="19"/>
  <c r="AO278" i="19"/>
  <c r="AX277" i="19"/>
  <c r="AW277" i="19"/>
  <c r="AV277" i="19"/>
  <c r="AU277" i="19"/>
  <c r="AT277" i="19"/>
  <c r="AS277" i="19"/>
  <c r="AR277" i="19"/>
  <c r="AO277" i="19"/>
  <c r="AG277" i="19"/>
  <c r="AF277" i="19"/>
  <c r="AE277" i="19"/>
  <c r="AD277" i="19"/>
  <c r="AX276" i="19"/>
  <c r="AW276" i="19"/>
  <c r="AP276" i="19"/>
  <c r="AV276" i="19"/>
  <c r="AU276" i="19"/>
  <c r="AT276" i="19"/>
  <c r="AS276" i="19"/>
  <c r="AR276" i="19"/>
  <c r="AO276" i="19"/>
  <c r="AG276" i="19"/>
  <c r="AE276" i="19"/>
  <c r="AD276" i="19"/>
  <c r="AX275" i="19"/>
  <c r="AW275" i="19"/>
  <c r="AV275" i="19"/>
  <c r="AU275" i="19"/>
  <c r="AT275" i="19"/>
  <c r="AS275" i="19"/>
  <c r="AR275" i="19"/>
  <c r="AO275" i="19"/>
  <c r="AX274" i="19"/>
  <c r="AW274" i="19"/>
  <c r="AP274" i="19"/>
  <c r="AV274" i="19"/>
  <c r="AU274" i="19"/>
  <c r="AT274" i="19"/>
  <c r="AS274" i="19"/>
  <c r="AR274" i="19"/>
  <c r="AO274" i="19"/>
  <c r="AG274" i="19"/>
  <c r="AF274" i="19"/>
  <c r="AE274" i="19"/>
  <c r="AD274" i="19"/>
  <c r="AX273" i="19"/>
  <c r="AW273" i="19"/>
  <c r="AV273" i="19"/>
  <c r="AU273" i="19"/>
  <c r="AT273" i="19"/>
  <c r="AS273" i="19"/>
  <c r="AR273" i="19"/>
  <c r="AO273" i="19"/>
  <c r="AG273" i="19"/>
  <c r="AE273" i="19"/>
  <c r="AD273" i="19"/>
  <c r="AX272" i="19"/>
  <c r="AW272" i="19"/>
  <c r="AP272" i="19"/>
  <c r="AV272" i="19"/>
  <c r="AU272" i="19"/>
  <c r="AT272" i="19"/>
  <c r="AS272" i="19"/>
  <c r="AR272" i="19"/>
  <c r="AO272" i="19"/>
  <c r="AX271" i="19"/>
  <c r="AW271" i="19"/>
  <c r="AP271" i="19"/>
  <c r="AV271" i="19"/>
  <c r="AU271" i="19"/>
  <c r="AT271" i="19"/>
  <c r="AS271" i="19"/>
  <c r="AR271" i="19"/>
  <c r="AO271" i="19"/>
  <c r="AG271" i="19"/>
  <c r="AF271" i="19"/>
  <c r="AE271" i="19"/>
  <c r="AD271" i="19"/>
  <c r="AX270" i="19"/>
  <c r="AW270" i="19"/>
  <c r="AV270" i="19"/>
  <c r="AU270" i="19"/>
  <c r="AT270" i="19"/>
  <c r="AS270" i="19"/>
  <c r="AR270" i="19"/>
  <c r="AO270" i="19"/>
  <c r="AG270" i="19"/>
  <c r="AE270" i="19"/>
  <c r="AD270" i="19"/>
  <c r="AX269" i="19"/>
  <c r="AW269" i="19"/>
  <c r="AV269" i="19"/>
  <c r="AU269" i="19"/>
  <c r="AT269" i="19"/>
  <c r="AS269" i="19"/>
  <c r="AR269" i="19"/>
  <c r="AO269" i="19"/>
  <c r="AX268" i="19"/>
  <c r="AW268" i="19"/>
  <c r="AP268" i="19"/>
  <c r="AV268" i="19"/>
  <c r="AU268" i="19"/>
  <c r="AT268" i="19"/>
  <c r="AS268" i="19"/>
  <c r="AR268" i="19"/>
  <c r="AO268" i="19"/>
  <c r="AG268" i="19"/>
  <c r="AF268" i="19"/>
  <c r="AE268" i="19"/>
  <c r="AD268" i="19"/>
  <c r="AX267" i="19"/>
  <c r="AW267" i="19"/>
  <c r="AV267" i="19"/>
  <c r="AU267" i="19"/>
  <c r="AT267" i="19"/>
  <c r="AS267" i="19"/>
  <c r="AR267" i="19"/>
  <c r="AO267" i="19"/>
  <c r="AG267" i="19"/>
  <c r="AE267" i="19"/>
  <c r="AD267" i="19"/>
  <c r="AX266" i="19"/>
  <c r="AW266" i="19"/>
  <c r="AP266" i="19"/>
  <c r="AV266" i="19"/>
  <c r="AU266" i="19"/>
  <c r="AT266" i="19"/>
  <c r="AS266" i="19"/>
  <c r="AR266" i="19"/>
  <c r="AO266" i="19"/>
  <c r="AX265" i="19"/>
  <c r="AW265" i="19"/>
  <c r="AP265" i="19"/>
  <c r="AV265" i="19"/>
  <c r="AU265" i="19"/>
  <c r="AT265" i="19"/>
  <c r="AS265" i="19"/>
  <c r="AR265" i="19"/>
  <c r="AO265" i="19"/>
  <c r="AG265" i="19"/>
  <c r="AF265" i="19"/>
  <c r="AE265" i="19"/>
  <c r="AD265" i="19"/>
  <c r="AX264" i="19"/>
  <c r="AW264" i="19"/>
  <c r="AV264" i="19"/>
  <c r="AU264" i="19"/>
  <c r="AT264" i="19"/>
  <c r="AS264" i="19"/>
  <c r="AR264" i="19"/>
  <c r="AO264" i="19"/>
  <c r="AG264" i="19"/>
  <c r="AE264" i="19"/>
  <c r="AD264" i="19"/>
  <c r="AX263" i="19"/>
  <c r="AW263" i="19"/>
  <c r="AP263" i="19"/>
  <c r="AV263" i="19"/>
  <c r="AU263" i="19"/>
  <c r="AT263" i="19"/>
  <c r="AS263" i="19"/>
  <c r="AR263" i="19"/>
  <c r="AO263" i="19"/>
  <c r="AX262" i="19"/>
  <c r="AW262" i="19"/>
  <c r="AV262" i="19"/>
  <c r="AU262" i="19"/>
  <c r="AT262" i="19"/>
  <c r="AS262" i="19"/>
  <c r="AR262" i="19"/>
  <c r="AO262" i="19"/>
  <c r="AG262" i="19"/>
  <c r="AF262" i="19"/>
  <c r="AE262" i="19"/>
  <c r="AD262" i="19"/>
  <c r="AX261" i="19"/>
  <c r="AW261" i="19"/>
  <c r="AP261" i="19"/>
  <c r="AV261" i="19"/>
  <c r="AU261" i="19"/>
  <c r="AT261" i="19"/>
  <c r="AS261" i="19"/>
  <c r="AR261" i="19"/>
  <c r="AO261" i="19"/>
  <c r="AG261" i="19"/>
  <c r="AE261" i="19"/>
  <c r="AD261" i="19"/>
  <c r="AX260" i="19"/>
  <c r="AW260" i="19"/>
  <c r="AP260" i="19"/>
  <c r="AV260" i="19"/>
  <c r="AU260" i="19"/>
  <c r="AT260" i="19"/>
  <c r="AS260" i="19"/>
  <c r="AR260" i="19"/>
  <c r="AO260" i="19"/>
  <c r="AX259" i="19"/>
  <c r="AW259" i="19"/>
  <c r="AV259" i="19"/>
  <c r="AU259" i="19"/>
  <c r="AT259" i="19"/>
  <c r="AS259" i="19"/>
  <c r="AR259" i="19"/>
  <c r="AO259" i="19"/>
  <c r="AG259" i="19"/>
  <c r="AF259" i="19"/>
  <c r="AE259" i="19"/>
  <c r="AD259" i="19"/>
  <c r="AX258" i="19"/>
  <c r="AW258" i="19"/>
  <c r="AP258" i="19"/>
  <c r="AV258" i="19"/>
  <c r="AU258" i="19"/>
  <c r="AT258" i="19"/>
  <c r="AS258" i="19"/>
  <c r="AR258" i="19"/>
  <c r="AO258" i="19"/>
  <c r="AG258" i="19"/>
  <c r="AE258" i="19"/>
  <c r="AD258" i="19"/>
  <c r="AX257" i="19"/>
  <c r="AW257" i="19"/>
  <c r="AP257" i="19"/>
  <c r="AV257" i="19"/>
  <c r="AU257" i="19"/>
  <c r="AT257" i="19"/>
  <c r="AS257" i="19"/>
  <c r="AR257" i="19"/>
  <c r="AO257" i="19"/>
  <c r="AX256" i="19"/>
  <c r="AW256" i="19"/>
  <c r="AV256" i="19"/>
  <c r="AU256" i="19"/>
  <c r="AT256" i="19"/>
  <c r="AS256" i="19"/>
  <c r="AR256" i="19"/>
  <c r="AO256" i="19"/>
  <c r="AG256" i="19"/>
  <c r="AF256" i="19"/>
  <c r="AE256" i="19"/>
  <c r="AD256" i="19"/>
  <c r="AX255" i="19"/>
  <c r="AW255" i="19"/>
  <c r="AV255" i="19"/>
  <c r="AU255" i="19"/>
  <c r="AT255" i="19"/>
  <c r="AS255" i="19"/>
  <c r="AR255" i="19"/>
  <c r="AO255" i="19"/>
  <c r="AG255" i="19"/>
  <c r="AE255" i="19"/>
  <c r="AD255" i="19"/>
  <c r="AX254" i="19"/>
  <c r="AW254" i="19"/>
  <c r="AV254" i="19"/>
  <c r="AU254" i="19"/>
  <c r="AT254" i="19"/>
  <c r="AS254" i="19"/>
  <c r="AR254" i="19"/>
  <c r="AO254" i="19"/>
  <c r="AX253" i="19"/>
  <c r="AW253" i="19"/>
  <c r="AP253" i="19"/>
  <c r="AV253" i="19"/>
  <c r="AU253" i="19"/>
  <c r="AT253" i="19"/>
  <c r="AS253" i="19"/>
  <c r="AR253" i="19"/>
  <c r="AO253" i="19"/>
  <c r="AG253" i="19"/>
  <c r="AF253" i="19"/>
  <c r="AE253" i="19"/>
  <c r="AD253" i="19"/>
  <c r="AX252" i="19"/>
  <c r="AW252" i="19"/>
  <c r="AP252" i="19"/>
  <c r="AV252" i="19"/>
  <c r="AU252" i="19"/>
  <c r="AT252" i="19"/>
  <c r="AS252" i="19"/>
  <c r="AR252" i="19"/>
  <c r="AO252" i="19"/>
  <c r="AG252" i="19"/>
  <c r="AE252" i="19"/>
  <c r="AD252" i="19"/>
  <c r="AX251" i="19"/>
  <c r="AW251" i="19"/>
  <c r="AV251" i="19"/>
  <c r="AU251" i="19"/>
  <c r="AT251" i="19"/>
  <c r="AS251" i="19"/>
  <c r="AR251" i="19"/>
  <c r="AO251" i="19"/>
  <c r="AX250" i="19"/>
  <c r="AW250" i="19"/>
  <c r="AP250" i="19"/>
  <c r="AV250" i="19"/>
  <c r="AU250" i="19"/>
  <c r="AT250" i="19"/>
  <c r="AS250" i="19"/>
  <c r="AR250" i="19"/>
  <c r="AO250" i="19"/>
  <c r="AG250" i="19"/>
  <c r="AF250" i="19"/>
  <c r="AE250" i="19"/>
  <c r="AD250" i="19"/>
  <c r="AX249" i="19"/>
  <c r="AW249" i="19"/>
  <c r="AP249" i="19"/>
  <c r="AV249" i="19"/>
  <c r="AU249" i="19"/>
  <c r="AT249" i="19"/>
  <c r="AS249" i="19"/>
  <c r="AR249" i="19"/>
  <c r="AO249" i="19"/>
  <c r="AG249" i="19"/>
  <c r="AE249" i="19"/>
  <c r="AD249" i="19"/>
  <c r="AX248" i="19"/>
  <c r="AW248" i="19"/>
  <c r="AV248" i="19"/>
  <c r="AU248" i="19"/>
  <c r="AT248" i="19"/>
  <c r="AS248" i="19"/>
  <c r="AR248" i="19"/>
  <c r="AO248" i="19"/>
  <c r="AX247" i="19"/>
  <c r="AW247" i="19"/>
  <c r="AV247" i="19"/>
  <c r="AU247" i="19"/>
  <c r="AT247" i="19"/>
  <c r="AS247" i="19"/>
  <c r="AR247" i="19"/>
  <c r="AO247" i="19"/>
  <c r="AG247" i="19"/>
  <c r="AF247" i="19"/>
  <c r="AE247" i="19"/>
  <c r="AD247" i="19"/>
  <c r="AX246" i="19"/>
  <c r="AW246" i="19"/>
  <c r="AV246" i="19"/>
  <c r="AU246" i="19"/>
  <c r="AT246" i="19"/>
  <c r="AS246" i="19"/>
  <c r="AR246" i="19"/>
  <c r="AO246" i="19"/>
  <c r="AG246" i="19"/>
  <c r="AE246" i="19"/>
  <c r="AD246" i="19"/>
  <c r="AX245" i="19"/>
  <c r="AW245" i="19"/>
  <c r="AP245" i="19"/>
  <c r="AV245" i="19"/>
  <c r="AU245" i="19"/>
  <c r="AT245" i="19"/>
  <c r="AS245" i="19"/>
  <c r="AR245" i="19"/>
  <c r="AO245" i="19"/>
  <c r="AX244" i="19"/>
  <c r="AW244" i="19"/>
  <c r="AV244" i="19"/>
  <c r="AU244" i="19"/>
  <c r="AT244" i="19"/>
  <c r="AS244" i="19"/>
  <c r="AR244" i="19"/>
  <c r="AO244" i="19"/>
  <c r="AG244" i="19"/>
  <c r="AF244" i="19"/>
  <c r="AE244" i="19"/>
  <c r="AD244" i="19"/>
  <c r="AX243" i="19"/>
  <c r="AW243" i="19"/>
  <c r="AP243" i="19"/>
  <c r="AV243" i="19"/>
  <c r="AU243" i="19"/>
  <c r="AT243" i="19"/>
  <c r="AS243" i="19"/>
  <c r="AR243" i="19"/>
  <c r="AO243" i="19"/>
  <c r="AG243" i="19"/>
  <c r="AE243" i="19"/>
  <c r="AD243" i="19"/>
  <c r="AX242" i="19"/>
  <c r="AW242" i="19"/>
  <c r="AP242" i="19"/>
  <c r="AV242" i="19"/>
  <c r="AU242" i="19"/>
  <c r="AT242" i="19"/>
  <c r="AS242" i="19"/>
  <c r="AR242" i="19"/>
  <c r="AO242" i="19"/>
  <c r="AX241" i="19"/>
  <c r="AW241" i="19"/>
  <c r="AP241" i="19"/>
  <c r="AV241" i="19"/>
  <c r="AU241" i="19"/>
  <c r="AT241" i="19"/>
  <c r="AS241" i="19"/>
  <c r="AR241" i="19"/>
  <c r="AO241" i="19"/>
  <c r="AG241" i="19"/>
  <c r="AF241" i="19"/>
  <c r="AE241" i="19"/>
  <c r="AD241" i="19"/>
  <c r="AX240" i="19"/>
  <c r="AW240" i="19"/>
  <c r="AP240" i="19"/>
  <c r="AV240" i="19"/>
  <c r="AU240" i="19"/>
  <c r="AT240" i="19"/>
  <c r="AS240" i="19"/>
  <c r="AR240" i="19"/>
  <c r="AO240" i="19"/>
  <c r="AG240" i="19"/>
  <c r="AE240" i="19"/>
  <c r="AD240" i="19"/>
  <c r="AX239" i="19"/>
  <c r="AW239" i="19"/>
  <c r="AV239" i="19"/>
  <c r="AU239" i="19"/>
  <c r="AT239" i="19"/>
  <c r="AS239" i="19"/>
  <c r="AR239" i="19"/>
  <c r="AO239" i="19"/>
  <c r="AX238" i="19"/>
  <c r="AW238" i="19"/>
  <c r="AP238" i="19"/>
  <c r="AV238" i="19"/>
  <c r="AU238" i="19"/>
  <c r="AT238" i="19"/>
  <c r="AS238" i="19"/>
  <c r="AR238" i="19"/>
  <c r="AO238" i="19"/>
  <c r="AG238" i="19"/>
  <c r="AF238" i="19"/>
  <c r="AE238" i="19"/>
  <c r="AD238" i="19"/>
  <c r="AX237" i="19"/>
  <c r="AW237" i="19"/>
  <c r="AP237" i="19"/>
  <c r="AV237" i="19"/>
  <c r="AU237" i="19"/>
  <c r="AT237" i="19"/>
  <c r="AS237" i="19"/>
  <c r="AR237" i="19"/>
  <c r="AO237" i="19"/>
  <c r="AG237" i="19"/>
  <c r="AE237" i="19"/>
  <c r="AD237" i="19"/>
  <c r="AX236" i="19"/>
  <c r="AW236" i="19"/>
  <c r="AV236" i="19"/>
  <c r="AU236" i="19"/>
  <c r="AT236" i="19"/>
  <c r="AS236" i="19"/>
  <c r="AR236" i="19"/>
  <c r="AO236" i="19"/>
  <c r="AX235" i="19"/>
  <c r="AW235" i="19"/>
  <c r="AV235" i="19"/>
  <c r="AU235" i="19"/>
  <c r="AT235" i="19"/>
  <c r="AS235" i="19"/>
  <c r="AR235" i="19"/>
  <c r="AO235" i="19"/>
  <c r="AG235" i="19"/>
  <c r="AF235" i="19"/>
  <c r="AE235" i="19"/>
  <c r="AD235" i="19"/>
  <c r="AX234" i="19"/>
  <c r="AW234" i="19"/>
  <c r="AP234" i="19"/>
  <c r="AV234" i="19"/>
  <c r="AU234" i="19"/>
  <c r="AT234" i="19"/>
  <c r="AS234" i="19"/>
  <c r="AR234" i="19"/>
  <c r="AO234" i="19"/>
  <c r="AG234" i="19"/>
  <c r="AE234" i="19"/>
  <c r="AD234" i="19"/>
  <c r="AX233" i="19"/>
  <c r="AW233" i="19"/>
  <c r="AP233" i="19"/>
  <c r="AV233" i="19"/>
  <c r="AU233" i="19"/>
  <c r="AT233" i="19"/>
  <c r="AS233" i="19"/>
  <c r="AR233" i="19"/>
  <c r="AO233" i="19"/>
  <c r="AX232" i="19"/>
  <c r="AW232" i="19"/>
  <c r="AV232" i="19"/>
  <c r="AU232" i="19"/>
  <c r="AT232" i="19"/>
  <c r="AS232" i="19"/>
  <c r="AR232" i="19"/>
  <c r="AO232" i="19"/>
  <c r="AF232" i="19"/>
  <c r="AE232" i="19"/>
  <c r="AD232" i="19"/>
  <c r="AX231" i="19"/>
  <c r="AW231" i="19"/>
  <c r="AV231" i="19"/>
  <c r="AU231" i="19"/>
  <c r="AT231" i="19"/>
  <c r="AS231" i="19"/>
  <c r="AR231" i="19"/>
  <c r="AO231" i="19"/>
  <c r="AE231" i="19"/>
  <c r="AD231" i="19"/>
  <c r="AX230" i="19"/>
  <c r="AW230" i="19"/>
  <c r="AP230" i="19"/>
  <c r="AV230" i="19"/>
  <c r="AU230" i="19"/>
  <c r="AT230" i="19"/>
  <c r="AS230" i="19"/>
  <c r="AR230" i="19"/>
  <c r="AO230" i="19"/>
  <c r="AX229" i="19"/>
  <c r="AW229" i="19"/>
  <c r="AP229" i="19"/>
  <c r="AV229" i="19"/>
  <c r="AU229" i="19"/>
  <c r="AT229" i="19"/>
  <c r="AS229" i="19"/>
  <c r="AR229" i="19"/>
  <c r="AO229" i="19"/>
  <c r="AF229" i="19"/>
  <c r="AE229" i="19"/>
  <c r="AD229" i="19"/>
  <c r="AX228" i="19"/>
  <c r="AW228" i="19"/>
  <c r="AV228" i="19"/>
  <c r="AU228" i="19"/>
  <c r="AT228" i="19"/>
  <c r="AS228" i="19"/>
  <c r="AR228" i="19"/>
  <c r="AO228" i="19"/>
  <c r="AE228" i="19"/>
  <c r="AD228" i="19"/>
  <c r="AX227" i="19"/>
  <c r="AW227" i="19"/>
  <c r="AP227" i="19"/>
  <c r="AV227" i="19"/>
  <c r="AU227" i="19"/>
  <c r="AT227" i="19"/>
  <c r="AS227" i="19"/>
  <c r="AR227" i="19"/>
  <c r="AO227" i="19"/>
  <c r="AX226" i="19"/>
  <c r="AW226" i="19"/>
  <c r="AP226" i="19"/>
  <c r="AV226" i="19"/>
  <c r="AU226" i="19"/>
  <c r="AT226" i="19"/>
  <c r="AS226" i="19"/>
  <c r="AR226" i="19"/>
  <c r="AO226" i="19"/>
  <c r="AF226" i="19"/>
  <c r="AE226" i="19"/>
  <c r="AD226" i="19"/>
  <c r="AX225" i="19"/>
  <c r="AW225" i="19"/>
  <c r="AP225" i="19"/>
  <c r="AV225" i="19"/>
  <c r="AU225" i="19"/>
  <c r="AT225" i="19"/>
  <c r="AS225" i="19"/>
  <c r="AR225" i="19"/>
  <c r="AO225" i="19"/>
  <c r="AE225" i="19"/>
  <c r="AD225" i="19"/>
  <c r="AX224" i="19"/>
  <c r="AW224" i="19"/>
  <c r="AV224" i="19"/>
  <c r="AU224" i="19"/>
  <c r="AT224" i="19"/>
  <c r="AS224" i="19"/>
  <c r="AR224" i="19"/>
  <c r="AO224" i="19"/>
  <c r="AX223" i="19"/>
  <c r="AW223" i="19"/>
  <c r="AV223" i="19"/>
  <c r="AU223" i="19"/>
  <c r="AT223" i="19"/>
  <c r="AS223" i="19"/>
  <c r="AR223" i="19"/>
  <c r="AO223" i="19"/>
  <c r="AF223" i="19"/>
  <c r="AE223" i="19"/>
  <c r="AD223" i="19"/>
  <c r="AX222" i="19"/>
  <c r="AW222" i="19"/>
  <c r="AP222" i="19"/>
  <c r="AV222" i="19"/>
  <c r="AU222" i="19"/>
  <c r="AT222" i="19"/>
  <c r="AS222" i="19"/>
  <c r="AR222" i="19"/>
  <c r="AO222" i="19"/>
  <c r="AE222" i="19"/>
  <c r="AD222" i="19"/>
  <c r="AX221" i="19"/>
  <c r="AW221" i="19"/>
  <c r="AP221" i="19"/>
  <c r="AV221" i="19"/>
  <c r="AU221" i="19"/>
  <c r="AT221" i="19"/>
  <c r="AS221" i="19"/>
  <c r="AR221" i="19"/>
  <c r="AO221" i="19"/>
  <c r="AX220" i="19"/>
  <c r="AW220" i="19"/>
  <c r="AV220" i="19"/>
  <c r="AU220" i="19"/>
  <c r="AT220" i="19"/>
  <c r="AS220" i="19"/>
  <c r="AR220" i="19"/>
  <c r="AO220" i="19"/>
  <c r="AF220" i="19"/>
  <c r="AE220" i="19"/>
  <c r="AD220" i="19"/>
  <c r="AX219" i="19"/>
  <c r="AW219" i="19"/>
  <c r="AV219" i="19"/>
  <c r="AU219" i="19"/>
  <c r="AT219" i="19"/>
  <c r="AS219" i="19"/>
  <c r="AR219" i="19"/>
  <c r="AO219" i="19"/>
  <c r="AE219" i="19"/>
  <c r="AD219" i="19"/>
  <c r="AX218" i="19"/>
  <c r="AW218" i="19"/>
  <c r="AP218" i="19"/>
  <c r="AV218" i="19"/>
  <c r="AU218" i="19"/>
  <c r="AT218" i="19"/>
  <c r="AS218" i="19"/>
  <c r="AR218" i="19"/>
  <c r="AO218" i="19"/>
  <c r="AX217" i="19"/>
  <c r="AW217" i="19"/>
  <c r="AP217" i="19"/>
  <c r="AV217" i="19"/>
  <c r="AU217" i="19"/>
  <c r="AT217" i="19"/>
  <c r="AS217" i="19"/>
  <c r="AR217" i="19"/>
  <c r="AO217" i="19"/>
  <c r="AF217" i="19"/>
  <c r="AE217" i="19"/>
  <c r="AD217" i="19"/>
  <c r="AX216" i="19"/>
  <c r="AW216" i="19"/>
  <c r="AP216" i="19"/>
  <c r="AV216" i="19"/>
  <c r="AU216" i="19"/>
  <c r="AT216" i="19"/>
  <c r="AS216" i="19"/>
  <c r="AR216" i="19"/>
  <c r="AO216" i="19"/>
  <c r="AE216" i="19"/>
  <c r="AD216" i="19"/>
  <c r="AX215" i="19"/>
  <c r="AW215" i="19"/>
  <c r="AV215" i="19"/>
  <c r="AU215" i="19"/>
  <c r="AT215" i="19"/>
  <c r="AS215" i="19"/>
  <c r="AR215" i="19"/>
  <c r="AO215" i="19"/>
  <c r="AX214" i="19"/>
  <c r="AW214" i="19"/>
  <c r="AV214" i="19"/>
  <c r="AU214" i="19"/>
  <c r="AT214" i="19"/>
  <c r="AS214" i="19"/>
  <c r="AR214" i="19"/>
  <c r="AO214" i="19"/>
  <c r="AF214" i="19"/>
  <c r="AE214" i="19"/>
  <c r="AD214" i="19"/>
  <c r="AX213" i="19"/>
  <c r="AW213" i="19"/>
  <c r="AP213" i="19"/>
  <c r="AV213" i="19"/>
  <c r="AU213" i="19"/>
  <c r="AT213" i="19"/>
  <c r="AS213" i="19"/>
  <c r="AR213" i="19"/>
  <c r="AO213" i="19"/>
  <c r="AE213" i="19"/>
  <c r="AD213" i="19"/>
  <c r="AX212" i="19"/>
  <c r="AW212" i="19"/>
  <c r="AV212" i="19"/>
  <c r="AU212" i="19"/>
  <c r="AT212" i="19"/>
  <c r="AS212" i="19"/>
  <c r="AR212" i="19"/>
  <c r="AO212" i="19"/>
  <c r="AX211" i="19"/>
  <c r="AW211" i="19"/>
  <c r="AV211" i="19"/>
  <c r="AU211" i="19"/>
  <c r="AT211" i="19"/>
  <c r="AS211" i="19"/>
  <c r="AR211" i="19"/>
  <c r="AO211" i="19"/>
  <c r="AF211" i="19"/>
  <c r="AE211" i="19"/>
  <c r="AD211" i="19"/>
  <c r="AX210" i="19"/>
  <c r="AW210" i="19"/>
  <c r="AP210" i="19"/>
  <c r="AV210" i="19"/>
  <c r="AU210" i="19"/>
  <c r="AT210" i="19"/>
  <c r="AS210" i="19"/>
  <c r="AR210" i="19"/>
  <c r="AO210" i="19"/>
  <c r="AE210" i="19"/>
  <c r="AD210" i="19"/>
  <c r="AX209" i="19"/>
  <c r="AW209" i="19"/>
  <c r="AP209" i="19"/>
  <c r="AV209" i="19"/>
  <c r="AU209" i="19"/>
  <c r="AT209" i="19"/>
  <c r="AS209" i="19"/>
  <c r="AR209" i="19"/>
  <c r="AO209" i="19"/>
  <c r="AX208" i="19"/>
  <c r="AW208" i="19"/>
  <c r="AV208" i="19"/>
  <c r="AU208" i="19"/>
  <c r="AT208" i="19"/>
  <c r="AS208" i="19"/>
  <c r="AR208" i="19"/>
  <c r="AO208" i="19"/>
  <c r="AF208" i="19"/>
  <c r="AE208" i="19"/>
  <c r="AD208" i="19"/>
  <c r="AX207" i="19"/>
  <c r="AW207" i="19"/>
  <c r="AV207" i="19"/>
  <c r="AU207" i="19"/>
  <c r="AT207" i="19"/>
  <c r="AS207" i="19"/>
  <c r="AR207" i="19"/>
  <c r="AO207" i="19"/>
  <c r="AE207" i="19"/>
  <c r="AD207" i="19"/>
  <c r="AX206" i="19"/>
  <c r="AW206" i="19"/>
  <c r="AV206" i="19"/>
  <c r="AU206" i="19"/>
  <c r="AT206" i="19"/>
  <c r="AS206" i="19"/>
  <c r="AR206" i="19"/>
  <c r="AO206" i="19"/>
  <c r="AX205" i="19"/>
  <c r="AW205" i="19"/>
  <c r="AP205" i="19"/>
  <c r="AV205" i="19"/>
  <c r="AU205" i="19"/>
  <c r="AT205" i="19"/>
  <c r="AS205" i="19"/>
  <c r="AR205" i="19"/>
  <c r="AO205" i="19"/>
  <c r="AF205" i="19"/>
  <c r="AE205" i="19"/>
  <c r="AD205" i="19"/>
  <c r="AX204" i="19"/>
  <c r="AW204" i="19"/>
  <c r="AV204" i="19"/>
  <c r="AU204" i="19"/>
  <c r="AT204" i="19"/>
  <c r="AS204" i="19"/>
  <c r="AR204" i="19"/>
  <c r="AO204" i="19"/>
  <c r="AE204" i="19"/>
  <c r="AD204" i="19"/>
  <c r="AX203" i="19"/>
  <c r="AW203" i="19"/>
  <c r="AV203" i="19"/>
  <c r="AU203" i="19"/>
  <c r="AT203" i="19"/>
  <c r="AS203" i="19"/>
  <c r="AR203" i="19"/>
  <c r="AO203" i="19"/>
  <c r="AX202" i="19"/>
  <c r="AW202" i="19"/>
  <c r="AP202" i="19"/>
  <c r="AV202" i="19"/>
  <c r="AU202" i="19"/>
  <c r="AT202" i="19"/>
  <c r="AS202" i="19"/>
  <c r="AR202" i="19"/>
  <c r="AO202" i="19"/>
  <c r="AF202" i="19"/>
  <c r="AE202" i="19"/>
  <c r="AD202" i="19"/>
  <c r="AX201" i="19"/>
  <c r="AW201" i="19"/>
  <c r="AP201" i="19"/>
  <c r="AV201" i="19"/>
  <c r="AU201" i="19"/>
  <c r="AT201" i="19"/>
  <c r="AS201" i="19"/>
  <c r="AR201" i="19"/>
  <c r="AO201" i="19"/>
  <c r="AE201" i="19"/>
  <c r="AD201" i="19"/>
  <c r="AX200" i="19"/>
  <c r="AW200" i="19"/>
  <c r="AV200" i="19"/>
  <c r="AU200" i="19"/>
  <c r="AT200" i="19"/>
  <c r="AS200" i="19"/>
  <c r="AR200" i="19"/>
  <c r="AO200" i="19"/>
  <c r="AX199" i="19"/>
  <c r="AW199" i="19"/>
  <c r="AV199" i="19"/>
  <c r="AU199" i="19"/>
  <c r="AT199" i="19"/>
  <c r="AS199" i="19"/>
  <c r="AR199" i="19"/>
  <c r="AO199" i="19"/>
  <c r="AF199" i="19"/>
  <c r="AE199" i="19"/>
  <c r="AD199" i="19"/>
  <c r="AX198" i="19"/>
  <c r="AW198" i="19"/>
  <c r="AV198" i="19"/>
  <c r="AU198" i="19"/>
  <c r="AT198" i="19"/>
  <c r="AS198" i="19"/>
  <c r="AR198" i="19"/>
  <c r="AO198" i="19"/>
  <c r="AE198" i="19"/>
  <c r="AD198" i="19"/>
  <c r="AX197" i="19"/>
  <c r="AW197" i="19"/>
  <c r="AP197" i="19"/>
  <c r="AV197" i="19"/>
  <c r="AU197" i="19"/>
  <c r="AT197" i="19"/>
  <c r="AS197" i="19"/>
  <c r="AR197" i="19"/>
  <c r="AO197" i="19"/>
  <c r="AX196" i="19"/>
  <c r="AW196" i="19"/>
  <c r="AV196" i="19"/>
  <c r="AU196" i="19"/>
  <c r="AT196" i="19"/>
  <c r="AS196" i="19"/>
  <c r="AR196" i="19"/>
  <c r="AO196" i="19"/>
  <c r="AF196" i="19"/>
  <c r="AE196" i="19"/>
  <c r="AD196" i="19"/>
  <c r="AX195" i="19"/>
  <c r="AW195" i="19"/>
  <c r="AV195" i="19"/>
  <c r="AU195" i="19"/>
  <c r="AT195" i="19"/>
  <c r="AS195" i="19"/>
  <c r="AR195" i="19"/>
  <c r="AO195" i="19"/>
  <c r="AE195" i="19"/>
  <c r="AD195" i="19"/>
  <c r="AX194" i="19"/>
  <c r="AW194" i="19"/>
  <c r="AP194" i="19"/>
  <c r="AV194" i="19"/>
  <c r="AU194" i="19"/>
  <c r="AT194" i="19"/>
  <c r="AS194" i="19"/>
  <c r="AR194" i="19"/>
  <c r="AO194" i="19"/>
  <c r="AX193" i="19"/>
  <c r="AW193" i="19"/>
  <c r="AP193" i="19"/>
  <c r="AV193" i="19"/>
  <c r="AU193" i="19"/>
  <c r="AT193" i="19"/>
  <c r="AS193" i="19"/>
  <c r="AR193" i="19"/>
  <c r="AO193" i="19"/>
  <c r="AF193" i="19"/>
  <c r="AE193" i="19"/>
  <c r="AD193" i="19"/>
  <c r="AX192" i="19"/>
  <c r="AW192" i="19"/>
  <c r="AV192" i="19"/>
  <c r="AU192" i="19"/>
  <c r="AT192" i="19"/>
  <c r="AS192" i="19"/>
  <c r="AR192" i="19"/>
  <c r="AO192" i="19"/>
  <c r="AE192" i="19"/>
  <c r="AD192" i="19"/>
  <c r="AX191" i="19"/>
  <c r="AW191" i="19"/>
  <c r="AP191" i="19"/>
  <c r="AV191" i="19"/>
  <c r="AU191" i="19"/>
  <c r="AT191" i="19"/>
  <c r="AS191" i="19"/>
  <c r="AR191" i="19"/>
  <c r="AO191" i="19"/>
  <c r="AX190" i="19"/>
  <c r="AW190" i="19"/>
  <c r="AV190" i="19"/>
  <c r="AU190" i="19"/>
  <c r="AT190" i="19"/>
  <c r="AS190" i="19"/>
  <c r="AR190" i="19"/>
  <c r="AO190" i="19"/>
  <c r="AF190" i="19"/>
  <c r="AE190" i="19"/>
  <c r="AD190" i="19"/>
  <c r="AX189" i="19"/>
  <c r="AW189" i="19"/>
  <c r="AP189" i="19"/>
  <c r="AV189" i="19"/>
  <c r="AU189" i="19"/>
  <c r="AT189" i="19"/>
  <c r="AS189" i="19"/>
  <c r="AR189" i="19"/>
  <c r="AO189" i="19"/>
  <c r="AE189" i="19"/>
  <c r="AD189" i="19"/>
  <c r="AX188" i="19"/>
  <c r="AW188" i="19"/>
  <c r="AP188" i="19"/>
  <c r="AV188" i="19"/>
  <c r="AU188" i="19"/>
  <c r="AT188" i="19"/>
  <c r="AS188" i="19"/>
  <c r="AR188" i="19"/>
  <c r="AO188" i="19"/>
  <c r="AX187" i="19"/>
  <c r="AW187" i="19"/>
  <c r="AV187" i="19"/>
  <c r="AU187" i="19"/>
  <c r="AT187" i="19"/>
  <c r="AS187" i="19"/>
  <c r="AR187" i="19"/>
  <c r="AO187" i="19"/>
  <c r="AF187" i="19"/>
  <c r="AE187" i="19"/>
  <c r="AD187" i="19"/>
  <c r="AX186" i="19"/>
  <c r="AW186" i="19"/>
  <c r="AP186" i="19"/>
  <c r="AV186" i="19"/>
  <c r="AU186" i="19"/>
  <c r="AT186" i="19"/>
  <c r="AS186" i="19"/>
  <c r="AR186" i="19"/>
  <c r="AO186" i="19"/>
  <c r="AE186" i="19"/>
  <c r="AD186" i="19"/>
  <c r="AX185" i="19"/>
  <c r="AW185" i="19"/>
  <c r="AP185" i="19"/>
  <c r="AV185" i="19"/>
  <c r="AU185" i="19"/>
  <c r="AT185" i="19"/>
  <c r="AS185" i="19"/>
  <c r="AR185" i="19"/>
  <c r="AO185" i="19"/>
  <c r="AX184" i="19"/>
  <c r="AW184" i="19"/>
  <c r="AV184" i="19"/>
  <c r="AU184" i="19"/>
  <c r="AT184" i="19"/>
  <c r="AS184" i="19"/>
  <c r="AR184" i="19"/>
  <c r="AO184" i="19"/>
  <c r="AF184" i="19"/>
  <c r="AE184" i="19"/>
  <c r="AD184" i="19"/>
  <c r="AX183" i="19"/>
  <c r="AW183" i="19"/>
  <c r="AV183" i="19"/>
  <c r="AU183" i="19"/>
  <c r="AT183" i="19"/>
  <c r="AS183" i="19"/>
  <c r="AR183" i="19"/>
  <c r="AO183" i="19"/>
  <c r="AE183" i="19"/>
  <c r="AD183" i="19"/>
  <c r="AX182" i="19"/>
  <c r="AW182" i="19"/>
  <c r="AV182" i="19"/>
  <c r="AU182" i="19"/>
  <c r="AT182" i="19"/>
  <c r="AS182" i="19"/>
  <c r="AR182" i="19"/>
  <c r="AO182" i="19"/>
  <c r="AX181" i="19"/>
  <c r="AW181" i="19"/>
  <c r="AP181" i="19"/>
  <c r="AV181" i="19"/>
  <c r="AU181" i="19"/>
  <c r="AT181" i="19"/>
  <c r="AS181" i="19"/>
  <c r="AR181" i="19"/>
  <c r="AO181" i="19"/>
  <c r="AF181" i="19"/>
  <c r="AE181" i="19"/>
  <c r="AD181" i="19"/>
  <c r="AX180" i="19"/>
  <c r="AW180" i="19"/>
  <c r="AP180" i="19"/>
  <c r="AV180" i="19"/>
  <c r="AU180" i="19"/>
  <c r="AT180" i="19"/>
  <c r="AS180" i="19"/>
  <c r="AR180" i="19"/>
  <c r="AO180" i="19"/>
  <c r="AE180" i="19"/>
  <c r="AD180" i="19"/>
  <c r="AX179" i="19"/>
  <c r="AW179" i="19"/>
  <c r="AV179" i="19"/>
  <c r="AU179" i="19"/>
  <c r="AT179" i="19"/>
  <c r="AS179" i="19"/>
  <c r="AR179" i="19"/>
  <c r="AO179" i="19"/>
  <c r="AX178" i="19"/>
  <c r="AW178" i="19"/>
  <c r="AP178" i="19"/>
  <c r="AV178" i="19"/>
  <c r="AU178" i="19"/>
  <c r="AT178" i="19"/>
  <c r="AS178" i="19"/>
  <c r="AR178" i="19"/>
  <c r="AO178" i="19"/>
  <c r="AF178" i="19"/>
  <c r="AE178" i="19"/>
  <c r="AD178" i="19"/>
  <c r="AX177" i="19"/>
  <c r="AW177" i="19"/>
  <c r="AP177" i="19"/>
  <c r="AV177" i="19"/>
  <c r="AU177" i="19"/>
  <c r="AT177" i="19"/>
  <c r="AS177" i="19"/>
  <c r="AR177" i="19"/>
  <c r="AO177" i="19"/>
  <c r="AE177" i="19"/>
  <c r="AD177" i="19"/>
  <c r="AX176" i="19"/>
  <c r="AW176" i="19"/>
  <c r="AP176" i="19"/>
  <c r="AV176" i="19"/>
  <c r="AU176" i="19"/>
  <c r="AT176" i="19"/>
  <c r="AS176" i="19"/>
  <c r="AR176" i="19"/>
  <c r="AO176" i="19"/>
  <c r="AX175" i="19"/>
  <c r="AW175" i="19"/>
  <c r="AV175" i="19"/>
  <c r="AU175" i="19"/>
  <c r="AT175" i="19"/>
  <c r="AS175" i="19"/>
  <c r="AR175" i="19"/>
  <c r="AO175" i="19"/>
  <c r="AF175" i="19"/>
  <c r="AE175" i="19"/>
  <c r="AD175" i="19"/>
  <c r="AX174" i="19"/>
  <c r="AW174" i="19"/>
  <c r="AV174" i="19"/>
  <c r="AU174" i="19"/>
  <c r="AT174" i="19"/>
  <c r="AS174" i="19"/>
  <c r="AR174" i="19"/>
  <c r="AO174" i="19"/>
  <c r="AE174" i="19"/>
  <c r="AD174" i="19"/>
  <c r="AX173" i="19"/>
  <c r="AW173" i="19"/>
  <c r="AP173" i="19"/>
  <c r="AV173" i="19"/>
  <c r="AU173" i="19"/>
  <c r="AT173" i="19"/>
  <c r="AS173" i="19"/>
  <c r="AR173" i="19"/>
  <c r="AO173" i="19"/>
  <c r="AX172" i="19"/>
  <c r="AW172" i="19"/>
  <c r="AP172" i="19"/>
  <c r="AV172" i="19"/>
  <c r="AU172" i="19"/>
  <c r="AT172" i="19"/>
  <c r="AS172" i="19"/>
  <c r="AR172" i="19"/>
  <c r="AO172" i="19"/>
  <c r="AF172" i="19"/>
  <c r="AE172" i="19"/>
  <c r="AD172" i="19"/>
  <c r="AX171" i="19"/>
  <c r="AW171" i="19"/>
  <c r="AP171" i="19"/>
  <c r="AV171" i="19"/>
  <c r="AU171" i="19"/>
  <c r="AT171" i="19"/>
  <c r="AS171" i="19"/>
  <c r="AR171" i="19"/>
  <c r="AO171" i="19"/>
  <c r="AE171" i="19"/>
  <c r="AD171" i="19"/>
  <c r="AX170" i="19"/>
  <c r="AW170" i="19"/>
  <c r="AP170" i="19"/>
  <c r="AV170" i="19"/>
  <c r="AU170" i="19"/>
  <c r="AT170" i="19"/>
  <c r="AS170" i="19"/>
  <c r="AR170" i="19"/>
  <c r="AO170" i="19"/>
  <c r="AX169" i="19"/>
  <c r="AW169" i="19"/>
  <c r="AP169" i="19"/>
  <c r="AV169" i="19"/>
  <c r="AU169" i="19"/>
  <c r="AT169" i="19"/>
  <c r="AS169" i="19"/>
  <c r="AR169" i="19"/>
  <c r="AO169" i="19"/>
  <c r="AF169" i="19"/>
  <c r="AE169" i="19"/>
  <c r="AD169" i="19"/>
  <c r="AX168" i="19"/>
  <c r="AW168" i="19"/>
  <c r="AV168" i="19"/>
  <c r="AU168" i="19"/>
  <c r="AT168" i="19"/>
  <c r="AS168" i="19"/>
  <c r="AR168" i="19"/>
  <c r="AO168" i="19"/>
  <c r="AE168" i="19"/>
  <c r="AD168" i="19"/>
  <c r="AX167" i="19"/>
  <c r="AW167" i="19"/>
  <c r="AV167" i="19"/>
  <c r="AU167" i="19"/>
  <c r="AT167" i="19"/>
  <c r="AS167" i="19"/>
  <c r="AR167" i="19"/>
  <c r="AO167" i="19"/>
  <c r="AX166" i="19"/>
  <c r="AW166" i="19"/>
  <c r="AV166" i="19"/>
  <c r="AU166" i="19"/>
  <c r="AT166" i="19"/>
  <c r="AS166" i="19"/>
  <c r="AR166" i="19"/>
  <c r="AO166" i="19"/>
  <c r="AF166" i="19"/>
  <c r="AE166" i="19"/>
  <c r="AD166" i="19"/>
  <c r="AX165" i="19"/>
  <c r="AW165" i="19"/>
  <c r="AP165" i="19"/>
  <c r="AV165" i="19"/>
  <c r="AU165" i="19"/>
  <c r="AT165" i="19"/>
  <c r="AS165" i="19"/>
  <c r="AR165" i="19"/>
  <c r="AO165" i="19"/>
  <c r="AE165" i="19"/>
  <c r="AD165" i="19"/>
  <c r="AX164" i="19"/>
  <c r="AW164" i="19"/>
  <c r="AV164" i="19"/>
  <c r="AU164" i="19"/>
  <c r="AT164" i="19"/>
  <c r="AS164" i="19"/>
  <c r="AR164" i="19"/>
  <c r="AO164" i="19"/>
  <c r="AX163" i="19"/>
  <c r="AW163" i="19"/>
  <c r="AP163" i="19"/>
  <c r="AV163" i="19"/>
  <c r="AU163" i="19"/>
  <c r="AT163" i="19"/>
  <c r="AS163" i="19"/>
  <c r="AR163" i="19"/>
  <c r="AO163" i="19"/>
  <c r="AF163" i="19"/>
  <c r="AE163" i="19"/>
  <c r="AD163" i="19"/>
  <c r="AX162" i="19"/>
  <c r="AW162" i="19"/>
  <c r="AP162" i="19"/>
  <c r="AV162" i="19"/>
  <c r="AU162" i="19"/>
  <c r="AT162" i="19"/>
  <c r="AS162" i="19"/>
  <c r="AR162" i="19"/>
  <c r="AO162" i="19"/>
  <c r="AE162" i="19"/>
  <c r="AD162" i="19"/>
  <c r="AX161" i="19"/>
  <c r="AW161" i="19"/>
  <c r="AP161" i="19"/>
  <c r="AV161" i="19"/>
  <c r="AU161" i="19"/>
  <c r="AT161" i="19"/>
  <c r="AS161" i="19"/>
  <c r="AR161" i="19"/>
  <c r="AO161" i="19"/>
  <c r="AX160" i="19"/>
  <c r="AW160" i="19"/>
  <c r="AV160" i="19"/>
  <c r="AU160" i="19"/>
  <c r="AT160" i="19"/>
  <c r="AS160" i="19"/>
  <c r="AR160" i="19"/>
  <c r="AO160" i="19"/>
  <c r="AF160" i="19"/>
  <c r="AE160" i="19"/>
  <c r="AD160" i="19"/>
  <c r="AX159" i="19"/>
  <c r="AW159" i="19"/>
  <c r="AV159" i="19"/>
  <c r="AU159" i="19"/>
  <c r="AT159" i="19"/>
  <c r="AS159" i="19"/>
  <c r="AR159" i="19"/>
  <c r="AO159" i="19"/>
  <c r="AE159" i="19"/>
  <c r="AD159" i="19"/>
  <c r="AX158" i="19"/>
  <c r="AW158" i="19"/>
  <c r="AV158" i="19"/>
  <c r="AU158" i="19"/>
  <c r="AT158" i="19"/>
  <c r="AS158" i="19"/>
  <c r="AR158" i="19"/>
  <c r="AO158" i="19"/>
  <c r="AX157" i="19"/>
  <c r="AW157" i="19"/>
  <c r="AP157" i="19"/>
  <c r="AV157" i="19"/>
  <c r="AU157" i="19"/>
  <c r="AT157" i="19"/>
  <c r="AS157" i="19"/>
  <c r="AR157" i="19"/>
  <c r="AO157" i="19"/>
  <c r="AF157" i="19"/>
  <c r="AE157" i="19"/>
  <c r="AD157" i="19"/>
  <c r="AX156" i="19"/>
  <c r="AW156" i="19"/>
  <c r="AP156" i="19"/>
  <c r="AV156" i="19"/>
  <c r="AU156" i="19"/>
  <c r="AT156" i="19"/>
  <c r="AS156" i="19"/>
  <c r="AR156" i="19"/>
  <c r="AO156" i="19"/>
  <c r="AE156" i="19"/>
  <c r="AD156" i="19"/>
  <c r="AX155" i="19"/>
  <c r="AW155" i="19"/>
  <c r="AV155" i="19"/>
  <c r="AU155" i="19"/>
  <c r="AT155" i="19"/>
  <c r="AS155" i="19"/>
  <c r="AR155" i="19"/>
  <c r="AO155" i="19"/>
  <c r="AX154" i="19"/>
  <c r="AW154" i="19"/>
  <c r="AP154" i="19"/>
  <c r="AV154" i="19"/>
  <c r="AU154" i="19"/>
  <c r="AT154" i="19"/>
  <c r="AS154" i="19"/>
  <c r="AR154" i="19"/>
  <c r="AO154" i="19"/>
  <c r="AF154" i="19"/>
  <c r="AE154" i="19"/>
  <c r="AD154" i="19"/>
  <c r="AX153" i="19"/>
  <c r="AW153" i="19"/>
  <c r="AP153" i="19"/>
  <c r="AV153" i="19"/>
  <c r="AU153" i="19"/>
  <c r="AT153" i="19"/>
  <c r="AS153" i="19"/>
  <c r="AR153" i="19"/>
  <c r="AO153" i="19"/>
  <c r="AE153" i="19"/>
  <c r="AD153" i="19"/>
  <c r="AX152" i="19"/>
  <c r="AW152" i="19"/>
  <c r="AP152" i="19"/>
  <c r="AV152" i="19"/>
  <c r="AU152" i="19"/>
  <c r="AT152" i="19"/>
  <c r="AS152" i="19"/>
  <c r="AR152" i="19"/>
  <c r="AO152" i="19"/>
  <c r="AX151" i="19"/>
  <c r="AW151" i="19"/>
  <c r="AV151" i="19"/>
  <c r="AU151" i="19"/>
  <c r="AT151" i="19"/>
  <c r="AS151" i="19"/>
  <c r="AR151" i="19"/>
  <c r="AO151" i="19"/>
  <c r="AF151" i="19"/>
  <c r="AE151" i="19"/>
  <c r="AD151" i="19"/>
  <c r="AX150" i="19"/>
  <c r="AW150" i="19"/>
  <c r="AV150" i="19"/>
  <c r="AU150" i="19"/>
  <c r="AT150" i="19"/>
  <c r="AS150" i="19"/>
  <c r="AR150" i="19"/>
  <c r="AO150" i="19"/>
  <c r="AE150" i="19"/>
  <c r="AD150" i="19"/>
  <c r="AX149" i="19"/>
  <c r="AW149" i="19"/>
  <c r="AP149" i="19"/>
  <c r="AV149" i="19"/>
  <c r="AU149" i="19"/>
  <c r="AT149" i="19"/>
  <c r="AS149" i="19"/>
  <c r="AR149" i="19"/>
  <c r="AO149" i="19"/>
  <c r="AX148" i="19"/>
  <c r="AW148" i="19"/>
  <c r="AP148" i="19"/>
  <c r="AV148" i="19"/>
  <c r="AU148" i="19"/>
  <c r="AT148" i="19"/>
  <c r="AS148" i="19"/>
  <c r="AR148" i="19"/>
  <c r="AO148" i="19"/>
  <c r="AF148" i="19"/>
  <c r="AE148" i="19"/>
  <c r="AD148" i="19"/>
  <c r="AX147" i="19"/>
  <c r="AW147" i="19"/>
  <c r="AV147" i="19"/>
  <c r="AU147" i="19"/>
  <c r="AT147" i="19"/>
  <c r="AS147" i="19"/>
  <c r="AR147" i="19"/>
  <c r="AO147" i="19"/>
  <c r="AE147" i="19"/>
  <c r="AD147" i="19"/>
  <c r="AX146" i="19"/>
  <c r="AW146" i="19"/>
  <c r="AP146" i="19"/>
  <c r="AV146" i="19"/>
  <c r="AU146" i="19"/>
  <c r="AT146" i="19"/>
  <c r="AS146" i="19"/>
  <c r="AR146" i="19"/>
  <c r="AO146" i="19"/>
  <c r="AX145" i="19"/>
  <c r="AW145" i="19"/>
  <c r="AP145" i="19"/>
  <c r="AV145" i="19"/>
  <c r="AU145" i="19"/>
  <c r="AT145" i="19"/>
  <c r="AS145" i="19"/>
  <c r="AR145" i="19"/>
  <c r="AO145" i="19"/>
  <c r="AF145" i="19"/>
  <c r="AE145" i="19"/>
  <c r="AD145" i="19"/>
  <c r="AX144" i="19"/>
  <c r="AW144" i="19"/>
  <c r="AP144" i="19"/>
  <c r="AV144" i="19"/>
  <c r="AU144" i="19"/>
  <c r="AT144" i="19"/>
  <c r="AS144" i="19"/>
  <c r="AR144" i="19"/>
  <c r="AO144" i="19"/>
  <c r="AE144" i="19"/>
  <c r="AD144" i="19"/>
  <c r="AX143" i="19"/>
  <c r="AW143" i="19"/>
  <c r="AV143" i="19"/>
  <c r="AU143" i="19"/>
  <c r="AT143" i="19"/>
  <c r="AS143" i="19"/>
  <c r="AR143" i="19"/>
  <c r="AO143" i="19"/>
  <c r="AX142" i="19"/>
  <c r="AW142" i="19"/>
  <c r="AV142" i="19"/>
  <c r="AU142" i="19"/>
  <c r="AT142" i="19"/>
  <c r="AS142" i="19"/>
  <c r="AR142" i="19"/>
  <c r="AO142" i="19"/>
  <c r="AF142" i="19"/>
  <c r="AE142" i="19"/>
  <c r="AD142" i="19"/>
  <c r="AX141" i="19"/>
  <c r="AW141" i="19"/>
  <c r="AP141" i="19"/>
  <c r="AV141" i="19"/>
  <c r="AU141" i="19"/>
  <c r="AT141" i="19"/>
  <c r="AS141" i="19"/>
  <c r="AR141" i="19"/>
  <c r="AO141" i="19"/>
  <c r="AE141" i="19"/>
  <c r="AD141" i="19"/>
  <c r="AX140" i="19"/>
  <c r="AW140" i="19"/>
  <c r="AP140" i="19"/>
  <c r="AV140" i="19"/>
  <c r="AU140" i="19"/>
  <c r="AT140" i="19"/>
  <c r="AS140" i="19"/>
  <c r="AR140" i="19"/>
  <c r="AO140" i="19"/>
  <c r="AX139" i="19"/>
  <c r="AW139" i="19"/>
  <c r="AV139" i="19"/>
  <c r="AU139" i="19"/>
  <c r="AT139" i="19"/>
  <c r="AS139" i="19"/>
  <c r="AR139" i="19"/>
  <c r="AO139" i="19"/>
  <c r="AF139" i="19"/>
  <c r="AE139" i="19"/>
  <c r="AD139" i="19"/>
  <c r="AX138" i="19"/>
  <c r="AW138" i="19"/>
  <c r="AP138" i="19"/>
  <c r="AV138" i="19"/>
  <c r="AU138" i="19"/>
  <c r="AT138" i="19"/>
  <c r="AS138" i="19"/>
  <c r="AR138" i="19"/>
  <c r="AO138" i="19"/>
  <c r="AE138" i="19"/>
  <c r="AD138" i="19"/>
  <c r="AX137" i="19"/>
  <c r="AW137" i="19"/>
  <c r="AP137" i="19"/>
  <c r="AV137" i="19"/>
  <c r="AU137" i="19"/>
  <c r="AT137" i="19"/>
  <c r="AS137" i="19"/>
  <c r="AR137" i="19"/>
  <c r="AO137" i="19"/>
  <c r="AX136" i="19"/>
  <c r="AW136" i="19"/>
  <c r="AV136" i="19"/>
  <c r="AU136" i="19"/>
  <c r="AT136" i="19"/>
  <c r="AS136" i="19"/>
  <c r="AR136" i="19"/>
  <c r="AO136" i="19"/>
  <c r="AF136" i="19"/>
  <c r="AE136" i="19"/>
  <c r="AD136" i="19"/>
  <c r="AX135" i="19"/>
  <c r="AW135" i="19"/>
  <c r="AV135" i="19"/>
  <c r="AU135" i="19"/>
  <c r="AT135" i="19"/>
  <c r="AS135" i="19"/>
  <c r="AR135" i="19"/>
  <c r="AO135" i="19"/>
  <c r="AE135" i="19"/>
  <c r="AD135" i="19"/>
  <c r="AX134" i="19"/>
  <c r="AW134" i="19"/>
  <c r="AV134" i="19"/>
  <c r="AU134" i="19"/>
  <c r="AT134" i="19"/>
  <c r="AS134" i="19"/>
  <c r="AR134" i="19"/>
  <c r="AO134" i="19"/>
  <c r="AX133" i="19"/>
  <c r="AW133" i="19"/>
  <c r="AP133" i="19"/>
  <c r="AV133" i="19"/>
  <c r="AU133" i="19"/>
  <c r="AT133" i="19"/>
  <c r="AS133" i="19"/>
  <c r="AR133" i="19"/>
  <c r="AO133" i="19"/>
  <c r="AF133" i="19"/>
  <c r="AE133" i="19"/>
  <c r="AD133" i="19"/>
  <c r="AX132" i="19"/>
  <c r="AW132" i="19"/>
  <c r="AV132" i="19"/>
  <c r="AU132" i="19"/>
  <c r="AT132" i="19"/>
  <c r="AS132" i="19"/>
  <c r="AR132" i="19"/>
  <c r="AO132" i="19"/>
  <c r="AE132" i="19"/>
  <c r="AD132" i="19"/>
  <c r="AX131" i="19"/>
  <c r="AW131" i="19"/>
  <c r="AV131" i="19"/>
  <c r="AU131" i="19"/>
  <c r="AT131" i="19"/>
  <c r="AS131" i="19"/>
  <c r="AR131" i="19"/>
  <c r="AO131" i="19"/>
  <c r="AX130" i="19"/>
  <c r="AW130" i="19"/>
  <c r="AP130" i="19"/>
  <c r="AV130" i="19"/>
  <c r="AU130" i="19"/>
  <c r="AT130" i="19"/>
  <c r="AS130" i="19"/>
  <c r="AR130" i="19"/>
  <c r="AO130" i="19"/>
  <c r="AF130" i="19"/>
  <c r="AE130" i="19"/>
  <c r="AD130" i="19"/>
  <c r="AX129" i="19"/>
  <c r="AW129" i="19"/>
  <c r="AP129" i="19"/>
  <c r="AV129" i="19"/>
  <c r="AU129" i="19"/>
  <c r="AT129" i="19"/>
  <c r="AS129" i="19"/>
  <c r="AR129" i="19"/>
  <c r="AO129" i="19"/>
  <c r="AE129" i="19"/>
  <c r="AD129" i="19"/>
  <c r="AX128" i="19"/>
  <c r="AW128" i="19"/>
  <c r="AV128" i="19"/>
  <c r="AU128" i="19"/>
  <c r="AT128" i="19"/>
  <c r="AS128" i="19"/>
  <c r="AR128" i="19"/>
  <c r="AO128" i="19"/>
  <c r="AX127" i="19"/>
  <c r="AW127" i="19"/>
  <c r="AV127" i="19"/>
  <c r="AU127" i="19"/>
  <c r="AT127" i="19"/>
  <c r="AS127" i="19"/>
  <c r="AR127" i="19"/>
  <c r="AO127" i="19"/>
  <c r="AF127" i="19"/>
  <c r="AE127" i="19"/>
  <c r="AD127" i="19"/>
  <c r="AX126" i="19"/>
  <c r="AW126" i="19"/>
  <c r="AV126" i="19"/>
  <c r="AU126" i="19"/>
  <c r="AT126" i="19"/>
  <c r="AS126" i="19"/>
  <c r="AR126" i="19"/>
  <c r="AO126" i="19"/>
  <c r="AE126" i="19"/>
  <c r="AD126" i="19"/>
  <c r="AX125" i="19"/>
  <c r="AW125" i="19"/>
  <c r="AP125" i="19"/>
  <c r="AV125" i="19"/>
  <c r="AU125" i="19"/>
  <c r="AT125" i="19"/>
  <c r="AS125" i="19"/>
  <c r="AR125" i="19"/>
  <c r="AO125" i="19"/>
  <c r="AX124" i="19"/>
  <c r="AW124" i="19"/>
  <c r="AV124" i="19"/>
  <c r="AU124" i="19"/>
  <c r="AT124" i="19"/>
  <c r="AS124" i="19"/>
  <c r="AR124" i="19"/>
  <c r="AO124" i="19"/>
  <c r="AF124" i="19"/>
  <c r="AE124" i="19"/>
  <c r="AD124" i="19"/>
  <c r="AX123" i="19"/>
  <c r="AW123" i="19"/>
  <c r="AV123" i="19"/>
  <c r="AU123" i="19"/>
  <c r="AT123" i="19"/>
  <c r="AS123" i="19"/>
  <c r="AR123" i="19"/>
  <c r="AO123" i="19"/>
  <c r="AE123" i="19"/>
  <c r="AD123" i="19"/>
  <c r="AX122" i="19"/>
  <c r="AW122" i="19"/>
  <c r="AP122" i="19"/>
  <c r="AV122" i="19"/>
  <c r="AU122" i="19"/>
  <c r="AT122" i="19"/>
  <c r="AS122" i="19"/>
  <c r="AR122" i="19"/>
  <c r="AO122" i="19"/>
  <c r="AX121" i="19"/>
  <c r="AW121" i="19"/>
  <c r="AP121" i="19"/>
  <c r="AV121" i="19"/>
  <c r="AU121" i="19"/>
  <c r="AT121" i="19"/>
  <c r="AS121" i="19"/>
  <c r="AR121" i="19"/>
  <c r="AO121" i="19"/>
  <c r="AF121" i="19"/>
  <c r="AE121" i="19"/>
  <c r="AD121" i="19"/>
  <c r="AX120" i="19"/>
  <c r="AW120" i="19"/>
  <c r="AP120" i="19"/>
  <c r="AV120" i="19"/>
  <c r="AU120" i="19"/>
  <c r="AT120" i="19"/>
  <c r="AS120" i="19"/>
  <c r="AR120" i="19"/>
  <c r="AO120" i="19"/>
  <c r="AE120" i="19"/>
  <c r="AD120" i="19"/>
  <c r="AX119" i="19"/>
  <c r="AW119" i="19"/>
  <c r="AV119" i="19"/>
  <c r="AU119" i="19"/>
  <c r="AT119" i="19"/>
  <c r="AS119" i="19"/>
  <c r="AR119" i="19"/>
  <c r="AO119" i="19"/>
  <c r="AX118" i="19"/>
  <c r="AW118" i="19"/>
  <c r="AV118" i="19"/>
  <c r="AU118" i="19"/>
  <c r="AT118" i="19"/>
  <c r="AS118" i="19"/>
  <c r="AR118" i="19"/>
  <c r="AO118" i="19"/>
  <c r="AF118" i="19"/>
  <c r="AE118" i="19"/>
  <c r="AD118" i="19"/>
  <c r="AX117" i="19"/>
  <c r="AW117" i="19"/>
  <c r="AP117" i="19"/>
  <c r="AV117" i="19"/>
  <c r="AU117" i="19"/>
  <c r="AT117" i="19"/>
  <c r="AS117" i="19"/>
  <c r="AR117" i="19"/>
  <c r="AO117" i="19"/>
  <c r="AE117" i="19"/>
  <c r="AD117" i="19"/>
  <c r="AX116" i="19"/>
  <c r="AW116" i="19"/>
  <c r="AV116" i="19"/>
  <c r="AU116" i="19"/>
  <c r="AT116" i="19"/>
  <c r="AS116" i="19"/>
  <c r="AR116" i="19"/>
  <c r="AO116" i="19"/>
  <c r="AX115" i="19"/>
  <c r="AW115" i="19"/>
  <c r="AV115" i="19"/>
  <c r="AU115" i="19"/>
  <c r="AT115" i="19"/>
  <c r="AS115" i="19"/>
  <c r="AR115" i="19"/>
  <c r="AO115" i="19"/>
  <c r="AF115" i="19"/>
  <c r="AE115" i="19"/>
  <c r="AD115" i="19"/>
  <c r="AX114" i="19"/>
  <c r="AW114" i="19"/>
  <c r="AP114" i="19"/>
  <c r="AV114" i="19"/>
  <c r="AU114" i="19"/>
  <c r="AT114" i="19"/>
  <c r="AS114" i="19"/>
  <c r="AR114" i="19"/>
  <c r="AO114" i="19"/>
  <c r="AE114" i="19"/>
  <c r="AD114" i="19"/>
  <c r="AX113" i="19"/>
  <c r="AW113" i="19"/>
  <c r="AP113" i="19"/>
  <c r="AV113" i="19"/>
  <c r="AU113" i="19"/>
  <c r="AT113" i="19"/>
  <c r="AS113" i="19"/>
  <c r="AR113" i="19"/>
  <c r="AO113" i="19"/>
  <c r="AX112" i="19"/>
  <c r="AW112" i="19"/>
  <c r="AP112" i="19"/>
  <c r="AV112" i="19"/>
  <c r="AU112" i="19"/>
  <c r="AT112" i="19"/>
  <c r="AS112" i="19"/>
  <c r="AR112" i="19"/>
  <c r="AO112" i="19"/>
  <c r="AF112" i="19"/>
  <c r="AE112" i="19"/>
  <c r="AD112" i="19"/>
  <c r="AX111" i="19"/>
  <c r="AW111" i="19"/>
  <c r="AV111" i="19"/>
  <c r="AU111" i="19"/>
  <c r="AT111" i="19"/>
  <c r="AS111" i="19"/>
  <c r="AR111" i="19"/>
  <c r="AO111" i="19"/>
  <c r="AE111" i="19"/>
  <c r="AD111" i="19"/>
  <c r="AX110" i="19"/>
  <c r="AW110" i="19"/>
  <c r="AV110" i="19"/>
  <c r="AU110" i="19"/>
  <c r="AT110" i="19"/>
  <c r="AS110" i="19"/>
  <c r="AR110" i="19"/>
  <c r="AO110" i="19"/>
  <c r="AX109" i="19"/>
  <c r="AW109" i="19"/>
  <c r="AP109" i="19"/>
  <c r="AV109" i="19"/>
  <c r="AU109" i="19"/>
  <c r="AT109" i="19"/>
  <c r="AS109" i="19"/>
  <c r="AR109" i="19"/>
  <c r="AO109" i="19"/>
  <c r="AF109" i="19"/>
  <c r="AE109" i="19"/>
  <c r="AD109" i="19"/>
  <c r="AX108" i="19"/>
  <c r="AW108" i="19"/>
  <c r="AP108" i="19"/>
  <c r="AV108" i="19"/>
  <c r="AU108" i="19"/>
  <c r="AT108" i="19"/>
  <c r="AS108" i="19"/>
  <c r="AR108" i="19"/>
  <c r="AO108" i="19"/>
  <c r="AE108" i="19"/>
  <c r="AD108" i="19"/>
  <c r="AX107" i="19"/>
  <c r="AW107" i="19"/>
  <c r="AV107" i="19"/>
  <c r="AU107" i="19"/>
  <c r="AT107" i="19"/>
  <c r="AS107" i="19"/>
  <c r="AR107" i="19"/>
  <c r="AO107" i="19"/>
  <c r="AX106" i="19"/>
  <c r="AW106" i="19"/>
  <c r="AP106" i="19"/>
  <c r="AV106" i="19"/>
  <c r="AU106" i="19"/>
  <c r="AT106" i="19"/>
  <c r="AS106" i="19"/>
  <c r="AR106" i="19"/>
  <c r="AO106" i="19"/>
  <c r="AF106" i="19"/>
  <c r="AE106" i="19"/>
  <c r="AD106" i="19"/>
  <c r="AX105" i="19"/>
  <c r="AW105" i="19"/>
  <c r="AP105" i="19"/>
  <c r="AV105" i="19"/>
  <c r="AU105" i="19"/>
  <c r="AT105" i="19"/>
  <c r="AS105" i="19"/>
  <c r="AR105" i="19"/>
  <c r="AO105" i="19"/>
  <c r="AE105" i="19"/>
  <c r="AD105" i="19"/>
  <c r="AX104" i="19"/>
  <c r="AW104" i="19"/>
  <c r="AP104" i="19"/>
  <c r="AV104" i="19"/>
  <c r="AU104" i="19"/>
  <c r="AT104" i="19"/>
  <c r="AS104" i="19"/>
  <c r="AR104" i="19"/>
  <c r="AO104" i="19"/>
  <c r="AX103" i="19"/>
  <c r="AW103" i="19"/>
  <c r="AV103" i="19"/>
  <c r="AU103" i="19"/>
  <c r="AT103" i="19"/>
  <c r="AS103" i="19"/>
  <c r="AR103" i="19"/>
  <c r="AO103" i="19"/>
  <c r="AF103" i="19"/>
  <c r="AE103" i="19"/>
  <c r="AD103" i="19"/>
  <c r="AX102" i="19"/>
  <c r="AW102" i="19"/>
  <c r="AP102" i="19"/>
  <c r="AV102" i="19"/>
  <c r="AU102" i="19"/>
  <c r="AT102" i="19"/>
  <c r="AS102" i="19"/>
  <c r="AR102" i="19"/>
  <c r="AO102" i="19"/>
  <c r="AE102" i="19"/>
  <c r="AD102" i="19"/>
  <c r="AX101" i="19"/>
  <c r="AW101" i="19"/>
  <c r="AP101" i="19"/>
  <c r="AV101" i="19"/>
  <c r="AU101" i="19"/>
  <c r="AT101" i="19"/>
  <c r="AS101" i="19"/>
  <c r="AR101" i="19"/>
  <c r="AO101" i="19"/>
  <c r="AX100" i="19"/>
  <c r="AW100" i="19"/>
  <c r="AP100" i="19"/>
  <c r="AV100" i="19"/>
  <c r="AU100" i="19"/>
  <c r="AT100" i="19"/>
  <c r="AS100" i="19"/>
  <c r="AR100" i="19"/>
  <c r="AO100" i="19"/>
  <c r="AF100" i="19"/>
  <c r="AE100" i="19"/>
  <c r="AD100" i="19"/>
  <c r="AX99" i="19"/>
  <c r="AW99" i="19"/>
  <c r="AP99" i="19"/>
  <c r="AV99" i="19"/>
  <c r="AU99" i="19"/>
  <c r="AT99" i="19"/>
  <c r="AS99" i="19"/>
  <c r="AR99" i="19"/>
  <c r="AO99" i="19"/>
  <c r="AE99" i="19"/>
  <c r="AD99" i="19"/>
  <c r="AX98" i="19"/>
  <c r="AW98" i="19"/>
  <c r="AP98" i="19"/>
  <c r="AV98" i="19"/>
  <c r="AU98" i="19"/>
  <c r="AT98" i="19"/>
  <c r="AS98" i="19"/>
  <c r="AR98" i="19"/>
  <c r="AO98" i="19"/>
  <c r="AX97" i="19"/>
  <c r="AW97" i="19"/>
  <c r="AP97" i="19"/>
  <c r="AV97" i="19"/>
  <c r="AU97" i="19"/>
  <c r="AT97" i="19"/>
  <c r="AS97" i="19"/>
  <c r="AR97" i="19"/>
  <c r="AO97" i="19"/>
  <c r="AF97" i="19"/>
  <c r="AE97" i="19"/>
  <c r="AD97" i="19"/>
  <c r="AX96" i="19"/>
  <c r="AW96" i="19"/>
  <c r="AV96" i="19"/>
  <c r="AU96" i="19"/>
  <c r="AT96" i="19"/>
  <c r="AS96" i="19"/>
  <c r="AR96" i="19"/>
  <c r="AO96" i="19"/>
  <c r="AE96" i="19"/>
  <c r="AD96" i="19"/>
  <c r="AX95" i="19"/>
  <c r="AW95" i="19"/>
  <c r="AV95" i="19"/>
  <c r="AU95" i="19"/>
  <c r="AT95" i="19"/>
  <c r="AS95" i="19"/>
  <c r="AR95" i="19"/>
  <c r="AO95" i="19"/>
  <c r="AX94" i="19"/>
  <c r="AW94" i="19"/>
  <c r="AP94" i="19"/>
  <c r="AV94" i="19"/>
  <c r="AU94" i="19"/>
  <c r="AT94" i="19"/>
  <c r="AS94" i="19"/>
  <c r="AR94" i="19"/>
  <c r="AO94" i="19"/>
  <c r="AF94" i="19"/>
  <c r="AE94" i="19"/>
  <c r="AD94" i="19"/>
  <c r="AX93" i="19"/>
  <c r="AW93" i="19"/>
  <c r="AP93" i="19"/>
  <c r="AV93" i="19"/>
  <c r="AU93" i="19"/>
  <c r="AT93" i="19"/>
  <c r="AS93" i="19"/>
  <c r="AR93" i="19"/>
  <c r="AO93" i="19"/>
  <c r="AE93" i="19"/>
  <c r="AD93" i="19"/>
  <c r="AX92" i="19"/>
  <c r="AW92" i="19"/>
  <c r="AV92" i="19"/>
  <c r="AU92" i="19"/>
  <c r="AT92" i="19"/>
  <c r="AS92" i="19"/>
  <c r="AR92" i="19"/>
  <c r="AO92" i="19"/>
  <c r="AX91" i="19"/>
  <c r="AW91" i="19"/>
  <c r="AV91" i="19"/>
  <c r="AU91" i="19"/>
  <c r="AT91" i="19"/>
  <c r="AS91" i="19"/>
  <c r="AR91" i="19"/>
  <c r="AO91" i="19"/>
  <c r="AF91" i="19"/>
  <c r="AE91" i="19"/>
  <c r="AD91" i="19"/>
  <c r="AX90" i="19"/>
  <c r="AW90" i="19"/>
  <c r="AP90" i="19"/>
  <c r="AV90" i="19"/>
  <c r="AU90" i="19"/>
  <c r="AT90" i="19"/>
  <c r="AS90" i="19"/>
  <c r="AR90" i="19"/>
  <c r="AO90" i="19"/>
  <c r="AE90" i="19"/>
  <c r="AD90" i="19"/>
  <c r="AX89" i="19"/>
  <c r="AW89" i="19"/>
  <c r="AP89" i="19"/>
  <c r="AV89" i="19"/>
  <c r="AU89" i="19"/>
  <c r="AT89" i="19"/>
  <c r="AS89" i="19"/>
  <c r="AR89" i="19"/>
  <c r="AO89" i="19"/>
  <c r="AX88" i="19"/>
  <c r="AW88" i="19"/>
  <c r="AP88" i="19"/>
  <c r="AV88" i="19"/>
  <c r="AU88" i="19"/>
  <c r="AT88" i="19"/>
  <c r="AS88" i="19"/>
  <c r="AR88" i="19"/>
  <c r="AO88" i="19"/>
  <c r="AF88" i="19"/>
  <c r="AE88" i="19"/>
  <c r="AD88" i="19"/>
  <c r="AX87" i="19"/>
  <c r="AW87" i="19"/>
  <c r="AP87" i="19"/>
  <c r="AV87" i="19"/>
  <c r="AU87" i="19"/>
  <c r="AT87" i="19"/>
  <c r="AS87" i="19"/>
  <c r="AR87" i="19"/>
  <c r="AO87" i="19"/>
  <c r="AE87" i="19"/>
  <c r="AD87" i="19"/>
  <c r="AX86" i="19"/>
  <c r="AW86" i="19"/>
  <c r="AP86" i="19"/>
  <c r="AV86" i="19"/>
  <c r="AU86" i="19"/>
  <c r="AT86" i="19"/>
  <c r="AS86" i="19"/>
  <c r="AR86" i="19"/>
  <c r="AO86" i="19"/>
  <c r="AX85" i="19"/>
  <c r="AW85" i="19"/>
  <c r="AP85" i="19"/>
  <c r="AV85" i="19"/>
  <c r="AU85" i="19"/>
  <c r="AT85" i="19"/>
  <c r="AS85" i="19"/>
  <c r="AR85" i="19"/>
  <c r="AO85" i="19"/>
  <c r="AF85" i="19"/>
  <c r="AE85" i="19"/>
  <c r="AD85" i="19"/>
  <c r="AX84" i="19"/>
  <c r="AW84" i="19"/>
  <c r="AP84" i="19"/>
  <c r="AV84" i="19"/>
  <c r="AU84" i="19"/>
  <c r="AT84" i="19"/>
  <c r="AS84" i="19"/>
  <c r="AR84" i="19"/>
  <c r="AO84" i="19"/>
  <c r="AE84" i="19"/>
  <c r="AD84" i="19"/>
  <c r="AX83" i="19"/>
  <c r="AW83" i="19"/>
  <c r="AP83" i="19"/>
  <c r="AV83" i="19"/>
  <c r="AU83" i="19"/>
  <c r="AT83" i="19"/>
  <c r="AS83" i="19"/>
  <c r="AR83" i="19"/>
  <c r="AO83" i="19"/>
  <c r="AX82" i="19"/>
  <c r="AW82" i="19"/>
  <c r="AP82" i="19"/>
  <c r="AV82" i="19"/>
  <c r="AU82" i="19"/>
  <c r="AT82" i="19"/>
  <c r="AS82" i="19"/>
  <c r="AR82" i="19"/>
  <c r="AO82" i="19"/>
  <c r="AF82" i="19"/>
  <c r="AE82" i="19"/>
  <c r="AD82" i="19"/>
  <c r="AX81" i="19"/>
  <c r="AW81" i="19"/>
  <c r="AP81" i="19"/>
  <c r="AV81" i="19"/>
  <c r="AU81" i="19"/>
  <c r="AT81" i="19"/>
  <c r="AS81" i="19"/>
  <c r="AR81" i="19"/>
  <c r="AO81" i="19"/>
  <c r="AE81" i="19"/>
  <c r="AD81" i="19"/>
  <c r="AX80" i="19"/>
  <c r="AW80" i="19"/>
  <c r="AP80" i="19"/>
  <c r="AV80" i="19"/>
  <c r="AU80" i="19"/>
  <c r="AT80" i="19"/>
  <c r="AS80" i="19"/>
  <c r="AR80" i="19"/>
  <c r="AO80" i="19"/>
  <c r="AX79" i="19"/>
  <c r="AW79" i="19"/>
  <c r="AV79" i="19"/>
  <c r="AU79" i="19"/>
  <c r="AT79" i="19"/>
  <c r="AS79" i="19"/>
  <c r="AR79" i="19"/>
  <c r="AO79" i="19"/>
  <c r="AF79" i="19"/>
  <c r="AE79" i="19"/>
  <c r="AD79" i="19"/>
  <c r="AX78" i="19"/>
  <c r="AW78" i="19"/>
  <c r="AP78" i="19"/>
  <c r="AV78" i="19"/>
  <c r="AU78" i="19"/>
  <c r="AT78" i="19"/>
  <c r="AS78" i="19"/>
  <c r="AR78" i="19"/>
  <c r="AO78" i="19"/>
  <c r="AE78" i="19"/>
  <c r="AD78" i="19"/>
  <c r="AX77" i="19"/>
  <c r="AW77" i="19"/>
  <c r="AP77" i="19"/>
  <c r="AV77" i="19"/>
  <c r="AU77" i="19"/>
  <c r="AT77" i="19"/>
  <c r="AS77" i="19"/>
  <c r="AR77" i="19"/>
  <c r="AO77" i="19"/>
  <c r="AX76" i="19"/>
  <c r="AW76" i="19"/>
  <c r="AP76" i="19"/>
  <c r="AV76" i="19"/>
  <c r="AU76" i="19"/>
  <c r="AT76" i="19"/>
  <c r="AS76" i="19"/>
  <c r="AR76" i="19"/>
  <c r="AO76" i="19"/>
  <c r="AF76" i="19"/>
  <c r="AE76" i="19"/>
  <c r="AD76" i="19"/>
  <c r="AX75" i="19"/>
  <c r="AW75" i="19"/>
  <c r="AV75" i="19"/>
  <c r="AU75" i="19"/>
  <c r="AT75" i="19"/>
  <c r="AS75" i="19"/>
  <c r="AO75" i="19"/>
  <c r="AR75" i="19"/>
  <c r="AE75" i="19"/>
  <c r="AD75" i="19"/>
  <c r="AX74" i="19"/>
  <c r="AW74" i="19"/>
  <c r="AP74" i="19"/>
  <c r="AV74" i="19"/>
  <c r="AU74" i="19"/>
  <c r="AT74" i="19"/>
  <c r="AS74" i="19"/>
  <c r="AO74" i="19"/>
  <c r="AR74" i="19"/>
  <c r="AX73" i="19"/>
  <c r="AW73" i="19"/>
  <c r="AP73" i="19"/>
  <c r="AV73" i="19"/>
  <c r="AU73" i="19"/>
  <c r="AT73" i="19"/>
  <c r="AS73" i="19"/>
  <c r="AR73" i="19"/>
  <c r="AO73" i="19"/>
  <c r="AF73" i="19"/>
  <c r="AE73" i="19"/>
  <c r="AD73" i="19"/>
  <c r="AX72" i="19"/>
  <c r="AW72" i="19"/>
  <c r="AP72" i="19"/>
  <c r="AV72" i="19"/>
  <c r="AU72" i="19"/>
  <c r="AT72" i="19"/>
  <c r="AS72" i="19"/>
  <c r="AR72" i="19"/>
  <c r="AO72" i="19"/>
  <c r="AE72" i="19"/>
  <c r="AD72" i="19"/>
  <c r="AX71" i="19"/>
  <c r="AW71" i="19"/>
  <c r="AV71" i="19"/>
  <c r="AU71" i="19"/>
  <c r="AT71" i="19"/>
  <c r="AS71" i="19"/>
  <c r="AO71" i="19"/>
  <c r="AR71" i="19"/>
  <c r="AX70" i="19"/>
  <c r="AW70" i="19"/>
  <c r="AP70" i="19"/>
  <c r="AV70" i="19"/>
  <c r="AU70" i="19"/>
  <c r="AT70" i="19"/>
  <c r="AS70" i="19"/>
  <c r="AR70" i="19"/>
  <c r="AO70" i="19"/>
  <c r="AF70" i="19"/>
  <c r="AE70" i="19"/>
  <c r="AD70" i="19"/>
  <c r="AX69" i="19"/>
  <c r="AW69" i="19"/>
  <c r="AP69" i="19"/>
  <c r="AV69" i="19"/>
  <c r="AU69" i="19"/>
  <c r="AT69" i="19"/>
  <c r="AS69" i="19"/>
  <c r="AR69" i="19"/>
  <c r="AO69" i="19"/>
  <c r="AE69" i="19"/>
  <c r="AD69" i="19"/>
  <c r="AX68" i="19"/>
  <c r="AW68" i="19"/>
  <c r="AP68" i="19"/>
  <c r="AV68" i="19"/>
  <c r="AU68" i="19"/>
  <c r="AT68" i="19"/>
  <c r="AS68" i="19"/>
  <c r="AR68" i="19"/>
  <c r="AO68" i="19"/>
  <c r="AX67" i="19"/>
  <c r="AW67" i="19"/>
  <c r="AV67" i="19"/>
  <c r="AU67" i="19"/>
  <c r="AT67" i="19"/>
  <c r="AS67" i="19"/>
  <c r="AR67" i="19"/>
  <c r="AO67" i="19"/>
  <c r="AF67" i="19"/>
  <c r="AE67" i="19"/>
  <c r="AD67" i="19"/>
  <c r="AX66" i="19"/>
  <c r="AW66" i="19"/>
  <c r="AP66" i="19"/>
  <c r="AV66" i="19"/>
  <c r="AU66" i="19"/>
  <c r="AT66" i="19"/>
  <c r="AS66" i="19"/>
  <c r="AR66" i="19"/>
  <c r="AO66" i="19"/>
  <c r="AE66" i="19"/>
  <c r="AD66" i="19"/>
  <c r="AX65" i="19"/>
  <c r="AW65" i="19"/>
  <c r="AP65" i="19"/>
  <c r="AV65" i="19"/>
  <c r="AU65" i="19"/>
  <c r="AT65" i="19"/>
  <c r="AS65" i="19"/>
  <c r="AR65" i="19"/>
  <c r="AO65" i="19"/>
  <c r="AX64" i="19"/>
  <c r="AW64" i="19"/>
  <c r="AP64" i="19"/>
  <c r="AV64" i="19"/>
  <c r="AU64" i="19"/>
  <c r="AT64" i="19"/>
  <c r="AS64" i="19"/>
  <c r="AR64" i="19"/>
  <c r="AO64" i="19"/>
  <c r="AF64" i="19"/>
  <c r="AE64" i="19"/>
  <c r="AD64" i="19"/>
  <c r="AX63" i="19"/>
  <c r="AW63" i="19"/>
  <c r="AV63" i="19"/>
  <c r="AU63" i="19"/>
  <c r="AT63" i="19"/>
  <c r="AS63" i="19"/>
  <c r="AR63" i="19"/>
  <c r="AO63" i="19"/>
  <c r="AE63" i="19"/>
  <c r="AD63" i="19"/>
  <c r="AX62" i="19"/>
  <c r="AW62" i="19"/>
  <c r="AV62" i="19"/>
  <c r="AU62" i="19"/>
  <c r="AT62" i="19"/>
  <c r="AS62" i="19"/>
  <c r="AR62" i="19"/>
  <c r="AO62" i="19"/>
  <c r="AX61" i="19"/>
  <c r="AW61" i="19"/>
  <c r="AP61" i="19"/>
  <c r="AV61" i="19"/>
  <c r="AU61" i="19"/>
  <c r="AT61" i="19"/>
  <c r="AS61" i="19"/>
  <c r="AR61" i="19"/>
  <c r="AO61" i="19"/>
  <c r="AF61" i="19"/>
  <c r="AE61" i="19"/>
  <c r="AD61" i="19"/>
  <c r="AX60" i="19"/>
  <c r="AW60" i="19"/>
  <c r="AP60" i="19"/>
  <c r="AV60" i="19"/>
  <c r="AU60" i="19"/>
  <c r="AT60" i="19"/>
  <c r="AS60" i="19"/>
  <c r="AO60" i="19"/>
  <c r="AR60" i="19"/>
  <c r="AE60" i="19"/>
  <c r="AD60" i="19"/>
  <c r="AX59" i="19"/>
  <c r="AW59" i="19"/>
  <c r="AV59" i="19"/>
  <c r="AU59" i="19"/>
  <c r="AT59" i="19"/>
  <c r="AS59" i="19"/>
  <c r="AO59" i="19"/>
  <c r="AR59" i="19"/>
  <c r="AX58" i="19"/>
  <c r="AW58" i="19"/>
  <c r="AP58" i="19"/>
  <c r="AV58" i="19"/>
  <c r="AU58" i="19"/>
  <c r="AT58" i="19"/>
  <c r="AS58" i="19"/>
  <c r="AR58" i="19"/>
  <c r="AO58" i="19"/>
  <c r="AF58" i="19"/>
  <c r="AE58" i="19"/>
  <c r="AD58" i="19"/>
  <c r="AX57" i="19"/>
  <c r="AW57" i="19"/>
  <c r="AP57" i="19"/>
  <c r="AV57" i="19"/>
  <c r="AU57" i="19"/>
  <c r="AT57" i="19"/>
  <c r="AS57" i="19"/>
  <c r="AR57" i="19"/>
  <c r="AO57" i="19"/>
  <c r="AE57" i="19"/>
  <c r="AD57" i="19"/>
  <c r="AX56" i="19"/>
  <c r="AW56" i="19"/>
  <c r="AP56" i="19"/>
  <c r="AV56" i="19"/>
  <c r="AU56" i="19"/>
  <c r="AT56" i="19"/>
  <c r="AS56" i="19"/>
  <c r="AR56" i="19"/>
  <c r="AO56" i="19"/>
  <c r="AX55" i="19"/>
  <c r="AW55" i="19"/>
  <c r="AP55" i="19"/>
  <c r="AV55" i="19"/>
  <c r="AU55" i="19"/>
  <c r="AT55" i="19"/>
  <c r="AS55" i="19"/>
  <c r="AR55" i="19"/>
  <c r="AO55" i="19"/>
  <c r="AF55" i="19"/>
  <c r="AE55" i="19"/>
  <c r="AD55" i="19"/>
  <c r="AX54" i="19"/>
  <c r="AW54" i="19"/>
  <c r="AP54" i="19"/>
  <c r="AV54" i="19"/>
  <c r="AU54" i="19"/>
  <c r="AT54" i="19"/>
  <c r="AS54" i="19"/>
  <c r="AR54" i="19"/>
  <c r="AO54" i="19"/>
  <c r="AE54" i="19"/>
  <c r="AD54" i="19"/>
  <c r="AX53" i="19"/>
  <c r="AW53" i="19"/>
  <c r="AP53" i="19"/>
  <c r="AV53" i="19"/>
  <c r="AU53" i="19"/>
  <c r="AT53" i="19"/>
  <c r="AS53" i="19"/>
  <c r="AR53" i="19"/>
  <c r="AO53" i="19"/>
  <c r="AX52" i="19"/>
  <c r="AW52" i="19"/>
  <c r="AP52" i="19"/>
  <c r="AV52" i="19"/>
  <c r="AU52" i="19"/>
  <c r="AT52" i="19"/>
  <c r="AS52" i="19"/>
  <c r="AR52" i="19"/>
  <c r="AO52" i="19"/>
  <c r="AF52" i="19"/>
  <c r="AE52" i="19"/>
  <c r="AD52" i="19"/>
  <c r="AX51" i="19"/>
  <c r="AW51" i="19"/>
  <c r="AV51" i="19"/>
  <c r="AU51" i="19"/>
  <c r="AT51" i="19"/>
  <c r="AS51" i="19"/>
  <c r="AR51" i="19"/>
  <c r="AO51" i="19"/>
  <c r="AE51" i="19"/>
  <c r="AD51" i="19"/>
  <c r="AX50" i="19"/>
  <c r="AW50" i="19"/>
  <c r="AP50" i="19"/>
  <c r="AV50" i="19"/>
  <c r="AU50" i="19"/>
  <c r="AT50" i="19"/>
  <c r="AS50" i="19"/>
  <c r="AR50" i="19"/>
  <c r="AO50" i="19"/>
  <c r="AX49" i="19"/>
  <c r="AW49" i="19"/>
  <c r="AP49" i="19"/>
  <c r="AV49" i="19"/>
  <c r="AU49" i="19"/>
  <c r="AT49" i="19"/>
  <c r="AS49" i="19"/>
  <c r="AR49" i="19"/>
  <c r="AO49" i="19"/>
  <c r="AF49" i="19"/>
  <c r="AE49" i="19"/>
  <c r="AD49" i="19"/>
  <c r="AX48" i="19"/>
  <c r="AW48" i="19"/>
  <c r="AP48" i="19"/>
  <c r="AV48" i="19"/>
  <c r="AU48" i="19"/>
  <c r="AT48" i="19"/>
  <c r="AS48" i="19"/>
  <c r="AO48" i="19"/>
  <c r="AR48" i="19"/>
  <c r="AE48" i="19"/>
  <c r="AD48" i="19"/>
  <c r="AX47" i="19"/>
  <c r="AW47" i="19"/>
  <c r="AV47" i="19"/>
  <c r="AU47" i="19"/>
  <c r="AT47" i="19"/>
  <c r="AS47" i="19"/>
  <c r="AO47" i="19"/>
  <c r="AR47" i="19"/>
  <c r="AX46" i="19"/>
  <c r="AW46" i="19"/>
  <c r="AP46" i="19"/>
  <c r="AV46" i="19"/>
  <c r="AU46" i="19"/>
  <c r="AT46" i="19"/>
  <c r="AS46" i="19"/>
  <c r="AR46" i="19"/>
  <c r="AO46" i="19"/>
  <c r="AF46" i="19"/>
  <c r="AE46" i="19"/>
  <c r="AD46" i="19"/>
  <c r="AX45" i="19"/>
  <c r="AW45" i="19"/>
  <c r="AP45" i="19"/>
  <c r="AV45" i="19"/>
  <c r="AU45" i="19"/>
  <c r="AT45" i="19"/>
  <c r="AS45" i="19"/>
  <c r="AR45" i="19"/>
  <c r="AO45" i="19"/>
  <c r="AE45" i="19"/>
  <c r="AD45" i="19"/>
  <c r="AX44" i="19"/>
  <c r="AW44" i="19"/>
  <c r="AP44" i="19"/>
  <c r="AV44" i="19"/>
  <c r="AU44" i="19"/>
  <c r="AT44" i="19"/>
  <c r="AS44" i="19"/>
  <c r="AR44" i="19"/>
  <c r="AO44" i="19"/>
  <c r="AX43" i="19"/>
  <c r="AW43" i="19"/>
  <c r="AV43" i="19"/>
  <c r="AU43" i="19"/>
  <c r="AT43" i="19"/>
  <c r="AS43" i="19"/>
  <c r="AR43" i="19"/>
  <c r="AO43" i="19"/>
  <c r="AF43" i="19"/>
  <c r="AE43" i="19"/>
  <c r="AD43" i="19"/>
  <c r="AX42" i="19"/>
  <c r="AW42" i="19"/>
  <c r="AP42" i="19"/>
  <c r="AV42" i="19"/>
  <c r="AU42" i="19"/>
  <c r="AT42" i="19"/>
  <c r="AS42" i="19"/>
  <c r="AR42" i="19"/>
  <c r="AO42" i="19"/>
  <c r="AE42" i="19"/>
  <c r="AD42" i="19"/>
  <c r="AX41" i="19"/>
  <c r="AW41" i="19"/>
  <c r="AP41" i="19"/>
  <c r="AV41" i="19"/>
  <c r="AU41" i="19"/>
  <c r="AT41" i="19"/>
  <c r="AS41" i="19"/>
  <c r="AR41" i="19"/>
  <c r="AO41" i="19"/>
  <c r="AX40" i="19"/>
  <c r="AW40" i="19"/>
  <c r="AP40" i="19"/>
  <c r="AV40" i="19"/>
  <c r="AU40" i="19"/>
  <c r="AT40" i="19"/>
  <c r="AS40" i="19"/>
  <c r="AR40" i="19"/>
  <c r="AO40" i="19"/>
  <c r="AF40" i="19"/>
  <c r="AE40" i="19"/>
  <c r="AD40" i="19"/>
  <c r="AX39" i="19"/>
  <c r="AW39" i="19"/>
  <c r="AV39" i="19"/>
  <c r="AU39" i="19"/>
  <c r="AT39" i="19"/>
  <c r="AS39" i="19"/>
  <c r="AR39" i="19"/>
  <c r="AO39" i="19"/>
  <c r="AE39" i="19"/>
  <c r="AD39" i="19"/>
  <c r="AX38" i="19"/>
  <c r="AW38" i="19"/>
  <c r="AP38" i="19"/>
  <c r="AV38" i="19"/>
  <c r="AU38" i="19"/>
  <c r="AT38" i="19"/>
  <c r="AS38" i="19"/>
  <c r="AR38" i="19"/>
  <c r="AO38" i="19"/>
  <c r="AX37" i="19"/>
  <c r="AW37" i="19"/>
  <c r="AP37" i="19"/>
  <c r="AV37" i="19"/>
  <c r="AU37" i="19"/>
  <c r="AT37" i="19"/>
  <c r="AS37" i="19"/>
  <c r="AR37" i="19"/>
  <c r="AO37" i="19"/>
  <c r="AF37" i="19"/>
  <c r="AE37" i="19"/>
  <c r="AD37" i="19"/>
  <c r="AX36" i="19"/>
  <c r="AW36" i="19"/>
  <c r="AP36" i="19"/>
  <c r="AV36" i="19"/>
  <c r="AU36" i="19"/>
  <c r="AT36" i="19"/>
  <c r="AS36" i="19"/>
  <c r="AR36" i="19"/>
  <c r="AO36" i="19"/>
  <c r="AE36" i="19"/>
  <c r="AD36" i="19"/>
  <c r="AX35" i="19"/>
  <c r="AW35" i="19"/>
  <c r="AV35" i="19"/>
  <c r="AU35" i="19"/>
  <c r="AT35" i="19"/>
  <c r="AS35" i="19"/>
  <c r="AR35" i="19"/>
  <c r="AO35" i="19"/>
  <c r="AX34" i="19"/>
  <c r="AW34" i="19"/>
  <c r="AP34" i="19"/>
  <c r="AV34" i="19"/>
  <c r="AU34" i="19"/>
  <c r="AT34" i="19"/>
  <c r="AS34" i="19"/>
  <c r="AR34" i="19"/>
  <c r="AO34" i="19"/>
  <c r="AF34" i="19"/>
  <c r="AE34" i="19"/>
  <c r="AD34" i="19"/>
  <c r="AX33" i="19"/>
  <c r="AW33" i="19"/>
  <c r="AP33" i="19"/>
  <c r="AV33" i="19"/>
  <c r="AU33" i="19"/>
  <c r="AT33" i="19"/>
  <c r="AS33" i="19"/>
  <c r="AR33" i="19"/>
  <c r="AO33" i="19"/>
  <c r="AE33" i="19"/>
  <c r="AD33" i="19"/>
  <c r="AX32" i="19"/>
  <c r="AW32" i="19"/>
  <c r="AP32" i="19"/>
  <c r="AV32" i="19"/>
  <c r="AU32" i="19"/>
  <c r="AT32" i="19"/>
  <c r="AS32" i="19"/>
  <c r="AR32" i="19"/>
  <c r="AO32" i="19"/>
  <c r="AX31" i="19"/>
  <c r="AW31" i="19"/>
  <c r="AP31" i="19"/>
  <c r="AV31" i="19"/>
  <c r="AU31" i="19"/>
  <c r="AT31" i="19"/>
  <c r="AS31" i="19"/>
  <c r="AR31" i="19"/>
  <c r="AO31" i="19"/>
  <c r="AF31" i="19"/>
  <c r="AE31" i="19"/>
  <c r="AD31" i="19"/>
  <c r="AX30" i="19"/>
  <c r="AW30" i="19"/>
  <c r="AP30" i="19"/>
  <c r="AV30" i="19"/>
  <c r="AU30" i="19"/>
  <c r="AT30" i="19"/>
  <c r="AS30" i="19"/>
  <c r="AR30" i="19"/>
  <c r="AO30" i="19"/>
  <c r="AE30" i="19"/>
  <c r="AD30" i="19"/>
  <c r="AX29" i="19"/>
  <c r="AW29" i="19"/>
  <c r="AV29" i="19"/>
  <c r="AU29" i="19"/>
  <c r="AT29" i="19"/>
  <c r="AS29" i="19"/>
  <c r="AO29" i="19"/>
  <c r="AR29" i="19"/>
  <c r="AX28" i="19"/>
  <c r="AW28" i="19"/>
  <c r="AP28" i="19"/>
  <c r="AV28" i="19"/>
  <c r="AU28" i="19"/>
  <c r="AT28" i="19"/>
  <c r="AS28" i="19"/>
  <c r="AR28" i="19"/>
  <c r="AO28" i="19"/>
  <c r="AF28" i="19"/>
  <c r="AE28" i="19"/>
  <c r="AD28" i="19"/>
  <c r="AX27" i="19"/>
  <c r="AW27" i="19"/>
  <c r="AV27" i="19"/>
  <c r="AU27" i="19"/>
  <c r="AT27" i="19"/>
  <c r="AS27" i="19"/>
  <c r="AR27" i="19"/>
  <c r="AO27" i="19"/>
  <c r="AX26" i="19"/>
  <c r="AW26" i="19"/>
  <c r="AV26" i="19"/>
  <c r="AU26" i="19"/>
  <c r="AT26" i="19"/>
  <c r="AS26" i="19"/>
  <c r="AO26" i="19"/>
  <c r="AR26" i="19"/>
  <c r="AX25" i="19"/>
  <c r="AW25" i="19"/>
  <c r="AP25" i="19"/>
  <c r="AV25" i="19"/>
  <c r="AU25" i="19"/>
  <c r="AT25" i="19"/>
  <c r="AS25" i="19"/>
  <c r="AR25" i="19"/>
  <c r="AO25" i="19"/>
  <c r="AF25" i="19"/>
  <c r="AE25" i="19"/>
  <c r="AD25" i="19"/>
  <c r="AX24" i="19"/>
  <c r="AW24" i="19"/>
  <c r="AV24" i="19"/>
  <c r="AU24" i="19"/>
  <c r="AT24" i="19"/>
  <c r="AS24" i="19"/>
  <c r="AR24" i="19"/>
  <c r="AO24" i="19"/>
  <c r="AX23" i="19"/>
  <c r="AW23" i="19"/>
  <c r="AV23" i="19"/>
  <c r="AU23" i="19"/>
  <c r="AT23" i="19"/>
  <c r="AS23" i="19"/>
  <c r="AR23" i="19"/>
  <c r="AO23" i="19"/>
  <c r="AX22" i="19"/>
  <c r="AW22" i="19"/>
  <c r="AP22" i="19"/>
  <c r="AV22" i="19"/>
  <c r="AU22" i="19"/>
  <c r="AT22" i="19"/>
  <c r="AS22" i="19"/>
  <c r="AR22" i="19"/>
  <c r="AO22" i="19"/>
  <c r="AF22" i="19"/>
  <c r="AE22" i="19"/>
  <c r="AD22" i="19"/>
  <c r="AX21" i="19"/>
  <c r="AW21" i="19"/>
  <c r="AP21" i="19"/>
  <c r="AV21" i="19"/>
  <c r="AU21" i="19"/>
  <c r="AT21" i="19"/>
  <c r="AS21" i="19"/>
  <c r="AR21" i="19"/>
  <c r="AO21" i="19"/>
  <c r="AX20" i="19"/>
  <c r="AW20" i="19"/>
  <c r="AV20" i="19"/>
  <c r="AU20" i="19"/>
  <c r="AT20" i="19"/>
  <c r="AS20" i="19"/>
  <c r="AO20" i="19"/>
  <c r="AR20" i="19"/>
  <c r="AX19" i="19"/>
  <c r="AW19" i="19"/>
  <c r="AV19" i="19"/>
  <c r="AU19" i="19"/>
  <c r="AT19" i="19"/>
  <c r="AS19" i="19"/>
  <c r="AR19" i="19"/>
  <c r="AO19" i="19"/>
  <c r="AG19" i="19"/>
  <c r="AF19" i="19"/>
  <c r="AE19" i="19"/>
  <c r="AD19" i="19"/>
  <c r="AX18" i="19"/>
  <c r="AW18" i="19"/>
  <c r="AP18" i="19"/>
  <c r="AV18" i="19"/>
  <c r="AU18" i="19"/>
  <c r="AT18" i="19"/>
  <c r="AS18" i="19"/>
  <c r="AO18" i="19"/>
  <c r="AR18" i="19"/>
  <c r="AW17" i="19"/>
  <c r="AP17" i="19"/>
  <c r="AV17" i="19"/>
  <c r="AU17" i="19"/>
  <c r="AT17" i="19"/>
  <c r="AR17"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N466" i="2"/>
  <c r="Q466" i="2"/>
  <c r="N465" i="2"/>
  <c r="Q465" i="2"/>
  <c r="N464" i="2"/>
  <c r="Q464" i="2"/>
  <c r="N463" i="2"/>
  <c r="Q463" i="2"/>
  <c r="N462" i="2"/>
  <c r="Q462" i="2"/>
  <c r="N461" i="2"/>
  <c r="Q461" i="2"/>
  <c r="N460" i="2"/>
  <c r="Q460" i="2"/>
  <c r="N459" i="2"/>
  <c r="Q459" i="2"/>
  <c r="N458" i="2"/>
  <c r="Q458" i="2"/>
  <c r="N457" i="2"/>
  <c r="Q457" i="2"/>
  <c r="N456" i="2"/>
  <c r="Q456" i="2"/>
  <c r="N455" i="2"/>
  <c r="Q455" i="2"/>
  <c r="N454" i="2"/>
  <c r="Q454" i="2"/>
  <c r="N453" i="2"/>
  <c r="Q453" i="2"/>
  <c r="N452" i="2"/>
  <c r="Q452" i="2"/>
  <c r="N451" i="2"/>
  <c r="Q451" i="2"/>
  <c r="N450" i="2"/>
  <c r="Q450" i="2"/>
  <c r="N449" i="2"/>
  <c r="Q449" i="2"/>
  <c r="N448" i="2"/>
  <c r="Q448" i="2"/>
  <c r="N447" i="2"/>
  <c r="Q447" i="2"/>
  <c r="N446" i="2"/>
  <c r="Q446" i="2"/>
  <c r="N445" i="2"/>
  <c r="Q445" i="2"/>
  <c r="N444" i="2"/>
  <c r="Q444" i="2"/>
  <c r="N443" i="2"/>
  <c r="Q443" i="2"/>
  <c r="N442" i="2"/>
  <c r="Q442" i="2"/>
  <c r="N441" i="2"/>
  <c r="Q441" i="2"/>
  <c r="N440" i="2"/>
  <c r="Q440" i="2"/>
  <c r="N439" i="2"/>
  <c r="Q439" i="2"/>
  <c r="N438" i="2"/>
  <c r="Q438" i="2"/>
  <c r="N437" i="2"/>
  <c r="Q437" i="2"/>
  <c r="N436" i="2"/>
  <c r="Q436" i="2"/>
  <c r="N435" i="2"/>
  <c r="Q435" i="2"/>
  <c r="N434" i="2"/>
  <c r="Q434" i="2"/>
  <c r="N433" i="2"/>
  <c r="Q433" i="2"/>
  <c r="N432" i="2"/>
  <c r="Q432" i="2"/>
  <c r="N431" i="2"/>
  <c r="Q431" i="2"/>
  <c r="N430" i="2"/>
  <c r="Q430" i="2"/>
  <c r="N429" i="2"/>
  <c r="Q429" i="2"/>
  <c r="N428" i="2"/>
  <c r="Q428" i="2"/>
  <c r="N427" i="2"/>
  <c r="Q427" i="2"/>
  <c r="N426" i="2"/>
  <c r="Q426" i="2"/>
  <c r="N425" i="2"/>
  <c r="Q425" i="2"/>
  <c r="N424" i="2"/>
  <c r="Q424" i="2"/>
  <c r="N423" i="2"/>
  <c r="Q423" i="2"/>
  <c r="N422" i="2"/>
  <c r="Q422" i="2"/>
  <c r="N421" i="2"/>
  <c r="Q421" i="2"/>
  <c r="N420" i="2"/>
  <c r="Q420" i="2"/>
  <c r="N419" i="2"/>
  <c r="Q419" i="2"/>
  <c r="N418" i="2"/>
  <c r="Q418" i="2"/>
  <c r="N417" i="2"/>
  <c r="Q417" i="2"/>
  <c r="N416" i="2"/>
  <c r="Q416" i="2"/>
  <c r="N415" i="2"/>
  <c r="Q415" i="2"/>
  <c r="N414" i="2"/>
  <c r="Q414" i="2"/>
  <c r="N413" i="2"/>
  <c r="Q413" i="2"/>
  <c r="N412" i="2"/>
  <c r="Q412" i="2"/>
  <c r="N411" i="2"/>
  <c r="Q411" i="2"/>
  <c r="N410" i="2"/>
  <c r="Q410" i="2"/>
  <c r="N409" i="2"/>
  <c r="Q409" i="2"/>
  <c r="N408" i="2"/>
  <c r="Q408" i="2"/>
  <c r="N407" i="2"/>
  <c r="Q407" i="2"/>
  <c r="N406" i="2"/>
  <c r="Q406" i="2"/>
  <c r="N405" i="2"/>
  <c r="Q405" i="2"/>
  <c r="N404" i="2"/>
  <c r="Q404" i="2"/>
  <c r="N403" i="2"/>
  <c r="Q403" i="2"/>
  <c r="N402" i="2"/>
  <c r="Q402" i="2"/>
  <c r="N401" i="2"/>
  <c r="Q401" i="2"/>
  <c r="N400" i="2"/>
  <c r="Q400" i="2"/>
  <c r="N399" i="2"/>
  <c r="Q399" i="2"/>
  <c r="N398" i="2"/>
  <c r="Q398" i="2"/>
  <c r="N397" i="2"/>
  <c r="Q397" i="2"/>
  <c r="N396" i="2"/>
  <c r="Q396" i="2"/>
  <c r="N395" i="2"/>
  <c r="Q395" i="2"/>
  <c r="N394" i="2"/>
  <c r="Q394" i="2"/>
  <c r="N393" i="2"/>
  <c r="Q393" i="2"/>
  <c r="N392" i="2"/>
  <c r="Q392" i="2"/>
  <c r="N391" i="2"/>
  <c r="Q391" i="2"/>
  <c r="N390" i="2"/>
  <c r="Q390" i="2"/>
  <c r="N389" i="2"/>
  <c r="Q389" i="2"/>
  <c r="N388" i="2"/>
  <c r="Q388" i="2"/>
  <c r="N387" i="2"/>
  <c r="Q387" i="2"/>
  <c r="N386" i="2"/>
  <c r="Q386" i="2"/>
  <c r="N385" i="2"/>
  <c r="Q385" i="2"/>
  <c r="N384" i="2"/>
  <c r="Q384" i="2"/>
  <c r="N383" i="2"/>
  <c r="Q383" i="2"/>
  <c r="N382" i="2"/>
  <c r="Q382" i="2"/>
  <c r="N381" i="2"/>
  <c r="Q381" i="2"/>
  <c r="N380" i="2"/>
  <c r="Q380" i="2"/>
  <c r="N379" i="2"/>
  <c r="Q379" i="2"/>
  <c r="N378" i="2"/>
  <c r="Q378" i="2"/>
  <c r="N377" i="2"/>
  <c r="Q377" i="2"/>
  <c r="N376" i="2"/>
  <c r="Q376" i="2"/>
  <c r="N375" i="2"/>
  <c r="Q375" i="2"/>
  <c r="N374" i="2"/>
  <c r="Q374" i="2"/>
  <c r="N373" i="2"/>
  <c r="Q373" i="2"/>
  <c r="N372" i="2"/>
  <c r="Q372" i="2"/>
  <c r="N371" i="2"/>
  <c r="Q371" i="2"/>
  <c r="N370" i="2"/>
  <c r="Q370" i="2"/>
  <c r="N369" i="2"/>
  <c r="Q369" i="2"/>
  <c r="N368" i="2"/>
  <c r="Q368" i="2"/>
  <c r="N367" i="2"/>
  <c r="Q367" i="2"/>
  <c r="N366" i="2"/>
  <c r="Q366" i="2"/>
  <c r="N365" i="2"/>
  <c r="Q365" i="2"/>
  <c r="N364" i="2"/>
  <c r="Q364" i="2"/>
  <c r="N363" i="2"/>
  <c r="Q363" i="2"/>
  <c r="N362" i="2"/>
  <c r="Q362" i="2"/>
  <c r="N361" i="2"/>
  <c r="Q361" i="2"/>
  <c r="N360" i="2"/>
  <c r="Q360" i="2"/>
  <c r="N359" i="2"/>
  <c r="Q359" i="2"/>
  <c r="N358" i="2"/>
  <c r="Q358" i="2"/>
  <c r="N357" i="2"/>
  <c r="Q357" i="2"/>
  <c r="N356" i="2"/>
  <c r="Q356" i="2"/>
  <c r="N355" i="2"/>
  <c r="Q355" i="2"/>
  <c r="N354" i="2"/>
  <c r="Q354" i="2"/>
  <c r="N353" i="2"/>
  <c r="Q353" i="2"/>
  <c r="N352" i="2"/>
  <c r="Q352" i="2"/>
  <c r="N351" i="2"/>
  <c r="Q351" i="2"/>
  <c r="N350" i="2"/>
  <c r="Q350" i="2"/>
  <c r="N349" i="2"/>
  <c r="Q349" i="2"/>
  <c r="N348" i="2"/>
  <c r="Q348" i="2"/>
  <c r="N347" i="2"/>
  <c r="Q347" i="2"/>
  <c r="N346" i="2"/>
  <c r="Q346" i="2"/>
  <c r="N345" i="2"/>
  <c r="Q345" i="2"/>
  <c r="N344" i="2"/>
  <c r="Q344" i="2"/>
  <c r="N343" i="2"/>
  <c r="Q343" i="2"/>
  <c r="N342" i="2"/>
  <c r="Q342" i="2"/>
  <c r="N341" i="2"/>
  <c r="Q341" i="2"/>
  <c r="N340" i="2"/>
  <c r="Q340" i="2"/>
  <c r="N339" i="2"/>
  <c r="Q339" i="2"/>
  <c r="N338" i="2"/>
  <c r="Q338" i="2"/>
  <c r="N337" i="2"/>
  <c r="Q337" i="2"/>
  <c r="N336" i="2"/>
  <c r="Q336" i="2"/>
  <c r="N335" i="2"/>
  <c r="Q335" i="2"/>
  <c r="N334" i="2"/>
  <c r="Q334" i="2"/>
  <c r="N333" i="2"/>
  <c r="Q333" i="2"/>
  <c r="N332" i="2"/>
  <c r="Q332" i="2"/>
  <c r="N331" i="2"/>
  <c r="Q331" i="2"/>
  <c r="N330" i="2"/>
  <c r="Q330" i="2"/>
  <c r="N329" i="2"/>
  <c r="Q329" i="2"/>
  <c r="N328" i="2"/>
  <c r="Q328" i="2"/>
  <c r="N327" i="2"/>
  <c r="Q327" i="2"/>
  <c r="N326" i="2"/>
  <c r="Q326" i="2"/>
  <c r="N325" i="2"/>
  <c r="Q325" i="2"/>
  <c r="N324" i="2"/>
  <c r="Q324" i="2"/>
  <c r="N323" i="2"/>
  <c r="Q323" i="2"/>
  <c r="N322" i="2"/>
  <c r="Q322" i="2"/>
  <c r="N321" i="2"/>
  <c r="Q321" i="2"/>
  <c r="N320" i="2"/>
  <c r="Q320" i="2"/>
  <c r="N319" i="2"/>
  <c r="Q319" i="2"/>
  <c r="N318" i="2"/>
  <c r="Q318" i="2"/>
  <c r="N317" i="2"/>
  <c r="Q317" i="2"/>
  <c r="N316" i="2"/>
  <c r="Q316" i="2"/>
  <c r="N315" i="2"/>
  <c r="Q315" i="2"/>
  <c r="N314" i="2"/>
  <c r="Q314" i="2"/>
  <c r="N313" i="2"/>
  <c r="Q313" i="2"/>
  <c r="N312" i="2"/>
  <c r="Q312" i="2"/>
  <c r="N311" i="2"/>
  <c r="Q311" i="2"/>
  <c r="N310" i="2"/>
  <c r="Q310" i="2"/>
  <c r="N309" i="2"/>
  <c r="Q309" i="2"/>
  <c r="N308" i="2"/>
  <c r="Q308" i="2"/>
  <c r="N307" i="2"/>
  <c r="Q307" i="2"/>
  <c r="N306" i="2"/>
  <c r="Q306" i="2"/>
  <c r="N305" i="2"/>
  <c r="Q305" i="2"/>
  <c r="N304" i="2"/>
  <c r="Q304" i="2"/>
  <c r="N303" i="2"/>
  <c r="Q303" i="2"/>
  <c r="N302" i="2"/>
  <c r="Q302" i="2"/>
  <c r="N301" i="2"/>
  <c r="Q301" i="2"/>
  <c r="N300" i="2"/>
  <c r="Q300" i="2"/>
  <c r="N299" i="2"/>
  <c r="Q299" i="2"/>
  <c r="N298" i="2"/>
  <c r="Q298" i="2"/>
  <c r="N297" i="2"/>
  <c r="Q297" i="2"/>
  <c r="N296" i="2"/>
  <c r="Q296" i="2"/>
  <c r="N295" i="2"/>
  <c r="Q295" i="2"/>
  <c r="N294" i="2"/>
  <c r="Q294" i="2"/>
  <c r="N293" i="2"/>
  <c r="Q293" i="2"/>
  <c r="N292" i="2"/>
  <c r="Q292" i="2"/>
  <c r="N291" i="2"/>
  <c r="Q291" i="2"/>
  <c r="N290" i="2"/>
  <c r="Q290" i="2"/>
  <c r="N289" i="2"/>
  <c r="Q289" i="2"/>
  <c r="N288" i="2"/>
  <c r="Q288" i="2"/>
  <c r="N287" i="2"/>
  <c r="Q287" i="2"/>
  <c r="N286" i="2"/>
  <c r="Q286" i="2"/>
  <c r="N285" i="2"/>
  <c r="Q285" i="2"/>
  <c r="N284" i="2"/>
  <c r="Q284" i="2"/>
  <c r="N283" i="2"/>
  <c r="Q283" i="2"/>
  <c r="N282" i="2"/>
  <c r="Q282" i="2"/>
  <c r="N281" i="2"/>
  <c r="Q281" i="2"/>
  <c r="N280" i="2"/>
  <c r="Q280" i="2"/>
  <c r="N279" i="2"/>
  <c r="Q279" i="2"/>
  <c r="N278" i="2"/>
  <c r="Q278" i="2"/>
  <c r="N277" i="2"/>
  <c r="Q277" i="2"/>
  <c r="N276" i="2"/>
  <c r="Q276" i="2"/>
  <c r="N275" i="2"/>
  <c r="Q275" i="2"/>
  <c r="N274" i="2"/>
  <c r="Q274" i="2"/>
  <c r="N273" i="2"/>
  <c r="Q273" i="2"/>
  <c r="N272" i="2"/>
  <c r="Q272" i="2"/>
  <c r="N271" i="2"/>
  <c r="Q271" i="2"/>
  <c r="N270" i="2"/>
  <c r="Q270" i="2"/>
  <c r="N269" i="2"/>
  <c r="Q269" i="2"/>
  <c r="N268" i="2"/>
  <c r="Q268" i="2"/>
  <c r="N267" i="2"/>
  <c r="Q267" i="2"/>
  <c r="N266" i="2"/>
  <c r="Q266" i="2"/>
  <c r="N265" i="2"/>
  <c r="Q265" i="2"/>
  <c r="N264" i="2"/>
  <c r="Q264" i="2"/>
  <c r="N263" i="2"/>
  <c r="Q263" i="2"/>
  <c r="N262" i="2"/>
  <c r="Q262" i="2"/>
  <c r="N261" i="2"/>
  <c r="Q261" i="2"/>
  <c r="N260" i="2"/>
  <c r="Q260" i="2"/>
  <c r="N259" i="2"/>
  <c r="Q259" i="2"/>
  <c r="N258" i="2"/>
  <c r="Q258" i="2"/>
  <c r="N257" i="2"/>
  <c r="Q257" i="2"/>
  <c r="N256" i="2"/>
  <c r="Q256" i="2"/>
  <c r="N255" i="2"/>
  <c r="Q255" i="2"/>
  <c r="N254" i="2"/>
  <c r="Q254" i="2"/>
  <c r="N253" i="2"/>
  <c r="Q253" i="2"/>
  <c r="N252" i="2"/>
  <c r="Q252" i="2"/>
  <c r="N251" i="2"/>
  <c r="Q251" i="2"/>
  <c r="N250" i="2"/>
  <c r="Q250" i="2"/>
  <c r="N249" i="2"/>
  <c r="Q249" i="2"/>
  <c r="N248" i="2"/>
  <c r="Q248" i="2"/>
  <c r="N247" i="2"/>
  <c r="Q247" i="2"/>
  <c r="N246" i="2"/>
  <c r="Q246" i="2"/>
  <c r="N245" i="2"/>
  <c r="Q245" i="2"/>
  <c r="N244" i="2"/>
  <c r="Q244" i="2"/>
  <c r="N243" i="2"/>
  <c r="Q243" i="2"/>
  <c r="N242" i="2"/>
  <c r="Q242" i="2"/>
  <c r="N241" i="2"/>
  <c r="Q241" i="2"/>
  <c r="N240" i="2"/>
  <c r="Q240" i="2"/>
  <c r="N239" i="2"/>
  <c r="Q239" i="2"/>
  <c r="N238" i="2"/>
  <c r="Q238" i="2"/>
  <c r="N237" i="2"/>
  <c r="Q237" i="2"/>
  <c r="N236" i="2"/>
  <c r="Q236" i="2"/>
  <c r="N235" i="2"/>
  <c r="Q235" i="2"/>
  <c r="N234" i="2"/>
  <c r="Q234" i="2"/>
  <c r="N233"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M65" i="4"/>
  <c r="Q206" i="2"/>
  <c r="L65" i="4"/>
  <c r="Q205" i="2"/>
  <c r="Q204" i="2"/>
  <c r="M64" i="4"/>
  <c r="Q203" i="2"/>
  <c r="L64" i="4"/>
  <c r="Q202" i="2"/>
  <c r="Q201" i="2"/>
  <c r="M63" i="4"/>
  <c r="Q200" i="2"/>
  <c r="L63" i="4"/>
  <c r="Q199" i="2"/>
  <c r="Q198" i="2"/>
  <c r="M62" i="4"/>
  <c r="Q197" i="2"/>
  <c r="L62" i="4"/>
  <c r="Q196" i="2"/>
  <c r="Q195" i="2"/>
  <c r="M61" i="4"/>
  <c r="Q194" i="2"/>
  <c r="L61" i="4"/>
  <c r="Q193" i="2"/>
  <c r="Q192" i="2"/>
  <c r="M60" i="4"/>
  <c r="Q191" i="2"/>
  <c r="L60" i="4"/>
  <c r="Q190" i="2"/>
  <c r="Q189" i="2"/>
  <c r="M59" i="4"/>
  <c r="Q188" i="2"/>
  <c r="L59" i="4"/>
  <c r="Q187" i="2"/>
  <c r="Q186" i="2"/>
  <c r="M58" i="4"/>
  <c r="Q185" i="2"/>
  <c r="L58" i="4"/>
  <c r="Q184" i="2"/>
  <c r="Q183" i="2"/>
  <c r="M57" i="4"/>
  <c r="Q182" i="2"/>
  <c r="L57" i="4"/>
  <c r="Q181" i="2"/>
  <c r="Q180" i="2"/>
  <c r="M56" i="4"/>
  <c r="Q179" i="2"/>
  <c r="L56" i="4"/>
  <c r="Q178" i="2"/>
  <c r="Q177" i="2"/>
  <c r="M55" i="4"/>
  <c r="Q176" i="2"/>
  <c r="L55" i="4"/>
  <c r="Q175" i="2"/>
  <c r="Q174" i="2"/>
  <c r="M54" i="4"/>
  <c r="Q173" i="2"/>
  <c r="L54" i="4"/>
  <c r="Q172" i="2"/>
  <c r="Q171" i="2"/>
  <c r="M53" i="4"/>
  <c r="Q170" i="2"/>
  <c r="L53" i="4"/>
  <c r="Q169" i="2"/>
  <c r="Q168" i="2"/>
  <c r="M52" i="4"/>
  <c r="Q167" i="2"/>
  <c r="L52" i="4"/>
  <c r="Q166" i="2"/>
  <c r="Q165" i="2"/>
  <c r="M51" i="4"/>
  <c r="Q164" i="2"/>
  <c r="L51" i="4"/>
  <c r="Q163" i="2"/>
  <c r="Q162" i="2"/>
  <c r="M50" i="4"/>
  <c r="Q161" i="2"/>
  <c r="L50" i="4"/>
  <c r="Q160" i="2"/>
  <c r="Q159" i="2"/>
  <c r="M49" i="4"/>
  <c r="Q158" i="2"/>
  <c r="L49" i="4"/>
  <c r="Q157" i="2"/>
  <c r="Q156" i="2"/>
  <c r="M48" i="4"/>
  <c r="Q155" i="2"/>
  <c r="L48" i="4"/>
  <c r="Q154" i="2"/>
  <c r="Q153" i="2"/>
  <c r="M47" i="4"/>
  <c r="Q152" i="2"/>
  <c r="L47" i="4"/>
  <c r="Q151" i="2"/>
  <c r="Q150" i="2"/>
  <c r="M46" i="4"/>
  <c r="Q149" i="2"/>
  <c r="L46" i="4"/>
  <c r="Q148" i="2"/>
  <c r="Q147" i="2"/>
  <c r="M45" i="4"/>
  <c r="Q146" i="2"/>
  <c r="L45" i="4"/>
  <c r="Q145" i="2"/>
  <c r="Q144" i="2"/>
  <c r="M44" i="4"/>
  <c r="Q143" i="2"/>
  <c r="L44" i="4"/>
  <c r="Q142" i="2"/>
  <c r="Q141" i="2"/>
  <c r="M43" i="4"/>
  <c r="Q140" i="2"/>
  <c r="L43" i="4"/>
  <c r="Q139" i="2"/>
  <c r="Q138" i="2"/>
  <c r="M42" i="4"/>
  <c r="Q137" i="2"/>
  <c r="L42" i="4"/>
  <c r="Q136" i="2"/>
  <c r="Q135" i="2"/>
  <c r="M41" i="4"/>
  <c r="Q134" i="2"/>
  <c r="L41" i="4"/>
  <c r="Q133" i="2"/>
  <c r="Q132" i="2"/>
  <c r="M40" i="4"/>
  <c r="Q131" i="2"/>
  <c r="L40" i="4"/>
  <c r="Q130" i="2"/>
  <c r="Q129" i="2"/>
  <c r="M39" i="4"/>
  <c r="Q128" i="2"/>
  <c r="L39" i="4"/>
  <c r="Q127" i="2"/>
  <c r="Q126" i="2"/>
  <c r="M38" i="4"/>
  <c r="Q125" i="2"/>
  <c r="L38" i="4"/>
  <c r="Q124" i="2"/>
  <c r="Q123" i="2"/>
  <c r="M37" i="4"/>
  <c r="Q122" i="2"/>
  <c r="L37" i="4"/>
  <c r="Q121" i="2"/>
  <c r="Q120" i="2"/>
  <c r="M36" i="4"/>
  <c r="Q119" i="2"/>
  <c r="L36" i="4"/>
  <c r="Q118" i="2"/>
  <c r="Q117" i="2"/>
  <c r="M35" i="4"/>
  <c r="Q116" i="2"/>
  <c r="L35" i="4"/>
  <c r="Q115" i="2"/>
  <c r="Q114" i="2"/>
  <c r="M34" i="4"/>
  <c r="Q113" i="2"/>
  <c r="L34" i="4"/>
  <c r="Q112" i="2"/>
  <c r="Q111" i="2"/>
  <c r="M33" i="4"/>
  <c r="Q110" i="2"/>
  <c r="L33" i="4"/>
  <c r="Q109" i="2"/>
  <c r="Q108" i="2"/>
  <c r="M32" i="4"/>
  <c r="L32" i="4"/>
  <c r="M31" i="4"/>
  <c r="L31" i="4"/>
  <c r="M30" i="4"/>
  <c r="L30" i="4"/>
  <c r="M29" i="4"/>
  <c r="L29" i="4"/>
  <c r="M28" i="4"/>
  <c r="L28" i="4"/>
  <c r="M27" i="4"/>
  <c r="L27" i="4"/>
  <c r="M26" i="4"/>
  <c r="L26" i="4"/>
  <c r="M25" i="4"/>
  <c r="L25" i="4"/>
  <c r="M24" i="4"/>
  <c r="L24" i="4"/>
  <c r="M23" i="4"/>
  <c r="L23" i="4"/>
  <c r="M22" i="4"/>
  <c r="L22" i="4"/>
  <c r="M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M4" i="4"/>
  <c r="L4" i="4"/>
  <c r="L3" i="4"/>
  <c r="L2" i="4"/>
  <c r="AX18" i="2"/>
  <c r="AX19" i="2"/>
  <c r="AX21" i="2"/>
  <c r="AX22" i="2"/>
  <c r="AX24" i="2"/>
  <c r="AX25"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300" i="2"/>
  <c r="AW301" i="2"/>
  <c r="AW302" i="2"/>
  <c r="AW303"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28" i="2"/>
  <c r="AW329" i="2"/>
  <c r="AW330" i="2"/>
  <c r="AW331" i="2"/>
  <c r="AW332" i="2"/>
  <c r="AW333" i="2"/>
  <c r="AW334" i="2"/>
  <c r="AW335" i="2"/>
  <c r="AW336" i="2"/>
  <c r="AW337" i="2"/>
  <c r="AW338" i="2"/>
  <c r="AW339" i="2"/>
  <c r="AW340" i="2"/>
  <c r="AW341" i="2"/>
  <c r="AW342" i="2"/>
  <c r="AW343" i="2"/>
  <c r="AW344" i="2"/>
  <c r="AW345" i="2"/>
  <c r="AW346" i="2"/>
  <c r="AW347" i="2"/>
  <c r="AW348" i="2"/>
  <c r="AW349" i="2"/>
  <c r="AW350" i="2"/>
  <c r="AW351" i="2"/>
  <c r="AW352" i="2"/>
  <c r="AW353" i="2"/>
  <c r="AW354" i="2"/>
  <c r="AW355" i="2"/>
  <c r="AW356" i="2"/>
  <c r="AW357" i="2"/>
  <c r="AW358" i="2"/>
  <c r="AW359" i="2"/>
  <c r="AW360" i="2"/>
  <c r="AW361" i="2"/>
  <c r="AW362" i="2"/>
  <c r="AW363" i="2"/>
  <c r="AW364" i="2"/>
  <c r="AW365" i="2"/>
  <c r="AW366" i="2"/>
  <c r="AW367" i="2"/>
  <c r="AW368" i="2"/>
  <c r="AW369" i="2"/>
  <c r="AW370" i="2"/>
  <c r="AW371" i="2"/>
  <c r="AW372" i="2"/>
  <c r="AW373" i="2"/>
  <c r="AW374" i="2"/>
  <c r="AW375" i="2"/>
  <c r="AW376" i="2"/>
  <c r="AW377" i="2"/>
  <c r="AW378" i="2"/>
  <c r="AW379" i="2"/>
  <c r="AW380" i="2"/>
  <c r="AW381" i="2"/>
  <c r="AW382" i="2"/>
  <c r="AW383" i="2"/>
  <c r="AW384" i="2"/>
  <c r="AW385" i="2"/>
  <c r="AW386" i="2"/>
  <c r="AW387" i="2"/>
  <c r="AW388" i="2"/>
  <c r="AW389" i="2"/>
  <c r="AW390" i="2"/>
  <c r="AW391" i="2"/>
  <c r="AW392" i="2"/>
  <c r="AW393" i="2"/>
  <c r="AW394" i="2"/>
  <c r="AW395" i="2"/>
  <c r="AW396" i="2"/>
  <c r="AW397" i="2"/>
  <c r="AW398" i="2"/>
  <c r="AW399" i="2"/>
  <c r="AW400" i="2"/>
  <c r="AW401" i="2"/>
  <c r="AW402" i="2"/>
  <c r="AW403" i="2"/>
  <c r="AW404" i="2"/>
  <c r="AW405" i="2"/>
  <c r="AW406" i="2"/>
  <c r="AW407" i="2"/>
  <c r="AW408" i="2"/>
  <c r="AW409" i="2"/>
  <c r="AW410" i="2"/>
  <c r="AW411" i="2"/>
  <c r="AW412" i="2"/>
  <c r="AW413" i="2"/>
  <c r="AW414" i="2"/>
  <c r="AW415" i="2"/>
  <c r="AW416" i="2"/>
  <c r="AW417" i="2"/>
  <c r="AW418" i="2"/>
  <c r="AW419" i="2"/>
  <c r="AW420" i="2"/>
  <c r="AW421" i="2"/>
  <c r="AW422" i="2"/>
  <c r="AW423" i="2"/>
  <c r="AW424" i="2"/>
  <c r="AW425" i="2"/>
  <c r="AW426" i="2"/>
  <c r="AW427" i="2"/>
  <c r="AW428" i="2"/>
  <c r="AW429" i="2"/>
  <c r="AW430" i="2"/>
  <c r="AW431" i="2"/>
  <c r="AW432" i="2"/>
  <c r="AW433" i="2"/>
  <c r="AW434" i="2"/>
  <c r="AW435" i="2"/>
  <c r="AW436" i="2"/>
  <c r="AW437" i="2"/>
  <c r="AW438" i="2"/>
  <c r="AW439" i="2"/>
  <c r="AW440" i="2"/>
  <c r="AW441" i="2"/>
  <c r="AW442" i="2"/>
  <c r="AW443" i="2"/>
  <c r="AW444" i="2"/>
  <c r="AW445" i="2"/>
  <c r="AW446" i="2"/>
  <c r="AW447" i="2"/>
  <c r="AW448" i="2"/>
  <c r="AW449" i="2"/>
  <c r="AW450" i="2"/>
  <c r="AW451" i="2"/>
  <c r="AW452" i="2"/>
  <c r="AW453" i="2"/>
  <c r="AW454" i="2"/>
  <c r="AW455" i="2"/>
  <c r="AW456" i="2"/>
  <c r="AW457" i="2"/>
  <c r="AW458" i="2"/>
  <c r="AW459" i="2"/>
  <c r="AW460" i="2"/>
  <c r="AW461" i="2"/>
  <c r="AW462" i="2"/>
  <c r="AW463" i="2"/>
  <c r="AW464" i="2"/>
  <c r="AW465" i="2"/>
  <c r="AW466" i="2"/>
  <c r="AW17" i="2"/>
  <c r="AP17" i="2" s="1"/>
  <c r="AR18" i="2"/>
  <c r="AS18" i="2"/>
  <c r="AO18" i="2"/>
  <c r="AT18" i="2"/>
  <c r="AU18" i="2"/>
  <c r="AV18" i="2"/>
  <c r="R18" i="2"/>
  <c r="AR19" i="2"/>
  <c r="AS19" i="2"/>
  <c r="AO19" i="2"/>
  <c r="AT19" i="2"/>
  <c r="AU19" i="2"/>
  <c r="AV19" i="2"/>
  <c r="AR20" i="2"/>
  <c r="AT20" i="2"/>
  <c r="AU20" i="2"/>
  <c r="AV20" i="2"/>
  <c r="AQ20" i="2"/>
  <c r="R20" i="2"/>
  <c r="AR21" i="2"/>
  <c r="AS21" i="2"/>
  <c r="AO21" i="2"/>
  <c r="AT21" i="2"/>
  <c r="AU21" i="2"/>
  <c r="AV21" i="2"/>
  <c r="AO22" i="2"/>
  <c r="AR22" i="2"/>
  <c r="AS22" i="2"/>
  <c r="AT22" i="2"/>
  <c r="AU22" i="2"/>
  <c r="AV22" i="2"/>
  <c r="AR23" i="2"/>
  <c r="AS23" i="2"/>
  <c r="AT23" i="2"/>
  <c r="AU23" i="2"/>
  <c r="AV23" i="2"/>
  <c r="AR24" i="2"/>
  <c r="AS24" i="2"/>
  <c r="AO24" i="2"/>
  <c r="AT24" i="2"/>
  <c r="AU24" i="2"/>
  <c r="AV24" i="2"/>
  <c r="AO25" i="2"/>
  <c r="AR25" i="2"/>
  <c r="AS25" i="2"/>
  <c r="AT25" i="2"/>
  <c r="AU25" i="2"/>
  <c r="AV25" i="2"/>
  <c r="AU26" i="2"/>
  <c r="AV26" i="2"/>
  <c r="AO27" i="2"/>
  <c r="AR27" i="2"/>
  <c r="AS27" i="2"/>
  <c r="AT27" i="2"/>
  <c r="AU27" i="2"/>
  <c r="AV27" i="2"/>
  <c r="AR28" i="2"/>
  <c r="AS28" i="2"/>
  <c r="AO28" i="2"/>
  <c r="AT28" i="2"/>
  <c r="AU28" i="2"/>
  <c r="AV28" i="2"/>
  <c r="AR29" i="2"/>
  <c r="AS29" i="2"/>
  <c r="AO29" i="2"/>
  <c r="AT29" i="2"/>
  <c r="AU29" i="2"/>
  <c r="AV29" i="2"/>
  <c r="AR30" i="2"/>
  <c r="AS30" i="2"/>
  <c r="AO30" i="2"/>
  <c r="AT30" i="2"/>
  <c r="AU30" i="2"/>
  <c r="AV30" i="2"/>
  <c r="AO31" i="2"/>
  <c r="AR31" i="2"/>
  <c r="AS31" i="2"/>
  <c r="AT31" i="2"/>
  <c r="AU31" i="2"/>
  <c r="AV31" i="2"/>
  <c r="AO32" i="2"/>
  <c r="AR32" i="2"/>
  <c r="AS32" i="2"/>
  <c r="AT32" i="2"/>
  <c r="AU32" i="2"/>
  <c r="AV32" i="2"/>
  <c r="AR33" i="2"/>
  <c r="AS33" i="2"/>
  <c r="AO33" i="2"/>
  <c r="AT33" i="2"/>
  <c r="AU33" i="2"/>
  <c r="AV33" i="2"/>
  <c r="AO34" i="2"/>
  <c r="AR34" i="2"/>
  <c r="AS34" i="2"/>
  <c r="AT34" i="2"/>
  <c r="AU34" i="2"/>
  <c r="AV34" i="2"/>
  <c r="AO35" i="2"/>
  <c r="AR35" i="2"/>
  <c r="AS35" i="2"/>
  <c r="AT35" i="2"/>
  <c r="AU35" i="2"/>
  <c r="AV35" i="2"/>
  <c r="AO36" i="2"/>
  <c r="AR36" i="2"/>
  <c r="AS36" i="2"/>
  <c r="AT36" i="2"/>
  <c r="AU36" i="2"/>
  <c r="AV36" i="2"/>
  <c r="AO37" i="2"/>
  <c r="AR37" i="2"/>
  <c r="AS37" i="2"/>
  <c r="AT37" i="2"/>
  <c r="AU37" i="2"/>
  <c r="AV37" i="2"/>
  <c r="AO38" i="2"/>
  <c r="AR38" i="2"/>
  <c r="AS38" i="2"/>
  <c r="AT38" i="2"/>
  <c r="AU38" i="2"/>
  <c r="AV38" i="2"/>
  <c r="AO39" i="2"/>
  <c r="AR39" i="2"/>
  <c r="AS39" i="2"/>
  <c r="AT39" i="2"/>
  <c r="AU39" i="2"/>
  <c r="AV39" i="2"/>
  <c r="AO40" i="2"/>
  <c r="AR40" i="2"/>
  <c r="AS40" i="2"/>
  <c r="AT40" i="2"/>
  <c r="AU40" i="2"/>
  <c r="AV40" i="2"/>
  <c r="AO41" i="2"/>
  <c r="AR41" i="2"/>
  <c r="AS41" i="2"/>
  <c r="AT41" i="2"/>
  <c r="AU41" i="2"/>
  <c r="AV41" i="2"/>
  <c r="AO42" i="2"/>
  <c r="AR42" i="2"/>
  <c r="AS42" i="2"/>
  <c r="AT42" i="2"/>
  <c r="AU42" i="2"/>
  <c r="AV42" i="2"/>
  <c r="AO43" i="2"/>
  <c r="AR43" i="2"/>
  <c r="AS43" i="2"/>
  <c r="AT43" i="2"/>
  <c r="AU43" i="2"/>
  <c r="AV43" i="2"/>
  <c r="AO44" i="2"/>
  <c r="AR44" i="2"/>
  <c r="AS44" i="2"/>
  <c r="AT44" i="2"/>
  <c r="AU44" i="2"/>
  <c r="AV44" i="2"/>
  <c r="R44" i="2"/>
  <c r="AO45" i="2"/>
  <c r="AR45" i="2"/>
  <c r="AS45" i="2"/>
  <c r="AT45" i="2"/>
  <c r="AU45" i="2"/>
  <c r="AV45" i="2"/>
  <c r="AO46" i="2"/>
  <c r="AR46" i="2"/>
  <c r="AS46" i="2"/>
  <c r="AT46" i="2"/>
  <c r="AU46" i="2"/>
  <c r="AV46" i="2"/>
  <c r="AR47" i="2"/>
  <c r="AS47" i="2"/>
  <c r="AO47" i="2"/>
  <c r="AT47" i="2"/>
  <c r="AU47" i="2"/>
  <c r="AV47" i="2"/>
  <c r="AR48" i="2"/>
  <c r="AS48" i="2"/>
  <c r="AO48" i="2"/>
  <c r="AT48" i="2"/>
  <c r="AU48" i="2"/>
  <c r="AV48" i="2"/>
  <c r="AO49" i="2"/>
  <c r="AR49" i="2"/>
  <c r="AS49" i="2"/>
  <c r="AT49" i="2"/>
  <c r="AU49" i="2"/>
  <c r="AV49" i="2"/>
  <c r="AO50" i="2"/>
  <c r="AR50" i="2"/>
  <c r="AS50" i="2"/>
  <c r="AT50" i="2"/>
  <c r="AU50" i="2"/>
  <c r="AV50" i="2"/>
  <c r="AO51" i="2"/>
  <c r="AR51" i="2"/>
  <c r="AS51" i="2"/>
  <c r="AT51" i="2"/>
  <c r="AU51" i="2"/>
  <c r="AV51" i="2"/>
  <c r="AO52" i="2"/>
  <c r="AR52" i="2"/>
  <c r="AS52" i="2"/>
  <c r="AT52" i="2"/>
  <c r="AU52" i="2"/>
  <c r="AV52" i="2"/>
  <c r="AO53" i="2"/>
  <c r="AR53" i="2"/>
  <c r="AS53" i="2"/>
  <c r="AT53" i="2"/>
  <c r="AU53" i="2"/>
  <c r="AV53" i="2"/>
  <c r="AO54" i="2"/>
  <c r="AR54" i="2"/>
  <c r="AS54" i="2"/>
  <c r="AT54" i="2"/>
  <c r="AU54" i="2"/>
  <c r="AV54" i="2"/>
  <c r="AO55" i="2"/>
  <c r="AR55" i="2"/>
  <c r="AS55" i="2"/>
  <c r="AT55" i="2"/>
  <c r="AU55" i="2"/>
  <c r="AV55" i="2"/>
  <c r="AO56" i="2"/>
  <c r="AR56" i="2"/>
  <c r="AS56" i="2"/>
  <c r="AT56" i="2"/>
  <c r="AU56" i="2"/>
  <c r="AV56" i="2"/>
  <c r="AO57" i="2"/>
  <c r="AR57" i="2"/>
  <c r="AS57" i="2"/>
  <c r="AT57" i="2"/>
  <c r="AU57" i="2"/>
  <c r="AV57" i="2"/>
  <c r="AO58" i="2"/>
  <c r="AR58" i="2"/>
  <c r="AS58" i="2"/>
  <c r="AT58" i="2"/>
  <c r="AU58" i="2"/>
  <c r="AV58" i="2"/>
  <c r="AO59" i="2"/>
  <c r="AR59" i="2"/>
  <c r="AS59" i="2"/>
  <c r="AT59" i="2"/>
  <c r="AU59" i="2"/>
  <c r="AV59" i="2"/>
  <c r="AO60" i="2"/>
  <c r="AR60" i="2"/>
  <c r="AS60" i="2"/>
  <c r="AT60" i="2"/>
  <c r="AU60" i="2"/>
  <c r="AV60" i="2"/>
  <c r="AO61" i="2"/>
  <c r="AR61" i="2"/>
  <c r="AS61" i="2"/>
  <c r="AT61" i="2"/>
  <c r="AU61" i="2"/>
  <c r="AV61" i="2"/>
  <c r="AR62" i="2"/>
  <c r="AS62" i="2"/>
  <c r="AO62" i="2"/>
  <c r="AT62" i="2"/>
  <c r="AU62" i="2"/>
  <c r="AV62" i="2"/>
  <c r="AR63" i="2"/>
  <c r="AS63" i="2"/>
  <c r="AO63" i="2"/>
  <c r="AT63" i="2"/>
  <c r="AU63" i="2"/>
  <c r="AV63" i="2"/>
  <c r="AO64" i="2"/>
  <c r="AR64" i="2"/>
  <c r="AS64" i="2"/>
  <c r="AT64" i="2"/>
  <c r="AU64" i="2"/>
  <c r="AV64" i="2"/>
  <c r="AR65" i="2"/>
  <c r="AS65" i="2"/>
  <c r="AO65" i="2"/>
  <c r="AT65" i="2"/>
  <c r="AU65" i="2"/>
  <c r="AV65" i="2"/>
  <c r="AR66" i="2"/>
  <c r="AS66" i="2"/>
  <c r="AO66" i="2"/>
  <c r="AT66" i="2"/>
  <c r="AU66" i="2"/>
  <c r="AV66" i="2"/>
  <c r="AO67" i="2"/>
  <c r="AR67" i="2"/>
  <c r="AS67" i="2"/>
  <c r="AT67" i="2"/>
  <c r="AU67" i="2"/>
  <c r="AV67" i="2"/>
  <c r="AO68" i="2"/>
  <c r="AR68" i="2"/>
  <c r="AS68" i="2"/>
  <c r="AT68" i="2"/>
  <c r="AU68" i="2"/>
  <c r="AV68" i="2"/>
  <c r="AO69" i="2"/>
  <c r="AR69" i="2"/>
  <c r="AS69" i="2"/>
  <c r="AT69" i="2"/>
  <c r="AU69" i="2"/>
  <c r="AV69" i="2"/>
  <c r="AO70" i="2"/>
  <c r="AR70" i="2"/>
  <c r="AS70" i="2"/>
  <c r="AT70" i="2"/>
  <c r="AU70" i="2"/>
  <c r="AV70" i="2"/>
  <c r="AR71" i="2"/>
  <c r="AS71" i="2"/>
  <c r="AO71" i="2"/>
  <c r="AT71" i="2"/>
  <c r="AU71" i="2"/>
  <c r="AV71" i="2"/>
  <c r="AO72" i="2"/>
  <c r="AR72" i="2"/>
  <c r="AS72" i="2"/>
  <c r="AT72" i="2"/>
  <c r="AU72" i="2"/>
  <c r="AV72" i="2"/>
  <c r="AO73" i="2"/>
  <c r="AR73" i="2"/>
  <c r="AS73" i="2"/>
  <c r="AT73" i="2"/>
  <c r="AU73" i="2"/>
  <c r="AV73" i="2"/>
  <c r="AO74" i="2"/>
  <c r="AR74" i="2"/>
  <c r="AS74" i="2"/>
  <c r="AT74" i="2"/>
  <c r="AU74" i="2"/>
  <c r="AV74" i="2"/>
  <c r="AO75" i="2"/>
  <c r="AR75" i="2"/>
  <c r="AS75" i="2"/>
  <c r="AT75" i="2"/>
  <c r="AU75" i="2"/>
  <c r="AV75" i="2"/>
  <c r="AO76" i="2"/>
  <c r="AR76" i="2"/>
  <c r="AS76" i="2"/>
  <c r="AT76" i="2"/>
  <c r="AU76" i="2"/>
  <c r="AV76" i="2"/>
  <c r="AO77" i="2"/>
  <c r="AR77" i="2"/>
  <c r="AS77" i="2"/>
  <c r="AT77" i="2"/>
  <c r="AU77" i="2"/>
  <c r="AV77" i="2"/>
  <c r="AO78" i="2"/>
  <c r="AR78" i="2"/>
  <c r="AS78" i="2"/>
  <c r="AT78" i="2"/>
  <c r="AU78" i="2"/>
  <c r="AV78" i="2"/>
  <c r="AO79" i="2"/>
  <c r="AR79" i="2"/>
  <c r="AS79" i="2"/>
  <c r="AT79" i="2"/>
  <c r="AU79" i="2"/>
  <c r="AV79" i="2"/>
  <c r="AO80" i="2"/>
  <c r="AR80" i="2"/>
  <c r="AS80" i="2"/>
  <c r="AT80" i="2"/>
  <c r="AU80" i="2"/>
  <c r="AV80" i="2"/>
  <c r="AO81" i="2"/>
  <c r="AR81" i="2"/>
  <c r="AS81" i="2"/>
  <c r="AT81" i="2"/>
  <c r="AU81" i="2"/>
  <c r="AV81" i="2"/>
  <c r="AO82" i="2"/>
  <c r="AR82" i="2"/>
  <c r="AS82" i="2"/>
  <c r="AT82" i="2"/>
  <c r="AU82" i="2"/>
  <c r="AV82" i="2"/>
  <c r="AO83" i="2"/>
  <c r="AR83" i="2"/>
  <c r="AS83" i="2"/>
  <c r="AT83" i="2"/>
  <c r="AU83" i="2"/>
  <c r="AV83" i="2"/>
  <c r="AO84" i="2"/>
  <c r="AR84" i="2"/>
  <c r="AS84" i="2"/>
  <c r="AT84" i="2"/>
  <c r="AU84" i="2"/>
  <c r="AV84" i="2"/>
  <c r="AO85" i="2"/>
  <c r="AR85" i="2"/>
  <c r="AS85" i="2"/>
  <c r="AT85" i="2"/>
  <c r="AU85" i="2"/>
  <c r="AV85" i="2"/>
  <c r="AO86" i="2"/>
  <c r="AR86" i="2"/>
  <c r="AS86" i="2"/>
  <c r="AT86" i="2"/>
  <c r="AU86" i="2"/>
  <c r="AV86" i="2"/>
  <c r="AO87" i="2"/>
  <c r="AR87" i="2"/>
  <c r="AS87" i="2"/>
  <c r="AT87" i="2"/>
  <c r="AU87" i="2"/>
  <c r="AV87" i="2"/>
  <c r="AO88" i="2"/>
  <c r="AR88" i="2"/>
  <c r="AS88" i="2"/>
  <c r="AT88" i="2"/>
  <c r="AU88" i="2"/>
  <c r="AV88" i="2"/>
  <c r="AO89" i="2"/>
  <c r="AR89" i="2"/>
  <c r="AS89" i="2"/>
  <c r="AT89" i="2"/>
  <c r="AU89" i="2"/>
  <c r="AV89" i="2"/>
  <c r="AO90" i="2"/>
  <c r="AR90" i="2"/>
  <c r="AS90" i="2"/>
  <c r="AT90" i="2"/>
  <c r="AU90" i="2"/>
  <c r="AV90" i="2"/>
  <c r="AO91" i="2"/>
  <c r="AR91" i="2"/>
  <c r="AS91" i="2"/>
  <c r="AT91" i="2"/>
  <c r="AU91" i="2"/>
  <c r="AV91" i="2"/>
  <c r="AO92" i="2"/>
  <c r="AR92" i="2"/>
  <c r="AS92" i="2"/>
  <c r="AT92" i="2"/>
  <c r="AU92" i="2"/>
  <c r="AV92" i="2"/>
  <c r="AO93" i="2"/>
  <c r="AR93" i="2"/>
  <c r="AS93" i="2"/>
  <c r="AT93" i="2"/>
  <c r="AU93" i="2"/>
  <c r="AV93" i="2"/>
  <c r="AO94" i="2"/>
  <c r="AR94" i="2"/>
  <c r="AS94" i="2"/>
  <c r="AT94" i="2"/>
  <c r="AU94" i="2"/>
  <c r="AV94" i="2"/>
  <c r="AO95" i="2"/>
  <c r="AR95" i="2"/>
  <c r="AS95" i="2"/>
  <c r="AT95" i="2"/>
  <c r="AU95" i="2"/>
  <c r="AV95" i="2"/>
  <c r="AO96" i="2"/>
  <c r="AR96" i="2"/>
  <c r="AS96" i="2"/>
  <c r="AT96" i="2"/>
  <c r="AU96" i="2"/>
  <c r="AV96" i="2"/>
  <c r="AO97" i="2"/>
  <c r="AR97" i="2"/>
  <c r="AS97" i="2"/>
  <c r="AT97" i="2"/>
  <c r="AU97" i="2"/>
  <c r="AV97" i="2"/>
  <c r="AO98" i="2"/>
  <c r="AR98" i="2"/>
  <c r="AS98" i="2"/>
  <c r="AT98" i="2"/>
  <c r="AU98" i="2"/>
  <c r="AV98" i="2"/>
  <c r="AO99" i="2"/>
  <c r="AR99" i="2"/>
  <c r="AS99" i="2"/>
  <c r="AT99" i="2"/>
  <c r="AU99" i="2"/>
  <c r="AV99" i="2"/>
  <c r="AO100" i="2"/>
  <c r="AR100" i="2"/>
  <c r="AS100" i="2"/>
  <c r="AT100" i="2"/>
  <c r="AU100" i="2"/>
  <c r="AV100" i="2"/>
  <c r="AO101" i="2"/>
  <c r="AR101" i="2"/>
  <c r="AS101" i="2"/>
  <c r="AT101" i="2"/>
  <c r="AU101" i="2"/>
  <c r="AV101" i="2"/>
  <c r="AO102" i="2"/>
  <c r="AR102" i="2"/>
  <c r="AS102" i="2"/>
  <c r="AT102" i="2"/>
  <c r="AU102" i="2"/>
  <c r="AV102" i="2"/>
  <c r="AO103" i="2"/>
  <c r="AR103" i="2"/>
  <c r="AS103" i="2"/>
  <c r="AT103" i="2"/>
  <c r="AU103" i="2"/>
  <c r="AV103" i="2"/>
  <c r="AO104" i="2"/>
  <c r="AR104" i="2"/>
  <c r="AS104" i="2"/>
  <c r="AT104" i="2"/>
  <c r="AU104" i="2"/>
  <c r="AV104" i="2"/>
  <c r="AO105" i="2"/>
  <c r="AR105" i="2"/>
  <c r="AS105" i="2"/>
  <c r="AT105" i="2"/>
  <c r="AU105" i="2"/>
  <c r="AV105" i="2"/>
  <c r="AO106" i="2"/>
  <c r="AR106" i="2"/>
  <c r="AS106" i="2"/>
  <c r="AT106" i="2"/>
  <c r="AU106" i="2"/>
  <c r="AV106" i="2"/>
  <c r="AO107" i="2"/>
  <c r="AR107" i="2"/>
  <c r="AS107" i="2"/>
  <c r="AT107" i="2"/>
  <c r="AU107" i="2"/>
  <c r="AV107" i="2"/>
  <c r="AO108" i="2"/>
  <c r="AR108" i="2"/>
  <c r="AS108" i="2"/>
  <c r="AT108" i="2"/>
  <c r="AU108" i="2"/>
  <c r="AV108" i="2"/>
  <c r="AO109" i="2"/>
  <c r="AR109" i="2"/>
  <c r="AS109" i="2"/>
  <c r="AT109" i="2"/>
  <c r="AU109" i="2"/>
  <c r="AV109" i="2"/>
  <c r="AO110" i="2"/>
  <c r="AR110" i="2"/>
  <c r="AS110" i="2"/>
  <c r="AT110" i="2"/>
  <c r="AU110" i="2"/>
  <c r="AV110" i="2"/>
  <c r="AO111" i="2"/>
  <c r="AR111" i="2"/>
  <c r="AS111" i="2"/>
  <c r="AT111" i="2"/>
  <c r="AU111" i="2"/>
  <c r="AV111" i="2"/>
  <c r="AO112" i="2"/>
  <c r="AR112" i="2"/>
  <c r="AS112" i="2"/>
  <c r="AT112" i="2"/>
  <c r="AU112" i="2"/>
  <c r="AV112" i="2"/>
  <c r="AO113" i="2"/>
  <c r="AR113" i="2"/>
  <c r="AS113" i="2"/>
  <c r="AT113" i="2"/>
  <c r="AU113" i="2"/>
  <c r="AV113" i="2"/>
  <c r="AO114" i="2"/>
  <c r="AR114" i="2"/>
  <c r="AS114" i="2"/>
  <c r="AT114" i="2"/>
  <c r="AU114" i="2"/>
  <c r="AV114" i="2"/>
  <c r="AO115" i="2"/>
  <c r="AR115" i="2"/>
  <c r="AS115" i="2"/>
  <c r="AT115" i="2"/>
  <c r="AU115" i="2"/>
  <c r="AV115" i="2"/>
  <c r="AO116" i="2"/>
  <c r="AR116" i="2"/>
  <c r="AS116" i="2"/>
  <c r="AT116" i="2"/>
  <c r="AU116" i="2"/>
  <c r="AV116" i="2"/>
  <c r="AO117" i="2"/>
  <c r="AR117" i="2"/>
  <c r="AS117" i="2"/>
  <c r="AT117" i="2"/>
  <c r="AU117" i="2"/>
  <c r="AV117" i="2"/>
  <c r="AO118" i="2"/>
  <c r="AR118" i="2"/>
  <c r="AS118" i="2"/>
  <c r="AT118" i="2"/>
  <c r="AU118" i="2"/>
  <c r="AV118" i="2"/>
  <c r="AO119" i="2"/>
  <c r="AR119" i="2"/>
  <c r="AS119" i="2"/>
  <c r="AT119" i="2"/>
  <c r="AU119" i="2"/>
  <c r="AV119" i="2"/>
  <c r="AO120" i="2"/>
  <c r="AR120" i="2"/>
  <c r="AS120" i="2"/>
  <c r="AT120" i="2"/>
  <c r="AU120" i="2"/>
  <c r="AV120" i="2"/>
  <c r="AO121" i="2"/>
  <c r="AR121" i="2"/>
  <c r="AS121" i="2"/>
  <c r="AT121" i="2"/>
  <c r="AU121" i="2"/>
  <c r="AV121" i="2"/>
  <c r="AO122" i="2"/>
  <c r="AR122" i="2"/>
  <c r="AS122" i="2"/>
  <c r="AT122" i="2"/>
  <c r="AU122" i="2"/>
  <c r="AV122" i="2"/>
  <c r="AO123" i="2"/>
  <c r="AR123" i="2"/>
  <c r="AS123" i="2"/>
  <c r="AT123" i="2"/>
  <c r="AU123" i="2"/>
  <c r="AV123" i="2"/>
  <c r="AO124" i="2"/>
  <c r="AR124" i="2"/>
  <c r="AS124" i="2"/>
  <c r="AT124" i="2"/>
  <c r="AU124" i="2"/>
  <c r="AV124" i="2"/>
  <c r="AO125" i="2"/>
  <c r="AR125" i="2"/>
  <c r="AS125" i="2"/>
  <c r="AT125" i="2"/>
  <c r="AU125" i="2"/>
  <c r="AV125" i="2"/>
  <c r="AO126" i="2"/>
  <c r="AR126" i="2"/>
  <c r="AS126" i="2"/>
  <c r="AT126" i="2"/>
  <c r="AU126" i="2"/>
  <c r="AV126" i="2"/>
  <c r="AO127" i="2"/>
  <c r="AR127" i="2"/>
  <c r="AS127" i="2"/>
  <c r="AT127" i="2"/>
  <c r="AU127" i="2"/>
  <c r="AV127" i="2"/>
  <c r="AO128" i="2"/>
  <c r="AR128" i="2"/>
  <c r="AS128" i="2"/>
  <c r="AT128" i="2"/>
  <c r="AU128" i="2"/>
  <c r="AV128" i="2"/>
  <c r="AO129" i="2"/>
  <c r="AR129" i="2"/>
  <c r="AS129" i="2"/>
  <c r="AT129" i="2"/>
  <c r="AU129" i="2"/>
  <c r="AV129" i="2"/>
  <c r="AO130" i="2"/>
  <c r="AR130" i="2"/>
  <c r="AS130" i="2"/>
  <c r="AT130" i="2"/>
  <c r="AU130" i="2"/>
  <c r="AV130" i="2"/>
  <c r="AO131" i="2"/>
  <c r="AR131" i="2"/>
  <c r="AS131" i="2"/>
  <c r="AT131" i="2"/>
  <c r="AU131" i="2"/>
  <c r="AV131" i="2"/>
  <c r="AO132" i="2"/>
  <c r="AR132" i="2"/>
  <c r="AS132" i="2"/>
  <c r="AT132" i="2"/>
  <c r="AU132" i="2"/>
  <c r="AV132" i="2"/>
  <c r="AO133" i="2"/>
  <c r="AR133" i="2"/>
  <c r="AS133" i="2"/>
  <c r="AT133" i="2"/>
  <c r="AU133" i="2"/>
  <c r="AV133" i="2"/>
  <c r="AO134" i="2"/>
  <c r="AR134" i="2"/>
  <c r="AS134" i="2"/>
  <c r="AT134" i="2"/>
  <c r="AU134" i="2"/>
  <c r="AV134" i="2"/>
  <c r="AO135" i="2"/>
  <c r="AR135" i="2"/>
  <c r="AS135" i="2"/>
  <c r="AT135" i="2"/>
  <c r="AU135" i="2"/>
  <c r="AV135" i="2"/>
  <c r="AO136" i="2"/>
  <c r="AR136" i="2"/>
  <c r="AS136" i="2"/>
  <c r="AT136" i="2"/>
  <c r="AU136" i="2"/>
  <c r="AV136" i="2"/>
  <c r="AO137" i="2"/>
  <c r="AR137" i="2"/>
  <c r="AS137" i="2"/>
  <c r="AT137" i="2"/>
  <c r="AU137" i="2"/>
  <c r="AV137" i="2"/>
  <c r="AO138" i="2"/>
  <c r="AR138" i="2"/>
  <c r="AS138" i="2"/>
  <c r="AT138" i="2"/>
  <c r="AU138" i="2"/>
  <c r="AV138" i="2"/>
  <c r="AO139" i="2"/>
  <c r="AR139" i="2"/>
  <c r="AS139" i="2"/>
  <c r="AT139" i="2"/>
  <c r="AU139" i="2"/>
  <c r="AV139" i="2"/>
  <c r="AO140" i="2"/>
  <c r="AR140" i="2"/>
  <c r="AS140" i="2"/>
  <c r="AT140" i="2"/>
  <c r="AU140" i="2"/>
  <c r="AV140" i="2"/>
  <c r="AO141" i="2"/>
  <c r="AR141" i="2"/>
  <c r="AS141" i="2"/>
  <c r="AT141" i="2"/>
  <c r="AU141" i="2"/>
  <c r="AV141" i="2"/>
  <c r="AO142" i="2"/>
  <c r="AR142" i="2"/>
  <c r="AS142" i="2"/>
  <c r="AT142" i="2"/>
  <c r="AU142" i="2"/>
  <c r="AV142" i="2"/>
  <c r="AO143" i="2"/>
  <c r="AR143" i="2"/>
  <c r="AS143" i="2"/>
  <c r="AT143" i="2"/>
  <c r="AU143" i="2"/>
  <c r="AV143" i="2"/>
  <c r="AO144" i="2"/>
  <c r="AR144" i="2"/>
  <c r="AS144" i="2"/>
  <c r="AT144" i="2"/>
  <c r="AU144" i="2"/>
  <c r="AV144" i="2"/>
  <c r="AO145" i="2"/>
  <c r="AR145" i="2"/>
  <c r="AS145" i="2"/>
  <c r="AT145" i="2"/>
  <c r="AU145" i="2"/>
  <c r="AV145" i="2"/>
  <c r="AO146" i="2"/>
  <c r="AR146" i="2"/>
  <c r="AS146" i="2"/>
  <c r="AT146" i="2"/>
  <c r="AU146" i="2"/>
  <c r="AV146" i="2"/>
  <c r="AO147" i="2"/>
  <c r="AR147" i="2"/>
  <c r="AS147" i="2"/>
  <c r="AT147" i="2"/>
  <c r="AU147" i="2"/>
  <c r="AV147" i="2"/>
  <c r="AO148" i="2"/>
  <c r="AR148" i="2"/>
  <c r="AS148" i="2"/>
  <c r="AT148" i="2"/>
  <c r="AU148" i="2"/>
  <c r="AV148" i="2"/>
  <c r="AO149" i="2"/>
  <c r="AR149" i="2"/>
  <c r="AS149" i="2"/>
  <c r="AT149" i="2"/>
  <c r="AU149" i="2"/>
  <c r="AV149" i="2"/>
  <c r="AO150" i="2"/>
  <c r="AR150" i="2"/>
  <c r="AS150" i="2"/>
  <c r="AT150" i="2"/>
  <c r="AU150" i="2"/>
  <c r="AV150" i="2"/>
  <c r="AO151" i="2"/>
  <c r="AR151" i="2"/>
  <c r="AS151" i="2"/>
  <c r="AT151" i="2"/>
  <c r="AU151" i="2"/>
  <c r="AV151" i="2"/>
  <c r="AO152" i="2"/>
  <c r="AR152" i="2"/>
  <c r="AS152" i="2"/>
  <c r="AT152" i="2"/>
  <c r="AU152" i="2"/>
  <c r="AV152" i="2"/>
  <c r="AO153" i="2"/>
  <c r="AR153" i="2"/>
  <c r="AS153" i="2"/>
  <c r="AT153" i="2"/>
  <c r="AU153" i="2"/>
  <c r="AV153" i="2"/>
  <c r="AO154" i="2"/>
  <c r="AR154" i="2"/>
  <c r="AS154" i="2"/>
  <c r="AT154" i="2"/>
  <c r="AU154" i="2"/>
  <c r="AV154" i="2"/>
  <c r="AO155" i="2"/>
  <c r="AR155" i="2"/>
  <c r="AS155" i="2"/>
  <c r="AT155" i="2"/>
  <c r="AU155" i="2"/>
  <c r="AV155" i="2"/>
  <c r="AO156" i="2"/>
  <c r="AR156" i="2"/>
  <c r="AS156" i="2"/>
  <c r="AT156" i="2"/>
  <c r="AU156" i="2"/>
  <c r="AV156" i="2"/>
  <c r="AO157" i="2"/>
  <c r="AR157" i="2"/>
  <c r="AS157" i="2"/>
  <c r="AT157" i="2"/>
  <c r="AU157" i="2"/>
  <c r="AV157" i="2"/>
  <c r="AO158" i="2"/>
  <c r="AR158" i="2"/>
  <c r="AS158" i="2"/>
  <c r="AT158" i="2"/>
  <c r="AU158" i="2"/>
  <c r="AV158" i="2"/>
  <c r="AO159" i="2"/>
  <c r="AR159" i="2"/>
  <c r="AS159" i="2"/>
  <c r="AT159" i="2"/>
  <c r="AU159" i="2"/>
  <c r="AV159" i="2"/>
  <c r="AO160" i="2"/>
  <c r="AR160" i="2"/>
  <c r="AS160" i="2"/>
  <c r="AT160" i="2"/>
  <c r="AU160" i="2"/>
  <c r="AV160" i="2"/>
  <c r="AO161" i="2"/>
  <c r="AR161" i="2"/>
  <c r="AS161" i="2"/>
  <c r="AT161" i="2"/>
  <c r="AU161" i="2"/>
  <c r="AV161" i="2"/>
  <c r="AO162" i="2"/>
  <c r="AR162" i="2"/>
  <c r="AS162" i="2"/>
  <c r="AT162" i="2"/>
  <c r="AU162" i="2"/>
  <c r="AV162" i="2"/>
  <c r="AO163" i="2"/>
  <c r="AR163" i="2"/>
  <c r="AS163" i="2"/>
  <c r="AT163" i="2"/>
  <c r="AU163" i="2"/>
  <c r="AV163" i="2"/>
  <c r="AO164" i="2"/>
  <c r="AR164" i="2"/>
  <c r="AS164" i="2"/>
  <c r="AT164" i="2"/>
  <c r="AU164" i="2"/>
  <c r="AV164" i="2"/>
  <c r="AO165" i="2"/>
  <c r="AR165" i="2"/>
  <c r="AS165" i="2"/>
  <c r="AT165" i="2"/>
  <c r="AU165" i="2"/>
  <c r="AV165" i="2"/>
  <c r="AO166" i="2"/>
  <c r="AR166" i="2"/>
  <c r="AS166" i="2"/>
  <c r="AT166" i="2"/>
  <c r="AU166" i="2"/>
  <c r="AV166" i="2"/>
  <c r="AO167" i="2"/>
  <c r="AR167" i="2"/>
  <c r="AS167" i="2"/>
  <c r="AT167" i="2"/>
  <c r="AU167" i="2"/>
  <c r="AV167" i="2"/>
  <c r="AO168" i="2"/>
  <c r="AR168" i="2"/>
  <c r="AS168" i="2"/>
  <c r="AT168" i="2"/>
  <c r="AU168" i="2"/>
  <c r="AV168" i="2"/>
  <c r="AO169" i="2"/>
  <c r="AR169" i="2"/>
  <c r="AS169" i="2"/>
  <c r="AT169" i="2"/>
  <c r="AU169" i="2"/>
  <c r="AV169" i="2"/>
  <c r="AO170" i="2"/>
  <c r="AR170" i="2"/>
  <c r="AS170" i="2"/>
  <c r="AT170" i="2"/>
  <c r="AU170" i="2"/>
  <c r="AV170" i="2"/>
  <c r="AO171" i="2"/>
  <c r="AR171" i="2"/>
  <c r="AS171" i="2"/>
  <c r="AT171" i="2"/>
  <c r="AU171" i="2"/>
  <c r="AV171" i="2"/>
  <c r="AO172" i="2"/>
  <c r="AR172" i="2"/>
  <c r="AS172" i="2"/>
  <c r="AT172" i="2"/>
  <c r="AU172" i="2"/>
  <c r="AV172" i="2"/>
  <c r="AO173" i="2"/>
  <c r="AR173" i="2"/>
  <c r="AS173" i="2"/>
  <c r="AT173" i="2"/>
  <c r="AU173" i="2"/>
  <c r="AV173" i="2"/>
  <c r="AO174" i="2"/>
  <c r="AR174" i="2"/>
  <c r="AS174" i="2"/>
  <c r="AT174" i="2"/>
  <c r="AU174" i="2"/>
  <c r="AV174" i="2"/>
  <c r="AO175" i="2"/>
  <c r="AR175" i="2"/>
  <c r="AS175" i="2"/>
  <c r="AT175" i="2"/>
  <c r="AU175" i="2"/>
  <c r="AV175" i="2"/>
  <c r="AO176" i="2"/>
  <c r="AR176" i="2"/>
  <c r="AS176" i="2"/>
  <c r="AT176" i="2"/>
  <c r="AU176" i="2"/>
  <c r="AV176" i="2"/>
  <c r="AO177" i="2"/>
  <c r="AR177" i="2"/>
  <c r="AS177" i="2"/>
  <c r="AT177" i="2"/>
  <c r="AU177" i="2"/>
  <c r="AV177" i="2"/>
  <c r="AO178" i="2"/>
  <c r="AR178" i="2"/>
  <c r="AS178" i="2"/>
  <c r="AT178" i="2"/>
  <c r="AU178" i="2"/>
  <c r="AV178" i="2"/>
  <c r="AO179" i="2"/>
  <c r="AR179" i="2"/>
  <c r="AS179" i="2"/>
  <c r="AT179" i="2"/>
  <c r="AU179" i="2"/>
  <c r="AV179" i="2"/>
  <c r="AO180" i="2"/>
  <c r="AR180" i="2"/>
  <c r="AS180" i="2"/>
  <c r="AT180" i="2"/>
  <c r="AU180" i="2"/>
  <c r="AV180" i="2"/>
  <c r="AO181" i="2"/>
  <c r="AR181" i="2"/>
  <c r="AS181" i="2"/>
  <c r="AT181" i="2"/>
  <c r="AU181" i="2"/>
  <c r="AV181" i="2"/>
  <c r="AO182" i="2"/>
  <c r="AR182" i="2"/>
  <c r="AS182" i="2"/>
  <c r="AT182" i="2"/>
  <c r="AU182" i="2"/>
  <c r="AV182" i="2"/>
  <c r="AO183" i="2"/>
  <c r="AR183" i="2"/>
  <c r="AS183" i="2"/>
  <c r="AT183" i="2"/>
  <c r="AU183" i="2"/>
  <c r="AV183" i="2"/>
  <c r="AO184" i="2"/>
  <c r="AR184" i="2"/>
  <c r="AS184" i="2"/>
  <c r="AT184" i="2"/>
  <c r="AU184" i="2"/>
  <c r="AV184" i="2"/>
  <c r="AO185" i="2"/>
  <c r="AR185" i="2"/>
  <c r="AS185" i="2"/>
  <c r="AT185" i="2"/>
  <c r="AU185" i="2"/>
  <c r="AV185" i="2"/>
  <c r="AO186" i="2"/>
  <c r="AR186" i="2"/>
  <c r="AS186" i="2"/>
  <c r="AT186" i="2"/>
  <c r="AU186" i="2"/>
  <c r="AV186" i="2"/>
  <c r="AO187" i="2"/>
  <c r="AR187" i="2"/>
  <c r="AS187" i="2"/>
  <c r="AT187" i="2"/>
  <c r="AU187" i="2"/>
  <c r="AV187" i="2"/>
  <c r="AO188" i="2"/>
  <c r="AR188" i="2"/>
  <c r="AS188" i="2"/>
  <c r="AT188" i="2"/>
  <c r="AU188" i="2"/>
  <c r="AV188" i="2"/>
  <c r="AO189" i="2"/>
  <c r="AR189" i="2"/>
  <c r="AS189" i="2"/>
  <c r="AT189" i="2"/>
  <c r="AU189" i="2"/>
  <c r="AV189" i="2"/>
  <c r="AO190" i="2"/>
  <c r="AR190" i="2"/>
  <c r="AS190" i="2"/>
  <c r="AT190" i="2"/>
  <c r="AU190" i="2"/>
  <c r="AV190" i="2"/>
  <c r="AO191" i="2"/>
  <c r="AR191" i="2"/>
  <c r="AS191" i="2"/>
  <c r="AT191" i="2"/>
  <c r="AU191" i="2"/>
  <c r="AV191" i="2"/>
  <c r="AO192" i="2"/>
  <c r="AR192" i="2"/>
  <c r="AS192" i="2"/>
  <c r="AT192" i="2"/>
  <c r="AU192" i="2"/>
  <c r="AV192" i="2"/>
  <c r="AO193" i="2"/>
  <c r="AR193" i="2"/>
  <c r="AS193" i="2"/>
  <c r="AT193" i="2"/>
  <c r="AU193" i="2"/>
  <c r="AV193" i="2"/>
  <c r="AO194" i="2"/>
  <c r="AR194" i="2"/>
  <c r="AS194" i="2"/>
  <c r="AT194" i="2"/>
  <c r="AU194" i="2"/>
  <c r="AV194" i="2"/>
  <c r="AO195" i="2"/>
  <c r="AR195" i="2"/>
  <c r="AS195" i="2"/>
  <c r="AT195" i="2"/>
  <c r="AU195" i="2"/>
  <c r="AV195" i="2"/>
  <c r="AO196" i="2"/>
  <c r="AR196" i="2"/>
  <c r="AS196" i="2"/>
  <c r="AT196" i="2"/>
  <c r="AU196" i="2"/>
  <c r="AV196" i="2"/>
  <c r="AO197" i="2"/>
  <c r="AR197" i="2"/>
  <c r="AS197" i="2"/>
  <c r="AT197" i="2"/>
  <c r="AU197" i="2"/>
  <c r="AV197" i="2"/>
  <c r="AO198" i="2"/>
  <c r="AR198" i="2"/>
  <c r="AS198" i="2"/>
  <c r="AT198" i="2"/>
  <c r="AU198" i="2"/>
  <c r="AV198" i="2"/>
  <c r="AO199" i="2"/>
  <c r="AR199" i="2"/>
  <c r="AS199" i="2"/>
  <c r="AT199" i="2"/>
  <c r="AU199" i="2"/>
  <c r="AV199" i="2"/>
  <c r="AO200" i="2"/>
  <c r="AR200" i="2"/>
  <c r="AS200" i="2"/>
  <c r="AT200" i="2"/>
  <c r="AU200" i="2"/>
  <c r="AV200" i="2"/>
  <c r="AO201" i="2"/>
  <c r="AR201" i="2"/>
  <c r="AS201" i="2"/>
  <c r="AT201" i="2"/>
  <c r="AU201" i="2"/>
  <c r="AV201" i="2"/>
  <c r="AO202" i="2"/>
  <c r="AR202" i="2"/>
  <c r="AS202" i="2"/>
  <c r="AT202" i="2"/>
  <c r="AU202" i="2"/>
  <c r="AV202" i="2"/>
  <c r="AO203" i="2"/>
  <c r="AR203" i="2"/>
  <c r="AS203" i="2"/>
  <c r="AT203" i="2"/>
  <c r="AU203" i="2"/>
  <c r="AV203" i="2"/>
  <c r="AO204" i="2"/>
  <c r="AR204" i="2"/>
  <c r="AS204" i="2"/>
  <c r="AT204" i="2"/>
  <c r="AU204" i="2"/>
  <c r="AV204" i="2"/>
  <c r="AO205" i="2"/>
  <c r="AR205" i="2"/>
  <c r="AS205" i="2"/>
  <c r="AT205" i="2"/>
  <c r="AU205" i="2"/>
  <c r="AV205" i="2"/>
  <c r="AO206" i="2"/>
  <c r="AR206" i="2"/>
  <c r="AS206" i="2"/>
  <c r="AT206" i="2"/>
  <c r="AU206" i="2"/>
  <c r="AV206" i="2"/>
  <c r="AO207" i="2"/>
  <c r="AR207" i="2"/>
  <c r="AS207" i="2"/>
  <c r="AT207" i="2"/>
  <c r="AU207" i="2"/>
  <c r="AV207" i="2"/>
  <c r="AO208" i="2"/>
  <c r="AR208" i="2"/>
  <c r="AS208" i="2"/>
  <c r="AT208" i="2"/>
  <c r="AU208" i="2"/>
  <c r="AV208" i="2"/>
  <c r="AO209" i="2"/>
  <c r="AR209" i="2"/>
  <c r="AS209" i="2"/>
  <c r="AT209" i="2"/>
  <c r="AU209" i="2"/>
  <c r="AV209" i="2"/>
  <c r="AO210" i="2"/>
  <c r="AR210" i="2"/>
  <c r="AS210" i="2"/>
  <c r="AT210" i="2"/>
  <c r="AU210" i="2"/>
  <c r="AV210" i="2"/>
  <c r="AO211" i="2"/>
  <c r="AR211" i="2"/>
  <c r="AS211" i="2"/>
  <c r="AT211" i="2"/>
  <c r="AU211" i="2"/>
  <c r="AV211" i="2"/>
  <c r="AO212" i="2"/>
  <c r="AR212" i="2"/>
  <c r="AS212" i="2"/>
  <c r="AT212" i="2"/>
  <c r="AU212" i="2"/>
  <c r="AV212" i="2"/>
  <c r="AO213" i="2"/>
  <c r="AR213" i="2"/>
  <c r="AS213" i="2"/>
  <c r="AT213" i="2"/>
  <c r="AU213" i="2"/>
  <c r="AV213" i="2"/>
  <c r="AO214" i="2"/>
  <c r="AR214" i="2"/>
  <c r="AS214" i="2"/>
  <c r="AT214" i="2"/>
  <c r="AU214" i="2"/>
  <c r="AV214" i="2"/>
  <c r="AO215" i="2"/>
  <c r="AR215" i="2"/>
  <c r="AS215" i="2"/>
  <c r="AT215" i="2"/>
  <c r="AU215" i="2"/>
  <c r="AV215" i="2"/>
  <c r="AO216" i="2"/>
  <c r="AR216" i="2"/>
  <c r="AS216" i="2"/>
  <c r="AT216" i="2"/>
  <c r="AU216" i="2"/>
  <c r="AV216" i="2"/>
  <c r="AO217" i="2"/>
  <c r="AR217" i="2"/>
  <c r="AS217" i="2"/>
  <c r="AT217" i="2"/>
  <c r="AU217" i="2"/>
  <c r="AV217" i="2"/>
  <c r="AO218" i="2"/>
  <c r="AR218" i="2"/>
  <c r="AS218" i="2"/>
  <c r="AT218" i="2"/>
  <c r="AU218" i="2"/>
  <c r="AV218" i="2"/>
  <c r="AO219" i="2"/>
  <c r="AR219" i="2"/>
  <c r="AS219" i="2"/>
  <c r="AT219" i="2"/>
  <c r="AU219" i="2"/>
  <c r="AV219" i="2"/>
  <c r="AO220" i="2"/>
  <c r="AR220" i="2"/>
  <c r="AS220" i="2"/>
  <c r="AT220" i="2"/>
  <c r="AU220" i="2"/>
  <c r="AV220" i="2"/>
  <c r="AO221" i="2"/>
  <c r="AR221" i="2"/>
  <c r="AS221" i="2"/>
  <c r="AT221" i="2"/>
  <c r="AU221" i="2"/>
  <c r="AV221" i="2"/>
  <c r="AO222" i="2"/>
  <c r="AR222" i="2"/>
  <c r="AS222" i="2"/>
  <c r="AT222" i="2"/>
  <c r="AU222" i="2"/>
  <c r="AV222" i="2"/>
  <c r="AO223" i="2"/>
  <c r="AR223" i="2"/>
  <c r="AS223" i="2"/>
  <c r="AT223" i="2"/>
  <c r="AU223" i="2"/>
  <c r="AV223" i="2"/>
  <c r="AO224" i="2"/>
  <c r="AR224" i="2"/>
  <c r="AS224" i="2"/>
  <c r="AT224" i="2"/>
  <c r="AU224" i="2"/>
  <c r="AV224" i="2"/>
  <c r="AO225" i="2"/>
  <c r="AR225" i="2"/>
  <c r="AS225" i="2"/>
  <c r="AT225" i="2"/>
  <c r="AU225" i="2"/>
  <c r="AV225" i="2"/>
  <c r="AO226" i="2"/>
  <c r="AR226" i="2"/>
  <c r="AS226" i="2"/>
  <c r="AT226" i="2"/>
  <c r="AU226" i="2"/>
  <c r="AV226" i="2"/>
  <c r="AO227" i="2"/>
  <c r="AR227" i="2"/>
  <c r="AS227" i="2"/>
  <c r="AT227" i="2"/>
  <c r="AU227" i="2"/>
  <c r="AV227" i="2"/>
  <c r="AO228" i="2"/>
  <c r="AR228" i="2"/>
  <c r="AS228" i="2"/>
  <c r="AT228" i="2"/>
  <c r="AU228" i="2"/>
  <c r="AV228" i="2"/>
  <c r="AO229" i="2"/>
  <c r="AR229" i="2"/>
  <c r="AS229" i="2"/>
  <c r="AT229" i="2"/>
  <c r="AU229" i="2"/>
  <c r="AV229" i="2"/>
  <c r="AO230" i="2"/>
  <c r="AR230" i="2"/>
  <c r="AS230" i="2"/>
  <c r="AT230" i="2"/>
  <c r="AU230" i="2"/>
  <c r="AV230" i="2"/>
  <c r="AO231" i="2"/>
  <c r="AR231" i="2"/>
  <c r="AS231" i="2"/>
  <c r="AT231" i="2"/>
  <c r="AU231" i="2"/>
  <c r="AV231" i="2"/>
  <c r="AO232" i="2"/>
  <c r="AR232" i="2"/>
  <c r="AS232" i="2"/>
  <c r="AT232" i="2"/>
  <c r="AU232" i="2"/>
  <c r="AV232" i="2"/>
  <c r="AO233" i="2"/>
  <c r="AR233" i="2"/>
  <c r="AS233" i="2"/>
  <c r="AT233" i="2"/>
  <c r="AU233" i="2"/>
  <c r="AV233" i="2"/>
  <c r="AO234" i="2"/>
  <c r="AR234" i="2"/>
  <c r="AS234" i="2"/>
  <c r="AT234" i="2"/>
  <c r="AU234" i="2"/>
  <c r="AV234" i="2"/>
  <c r="AO235" i="2"/>
  <c r="AR235" i="2"/>
  <c r="AS235" i="2"/>
  <c r="AT235" i="2"/>
  <c r="AU235" i="2"/>
  <c r="AV235" i="2"/>
  <c r="AO236" i="2"/>
  <c r="AR236" i="2"/>
  <c r="AS236" i="2"/>
  <c r="AT236" i="2"/>
  <c r="AU236" i="2"/>
  <c r="AV236" i="2"/>
  <c r="AO237" i="2"/>
  <c r="AR237" i="2"/>
  <c r="AS237" i="2"/>
  <c r="AT237" i="2"/>
  <c r="AU237" i="2"/>
  <c r="AV237" i="2"/>
  <c r="AO238" i="2"/>
  <c r="AR238" i="2"/>
  <c r="AS238" i="2"/>
  <c r="AT238" i="2"/>
  <c r="AU238" i="2"/>
  <c r="AV238" i="2"/>
  <c r="AO239" i="2"/>
  <c r="AR239" i="2"/>
  <c r="AS239" i="2"/>
  <c r="AT239" i="2"/>
  <c r="AU239" i="2"/>
  <c r="AV239" i="2"/>
  <c r="AO240" i="2"/>
  <c r="AR240" i="2"/>
  <c r="AS240" i="2"/>
  <c r="AT240" i="2"/>
  <c r="AU240" i="2"/>
  <c r="AV240" i="2"/>
  <c r="AO241" i="2"/>
  <c r="AR241" i="2"/>
  <c r="AS241" i="2"/>
  <c r="AT241" i="2"/>
  <c r="AU241" i="2"/>
  <c r="AV241" i="2"/>
  <c r="AO242" i="2"/>
  <c r="AR242" i="2"/>
  <c r="AS242" i="2"/>
  <c r="AT242" i="2"/>
  <c r="AU242" i="2"/>
  <c r="AV242" i="2"/>
  <c r="AO243" i="2"/>
  <c r="AR243" i="2"/>
  <c r="AS243" i="2"/>
  <c r="AT243" i="2"/>
  <c r="AU243" i="2"/>
  <c r="AV243" i="2"/>
  <c r="AO244" i="2"/>
  <c r="AR244" i="2"/>
  <c r="AS244" i="2"/>
  <c r="AT244" i="2"/>
  <c r="AU244" i="2"/>
  <c r="AV244" i="2"/>
  <c r="AO245" i="2"/>
  <c r="AR245" i="2"/>
  <c r="AS245" i="2"/>
  <c r="AT245" i="2"/>
  <c r="AU245" i="2"/>
  <c r="AV245" i="2"/>
  <c r="AO246" i="2"/>
  <c r="AR246" i="2"/>
  <c r="AS246" i="2"/>
  <c r="AT246" i="2"/>
  <c r="AU246" i="2"/>
  <c r="AV246" i="2"/>
  <c r="AO247" i="2"/>
  <c r="AR247" i="2"/>
  <c r="AS247" i="2"/>
  <c r="AT247" i="2"/>
  <c r="AU247" i="2"/>
  <c r="AV247" i="2"/>
  <c r="AO248" i="2"/>
  <c r="AR248" i="2"/>
  <c r="AS248" i="2"/>
  <c r="AT248" i="2"/>
  <c r="AU248" i="2"/>
  <c r="AV248" i="2"/>
  <c r="AO249" i="2"/>
  <c r="AR249" i="2"/>
  <c r="AS249" i="2"/>
  <c r="AT249" i="2"/>
  <c r="AU249" i="2"/>
  <c r="AV249" i="2"/>
  <c r="AO250" i="2"/>
  <c r="AR250" i="2"/>
  <c r="AS250" i="2"/>
  <c r="AT250" i="2"/>
  <c r="AU250" i="2"/>
  <c r="AV250" i="2"/>
  <c r="AO251" i="2"/>
  <c r="AR251" i="2"/>
  <c r="AS251" i="2"/>
  <c r="AT251" i="2"/>
  <c r="AU251" i="2"/>
  <c r="AV251" i="2"/>
  <c r="AO252" i="2"/>
  <c r="AR252" i="2"/>
  <c r="AS252" i="2"/>
  <c r="AT252" i="2"/>
  <c r="AU252" i="2"/>
  <c r="AV252" i="2"/>
  <c r="AO253" i="2"/>
  <c r="AR253" i="2"/>
  <c r="AS253" i="2"/>
  <c r="AT253" i="2"/>
  <c r="AU253" i="2"/>
  <c r="AV253" i="2"/>
  <c r="AO254" i="2"/>
  <c r="AR254" i="2"/>
  <c r="AS254" i="2"/>
  <c r="AT254" i="2"/>
  <c r="AU254" i="2"/>
  <c r="AV254" i="2"/>
  <c r="AO255" i="2"/>
  <c r="AR255" i="2"/>
  <c r="AS255" i="2"/>
  <c r="AT255" i="2"/>
  <c r="AU255" i="2"/>
  <c r="AV255" i="2"/>
  <c r="AO256" i="2"/>
  <c r="AR256" i="2"/>
  <c r="AS256" i="2"/>
  <c r="AT256" i="2"/>
  <c r="AU256" i="2"/>
  <c r="AV256" i="2"/>
  <c r="AO257" i="2"/>
  <c r="AR257" i="2"/>
  <c r="AS257" i="2"/>
  <c r="AT257" i="2"/>
  <c r="AU257" i="2"/>
  <c r="AV257" i="2"/>
  <c r="AO258" i="2"/>
  <c r="AR258" i="2"/>
  <c r="AS258" i="2"/>
  <c r="AT258" i="2"/>
  <c r="AU258" i="2"/>
  <c r="AV258" i="2"/>
  <c r="AO259" i="2"/>
  <c r="AR259" i="2"/>
  <c r="AS259" i="2"/>
  <c r="AT259" i="2"/>
  <c r="AU259" i="2"/>
  <c r="AV259" i="2"/>
  <c r="AO260" i="2"/>
  <c r="AR260" i="2"/>
  <c r="AS260" i="2"/>
  <c r="AT260" i="2"/>
  <c r="AU260" i="2"/>
  <c r="AV260" i="2"/>
  <c r="AO261" i="2"/>
  <c r="AR261" i="2"/>
  <c r="AS261" i="2"/>
  <c r="AT261" i="2"/>
  <c r="AU261" i="2"/>
  <c r="AV261" i="2"/>
  <c r="AO262" i="2"/>
  <c r="AR262" i="2"/>
  <c r="AS262" i="2"/>
  <c r="AT262" i="2"/>
  <c r="AU262" i="2"/>
  <c r="AV262" i="2"/>
  <c r="AO263" i="2"/>
  <c r="AR263" i="2"/>
  <c r="AS263" i="2"/>
  <c r="AT263" i="2"/>
  <c r="AU263" i="2"/>
  <c r="AV263" i="2"/>
  <c r="AO264" i="2"/>
  <c r="AR264" i="2"/>
  <c r="AS264" i="2"/>
  <c r="AT264" i="2"/>
  <c r="AU264" i="2"/>
  <c r="AV264" i="2"/>
  <c r="AO265" i="2"/>
  <c r="AR265" i="2"/>
  <c r="AS265" i="2"/>
  <c r="AT265" i="2"/>
  <c r="AU265" i="2"/>
  <c r="AV265" i="2"/>
  <c r="AO266" i="2"/>
  <c r="AR266" i="2"/>
  <c r="AS266" i="2"/>
  <c r="AT266" i="2"/>
  <c r="AU266" i="2"/>
  <c r="AV266" i="2"/>
  <c r="AO267" i="2"/>
  <c r="AR267" i="2"/>
  <c r="AS267" i="2"/>
  <c r="AT267" i="2"/>
  <c r="AU267" i="2"/>
  <c r="AV267" i="2"/>
  <c r="AO268" i="2"/>
  <c r="AR268" i="2"/>
  <c r="AS268" i="2"/>
  <c r="AT268" i="2"/>
  <c r="AU268" i="2"/>
  <c r="AV268" i="2"/>
  <c r="AO269" i="2"/>
  <c r="AR269" i="2"/>
  <c r="AS269" i="2"/>
  <c r="AT269" i="2"/>
  <c r="AU269" i="2"/>
  <c r="AV269" i="2"/>
  <c r="AO270" i="2"/>
  <c r="AR270" i="2"/>
  <c r="AS270" i="2"/>
  <c r="AT270" i="2"/>
  <c r="AU270" i="2"/>
  <c r="AV270" i="2"/>
  <c r="AO271" i="2"/>
  <c r="AR271" i="2"/>
  <c r="AS271" i="2"/>
  <c r="AT271" i="2"/>
  <c r="AU271" i="2"/>
  <c r="AV271" i="2"/>
  <c r="AO272" i="2"/>
  <c r="AR272" i="2"/>
  <c r="AS272" i="2"/>
  <c r="AT272" i="2"/>
  <c r="AU272" i="2"/>
  <c r="AV272" i="2"/>
  <c r="AO273" i="2"/>
  <c r="AR273" i="2"/>
  <c r="AS273" i="2"/>
  <c r="AT273" i="2"/>
  <c r="AU273" i="2"/>
  <c r="AV273" i="2"/>
  <c r="AO274" i="2"/>
  <c r="AR274" i="2"/>
  <c r="AS274" i="2"/>
  <c r="AT274" i="2"/>
  <c r="AU274" i="2"/>
  <c r="AV274" i="2"/>
  <c r="AO275" i="2"/>
  <c r="AR275" i="2"/>
  <c r="AS275" i="2"/>
  <c r="AT275" i="2"/>
  <c r="AU275" i="2"/>
  <c r="AV275" i="2"/>
  <c r="AO276" i="2"/>
  <c r="AR276" i="2"/>
  <c r="AS276" i="2"/>
  <c r="AT276" i="2"/>
  <c r="AU276" i="2"/>
  <c r="AV276" i="2"/>
  <c r="AO277" i="2"/>
  <c r="AR277" i="2"/>
  <c r="AS277" i="2"/>
  <c r="AT277" i="2"/>
  <c r="AU277" i="2"/>
  <c r="AV277" i="2"/>
  <c r="AO278" i="2"/>
  <c r="AR278" i="2"/>
  <c r="AS278" i="2"/>
  <c r="AT278" i="2"/>
  <c r="AU278" i="2"/>
  <c r="AV278" i="2"/>
  <c r="AO279" i="2"/>
  <c r="AR279" i="2"/>
  <c r="AS279" i="2"/>
  <c r="AT279" i="2"/>
  <c r="AU279" i="2"/>
  <c r="AV279" i="2"/>
  <c r="AO280" i="2"/>
  <c r="AR280" i="2"/>
  <c r="AS280" i="2"/>
  <c r="AT280" i="2"/>
  <c r="AU280" i="2"/>
  <c r="AV280" i="2"/>
  <c r="AO281" i="2"/>
  <c r="AR281" i="2"/>
  <c r="AS281" i="2"/>
  <c r="AT281" i="2"/>
  <c r="AU281" i="2"/>
  <c r="AV281" i="2"/>
  <c r="AO282" i="2"/>
  <c r="AR282" i="2"/>
  <c r="AS282" i="2"/>
  <c r="AT282" i="2"/>
  <c r="AU282" i="2"/>
  <c r="AV282" i="2"/>
  <c r="AO283" i="2"/>
  <c r="AR283" i="2"/>
  <c r="AS283" i="2"/>
  <c r="AT283" i="2"/>
  <c r="AU283" i="2"/>
  <c r="AV283" i="2"/>
  <c r="AO284" i="2"/>
  <c r="AR284" i="2"/>
  <c r="AS284" i="2"/>
  <c r="AT284" i="2"/>
  <c r="AU284" i="2"/>
  <c r="AV284" i="2"/>
  <c r="AO285" i="2"/>
  <c r="AR285" i="2"/>
  <c r="AS285" i="2"/>
  <c r="AT285" i="2"/>
  <c r="AU285" i="2"/>
  <c r="AV285" i="2"/>
  <c r="AO286" i="2"/>
  <c r="AR286" i="2"/>
  <c r="AS286" i="2"/>
  <c r="AT286" i="2"/>
  <c r="AU286" i="2"/>
  <c r="AV286" i="2"/>
  <c r="AO287" i="2"/>
  <c r="AR287" i="2"/>
  <c r="AS287" i="2"/>
  <c r="AT287" i="2"/>
  <c r="AU287" i="2"/>
  <c r="AV287" i="2"/>
  <c r="AO288" i="2"/>
  <c r="AR288" i="2"/>
  <c r="AS288" i="2"/>
  <c r="AT288" i="2"/>
  <c r="AU288" i="2"/>
  <c r="AV288" i="2"/>
  <c r="AO289" i="2"/>
  <c r="AR289" i="2"/>
  <c r="AS289" i="2"/>
  <c r="AT289" i="2"/>
  <c r="AU289" i="2"/>
  <c r="AV289" i="2"/>
  <c r="AO290" i="2"/>
  <c r="AR290" i="2"/>
  <c r="AS290" i="2"/>
  <c r="AT290" i="2"/>
  <c r="AU290" i="2"/>
  <c r="AV290" i="2"/>
  <c r="AO291" i="2"/>
  <c r="AR291" i="2"/>
  <c r="AS291" i="2"/>
  <c r="AT291" i="2"/>
  <c r="AU291" i="2"/>
  <c r="AV291" i="2"/>
  <c r="AO292" i="2"/>
  <c r="AR292" i="2"/>
  <c r="AS292" i="2"/>
  <c r="AT292" i="2"/>
  <c r="AU292" i="2"/>
  <c r="AV292" i="2"/>
  <c r="AO293" i="2"/>
  <c r="AR293" i="2"/>
  <c r="AS293" i="2"/>
  <c r="AT293" i="2"/>
  <c r="AU293" i="2"/>
  <c r="AV293" i="2"/>
  <c r="AO294" i="2"/>
  <c r="AR294" i="2"/>
  <c r="AS294" i="2"/>
  <c r="AT294" i="2"/>
  <c r="AU294" i="2"/>
  <c r="AV294" i="2"/>
  <c r="AO295" i="2"/>
  <c r="AR295" i="2"/>
  <c r="AS295" i="2"/>
  <c r="AT295" i="2"/>
  <c r="AU295" i="2"/>
  <c r="AV295" i="2"/>
  <c r="AO296" i="2"/>
  <c r="AR296" i="2"/>
  <c r="AS296" i="2"/>
  <c r="AT296" i="2"/>
  <c r="AU296" i="2"/>
  <c r="AV296" i="2"/>
  <c r="AO297" i="2"/>
  <c r="AR297" i="2"/>
  <c r="AS297" i="2"/>
  <c r="AT297" i="2"/>
  <c r="AU297" i="2"/>
  <c r="AV297" i="2"/>
  <c r="AO298" i="2"/>
  <c r="AR298" i="2"/>
  <c r="AS298" i="2"/>
  <c r="AT298" i="2"/>
  <c r="AU298" i="2"/>
  <c r="AV298" i="2"/>
  <c r="AO299" i="2"/>
  <c r="AR299" i="2"/>
  <c r="AS299" i="2"/>
  <c r="AT299" i="2"/>
  <c r="AU299" i="2"/>
  <c r="AV299" i="2"/>
  <c r="AO300" i="2"/>
  <c r="AR300" i="2"/>
  <c r="AS300" i="2"/>
  <c r="AT300" i="2"/>
  <c r="AU300" i="2"/>
  <c r="AV300" i="2"/>
  <c r="AO301" i="2"/>
  <c r="AR301" i="2"/>
  <c r="AS301" i="2"/>
  <c r="AT301" i="2"/>
  <c r="AU301" i="2"/>
  <c r="AV301" i="2"/>
  <c r="AO302" i="2"/>
  <c r="AR302" i="2"/>
  <c r="AS302" i="2"/>
  <c r="AT302" i="2"/>
  <c r="AU302" i="2"/>
  <c r="AV302" i="2"/>
  <c r="AO303" i="2"/>
  <c r="AR303" i="2"/>
  <c r="AS303" i="2"/>
  <c r="AT303" i="2"/>
  <c r="AU303" i="2"/>
  <c r="AV303" i="2"/>
  <c r="AO304" i="2"/>
  <c r="AR304" i="2"/>
  <c r="AS304" i="2"/>
  <c r="AT304" i="2"/>
  <c r="AU304" i="2"/>
  <c r="AV304" i="2"/>
  <c r="AO305" i="2"/>
  <c r="AR305" i="2"/>
  <c r="AS305" i="2"/>
  <c r="AT305" i="2"/>
  <c r="AU305" i="2"/>
  <c r="AV305" i="2"/>
  <c r="AO306" i="2"/>
  <c r="AR306" i="2"/>
  <c r="AS306" i="2"/>
  <c r="AT306" i="2"/>
  <c r="AU306" i="2"/>
  <c r="AV306" i="2"/>
  <c r="AO307" i="2"/>
  <c r="AR307" i="2"/>
  <c r="AS307" i="2"/>
  <c r="AT307" i="2"/>
  <c r="AU307" i="2"/>
  <c r="AV307" i="2"/>
  <c r="AO308" i="2"/>
  <c r="AR308" i="2"/>
  <c r="AS308" i="2"/>
  <c r="AT308" i="2"/>
  <c r="AU308" i="2"/>
  <c r="AV308" i="2"/>
  <c r="AO309" i="2"/>
  <c r="AR309" i="2"/>
  <c r="AS309" i="2"/>
  <c r="AT309" i="2"/>
  <c r="AU309" i="2"/>
  <c r="AV309" i="2"/>
  <c r="AO310" i="2"/>
  <c r="AR310" i="2"/>
  <c r="AS310" i="2"/>
  <c r="AT310" i="2"/>
  <c r="AU310" i="2"/>
  <c r="AV310" i="2"/>
  <c r="AO311" i="2"/>
  <c r="AR311" i="2"/>
  <c r="AS311" i="2"/>
  <c r="AT311" i="2"/>
  <c r="AU311" i="2"/>
  <c r="AV311" i="2"/>
  <c r="AO312" i="2"/>
  <c r="AR312" i="2"/>
  <c r="AS312" i="2"/>
  <c r="AT312" i="2"/>
  <c r="AU312" i="2"/>
  <c r="AV312" i="2"/>
  <c r="AO313" i="2"/>
  <c r="AR313" i="2"/>
  <c r="AS313" i="2"/>
  <c r="AT313" i="2"/>
  <c r="AU313" i="2"/>
  <c r="AV313" i="2"/>
  <c r="AO314" i="2"/>
  <c r="AR314" i="2"/>
  <c r="AS314" i="2"/>
  <c r="AT314" i="2"/>
  <c r="AU314" i="2"/>
  <c r="AV314" i="2"/>
  <c r="AO315" i="2"/>
  <c r="AR315" i="2"/>
  <c r="AS315" i="2"/>
  <c r="AT315" i="2"/>
  <c r="AU315" i="2"/>
  <c r="AV315" i="2"/>
  <c r="AO316" i="2"/>
  <c r="AR316" i="2"/>
  <c r="AS316" i="2"/>
  <c r="AT316" i="2"/>
  <c r="AU316" i="2"/>
  <c r="AV316" i="2"/>
  <c r="AO317" i="2"/>
  <c r="AR317" i="2"/>
  <c r="AS317" i="2"/>
  <c r="AT317" i="2"/>
  <c r="AU317" i="2"/>
  <c r="AV317" i="2"/>
  <c r="AO318" i="2"/>
  <c r="AR318" i="2"/>
  <c r="AS318" i="2"/>
  <c r="AT318" i="2"/>
  <c r="AU318" i="2"/>
  <c r="AV318" i="2"/>
  <c r="AO319" i="2"/>
  <c r="AR319" i="2"/>
  <c r="AS319" i="2"/>
  <c r="AT319" i="2"/>
  <c r="AU319" i="2"/>
  <c r="AV319" i="2"/>
  <c r="AO320" i="2"/>
  <c r="AR320" i="2"/>
  <c r="AS320" i="2"/>
  <c r="AT320" i="2"/>
  <c r="AU320" i="2"/>
  <c r="AV320" i="2"/>
  <c r="AO321" i="2"/>
  <c r="AR321" i="2"/>
  <c r="AS321" i="2"/>
  <c r="AT321" i="2"/>
  <c r="AU321" i="2"/>
  <c r="AV321" i="2"/>
  <c r="AO322" i="2"/>
  <c r="AR322" i="2"/>
  <c r="AS322" i="2"/>
  <c r="AT322" i="2"/>
  <c r="AU322" i="2"/>
  <c r="AV322" i="2"/>
  <c r="AO323" i="2"/>
  <c r="AR323" i="2"/>
  <c r="AS323" i="2"/>
  <c r="AT323" i="2"/>
  <c r="AU323" i="2"/>
  <c r="AV323" i="2"/>
  <c r="AO324" i="2"/>
  <c r="AR324" i="2"/>
  <c r="AS324" i="2"/>
  <c r="AT324" i="2"/>
  <c r="AU324" i="2"/>
  <c r="AV324" i="2"/>
  <c r="AO325" i="2"/>
  <c r="AR325" i="2"/>
  <c r="AS325" i="2"/>
  <c r="AT325" i="2"/>
  <c r="AU325" i="2"/>
  <c r="AV325" i="2"/>
  <c r="AO326" i="2"/>
  <c r="AR326" i="2"/>
  <c r="AS326" i="2"/>
  <c r="AT326" i="2"/>
  <c r="AU326" i="2"/>
  <c r="AV326" i="2"/>
  <c r="AO327" i="2"/>
  <c r="AR327" i="2"/>
  <c r="AS327" i="2"/>
  <c r="AT327" i="2"/>
  <c r="AU327" i="2"/>
  <c r="AV327" i="2"/>
  <c r="AO328" i="2"/>
  <c r="AR328" i="2"/>
  <c r="AS328" i="2"/>
  <c r="AT328" i="2"/>
  <c r="AU328" i="2"/>
  <c r="AV328" i="2"/>
  <c r="AO329" i="2"/>
  <c r="AR329" i="2"/>
  <c r="AS329" i="2"/>
  <c r="AT329" i="2"/>
  <c r="AU329" i="2"/>
  <c r="AV329" i="2"/>
  <c r="AO330" i="2"/>
  <c r="AR330" i="2"/>
  <c r="AS330" i="2"/>
  <c r="AT330" i="2"/>
  <c r="AU330" i="2"/>
  <c r="AV330" i="2"/>
  <c r="AO331" i="2"/>
  <c r="AR331" i="2"/>
  <c r="AS331" i="2"/>
  <c r="AT331" i="2"/>
  <c r="AU331" i="2"/>
  <c r="AV331" i="2"/>
  <c r="AO332" i="2"/>
  <c r="AR332" i="2"/>
  <c r="AS332" i="2"/>
  <c r="AT332" i="2"/>
  <c r="AU332" i="2"/>
  <c r="AV332" i="2"/>
  <c r="AO333" i="2"/>
  <c r="AR333" i="2"/>
  <c r="AS333" i="2"/>
  <c r="AT333" i="2"/>
  <c r="AU333" i="2"/>
  <c r="AV333" i="2"/>
  <c r="AO334" i="2"/>
  <c r="AR334" i="2"/>
  <c r="AS334" i="2"/>
  <c r="AT334" i="2"/>
  <c r="AU334" i="2"/>
  <c r="AV334" i="2"/>
  <c r="AO335" i="2"/>
  <c r="AR335" i="2"/>
  <c r="AS335" i="2"/>
  <c r="AT335" i="2"/>
  <c r="AU335" i="2"/>
  <c r="AV335" i="2"/>
  <c r="AO336" i="2"/>
  <c r="AR336" i="2"/>
  <c r="AS336" i="2"/>
  <c r="AT336" i="2"/>
  <c r="AU336" i="2"/>
  <c r="AV336" i="2"/>
  <c r="AO337" i="2"/>
  <c r="AR337" i="2"/>
  <c r="AS337" i="2"/>
  <c r="AT337" i="2"/>
  <c r="AU337" i="2"/>
  <c r="AV337" i="2"/>
  <c r="AO338" i="2"/>
  <c r="AR338" i="2"/>
  <c r="AS338" i="2"/>
  <c r="AT338" i="2"/>
  <c r="AU338" i="2"/>
  <c r="AV338" i="2"/>
  <c r="AO339" i="2"/>
  <c r="AR339" i="2"/>
  <c r="AS339" i="2"/>
  <c r="AT339" i="2"/>
  <c r="AU339" i="2"/>
  <c r="AV339" i="2"/>
  <c r="AO340" i="2"/>
  <c r="AR340" i="2"/>
  <c r="AS340" i="2"/>
  <c r="AT340" i="2"/>
  <c r="AU340" i="2"/>
  <c r="AV340" i="2"/>
  <c r="AO341" i="2"/>
  <c r="AR341" i="2"/>
  <c r="AS341" i="2"/>
  <c r="AT341" i="2"/>
  <c r="AU341" i="2"/>
  <c r="AV341" i="2"/>
  <c r="AO342" i="2"/>
  <c r="AR342" i="2"/>
  <c r="AS342" i="2"/>
  <c r="AT342" i="2"/>
  <c r="AU342" i="2"/>
  <c r="AV342" i="2"/>
  <c r="AO343" i="2"/>
  <c r="AR343" i="2"/>
  <c r="AS343" i="2"/>
  <c r="AT343" i="2"/>
  <c r="AU343" i="2"/>
  <c r="AV343" i="2"/>
  <c r="AO344" i="2"/>
  <c r="AR344" i="2"/>
  <c r="AS344" i="2"/>
  <c r="AT344" i="2"/>
  <c r="AU344" i="2"/>
  <c r="AV344" i="2"/>
  <c r="AO345" i="2"/>
  <c r="AR345" i="2"/>
  <c r="AS345" i="2"/>
  <c r="AT345" i="2"/>
  <c r="AU345" i="2"/>
  <c r="AV345" i="2"/>
  <c r="AO346" i="2"/>
  <c r="AR346" i="2"/>
  <c r="AS346" i="2"/>
  <c r="AT346" i="2"/>
  <c r="AU346" i="2"/>
  <c r="AV346" i="2"/>
  <c r="AO347" i="2"/>
  <c r="AR347" i="2"/>
  <c r="AS347" i="2"/>
  <c r="AT347" i="2"/>
  <c r="AU347" i="2"/>
  <c r="AV347" i="2"/>
  <c r="AO348" i="2"/>
  <c r="AR348" i="2"/>
  <c r="AS348" i="2"/>
  <c r="AT348" i="2"/>
  <c r="AU348" i="2"/>
  <c r="AV348" i="2"/>
  <c r="AO349" i="2"/>
  <c r="AR349" i="2"/>
  <c r="AS349" i="2"/>
  <c r="AT349" i="2"/>
  <c r="AU349" i="2"/>
  <c r="AV349" i="2"/>
  <c r="AO350" i="2"/>
  <c r="AR350" i="2"/>
  <c r="AS350" i="2"/>
  <c r="AT350" i="2"/>
  <c r="AU350" i="2"/>
  <c r="AV350" i="2"/>
  <c r="AO351" i="2"/>
  <c r="AR351" i="2"/>
  <c r="AS351" i="2"/>
  <c r="AT351" i="2"/>
  <c r="AU351" i="2"/>
  <c r="AV351" i="2"/>
  <c r="AO352" i="2"/>
  <c r="AR352" i="2"/>
  <c r="AS352" i="2"/>
  <c r="AT352" i="2"/>
  <c r="AU352" i="2"/>
  <c r="AV352" i="2"/>
  <c r="AO353" i="2"/>
  <c r="AR353" i="2"/>
  <c r="AS353" i="2"/>
  <c r="AT353" i="2"/>
  <c r="AU353" i="2"/>
  <c r="AV353" i="2"/>
  <c r="AO354" i="2"/>
  <c r="AR354" i="2"/>
  <c r="AS354" i="2"/>
  <c r="AT354" i="2"/>
  <c r="AU354" i="2"/>
  <c r="AV354" i="2"/>
  <c r="AO355" i="2"/>
  <c r="AR355" i="2"/>
  <c r="AS355" i="2"/>
  <c r="AT355" i="2"/>
  <c r="AU355" i="2"/>
  <c r="AV355" i="2"/>
  <c r="AO356" i="2"/>
  <c r="AR356" i="2"/>
  <c r="AS356" i="2"/>
  <c r="AT356" i="2"/>
  <c r="AU356" i="2"/>
  <c r="AV356" i="2"/>
  <c r="AO357" i="2"/>
  <c r="AR357" i="2"/>
  <c r="AS357" i="2"/>
  <c r="AT357" i="2"/>
  <c r="AU357" i="2"/>
  <c r="AV357" i="2"/>
  <c r="AO358" i="2"/>
  <c r="AR358" i="2"/>
  <c r="AS358" i="2"/>
  <c r="AT358" i="2"/>
  <c r="AU358" i="2"/>
  <c r="AV358" i="2"/>
  <c r="AO359" i="2"/>
  <c r="AR359" i="2"/>
  <c r="AS359" i="2"/>
  <c r="AT359" i="2"/>
  <c r="AU359" i="2"/>
  <c r="AV359" i="2"/>
  <c r="AO360" i="2"/>
  <c r="AR360" i="2"/>
  <c r="AS360" i="2"/>
  <c r="AT360" i="2"/>
  <c r="AU360" i="2"/>
  <c r="AV360" i="2"/>
  <c r="AO361" i="2"/>
  <c r="AR361" i="2"/>
  <c r="AS361" i="2"/>
  <c r="AT361" i="2"/>
  <c r="AU361" i="2"/>
  <c r="AV361" i="2"/>
  <c r="AO362" i="2"/>
  <c r="AR362" i="2"/>
  <c r="AS362" i="2"/>
  <c r="AT362" i="2"/>
  <c r="AU362" i="2"/>
  <c r="AV362" i="2"/>
  <c r="AO363" i="2"/>
  <c r="AR363" i="2"/>
  <c r="AS363" i="2"/>
  <c r="AT363" i="2"/>
  <c r="AU363" i="2"/>
  <c r="AV363" i="2"/>
  <c r="AO364" i="2"/>
  <c r="AR364" i="2"/>
  <c r="AS364" i="2"/>
  <c r="AT364" i="2"/>
  <c r="AU364" i="2"/>
  <c r="AV364" i="2"/>
  <c r="AO365" i="2"/>
  <c r="AR365" i="2"/>
  <c r="AS365" i="2"/>
  <c r="AT365" i="2"/>
  <c r="AU365" i="2"/>
  <c r="AV365" i="2"/>
  <c r="AO366" i="2"/>
  <c r="AR366" i="2"/>
  <c r="AS366" i="2"/>
  <c r="AT366" i="2"/>
  <c r="AU366" i="2"/>
  <c r="AV366" i="2"/>
  <c r="AO367" i="2"/>
  <c r="AR367" i="2"/>
  <c r="AS367" i="2"/>
  <c r="AT367" i="2"/>
  <c r="AU367" i="2"/>
  <c r="AV367" i="2"/>
  <c r="AO368" i="2"/>
  <c r="AR368" i="2"/>
  <c r="AS368" i="2"/>
  <c r="AT368" i="2"/>
  <c r="AU368" i="2"/>
  <c r="AV368" i="2"/>
  <c r="AO369" i="2"/>
  <c r="AR369" i="2"/>
  <c r="AS369" i="2"/>
  <c r="AT369" i="2"/>
  <c r="AU369" i="2"/>
  <c r="AV369" i="2"/>
  <c r="AO370" i="2"/>
  <c r="AR370" i="2"/>
  <c r="AS370" i="2"/>
  <c r="AT370" i="2"/>
  <c r="AU370" i="2"/>
  <c r="AV370" i="2"/>
  <c r="AO371" i="2"/>
  <c r="AR371" i="2"/>
  <c r="AS371" i="2"/>
  <c r="AT371" i="2"/>
  <c r="AU371" i="2"/>
  <c r="AV371" i="2"/>
  <c r="AO372" i="2"/>
  <c r="AR372" i="2"/>
  <c r="AS372" i="2"/>
  <c r="AT372" i="2"/>
  <c r="AU372" i="2"/>
  <c r="AV372" i="2"/>
  <c r="AO373" i="2"/>
  <c r="AR373" i="2"/>
  <c r="AS373" i="2"/>
  <c r="AT373" i="2"/>
  <c r="AU373" i="2"/>
  <c r="AV373" i="2"/>
  <c r="AO374" i="2"/>
  <c r="AR374" i="2"/>
  <c r="AS374" i="2"/>
  <c r="AT374" i="2"/>
  <c r="AU374" i="2"/>
  <c r="AV374" i="2"/>
  <c r="AO375" i="2"/>
  <c r="AR375" i="2"/>
  <c r="AS375" i="2"/>
  <c r="AT375" i="2"/>
  <c r="AU375" i="2"/>
  <c r="AV375" i="2"/>
  <c r="AO376" i="2"/>
  <c r="AR376" i="2"/>
  <c r="AS376" i="2"/>
  <c r="AT376" i="2"/>
  <c r="AU376" i="2"/>
  <c r="AV376" i="2"/>
  <c r="AO377" i="2"/>
  <c r="AR377" i="2"/>
  <c r="AS377" i="2"/>
  <c r="AT377" i="2"/>
  <c r="AU377" i="2"/>
  <c r="AV377" i="2"/>
  <c r="AO378" i="2"/>
  <c r="AR378" i="2"/>
  <c r="AS378" i="2"/>
  <c r="AT378" i="2"/>
  <c r="AU378" i="2"/>
  <c r="AV378" i="2"/>
  <c r="AO379" i="2"/>
  <c r="AR379" i="2"/>
  <c r="AS379" i="2"/>
  <c r="AT379" i="2"/>
  <c r="AU379" i="2"/>
  <c r="AV379" i="2"/>
  <c r="AO380" i="2"/>
  <c r="AR380" i="2"/>
  <c r="AS380" i="2"/>
  <c r="AT380" i="2"/>
  <c r="AU380" i="2"/>
  <c r="AV380" i="2"/>
  <c r="AO381" i="2"/>
  <c r="AR381" i="2"/>
  <c r="AS381" i="2"/>
  <c r="AT381" i="2"/>
  <c r="AU381" i="2"/>
  <c r="AV381" i="2"/>
  <c r="AO382" i="2"/>
  <c r="AR382" i="2"/>
  <c r="AS382" i="2"/>
  <c r="AT382" i="2"/>
  <c r="AU382" i="2"/>
  <c r="AV382" i="2"/>
  <c r="AO383" i="2"/>
  <c r="AR383" i="2"/>
  <c r="AS383" i="2"/>
  <c r="AT383" i="2"/>
  <c r="AU383" i="2"/>
  <c r="AV383" i="2"/>
  <c r="AO384" i="2"/>
  <c r="AR384" i="2"/>
  <c r="AS384" i="2"/>
  <c r="AT384" i="2"/>
  <c r="AU384" i="2"/>
  <c r="AV384" i="2"/>
  <c r="AO385" i="2"/>
  <c r="AR385" i="2"/>
  <c r="AS385" i="2"/>
  <c r="AT385" i="2"/>
  <c r="AU385" i="2"/>
  <c r="AV385" i="2"/>
  <c r="AO386" i="2"/>
  <c r="AR386" i="2"/>
  <c r="AS386" i="2"/>
  <c r="AT386" i="2"/>
  <c r="AU386" i="2"/>
  <c r="AV386" i="2"/>
  <c r="AO387" i="2"/>
  <c r="AR387" i="2"/>
  <c r="AS387" i="2"/>
  <c r="AT387" i="2"/>
  <c r="AU387" i="2"/>
  <c r="AV387" i="2"/>
  <c r="AO388" i="2"/>
  <c r="AR388" i="2"/>
  <c r="AS388" i="2"/>
  <c r="AT388" i="2"/>
  <c r="AU388" i="2"/>
  <c r="AV388" i="2"/>
  <c r="AO389" i="2"/>
  <c r="AR389" i="2"/>
  <c r="AS389" i="2"/>
  <c r="AT389" i="2"/>
  <c r="AU389" i="2"/>
  <c r="AV389" i="2"/>
  <c r="AO390" i="2"/>
  <c r="AR390" i="2"/>
  <c r="AS390" i="2"/>
  <c r="AT390" i="2"/>
  <c r="AU390" i="2"/>
  <c r="AV390" i="2"/>
  <c r="AO391" i="2"/>
  <c r="AR391" i="2"/>
  <c r="AS391" i="2"/>
  <c r="AT391" i="2"/>
  <c r="AU391" i="2"/>
  <c r="AV391" i="2"/>
  <c r="AO392" i="2"/>
  <c r="AR392" i="2"/>
  <c r="AS392" i="2"/>
  <c r="AT392" i="2"/>
  <c r="AU392" i="2"/>
  <c r="AV392" i="2"/>
  <c r="AO393" i="2"/>
  <c r="AR393" i="2"/>
  <c r="AS393" i="2"/>
  <c r="AT393" i="2"/>
  <c r="AU393" i="2"/>
  <c r="AV393" i="2"/>
  <c r="AO394" i="2"/>
  <c r="AR394" i="2"/>
  <c r="AS394" i="2"/>
  <c r="AT394" i="2"/>
  <c r="AU394" i="2"/>
  <c r="AV394" i="2"/>
  <c r="AO395" i="2"/>
  <c r="AR395" i="2"/>
  <c r="AS395" i="2"/>
  <c r="AT395" i="2"/>
  <c r="AU395" i="2"/>
  <c r="AV395" i="2"/>
  <c r="AO396" i="2"/>
  <c r="AR396" i="2"/>
  <c r="AS396" i="2"/>
  <c r="AT396" i="2"/>
  <c r="AU396" i="2"/>
  <c r="AV396" i="2"/>
  <c r="AO397" i="2"/>
  <c r="AR397" i="2"/>
  <c r="AS397" i="2"/>
  <c r="AT397" i="2"/>
  <c r="AU397" i="2"/>
  <c r="AV397" i="2"/>
  <c r="AO398" i="2"/>
  <c r="AR398" i="2"/>
  <c r="AS398" i="2"/>
  <c r="AT398" i="2"/>
  <c r="AU398" i="2"/>
  <c r="AV398" i="2"/>
  <c r="AO399" i="2"/>
  <c r="AR399" i="2"/>
  <c r="AS399" i="2"/>
  <c r="AT399" i="2"/>
  <c r="AU399" i="2"/>
  <c r="AV399" i="2"/>
  <c r="AO400" i="2"/>
  <c r="AR400" i="2"/>
  <c r="AS400" i="2"/>
  <c r="AT400" i="2"/>
  <c r="AU400" i="2"/>
  <c r="AV400" i="2"/>
  <c r="AO401" i="2"/>
  <c r="AR401" i="2"/>
  <c r="AS401" i="2"/>
  <c r="AT401" i="2"/>
  <c r="AU401" i="2"/>
  <c r="AV401" i="2"/>
  <c r="AO402" i="2"/>
  <c r="AR402" i="2"/>
  <c r="AS402" i="2"/>
  <c r="AT402" i="2"/>
  <c r="AU402" i="2"/>
  <c r="AV402" i="2"/>
  <c r="AO403" i="2"/>
  <c r="AR403" i="2"/>
  <c r="AS403" i="2"/>
  <c r="AT403" i="2"/>
  <c r="AU403" i="2"/>
  <c r="AV403" i="2"/>
  <c r="AO404" i="2"/>
  <c r="AR404" i="2"/>
  <c r="AS404" i="2"/>
  <c r="AT404" i="2"/>
  <c r="AU404" i="2"/>
  <c r="AV404" i="2"/>
  <c r="AO405" i="2"/>
  <c r="AR405" i="2"/>
  <c r="AS405" i="2"/>
  <c r="AT405" i="2"/>
  <c r="AU405" i="2"/>
  <c r="AV405" i="2"/>
  <c r="AO406" i="2"/>
  <c r="AR406" i="2"/>
  <c r="AS406" i="2"/>
  <c r="AT406" i="2"/>
  <c r="AU406" i="2"/>
  <c r="AV406" i="2"/>
  <c r="AO407" i="2"/>
  <c r="AR407" i="2"/>
  <c r="AS407" i="2"/>
  <c r="AT407" i="2"/>
  <c r="AU407" i="2"/>
  <c r="AV407" i="2"/>
  <c r="AO408" i="2"/>
  <c r="AR408" i="2"/>
  <c r="AS408" i="2"/>
  <c r="AT408" i="2"/>
  <c r="AU408" i="2"/>
  <c r="AV408" i="2"/>
  <c r="AO409" i="2"/>
  <c r="AR409" i="2"/>
  <c r="AS409" i="2"/>
  <c r="AT409" i="2"/>
  <c r="AU409" i="2"/>
  <c r="AV409" i="2"/>
  <c r="AO410" i="2"/>
  <c r="AR410" i="2"/>
  <c r="AS410" i="2"/>
  <c r="AT410" i="2"/>
  <c r="AU410" i="2"/>
  <c r="AV410" i="2"/>
  <c r="AO411" i="2"/>
  <c r="AR411" i="2"/>
  <c r="AS411" i="2"/>
  <c r="AT411" i="2"/>
  <c r="AU411" i="2"/>
  <c r="AV411" i="2"/>
  <c r="AO412" i="2"/>
  <c r="AR412" i="2"/>
  <c r="AS412" i="2"/>
  <c r="AT412" i="2"/>
  <c r="AU412" i="2"/>
  <c r="AV412" i="2"/>
  <c r="AO413" i="2"/>
  <c r="AR413" i="2"/>
  <c r="AS413" i="2"/>
  <c r="AT413" i="2"/>
  <c r="AU413" i="2"/>
  <c r="AV413" i="2"/>
  <c r="AO414" i="2"/>
  <c r="AR414" i="2"/>
  <c r="AS414" i="2"/>
  <c r="AT414" i="2"/>
  <c r="AU414" i="2"/>
  <c r="AV414" i="2"/>
  <c r="AO415" i="2"/>
  <c r="AR415" i="2"/>
  <c r="AS415" i="2"/>
  <c r="AT415" i="2"/>
  <c r="AU415" i="2"/>
  <c r="AV415" i="2"/>
  <c r="AO416" i="2"/>
  <c r="AR416" i="2"/>
  <c r="AS416" i="2"/>
  <c r="AT416" i="2"/>
  <c r="AU416" i="2"/>
  <c r="AV416" i="2"/>
  <c r="AO417" i="2"/>
  <c r="AR417" i="2"/>
  <c r="AS417" i="2"/>
  <c r="AT417" i="2"/>
  <c r="AU417" i="2"/>
  <c r="AV417" i="2"/>
  <c r="AO418" i="2"/>
  <c r="AR418" i="2"/>
  <c r="AS418" i="2"/>
  <c r="AT418" i="2"/>
  <c r="AU418" i="2"/>
  <c r="AV418" i="2"/>
  <c r="AO419" i="2"/>
  <c r="AR419" i="2"/>
  <c r="AS419" i="2"/>
  <c r="AT419" i="2"/>
  <c r="AU419" i="2"/>
  <c r="AV419" i="2"/>
  <c r="AO420" i="2"/>
  <c r="AR420" i="2"/>
  <c r="AS420" i="2"/>
  <c r="AT420" i="2"/>
  <c r="AU420" i="2"/>
  <c r="AV420" i="2"/>
  <c r="AO421" i="2"/>
  <c r="AR421" i="2"/>
  <c r="AS421" i="2"/>
  <c r="AT421" i="2"/>
  <c r="AU421" i="2"/>
  <c r="AV421" i="2"/>
  <c r="AO422" i="2"/>
  <c r="AR422" i="2"/>
  <c r="AS422" i="2"/>
  <c r="AT422" i="2"/>
  <c r="AU422" i="2"/>
  <c r="AV422" i="2"/>
  <c r="AO423" i="2"/>
  <c r="AR423" i="2"/>
  <c r="AS423" i="2"/>
  <c r="AT423" i="2"/>
  <c r="AU423" i="2"/>
  <c r="AV423" i="2"/>
  <c r="AO424" i="2"/>
  <c r="AR424" i="2"/>
  <c r="AS424" i="2"/>
  <c r="AT424" i="2"/>
  <c r="AU424" i="2"/>
  <c r="AV424" i="2"/>
  <c r="AO425" i="2"/>
  <c r="AR425" i="2"/>
  <c r="AS425" i="2"/>
  <c r="AT425" i="2"/>
  <c r="AU425" i="2"/>
  <c r="AV425" i="2"/>
  <c r="AO426" i="2"/>
  <c r="AR426" i="2"/>
  <c r="AS426" i="2"/>
  <c r="AT426" i="2"/>
  <c r="AU426" i="2"/>
  <c r="AV426" i="2"/>
  <c r="AO427" i="2"/>
  <c r="AR427" i="2"/>
  <c r="AS427" i="2"/>
  <c r="AT427" i="2"/>
  <c r="AU427" i="2"/>
  <c r="AV427" i="2"/>
  <c r="AO428" i="2"/>
  <c r="AR428" i="2"/>
  <c r="AS428" i="2"/>
  <c r="AT428" i="2"/>
  <c r="AU428" i="2"/>
  <c r="AV428" i="2"/>
  <c r="AO429" i="2"/>
  <c r="AR429" i="2"/>
  <c r="AS429" i="2"/>
  <c r="AT429" i="2"/>
  <c r="AU429" i="2"/>
  <c r="AV429" i="2"/>
  <c r="AO430" i="2"/>
  <c r="AR430" i="2"/>
  <c r="AS430" i="2"/>
  <c r="AT430" i="2"/>
  <c r="AU430" i="2"/>
  <c r="AV430" i="2"/>
  <c r="AO431" i="2"/>
  <c r="AR431" i="2"/>
  <c r="AS431" i="2"/>
  <c r="AT431" i="2"/>
  <c r="AU431" i="2"/>
  <c r="AV431" i="2"/>
  <c r="AO432" i="2"/>
  <c r="AR432" i="2"/>
  <c r="AS432" i="2"/>
  <c r="AT432" i="2"/>
  <c r="AU432" i="2"/>
  <c r="AV432" i="2"/>
  <c r="AO433" i="2"/>
  <c r="AR433" i="2"/>
  <c r="AS433" i="2"/>
  <c r="AT433" i="2"/>
  <c r="AU433" i="2"/>
  <c r="AV433" i="2"/>
  <c r="AO434" i="2"/>
  <c r="AR434" i="2"/>
  <c r="AS434" i="2"/>
  <c r="AT434" i="2"/>
  <c r="AU434" i="2"/>
  <c r="AV434" i="2"/>
  <c r="AO435" i="2"/>
  <c r="AR435" i="2"/>
  <c r="AS435" i="2"/>
  <c r="AT435" i="2"/>
  <c r="AU435" i="2"/>
  <c r="AV435" i="2"/>
  <c r="AO436" i="2"/>
  <c r="AR436" i="2"/>
  <c r="AS436" i="2"/>
  <c r="AT436" i="2"/>
  <c r="AU436" i="2"/>
  <c r="AV436" i="2"/>
  <c r="AO437" i="2"/>
  <c r="AR437" i="2"/>
  <c r="AS437" i="2"/>
  <c r="AT437" i="2"/>
  <c r="AU437" i="2"/>
  <c r="AV437" i="2"/>
  <c r="AO438" i="2"/>
  <c r="AR438" i="2"/>
  <c r="AS438" i="2"/>
  <c r="AT438" i="2"/>
  <c r="AU438" i="2"/>
  <c r="AV438" i="2"/>
  <c r="AO439" i="2"/>
  <c r="AR439" i="2"/>
  <c r="AS439" i="2"/>
  <c r="AT439" i="2"/>
  <c r="AU439" i="2"/>
  <c r="AV439" i="2"/>
  <c r="AO440" i="2"/>
  <c r="AR440" i="2"/>
  <c r="AS440" i="2"/>
  <c r="AT440" i="2"/>
  <c r="AU440" i="2"/>
  <c r="AV440" i="2"/>
  <c r="AO441" i="2"/>
  <c r="AR441" i="2"/>
  <c r="AS441" i="2"/>
  <c r="AT441" i="2"/>
  <c r="AU441" i="2"/>
  <c r="AV441" i="2"/>
  <c r="AO442" i="2"/>
  <c r="AR442" i="2"/>
  <c r="AS442" i="2"/>
  <c r="AT442" i="2"/>
  <c r="AU442" i="2"/>
  <c r="AV442" i="2"/>
  <c r="AO443" i="2"/>
  <c r="AR443" i="2"/>
  <c r="AS443" i="2"/>
  <c r="AT443" i="2"/>
  <c r="AU443" i="2"/>
  <c r="AV443" i="2"/>
  <c r="AO444" i="2"/>
  <c r="AR444" i="2"/>
  <c r="AS444" i="2"/>
  <c r="AT444" i="2"/>
  <c r="AU444" i="2"/>
  <c r="AV444" i="2"/>
  <c r="AO445" i="2"/>
  <c r="AR445" i="2"/>
  <c r="AS445" i="2"/>
  <c r="AT445" i="2"/>
  <c r="AU445" i="2"/>
  <c r="AV445" i="2"/>
  <c r="AO446" i="2"/>
  <c r="AR446" i="2"/>
  <c r="AS446" i="2"/>
  <c r="AT446" i="2"/>
  <c r="AU446" i="2"/>
  <c r="AV446" i="2"/>
  <c r="AO447" i="2"/>
  <c r="AR447" i="2"/>
  <c r="AS447" i="2"/>
  <c r="AT447" i="2"/>
  <c r="AU447" i="2"/>
  <c r="AV447" i="2"/>
  <c r="AO448" i="2"/>
  <c r="AR448" i="2"/>
  <c r="AS448" i="2"/>
  <c r="AT448" i="2"/>
  <c r="AU448" i="2"/>
  <c r="AV448" i="2"/>
  <c r="AO449" i="2"/>
  <c r="AR449" i="2"/>
  <c r="AS449" i="2"/>
  <c r="AT449" i="2"/>
  <c r="AU449" i="2"/>
  <c r="AV449" i="2"/>
  <c r="AO450" i="2"/>
  <c r="AR450" i="2"/>
  <c r="AS450" i="2"/>
  <c r="AT450" i="2"/>
  <c r="AU450" i="2"/>
  <c r="AV450" i="2"/>
  <c r="AO451" i="2"/>
  <c r="AR451" i="2"/>
  <c r="AS451" i="2"/>
  <c r="AT451" i="2"/>
  <c r="AU451" i="2"/>
  <c r="AV451" i="2"/>
  <c r="AO452" i="2"/>
  <c r="AR452" i="2"/>
  <c r="AS452" i="2"/>
  <c r="AT452" i="2"/>
  <c r="AU452" i="2"/>
  <c r="AV452" i="2"/>
  <c r="AO453" i="2"/>
  <c r="AR453" i="2"/>
  <c r="AS453" i="2"/>
  <c r="AT453" i="2"/>
  <c r="AU453" i="2"/>
  <c r="AV453" i="2"/>
  <c r="AO454" i="2"/>
  <c r="AR454" i="2"/>
  <c r="AS454" i="2"/>
  <c r="AT454" i="2"/>
  <c r="AU454" i="2"/>
  <c r="AV454" i="2"/>
  <c r="AO455" i="2"/>
  <c r="AR455" i="2"/>
  <c r="AS455" i="2"/>
  <c r="AT455" i="2"/>
  <c r="AU455" i="2"/>
  <c r="AV455" i="2"/>
  <c r="AO456" i="2"/>
  <c r="AR456" i="2"/>
  <c r="AS456" i="2"/>
  <c r="AT456" i="2"/>
  <c r="AU456" i="2"/>
  <c r="AV456" i="2"/>
  <c r="AO457" i="2"/>
  <c r="AR457" i="2"/>
  <c r="AS457" i="2"/>
  <c r="AT457" i="2"/>
  <c r="AU457" i="2"/>
  <c r="AV457" i="2"/>
  <c r="AO458" i="2"/>
  <c r="AR458" i="2"/>
  <c r="AS458" i="2"/>
  <c r="AT458" i="2"/>
  <c r="AU458" i="2"/>
  <c r="AV458" i="2"/>
  <c r="AO459" i="2"/>
  <c r="AR459" i="2"/>
  <c r="AS459" i="2"/>
  <c r="AT459" i="2"/>
  <c r="AU459" i="2"/>
  <c r="AV459" i="2"/>
  <c r="AO460" i="2"/>
  <c r="AR460" i="2"/>
  <c r="AS460" i="2"/>
  <c r="AT460" i="2"/>
  <c r="AU460" i="2"/>
  <c r="AV460" i="2"/>
  <c r="AO461" i="2"/>
  <c r="AR461" i="2"/>
  <c r="AS461" i="2"/>
  <c r="AT461" i="2"/>
  <c r="AU461" i="2"/>
  <c r="AV461" i="2"/>
  <c r="AO462" i="2"/>
  <c r="AR462" i="2"/>
  <c r="AS462" i="2"/>
  <c r="AT462" i="2"/>
  <c r="AU462" i="2"/>
  <c r="AV462" i="2"/>
  <c r="AO463" i="2"/>
  <c r="AR463" i="2"/>
  <c r="AS463" i="2"/>
  <c r="AT463" i="2"/>
  <c r="AU463" i="2"/>
  <c r="AV463" i="2"/>
  <c r="AO464" i="2"/>
  <c r="AR464" i="2"/>
  <c r="AS464" i="2"/>
  <c r="AT464" i="2"/>
  <c r="AU464" i="2"/>
  <c r="AV464" i="2"/>
  <c r="AO465" i="2"/>
  <c r="AR465" i="2"/>
  <c r="AS465" i="2"/>
  <c r="AT465" i="2"/>
  <c r="AU465" i="2"/>
  <c r="AV465" i="2"/>
  <c r="AO466" i="2"/>
  <c r="AR466" i="2"/>
  <c r="AS466" i="2"/>
  <c r="AT466" i="2"/>
  <c r="AU466" i="2"/>
  <c r="AV466" i="2"/>
  <c r="AV17" i="2"/>
  <c r="AU17" i="2"/>
  <c r="AT17" i="2"/>
  <c r="AR17" i="2"/>
  <c r="AP451" i="19"/>
  <c r="AP450" i="19"/>
  <c r="AP466" i="19"/>
  <c r="BJ46" i="19"/>
  <c r="D46" i="19"/>
  <c r="BJ55" i="19"/>
  <c r="D55" i="19"/>
  <c r="BJ64" i="19"/>
  <c r="D64" i="19"/>
  <c r="AQ421" i="2"/>
  <c r="AQ389" i="2"/>
  <c r="AQ465" i="2"/>
  <c r="AQ449" i="2"/>
  <c r="AQ437" i="2"/>
  <c r="AQ405" i="2"/>
  <c r="AP416" i="19"/>
  <c r="BJ54" i="19"/>
  <c r="D54" i="19"/>
  <c r="BJ63" i="19"/>
  <c r="D63" i="19"/>
  <c r="G9" i="26"/>
  <c r="G25" i="26"/>
  <c r="D33" i="26"/>
  <c r="H33" i="26"/>
  <c r="BJ27" i="2"/>
  <c r="D27" i="2" s="1"/>
  <c r="J28" i="2" s="1"/>
  <c r="BJ30" i="19"/>
  <c r="D30" i="19"/>
  <c r="BJ39" i="19"/>
  <c r="D39" i="19"/>
  <c r="BJ102" i="2"/>
  <c r="D102" i="2" s="1"/>
  <c r="J103" i="2" s="1"/>
  <c r="BJ86" i="2"/>
  <c r="D86" i="2" s="1"/>
  <c r="J87" i="2" s="1"/>
  <c r="BJ89" i="2"/>
  <c r="D89" i="2" s="1"/>
  <c r="J90" i="2" s="1"/>
  <c r="BJ110" i="2"/>
  <c r="D110" i="2" s="1"/>
  <c r="J111" i="2" s="1"/>
  <c r="BJ113" i="2"/>
  <c r="D113" i="2" s="1"/>
  <c r="J114" i="2" s="1"/>
  <c r="BJ64" i="2"/>
  <c r="D64" i="2" s="1"/>
  <c r="BJ36" i="2"/>
  <c r="D36" i="2" s="1"/>
  <c r="J37" i="2" s="1"/>
  <c r="BJ54" i="2"/>
  <c r="D54" i="2" s="1"/>
  <c r="J55" i="2" s="1"/>
  <c r="BJ76" i="19"/>
  <c r="D76" i="19"/>
  <c r="BJ77" i="19"/>
  <c r="D77" i="19"/>
  <c r="BJ78" i="19"/>
  <c r="D78" i="19"/>
  <c r="BJ79" i="19"/>
  <c r="D79" i="19"/>
  <c r="BJ80" i="19"/>
  <c r="D80" i="19"/>
  <c r="BJ81" i="19"/>
  <c r="D81" i="19"/>
  <c r="BJ82" i="19"/>
  <c r="D82" i="19"/>
  <c r="BJ83" i="19"/>
  <c r="D83" i="19"/>
  <c r="BJ84" i="19"/>
  <c r="D84" i="19"/>
  <c r="BJ85" i="19"/>
  <c r="D85" i="19"/>
  <c r="BJ86" i="19"/>
  <c r="D86" i="19"/>
  <c r="BJ87" i="19"/>
  <c r="D87" i="19"/>
  <c r="BJ88" i="19"/>
  <c r="D88" i="19"/>
  <c r="BJ89" i="19"/>
  <c r="D89" i="19"/>
  <c r="BJ90" i="19"/>
  <c r="D90" i="19"/>
  <c r="BJ91" i="19"/>
  <c r="D91" i="19"/>
  <c r="BJ92" i="19"/>
  <c r="D92" i="19"/>
  <c r="BJ93" i="19"/>
  <c r="D93" i="19"/>
  <c r="BJ94" i="19"/>
  <c r="D94" i="19"/>
  <c r="BJ95" i="19"/>
  <c r="D95" i="19"/>
  <c r="BJ96" i="19"/>
  <c r="D96" i="19"/>
  <c r="BJ97" i="19"/>
  <c r="D97" i="19"/>
  <c r="BJ98" i="19"/>
  <c r="D98" i="19"/>
  <c r="BJ99" i="19"/>
  <c r="D99" i="19"/>
  <c r="BJ100" i="19"/>
  <c r="D100" i="19"/>
  <c r="BJ101" i="19"/>
  <c r="D101" i="19"/>
  <c r="BJ102" i="19"/>
  <c r="D102" i="19"/>
  <c r="BJ103" i="19"/>
  <c r="D103" i="19"/>
  <c r="BJ104" i="19"/>
  <c r="D104" i="19"/>
  <c r="BJ105" i="19"/>
  <c r="D105" i="19"/>
  <c r="BJ106" i="19"/>
  <c r="D106" i="19"/>
  <c r="BJ107" i="19"/>
  <c r="D107" i="19"/>
  <c r="BJ108" i="19"/>
  <c r="D108" i="19"/>
  <c r="BJ109" i="19"/>
  <c r="D109" i="19"/>
  <c r="BJ110" i="19"/>
  <c r="D110" i="19"/>
  <c r="BJ111" i="19"/>
  <c r="D111" i="19"/>
  <c r="BJ112" i="19"/>
  <c r="D112" i="19"/>
  <c r="BJ113" i="19"/>
  <c r="D113" i="19"/>
  <c r="BJ114" i="19"/>
  <c r="D114" i="19"/>
  <c r="BJ115" i="19"/>
  <c r="D115" i="19"/>
  <c r="BJ116" i="19"/>
  <c r="D116" i="19"/>
  <c r="BJ117" i="19"/>
  <c r="D117" i="19"/>
  <c r="BJ118" i="19"/>
  <c r="D118" i="19"/>
  <c r="BJ119" i="19"/>
  <c r="D119" i="19"/>
  <c r="BJ120" i="19"/>
  <c r="D120" i="19"/>
  <c r="BJ121" i="19"/>
  <c r="D121" i="19"/>
  <c r="BJ122" i="19"/>
  <c r="D122" i="19"/>
  <c r="BJ123" i="19"/>
  <c r="D123" i="19"/>
  <c r="BJ124" i="19"/>
  <c r="D124" i="19"/>
  <c r="BJ125" i="19"/>
  <c r="D125" i="19"/>
  <c r="BJ126" i="19"/>
  <c r="D126" i="19"/>
  <c r="BJ127" i="19"/>
  <c r="D127" i="19"/>
  <c r="BJ128" i="19"/>
  <c r="D128" i="19"/>
  <c r="BJ129" i="19"/>
  <c r="D129" i="19"/>
  <c r="BJ130" i="19"/>
  <c r="D130" i="19"/>
  <c r="BJ131" i="19"/>
  <c r="D131" i="19"/>
  <c r="BJ132" i="19"/>
  <c r="D132" i="19"/>
  <c r="BJ133" i="19"/>
  <c r="D133" i="19"/>
  <c r="BJ134" i="19"/>
  <c r="D134" i="19"/>
  <c r="BJ135" i="19"/>
  <c r="D135" i="19"/>
  <c r="BJ136" i="19"/>
  <c r="D136" i="19"/>
  <c r="BJ137" i="19"/>
  <c r="D137" i="19"/>
  <c r="BJ138" i="19"/>
  <c r="D138" i="19"/>
  <c r="BJ139" i="19"/>
  <c r="D139" i="19"/>
  <c r="BJ140" i="19"/>
  <c r="D140" i="19"/>
  <c r="BJ141" i="19"/>
  <c r="D141" i="19"/>
  <c r="BJ142" i="19"/>
  <c r="D142" i="19"/>
  <c r="BJ143" i="19"/>
  <c r="D143" i="19"/>
  <c r="BJ144" i="19"/>
  <c r="D144" i="19"/>
  <c r="BJ145" i="19"/>
  <c r="D145" i="19"/>
  <c r="BJ146" i="19"/>
  <c r="D146" i="19"/>
  <c r="BJ147" i="19"/>
  <c r="D147" i="19"/>
  <c r="BJ148" i="19"/>
  <c r="D148" i="19"/>
  <c r="BJ149" i="19"/>
  <c r="D149" i="19"/>
  <c r="BJ150" i="19"/>
  <c r="D150" i="19"/>
  <c r="BJ151" i="19"/>
  <c r="D151" i="19"/>
  <c r="BJ152" i="19"/>
  <c r="D152" i="19"/>
  <c r="BJ153" i="19"/>
  <c r="D153" i="19"/>
  <c r="BJ154" i="19"/>
  <c r="D154" i="19"/>
  <c r="BJ155" i="19"/>
  <c r="D155" i="19"/>
  <c r="BJ156" i="19"/>
  <c r="D156" i="19"/>
  <c r="BJ157" i="19"/>
  <c r="D157" i="19"/>
  <c r="BJ158" i="19"/>
  <c r="D158" i="19"/>
  <c r="BJ159" i="19"/>
  <c r="D159" i="19"/>
  <c r="BJ160" i="19"/>
  <c r="D160" i="19"/>
  <c r="BJ161" i="19"/>
  <c r="D161" i="19"/>
  <c r="BJ162" i="19"/>
  <c r="D162" i="19"/>
  <c r="BJ163" i="19"/>
  <c r="D163" i="19"/>
  <c r="BJ164" i="19"/>
  <c r="D164" i="19"/>
  <c r="BJ165" i="19"/>
  <c r="D165" i="19"/>
  <c r="BJ166" i="19"/>
  <c r="D166" i="19"/>
  <c r="BJ167" i="19"/>
  <c r="D167" i="19"/>
  <c r="BJ168" i="19"/>
  <c r="D168" i="19"/>
  <c r="BJ169" i="19"/>
  <c r="D169" i="19"/>
  <c r="BJ170" i="19"/>
  <c r="D170" i="19"/>
  <c r="BJ171" i="19"/>
  <c r="D171" i="19"/>
  <c r="BJ172" i="19"/>
  <c r="D172" i="19"/>
  <c r="BJ173" i="19"/>
  <c r="D173" i="19"/>
  <c r="BJ174" i="19"/>
  <c r="D174" i="19"/>
  <c r="BJ175" i="19"/>
  <c r="D175" i="19"/>
  <c r="BJ176" i="19"/>
  <c r="D176" i="19"/>
  <c r="BJ177" i="19"/>
  <c r="D177" i="19"/>
  <c r="BJ178" i="19"/>
  <c r="D178" i="19"/>
  <c r="BJ179" i="19"/>
  <c r="D179" i="19"/>
  <c r="BJ180" i="19"/>
  <c r="D180" i="19"/>
  <c r="BJ181" i="19"/>
  <c r="D181" i="19"/>
  <c r="BJ182" i="19"/>
  <c r="D182" i="19"/>
  <c r="BJ183" i="19"/>
  <c r="D183" i="19"/>
  <c r="BJ184" i="19"/>
  <c r="D184" i="19"/>
  <c r="BJ185" i="19"/>
  <c r="D185" i="19"/>
  <c r="BJ186" i="19"/>
  <c r="D186" i="19"/>
  <c r="BJ187" i="19"/>
  <c r="D187" i="19"/>
  <c r="BJ188" i="19"/>
  <c r="D188" i="19"/>
  <c r="BJ189" i="19"/>
  <c r="D189" i="19"/>
  <c r="BJ190" i="19"/>
  <c r="D190" i="19"/>
  <c r="BJ191" i="19"/>
  <c r="D191" i="19"/>
  <c r="BJ192" i="19"/>
  <c r="D192" i="19"/>
  <c r="BJ193" i="19"/>
  <c r="D193" i="19"/>
  <c r="BJ194" i="19"/>
  <c r="D194" i="19"/>
  <c r="BJ195" i="19"/>
  <c r="D195" i="19"/>
  <c r="BJ196" i="19"/>
  <c r="D196" i="19"/>
  <c r="BJ197" i="19"/>
  <c r="D197" i="19"/>
  <c r="BJ198" i="19"/>
  <c r="D198" i="19"/>
  <c r="BJ199" i="19"/>
  <c r="D199" i="19"/>
  <c r="BJ200" i="19"/>
  <c r="D200" i="19"/>
  <c r="BJ201" i="19"/>
  <c r="D201" i="19"/>
  <c r="BJ202" i="19"/>
  <c r="D202" i="19"/>
  <c r="BJ203" i="19"/>
  <c r="D203" i="19"/>
  <c r="BJ204" i="19"/>
  <c r="D204" i="19"/>
  <c r="BJ205" i="19"/>
  <c r="D205" i="19"/>
  <c r="BJ206" i="19"/>
  <c r="D206" i="19"/>
  <c r="BJ207" i="19"/>
  <c r="D207" i="19"/>
  <c r="BJ208" i="19"/>
  <c r="D208" i="19"/>
  <c r="BJ209" i="19"/>
  <c r="D209" i="19"/>
  <c r="BJ210" i="19"/>
  <c r="D210" i="19"/>
  <c r="BJ211" i="19"/>
  <c r="D211" i="19"/>
  <c r="BJ212" i="19"/>
  <c r="D212" i="19"/>
  <c r="BJ213" i="19"/>
  <c r="D213" i="19"/>
  <c r="BJ214" i="19"/>
  <c r="D214" i="19"/>
  <c r="BJ215" i="19"/>
  <c r="D215" i="19"/>
  <c r="BJ216" i="19"/>
  <c r="D216" i="19"/>
  <c r="BJ217" i="19"/>
  <c r="D217" i="19"/>
  <c r="BJ218" i="19"/>
  <c r="D218" i="19"/>
  <c r="BJ219" i="19"/>
  <c r="D219" i="19"/>
  <c r="BJ220" i="19"/>
  <c r="D220" i="19"/>
  <c r="BJ221" i="19"/>
  <c r="D221" i="19"/>
  <c r="BJ222" i="19"/>
  <c r="D222" i="19"/>
  <c r="BJ223" i="19"/>
  <c r="D223" i="19"/>
  <c r="BJ224" i="19"/>
  <c r="D224" i="19"/>
  <c r="BJ225" i="19"/>
  <c r="D225" i="19"/>
  <c r="BJ226" i="19"/>
  <c r="D226" i="19"/>
  <c r="BJ227" i="19"/>
  <c r="D227" i="19"/>
  <c r="BJ228" i="19"/>
  <c r="D228" i="19"/>
  <c r="BJ229" i="19"/>
  <c r="D229" i="19"/>
  <c r="BJ230" i="19"/>
  <c r="D230" i="19"/>
  <c r="BJ231" i="19"/>
  <c r="D231" i="19"/>
  <c r="BJ232" i="19"/>
  <c r="D232" i="19"/>
  <c r="BJ19" i="19"/>
  <c r="D19" i="19"/>
  <c r="BJ31" i="19"/>
  <c r="D31" i="19"/>
  <c r="BJ42" i="19"/>
  <c r="D42" i="19"/>
  <c r="BJ43" i="19"/>
  <c r="D43" i="19"/>
  <c r="BJ49" i="19"/>
  <c r="D49" i="19"/>
  <c r="BJ67" i="19"/>
  <c r="D67" i="19"/>
  <c r="N27" i="26"/>
  <c r="BJ49" i="2"/>
  <c r="D49" i="2" s="1"/>
  <c r="BJ60" i="2"/>
  <c r="D60" i="2" s="1"/>
  <c r="J61" i="2" s="1"/>
  <c r="BJ231" i="2"/>
  <c r="D231" i="2" s="1"/>
  <c r="J232" i="2" s="1"/>
  <c r="BJ227" i="2"/>
  <c r="D227" i="2" s="1"/>
  <c r="J228" i="2" s="1"/>
  <c r="BJ223" i="2"/>
  <c r="D223" i="2" s="1"/>
  <c r="BJ219" i="2"/>
  <c r="D219" i="2" s="1"/>
  <c r="J220" i="2" s="1"/>
  <c r="BJ31" i="2"/>
  <c r="D31" i="2" s="1"/>
  <c r="L21" i="4"/>
  <c r="P30" i="24"/>
  <c r="P17" i="24"/>
  <c r="BJ39" i="2"/>
  <c r="D39" i="2" s="1"/>
  <c r="J40" i="2" s="1"/>
  <c r="BJ28" i="19"/>
  <c r="D28" i="19"/>
  <c r="BJ40" i="19"/>
  <c r="D40" i="19"/>
  <c r="BJ57" i="19"/>
  <c r="D57" i="19"/>
  <c r="BJ58" i="19"/>
  <c r="D58" i="19"/>
  <c r="BJ72" i="19"/>
  <c r="D72" i="19"/>
  <c r="BJ73" i="19"/>
  <c r="D73" i="19"/>
  <c r="BJ66" i="2"/>
  <c r="D66" i="2" s="1"/>
  <c r="J67" i="2" s="1"/>
  <c r="BJ22" i="2"/>
  <c r="D22" i="2" s="1"/>
  <c r="BJ24" i="19"/>
  <c r="D24" i="19"/>
  <c r="BJ25" i="19"/>
  <c r="D25" i="19"/>
  <c r="BJ36" i="19"/>
  <c r="D36" i="19"/>
  <c r="BJ70" i="19"/>
  <c r="D70" i="19"/>
  <c r="BJ21" i="19"/>
  <c r="D21" i="19"/>
  <c r="BJ22" i="19"/>
  <c r="D22" i="19"/>
  <c r="BJ33" i="19"/>
  <c r="D33" i="19"/>
  <c r="BJ34" i="19"/>
  <c r="D34" i="19"/>
  <c r="BJ51" i="19"/>
  <c r="D51" i="19"/>
  <c r="BJ52" i="19"/>
  <c r="D52" i="19"/>
  <c r="BJ61" i="19"/>
  <c r="D61" i="19"/>
  <c r="BJ75" i="19"/>
  <c r="D75" i="19"/>
  <c r="BJ56" i="19"/>
  <c r="D56" i="19"/>
  <c r="BJ65" i="19"/>
  <c r="D65" i="19"/>
  <c r="BJ71" i="19"/>
  <c r="D71" i="19"/>
  <c r="BJ53" i="19"/>
  <c r="D53" i="19"/>
  <c r="BJ62" i="19"/>
  <c r="D62" i="19"/>
  <c r="BJ69" i="19"/>
  <c r="D69" i="19"/>
  <c r="BJ50" i="19"/>
  <c r="D50" i="19"/>
  <c r="BJ60" i="19"/>
  <c r="D60" i="19"/>
  <c r="BJ68" i="19"/>
  <c r="D68" i="19"/>
  <c r="BJ47" i="19"/>
  <c r="D47" i="19"/>
  <c r="BJ59" i="19"/>
  <c r="D59" i="19"/>
  <c r="BJ66" i="19"/>
  <c r="D66" i="19"/>
  <c r="BJ74" i="19"/>
  <c r="D74" i="19"/>
  <c r="BJ32" i="19"/>
  <c r="D32" i="19"/>
  <c r="BJ35" i="19"/>
  <c r="D35" i="19"/>
  <c r="BJ38" i="19"/>
  <c r="D38" i="19"/>
  <c r="BJ41" i="19"/>
  <c r="D41" i="19"/>
  <c r="BJ44" i="19"/>
  <c r="D44" i="19"/>
  <c r="BJ45" i="19"/>
  <c r="D45" i="19"/>
  <c r="AQ230" i="19"/>
  <c r="AP434" i="19"/>
  <c r="AP346" i="19"/>
  <c r="AP354" i="19"/>
  <c r="AP362" i="19"/>
  <c r="AP370" i="19"/>
  <c r="AP378" i="19"/>
  <c r="AP386" i="19"/>
  <c r="AP394" i="19"/>
  <c r="AP402" i="19"/>
  <c r="AP410" i="19"/>
  <c r="AP418" i="19"/>
  <c r="AP426" i="19"/>
  <c r="BJ48" i="19"/>
  <c r="D48" i="19"/>
  <c r="AP62" i="19"/>
  <c r="BJ29" i="19"/>
  <c r="D29" i="19"/>
  <c r="BJ232" i="2"/>
  <c r="D232" i="2" s="1"/>
  <c r="BJ228" i="2"/>
  <c r="D228" i="2" s="1"/>
  <c r="J229" i="2" s="1"/>
  <c r="BJ220" i="2"/>
  <c r="D220" i="2"/>
  <c r="BJ216" i="2"/>
  <c r="D216" i="2"/>
  <c r="J217" i="2" s="1"/>
  <c r="BJ212" i="2"/>
  <c r="D212" i="2" s="1"/>
  <c r="J213" i="2" s="1"/>
  <c r="BJ208" i="2"/>
  <c r="D208" i="2" s="1"/>
  <c r="BJ204" i="2"/>
  <c r="D204" i="2" s="1"/>
  <c r="J205" i="2" s="1"/>
  <c r="BJ200" i="2"/>
  <c r="D200" i="2" s="1"/>
  <c r="J201" i="2" s="1"/>
  <c r="BJ196" i="2"/>
  <c r="D196" i="2" s="1"/>
  <c r="BJ188" i="2"/>
  <c r="D188" i="2" s="1"/>
  <c r="J189" i="2" s="1"/>
  <c r="BJ184" i="2"/>
  <c r="D184" i="2" s="1"/>
  <c r="BJ180" i="2"/>
  <c r="D180" i="2" s="1"/>
  <c r="J181" i="2" s="1"/>
  <c r="BJ176" i="2"/>
  <c r="D176" i="2" s="1"/>
  <c r="J177" i="2" s="1"/>
  <c r="BJ172" i="2"/>
  <c r="D172" i="2" s="1"/>
  <c r="BJ168" i="2"/>
  <c r="D168" i="2" s="1"/>
  <c r="J169" i="2" s="1"/>
  <c r="BJ164" i="2"/>
  <c r="D164" i="2" s="1"/>
  <c r="J165" i="2" s="1"/>
  <c r="BJ160" i="2"/>
  <c r="D160" i="2"/>
  <c r="BJ156" i="2"/>
  <c r="D156" i="2" s="1"/>
  <c r="J157" i="2" s="1"/>
  <c r="BJ152" i="2"/>
  <c r="D152" i="2" s="1"/>
  <c r="J153" i="2" s="1"/>
  <c r="BJ148" i="2"/>
  <c r="D148" i="2"/>
  <c r="BJ144" i="2"/>
  <c r="D144" i="2" s="1"/>
  <c r="J145" i="2" s="1"/>
  <c r="BJ140" i="2"/>
  <c r="D140" i="2" s="1"/>
  <c r="J141" i="2" s="1"/>
  <c r="BJ136" i="2"/>
  <c r="D136" i="2" s="1"/>
  <c r="BJ132" i="2"/>
  <c r="D132" i="2" s="1"/>
  <c r="J133" i="2" s="1"/>
  <c r="BJ128" i="2"/>
  <c r="D128" i="2" s="1"/>
  <c r="J129" i="2" s="1"/>
  <c r="BJ124" i="2"/>
  <c r="D124" i="2" s="1"/>
  <c r="BJ120" i="2"/>
  <c r="D120" i="2" s="1"/>
  <c r="J121" i="2" s="1"/>
  <c r="BJ116" i="2"/>
  <c r="D116" i="2" s="1"/>
  <c r="J117" i="2" s="1"/>
  <c r="BJ112" i="2"/>
  <c r="D112" i="2" s="1"/>
  <c r="BJ108" i="2"/>
  <c r="D108" i="2" s="1"/>
  <c r="J109" i="2" s="1"/>
  <c r="BJ104" i="2"/>
  <c r="D104" i="2" s="1"/>
  <c r="J105" i="2" s="1"/>
  <c r="BJ100" i="2"/>
  <c r="D100" i="2" s="1"/>
  <c r="BJ96" i="2"/>
  <c r="D96" i="2" s="1"/>
  <c r="J97" i="2" s="1"/>
  <c r="BJ92" i="2"/>
  <c r="D92" i="2" s="1"/>
  <c r="J93" i="2" s="1"/>
  <c r="BJ88" i="2"/>
  <c r="D88" i="2" s="1"/>
  <c r="BJ80" i="2"/>
  <c r="D80" i="2"/>
  <c r="J81" i="2" s="1"/>
  <c r="BJ76" i="2"/>
  <c r="D76" i="2" s="1"/>
  <c r="BJ72" i="2"/>
  <c r="D72" i="2" s="1"/>
  <c r="J73" i="2" s="1"/>
  <c r="BJ65" i="2"/>
  <c r="D65" i="2" s="1"/>
  <c r="J66" i="2" s="1"/>
  <c r="BJ69" i="2"/>
  <c r="D69" i="2"/>
  <c r="J70" i="2" s="1"/>
  <c r="BJ57" i="2"/>
  <c r="D57" i="2" s="1"/>
  <c r="J58" i="2" s="1"/>
  <c r="BJ45" i="2"/>
  <c r="D45" i="2" s="1"/>
  <c r="J46" i="2" s="1"/>
  <c r="BJ51" i="2"/>
  <c r="D51" i="2" s="1"/>
  <c r="J52" i="2" s="1"/>
  <c r="BJ230" i="2"/>
  <c r="D230" i="2" s="1"/>
  <c r="J231" i="2" s="1"/>
  <c r="BJ226" i="2"/>
  <c r="D226" i="2"/>
  <c r="BJ222" i="2"/>
  <c r="D222" i="2" s="1"/>
  <c r="J223" i="2" s="1"/>
  <c r="BJ218" i="2"/>
  <c r="D218" i="2" s="1"/>
  <c r="J219" i="2" s="1"/>
  <c r="BJ214" i="2"/>
  <c r="D214" i="2" s="1"/>
  <c r="BJ210" i="2"/>
  <c r="D210" i="2"/>
  <c r="J211" i="2" s="1"/>
  <c r="BJ206" i="2"/>
  <c r="D206" i="2" s="1"/>
  <c r="J207" i="2" s="1"/>
  <c r="BJ202" i="2"/>
  <c r="D202" i="2" s="1"/>
  <c r="BJ198" i="2"/>
  <c r="D198" i="2" s="1"/>
  <c r="J199" i="2" s="1"/>
  <c r="BJ194" i="2"/>
  <c r="D194" i="2" s="1"/>
  <c r="J195" i="2" s="1"/>
  <c r="BJ190" i="2"/>
  <c r="D190" i="2" s="1"/>
  <c r="BJ186" i="2"/>
  <c r="D186" i="2" s="1"/>
  <c r="J187" i="2" s="1"/>
  <c r="BJ182" i="2"/>
  <c r="D182" i="2" s="1"/>
  <c r="J183" i="2" s="1"/>
  <c r="BJ178" i="2"/>
  <c r="D178" i="2" s="1"/>
  <c r="BJ174" i="2"/>
  <c r="D174" i="2" s="1"/>
  <c r="J175" i="2" s="1"/>
  <c r="BJ170" i="2"/>
  <c r="D170" i="2" s="1"/>
  <c r="J171" i="2" s="1"/>
  <c r="BJ166" i="2"/>
  <c r="D166" i="2" s="1"/>
  <c r="BJ162" i="2"/>
  <c r="D162" i="2" s="1"/>
  <c r="J163" i="2" s="1"/>
  <c r="BJ158" i="2"/>
  <c r="D158" i="2" s="1"/>
  <c r="J159" i="2" s="1"/>
  <c r="BJ154" i="2"/>
  <c r="D154" i="2" s="1"/>
  <c r="BJ150" i="2"/>
  <c r="D150" i="2" s="1"/>
  <c r="J151" i="2" s="1"/>
  <c r="BJ146" i="2"/>
  <c r="D146" i="2"/>
  <c r="J147" i="2" s="1"/>
  <c r="BJ142" i="2"/>
  <c r="D142" i="2" s="1"/>
  <c r="BJ138" i="2"/>
  <c r="D138" i="2" s="1"/>
  <c r="J139" i="2" s="1"/>
  <c r="BJ134" i="2"/>
  <c r="D134" i="2"/>
  <c r="J135" i="2" s="1"/>
  <c r="BJ130" i="2"/>
  <c r="D130" i="2" s="1"/>
  <c r="BJ126" i="2"/>
  <c r="D126" i="2" s="1"/>
  <c r="J127" i="2" s="1"/>
  <c r="BJ122" i="2"/>
  <c r="D122" i="2" s="1"/>
  <c r="J123" i="2" s="1"/>
  <c r="BJ118" i="2"/>
  <c r="D118" i="2" s="1"/>
  <c r="BJ114" i="2"/>
  <c r="D114" i="2" s="1"/>
  <c r="J115" i="2" s="1"/>
  <c r="BJ106" i="2"/>
  <c r="D106" i="2" s="1"/>
  <c r="BJ98" i="2"/>
  <c r="D98" i="2" s="1"/>
  <c r="J99" i="2" s="1"/>
  <c r="BJ94" i="2"/>
  <c r="D94" i="2" s="1"/>
  <c r="BJ90" i="2"/>
  <c r="D90" i="2" s="1"/>
  <c r="J91" i="2" s="1"/>
  <c r="BJ82" i="2"/>
  <c r="D82" i="2" s="1"/>
  <c r="BJ78" i="2"/>
  <c r="D78" i="2" s="1"/>
  <c r="J79" i="2" s="1"/>
  <c r="BJ74" i="2"/>
  <c r="D74" i="2" s="1"/>
  <c r="J75" i="2" s="1"/>
  <c r="BJ67" i="2"/>
  <c r="D67" i="2"/>
  <c r="BJ55" i="2"/>
  <c r="D55" i="2" s="1"/>
  <c r="BJ43" i="2"/>
  <c r="D43" i="2" s="1"/>
  <c r="BJ42" i="2"/>
  <c r="D42" i="2"/>
  <c r="J43" i="2" s="1"/>
  <c r="BJ211" i="2"/>
  <c r="D211" i="2" s="1"/>
  <c r="BJ207" i="2"/>
  <c r="D207" i="2" s="1"/>
  <c r="J208" i="2" s="1"/>
  <c r="BJ203" i="2"/>
  <c r="D203" i="2" s="1"/>
  <c r="J204" i="2" s="1"/>
  <c r="BJ199" i="2"/>
  <c r="D199" i="2" s="1"/>
  <c r="BJ195" i="2"/>
  <c r="D195" i="2" s="1"/>
  <c r="J196" i="2" s="1"/>
  <c r="BJ191" i="2"/>
  <c r="D191" i="2"/>
  <c r="J192" i="2" s="1"/>
  <c r="BJ187" i="2"/>
  <c r="D187" i="2"/>
  <c r="BJ179" i="2"/>
  <c r="D179" i="2" s="1"/>
  <c r="J180" i="2" s="1"/>
  <c r="BJ175" i="2"/>
  <c r="D175" i="2" s="1"/>
  <c r="BJ171" i="2"/>
  <c r="D171" i="2" s="1"/>
  <c r="J172" i="2" s="1"/>
  <c r="BJ167" i="2"/>
  <c r="D167" i="2" s="1"/>
  <c r="J168" i="2" s="1"/>
  <c r="BJ163" i="2"/>
  <c r="D163" i="2" s="1"/>
  <c r="BJ159" i="2"/>
  <c r="D159" i="2" s="1"/>
  <c r="J160" i="2" s="1"/>
  <c r="BJ155" i="2"/>
  <c r="D155" i="2" s="1"/>
  <c r="J156" i="2" s="1"/>
  <c r="BJ151" i="2"/>
  <c r="D151" i="2" s="1"/>
  <c r="BJ147" i="2"/>
  <c r="D147" i="2" s="1"/>
  <c r="J148" i="2" s="1"/>
  <c r="BJ143" i="2"/>
  <c r="D143" i="2" s="1"/>
  <c r="J144" i="2" s="1"/>
  <c r="BJ139" i="2"/>
  <c r="D139" i="2" s="1"/>
  <c r="BJ135" i="2"/>
  <c r="D135" i="2" s="1"/>
  <c r="J136" i="2" s="1"/>
  <c r="BJ131" i="2"/>
  <c r="D131" i="2" s="1"/>
  <c r="J132" i="2" s="1"/>
  <c r="BJ127" i="2"/>
  <c r="D127" i="2" s="1"/>
  <c r="BJ123" i="2"/>
  <c r="D123" i="2" s="1"/>
  <c r="J124" i="2" s="1"/>
  <c r="BJ119" i="2"/>
  <c r="D119" i="2" s="1"/>
  <c r="J120" i="2" s="1"/>
  <c r="BJ115" i="2"/>
  <c r="D115" i="2" s="1"/>
  <c r="BJ111" i="2"/>
  <c r="D111" i="2" s="1"/>
  <c r="J112" i="2" s="1"/>
  <c r="BJ103" i="2"/>
  <c r="D103" i="2" s="1"/>
  <c r="BJ99" i="2"/>
  <c r="D99" i="2" s="1"/>
  <c r="J100" i="2" s="1"/>
  <c r="BJ95" i="2"/>
  <c r="D95" i="2" s="1"/>
  <c r="J96" i="2" s="1"/>
  <c r="BJ91" i="2"/>
  <c r="D91" i="2" s="1"/>
  <c r="BJ83" i="2"/>
  <c r="D83" i="2" s="1"/>
  <c r="J84" i="2" s="1"/>
  <c r="BJ79" i="2"/>
  <c r="D79" i="2" s="1"/>
  <c r="BJ75" i="2"/>
  <c r="D75" i="2" s="1"/>
  <c r="J76" i="2" s="1"/>
  <c r="BJ70" i="2"/>
  <c r="D70" i="2" s="1"/>
  <c r="BJ58" i="2"/>
  <c r="D58" i="2" s="1"/>
  <c r="BJ46" i="2"/>
  <c r="D46" i="2"/>
  <c r="BJ34" i="2"/>
  <c r="D34" i="2" s="1"/>
  <c r="BJ52" i="2"/>
  <c r="D52" i="2" s="1"/>
  <c r="BJ40" i="2"/>
  <c r="D40" i="2" s="1"/>
  <c r="BJ50" i="2"/>
  <c r="D50" i="2" s="1"/>
  <c r="J51" i="2" s="1"/>
  <c r="BJ229" i="2"/>
  <c r="D229" i="2" s="1"/>
  <c r="BJ225" i="2"/>
  <c r="D225" i="2" s="1"/>
  <c r="J226" i="2" s="1"/>
  <c r="BJ221" i="2"/>
  <c r="D221" i="2" s="1"/>
  <c r="J222" i="2" s="1"/>
  <c r="BJ217" i="2"/>
  <c r="D217" i="2" s="1"/>
  <c r="BJ213" i="2"/>
  <c r="D213" i="2" s="1"/>
  <c r="J214" i="2" s="1"/>
  <c r="BJ209" i="2"/>
  <c r="D209" i="2" s="1"/>
  <c r="J210" i="2" s="1"/>
  <c r="BJ205" i="2"/>
  <c r="D205" i="2" s="1"/>
  <c r="BJ201" i="2"/>
  <c r="D201" i="2" s="1"/>
  <c r="J202" i="2" s="1"/>
  <c r="BJ197" i="2"/>
  <c r="D197" i="2" s="1"/>
  <c r="J198" i="2" s="1"/>
  <c r="BJ193" i="2"/>
  <c r="D193" i="2" s="1"/>
  <c r="BJ189" i="2"/>
  <c r="D189" i="2" s="1"/>
  <c r="J190" i="2" s="1"/>
  <c r="BJ185" i="2"/>
  <c r="D185" i="2" s="1"/>
  <c r="J186" i="2" s="1"/>
  <c r="BJ181" i="2"/>
  <c r="D181" i="2" s="1"/>
  <c r="BJ177" i="2"/>
  <c r="D177" i="2" s="1"/>
  <c r="J178" i="2" s="1"/>
  <c r="BJ173" i="2"/>
  <c r="D173" i="2" s="1"/>
  <c r="J174" i="2" s="1"/>
  <c r="BJ169" i="2"/>
  <c r="D169" i="2" s="1"/>
  <c r="BJ165" i="2"/>
  <c r="D165" i="2" s="1"/>
  <c r="J166" i="2" s="1"/>
  <c r="BJ161" i="2"/>
  <c r="D161" i="2" s="1"/>
  <c r="J162" i="2" s="1"/>
  <c r="BJ157" i="2"/>
  <c r="D157" i="2" s="1"/>
  <c r="BJ153" i="2"/>
  <c r="D153" i="2" s="1"/>
  <c r="J154" i="2" s="1"/>
  <c r="BJ149" i="2"/>
  <c r="D149" i="2" s="1"/>
  <c r="J150" i="2" s="1"/>
  <c r="BJ145" i="2"/>
  <c r="D145" i="2" s="1"/>
  <c r="BJ141" i="2"/>
  <c r="D141" i="2" s="1"/>
  <c r="J142" i="2" s="1"/>
  <c r="BJ137" i="2"/>
  <c r="D137" i="2"/>
  <c r="J138" i="2" s="1"/>
  <c r="BJ133" i="2"/>
  <c r="D133" i="2" s="1"/>
  <c r="BJ129" i="2"/>
  <c r="D129" i="2" s="1"/>
  <c r="J130" i="2" s="1"/>
  <c r="BJ125" i="2"/>
  <c r="D125" i="2" s="1"/>
  <c r="J126" i="2" s="1"/>
  <c r="BJ121" i="2"/>
  <c r="D121" i="2" s="1"/>
  <c r="BJ117" i="2"/>
  <c r="D117" i="2" s="1"/>
  <c r="J118" i="2" s="1"/>
  <c r="BJ109" i="2"/>
  <c r="D109" i="2" s="1"/>
  <c r="BJ105" i="2"/>
  <c r="D105" i="2" s="1"/>
  <c r="J106" i="2" s="1"/>
  <c r="BJ101" i="2"/>
  <c r="D101" i="2"/>
  <c r="J102" i="2" s="1"/>
  <c r="BJ97" i="2"/>
  <c r="D97" i="2" s="1"/>
  <c r="BJ85" i="2"/>
  <c r="D85" i="2" s="1"/>
  <c r="BJ81" i="2"/>
  <c r="D81" i="2" s="1"/>
  <c r="J82" i="2" s="1"/>
  <c r="BJ77" i="2"/>
  <c r="D77" i="2" s="1"/>
  <c r="J78" i="2" s="1"/>
  <c r="BJ73" i="2"/>
  <c r="D73" i="2" s="1"/>
  <c r="BJ61" i="2"/>
  <c r="D61" i="2" s="1"/>
  <c r="BJ37" i="2"/>
  <c r="D37" i="2" s="1"/>
  <c r="BJ33" i="2"/>
  <c r="D33" i="2" s="1"/>
  <c r="J34" i="2" s="1"/>
  <c r="BJ23" i="2"/>
  <c r="D23" i="2" s="1"/>
  <c r="J24" i="2" s="1"/>
  <c r="BJ17" i="2"/>
  <c r="D17" i="2" s="1"/>
  <c r="J18" i="2" s="1"/>
  <c r="BJ68" i="2"/>
  <c r="D68" i="2" s="1"/>
  <c r="J69" i="2" s="1"/>
  <c r="BJ56" i="2"/>
  <c r="D56" i="2" s="1"/>
  <c r="J57" i="2" s="1"/>
  <c r="BJ24" i="2"/>
  <c r="D24" i="2" s="1"/>
  <c r="J25" i="2" s="1"/>
  <c r="BJ63" i="2"/>
  <c r="D63" i="2" s="1"/>
  <c r="J64" i="2" s="1"/>
  <c r="BJ48" i="2"/>
  <c r="D48" i="2" s="1"/>
  <c r="J49" i="2" s="1"/>
  <c r="BJ47" i="2"/>
  <c r="D47" i="2" s="1"/>
  <c r="J48" i="2" s="1"/>
  <c r="BJ44" i="2"/>
  <c r="D44" i="2" s="1"/>
  <c r="J45" i="2" s="1"/>
  <c r="BJ59" i="2"/>
  <c r="D59" i="2" s="1"/>
  <c r="J60" i="2" s="1"/>
  <c r="BJ53" i="2"/>
  <c r="D53" i="2" s="1"/>
  <c r="J54" i="2" s="1"/>
  <c r="BJ62" i="2"/>
  <c r="D62" i="2" s="1"/>
  <c r="J63" i="2" s="1"/>
  <c r="BJ71" i="2"/>
  <c r="D71" i="2" s="1"/>
  <c r="J72" i="2" s="1"/>
  <c r="AP19" i="19"/>
  <c r="L5" i="4"/>
  <c r="AQ238" i="19"/>
  <c r="P15" i="24"/>
  <c r="P19" i="24"/>
  <c r="P43" i="24"/>
  <c r="P39" i="24"/>
  <c r="P35" i="24"/>
  <c r="P31" i="24"/>
  <c r="P27" i="24"/>
  <c r="P23" i="24"/>
  <c r="BJ18" i="2"/>
  <c r="D18" i="2" s="1"/>
  <c r="J19" i="2" s="1"/>
  <c r="BJ21" i="2"/>
  <c r="D21" i="2" s="1"/>
  <c r="J22" i="2" s="1"/>
  <c r="AQ205" i="2"/>
  <c r="AQ189" i="2"/>
  <c r="AQ173" i="2"/>
  <c r="BJ17" i="19"/>
  <c r="D17" i="19"/>
  <c r="AQ90" i="19"/>
  <c r="AQ123" i="19"/>
  <c r="AQ392" i="19"/>
  <c r="BJ18" i="19"/>
  <c r="D18" i="19"/>
  <c r="AQ52" i="19"/>
  <c r="AQ188" i="19"/>
  <c r="AQ234" i="19"/>
  <c r="AQ422" i="19"/>
  <c r="AH433" i="19"/>
  <c r="AQ228" i="19"/>
  <c r="AQ458" i="19"/>
  <c r="AQ53" i="19"/>
  <c r="AQ242" i="19"/>
  <c r="AQ171" i="19"/>
  <c r="AP246" i="19"/>
  <c r="AP254" i="19"/>
  <c r="AP262" i="19"/>
  <c r="AP270" i="19"/>
  <c r="AP278" i="19"/>
  <c r="AP286" i="19"/>
  <c r="AP294" i="19"/>
  <c r="AP302" i="19"/>
  <c r="AP310" i="19"/>
  <c r="AP318" i="19"/>
  <c r="AP326" i="19"/>
  <c r="AP334" i="19"/>
  <c r="AP342" i="19"/>
  <c r="AP350" i="19"/>
  <c r="AP358" i="19"/>
  <c r="AP366" i="19"/>
  <c r="AP374" i="19"/>
  <c r="AP382" i="19"/>
  <c r="P25" i="24"/>
  <c r="AP390" i="19"/>
  <c r="AP398" i="19"/>
  <c r="AP406" i="19"/>
  <c r="AP414" i="19"/>
  <c r="AP305" i="19"/>
  <c r="AP313" i="19"/>
  <c r="AP329" i="19"/>
  <c r="AP345" i="19"/>
  <c r="AP441" i="19"/>
  <c r="AP110" i="19"/>
  <c r="AP118" i="19"/>
  <c r="AP126" i="19"/>
  <c r="AP134" i="19"/>
  <c r="AP142" i="19"/>
  <c r="AQ176" i="19"/>
  <c r="AQ208" i="19"/>
  <c r="AP422" i="19"/>
  <c r="AP430" i="19"/>
  <c r="AP150" i="19"/>
  <c r="AH244" i="19"/>
  <c r="AQ324" i="19"/>
  <c r="P24" i="25"/>
  <c r="AP158" i="19"/>
  <c r="AP166" i="19"/>
  <c r="AP174" i="19"/>
  <c r="AP182" i="19"/>
  <c r="AQ439" i="19"/>
  <c r="AP454" i="19"/>
  <c r="P29" i="24"/>
  <c r="AQ431" i="2"/>
  <c r="AQ415" i="2"/>
  <c r="AQ399" i="2"/>
  <c r="AQ183" i="2"/>
  <c r="AP190" i="19"/>
  <c r="AP198" i="19"/>
  <c r="AP206" i="19"/>
  <c r="AP214" i="19"/>
  <c r="AQ288" i="19"/>
  <c r="AQ406" i="19"/>
  <c r="AP269" i="19"/>
  <c r="AP349" i="19"/>
  <c r="AP365" i="19"/>
  <c r="AP381" i="19"/>
  <c r="AP389" i="19"/>
  <c r="AP405" i="19"/>
  <c r="AP421" i="19"/>
  <c r="AQ104" i="19"/>
  <c r="AQ108" i="19"/>
  <c r="AQ109" i="19"/>
  <c r="AQ114" i="19"/>
  <c r="AQ154" i="19"/>
  <c r="AQ184" i="19"/>
  <c r="AQ249" i="19"/>
  <c r="AQ253" i="19"/>
  <c r="AQ268" i="19"/>
  <c r="AH289" i="19"/>
  <c r="AQ328" i="19"/>
  <c r="AQ356" i="19"/>
  <c r="AQ364" i="19"/>
  <c r="AQ368" i="19"/>
  <c r="AQ372" i="19"/>
  <c r="AP385" i="19"/>
  <c r="AQ388" i="19"/>
  <c r="AP409" i="19"/>
  <c r="AQ412" i="19"/>
  <c r="AP413" i="19"/>
  <c r="AP417" i="19"/>
  <c r="AP433" i="19"/>
  <c r="AQ466" i="19"/>
  <c r="P12" i="24"/>
  <c r="P16" i="24"/>
  <c r="P24" i="24"/>
  <c r="P28" i="24"/>
  <c r="P36" i="24"/>
  <c r="P40" i="24"/>
  <c r="BD32" i="19"/>
  <c r="BE32" i="19"/>
  <c r="BD44" i="19"/>
  <c r="BE44" i="19"/>
  <c r="BD56" i="19"/>
  <c r="BE56" i="19"/>
  <c r="BD68" i="19"/>
  <c r="BE68" i="19"/>
  <c r="BD80" i="19"/>
  <c r="BE80" i="19"/>
  <c r="BD92" i="19"/>
  <c r="BE92" i="19"/>
  <c r="BD104" i="19"/>
  <c r="BE104" i="19"/>
  <c r="BD116" i="19"/>
  <c r="BE116" i="19"/>
  <c r="BD128" i="19"/>
  <c r="BE128" i="19"/>
  <c r="BD140" i="19"/>
  <c r="BE140" i="19"/>
  <c r="BD152" i="19"/>
  <c r="BE152" i="19"/>
  <c r="BD176" i="19"/>
  <c r="BE176" i="19"/>
  <c r="BD188" i="19"/>
  <c r="BE188" i="19"/>
  <c r="BD200" i="19"/>
  <c r="BE200" i="19"/>
  <c r="BD212" i="19"/>
  <c r="BE212" i="19"/>
  <c r="BD224" i="19"/>
  <c r="BE224" i="19"/>
  <c r="BD236" i="19"/>
  <c r="BE236" i="19"/>
  <c r="BD248" i="19"/>
  <c r="BE248" i="19"/>
  <c r="BD260" i="19"/>
  <c r="BE260" i="19"/>
  <c r="BD272" i="19"/>
  <c r="BE272" i="19"/>
  <c r="BD284" i="19"/>
  <c r="BE284" i="19"/>
  <c r="BD320" i="19"/>
  <c r="BE320" i="19"/>
  <c r="BD332" i="19"/>
  <c r="BE332" i="19"/>
  <c r="BD368" i="19"/>
  <c r="BE368" i="19"/>
  <c r="BD380" i="19"/>
  <c r="BE380" i="19"/>
  <c r="BD416" i="19"/>
  <c r="BE416" i="19"/>
  <c r="BD428" i="19"/>
  <c r="BE428" i="19"/>
  <c r="BD464" i="19"/>
  <c r="BE464" i="19"/>
  <c r="AQ22" i="19"/>
  <c r="AQ28" i="19"/>
  <c r="AQ37" i="19"/>
  <c r="AQ68" i="19"/>
  <c r="AQ77" i="19"/>
  <c r="AQ78" i="19"/>
  <c r="AQ79" i="19"/>
  <c r="AQ96" i="19"/>
  <c r="AQ116" i="19"/>
  <c r="AQ132" i="19"/>
  <c r="AQ136" i="19"/>
  <c r="AQ152" i="19"/>
  <c r="AQ168" i="19"/>
  <c r="AQ216" i="19"/>
  <c r="AQ218" i="19"/>
  <c r="AQ258" i="19"/>
  <c r="AQ266" i="19"/>
  <c r="AP273" i="19"/>
  <c r="AP277" i="19"/>
  <c r="AP281" i="19"/>
  <c r="AP285" i="19"/>
  <c r="AP309" i="19"/>
  <c r="AQ312" i="19"/>
  <c r="AQ318" i="19"/>
  <c r="AQ319" i="19"/>
  <c r="AP333" i="19"/>
  <c r="AP337" i="19"/>
  <c r="AQ338" i="19"/>
  <c r="AP341" i="19"/>
  <c r="AP369" i="19"/>
  <c r="AP373" i="19"/>
  <c r="AP425" i="19"/>
  <c r="AQ442" i="19"/>
  <c r="AQ449" i="19"/>
  <c r="P13" i="24"/>
  <c r="P14" i="24"/>
  <c r="P18" i="24"/>
  <c r="P26" i="24"/>
  <c r="P38" i="24"/>
  <c r="P42" i="24"/>
  <c r="AP438" i="19"/>
  <c r="AP442" i="19"/>
  <c r="AP446" i="19"/>
  <c r="AP458" i="19"/>
  <c r="P26" i="25"/>
  <c r="P11" i="25"/>
  <c r="AQ46" i="19"/>
  <c r="AQ89" i="19"/>
  <c r="AQ91" i="19"/>
  <c r="AQ112" i="19"/>
  <c r="AQ235" i="19"/>
  <c r="AH298" i="19"/>
  <c r="AQ331" i="19"/>
  <c r="AQ335" i="19"/>
  <c r="AH376" i="19"/>
  <c r="AP377" i="19"/>
  <c r="AP393" i="19"/>
  <c r="AP397" i="19"/>
  <c r="AQ398" i="19"/>
  <c r="AP401" i="19"/>
  <c r="AP429" i="19"/>
  <c r="AQ446" i="19"/>
  <c r="AP449" i="19"/>
  <c r="AP453" i="19"/>
  <c r="AP457" i="19"/>
  <c r="AP461" i="19"/>
  <c r="AP465" i="19"/>
  <c r="N34" i="26"/>
  <c r="N38" i="26"/>
  <c r="N35" i="26"/>
  <c r="N33" i="26"/>
  <c r="N36" i="26"/>
  <c r="N37" i="26"/>
  <c r="N11" i="26"/>
  <c r="N14" i="26"/>
  <c r="N15" i="26"/>
  <c r="N29" i="26"/>
  <c r="N30" i="26"/>
  <c r="D27" i="26"/>
  <c r="N32" i="26"/>
  <c r="N28" i="26"/>
  <c r="N31" i="26"/>
  <c r="BD191" i="2"/>
  <c r="BE191" i="2" s="1"/>
  <c r="BD203" i="2"/>
  <c r="BE203" i="2" s="1"/>
  <c r="BD215" i="2"/>
  <c r="BE215" i="2" s="1"/>
  <c r="BD227" i="2"/>
  <c r="BE227" i="2" s="1"/>
  <c r="BD239" i="2"/>
  <c r="BE239" i="2" s="1"/>
  <c r="BD251" i="2"/>
  <c r="BE251" i="2" s="1"/>
  <c r="BD263" i="2"/>
  <c r="BE263" i="2" s="1"/>
  <c r="BD275" i="2"/>
  <c r="BE275" i="2" s="1"/>
  <c r="BD287" i="2"/>
  <c r="BE287" i="2" s="1"/>
  <c r="BD299" i="2"/>
  <c r="BE299" i="2" s="1"/>
  <c r="BD311" i="2"/>
  <c r="BE311" i="2" s="1"/>
  <c r="BD323" i="2"/>
  <c r="BE323" i="2" s="1"/>
  <c r="BD335" i="2"/>
  <c r="BE335" i="2" s="1"/>
  <c r="BD347" i="2"/>
  <c r="BE347" i="2" s="1"/>
  <c r="BD359" i="2"/>
  <c r="BE359" i="2" s="1"/>
  <c r="BD371" i="2"/>
  <c r="BE371" i="2" s="1"/>
  <c r="BD383" i="2"/>
  <c r="BE383" i="2"/>
  <c r="BD395" i="2"/>
  <c r="BE395" i="2" s="1"/>
  <c r="BD407" i="2"/>
  <c r="BE407" i="2" s="1"/>
  <c r="BD419" i="2"/>
  <c r="BE419" i="2" s="1"/>
  <c r="BD431" i="2"/>
  <c r="BE431" i="2" s="1"/>
  <c r="BD443" i="2"/>
  <c r="BE443" i="2" s="1"/>
  <c r="BD455" i="2"/>
  <c r="BE455" i="2" s="1"/>
  <c r="AQ25" i="19"/>
  <c r="AQ29" i="19"/>
  <c r="AQ31" i="19"/>
  <c r="AQ36" i="19"/>
  <c r="AQ41" i="19"/>
  <c r="AQ49" i="19"/>
  <c r="AQ59" i="19"/>
  <c r="AQ75" i="19"/>
  <c r="AQ100" i="19"/>
  <c r="AQ119" i="19"/>
  <c r="AQ144" i="19"/>
  <c r="AQ179" i="19"/>
  <c r="AQ182" i="19"/>
  <c r="AQ191" i="19"/>
  <c r="AQ199" i="19"/>
  <c r="AQ203" i="19"/>
  <c r="AQ212" i="19"/>
  <c r="AP212" i="19"/>
  <c r="AQ224" i="19"/>
  <c r="AP224" i="19"/>
  <c r="AP228" i="19"/>
  <c r="AQ229" i="19"/>
  <c r="AQ231" i="19"/>
  <c r="AQ244" i="19"/>
  <c r="AP244" i="19"/>
  <c r="AQ250" i="19"/>
  <c r="AQ261" i="19"/>
  <c r="AQ273" i="19"/>
  <c r="AQ279" i="19"/>
  <c r="AH301" i="19"/>
  <c r="AQ303" i="19"/>
  <c r="AQ306" i="19"/>
  <c r="AQ308" i="19"/>
  <c r="AQ309" i="19"/>
  <c r="AP320" i="19"/>
  <c r="AQ321" i="19"/>
  <c r="AQ330" i="19"/>
  <c r="AQ336" i="19"/>
  <c r="AP340" i="19"/>
  <c r="AQ341" i="19"/>
  <c r="AQ346" i="19"/>
  <c r="AQ347" i="19"/>
  <c r="AQ367" i="19"/>
  <c r="AP368" i="19"/>
  <c r="AH373" i="19"/>
  <c r="AH379" i="19"/>
  <c r="AQ381" i="19"/>
  <c r="AQ391" i="19"/>
  <c r="AQ393" i="19"/>
  <c r="AP396" i="19"/>
  <c r="AP412" i="19"/>
  <c r="AH424" i="19"/>
  <c r="AQ435" i="19"/>
  <c r="AQ457" i="19"/>
  <c r="AP462" i="19"/>
  <c r="BD35" i="19"/>
  <c r="BE35" i="19"/>
  <c r="BD47" i="19"/>
  <c r="BE47" i="19"/>
  <c r="BD59" i="19"/>
  <c r="BE59" i="19"/>
  <c r="BD71" i="19"/>
  <c r="BE71" i="19"/>
  <c r="BD83" i="19"/>
  <c r="BE83" i="19"/>
  <c r="BD95" i="19"/>
  <c r="BE95" i="19"/>
  <c r="BD107" i="19"/>
  <c r="BE107" i="19"/>
  <c r="BD119" i="19"/>
  <c r="BE119" i="19"/>
  <c r="BD131" i="19"/>
  <c r="BE131" i="19"/>
  <c r="BD143" i="19"/>
  <c r="BE143" i="19"/>
  <c r="BD155" i="19"/>
  <c r="BE155" i="19"/>
  <c r="BD167" i="19"/>
  <c r="BE167" i="19"/>
  <c r="BD179" i="19"/>
  <c r="BE179" i="19"/>
  <c r="BD191" i="19"/>
  <c r="BE191" i="19"/>
  <c r="BD227" i="19"/>
  <c r="BE227" i="19"/>
  <c r="BD239" i="19"/>
  <c r="BE239" i="19"/>
  <c r="BD263" i="19"/>
  <c r="BE263" i="19"/>
  <c r="BD287" i="19"/>
  <c r="BE287" i="19"/>
  <c r="BD311" i="19"/>
  <c r="BE311" i="19"/>
  <c r="BD323" i="19"/>
  <c r="BE323" i="19"/>
  <c r="BD335" i="19"/>
  <c r="BE335" i="19"/>
  <c r="BD359" i="19"/>
  <c r="BE359" i="19"/>
  <c r="BD371" i="19"/>
  <c r="BE371" i="19"/>
  <c r="BD383" i="19"/>
  <c r="BE383" i="19"/>
  <c r="BD419" i="19"/>
  <c r="BE419" i="19"/>
  <c r="P37" i="25"/>
  <c r="P36" i="25"/>
  <c r="E27" i="26"/>
  <c r="J10" i="27" s="1"/>
  <c r="G10" i="27" s="1"/>
  <c r="E28" i="26"/>
  <c r="E30" i="26"/>
  <c r="U23" i="32" s="1"/>
  <c r="F27" i="26"/>
  <c r="AP24" i="19"/>
  <c r="E34" i="26"/>
  <c r="K12" i="27" s="1"/>
  <c r="E36" i="26"/>
  <c r="E38" i="26"/>
  <c r="O12" i="27" s="1"/>
  <c r="F34" i="26"/>
  <c r="F38" i="26"/>
  <c r="E37" i="26"/>
  <c r="N12" i="27" s="1"/>
  <c r="F37" i="26"/>
  <c r="BD41" i="2"/>
  <c r="BE41" i="2" s="1"/>
  <c r="BD53" i="2"/>
  <c r="BE53" i="2" s="1"/>
  <c r="BD65" i="2"/>
  <c r="BE65" i="2" s="1"/>
  <c r="BD77" i="2"/>
  <c r="BE77" i="2" s="1"/>
  <c r="BD89" i="2"/>
  <c r="BE89" i="2" s="1"/>
  <c r="BD101" i="2"/>
  <c r="BE101" i="2" s="1"/>
  <c r="BD113" i="2"/>
  <c r="BE113" i="2" s="1"/>
  <c r="BD125" i="2"/>
  <c r="BE125" i="2"/>
  <c r="BD137" i="2"/>
  <c r="BE137" i="2"/>
  <c r="BD149" i="2"/>
  <c r="BE149" i="2"/>
  <c r="BD161" i="2"/>
  <c r="BE161" i="2" s="1"/>
  <c r="BD173" i="2"/>
  <c r="BE173" i="2" s="1"/>
  <c r="BD185" i="2"/>
  <c r="BE185" i="2" s="1"/>
  <c r="BD197" i="2"/>
  <c r="BE197" i="2" s="1"/>
  <c r="BD209" i="2"/>
  <c r="BE209" i="2" s="1"/>
  <c r="BD221" i="2"/>
  <c r="BE221" i="2" s="1"/>
  <c r="BD233" i="2"/>
  <c r="BE233" i="2"/>
  <c r="BD245" i="2"/>
  <c r="BE245" i="2"/>
  <c r="BD257" i="2"/>
  <c r="BE257" i="2" s="1"/>
  <c r="BD269" i="2"/>
  <c r="BE269" i="2" s="1"/>
  <c r="BD281" i="2"/>
  <c r="BE281" i="2" s="1"/>
  <c r="BD293" i="2"/>
  <c r="BE293" i="2" s="1"/>
  <c r="BD305" i="2"/>
  <c r="BE305" i="2" s="1"/>
  <c r="BD317" i="2"/>
  <c r="BE317" i="2" s="1"/>
  <c r="BD329" i="2"/>
  <c r="BE329" i="2" s="1"/>
  <c r="BD341" i="2"/>
  <c r="BE341" i="2" s="1"/>
  <c r="BD353" i="2"/>
  <c r="BE353" i="2" s="1"/>
  <c r="BD365" i="2"/>
  <c r="BE365" i="2" s="1"/>
  <c r="BD377" i="2"/>
  <c r="BE377" i="2" s="1"/>
  <c r="BD389" i="2"/>
  <c r="BE389" i="2" s="1"/>
  <c r="BD401" i="2"/>
  <c r="BE401" i="2" s="1"/>
  <c r="BD413" i="2"/>
  <c r="BE413" i="2" s="1"/>
  <c r="BD425" i="2"/>
  <c r="BE425" i="2" s="1"/>
  <c r="BD437" i="2"/>
  <c r="BE437" i="2" s="1"/>
  <c r="BD449" i="2"/>
  <c r="BE449" i="2" s="1"/>
  <c r="BD461" i="2"/>
  <c r="BE461" i="2" s="1"/>
  <c r="AQ18" i="19"/>
  <c r="R18" i="19"/>
  <c r="AQ33" i="19"/>
  <c r="AQ44" i="19"/>
  <c r="AQ47" i="19"/>
  <c r="AQ64" i="19"/>
  <c r="AQ80" i="19"/>
  <c r="AQ83" i="19"/>
  <c r="AQ92" i="19"/>
  <c r="AQ95" i="19"/>
  <c r="AQ111" i="19"/>
  <c r="AQ125" i="19"/>
  <c r="AQ127" i="19"/>
  <c r="AQ135" i="19"/>
  <c r="AQ137" i="19"/>
  <c r="AQ156" i="19"/>
  <c r="AQ162" i="19"/>
  <c r="AQ164" i="19"/>
  <c r="AQ166" i="19"/>
  <c r="AQ172" i="19"/>
  <c r="AQ174" i="19"/>
  <c r="AQ180" i="19"/>
  <c r="AP204" i="19"/>
  <c r="AQ205" i="19"/>
  <c r="AQ214" i="19"/>
  <c r="AQ227" i="19"/>
  <c r="AP232" i="19"/>
  <c r="AQ241" i="19"/>
  <c r="AQ243" i="19"/>
  <c r="AQ246" i="19"/>
  <c r="AQ262" i="19"/>
  <c r="AQ274" i="19"/>
  <c r="AQ276" i="19"/>
  <c r="AH283" i="19"/>
  <c r="AP284" i="19"/>
  <c r="AQ287" i="19"/>
  <c r="AP300" i="19"/>
  <c r="AQ304" i="19"/>
  <c r="AQ310" i="19"/>
  <c r="AP316" i="19"/>
  <c r="AQ323" i="19"/>
  <c r="AQ326" i="19"/>
  <c r="AQ344" i="19"/>
  <c r="AQ348" i="19"/>
  <c r="AQ352" i="19"/>
  <c r="AQ360" i="19"/>
  <c r="AP372" i="19"/>
  <c r="AQ375" i="19"/>
  <c r="AQ384" i="19"/>
  <c r="AQ394" i="19"/>
  <c r="AH403" i="19"/>
  <c r="AP404" i="19"/>
  <c r="AH406" i="19"/>
  <c r="AQ408" i="19"/>
  <c r="AQ411" i="19"/>
  <c r="AQ426" i="19"/>
  <c r="AP440" i="19"/>
  <c r="AH442" i="19"/>
  <c r="AQ450" i="19"/>
  <c r="AP452" i="19"/>
  <c r="AQ454" i="19"/>
  <c r="AH457" i="19"/>
  <c r="AQ461" i="19"/>
  <c r="P37" i="24"/>
  <c r="P41" i="24"/>
  <c r="BD449" i="19"/>
  <c r="BE449" i="19"/>
  <c r="BD461" i="19"/>
  <c r="BE461" i="19"/>
  <c r="P23" i="25"/>
  <c r="AQ26" i="19"/>
  <c r="AQ56" i="19"/>
  <c r="AQ60" i="19"/>
  <c r="AQ72" i="19"/>
  <c r="AQ73" i="19"/>
  <c r="AQ76" i="19"/>
  <c r="AQ84" i="19"/>
  <c r="AQ88" i="19"/>
  <c r="AQ113" i="19"/>
  <c r="AQ115" i="19"/>
  <c r="AQ120" i="19"/>
  <c r="AQ129" i="19"/>
  <c r="AQ192" i="19"/>
  <c r="AQ204" i="19"/>
  <c r="AQ233" i="19"/>
  <c r="AQ239" i="19"/>
  <c r="AQ254" i="19"/>
  <c r="AH259" i="19"/>
  <c r="AH262" i="19"/>
  <c r="AQ270" i="19"/>
  <c r="AH274" i="19"/>
  <c r="AH280" i="19"/>
  <c r="AQ280" i="19"/>
  <c r="AP288" i="19"/>
  <c r="AQ295" i="19"/>
  <c r="AH304" i="19"/>
  <c r="AH310" i="19"/>
  <c r="AQ317" i="19"/>
  <c r="AQ322" i="19"/>
  <c r="AP332" i="19"/>
  <c r="AQ337" i="19"/>
  <c r="AQ340" i="19"/>
  <c r="AQ343" i="19"/>
  <c r="AP352" i="19"/>
  <c r="AH355" i="19"/>
  <c r="AP360" i="19"/>
  <c r="AQ390" i="19"/>
  <c r="AP392" i="19"/>
  <c r="AH394" i="19"/>
  <c r="AQ405" i="19"/>
  <c r="AP424" i="19"/>
  <c r="AP432" i="19"/>
  <c r="AQ433" i="19"/>
  <c r="AQ438" i="19"/>
  <c r="AQ443" i="19"/>
  <c r="AQ462" i="19"/>
  <c r="AP464" i="19"/>
  <c r="BD38" i="19"/>
  <c r="BE38" i="19"/>
  <c r="BD446" i="19"/>
  <c r="BE446" i="19"/>
  <c r="BD458" i="19"/>
  <c r="BE458" i="19"/>
  <c r="BD38" i="2"/>
  <c r="BE38" i="2" s="1"/>
  <c r="BD50" i="2"/>
  <c r="BE50" i="2" s="1"/>
  <c r="BD62" i="2"/>
  <c r="BE62" i="2" s="1"/>
  <c r="BD74" i="2"/>
  <c r="BE74" i="2"/>
  <c r="BD86" i="2"/>
  <c r="BE86" i="2"/>
  <c r="BD98" i="2"/>
  <c r="BE98" i="2" s="1"/>
  <c r="BD110" i="2"/>
  <c r="BE110" i="2" s="1"/>
  <c r="BD122" i="2"/>
  <c r="BE122" i="2" s="1"/>
  <c r="BD134" i="2"/>
  <c r="BE134" i="2" s="1"/>
  <c r="BD146" i="2"/>
  <c r="BE146" i="2"/>
  <c r="BD158" i="2"/>
  <c r="BE158" i="2" s="1"/>
  <c r="BD170" i="2"/>
  <c r="BE170" i="2" s="1"/>
  <c r="BD182" i="2"/>
  <c r="BE182" i="2"/>
  <c r="BD194" i="2"/>
  <c r="BE194" i="2" s="1"/>
  <c r="BD206" i="2"/>
  <c r="BE206" i="2" s="1"/>
  <c r="BD218" i="2"/>
  <c r="BE218" i="2" s="1"/>
  <c r="BD230" i="2"/>
  <c r="BE230" i="2" s="1"/>
  <c r="BD242" i="2"/>
  <c r="BE242" i="2" s="1"/>
  <c r="BD254" i="2"/>
  <c r="BE254" i="2" s="1"/>
  <c r="BD266" i="2"/>
  <c r="BE266" i="2" s="1"/>
  <c r="BD278" i="2"/>
  <c r="BE278" i="2" s="1"/>
  <c r="BD290" i="2"/>
  <c r="BE290" i="2" s="1"/>
  <c r="BD302" i="2"/>
  <c r="BE302" i="2" s="1"/>
  <c r="BD314" i="2"/>
  <c r="BE314" i="2"/>
  <c r="BD326" i="2"/>
  <c r="BE326" i="2" s="1"/>
  <c r="BD338" i="2"/>
  <c r="BE338" i="2" s="1"/>
  <c r="BD350" i="2"/>
  <c r="BE350" i="2" s="1"/>
  <c r="BD362" i="2"/>
  <c r="BE362" i="2" s="1"/>
  <c r="BD374" i="2"/>
  <c r="BE374" i="2" s="1"/>
  <c r="BD386" i="2"/>
  <c r="BE386" i="2"/>
  <c r="BD398" i="2"/>
  <c r="BE398" i="2" s="1"/>
  <c r="BD410" i="2"/>
  <c r="BE410" i="2" s="1"/>
  <c r="BD422" i="2"/>
  <c r="BE422" i="2" s="1"/>
  <c r="BD434" i="2"/>
  <c r="BE434" i="2" s="1"/>
  <c r="BD446" i="2"/>
  <c r="BE446" i="2" s="1"/>
  <c r="BD458" i="2"/>
  <c r="BE458" i="2"/>
  <c r="D38" i="26"/>
  <c r="AC25" i="32" s="1"/>
  <c r="D34" i="26"/>
  <c r="X24" i="32" s="1"/>
  <c r="D35" i="26"/>
  <c r="AC24" i="32" s="1"/>
  <c r="D37" i="26"/>
  <c r="X25" i="32" s="1"/>
  <c r="D36" i="26"/>
  <c r="S25" i="32" s="1"/>
  <c r="AP20" i="19"/>
  <c r="H27" i="26"/>
  <c r="H11" i="26"/>
  <c r="H17" i="26"/>
  <c r="AQ21" i="19"/>
  <c r="AH19" i="19"/>
  <c r="AQ27" i="19"/>
  <c r="AQ35" i="19"/>
  <c r="AQ38" i="19"/>
  <c r="AQ45" i="19"/>
  <c r="AQ54" i="19"/>
  <c r="AQ55" i="19"/>
  <c r="AQ74" i="19"/>
  <c r="AQ81" i="19"/>
  <c r="AQ82" i="19"/>
  <c r="AQ85" i="19"/>
  <c r="AQ87" i="19"/>
  <c r="AQ93" i="19"/>
  <c r="AQ94" i="19"/>
  <c r="AQ110" i="19"/>
  <c r="AQ128" i="19"/>
  <c r="AQ131" i="19"/>
  <c r="AQ169" i="19"/>
  <c r="AQ39" i="19"/>
  <c r="AQ50" i="19"/>
  <c r="AQ57" i="19"/>
  <c r="AQ62" i="19"/>
  <c r="AQ69" i="19"/>
  <c r="AQ70" i="19"/>
  <c r="AQ98" i="19"/>
  <c r="AQ105" i="19"/>
  <c r="AQ106" i="19"/>
  <c r="AQ121" i="19"/>
  <c r="AQ122" i="19"/>
  <c r="AQ138" i="19"/>
  <c r="AQ140" i="19"/>
  <c r="AQ141" i="19"/>
  <c r="AQ142" i="19"/>
  <c r="AQ148" i="19"/>
  <c r="AQ160" i="19"/>
  <c r="AQ30" i="19"/>
  <c r="AQ32" i="19"/>
  <c r="AQ34" i="19"/>
  <c r="AQ40" i="19"/>
  <c r="AQ42" i="19"/>
  <c r="AQ48" i="19"/>
  <c r="AQ58" i="19"/>
  <c r="AQ61" i="19"/>
  <c r="AQ63" i="19"/>
  <c r="AQ65" i="19"/>
  <c r="AQ66" i="19"/>
  <c r="AQ67" i="19"/>
  <c r="AQ71" i="19"/>
  <c r="AQ86" i="19"/>
  <c r="AQ97" i="19"/>
  <c r="AQ99" i="19"/>
  <c r="AQ101" i="19"/>
  <c r="AQ102" i="19"/>
  <c r="AQ103" i="19"/>
  <c r="AQ107" i="19"/>
  <c r="AQ139" i="19"/>
  <c r="AQ195" i="19"/>
  <c r="AQ196" i="19"/>
  <c r="AQ198" i="19"/>
  <c r="AQ206" i="19"/>
  <c r="AQ226" i="19"/>
  <c r="AQ236" i="19"/>
  <c r="AH241" i="19"/>
  <c r="AH253" i="19"/>
  <c r="AQ256" i="19"/>
  <c r="AQ264" i="19"/>
  <c r="AH268" i="19"/>
  <c r="AH277" i="19"/>
  <c r="AH286" i="19"/>
  <c r="AH295" i="19"/>
  <c r="AQ314" i="19"/>
  <c r="AQ320" i="19"/>
  <c r="AH325" i="19"/>
  <c r="AH328" i="19"/>
  <c r="AH337" i="19"/>
  <c r="AH340" i="19"/>
  <c r="AH343" i="19"/>
  <c r="AH346" i="19"/>
  <c r="AQ350" i="19"/>
  <c r="AH352" i="19"/>
  <c r="AQ358" i="19"/>
  <c r="AH367" i="19"/>
  <c r="AQ145" i="19"/>
  <c r="AQ149" i="19"/>
  <c r="AQ151" i="19"/>
  <c r="AQ153" i="19"/>
  <c r="AQ157" i="19"/>
  <c r="AQ159" i="19"/>
  <c r="AQ165" i="19"/>
  <c r="AQ178" i="19"/>
  <c r="AQ194" i="19"/>
  <c r="AQ200" i="19"/>
  <c r="AQ202" i="19"/>
  <c r="AQ210" i="19"/>
  <c r="AQ220" i="19"/>
  <c r="AH235" i="19"/>
  <c r="AH238" i="19"/>
  <c r="AQ245" i="19"/>
  <c r="AQ248" i="19"/>
  <c r="AH256" i="19"/>
  <c r="AQ259" i="19"/>
  <c r="AQ265" i="19"/>
  <c r="AQ267" i="19"/>
  <c r="AQ269" i="19"/>
  <c r="AQ271" i="19"/>
  <c r="AQ275" i="19"/>
  <c r="AQ284" i="19"/>
  <c r="AH292" i="19"/>
  <c r="AQ292" i="19"/>
  <c r="AQ296" i="19"/>
  <c r="AQ300" i="19"/>
  <c r="AQ305" i="19"/>
  <c r="AH313" i="19"/>
  <c r="AQ316" i="19"/>
  <c r="AH319" i="19"/>
  <c r="AH331" i="19"/>
  <c r="AQ332" i="19"/>
  <c r="AQ334" i="19"/>
  <c r="AQ339" i="19"/>
  <c r="AH349" i="19"/>
  <c r="AQ351" i="19"/>
  <c r="AQ354" i="19"/>
  <c r="AQ355" i="19"/>
  <c r="AH358" i="19"/>
  <c r="AQ359" i="19"/>
  <c r="AQ361" i="19"/>
  <c r="AQ362" i="19"/>
  <c r="AH364" i="19"/>
  <c r="AQ434" i="19"/>
  <c r="AQ117" i="19"/>
  <c r="AQ118" i="19"/>
  <c r="AQ124" i="19"/>
  <c r="AQ126" i="19"/>
  <c r="AQ130" i="19"/>
  <c r="AQ133" i="19"/>
  <c r="AQ143" i="19"/>
  <c r="AQ155" i="19"/>
  <c r="AQ161" i="19"/>
  <c r="AQ163" i="19"/>
  <c r="AQ167" i="19"/>
  <c r="AQ170" i="19"/>
  <c r="AQ173" i="19"/>
  <c r="AQ175" i="19"/>
  <c r="AQ177" i="19"/>
  <c r="AQ181" i="19"/>
  <c r="AQ183" i="19"/>
  <c r="AQ185" i="19"/>
  <c r="AQ186" i="19"/>
  <c r="AQ187" i="19"/>
  <c r="AQ189" i="19"/>
  <c r="AQ190" i="19"/>
  <c r="AQ193" i="19"/>
  <c r="AQ207" i="19"/>
  <c r="AQ222" i="19"/>
  <c r="AQ223" i="19"/>
  <c r="AQ232" i="19"/>
  <c r="AQ237" i="19"/>
  <c r="AQ240" i="19"/>
  <c r="AH247" i="19"/>
  <c r="AH250" i="19"/>
  <c r="AQ252" i="19"/>
  <c r="AQ257" i="19"/>
  <c r="AQ260" i="19"/>
  <c r="AQ263" i="19"/>
  <c r="AH265" i="19"/>
  <c r="AH271" i="19"/>
  <c r="AQ272" i="19"/>
  <c r="AQ283" i="19"/>
  <c r="AQ285" i="19"/>
  <c r="AQ286" i="19"/>
  <c r="AQ291" i="19"/>
  <c r="AQ298" i="19"/>
  <c r="AQ301" i="19"/>
  <c r="AQ302" i="19"/>
  <c r="AH307" i="19"/>
  <c r="AH316" i="19"/>
  <c r="AH322" i="19"/>
  <c r="AH334" i="19"/>
  <c r="AQ342" i="19"/>
  <c r="AH361" i="19"/>
  <c r="AQ363" i="19"/>
  <c r="AQ366" i="19"/>
  <c r="AH370" i="19"/>
  <c r="AQ370" i="19"/>
  <c r="AQ376" i="19"/>
  <c r="AQ430" i="19"/>
  <c r="AH382" i="19"/>
  <c r="AQ382" i="19"/>
  <c r="AH388" i="19"/>
  <c r="AH397" i="19"/>
  <c r="AQ400" i="19"/>
  <c r="AQ414" i="19"/>
  <c r="AQ421" i="19"/>
  <c r="AQ425" i="19"/>
  <c r="AQ432" i="19"/>
  <c r="AH439" i="19"/>
  <c r="AQ441" i="19"/>
  <c r="AQ453" i="19"/>
  <c r="AH460" i="19"/>
  <c r="BD50" i="19"/>
  <c r="BE50" i="19"/>
  <c r="BD62" i="19"/>
  <c r="BE62" i="19"/>
  <c r="BD74" i="19"/>
  <c r="BE74" i="19"/>
  <c r="BD86" i="19"/>
  <c r="BE86" i="19"/>
  <c r="BD98" i="19"/>
  <c r="BE98" i="19"/>
  <c r="BD110" i="19"/>
  <c r="BE110" i="19"/>
  <c r="BD122" i="19"/>
  <c r="BE122" i="19"/>
  <c r="BD134" i="19"/>
  <c r="BE134" i="19"/>
  <c r="BD146" i="19"/>
  <c r="BE146" i="19"/>
  <c r="BD158" i="19"/>
  <c r="BE158" i="19"/>
  <c r="BD170" i="19"/>
  <c r="BE170" i="19"/>
  <c r="BD182" i="19"/>
  <c r="BE182" i="19"/>
  <c r="BD194" i="19"/>
  <c r="BE194" i="19"/>
  <c r="BD206" i="19"/>
  <c r="BE206" i="19"/>
  <c r="BD218" i="19"/>
  <c r="BE218" i="19"/>
  <c r="BD230" i="19"/>
  <c r="BE230" i="19"/>
  <c r="BD242" i="19"/>
  <c r="BE242" i="19"/>
  <c r="BD254" i="19"/>
  <c r="BE254" i="19"/>
  <c r="BD266" i="19"/>
  <c r="BE266" i="19"/>
  <c r="BD278" i="19"/>
  <c r="BE278" i="19"/>
  <c r="BD290" i="19"/>
  <c r="BE290" i="19"/>
  <c r="BD302" i="19"/>
  <c r="BE302" i="19"/>
  <c r="BD314" i="19"/>
  <c r="BE314" i="19"/>
  <c r="BD326" i="19"/>
  <c r="BE326" i="19"/>
  <c r="BD338" i="19"/>
  <c r="BE338" i="19"/>
  <c r="BD350" i="19"/>
  <c r="BE350" i="19"/>
  <c r="BD362" i="19"/>
  <c r="BE362" i="19"/>
  <c r="BD374" i="19"/>
  <c r="BE374" i="19"/>
  <c r="BD386" i="19"/>
  <c r="BE386" i="19"/>
  <c r="BD398" i="19"/>
  <c r="BE398" i="19"/>
  <c r="BD410" i="19"/>
  <c r="BE410" i="19"/>
  <c r="BD422" i="19"/>
  <c r="BE422" i="19"/>
  <c r="BD434" i="19"/>
  <c r="BE434" i="19"/>
  <c r="D32" i="26"/>
  <c r="AC23" i="32" s="1"/>
  <c r="D28" i="26"/>
  <c r="X22" i="32" s="1"/>
  <c r="AA22" i="32" s="1"/>
  <c r="AQ369" i="19"/>
  <c r="AQ378" i="19"/>
  <c r="AQ385" i="19"/>
  <c r="AQ389" i="19"/>
  <c r="AH400" i="19"/>
  <c r="AQ402" i="19"/>
  <c r="AQ407" i="19"/>
  <c r="AQ409" i="19"/>
  <c r="AQ413" i="19"/>
  <c r="AH418" i="19"/>
  <c r="AH421" i="19"/>
  <c r="AQ424" i="19"/>
  <c r="AH430" i="19"/>
  <c r="AH436" i="19"/>
  <c r="AQ440" i="19"/>
  <c r="AH445" i="19"/>
  <c r="AQ445" i="19"/>
  <c r="AP195" i="19"/>
  <c r="AP219" i="19"/>
  <c r="AP231" i="19"/>
  <c r="AP235" i="19"/>
  <c r="AP247" i="19"/>
  <c r="AP251" i="19"/>
  <c r="AP255" i="19"/>
  <c r="AP275" i="19"/>
  <c r="AP283" i="19"/>
  <c r="AP291" i="19"/>
  <c r="AP299" i="19"/>
  <c r="AP327" i="19"/>
  <c r="AP339" i="19"/>
  <c r="AP347" i="19"/>
  <c r="AP351" i="19"/>
  <c r="AP391" i="19"/>
  <c r="AP395" i="19"/>
  <c r="AP407" i="19"/>
  <c r="AP411" i="19"/>
  <c r="AP423" i="19"/>
  <c r="AP431" i="19"/>
  <c r="AP443" i="19"/>
  <c r="BD455" i="19"/>
  <c r="BE455" i="19"/>
  <c r="AP463" i="19"/>
  <c r="D31" i="26"/>
  <c r="X23" i="32" s="1"/>
  <c r="AQ371" i="19"/>
  <c r="AQ373" i="19"/>
  <c r="AQ374" i="19"/>
  <c r="AQ377" i="19"/>
  <c r="AQ379" i="19"/>
  <c r="AQ380" i="19"/>
  <c r="AH385" i="19"/>
  <c r="AQ386" i="19"/>
  <c r="AH391" i="19"/>
  <c r="AQ396" i="19"/>
  <c r="AQ403" i="19"/>
  <c r="AQ404" i="19"/>
  <c r="AH409" i="19"/>
  <c r="AQ410" i="19"/>
  <c r="AH412" i="19"/>
  <c r="AH415" i="19"/>
  <c r="AQ415" i="19"/>
  <c r="AQ417" i="19"/>
  <c r="AQ418" i="19"/>
  <c r="AH427" i="19"/>
  <c r="AQ429" i="19"/>
  <c r="AQ431" i="19"/>
  <c r="AQ437" i="19"/>
  <c r="AQ444" i="19"/>
  <c r="AH448" i="19"/>
  <c r="AH466" i="19"/>
  <c r="AP92" i="19"/>
  <c r="AP96" i="19"/>
  <c r="AP132" i="19"/>
  <c r="AP136" i="19"/>
  <c r="AP160" i="19"/>
  <c r="AP164" i="19"/>
  <c r="AP168" i="19"/>
  <c r="AP184" i="19"/>
  <c r="AP280" i="19"/>
  <c r="AP292" i="19"/>
  <c r="BD296" i="19"/>
  <c r="BE296" i="19"/>
  <c r="BD308" i="19"/>
  <c r="BE308" i="19"/>
  <c r="BD344" i="19"/>
  <c r="BE344" i="19"/>
  <c r="BD356" i="19"/>
  <c r="BE356" i="19"/>
  <c r="BD392" i="19"/>
  <c r="BE392" i="19"/>
  <c r="BD404" i="19"/>
  <c r="BE404" i="19"/>
  <c r="BD440" i="19"/>
  <c r="BE440" i="19"/>
  <c r="BD452" i="19"/>
  <c r="BE452" i="19"/>
  <c r="D30" i="26"/>
  <c r="S23" i="32" s="1"/>
  <c r="V23" i="32" s="1"/>
  <c r="AH451" i="19"/>
  <c r="AH454" i="19"/>
  <c r="AQ455" i="19"/>
  <c r="AH463" i="19"/>
  <c r="AQ465" i="19"/>
  <c r="BD233" i="19"/>
  <c r="BE233" i="19"/>
  <c r="BD245" i="19"/>
  <c r="BE245" i="19"/>
  <c r="BD257" i="19"/>
  <c r="BE257" i="19"/>
  <c r="BD269" i="19"/>
  <c r="BE269" i="19"/>
  <c r="BD281" i="19"/>
  <c r="BE281" i="19"/>
  <c r="BD293" i="19"/>
  <c r="BE293" i="19"/>
  <c r="BD305" i="19"/>
  <c r="BE305" i="19"/>
  <c r="BD317" i="19"/>
  <c r="BE317" i="19"/>
  <c r="BD329" i="19"/>
  <c r="BE329" i="19"/>
  <c r="BD341" i="19"/>
  <c r="BE341" i="19"/>
  <c r="BD353" i="19"/>
  <c r="BE353" i="19"/>
  <c r="BD365" i="19"/>
  <c r="BE365" i="19"/>
  <c r="BD377" i="19"/>
  <c r="BE377" i="19"/>
  <c r="BD389" i="19"/>
  <c r="BE389" i="19"/>
  <c r="BD401" i="19"/>
  <c r="BE401" i="19"/>
  <c r="BD413" i="19"/>
  <c r="BE413" i="19"/>
  <c r="BD425" i="19"/>
  <c r="BE425" i="19"/>
  <c r="BD437" i="19"/>
  <c r="BE437" i="19"/>
  <c r="D29" i="26"/>
  <c r="AC22" i="32" s="1"/>
  <c r="BD23" i="19"/>
  <c r="BE23" i="19"/>
  <c r="AP203" i="19"/>
  <c r="BD203" i="19"/>
  <c r="BE203" i="19"/>
  <c r="AP215" i="19"/>
  <c r="BD215" i="19"/>
  <c r="BE215" i="19"/>
  <c r="BD20" i="19"/>
  <c r="BE20" i="19"/>
  <c r="BD164" i="19"/>
  <c r="BE164" i="19"/>
  <c r="BD17" i="19"/>
  <c r="BD65" i="19"/>
  <c r="BE65" i="19"/>
  <c r="BD77" i="19"/>
  <c r="BE77" i="19"/>
  <c r="BD89" i="19"/>
  <c r="BE89" i="19"/>
  <c r="BD101" i="19"/>
  <c r="BE101" i="19"/>
  <c r="BD113" i="19"/>
  <c r="BE113" i="19"/>
  <c r="BD125" i="19"/>
  <c r="BE125" i="19"/>
  <c r="BD137" i="19"/>
  <c r="BE137" i="19"/>
  <c r="BD149" i="19"/>
  <c r="BE149" i="19"/>
  <c r="BD161" i="19"/>
  <c r="BE161" i="19"/>
  <c r="BD173" i="19"/>
  <c r="BE173" i="19"/>
  <c r="BD185" i="19"/>
  <c r="BE185" i="19"/>
  <c r="BD197" i="19"/>
  <c r="BE197" i="19"/>
  <c r="BD209" i="19"/>
  <c r="BE209" i="19"/>
  <c r="BD221" i="19"/>
  <c r="BE221" i="19"/>
  <c r="AP95" i="19"/>
  <c r="AP116" i="19"/>
  <c r="AP124" i="19"/>
  <c r="AP196" i="19"/>
  <c r="AP236" i="19"/>
  <c r="AP256" i="19"/>
  <c r="AP264" i="19"/>
  <c r="AP308" i="19"/>
  <c r="AP324" i="19"/>
  <c r="AP336" i="19"/>
  <c r="AP344" i="19"/>
  <c r="AP376" i="19"/>
  <c r="AP388" i="19"/>
  <c r="AP420" i="19"/>
  <c r="AP444" i="19"/>
  <c r="AP448" i="19"/>
  <c r="AP456" i="19"/>
  <c r="AP460" i="19"/>
  <c r="BD29" i="19"/>
  <c r="BE29" i="19"/>
  <c r="BD41" i="19"/>
  <c r="BE41" i="19"/>
  <c r="BD53" i="19"/>
  <c r="BE53" i="19"/>
  <c r="AP128" i="19"/>
  <c r="AP131" i="19"/>
  <c r="AP151" i="19"/>
  <c r="AP159" i="19"/>
  <c r="AP175" i="19"/>
  <c r="AP183" i="19"/>
  <c r="AP192" i="19"/>
  <c r="AP200" i="19"/>
  <c r="AP208" i="19"/>
  <c r="AP220" i="19"/>
  <c r="AP248" i="19"/>
  <c r="AP304" i="19"/>
  <c r="AP312" i="19"/>
  <c r="AP328" i="19"/>
  <c r="AP348" i="19"/>
  <c r="AP356" i="19"/>
  <c r="AP384" i="19"/>
  <c r="AP400" i="19"/>
  <c r="AP408" i="19"/>
  <c r="AP428" i="19"/>
  <c r="AP436" i="19"/>
  <c r="BD26" i="19"/>
  <c r="BE26" i="19"/>
  <c r="BD443" i="19"/>
  <c r="BE443" i="19"/>
  <c r="BD431" i="19"/>
  <c r="BE431" i="19"/>
  <c r="BD407" i="19"/>
  <c r="BE407" i="19"/>
  <c r="BD395" i="19"/>
  <c r="BE395" i="19"/>
  <c r="BD347" i="19"/>
  <c r="BE347" i="19"/>
  <c r="BD299" i="19"/>
  <c r="BE299" i="19"/>
  <c r="BD275" i="19"/>
  <c r="BE275" i="19"/>
  <c r="BD251" i="19"/>
  <c r="BE251" i="19"/>
  <c r="BD176" i="2"/>
  <c r="BE176" i="2" s="1"/>
  <c r="BD152" i="2"/>
  <c r="BE152" i="2" s="1"/>
  <c r="BD128" i="2"/>
  <c r="BE128" i="2" s="1"/>
  <c r="BD104" i="2"/>
  <c r="BE104" i="2" s="1"/>
  <c r="BD80" i="2"/>
  <c r="BE80" i="2" s="1"/>
  <c r="BD56" i="2"/>
  <c r="BE56" i="2"/>
  <c r="BD464" i="2"/>
  <c r="BE464" i="2" s="1"/>
  <c r="BD452" i="2"/>
  <c r="BE452" i="2" s="1"/>
  <c r="BD440" i="2"/>
  <c r="BE440" i="2" s="1"/>
  <c r="BD428" i="2"/>
  <c r="BE428" i="2" s="1"/>
  <c r="BD416" i="2"/>
  <c r="BE416" i="2" s="1"/>
  <c r="BD404" i="2"/>
  <c r="BE404" i="2" s="1"/>
  <c r="BD392" i="2"/>
  <c r="BE392" i="2" s="1"/>
  <c r="BD380" i="2"/>
  <c r="BE380" i="2" s="1"/>
  <c r="BD368" i="2"/>
  <c r="BE368" i="2" s="1"/>
  <c r="BD356" i="2"/>
  <c r="BE356" i="2" s="1"/>
  <c r="BD344" i="2"/>
  <c r="BE344" i="2" s="1"/>
  <c r="BD332" i="2"/>
  <c r="BE332" i="2"/>
  <c r="BD320" i="2"/>
  <c r="BE320" i="2" s="1"/>
  <c r="BD308" i="2"/>
  <c r="BE308" i="2"/>
  <c r="BD296" i="2"/>
  <c r="BE296" i="2" s="1"/>
  <c r="BD284" i="2"/>
  <c r="BE284" i="2" s="1"/>
  <c r="BD272" i="2"/>
  <c r="BE272" i="2" s="1"/>
  <c r="BD260" i="2"/>
  <c r="BE260" i="2"/>
  <c r="BD248" i="2"/>
  <c r="BE248" i="2" s="1"/>
  <c r="BD236" i="2"/>
  <c r="BE236" i="2"/>
  <c r="BD224" i="2"/>
  <c r="BE224" i="2" s="1"/>
  <c r="BD212" i="2"/>
  <c r="BE212" i="2" s="1"/>
  <c r="BD200" i="2"/>
  <c r="BE200" i="2" s="1"/>
  <c r="BD188" i="2"/>
  <c r="BE188" i="2" s="1"/>
  <c r="BD164" i="2"/>
  <c r="BE164" i="2" s="1"/>
  <c r="BD140" i="2"/>
  <c r="BE140" i="2"/>
  <c r="BD116" i="2"/>
  <c r="BE116" i="2" s="1"/>
  <c r="BD92" i="2"/>
  <c r="BE92" i="2" s="1"/>
  <c r="BD68" i="2"/>
  <c r="BE68" i="2" s="1"/>
  <c r="BD44" i="2"/>
  <c r="BE44" i="2" s="1"/>
  <c r="BD47" i="2"/>
  <c r="BE47" i="2" s="1"/>
  <c r="BD59" i="2"/>
  <c r="BE59" i="2"/>
  <c r="BD71" i="2"/>
  <c r="BE71" i="2" s="1"/>
  <c r="BD83" i="2"/>
  <c r="BE83" i="2" s="1"/>
  <c r="BD95" i="2"/>
  <c r="BE95" i="2" s="1"/>
  <c r="BD107" i="2"/>
  <c r="BE107" i="2" s="1"/>
  <c r="BD119" i="2"/>
  <c r="BE119" i="2" s="1"/>
  <c r="BD131" i="2"/>
  <c r="BE131" i="2" s="1"/>
  <c r="BD143" i="2"/>
  <c r="BE143" i="2" s="1"/>
  <c r="BD155" i="2"/>
  <c r="BE155" i="2" s="1"/>
  <c r="BD167" i="2"/>
  <c r="BE167" i="2" s="1"/>
  <c r="BD179" i="2"/>
  <c r="BE179" i="2" s="1"/>
  <c r="AQ17" i="19"/>
  <c r="R17" i="19"/>
  <c r="AP29" i="19"/>
  <c r="BF12" i="19"/>
  <c r="AP26" i="19"/>
  <c r="AQ24" i="19"/>
  <c r="AQ19" i="19"/>
  <c r="BG12" i="19"/>
  <c r="BD29" i="2"/>
  <c r="BE29" i="2" s="1"/>
  <c r="BD35" i="2"/>
  <c r="BE35" i="2" s="1"/>
  <c r="BD26" i="2"/>
  <c r="BD23" i="2"/>
  <c r="BE23" i="2"/>
  <c r="BD17" i="2"/>
  <c r="BD32" i="2"/>
  <c r="BE32" i="2" s="1"/>
  <c r="AQ23" i="19"/>
  <c r="AQ20" i="19"/>
  <c r="D16" i="26"/>
  <c r="M23" i="32" s="1"/>
  <c r="D14" i="26"/>
  <c r="C23" i="32" s="1"/>
  <c r="D11" i="26"/>
  <c r="C22" i="32" s="1"/>
  <c r="D13" i="26"/>
  <c r="M22" i="32" s="1"/>
  <c r="P22" i="32" s="1"/>
  <c r="P13" i="25"/>
  <c r="P28" i="25"/>
  <c r="P38" i="25"/>
  <c r="P40" i="25"/>
  <c r="P39" i="25"/>
  <c r="P29" i="25"/>
  <c r="P31" i="25"/>
  <c r="P30" i="25"/>
  <c r="P27" i="25"/>
  <c r="P25" i="25"/>
  <c r="P14" i="25"/>
  <c r="P15" i="25"/>
  <c r="P12" i="25"/>
  <c r="P16" i="25"/>
  <c r="AP35" i="19"/>
  <c r="AP39" i="19"/>
  <c r="AP47" i="19"/>
  <c r="AP63" i="19"/>
  <c r="AP103" i="19"/>
  <c r="AP111" i="19"/>
  <c r="AP139" i="19"/>
  <c r="AP143" i="19"/>
  <c r="AP199" i="19"/>
  <c r="AP207" i="19"/>
  <c r="AP223" i="19"/>
  <c r="AP239" i="19"/>
  <c r="AP259" i="19"/>
  <c r="AP307" i="19"/>
  <c r="AP359" i="19"/>
  <c r="AP363" i="19"/>
  <c r="AP439" i="19"/>
  <c r="AP455" i="19"/>
  <c r="AP59" i="19"/>
  <c r="AP67" i="19"/>
  <c r="AP75" i="19"/>
  <c r="AP91" i="19"/>
  <c r="AP187" i="19"/>
  <c r="AP267" i="19"/>
  <c r="AP287" i="19"/>
  <c r="AP303" i="19"/>
  <c r="AP323" i="19"/>
  <c r="AP335" i="19"/>
  <c r="AP355" i="19"/>
  <c r="AP399" i="19"/>
  <c r="AP419" i="19"/>
  <c r="AP427" i="19"/>
  <c r="AP435" i="19"/>
  <c r="AP447" i="19"/>
  <c r="AP43" i="19"/>
  <c r="AP51" i="19"/>
  <c r="AP107" i="19"/>
  <c r="AP115" i="19"/>
  <c r="AP123" i="19"/>
  <c r="AP23" i="19"/>
  <c r="AP27" i="19"/>
  <c r="AP71" i="19"/>
  <c r="AP79" i="19"/>
  <c r="AP119" i="19"/>
  <c r="AP127" i="19"/>
  <c r="AP135" i="19"/>
  <c r="AP147" i="19"/>
  <c r="AP155" i="19"/>
  <c r="AP167" i="19"/>
  <c r="AP179" i="19"/>
  <c r="AP211" i="19"/>
  <c r="AP319" i="19"/>
  <c r="AP383" i="19"/>
  <c r="AP459" i="19"/>
  <c r="BC10" i="19"/>
  <c r="AQ412" i="2"/>
  <c r="AQ402" i="2"/>
  <c r="AQ218" i="2"/>
  <c r="AQ186" i="2"/>
  <c r="AQ119" i="2"/>
  <c r="AQ109" i="2"/>
  <c r="AQ103" i="2"/>
  <c r="AQ428" i="2"/>
  <c r="AQ418" i="2"/>
  <c r="AQ250" i="2"/>
  <c r="AQ244" i="2"/>
  <c r="AQ234" i="2"/>
  <c r="AQ202" i="2"/>
  <c r="AQ180" i="2"/>
  <c r="AQ170" i="2"/>
  <c r="AQ164" i="2"/>
  <c r="AQ158" i="2"/>
  <c r="AQ152" i="2"/>
  <c r="AQ150" i="2"/>
  <c r="AQ138" i="2"/>
  <c r="AQ132" i="2"/>
  <c r="AQ122" i="2"/>
  <c r="AQ106" i="2"/>
  <c r="AQ136" i="2"/>
  <c r="AQ104" i="2"/>
  <c r="P11" i="24"/>
  <c r="AQ51" i="19"/>
  <c r="AQ43" i="19"/>
  <c r="AQ146" i="19"/>
  <c r="AQ134" i="19"/>
  <c r="AQ147" i="19"/>
  <c r="AQ150" i="19"/>
  <c r="AQ158" i="19"/>
  <c r="AQ197" i="19"/>
  <c r="AQ201" i="19"/>
  <c r="AQ217" i="19"/>
  <c r="AQ221" i="19"/>
  <c r="AQ225" i="19"/>
  <c r="AQ211" i="19"/>
  <c r="AQ215" i="19"/>
  <c r="AQ219" i="19"/>
  <c r="AQ247" i="19"/>
  <c r="AQ251" i="19"/>
  <c r="AQ255" i="19"/>
  <c r="AQ209" i="19"/>
  <c r="AQ213" i="19"/>
  <c r="AQ277" i="19"/>
  <c r="AQ278" i="19"/>
  <c r="AQ281" i="19"/>
  <c r="AQ282" i="19"/>
  <c r="AQ289" i="19"/>
  <c r="AQ290" i="19"/>
  <c r="AQ293" i="19"/>
  <c r="AQ294" i="19"/>
  <c r="AQ299" i="19"/>
  <c r="AQ313" i="19"/>
  <c r="AQ315" i="19"/>
  <c r="AQ329" i="19"/>
  <c r="AQ333" i="19"/>
  <c r="AQ345" i="19"/>
  <c r="AQ353" i="19"/>
  <c r="AQ297" i="19"/>
  <c r="AQ307" i="19"/>
  <c r="AQ311" i="19"/>
  <c r="AQ325" i="19"/>
  <c r="AQ327" i="19"/>
  <c r="AQ349" i="19"/>
  <c r="AQ357" i="19"/>
  <c r="AQ365" i="19"/>
  <c r="AQ383" i="19"/>
  <c r="AQ387" i="19"/>
  <c r="AQ397" i="19"/>
  <c r="AQ401" i="19"/>
  <c r="AQ395" i="19"/>
  <c r="AQ399" i="19"/>
  <c r="AQ416" i="19"/>
  <c r="AQ419" i="19"/>
  <c r="AQ420" i="19"/>
  <c r="AQ423" i="19"/>
  <c r="AQ436" i="19"/>
  <c r="AQ456" i="19"/>
  <c r="AQ447" i="19"/>
  <c r="AQ451" i="19"/>
  <c r="AQ463" i="19"/>
  <c r="AQ427" i="19"/>
  <c r="AQ428" i="19"/>
  <c r="AQ448" i="19"/>
  <c r="AQ452" i="19"/>
  <c r="AQ459" i="19"/>
  <c r="AQ460" i="19"/>
  <c r="AQ464" i="19"/>
  <c r="AQ369" i="2"/>
  <c r="AQ349" i="2"/>
  <c r="AQ345" i="2"/>
  <c r="AQ329" i="2"/>
  <c r="AQ313" i="2"/>
  <c r="AQ297" i="2"/>
  <c r="AQ281" i="2"/>
  <c r="AQ265" i="2"/>
  <c r="AQ93" i="2"/>
  <c r="AQ89" i="2"/>
  <c r="AQ73" i="2"/>
  <c r="AQ61" i="2"/>
  <c r="AQ45" i="2"/>
  <c r="AQ41" i="2"/>
  <c r="AQ25" i="2"/>
  <c r="AQ352" i="2"/>
  <c r="AQ336" i="2"/>
  <c r="AQ64" i="2"/>
  <c r="AQ56" i="2"/>
  <c r="AQ48" i="2"/>
  <c r="AQ36" i="2"/>
  <c r="AQ32" i="2"/>
  <c r="AQ22" i="2"/>
  <c r="AQ466" i="2"/>
  <c r="AQ463" i="2"/>
  <c r="AQ464" i="2"/>
  <c r="AQ457" i="2"/>
  <c r="AQ454" i="2"/>
  <c r="AQ451" i="2"/>
  <c r="AQ448" i="2"/>
  <c r="AQ441" i="2"/>
  <c r="AQ438" i="2"/>
  <c r="AQ435" i="2"/>
  <c r="AQ432" i="2"/>
  <c r="AQ425" i="2"/>
  <c r="AQ422" i="2"/>
  <c r="AQ419" i="2"/>
  <c r="AQ416" i="2"/>
  <c r="AQ409" i="2"/>
  <c r="AQ406" i="2"/>
  <c r="AQ403" i="2"/>
  <c r="AQ400" i="2"/>
  <c r="AQ393" i="2"/>
  <c r="AQ390" i="2"/>
  <c r="AQ387" i="2"/>
  <c r="AQ384" i="2"/>
  <c r="AQ373" i="2"/>
  <c r="AQ461" i="2"/>
  <c r="AQ458" i="2"/>
  <c r="AQ455" i="2"/>
  <c r="AQ452" i="2"/>
  <c r="AQ445" i="2"/>
  <c r="AQ442" i="2"/>
  <c r="AQ439" i="2"/>
  <c r="AQ436" i="2"/>
  <c r="AQ429" i="2"/>
  <c r="AQ426" i="2"/>
  <c r="AQ423" i="2"/>
  <c r="AQ420" i="2"/>
  <c r="AQ413" i="2"/>
  <c r="AQ410" i="2"/>
  <c r="AQ407" i="2"/>
  <c r="AQ404" i="2"/>
  <c r="AQ397" i="2"/>
  <c r="AQ394" i="2"/>
  <c r="AQ391" i="2"/>
  <c r="AQ388" i="2"/>
  <c r="AQ377" i="2"/>
  <c r="AQ361" i="2"/>
  <c r="AQ356" i="2"/>
  <c r="AQ462" i="2"/>
  <c r="AQ459" i="2"/>
  <c r="AQ456" i="2"/>
  <c r="AQ446" i="2"/>
  <c r="AQ443" i="2"/>
  <c r="AQ440" i="2"/>
  <c r="AQ433" i="2"/>
  <c r="AQ430" i="2"/>
  <c r="AQ427" i="2"/>
  <c r="AQ424" i="2"/>
  <c r="AQ417" i="2"/>
  <c r="AQ414" i="2"/>
  <c r="AQ411" i="2"/>
  <c r="AQ408" i="2"/>
  <c r="AQ401" i="2"/>
  <c r="AQ398" i="2"/>
  <c r="AQ395" i="2"/>
  <c r="AQ392" i="2"/>
  <c r="AQ385" i="2"/>
  <c r="AQ382" i="2"/>
  <c r="AQ365" i="2"/>
  <c r="AQ460" i="2"/>
  <c r="AQ453" i="2"/>
  <c r="AQ450" i="2"/>
  <c r="AQ447" i="2"/>
  <c r="AQ444" i="2"/>
  <c r="AQ434" i="2"/>
  <c r="AQ396" i="2"/>
  <c r="AQ386" i="2"/>
  <c r="AQ383" i="2"/>
  <c r="AQ380" i="2"/>
  <c r="AQ340" i="2"/>
  <c r="AQ333" i="2"/>
  <c r="AQ317" i="2"/>
  <c r="AQ301" i="2"/>
  <c r="AQ285" i="2"/>
  <c r="AQ269" i="2"/>
  <c r="AQ254" i="2"/>
  <c r="AQ248" i="2"/>
  <c r="AQ238" i="2"/>
  <c r="AQ222" i="2"/>
  <c r="AQ206" i="2"/>
  <c r="AQ200" i="2"/>
  <c r="AQ193" i="2"/>
  <c r="AQ190" i="2"/>
  <c r="AQ187" i="2"/>
  <c r="AQ184" i="2"/>
  <c r="AQ177" i="2"/>
  <c r="AQ174" i="2"/>
  <c r="AQ171" i="2"/>
  <c r="AQ168" i="2"/>
  <c r="AQ148" i="2"/>
  <c r="AQ142" i="2"/>
  <c r="AQ126" i="2"/>
  <c r="AQ353" i="2"/>
  <c r="AQ344" i="2"/>
  <c r="AQ337" i="2"/>
  <c r="AQ328" i="2"/>
  <c r="AQ321" i="2"/>
  <c r="AQ305" i="2"/>
  <c r="AQ289" i="2"/>
  <c r="AQ273" i="2"/>
  <c r="AQ258" i="2"/>
  <c r="AQ252" i="2"/>
  <c r="AQ242" i="2"/>
  <c r="AQ226" i="2"/>
  <c r="AQ210" i="2"/>
  <c r="AQ204" i="2"/>
  <c r="AQ197" i="2"/>
  <c r="AQ194" i="2"/>
  <c r="AQ191" i="2"/>
  <c r="AQ188" i="2"/>
  <c r="AQ181" i="2"/>
  <c r="AQ178" i="2"/>
  <c r="AQ175" i="2"/>
  <c r="AQ172" i="2"/>
  <c r="AQ160" i="2"/>
  <c r="AQ120" i="2"/>
  <c r="AQ107" i="2"/>
  <c r="AQ77" i="2"/>
  <c r="AQ357" i="2"/>
  <c r="AQ348" i="2"/>
  <c r="AQ341" i="2"/>
  <c r="AQ332" i="2"/>
  <c r="AQ325" i="2"/>
  <c r="AQ309" i="2"/>
  <c r="AQ293" i="2"/>
  <c r="AQ277" i="2"/>
  <c r="AQ261" i="2"/>
  <c r="AQ256" i="2"/>
  <c r="AQ246" i="2"/>
  <c r="AQ240" i="2"/>
  <c r="AQ230" i="2"/>
  <c r="AQ214" i="2"/>
  <c r="AQ201" i="2"/>
  <c r="AQ198" i="2"/>
  <c r="AQ192" i="2"/>
  <c r="AQ185" i="2"/>
  <c r="AQ182" i="2"/>
  <c r="AQ179" i="2"/>
  <c r="AQ176" i="2"/>
  <c r="AQ166" i="2"/>
  <c r="AQ154" i="2"/>
  <c r="AQ144" i="2"/>
  <c r="AQ116" i="2"/>
  <c r="AQ113" i="2"/>
  <c r="AQ110" i="2"/>
  <c r="AQ162" i="2"/>
  <c r="AQ156" i="2"/>
  <c r="AQ146" i="2"/>
  <c r="AQ140" i="2"/>
  <c r="AQ130" i="2"/>
  <c r="AQ124" i="2"/>
  <c r="AQ117" i="2"/>
  <c r="AQ114" i="2"/>
  <c r="AQ111" i="2"/>
  <c r="AQ108" i="2"/>
  <c r="AQ97" i="2"/>
  <c r="AQ81" i="2"/>
  <c r="AQ65" i="2"/>
  <c r="AQ57" i="2"/>
  <c r="AQ52" i="2"/>
  <c r="AQ29" i="2"/>
  <c r="AQ134" i="2"/>
  <c r="AQ128" i="2"/>
  <c r="AQ118" i="2"/>
  <c r="AQ115" i="2"/>
  <c r="AQ112" i="2"/>
  <c r="AQ105" i="2"/>
  <c r="AQ101" i="2"/>
  <c r="AQ85" i="2"/>
  <c r="AQ69" i="2"/>
  <c r="AQ23" i="2"/>
  <c r="R23" i="2"/>
  <c r="AQ49" i="2"/>
  <c r="AQ40" i="2"/>
  <c r="AQ33" i="2"/>
  <c r="AQ27" i="2"/>
  <c r="AQ24" i="2"/>
  <c r="AQ60" i="2"/>
  <c r="AQ53" i="2"/>
  <c r="AQ44" i="2"/>
  <c r="AQ37" i="2"/>
  <c r="AQ28" i="2"/>
  <c r="AQ21" i="2"/>
  <c r="AQ19" i="2"/>
  <c r="R19" i="2"/>
  <c r="AQ18" i="2"/>
  <c r="AQ378" i="2"/>
  <c r="AQ374" i="2"/>
  <c r="AQ370" i="2"/>
  <c r="AQ366" i="2"/>
  <c r="AQ362" i="2"/>
  <c r="AQ358" i="2"/>
  <c r="AQ354" i="2"/>
  <c r="AQ350" i="2"/>
  <c r="AQ346" i="2"/>
  <c r="AQ342" i="2"/>
  <c r="AQ338" i="2"/>
  <c r="AQ334" i="2"/>
  <c r="AQ330" i="2"/>
  <c r="AQ379" i="2"/>
  <c r="AQ375" i="2"/>
  <c r="AQ371" i="2"/>
  <c r="AQ367" i="2"/>
  <c r="AQ363" i="2"/>
  <c r="AQ359" i="2"/>
  <c r="AQ355" i="2"/>
  <c r="AQ351" i="2"/>
  <c r="AQ347" i="2"/>
  <c r="AQ343" i="2"/>
  <c r="AQ339" i="2"/>
  <c r="AQ335" i="2"/>
  <c r="AQ331" i="2"/>
  <c r="AQ381" i="2"/>
  <c r="AQ376" i="2"/>
  <c r="AQ372" i="2"/>
  <c r="AQ368" i="2"/>
  <c r="AQ364" i="2"/>
  <c r="AQ360" i="2"/>
  <c r="AQ326" i="2"/>
  <c r="AQ322" i="2"/>
  <c r="AQ318" i="2"/>
  <c r="AQ314" i="2"/>
  <c r="AQ310" i="2"/>
  <c r="AQ306" i="2"/>
  <c r="AQ302" i="2"/>
  <c r="AQ298" i="2"/>
  <c r="AQ294" i="2"/>
  <c r="AQ290" i="2"/>
  <c r="AQ286" i="2"/>
  <c r="AQ282" i="2"/>
  <c r="AQ278" i="2"/>
  <c r="AQ274" i="2"/>
  <c r="AQ270" i="2"/>
  <c r="AQ266" i="2"/>
  <c r="AQ262" i="2"/>
  <c r="AQ255" i="2"/>
  <c r="AQ251" i="2"/>
  <c r="AQ247" i="2"/>
  <c r="AQ243" i="2"/>
  <c r="AQ239" i="2"/>
  <c r="AQ235" i="2"/>
  <c r="AQ231" i="2"/>
  <c r="AQ227" i="2"/>
  <c r="AQ223" i="2"/>
  <c r="AQ219" i="2"/>
  <c r="AQ215" i="2"/>
  <c r="AQ211" i="2"/>
  <c r="AQ207" i="2"/>
  <c r="AQ203" i="2"/>
  <c r="AQ199" i="2"/>
  <c r="AQ195" i="2"/>
  <c r="AQ327" i="2"/>
  <c r="AQ323" i="2"/>
  <c r="AQ319" i="2"/>
  <c r="AQ315" i="2"/>
  <c r="AQ311" i="2"/>
  <c r="AQ307" i="2"/>
  <c r="AQ303" i="2"/>
  <c r="AQ299" i="2"/>
  <c r="AQ295" i="2"/>
  <c r="AQ291" i="2"/>
  <c r="AQ287" i="2"/>
  <c r="AQ283" i="2"/>
  <c r="AQ279" i="2"/>
  <c r="AQ275" i="2"/>
  <c r="AQ271" i="2"/>
  <c r="AQ267" i="2"/>
  <c r="AQ263" i="2"/>
  <c r="AQ259" i="2"/>
  <c r="AQ236" i="2"/>
  <c r="AQ232" i="2"/>
  <c r="AQ228" i="2"/>
  <c r="AQ224" i="2"/>
  <c r="AQ220" i="2"/>
  <c r="AQ216" i="2"/>
  <c r="AQ212" i="2"/>
  <c r="AQ208" i="2"/>
  <c r="AQ196" i="2"/>
  <c r="AQ324" i="2"/>
  <c r="AQ320" i="2"/>
  <c r="AQ316" i="2"/>
  <c r="AQ312" i="2"/>
  <c r="AQ308" i="2"/>
  <c r="AQ304" i="2"/>
  <c r="AQ300" i="2"/>
  <c r="AQ296" i="2"/>
  <c r="AQ292" i="2"/>
  <c r="AQ288" i="2"/>
  <c r="AQ284" i="2"/>
  <c r="AQ280" i="2"/>
  <c r="AQ276" i="2"/>
  <c r="AQ272" i="2"/>
  <c r="AQ268" i="2"/>
  <c r="AQ264" i="2"/>
  <c r="AQ260" i="2"/>
  <c r="AQ257" i="2"/>
  <c r="AQ253" i="2"/>
  <c r="AQ249" i="2"/>
  <c r="AQ245" i="2"/>
  <c r="AQ241" i="2"/>
  <c r="AQ237" i="2"/>
  <c r="AQ233" i="2"/>
  <c r="AQ229" i="2"/>
  <c r="AQ225" i="2"/>
  <c r="AQ221" i="2"/>
  <c r="AQ217" i="2"/>
  <c r="AQ213" i="2"/>
  <c r="AQ209" i="2"/>
  <c r="AQ167" i="2"/>
  <c r="AQ163" i="2"/>
  <c r="AQ159" i="2"/>
  <c r="AQ155" i="2"/>
  <c r="AQ151" i="2"/>
  <c r="AQ147" i="2"/>
  <c r="AQ143" i="2"/>
  <c r="AQ139" i="2"/>
  <c r="AQ135" i="2"/>
  <c r="AQ131" i="2"/>
  <c r="AQ127" i="2"/>
  <c r="AQ123" i="2"/>
  <c r="AQ169" i="2"/>
  <c r="AQ165" i="2"/>
  <c r="AQ161" i="2"/>
  <c r="AQ157" i="2"/>
  <c r="AQ153" i="2"/>
  <c r="AQ149" i="2"/>
  <c r="AQ145" i="2"/>
  <c r="AQ141" i="2"/>
  <c r="AQ137" i="2"/>
  <c r="AQ133" i="2"/>
  <c r="AQ129" i="2"/>
  <c r="AQ125" i="2"/>
  <c r="AQ121" i="2"/>
  <c r="AQ102" i="2"/>
  <c r="AQ98" i="2"/>
  <c r="AQ94" i="2"/>
  <c r="AQ90" i="2"/>
  <c r="AQ86" i="2"/>
  <c r="AQ82" i="2"/>
  <c r="AQ78" i="2"/>
  <c r="AQ74" i="2"/>
  <c r="AQ70" i="2"/>
  <c r="AQ66" i="2"/>
  <c r="AQ62" i="2"/>
  <c r="AQ58" i="2"/>
  <c r="AQ54" i="2"/>
  <c r="AQ50" i="2"/>
  <c r="AQ46" i="2"/>
  <c r="AQ42" i="2"/>
  <c r="AQ38" i="2"/>
  <c r="AQ34" i="2"/>
  <c r="AQ30" i="2"/>
  <c r="AQ99" i="2"/>
  <c r="AQ95" i="2"/>
  <c r="AQ91" i="2"/>
  <c r="AQ87" i="2"/>
  <c r="AQ83" i="2"/>
  <c r="AQ79" i="2"/>
  <c r="AQ75" i="2"/>
  <c r="AQ71" i="2"/>
  <c r="AQ67" i="2"/>
  <c r="AQ63" i="2"/>
  <c r="AQ59" i="2"/>
  <c r="AQ55" i="2"/>
  <c r="AQ51" i="2"/>
  <c r="AQ47" i="2"/>
  <c r="AQ43" i="2"/>
  <c r="AQ39" i="2"/>
  <c r="AQ35" i="2"/>
  <c r="AQ31" i="2"/>
  <c r="AQ100" i="2"/>
  <c r="AQ96" i="2"/>
  <c r="AQ92" i="2"/>
  <c r="AQ88" i="2"/>
  <c r="AQ84" i="2"/>
  <c r="AQ80" i="2"/>
  <c r="AQ76" i="2"/>
  <c r="AQ72" i="2"/>
  <c r="AQ68" i="2"/>
  <c r="BJ27" i="19"/>
  <c r="D27" i="19"/>
  <c r="S24" i="32"/>
  <c r="V24" i="32" s="1"/>
  <c r="S22" i="32"/>
  <c r="T22" i="32" s="1"/>
  <c r="BJ93" i="2"/>
  <c r="D93" i="2" s="1"/>
  <c r="J94" i="2" s="1"/>
  <c r="BJ84" i="2"/>
  <c r="D84" i="2" s="1"/>
  <c r="J85" i="2" s="1"/>
  <c r="BJ107" i="2"/>
  <c r="D107" i="2" s="1"/>
  <c r="J108" i="2" s="1"/>
  <c r="BJ87" i="2"/>
  <c r="D87" i="2" s="1"/>
  <c r="J88" i="2" s="1"/>
  <c r="C11" i="25"/>
  <c r="C14" i="25"/>
  <c r="M12" i="27"/>
  <c r="U25" i="32"/>
  <c r="K10" i="27"/>
  <c r="Z22" i="32"/>
  <c r="BJ20" i="19"/>
  <c r="D20" i="19"/>
  <c r="BJ23" i="19"/>
  <c r="D23" i="19"/>
  <c r="BJ26" i="19"/>
  <c r="D26" i="19"/>
  <c r="S21" i="32"/>
  <c r="T21" i="32" s="1"/>
  <c r="BJ30" i="2"/>
  <c r="D30" i="2" s="1"/>
  <c r="J31" i="2" s="1"/>
  <c r="BJ19" i="2"/>
  <c r="D19" i="2" s="1"/>
  <c r="BJ28" i="2"/>
  <c r="D28" i="2" s="1"/>
  <c r="BJ25" i="2"/>
  <c r="D25" i="2" s="1"/>
  <c r="BJ38" i="2"/>
  <c r="D38" i="2" s="1"/>
  <c r="J39" i="2" s="1"/>
  <c r="BJ20" i="2"/>
  <c r="D20" i="2" s="1"/>
  <c r="J21" i="2" s="1"/>
  <c r="BJ32" i="2"/>
  <c r="D32" i="2" s="1"/>
  <c r="J33" i="2" s="1"/>
  <c r="BJ29" i="2"/>
  <c r="D29" i="2"/>
  <c r="J30" i="2" s="1"/>
  <c r="BJ41" i="2"/>
  <c r="D41" i="2" s="1"/>
  <c r="J42" i="2" s="1"/>
  <c r="BJ26" i="2"/>
  <c r="D26" i="2" s="1"/>
  <c r="J27" i="2" s="1"/>
  <c r="BJ35" i="2"/>
  <c r="D35" i="2" s="1"/>
  <c r="J36" i="2" s="1"/>
  <c r="BE20" i="2"/>
  <c r="H35" i="25"/>
  <c r="C38" i="25"/>
  <c r="C36" i="25"/>
  <c r="C27" i="25"/>
  <c r="G23" i="25"/>
  <c r="A3" i="30" s="1"/>
  <c r="C39" i="25"/>
  <c r="Q13" i="25"/>
  <c r="C37" i="25"/>
  <c r="G35" i="25"/>
  <c r="A4" i="30" s="1"/>
  <c r="G11" i="25"/>
  <c r="A2" i="30" s="1"/>
  <c r="BE17" i="19"/>
  <c r="C15" i="25"/>
  <c r="C35" i="25"/>
  <c r="C23" i="25"/>
  <c r="Z12" i="32"/>
  <c r="S10" i="32"/>
  <c r="T10" i="32" s="1"/>
  <c r="S15" i="32"/>
  <c r="V15" i="32" s="1"/>
  <c r="AE32" i="32"/>
  <c r="X10" i="32"/>
  <c r="AA10" i="32" s="1"/>
  <c r="Z26" i="32"/>
  <c r="Z27" i="32"/>
  <c r="U18" i="32"/>
  <c r="AE14" i="32"/>
  <c r="Z20" i="32"/>
  <c r="Z18" i="32"/>
  <c r="X26" i="32"/>
  <c r="Y26" i="32" s="1"/>
  <c r="X32" i="32"/>
  <c r="U35" i="32"/>
  <c r="X19" i="32"/>
  <c r="Y19" i="32" s="1"/>
  <c r="Z29" i="32"/>
  <c r="X34" i="32"/>
  <c r="AA34" i="32" s="1"/>
  <c r="AE20" i="32"/>
  <c r="AE26" i="32"/>
  <c r="Z32" i="32"/>
  <c r="Z30" i="32"/>
  <c r="X30" i="32"/>
  <c r="AE16" i="32"/>
  <c r="AE18" i="32"/>
  <c r="X27" i="32"/>
  <c r="Y27" i="32" s="1"/>
  <c r="AC12" i="32"/>
  <c r="AF12" i="32" s="1"/>
  <c r="S28" i="32"/>
  <c r="V28" i="32" s="1"/>
  <c r="S13" i="32"/>
  <c r="V13" i="32" s="1"/>
  <c r="X13" i="32"/>
  <c r="AA13" i="32" s="1"/>
  <c r="S33" i="32"/>
  <c r="V33" i="32" s="1"/>
  <c r="AC10" i="32"/>
  <c r="AD10" i="32" s="1"/>
  <c r="Z15" i="32"/>
  <c r="Z17" i="32"/>
  <c r="AC32" i="32"/>
  <c r="AF32" i="32" s="1"/>
  <c r="AC30" i="32"/>
  <c r="AD30" i="32" s="1"/>
  <c r="X14" i="32"/>
  <c r="AA14" i="32" s="1"/>
  <c r="X16" i="32"/>
  <c r="X29" i="32"/>
  <c r="Y29" i="32" s="1"/>
  <c r="AC28" i="32"/>
  <c r="X17" i="32"/>
  <c r="Y17" i="32" s="1"/>
  <c r="Z19" i="32"/>
  <c r="Z21" i="32"/>
  <c r="U19" i="32"/>
  <c r="Z16" i="32"/>
  <c r="Z14" i="32"/>
  <c r="X18" i="32"/>
  <c r="Y18" i="32" s="1"/>
  <c r="X20" i="32"/>
  <c r="Y20" i="32" s="1"/>
  <c r="S18" i="32"/>
  <c r="T18" i="32" s="1"/>
  <c r="X15" i="32"/>
  <c r="AA15" i="32" s="1"/>
  <c r="X33" i="32"/>
  <c r="AA33" i="32" s="1"/>
  <c r="S34" i="32"/>
  <c r="V34" i="32" s="1"/>
  <c r="S26" i="32"/>
  <c r="V26" i="32" s="1"/>
  <c r="S11" i="32"/>
  <c r="V11" i="32" s="1"/>
  <c r="Z10" i="32"/>
  <c r="X11" i="32"/>
  <c r="S31" i="32"/>
  <c r="T31" i="32" s="1"/>
  <c r="S17" i="32"/>
  <c r="T17" i="32" s="1"/>
  <c r="AE21" i="32"/>
  <c r="AC21" i="32"/>
  <c r="AD21" i="32" s="1"/>
  <c r="AC27" i="32"/>
  <c r="AC26" i="32"/>
  <c r="AD26" i="32" s="1"/>
  <c r="AE35" i="32"/>
  <c r="AE13" i="32"/>
  <c r="AC17" i="32"/>
  <c r="AC19" i="32"/>
  <c r="AC14" i="32"/>
  <c r="AD14" i="32" s="1"/>
  <c r="AE31" i="32"/>
  <c r="AC18" i="32"/>
  <c r="AD18" i="32" s="1"/>
  <c r="AC33" i="32"/>
  <c r="AD33" i="32" s="1"/>
  <c r="AC35" i="32"/>
  <c r="AF35" i="32" s="1"/>
  <c r="X21" i="32"/>
  <c r="Y21" i="32" s="1"/>
  <c r="AA21" i="32"/>
  <c r="AC20" i="32"/>
  <c r="AF20" i="32" s="1"/>
  <c r="AE29" i="32"/>
  <c r="AC29" i="32"/>
  <c r="AD29" i="32" s="1"/>
  <c r="AC31" i="32"/>
  <c r="AD31" i="32" s="1"/>
  <c r="AC34" i="32"/>
  <c r="AF34" i="32" s="1"/>
  <c r="AC16" i="32"/>
  <c r="AF16" i="32" s="1"/>
  <c r="X28" i="32"/>
  <c r="S32" i="32"/>
  <c r="V32" i="32" s="1"/>
  <c r="S20" i="32"/>
  <c r="V20" i="32" s="1"/>
  <c r="S29" i="32"/>
  <c r="V29" i="32" s="1"/>
  <c r="S14" i="32"/>
  <c r="T14" i="32" s="1"/>
  <c r="U16" i="32"/>
  <c r="AE34" i="32"/>
  <c r="S16" i="32"/>
  <c r="T16" i="32" s="1"/>
  <c r="AE15" i="32"/>
  <c r="Z35" i="32"/>
  <c r="AE28" i="32"/>
  <c r="AE30" i="32"/>
  <c r="X35" i="32"/>
  <c r="Y35" i="32" s="1"/>
  <c r="AE11" i="32"/>
  <c r="S35" i="32"/>
  <c r="T35" i="32" s="1"/>
  <c r="AC13" i="32"/>
  <c r="AD13" i="32" s="1"/>
  <c r="AC15" i="32"/>
  <c r="AD15" i="32" s="1"/>
  <c r="AE33" i="32"/>
  <c r="AE27" i="32"/>
  <c r="S19" i="32"/>
  <c r="V19" i="32" s="1"/>
  <c r="AC11" i="32"/>
  <c r="AD11" i="32" s="1"/>
  <c r="AE17" i="32"/>
  <c r="AE19" i="32"/>
  <c r="X12" i="32"/>
  <c r="S30" i="32"/>
  <c r="V30" i="32" s="1"/>
  <c r="X31" i="32"/>
  <c r="Y31" i="32" s="1"/>
  <c r="S27" i="32"/>
  <c r="S12" i="32"/>
  <c r="V12" i="32" s="1"/>
  <c r="Q12" i="25"/>
  <c r="Q11" i="25"/>
  <c r="Y10" i="32"/>
  <c r="AG30" i="32"/>
  <c r="AA28" i="32"/>
  <c r="AF21" i="32"/>
  <c r="AF30" i="32"/>
  <c r="AA26" i="32"/>
  <c r="AF14" i="32"/>
  <c r="AA18" i="32"/>
  <c r="AF10" i="32"/>
  <c r="AA19" i="32"/>
  <c r="V27" i="32"/>
  <c r="AF11" i="32"/>
  <c r="AF19" i="32"/>
  <c r="AD19" i="32"/>
  <c r="Y16" i="32"/>
  <c r="Y30" i="32"/>
  <c r="AA30" i="32"/>
  <c r="AA35" i="32"/>
  <c r="AD34" i="32"/>
  <c r="AD20" i="32"/>
  <c r="AF18" i="32"/>
  <c r="AD27" i="32"/>
  <c r="AF27" i="32"/>
  <c r="Y14" i="32"/>
  <c r="Y32" i="32"/>
  <c r="AA32" i="32"/>
  <c r="AE19" i="2"/>
  <c r="AF19" i="2"/>
  <c r="AE22" i="2"/>
  <c r="AF22" i="2"/>
  <c r="AE25" i="2"/>
  <c r="AF25" i="2"/>
  <c r="AE28" i="2"/>
  <c r="AF28" i="2"/>
  <c r="AE30" i="2"/>
  <c r="AE31" i="2"/>
  <c r="AF31" i="2"/>
  <c r="AE33" i="2"/>
  <c r="AE34" i="2"/>
  <c r="AF34" i="2"/>
  <c r="AE36" i="2"/>
  <c r="AE37" i="2"/>
  <c r="AF37" i="2"/>
  <c r="AE39" i="2"/>
  <c r="AE40" i="2"/>
  <c r="AF40" i="2"/>
  <c r="AE42" i="2"/>
  <c r="AE43" i="2"/>
  <c r="AF43" i="2"/>
  <c r="AE45" i="2"/>
  <c r="AE46" i="2"/>
  <c r="AF46" i="2"/>
  <c r="AE48" i="2"/>
  <c r="AE49" i="2"/>
  <c r="AF49" i="2"/>
  <c r="AE51" i="2"/>
  <c r="AE52" i="2"/>
  <c r="AF52" i="2"/>
  <c r="AE54" i="2"/>
  <c r="AE55" i="2"/>
  <c r="AF55" i="2"/>
  <c r="AE57" i="2"/>
  <c r="AE58" i="2"/>
  <c r="AF58" i="2"/>
  <c r="AE60" i="2"/>
  <c r="AE61" i="2"/>
  <c r="AF61" i="2"/>
  <c r="AE63" i="2"/>
  <c r="AE64" i="2"/>
  <c r="AF64" i="2"/>
  <c r="AE66" i="2"/>
  <c r="AE67" i="2"/>
  <c r="AF67" i="2"/>
  <c r="AE69" i="2"/>
  <c r="AE70" i="2"/>
  <c r="AF70" i="2"/>
  <c r="AE72" i="2"/>
  <c r="AE73" i="2"/>
  <c r="AF73" i="2"/>
  <c r="AE75" i="2"/>
  <c r="AE76" i="2"/>
  <c r="AF76" i="2"/>
  <c r="AE78" i="2"/>
  <c r="AE79" i="2"/>
  <c r="AF79" i="2"/>
  <c r="AE81" i="2"/>
  <c r="AE82" i="2"/>
  <c r="AF82" i="2"/>
  <c r="AE84" i="2"/>
  <c r="AE85" i="2"/>
  <c r="AF85" i="2"/>
  <c r="AE87" i="2"/>
  <c r="AE88" i="2"/>
  <c r="AF88" i="2"/>
  <c r="AE90" i="2"/>
  <c r="AE91" i="2"/>
  <c r="AF91" i="2"/>
  <c r="AE93" i="2"/>
  <c r="AE94" i="2"/>
  <c r="AF94" i="2"/>
  <c r="AE96" i="2"/>
  <c r="AE97" i="2"/>
  <c r="AF97" i="2"/>
  <c r="AE99" i="2"/>
  <c r="AE100" i="2"/>
  <c r="AF100" i="2"/>
  <c r="AE102" i="2"/>
  <c r="AE103" i="2"/>
  <c r="AF103" i="2"/>
  <c r="AE105" i="2"/>
  <c r="AE106" i="2"/>
  <c r="AF106" i="2"/>
  <c r="AE108" i="2"/>
  <c r="AE109" i="2"/>
  <c r="AF109" i="2"/>
  <c r="AE111" i="2"/>
  <c r="AE112" i="2"/>
  <c r="AF112" i="2"/>
  <c r="AE114" i="2"/>
  <c r="AE115" i="2"/>
  <c r="AF115" i="2"/>
  <c r="AE117" i="2"/>
  <c r="AE118" i="2"/>
  <c r="AF118" i="2"/>
  <c r="AE120" i="2"/>
  <c r="AE121" i="2"/>
  <c r="AF121" i="2"/>
  <c r="AE123" i="2"/>
  <c r="AE124" i="2"/>
  <c r="AF124" i="2"/>
  <c r="AE126" i="2"/>
  <c r="AE127" i="2"/>
  <c r="AF127" i="2"/>
  <c r="AE129" i="2"/>
  <c r="AE130" i="2"/>
  <c r="AF130" i="2"/>
  <c r="AE132" i="2"/>
  <c r="AE133" i="2"/>
  <c r="AF133" i="2"/>
  <c r="AE135" i="2"/>
  <c r="AE136" i="2"/>
  <c r="AF136" i="2"/>
  <c r="AE138" i="2"/>
  <c r="AE139" i="2"/>
  <c r="AF139" i="2"/>
  <c r="AE141" i="2"/>
  <c r="AE142" i="2"/>
  <c r="AF142" i="2"/>
  <c r="AE144" i="2"/>
  <c r="AE145" i="2"/>
  <c r="AF145" i="2"/>
  <c r="AE147" i="2"/>
  <c r="AE148" i="2"/>
  <c r="AF148" i="2"/>
  <c r="AE150" i="2"/>
  <c r="AE151" i="2"/>
  <c r="AF151" i="2"/>
  <c r="AE153" i="2"/>
  <c r="AE154" i="2"/>
  <c r="AF154" i="2"/>
  <c r="AE156" i="2"/>
  <c r="AE157" i="2"/>
  <c r="AF157" i="2"/>
  <c r="AE159" i="2"/>
  <c r="AE160" i="2"/>
  <c r="AF160" i="2"/>
  <c r="AE162" i="2"/>
  <c r="AE163" i="2"/>
  <c r="AF163" i="2"/>
  <c r="AE165" i="2"/>
  <c r="AE166" i="2"/>
  <c r="AF166" i="2"/>
  <c r="AE168" i="2"/>
  <c r="AE169" i="2"/>
  <c r="AF169" i="2"/>
  <c r="AE171" i="2"/>
  <c r="AE172" i="2"/>
  <c r="AF172" i="2"/>
  <c r="AE174" i="2"/>
  <c r="AE175" i="2"/>
  <c r="AF175" i="2"/>
  <c r="AE177" i="2"/>
  <c r="AE178" i="2"/>
  <c r="AF178" i="2"/>
  <c r="AE180" i="2"/>
  <c r="AE181" i="2"/>
  <c r="AF181" i="2"/>
  <c r="AE183" i="2"/>
  <c r="AE184" i="2"/>
  <c r="AF184" i="2"/>
  <c r="AE186" i="2"/>
  <c r="AE187" i="2"/>
  <c r="AF187" i="2"/>
  <c r="AE189" i="2"/>
  <c r="AE190" i="2"/>
  <c r="AF190" i="2"/>
  <c r="AE192" i="2"/>
  <c r="AE193" i="2"/>
  <c r="AF193" i="2"/>
  <c r="AE195" i="2"/>
  <c r="AE196" i="2"/>
  <c r="AF196" i="2"/>
  <c r="AE198" i="2"/>
  <c r="AE199" i="2"/>
  <c r="AF199" i="2"/>
  <c r="AE201" i="2"/>
  <c r="AE202" i="2"/>
  <c r="AF202" i="2"/>
  <c r="AE204" i="2"/>
  <c r="AE205" i="2"/>
  <c r="AF205" i="2"/>
  <c r="AE207" i="2"/>
  <c r="AE208" i="2"/>
  <c r="AF208" i="2"/>
  <c r="AE210" i="2"/>
  <c r="AE211" i="2"/>
  <c r="AF211" i="2"/>
  <c r="AE213" i="2"/>
  <c r="AE214" i="2"/>
  <c r="AF214" i="2"/>
  <c r="AE216" i="2"/>
  <c r="AE217" i="2"/>
  <c r="AF217" i="2"/>
  <c r="AE219" i="2"/>
  <c r="AE220" i="2"/>
  <c r="AF220" i="2"/>
  <c r="AE222" i="2"/>
  <c r="AE223" i="2"/>
  <c r="AF223" i="2"/>
  <c r="AE225" i="2"/>
  <c r="AE226" i="2"/>
  <c r="AF226" i="2"/>
  <c r="AE228" i="2"/>
  <c r="AE229" i="2"/>
  <c r="AF229" i="2"/>
  <c r="AE231" i="2"/>
  <c r="AE232" i="2"/>
  <c r="AF232" i="2"/>
  <c r="AE234" i="2"/>
  <c r="AE235" i="2"/>
  <c r="AF235" i="2"/>
  <c r="AE237" i="2"/>
  <c r="AE238" i="2"/>
  <c r="AF238" i="2"/>
  <c r="AE240" i="2"/>
  <c r="AE241" i="2"/>
  <c r="AF241" i="2"/>
  <c r="AE243" i="2"/>
  <c r="AE244" i="2"/>
  <c r="AF244" i="2"/>
  <c r="AE246" i="2"/>
  <c r="AE247" i="2"/>
  <c r="AF247" i="2"/>
  <c r="AE249" i="2"/>
  <c r="AE250" i="2"/>
  <c r="AF250" i="2"/>
  <c r="AE252" i="2"/>
  <c r="AE253" i="2"/>
  <c r="AF253" i="2"/>
  <c r="AE255" i="2"/>
  <c r="AE256" i="2"/>
  <c r="AF256" i="2"/>
  <c r="AE258" i="2"/>
  <c r="AE259" i="2"/>
  <c r="AF259" i="2"/>
  <c r="AE261" i="2"/>
  <c r="AE262" i="2"/>
  <c r="AF262" i="2"/>
  <c r="AE264" i="2"/>
  <c r="AE265" i="2"/>
  <c r="AF265" i="2"/>
  <c r="AE267" i="2"/>
  <c r="AE268" i="2"/>
  <c r="AF268" i="2"/>
  <c r="AE270" i="2"/>
  <c r="AE271" i="2"/>
  <c r="AF271" i="2"/>
  <c r="AE273" i="2"/>
  <c r="AE274" i="2"/>
  <c r="AF274" i="2"/>
  <c r="AE276" i="2"/>
  <c r="AE277" i="2"/>
  <c r="AF277" i="2"/>
  <c r="AE279" i="2"/>
  <c r="AE280" i="2"/>
  <c r="AF280" i="2"/>
  <c r="AE282" i="2"/>
  <c r="AE283" i="2"/>
  <c r="AF283" i="2"/>
  <c r="AE285" i="2"/>
  <c r="AE286" i="2"/>
  <c r="AF286" i="2"/>
  <c r="AE288" i="2"/>
  <c r="AE289" i="2"/>
  <c r="AF289" i="2"/>
  <c r="AE291" i="2"/>
  <c r="AE292" i="2"/>
  <c r="AF292" i="2"/>
  <c r="AE294" i="2"/>
  <c r="AE295" i="2"/>
  <c r="AF295" i="2"/>
  <c r="AE297" i="2"/>
  <c r="AE298" i="2"/>
  <c r="AF298" i="2"/>
  <c r="AE300" i="2"/>
  <c r="AE301" i="2"/>
  <c r="AF301" i="2"/>
  <c r="AE303" i="2"/>
  <c r="AE304" i="2"/>
  <c r="AF304" i="2"/>
  <c r="AE306" i="2"/>
  <c r="AE307" i="2"/>
  <c r="AF307" i="2"/>
  <c r="AE309" i="2"/>
  <c r="AE310" i="2"/>
  <c r="AF310" i="2"/>
  <c r="AE312" i="2"/>
  <c r="AE313" i="2"/>
  <c r="AF313" i="2"/>
  <c r="AE315" i="2"/>
  <c r="AE316" i="2"/>
  <c r="AF316" i="2"/>
  <c r="AE318" i="2"/>
  <c r="AE319" i="2"/>
  <c r="AF319" i="2"/>
  <c r="AE321" i="2"/>
  <c r="AE322" i="2"/>
  <c r="AF322" i="2"/>
  <c r="AE324" i="2"/>
  <c r="AE325" i="2"/>
  <c r="AF325" i="2"/>
  <c r="AE327" i="2"/>
  <c r="AE328" i="2"/>
  <c r="AF328" i="2"/>
  <c r="AE330" i="2"/>
  <c r="AE331" i="2"/>
  <c r="AF331" i="2"/>
  <c r="AE333" i="2"/>
  <c r="AE334" i="2"/>
  <c r="AF334" i="2"/>
  <c r="AE336" i="2"/>
  <c r="AE337" i="2"/>
  <c r="AF337" i="2"/>
  <c r="AE339" i="2"/>
  <c r="AE340" i="2"/>
  <c r="AF340" i="2"/>
  <c r="AE342" i="2"/>
  <c r="AE343" i="2"/>
  <c r="AF343" i="2"/>
  <c r="AE345" i="2"/>
  <c r="AE346" i="2"/>
  <c r="AF346" i="2"/>
  <c r="AE348" i="2"/>
  <c r="AE349" i="2"/>
  <c r="AF349" i="2"/>
  <c r="AE351" i="2"/>
  <c r="AE352" i="2"/>
  <c r="AF352" i="2"/>
  <c r="AE354" i="2"/>
  <c r="AE355" i="2"/>
  <c r="AF355" i="2"/>
  <c r="AE357" i="2"/>
  <c r="AE358" i="2"/>
  <c r="AF358" i="2"/>
  <c r="AE360" i="2"/>
  <c r="AE361" i="2"/>
  <c r="AF361" i="2"/>
  <c r="AE363" i="2"/>
  <c r="AE364" i="2"/>
  <c r="AF364" i="2"/>
  <c r="AE366" i="2"/>
  <c r="AE367" i="2"/>
  <c r="AF367" i="2"/>
  <c r="AE369" i="2"/>
  <c r="AE370" i="2"/>
  <c r="AF370" i="2"/>
  <c r="AE372" i="2"/>
  <c r="AE373" i="2"/>
  <c r="AF373" i="2"/>
  <c r="AE375" i="2"/>
  <c r="AE376" i="2"/>
  <c r="AF376" i="2"/>
  <c r="AE378" i="2"/>
  <c r="AE379" i="2"/>
  <c r="AF379" i="2"/>
  <c r="AE381" i="2"/>
  <c r="AE382" i="2"/>
  <c r="AF382" i="2"/>
  <c r="AE384" i="2"/>
  <c r="AE385" i="2"/>
  <c r="AF385" i="2"/>
  <c r="AE387" i="2"/>
  <c r="AE388" i="2"/>
  <c r="AF388" i="2"/>
  <c r="AE390" i="2"/>
  <c r="AE391" i="2"/>
  <c r="AF391" i="2"/>
  <c r="AE393" i="2"/>
  <c r="AE394" i="2"/>
  <c r="AF394" i="2"/>
  <c r="AE396" i="2"/>
  <c r="AE397" i="2"/>
  <c r="AF397" i="2"/>
  <c r="AE399" i="2"/>
  <c r="AE400" i="2"/>
  <c r="AF400" i="2"/>
  <c r="AE402" i="2"/>
  <c r="AE403" i="2"/>
  <c r="AF403" i="2"/>
  <c r="AE405" i="2"/>
  <c r="AE406" i="2"/>
  <c r="AF406" i="2"/>
  <c r="AE408" i="2"/>
  <c r="AE409" i="2"/>
  <c r="AF409" i="2"/>
  <c r="AE411" i="2"/>
  <c r="AE412" i="2"/>
  <c r="AF412" i="2"/>
  <c r="AE414" i="2"/>
  <c r="AE415" i="2"/>
  <c r="AF415" i="2"/>
  <c r="AE417" i="2"/>
  <c r="AE418" i="2"/>
  <c r="AF418" i="2"/>
  <c r="AE420" i="2"/>
  <c r="AE421" i="2"/>
  <c r="AF421" i="2"/>
  <c r="AE423" i="2"/>
  <c r="AE424" i="2"/>
  <c r="AF424" i="2"/>
  <c r="AE426" i="2"/>
  <c r="AE427" i="2"/>
  <c r="AF427" i="2"/>
  <c r="AE429" i="2"/>
  <c r="AE430" i="2"/>
  <c r="AF430" i="2"/>
  <c r="AE432" i="2"/>
  <c r="AE433" i="2"/>
  <c r="AF433" i="2"/>
  <c r="AE435" i="2"/>
  <c r="AE436" i="2"/>
  <c r="AF436" i="2"/>
  <c r="AE438" i="2"/>
  <c r="AE439" i="2"/>
  <c r="AF439" i="2"/>
  <c r="AE441" i="2"/>
  <c r="AE442" i="2"/>
  <c r="AF442" i="2"/>
  <c r="AE444" i="2"/>
  <c r="AE445" i="2"/>
  <c r="AF445" i="2"/>
  <c r="AE447" i="2"/>
  <c r="AE448" i="2"/>
  <c r="AF448" i="2"/>
  <c r="AE450" i="2"/>
  <c r="AE451" i="2"/>
  <c r="AF451" i="2"/>
  <c r="AE453" i="2"/>
  <c r="AE454" i="2"/>
  <c r="AF454" i="2"/>
  <c r="AE456" i="2"/>
  <c r="AE457" i="2"/>
  <c r="AF457" i="2"/>
  <c r="AE459" i="2"/>
  <c r="AE460" i="2"/>
  <c r="AF460" i="2"/>
  <c r="AE462" i="2"/>
  <c r="AE463" i="2"/>
  <c r="AF463" i="2"/>
  <c r="AE465" i="2"/>
  <c r="AE466" i="2"/>
  <c r="AF466" i="2"/>
  <c r="D10" i="4"/>
  <c r="F7" i="19"/>
  <c r="P5" i="19"/>
  <c r="CA20" i="2"/>
  <c r="CB20" i="2" s="1"/>
  <c r="E11" i="26"/>
  <c r="E22" i="32" s="1"/>
  <c r="CA32" i="2"/>
  <c r="CA38" i="2"/>
  <c r="BY38" i="2"/>
  <c r="CA35" i="2"/>
  <c r="BY35" i="2"/>
  <c r="BY41" i="2"/>
  <c r="CA41" i="2"/>
  <c r="CA29" i="2"/>
  <c r="BY29" i="2"/>
  <c r="BY32" i="2"/>
  <c r="BL38" i="2"/>
  <c r="BM38" i="2" s="1"/>
  <c r="BL32" i="2"/>
  <c r="BM32" i="2" s="1"/>
  <c r="BL41" i="2"/>
  <c r="BM41" i="2" s="1"/>
  <c r="BL35" i="2"/>
  <c r="BM35" i="2" s="1"/>
  <c r="BL29" i="2"/>
  <c r="BM29" i="2" s="1"/>
  <c r="C7" i="2"/>
  <c r="CA20" i="19"/>
  <c r="U14" i="32"/>
  <c r="G43" i="23"/>
  <c r="G42" i="23"/>
  <c r="G47" i="23"/>
  <c r="H38" i="23"/>
  <c r="H32" i="23"/>
  <c r="E19" i="23"/>
  <c r="E22" i="23"/>
  <c r="A1" i="25"/>
  <c r="A1" i="26"/>
  <c r="C7" i="4"/>
  <c r="B11" i="18"/>
  <c r="C5" i="2"/>
  <c r="M7" i="2"/>
  <c r="M5" i="2"/>
  <c r="F36" i="1"/>
  <c r="F28" i="26"/>
  <c r="F29" i="26"/>
  <c r="F35" i="26"/>
  <c r="CA17" i="19"/>
  <c r="U10" i="32"/>
  <c r="BL17" i="19"/>
  <c r="BM17" i="19" s="1"/>
  <c r="U15" i="32"/>
  <c r="T15" i="32"/>
  <c r="L151" i="10"/>
  <c r="N150" i="10"/>
  <c r="M150" i="10"/>
  <c r="L150" i="10"/>
  <c r="N149" i="10"/>
  <c r="M149" i="10"/>
  <c r="L149" i="10"/>
  <c r="N148" i="10"/>
  <c r="M148" i="10"/>
  <c r="M147" i="10"/>
  <c r="L147" i="10"/>
  <c r="N146" i="10"/>
  <c r="M146" i="10"/>
  <c r="L146" i="10"/>
  <c r="N145" i="10"/>
  <c r="M145" i="10"/>
  <c r="L145" i="10"/>
  <c r="N144" i="10"/>
  <c r="M144" i="10"/>
  <c r="L143" i="10"/>
  <c r="N142" i="10"/>
  <c r="M142" i="10"/>
  <c r="L142" i="10"/>
  <c r="N141" i="10"/>
  <c r="M141" i="10"/>
  <c r="L141" i="10"/>
  <c r="N140" i="10"/>
  <c r="M140" i="10"/>
  <c r="M139" i="10"/>
  <c r="L139" i="10"/>
  <c r="N138" i="10"/>
  <c r="M138" i="10"/>
  <c r="L138" i="10"/>
  <c r="N137" i="10"/>
  <c r="M137" i="10"/>
  <c r="L137" i="10"/>
  <c r="N136" i="10"/>
  <c r="M136" i="10"/>
  <c r="L135" i="10"/>
  <c r="N134" i="10"/>
  <c r="M134" i="10"/>
  <c r="L134" i="10"/>
  <c r="N133" i="10"/>
  <c r="M133" i="10"/>
  <c r="L133" i="10"/>
  <c r="N132" i="10"/>
  <c r="M132" i="10"/>
  <c r="M131" i="10"/>
  <c r="L131" i="10"/>
  <c r="N130" i="10"/>
  <c r="M130" i="10"/>
  <c r="L130" i="10"/>
  <c r="N129" i="10"/>
  <c r="M129" i="10"/>
  <c r="L129" i="10"/>
  <c r="N128" i="10"/>
  <c r="M128" i="10"/>
  <c r="L127" i="10"/>
  <c r="N126" i="10"/>
  <c r="M126" i="10"/>
  <c r="L126" i="10"/>
  <c r="N125" i="10"/>
  <c r="M125" i="10"/>
  <c r="L125" i="10"/>
  <c r="N124" i="10"/>
  <c r="M124" i="10"/>
  <c r="M123" i="10"/>
  <c r="L123" i="10"/>
  <c r="N122" i="10"/>
  <c r="M122" i="10"/>
  <c r="L122" i="10"/>
  <c r="N121" i="10"/>
  <c r="M121" i="10"/>
  <c r="L121" i="10"/>
  <c r="N120" i="10"/>
  <c r="M120" i="10"/>
  <c r="L119" i="10"/>
  <c r="N118" i="10"/>
  <c r="M118" i="10"/>
  <c r="L118" i="10"/>
  <c r="N117" i="10"/>
  <c r="M117" i="10"/>
  <c r="L117" i="10"/>
  <c r="N116" i="10"/>
  <c r="M116" i="10"/>
  <c r="M115" i="10"/>
  <c r="L115" i="10"/>
  <c r="N114" i="10"/>
  <c r="M114" i="10"/>
  <c r="L114" i="10"/>
  <c r="N113" i="10"/>
  <c r="M113" i="10"/>
  <c r="L113" i="10"/>
  <c r="N112" i="10"/>
  <c r="M112" i="10"/>
  <c r="L111" i="10"/>
  <c r="N110" i="10"/>
  <c r="M110" i="10"/>
  <c r="L110" i="10"/>
  <c r="N109" i="10"/>
  <c r="M109" i="10"/>
  <c r="L109" i="10"/>
  <c r="N108" i="10"/>
  <c r="M108" i="10"/>
  <c r="M107" i="10"/>
  <c r="L107" i="10"/>
  <c r="N106" i="10"/>
  <c r="M106" i="10"/>
  <c r="L106" i="10"/>
  <c r="N105" i="10"/>
  <c r="M105" i="10"/>
  <c r="L105" i="10"/>
  <c r="N104" i="10"/>
  <c r="M104" i="10"/>
  <c r="L103" i="10"/>
  <c r="N102" i="10"/>
  <c r="M102" i="10"/>
  <c r="L102" i="10"/>
  <c r="N101" i="10"/>
  <c r="M101" i="10"/>
  <c r="L101" i="10"/>
  <c r="N100" i="10"/>
  <c r="M100" i="10"/>
  <c r="M99" i="10"/>
  <c r="L99" i="10"/>
  <c r="N98" i="10"/>
  <c r="M98" i="10"/>
  <c r="L98" i="10"/>
  <c r="N97" i="10"/>
  <c r="M97" i="10"/>
  <c r="L97" i="10"/>
  <c r="N96" i="10"/>
  <c r="M96" i="10"/>
  <c r="L95" i="10"/>
  <c r="N94" i="10"/>
  <c r="M94" i="10"/>
  <c r="L94" i="10"/>
  <c r="N93" i="10"/>
  <c r="M93" i="10"/>
  <c r="L93" i="10"/>
  <c r="N92" i="10"/>
  <c r="M92" i="10"/>
  <c r="M91" i="10"/>
  <c r="L91" i="10"/>
  <c r="N90" i="10"/>
  <c r="M90" i="10"/>
  <c r="L90" i="10"/>
  <c r="N89" i="10"/>
  <c r="M89" i="10"/>
  <c r="L89" i="10"/>
  <c r="N88" i="10"/>
  <c r="M88" i="10"/>
  <c r="L87" i="10"/>
  <c r="N86" i="10"/>
  <c r="M86" i="10"/>
  <c r="L86" i="10"/>
  <c r="N85" i="10"/>
  <c r="M85" i="10"/>
  <c r="L85" i="10"/>
  <c r="N84" i="10"/>
  <c r="M84" i="10"/>
  <c r="M83" i="10"/>
  <c r="L83" i="10"/>
  <c r="N82" i="10"/>
  <c r="M82" i="10"/>
  <c r="L82" i="10"/>
  <c r="N81" i="10"/>
  <c r="M81" i="10"/>
  <c r="L81" i="10"/>
  <c r="N80" i="10"/>
  <c r="M80" i="10"/>
  <c r="L79" i="10"/>
  <c r="N78" i="10"/>
  <c r="M78" i="10"/>
  <c r="L78" i="10"/>
  <c r="N77" i="10"/>
  <c r="M77" i="10"/>
  <c r="L77" i="10"/>
  <c r="N76" i="10"/>
  <c r="M76" i="10"/>
  <c r="M75" i="10"/>
  <c r="L75" i="10"/>
  <c r="N74" i="10"/>
  <c r="M74" i="10"/>
  <c r="L74" i="10"/>
  <c r="N73" i="10"/>
  <c r="M73" i="10"/>
  <c r="L73" i="10"/>
  <c r="N72" i="10"/>
  <c r="M72" i="10"/>
  <c r="L71" i="10"/>
  <c r="N70" i="10"/>
  <c r="M70" i="10"/>
  <c r="L70" i="10"/>
  <c r="N69" i="10"/>
  <c r="M69" i="10"/>
  <c r="L69" i="10"/>
  <c r="N68" i="10"/>
  <c r="M68" i="10"/>
  <c r="M67" i="10"/>
  <c r="L67" i="10"/>
  <c r="N66" i="10"/>
  <c r="M66" i="10"/>
  <c r="L66" i="10"/>
  <c r="N65" i="10"/>
  <c r="M65" i="10"/>
  <c r="L65" i="10"/>
  <c r="N64" i="10"/>
  <c r="M64" i="10"/>
  <c r="L63" i="10"/>
  <c r="N62" i="10"/>
  <c r="M62" i="10"/>
  <c r="L62" i="10"/>
  <c r="N61" i="10"/>
  <c r="M61" i="10"/>
  <c r="L61" i="10"/>
  <c r="N60" i="10"/>
  <c r="M60" i="10"/>
  <c r="M59" i="10"/>
  <c r="L59" i="10"/>
  <c r="N58" i="10"/>
  <c r="M58" i="10"/>
  <c r="L58" i="10"/>
  <c r="N57" i="10"/>
  <c r="M57" i="10"/>
  <c r="L57" i="10"/>
  <c r="N56" i="10"/>
  <c r="M56" i="10"/>
  <c r="L55" i="10"/>
  <c r="N54" i="10"/>
  <c r="M54" i="10"/>
  <c r="L54" i="10"/>
  <c r="N53" i="10"/>
  <c r="M53" i="10"/>
  <c r="L53" i="10"/>
  <c r="N52" i="10"/>
  <c r="M52" i="10"/>
  <c r="M51" i="10"/>
  <c r="L51" i="10"/>
  <c r="N50" i="10"/>
  <c r="M50" i="10"/>
  <c r="L50" i="10"/>
  <c r="N49" i="10"/>
  <c r="M49" i="10"/>
  <c r="L49" i="10"/>
  <c r="N48" i="10"/>
  <c r="M48" i="10"/>
  <c r="L47" i="10"/>
  <c r="N46" i="10"/>
  <c r="M46" i="10"/>
  <c r="L46" i="10"/>
  <c r="N45" i="10"/>
  <c r="M45" i="10"/>
  <c r="L45" i="10"/>
  <c r="N44" i="10"/>
  <c r="M44" i="10"/>
  <c r="M43" i="10"/>
  <c r="L43" i="10"/>
  <c r="N42" i="10"/>
  <c r="M42" i="10"/>
  <c r="L42" i="10"/>
  <c r="N41" i="10"/>
  <c r="M41" i="10"/>
  <c r="L41" i="10"/>
  <c r="N40" i="10"/>
  <c r="M40" i="10"/>
  <c r="L39" i="10"/>
  <c r="N38" i="10"/>
  <c r="M38" i="10"/>
  <c r="L38" i="10"/>
  <c r="N37" i="10"/>
  <c r="M37" i="10"/>
  <c r="L37" i="10"/>
  <c r="N36" i="10"/>
  <c r="M36" i="10"/>
  <c r="M35" i="10"/>
  <c r="L35" i="10"/>
  <c r="N34" i="10"/>
  <c r="M34" i="10"/>
  <c r="L34" i="10"/>
  <c r="N33" i="10"/>
  <c r="M33" i="10"/>
  <c r="L33" i="10"/>
  <c r="N32" i="10"/>
  <c r="M32" i="10"/>
  <c r="M31" i="10"/>
  <c r="L31" i="10"/>
  <c r="N30" i="10"/>
  <c r="M30" i="10"/>
  <c r="L30" i="10"/>
  <c r="N29" i="10"/>
  <c r="M29" i="10"/>
  <c r="L29" i="10"/>
  <c r="N28" i="10"/>
  <c r="M28" i="10"/>
  <c r="M27" i="10"/>
  <c r="L27" i="10"/>
  <c r="N26" i="10"/>
  <c r="M26" i="10"/>
  <c r="L26" i="10"/>
  <c r="N25" i="10"/>
  <c r="M25" i="10"/>
  <c r="L25" i="10"/>
  <c r="N24" i="10"/>
  <c r="M24" i="10"/>
  <c r="M23" i="10"/>
  <c r="L23" i="10"/>
  <c r="N22" i="10"/>
  <c r="M22" i="10"/>
  <c r="L22" i="10"/>
  <c r="N21" i="10"/>
  <c r="M21" i="10"/>
  <c r="L21" i="10"/>
  <c r="N20" i="10"/>
  <c r="M20" i="10"/>
  <c r="M19" i="10"/>
  <c r="L19" i="10"/>
  <c r="N18" i="10"/>
  <c r="M18" i="10"/>
  <c r="L18" i="10"/>
  <c r="N17" i="10"/>
  <c r="M17" i="10"/>
  <c r="L17" i="10"/>
  <c r="N16" i="10"/>
  <c r="M16" i="10"/>
  <c r="M15" i="10"/>
  <c r="L15" i="10"/>
  <c r="N14" i="10"/>
  <c r="M14" i="10"/>
  <c r="L14" i="10"/>
  <c r="N13" i="10"/>
  <c r="M13" i="10"/>
  <c r="L13" i="10"/>
  <c r="N12" i="10"/>
  <c r="M12" i="10"/>
  <c r="L12" i="10"/>
  <c r="L11" i="10"/>
  <c r="N10" i="10"/>
  <c r="M10" i="10"/>
  <c r="L10" i="10"/>
  <c r="N9" i="10"/>
  <c r="M9" i="10"/>
  <c r="L9" i="10"/>
  <c r="N8" i="10"/>
  <c r="M8" i="10"/>
  <c r="C26" i="25"/>
  <c r="F33" i="26"/>
  <c r="M7" i="10"/>
  <c r="L7" i="10"/>
  <c r="F32" i="26"/>
  <c r="N6" i="10"/>
  <c r="M6" i="10"/>
  <c r="L6" i="10"/>
  <c r="F31" i="26"/>
  <c r="N5" i="10"/>
  <c r="M5" i="10"/>
  <c r="L5" i="10"/>
  <c r="N4" i="10"/>
  <c r="M4" i="10"/>
  <c r="D4" i="10"/>
  <c r="E35" i="26"/>
  <c r="AE24" i="32" s="1"/>
  <c r="M3" i="10"/>
  <c r="L3" i="10"/>
  <c r="D3" i="10"/>
  <c r="N2" i="10"/>
  <c r="M2" i="10"/>
  <c r="L2" i="10"/>
  <c r="D2" i="10"/>
  <c r="A1" i="19"/>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N151" i="10"/>
  <c r="M151" i="10"/>
  <c r="B151" i="10"/>
  <c r="B150" i="10"/>
  <c r="B149" i="10"/>
  <c r="L148" i="10"/>
  <c r="B148" i="10"/>
  <c r="N147" i="10"/>
  <c r="B147" i="10"/>
  <c r="B146" i="10"/>
  <c r="B145" i="10"/>
  <c r="L144" i="10"/>
  <c r="B144" i="10"/>
  <c r="N143" i="10"/>
  <c r="M143" i="10"/>
  <c r="B143" i="10"/>
  <c r="B142" i="10"/>
  <c r="B141" i="10"/>
  <c r="L140" i="10"/>
  <c r="B140" i="10"/>
  <c r="N139" i="10"/>
  <c r="B139" i="10"/>
  <c r="B138" i="10"/>
  <c r="B137" i="10"/>
  <c r="L136" i="10"/>
  <c r="B136" i="10"/>
  <c r="N135" i="10"/>
  <c r="M135" i="10"/>
  <c r="B135" i="10"/>
  <c r="B134" i="10"/>
  <c r="B133" i="10"/>
  <c r="L132" i="10"/>
  <c r="B132" i="10"/>
  <c r="N131" i="10"/>
  <c r="B131" i="10"/>
  <c r="B130" i="10"/>
  <c r="B129" i="10"/>
  <c r="L128" i="10"/>
  <c r="B128" i="10"/>
  <c r="N127" i="10"/>
  <c r="M127" i="10"/>
  <c r="B127" i="10"/>
  <c r="B126" i="10"/>
  <c r="B125" i="10"/>
  <c r="L124" i="10"/>
  <c r="B124" i="10"/>
  <c r="N123" i="10"/>
  <c r="B123" i="10"/>
  <c r="B122" i="10"/>
  <c r="B121" i="10"/>
  <c r="L120" i="10"/>
  <c r="B120" i="10"/>
  <c r="N119" i="10"/>
  <c r="M119" i="10"/>
  <c r="B119" i="10"/>
  <c r="B118" i="10"/>
  <c r="B117" i="10"/>
  <c r="L116" i="10"/>
  <c r="B116" i="10"/>
  <c r="N115" i="10"/>
  <c r="B115" i="10"/>
  <c r="B114" i="10"/>
  <c r="B113" i="10"/>
  <c r="L112" i="10"/>
  <c r="B112" i="10"/>
  <c r="N111" i="10"/>
  <c r="M111" i="10"/>
  <c r="B111" i="10"/>
  <c r="B110" i="10"/>
  <c r="B109" i="10"/>
  <c r="L108" i="10"/>
  <c r="B108" i="10"/>
  <c r="N107" i="10"/>
  <c r="B107" i="10"/>
  <c r="B106" i="10"/>
  <c r="B105" i="10"/>
  <c r="L104" i="10"/>
  <c r="B104" i="10"/>
  <c r="N103" i="10"/>
  <c r="M103" i="10"/>
  <c r="B103" i="10"/>
  <c r="B102" i="10"/>
  <c r="B101" i="10"/>
  <c r="L100" i="10"/>
  <c r="B100" i="10"/>
  <c r="N99" i="10"/>
  <c r="B99" i="10"/>
  <c r="B98" i="10"/>
  <c r="B97" i="10"/>
  <c r="L96" i="10"/>
  <c r="B96" i="10"/>
  <c r="N95" i="10"/>
  <c r="M95" i="10"/>
  <c r="B95" i="10"/>
  <c r="B94" i="10"/>
  <c r="B93" i="10"/>
  <c r="L92" i="10"/>
  <c r="B92" i="10"/>
  <c r="N91" i="10"/>
  <c r="B91" i="10"/>
  <c r="B90" i="10"/>
  <c r="B89" i="10"/>
  <c r="L88" i="10"/>
  <c r="B88" i="10"/>
  <c r="N87" i="10"/>
  <c r="M87" i="10"/>
  <c r="B87" i="10"/>
  <c r="B86" i="10"/>
  <c r="B85" i="10"/>
  <c r="L84" i="10"/>
  <c r="B84" i="10"/>
  <c r="N83" i="10"/>
  <c r="B83" i="10"/>
  <c r="B82" i="10"/>
  <c r="B81" i="10"/>
  <c r="L80" i="10"/>
  <c r="B80" i="10"/>
  <c r="N79" i="10"/>
  <c r="M79" i="10"/>
  <c r="B79" i="10"/>
  <c r="B78" i="10"/>
  <c r="B77" i="10"/>
  <c r="L76" i="10"/>
  <c r="B76" i="10"/>
  <c r="N75" i="10"/>
  <c r="B75" i="10"/>
  <c r="B74" i="10"/>
  <c r="B73" i="10"/>
  <c r="L72" i="10"/>
  <c r="B72" i="10"/>
  <c r="N71" i="10"/>
  <c r="M71" i="10"/>
  <c r="B71" i="10"/>
  <c r="B70" i="10"/>
  <c r="B69" i="10"/>
  <c r="L68" i="10"/>
  <c r="B68" i="10"/>
  <c r="N67" i="10"/>
  <c r="B67" i="10"/>
  <c r="B66" i="10"/>
  <c r="B65" i="10"/>
  <c r="L64" i="10"/>
  <c r="B64" i="10"/>
  <c r="N63" i="10"/>
  <c r="M63" i="10"/>
  <c r="B63" i="10"/>
  <c r="B62" i="10"/>
  <c r="B61" i="10"/>
  <c r="L60" i="10"/>
  <c r="B60" i="10"/>
  <c r="N59" i="10"/>
  <c r="B59" i="10"/>
  <c r="B58" i="10"/>
  <c r="B57" i="10"/>
  <c r="L56" i="10"/>
  <c r="B56" i="10"/>
  <c r="N55" i="10"/>
  <c r="M55" i="10"/>
  <c r="B55" i="10"/>
  <c r="B54" i="10"/>
  <c r="B53" i="10"/>
  <c r="L52" i="10"/>
  <c r="B52" i="10"/>
  <c r="N51" i="10"/>
  <c r="B51" i="10"/>
  <c r="B50" i="10"/>
  <c r="B49" i="10"/>
  <c r="L48" i="10"/>
  <c r="B48" i="10"/>
  <c r="N47" i="10"/>
  <c r="M47" i="10"/>
  <c r="B47" i="10"/>
  <c r="B46" i="10"/>
  <c r="B45" i="10"/>
  <c r="L44" i="10"/>
  <c r="B44" i="10"/>
  <c r="N43" i="10"/>
  <c r="B43" i="10"/>
  <c r="B42" i="10"/>
  <c r="B41" i="10"/>
  <c r="L40" i="10"/>
  <c r="B40" i="10"/>
  <c r="N39" i="10"/>
  <c r="M39" i="10"/>
  <c r="B39" i="10"/>
  <c r="B38" i="10"/>
  <c r="B37" i="10"/>
  <c r="L36" i="10"/>
  <c r="B36" i="10"/>
  <c r="N35" i="10"/>
  <c r="B35" i="10"/>
  <c r="B34" i="10"/>
  <c r="B33" i="10"/>
  <c r="L32" i="10"/>
  <c r="B32" i="10"/>
  <c r="N31" i="10"/>
  <c r="B31" i="10"/>
  <c r="B30" i="10"/>
  <c r="B29" i="10"/>
  <c r="L28" i="10"/>
  <c r="B28" i="10"/>
  <c r="N27" i="10"/>
  <c r="B27" i="10"/>
  <c r="B26" i="10"/>
  <c r="B25" i="10"/>
  <c r="L24" i="10"/>
  <c r="B24" i="10"/>
  <c r="N23" i="10"/>
  <c r="B23" i="10"/>
  <c r="B22" i="10"/>
  <c r="B21" i="10"/>
  <c r="L20" i="10"/>
  <c r="B20" i="10"/>
  <c r="N19" i="10"/>
  <c r="B19" i="10"/>
  <c r="B18" i="10"/>
  <c r="B17" i="10"/>
  <c r="L16" i="10"/>
  <c r="B16" i="10"/>
  <c r="N15" i="10"/>
  <c r="B15" i="10"/>
  <c r="B14" i="10"/>
  <c r="B13" i="10"/>
  <c r="B12" i="10"/>
  <c r="N11" i="10"/>
  <c r="M11" i="10"/>
  <c r="B11" i="10"/>
  <c r="B10" i="10"/>
  <c r="B9" i="10"/>
  <c r="L8" i="10"/>
  <c r="B8" i="10"/>
  <c r="N7" i="10"/>
  <c r="B7" i="10"/>
  <c r="B6" i="10"/>
  <c r="B5" i="10"/>
  <c r="L4" i="10"/>
  <c r="B4" i="10"/>
  <c r="N3" i="10"/>
  <c r="B3" i="10"/>
  <c r="B2" i="10"/>
  <c r="P7" i="19"/>
  <c r="F5" i="19"/>
  <c r="C24" i="25"/>
  <c r="E33" i="26"/>
  <c r="J12" i="27" s="1"/>
  <c r="G12" i="27" s="1"/>
  <c r="H11" i="25"/>
  <c r="H23" i="25"/>
  <c r="F30" i="26"/>
  <c r="F36" i="26"/>
  <c r="C13" i="25"/>
  <c r="C25" i="25"/>
  <c r="C12" i="25"/>
  <c r="BL20" i="19"/>
  <c r="BM20" i="19" s="1"/>
  <c r="BL125" i="19"/>
  <c r="BM125" i="19" s="1"/>
  <c r="BL140" i="19"/>
  <c r="BM140" i="19" s="1"/>
  <c r="BL227" i="19"/>
  <c r="BM227" i="19" s="1"/>
  <c r="BL92" i="19"/>
  <c r="BM92" i="19" s="1"/>
  <c r="BL107" i="19"/>
  <c r="BM107" i="19" s="1"/>
  <c r="BL122" i="19"/>
  <c r="BM122" i="19" s="1"/>
  <c r="BL137" i="19"/>
  <c r="BM137" i="19" s="1"/>
  <c r="BL167" i="19"/>
  <c r="BM167" i="19" s="1"/>
  <c r="BL197" i="19"/>
  <c r="BM197" i="19" s="1"/>
  <c r="BL212" i="19"/>
  <c r="BM212" i="19" s="1"/>
  <c r="BL254" i="19"/>
  <c r="BM254" i="19" s="1"/>
  <c r="BL272" i="19"/>
  <c r="BM272" i="19" s="1"/>
  <c r="BL299" i="19"/>
  <c r="BM299" i="19" s="1"/>
  <c r="BL314" i="19"/>
  <c r="BM314" i="19" s="1"/>
  <c r="BL329" i="19"/>
  <c r="BM329" i="19" s="1"/>
  <c r="BL359" i="19"/>
  <c r="BM359" i="19" s="1"/>
  <c r="BL389" i="19"/>
  <c r="BM389" i="19" s="1"/>
  <c r="BL404" i="19"/>
  <c r="BM404" i="19" s="1"/>
  <c r="BL446" i="19"/>
  <c r="BM446" i="19" s="1"/>
  <c r="BL464" i="19"/>
  <c r="BM464" i="19" s="1"/>
  <c r="BL242" i="19"/>
  <c r="BM242" i="19" s="1"/>
  <c r="BL257" i="19"/>
  <c r="BM257" i="19" s="1"/>
  <c r="BL89" i="19"/>
  <c r="BM89" i="19" s="1"/>
  <c r="BL134" i="19"/>
  <c r="BM134" i="19" s="1"/>
  <c r="BL152" i="19"/>
  <c r="BM152" i="19" s="1"/>
  <c r="BL179" i="19"/>
  <c r="BM179" i="19" s="1"/>
  <c r="BL194" i="19"/>
  <c r="BM194" i="19" s="1"/>
  <c r="BL209" i="19"/>
  <c r="BM209" i="19" s="1"/>
  <c r="BL239" i="19"/>
  <c r="BM239" i="19" s="1"/>
  <c r="BL269" i="19"/>
  <c r="BM269" i="19" s="1"/>
  <c r="BL284" i="19"/>
  <c r="BM284" i="19" s="1"/>
  <c r="BL326" i="19"/>
  <c r="BM326" i="19" s="1"/>
  <c r="BL344" i="19"/>
  <c r="BM344" i="19" s="1"/>
  <c r="BL371" i="19"/>
  <c r="BM371" i="19" s="1"/>
  <c r="BL386" i="19"/>
  <c r="BM386" i="19" s="1"/>
  <c r="BL401" i="19"/>
  <c r="BM401" i="19" s="1"/>
  <c r="BL431" i="19"/>
  <c r="BM431" i="19" s="1"/>
  <c r="BL461" i="19"/>
  <c r="BM461" i="19" s="1"/>
  <c r="BL317" i="19"/>
  <c r="BM317" i="19" s="1"/>
  <c r="BL86" i="19"/>
  <c r="BM86" i="19" s="1"/>
  <c r="BL104" i="19"/>
  <c r="BM104" i="19" s="1"/>
  <c r="BL119" i="19"/>
  <c r="BM119" i="19" s="1"/>
  <c r="BL149" i="19"/>
  <c r="BM149" i="19" s="1"/>
  <c r="BL164" i="19"/>
  <c r="BM164" i="19" s="1"/>
  <c r="BL206" i="19"/>
  <c r="BM206" i="19" s="1"/>
  <c r="BL224" i="19"/>
  <c r="BM224" i="19" s="1"/>
  <c r="BL251" i="19"/>
  <c r="BM251" i="19" s="1"/>
  <c r="BL266" i="19"/>
  <c r="BM266" i="19" s="1"/>
  <c r="BL281" i="19"/>
  <c r="BM281" i="19" s="1"/>
  <c r="BL311" i="19"/>
  <c r="BM311" i="19" s="1"/>
  <c r="BL341" i="19"/>
  <c r="BM341" i="19" s="1"/>
  <c r="BL356" i="19"/>
  <c r="BM356" i="19" s="1"/>
  <c r="BL398" i="19"/>
  <c r="BM398" i="19" s="1"/>
  <c r="BL416" i="19"/>
  <c r="BM416" i="19" s="1"/>
  <c r="BL443" i="19"/>
  <c r="BM443" i="19" s="1"/>
  <c r="BL458" i="19"/>
  <c r="BM458" i="19" s="1"/>
  <c r="BL200" i="19"/>
  <c r="BM200" i="19" s="1"/>
  <c r="BL374" i="19"/>
  <c r="BM374" i="19" s="1"/>
  <c r="BL419" i="19"/>
  <c r="BM419" i="19" s="1"/>
  <c r="BL449" i="19"/>
  <c r="BM449" i="19" s="1"/>
  <c r="BL101" i="19"/>
  <c r="BM101" i="19" s="1"/>
  <c r="BL131" i="19"/>
  <c r="BM131" i="19" s="1"/>
  <c r="BL146" i="19"/>
  <c r="BM146" i="19" s="1"/>
  <c r="BL161" i="19"/>
  <c r="BM161" i="19" s="1"/>
  <c r="BL191" i="19"/>
  <c r="BM191" i="19" s="1"/>
  <c r="BL221" i="19"/>
  <c r="BM221" i="19" s="1"/>
  <c r="BL236" i="19"/>
  <c r="BM236" i="19" s="1"/>
  <c r="BL278" i="19"/>
  <c r="BM278" i="19" s="1"/>
  <c r="BL296" i="19"/>
  <c r="BM296" i="19" s="1"/>
  <c r="BL323" i="19"/>
  <c r="BM323" i="19" s="1"/>
  <c r="BL338" i="19"/>
  <c r="BM338" i="19" s="1"/>
  <c r="BL353" i="19"/>
  <c r="BM353" i="19" s="1"/>
  <c r="BL383" i="19"/>
  <c r="BM383" i="19" s="1"/>
  <c r="BL413" i="19"/>
  <c r="BM413" i="19" s="1"/>
  <c r="BL428" i="19"/>
  <c r="BM428" i="19" s="1"/>
  <c r="BL434" i="19"/>
  <c r="BM434" i="19" s="1"/>
  <c r="BL83" i="19"/>
  <c r="BM83" i="19" s="1"/>
  <c r="BL98" i="19"/>
  <c r="BM98" i="19" s="1"/>
  <c r="BL116" i="19"/>
  <c r="BM116" i="19" s="1"/>
  <c r="BL158" i="19"/>
  <c r="BM158" i="19" s="1"/>
  <c r="BL176" i="19"/>
  <c r="BM176" i="19" s="1"/>
  <c r="BL203" i="19"/>
  <c r="BM203" i="19" s="1"/>
  <c r="BL218" i="19"/>
  <c r="BM218" i="19" s="1"/>
  <c r="BL233" i="19"/>
  <c r="BM233" i="19" s="1"/>
  <c r="BL263" i="19"/>
  <c r="BM263" i="19" s="1"/>
  <c r="BL293" i="19"/>
  <c r="BM293" i="19" s="1"/>
  <c r="BL308" i="19"/>
  <c r="BM308" i="19" s="1"/>
  <c r="BL350" i="19"/>
  <c r="BM350" i="19" s="1"/>
  <c r="BL368" i="19"/>
  <c r="BM368" i="19" s="1"/>
  <c r="BL395" i="19"/>
  <c r="BM395" i="19" s="1"/>
  <c r="BL410" i="19"/>
  <c r="BM410" i="19" s="1"/>
  <c r="BL425" i="19"/>
  <c r="BM425" i="19" s="1"/>
  <c r="BL455" i="19"/>
  <c r="BM455" i="19" s="1"/>
  <c r="BL182" i="19"/>
  <c r="BM182" i="19" s="1"/>
  <c r="BL113" i="19"/>
  <c r="BM113" i="19" s="1"/>
  <c r="BL143" i="19"/>
  <c r="BM143" i="19" s="1"/>
  <c r="BL173" i="19"/>
  <c r="BM173" i="19" s="1"/>
  <c r="BL188" i="19"/>
  <c r="BM188" i="19" s="1"/>
  <c r="BL230" i="19"/>
  <c r="BM230" i="19" s="1"/>
  <c r="BL248" i="19"/>
  <c r="BM248" i="19" s="1"/>
  <c r="BL275" i="19"/>
  <c r="BM275" i="19" s="1"/>
  <c r="BL290" i="19"/>
  <c r="BM290" i="19" s="1"/>
  <c r="BL305" i="19"/>
  <c r="BM305" i="19" s="1"/>
  <c r="BL335" i="19"/>
  <c r="BM335" i="19" s="1"/>
  <c r="BL365" i="19"/>
  <c r="BM365" i="19" s="1"/>
  <c r="BL380" i="19"/>
  <c r="BM380" i="19" s="1"/>
  <c r="BL422" i="19"/>
  <c r="BM422" i="19" s="1"/>
  <c r="BL440" i="19"/>
  <c r="BM440" i="19" s="1"/>
  <c r="BL287" i="19"/>
  <c r="BM287" i="19" s="1"/>
  <c r="BL332" i="19"/>
  <c r="BM332" i="19" s="1"/>
  <c r="BL392" i="19"/>
  <c r="BM392" i="19" s="1"/>
  <c r="BL80" i="19"/>
  <c r="BM80" i="19" s="1"/>
  <c r="BL95" i="19"/>
  <c r="BM95" i="19" s="1"/>
  <c r="BL110" i="19"/>
  <c r="BM110" i="19" s="1"/>
  <c r="BL128" i="19"/>
  <c r="BM128" i="19" s="1"/>
  <c r="BL155" i="19"/>
  <c r="BM155" i="19" s="1"/>
  <c r="BL170" i="19"/>
  <c r="BM170" i="19" s="1"/>
  <c r="BL185" i="19"/>
  <c r="BM185" i="19" s="1"/>
  <c r="BL215" i="19"/>
  <c r="BM215" i="19" s="1"/>
  <c r="BL260" i="19"/>
  <c r="BM260" i="19" s="1"/>
  <c r="BL302" i="19"/>
  <c r="BM302" i="19" s="1"/>
  <c r="BL320" i="19"/>
  <c r="BM320" i="19" s="1"/>
  <c r="BL347" i="19"/>
  <c r="BM347" i="19" s="1"/>
  <c r="BL362" i="19"/>
  <c r="BM362" i="19" s="1"/>
  <c r="BL377" i="19"/>
  <c r="BM377" i="19" s="1"/>
  <c r="BL407" i="19"/>
  <c r="BM407" i="19" s="1"/>
  <c r="BL437" i="19"/>
  <c r="BM437" i="19" s="1"/>
  <c r="BL452" i="19"/>
  <c r="BM452" i="19" s="1"/>
  <c r="E32" i="26"/>
  <c r="O10" i="27" s="1"/>
  <c r="E31" i="26"/>
  <c r="Z23" i="32" s="1"/>
  <c r="E29" i="26"/>
  <c r="L10" i="27" s="1"/>
  <c r="CA53" i="19"/>
  <c r="BY53" i="19"/>
  <c r="Z33" i="32"/>
  <c r="D15" i="10"/>
  <c r="D17" i="10"/>
  <c r="D20" i="10"/>
  <c r="CA77" i="19"/>
  <c r="BY77" i="19"/>
  <c r="BL77" i="19"/>
  <c r="BM77" i="19" s="1"/>
  <c r="D23" i="10"/>
  <c r="D25" i="10"/>
  <c r="D28" i="10"/>
  <c r="CA101" i="19"/>
  <c r="BY101" i="19"/>
  <c r="D31" i="10"/>
  <c r="D33" i="10"/>
  <c r="D36" i="10"/>
  <c r="CA125" i="19"/>
  <c r="BY125" i="19"/>
  <c r="D39" i="10"/>
  <c r="CA131" i="19"/>
  <c r="BY131" i="19"/>
  <c r="CA140" i="19"/>
  <c r="BY140" i="19"/>
  <c r="BY146" i="19"/>
  <c r="CA146" i="19"/>
  <c r="D46" i="10"/>
  <c r="D48" i="10"/>
  <c r="CA161" i="19"/>
  <c r="BY161" i="19"/>
  <c r="D51" i="10"/>
  <c r="D53" i="10"/>
  <c r="CA182" i="19"/>
  <c r="BY182" i="19"/>
  <c r="D58" i="10"/>
  <c r="CA191" i="19"/>
  <c r="BY191" i="19"/>
  <c r="CA200" i="19"/>
  <c r="BY200" i="19"/>
  <c r="D65" i="10"/>
  <c r="D68" i="10"/>
  <c r="CA221" i="19"/>
  <c r="BY221" i="19"/>
  <c r="D71" i="10"/>
  <c r="CA227" i="19"/>
  <c r="BY227" i="19"/>
  <c r="CA236" i="19"/>
  <c r="BY236" i="19"/>
  <c r="BY242" i="19"/>
  <c r="CA242" i="19"/>
  <c r="D78" i="10"/>
  <c r="D80" i="10"/>
  <c r="CA257" i="19"/>
  <c r="BY257" i="19"/>
  <c r="D83" i="10"/>
  <c r="D85" i="10"/>
  <c r="CA278" i="19"/>
  <c r="BY278" i="19"/>
  <c r="D90" i="10"/>
  <c r="CA287" i="19"/>
  <c r="BY287" i="19"/>
  <c r="CA296" i="19"/>
  <c r="BY296" i="19"/>
  <c r="D97" i="10"/>
  <c r="D100" i="10"/>
  <c r="CA317" i="19"/>
  <c r="BY317" i="19"/>
  <c r="D103" i="10"/>
  <c r="BY323" i="19"/>
  <c r="CA323" i="19"/>
  <c r="CA332" i="19"/>
  <c r="BY332" i="19"/>
  <c r="CA338" i="19"/>
  <c r="BY338" i="19"/>
  <c r="D110" i="10"/>
  <c r="D112" i="10"/>
  <c r="BY353" i="19"/>
  <c r="CA353" i="19"/>
  <c r="D115" i="10"/>
  <c r="D117" i="10"/>
  <c r="CA374" i="19"/>
  <c r="BY374" i="19"/>
  <c r="D122" i="10"/>
  <c r="CA383" i="19"/>
  <c r="BY383" i="19"/>
  <c r="CA392" i="19"/>
  <c r="BY392" i="19"/>
  <c r="D129" i="10"/>
  <c r="D132" i="10"/>
  <c r="CA413" i="19"/>
  <c r="BY413" i="19"/>
  <c r="D135" i="10"/>
  <c r="BY419" i="19"/>
  <c r="CA419" i="19"/>
  <c r="CA428" i="19"/>
  <c r="BY428" i="19"/>
  <c r="CA434" i="19"/>
  <c r="BY434" i="19"/>
  <c r="D142" i="10"/>
  <c r="D144" i="10"/>
  <c r="BY449" i="19"/>
  <c r="CA449" i="19"/>
  <c r="D147" i="10"/>
  <c r="D149" i="10"/>
  <c r="CA35" i="19"/>
  <c r="BY35" i="19"/>
  <c r="BY44" i="19"/>
  <c r="CA44" i="19"/>
  <c r="U32" i="32"/>
  <c r="CA50" i="19"/>
  <c r="BY50" i="19"/>
  <c r="Z31" i="32"/>
  <c r="D14" i="10"/>
  <c r="CA59" i="19"/>
  <c r="BY59" i="19"/>
  <c r="AE12" i="32"/>
  <c r="AD12" i="32"/>
  <c r="BY68" i="19"/>
  <c r="CA68" i="19"/>
  <c r="U29" i="32"/>
  <c r="T29" i="32"/>
  <c r="CA74" i="19"/>
  <c r="BY74" i="19"/>
  <c r="U21" i="32"/>
  <c r="D22" i="10"/>
  <c r="CA83" i="19"/>
  <c r="BY83" i="19"/>
  <c r="CA92" i="19"/>
  <c r="BY92" i="19"/>
  <c r="BY98" i="19"/>
  <c r="CA98" i="19"/>
  <c r="D30" i="10"/>
  <c r="CA107" i="19"/>
  <c r="BY107" i="19"/>
  <c r="CA116" i="19"/>
  <c r="BY116" i="19"/>
  <c r="BY122" i="19"/>
  <c r="CA122" i="19"/>
  <c r="D38" i="10"/>
  <c r="D40" i="10"/>
  <c r="CA137" i="19"/>
  <c r="BY137" i="19"/>
  <c r="D43" i="10"/>
  <c r="D45" i="10"/>
  <c r="BY158" i="19"/>
  <c r="CA158" i="19"/>
  <c r="D50" i="10"/>
  <c r="CA167" i="19"/>
  <c r="BY167" i="19"/>
  <c r="CA176" i="19"/>
  <c r="BY176" i="19"/>
  <c r="D57" i="10"/>
  <c r="D60" i="10"/>
  <c r="CA197" i="19"/>
  <c r="BY197" i="19"/>
  <c r="D63" i="10"/>
  <c r="CA203" i="19"/>
  <c r="BY203" i="19"/>
  <c r="CA212" i="19"/>
  <c r="BY212" i="19"/>
  <c r="BY218" i="19"/>
  <c r="CA218" i="19"/>
  <c r="D70" i="10"/>
  <c r="D72" i="10"/>
  <c r="CA233" i="19"/>
  <c r="BY233" i="19"/>
  <c r="D75" i="10"/>
  <c r="D77" i="10"/>
  <c r="BY254" i="19"/>
  <c r="CA254" i="19"/>
  <c r="D82" i="10"/>
  <c r="CA263" i="19"/>
  <c r="BY263" i="19"/>
  <c r="CA272" i="19"/>
  <c r="BY272" i="19"/>
  <c r="D89" i="10"/>
  <c r="D92" i="10"/>
  <c r="CA293" i="19"/>
  <c r="BY293" i="19"/>
  <c r="D95" i="10"/>
  <c r="CA299" i="19"/>
  <c r="BY299" i="19"/>
  <c r="CA308" i="19"/>
  <c r="BY308" i="19"/>
  <c r="CA314" i="19"/>
  <c r="BY314" i="19"/>
  <c r="D102" i="10"/>
  <c r="D104" i="10"/>
  <c r="BY329" i="19"/>
  <c r="CA329" i="19"/>
  <c r="D107" i="10"/>
  <c r="D109" i="10"/>
  <c r="CA350" i="19"/>
  <c r="BY350" i="19"/>
  <c r="D114" i="10"/>
  <c r="CA359" i="19"/>
  <c r="BY359" i="19"/>
  <c r="CA368" i="19"/>
  <c r="BY368" i="19"/>
  <c r="D121" i="10"/>
  <c r="D124" i="10"/>
  <c r="CA389" i="19"/>
  <c r="BY389" i="19"/>
  <c r="D127" i="10"/>
  <c r="CA395" i="19"/>
  <c r="BY395" i="19"/>
  <c r="CA404" i="19"/>
  <c r="BY404" i="19"/>
  <c r="CA410" i="19"/>
  <c r="BY410" i="19"/>
  <c r="D134" i="10"/>
  <c r="D136" i="10"/>
  <c r="BY425" i="19"/>
  <c r="CA425" i="19"/>
  <c r="D139" i="10"/>
  <c r="D141" i="10"/>
  <c r="CA446" i="19"/>
  <c r="BY446" i="19"/>
  <c r="D146" i="10"/>
  <c r="CA455" i="19"/>
  <c r="BY455" i="19"/>
  <c r="CA464" i="19"/>
  <c r="BY464" i="19"/>
  <c r="CA41" i="19"/>
  <c r="BY41" i="19"/>
  <c r="U30" i="32"/>
  <c r="T30" i="32"/>
  <c r="D11" i="10"/>
  <c r="CA47" i="19"/>
  <c r="BY47" i="19"/>
  <c r="Z11" i="32"/>
  <c r="Y11" i="32"/>
  <c r="D13" i="10"/>
  <c r="D16" i="10"/>
  <c r="CA65" i="19"/>
  <c r="BY65" i="19"/>
  <c r="U26" i="32"/>
  <c r="D19" i="10"/>
  <c r="D21" i="10"/>
  <c r="D24" i="10"/>
  <c r="CA89" i="19"/>
  <c r="BY89" i="19"/>
  <c r="D27" i="10"/>
  <c r="D29" i="10"/>
  <c r="D32" i="10"/>
  <c r="CA113" i="19"/>
  <c r="BY113" i="19"/>
  <c r="D35" i="10"/>
  <c r="D37" i="10"/>
  <c r="BY134" i="19"/>
  <c r="CA134" i="19"/>
  <c r="D42" i="10"/>
  <c r="CA143" i="19"/>
  <c r="BY143" i="19"/>
  <c r="CA152" i="19"/>
  <c r="BY152" i="19"/>
  <c r="D49" i="10"/>
  <c r="D52" i="10"/>
  <c r="CA173" i="19"/>
  <c r="BY173" i="19"/>
  <c r="D55" i="10"/>
  <c r="CA179" i="19"/>
  <c r="BY179" i="19"/>
  <c r="CA188" i="19"/>
  <c r="BY188" i="19"/>
  <c r="BY194" i="19"/>
  <c r="CA194" i="19"/>
  <c r="D62" i="10"/>
  <c r="D64" i="10"/>
  <c r="CA209" i="19"/>
  <c r="BY209" i="19"/>
  <c r="D67" i="10"/>
  <c r="D69" i="10"/>
  <c r="BY230" i="19"/>
  <c r="CA230" i="19"/>
  <c r="D74" i="10"/>
  <c r="CA239" i="19"/>
  <c r="BY239" i="19"/>
  <c r="CA248" i="19"/>
  <c r="BY248" i="19"/>
  <c r="D81" i="10"/>
  <c r="D84" i="10"/>
  <c r="CA269" i="19"/>
  <c r="BY269" i="19"/>
  <c r="D87" i="10"/>
  <c r="CA275" i="19"/>
  <c r="BY275" i="19"/>
  <c r="CA284" i="19"/>
  <c r="BY284" i="19"/>
  <c r="CA290" i="19"/>
  <c r="BY290" i="19"/>
  <c r="D94" i="10"/>
  <c r="D96" i="10"/>
  <c r="BY305" i="19"/>
  <c r="CA305" i="19"/>
  <c r="D99" i="10"/>
  <c r="D101" i="10"/>
  <c r="CA326" i="19"/>
  <c r="BY326" i="19"/>
  <c r="D106" i="10"/>
  <c r="CA335" i="19"/>
  <c r="BY335" i="19"/>
  <c r="CA344" i="19"/>
  <c r="BY344" i="19"/>
  <c r="D113" i="10"/>
  <c r="D116" i="10"/>
  <c r="CA365" i="19"/>
  <c r="BY365" i="19"/>
  <c r="D119" i="10"/>
  <c r="BY371" i="19"/>
  <c r="CA371" i="19"/>
  <c r="CA380" i="19"/>
  <c r="BY380" i="19"/>
  <c r="CA386" i="19"/>
  <c r="BY386" i="19"/>
  <c r="D126" i="10"/>
  <c r="D128" i="10"/>
  <c r="BY401" i="19"/>
  <c r="CA401" i="19"/>
  <c r="D131" i="10"/>
  <c r="D133" i="10"/>
  <c r="CA422" i="19"/>
  <c r="BY422" i="19"/>
  <c r="D138" i="10"/>
  <c r="CA431" i="19"/>
  <c r="BY431" i="19"/>
  <c r="CA440" i="19"/>
  <c r="BY440" i="19"/>
  <c r="D145" i="10"/>
  <c r="D148" i="10"/>
  <c r="CA461" i="19"/>
  <c r="BY461" i="19"/>
  <c r="D151" i="10"/>
  <c r="BY38" i="19"/>
  <c r="CA38" i="19"/>
  <c r="U13" i="32"/>
  <c r="T13" i="32"/>
  <c r="D10" i="10"/>
  <c r="D12" i="10"/>
  <c r="CA56" i="19"/>
  <c r="BY56" i="19"/>
  <c r="BY62" i="19"/>
  <c r="CA62" i="19"/>
  <c r="U28" i="32"/>
  <c r="T28" i="32"/>
  <c r="D18" i="10"/>
  <c r="CA71" i="19"/>
  <c r="BY71" i="19"/>
  <c r="U20" i="32"/>
  <c r="T20" i="32"/>
  <c r="CA80" i="19"/>
  <c r="BY80" i="19"/>
  <c r="CA86" i="19"/>
  <c r="BY86" i="19"/>
  <c r="D26" i="10"/>
  <c r="CA95" i="19"/>
  <c r="BY95" i="19"/>
  <c r="CA104" i="19"/>
  <c r="BY104" i="19"/>
  <c r="CA110" i="19"/>
  <c r="BY110" i="19"/>
  <c r="D34" i="10"/>
  <c r="CA119" i="19"/>
  <c r="BY119" i="19"/>
  <c r="CA128" i="19"/>
  <c r="BY128" i="19"/>
  <c r="D41" i="10"/>
  <c r="D44" i="10"/>
  <c r="CA149" i="19"/>
  <c r="BY149" i="19"/>
  <c r="D47" i="10"/>
  <c r="CA155" i="19"/>
  <c r="BY155" i="19"/>
  <c r="CA164" i="19"/>
  <c r="BY164" i="19"/>
  <c r="BY170" i="19"/>
  <c r="CA170" i="19"/>
  <c r="D54" i="10"/>
  <c r="D56" i="10"/>
  <c r="CA185" i="19"/>
  <c r="BY185" i="19"/>
  <c r="D59" i="10"/>
  <c r="D61" i="10"/>
  <c r="CA206" i="19"/>
  <c r="BY206" i="19"/>
  <c r="D66" i="10"/>
  <c r="CA215" i="19"/>
  <c r="BY215" i="19"/>
  <c r="CA224" i="19"/>
  <c r="BY224" i="19"/>
  <c r="D73" i="10"/>
  <c r="D76" i="10"/>
  <c r="CA245" i="19"/>
  <c r="BY245" i="19"/>
  <c r="BL245" i="19"/>
  <c r="BM245" i="19" s="1"/>
  <c r="D79" i="10"/>
  <c r="CA251" i="19"/>
  <c r="BY251" i="19"/>
  <c r="CA260" i="19"/>
  <c r="BY260" i="19"/>
  <c r="BY266" i="19"/>
  <c r="CA266" i="19"/>
  <c r="D86" i="10"/>
  <c r="D88" i="10"/>
  <c r="CA281" i="19"/>
  <c r="BY281" i="19"/>
  <c r="D91" i="10"/>
  <c r="D93" i="10"/>
  <c r="CA302" i="19"/>
  <c r="BY302" i="19"/>
  <c r="D98" i="10"/>
  <c r="CA311" i="19"/>
  <c r="BY311" i="19"/>
  <c r="CA320" i="19"/>
  <c r="BY320" i="19"/>
  <c r="D105" i="10"/>
  <c r="D108" i="10"/>
  <c r="CA341" i="19"/>
  <c r="BY341" i="19"/>
  <c r="D111" i="10"/>
  <c r="CA347" i="19"/>
  <c r="BY347" i="19"/>
  <c r="CA356" i="19"/>
  <c r="BY356" i="19"/>
  <c r="CA362" i="19"/>
  <c r="BY362" i="19"/>
  <c r="D118" i="10"/>
  <c r="D120" i="10"/>
  <c r="BY377" i="19"/>
  <c r="CA377" i="19"/>
  <c r="D123" i="10"/>
  <c r="D125" i="10"/>
  <c r="CA398" i="19"/>
  <c r="BY398" i="19"/>
  <c r="D130" i="10"/>
  <c r="CA407" i="19"/>
  <c r="BY407" i="19"/>
  <c r="CA416" i="19"/>
  <c r="BY416" i="19"/>
  <c r="D137" i="10"/>
  <c r="D140" i="10"/>
  <c r="CA437" i="19"/>
  <c r="BY437" i="19"/>
  <c r="D143" i="10"/>
  <c r="CA443" i="19"/>
  <c r="BY443" i="19"/>
  <c r="CA452" i="19"/>
  <c r="BY452" i="19"/>
  <c r="CA458" i="19"/>
  <c r="BY458" i="19"/>
  <c r="D150" i="10"/>
  <c r="CA23" i="19"/>
  <c r="CA32" i="19"/>
  <c r="BY32" i="19"/>
  <c r="U33" i="32"/>
  <c r="T33" i="32"/>
  <c r="CA29" i="19"/>
  <c r="BY29" i="19"/>
  <c r="U17" i="32"/>
  <c r="C12" i="10"/>
  <c r="C16" i="10"/>
  <c r="C20" i="10"/>
  <c r="C24" i="10"/>
  <c r="C32" i="10"/>
  <c r="C36" i="10"/>
  <c r="C40" i="10"/>
  <c r="C44" i="10"/>
  <c r="C48" i="10"/>
  <c r="C52" i="10"/>
  <c r="C64" i="10"/>
  <c r="C68" i="10"/>
  <c r="C72" i="10"/>
  <c r="C76" i="10"/>
  <c r="C80" i="10"/>
  <c r="C84" i="10"/>
  <c r="C88" i="10"/>
  <c r="C92" i="10"/>
  <c r="C96" i="10"/>
  <c r="C100" i="10"/>
  <c r="C104" i="10"/>
  <c r="C108" i="10"/>
  <c r="C116" i="10"/>
  <c r="C120" i="10"/>
  <c r="C124" i="10"/>
  <c r="C128" i="10"/>
  <c r="C132" i="10"/>
  <c r="C136" i="10"/>
  <c r="C140" i="10"/>
  <c r="C144" i="10"/>
  <c r="C148" i="10"/>
  <c r="C19" i="10"/>
  <c r="C7" i="10"/>
  <c r="C11" i="10"/>
  <c r="C13" i="10"/>
  <c r="C17" i="10"/>
  <c r="C21" i="10"/>
  <c r="C23" i="10"/>
  <c r="C25" i="10"/>
  <c r="C27" i="10"/>
  <c r="C29" i="10"/>
  <c r="C31" i="10"/>
  <c r="C33" i="10"/>
  <c r="C35" i="10"/>
  <c r="C37" i="10"/>
  <c r="C39" i="10"/>
  <c r="C41" i="10"/>
  <c r="C43" i="10"/>
  <c r="C45" i="10"/>
  <c r="C47" i="10"/>
  <c r="C49" i="10"/>
  <c r="C51" i="10"/>
  <c r="C53" i="10"/>
  <c r="C55" i="10"/>
  <c r="C57" i="10"/>
  <c r="C59" i="10"/>
  <c r="C61" i="10"/>
  <c r="C63" i="10"/>
  <c r="C65" i="10"/>
  <c r="C67" i="10"/>
  <c r="C69" i="10"/>
  <c r="C71" i="10"/>
  <c r="C73" i="10"/>
  <c r="C75" i="10"/>
  <c r="C77" i="10"/>
  <c r="C79" i="10"/>
  <c r="C81" i="10"/>
  <c r="C83" i="10"/>
  <c r="C85" i="10"/>
  <c r="C87" i="10"/>
  <c r="C89" i="10"/>
  <c r="C91" i="10"/>
  <c r="C93" i="10"/>
  <c r="C95" i="10"/>
  <c r="C97" i="10"/>
  <c r="C99" i="10"/>
  <c r="C101" i="10"/>
  <c r="C103" i="10"/>
  <c r="C105" i="10"/>
  <c r="C107" i="10"/>
  <c r="C109" i="10"/>
  <c r="C111" i="10"/>
  <c r="C113" i="10"/>
  <c r="C115" i="10"/>
  <c r="C117" i="10"/>
  <c r="C119" i="10"/>
  <c r="C121" i="10"/>
  <c r="C123" i="10"/>
  <c r="C125" i="10"/>
  <c r="C127" i="10"/>
  <c r="C129" i="10"/>
  <c r="C131" i="10"/>
  <c r="C133" i="10"/>
  <c r="C135" i="10"/>
  <c r="C137" i="10"/>
  <c r="C139" i="10"/>
  <c r="C141" i="10"/>
  <c r="C143" i="10"/>
  <c r="C145" i="10"/>
  <c r="C147" i="10"/>
  <c r="C149" i="10"/>
  <c r="C151" i="10"/>
  <c r="C5" i="10"/>
  <c r="C9" i="10"/>
  <c r="C15" i="10"/>
  <c r="C56" i="10"/>
  <c r="C28" i="10"/>
  <c r="D9" i="10"/>
  <c r="C112" i="10"/>
  <c r="C60" i="10"/>
  <c r="C6" i="10"/>
  <c r="C14" i="10"/>
  <c r="C22" i="10"/>
  <c r="C30" i="10"/>
  <c r="C38" i="10"/>
  <c r="C46" i="10"/>
  <c r="C54" i="10"/>
  <c r="C62" i="10"/>
  <c r="D5" i="10"/>
  <c r="C3" i="10"/>
  <c r="D8" i="10"/>
  <c r="C8" i="10"/>
  <c r="D7" i="10"/>
  <c r="C10" i="10"/>
  <c r="C18" i="10"/>
  <c r="C26" i="10"/>
  <c r="C34" i="10"/>
  <c r="C42" i="10"/>
  <c r="C50" i="10"/>
  <c r="C58" i="10"/>
  <c r="C66" i="10"/>
  <c r="C70" i="10"/>
  <c r="C74" i="10"/>
  <c r="C78" i="10"/>
  <c r="C82" i="10"/>
  <c r="C86" i="10"/>
  <c r="C90" i="10"/>
  <c r="C94" i="10"/>
  <c r="C98" i="10"/>
  <c r="C102" i="10"/>
  <c r="C106" i="10"/>
  <c r="C110" i="10"/>
  <c r="C114" i="10"/>
  <c r="C118" i="10"/>
  <c r="C122" i="10"/>
  <c r="C126" i="10"/>
  <c r="C130" i="10"/>
  <c r="C134" i="10"/>
  <c r="C138" i="10"/>
  <c r="C142" i="10"/>
  <c r="C146" i="10"/>
  <c r="C150" i="10"/>
  <c r="D6" i="10"/>
  <c r="C4" i="10"/>
  <c r="F21" i="18"/>
  <c r="T24" i="32"/>
  <c r="U34" i="32"/>
  <c r="T34" i="32"/>
  <c r="Z34" i="32"/>
  <c r="BL23" i="19"/>
  <c r="BM23" i="19" s="1"/>
  <c r="U11" i="32"/>
  <c r="T11" i="32"/>
  <c r="AI438" i="19"/>
  <c r="AI439" i="19" s="1"/>
  <c r="AJ439" i="19" s="1"/>
  <c r="AJ437" i="19"/>
  <c r="AI342" i="19"/>
  <c r="AI343" i="19" s="1"/>
  <c r="AJ343" i="19" s="1"/>
  <c r="AJ341" i="19"/>
  <c r="AI216" i="19"/>
  <c r="AI217" i="19" s="1"/>
  <c r="AJ217" i="19" s="1"/>
  <c r="AJ215" i="19"/>
  <c r="AI129" i="19"/>
  <c r="AJ129" i="19" s="1"/>
  <c r="AJ128" i="19"/>
  <c r="AI72" i="19"/>
  <c r="AJ71" i="19"/>
  <c r="AI432" i="19"/>
  <c r="AI433" i="19" s="1"/>
  <c r="AJ433" i="19" s="1"/>
  <c r="AJ431" i="19"/>
  <c r="AI240" i="19"/>
  <c r="AJ240" i="19" s="1"/>
  <c r="AJ239" i="19"/>
  <c r="AI42" i="19"/>
  <c r="AJ42" i="19" s="1"/>
  <c r="AJ41" i="19"/>
  <c r="AI456" i="19"/>
  <c r="AJ456" i="19" s="1"/>
  <c r="AJ455" i="19"/>
  <c r="AI390" i="19"/>
  <c r="AJ390" i="19" s="1"/>
  <c r="AJ389" i="19"/>
  <c r="AI360" i="19"/>
  <c r="AJ360" i="19" s="1"/>
  <c r="AJ359" i="19"/>
  <c r="AI168" i="19"/>
  <c r="AI169" i="19" s="1"/>
  <c r="AJ169" i="19" s="1"/>
  <c r="AJ167" i="19"/>
  <c r="AI99" i="19"/>
  <c r="AJ98" i="19"/>
  <c r="AI93" i="19"/>
  <c r="AI94" i="19" s="1"/>
  <c r="AJ94" i="19" s="1"/>
  <c r="AJ92" i="19"/>
  <c r="AI84" i="19"/>
  <c r="AI85" i="19" s="1"/>
  <c r="AJ85" i="19" s="1"/>
  <c r="AJ83" i="19"/>
  <c r="AI51" i="19"/>
  <c r="AJ51" i="19" s="1"/>
  <c r="AJ50" i="19"/>
  <c r="AI45" i="19"/>
  <c r="AJ45" i="19" s="1"/>
  <c r="U31" i="32"/>
  <c r="AJ44" i="19"/>
  <c r="AI243" i="19"/>
  <c r="AI244" i="19" s="1"/>
  <c r="AJ244" i="19" s="1"/>
  <c r="AJ242" i="19"/>
  <c r="AI237" i="19"/>
  <c r="AI238" i="19" s="1"/>
  <c r="AJ238" i="19" s="1"/>
  <c r="AJ236" i="19"/>
  <c r="AI162" i="19"/>
  <c r="AJ162" i="19" s="1"/>
  <c r="AJ161" i="19"/>
  <c r="AI147" i="19"/>
  <c r="AI148" i="19" s="1"/>
  <c r="AJ148" i="19" s="1"/>
  <c r="AJ146" i="19"/>
  <c r="AI141" i="19"/>
  <c r="AI142" i="19" s="1"/>
  <c r="AJ142" i="19" s="1"/>
  <c r="AJ140" i="19"/>
  <c r="AI408" i="19"/>
  <c r="AJ408" i="19" s="1"/>
  <c r="AJ407" i="19"/>
  <c r="AI321" i="19"/>
  <c r="AJ320" i="19"/>
  <c r="AI312" i="19"/>
  <c r="AI313" i="19" s="1"/>
  <c r="AJ313" i="19" s="1"/>
  <c r="AJ311" i="19"/>
  <c r="AI225" i="19"/>
  <c r="AI226" i="19" s="1"/>
  <c r="AJ226" i="19" s="1"/>
  <c r="AJ224" i="19"/>
  <c r="AI150" i="19"/>
  <c r="AJ150" i="19" s="1"/>
  <c r="AJ149" i="19"/>
  <c r="AI87" i="19"/>
  <c r="AJ86" i="19"/>
  <c r="AI81" i="19"/>
  <c r="AJ81" i="19" s="1"/>
  <c r="AJ80" i="19"/>
  <c r="AI441" i="19"/>
  <c r="AI442" i="19" s="1"/>
  <c r="AJ442" i="19" s="1"/>
  <c r="AJ440" i="19"/>
  <c r="AI366" i="19"/>
  <c r="AJ365" i="19"/>
  <c r="AI345" i="19"/>
  <c r="AI346" i="19" s="1"/>
  <c r="AJ346" i="19" s="1"/>
  <c r="AJ344" i="19"/>
  <c r="AI270" i="19"/>
  <c r="AI271" i="19" s="1"/>
  <c r="AJ271" i="19" s="1"/>
  <c r="AJ269" i="19"/>
  <c r="AI249" i="19"/>
  <c r="AI250" i="19" s="1"/>
  <c r="AJ250" i="19" s="1"/>
  <c r="AJ248" i="19"/>
  <c r="AI174" i="19"/>
  <c r="AJ173" i="19"/>
  <c r="AI144" i="19"/>
  <c r="AJ144" i="19" s="1"/>
  <c r="AJ143" i="19"/>
  <c r="AI369" i="19"/>
  <c r="AJ368" i="19"/>
  <c r="AI198" i="19"/>
  <c r="AJ198" i="19" s="1"/>
  <c r="AJ197" i="19"/>
  <c r="AI450" i="19"/>
  <c r="AI451" i="19" s="1"/>
  <c r="AJ451" i="19" s="1"/>
  <c r="AJ449" i="19"/>
  <c r="AI429" i="19"/>
  <c r="AJ428" i="19"/>
  <c r="AI420" i="19"/>
  <c r="AI421" i="19" s="1"/>
  <c r="AJ421" i="19" s="1"/>
  <c r="AJ419" i="19"/>
  <c r="AI375" i="19"/>
  <c r="AJ375" i="19" s="1"/>
  <c r="AJ374" i="19"/>
  <c r="AI354" i="19"/>
  <c r="AI355" i="19" s="1"/>
  <c r="AJ355" i="19" s="1"/>
  <c r="AJ353" i="19"/>
  <c r="AI333" i="19"/>
  <c r="AI334" i="19" s="1"/>
  <c r="AJ334" i="19" s="1"/>
  <c r="AJ332" i="19"/>
  <c r="AI324" i="19"/>
  <c r="AJ324" i="19" s="1"/>
  <c r="AJ323" i="19"/>
  <c r="AI279" i="19"/>
  <c r="AJ279" i="19" s="1"/>
  <c r="AJ278" i="19"/>
  <c r="AI258" i="19"/>
  <c r="AI259" i="19" s="1"/>
  <c r="AJ259" i="19" s="1"/>
  <c r="AJ257" i="19"/>
  <c r="AI183" i="19"/>
  <c r="AI184" i="19" s="1"/>
  <c r="AJ184" i="19" s="1"/>
  <c r="AJ182" i="19"/>
  <c r="AI132" i="19"/>
  <c r="AJ132" i="19" s="1"/>
  <c r="AJ131" i="19"/>
  <c r="AI102" i="19"/>
  <c r="AI103" i="19" s="1"/>
  <c r="AJ103" i="19" s="1"/>
  <c r="AJ101" i="19"/>
  <c r="AI459" i="19"/>
  <c r="AJ458" i="19"/>
  <c r="AI444" i="19"/>
  <c r="AJ443" i="19"/>
  <c r="AI399" i="19"/>
  <c r="AJ399" i="19" s="1"/>
  <c r="AJ398" i="19"/>
  <c r="AI363" i="19"/>
  <c r="AJ363" i="19" s="1"/>
  <c r="AJ362" i="19"/>
  <c r="AI357" i="19"/>
  <c r="AI358" i="19" s="1"/>
  <c r="AJ358" i="19" s="1"/>
  <c r="AJ356" i="19"/>
  <c r="AI303" i="19"/>
  <c r="AI304" i="19" s="1"/>
  <c r="AJ304" i="19" s="1"/>
  <c r="AJ302" i="19"/>
  <c r="AI267" i="19"/>
  <c r="AJ267" i="19" s="1"/>
  <c r="AJ266" i="19"/>
  <c r="AI261" i="19"/>
  <c r="AJ261" i="19" s="1"/>
  <c r="AJ260" i="19"/>
  <c r="AI252" i="19"/>
  <c r="AJ251" i="19"/>
  <c r="AI171" i="19"/>
  <c r="AJ171" i="19" s="1"/>
  <c r="AJ170" i="19"/>
  <c r="AI156" i="19"/>
  <c r="AJ156" i="19" s="1"/>
  <c r="AJ155" i="19"/>
  <c r="AI105" i="19"/>
  <c r="AI106" i="19" s="1"/>
  <c r="AJ106" i="19" s="1"/>
  <c r="AJ104" i="19"/>
  <c r="AI57" i="19"/>
  <c r="AI58" i="19" s="1"/>
  <c r="AJ58" i="19" s="1"/>
  <c r="AJ56" i="19"/>
  <c r="AI423" i="19"/>
  <c r="AI424" i="19" s="1"/>
  <c r="AJ424" i="19" s="1"/>
  <c r="AJ422" i="19"/>
  <c r="AI381" i="19"/>
  <c r="AI382" i="19" s="1"/>
  <c r="AJ382" i="19" s="1"/>
  <c r="AJ380" i="19"/>
  <c r="AI372" i="19"/>
  <c r="AI373" i="19" s="1"/>
  <c r="AJ373" i="19" s="1"/>
  <c r="AJ371" i="19"/>
  <c r="AI327" i="19"/>
  <c r="AI328" i="19" s="1"/>
  <c r="AJ328" i="19" s="1"/>
  <c r="AJ326" i="19"/>
  <c r="AI285" i="19"/>
  <c r="AJ284" i="19"/>
  <c r="AI231" i="19"/>
  <c r="AJ230" i="19"/>
  <c r="AI210" i="19"/>
  <c r="AI211" i="19" s="1"/>
  <c r="AJ211" i="19" s="1"/>
  <c r="AJ209" i="19"/>
  <c r="AI195" i="19"/>
  <c r="AJ194" i="19"/>
  <c r="AI189" i="19"/>
  <c r="AI190" i="19" s="1"/>
  <c r="AJ190" i="19" s="1"/>
  <c r="AJ188" i="19"/>
  <c r="AI180" i="19"/>
  <c r="AI181" i="19" s="1"/>
  <c r="AJ181" i="19" s="1"/>
  <c r="AJ179" i="19"/>
  <c r="AI114" i="19"/>
  <c r="AJ114" i="19" s="1"/>
  <c r="AJ113" i="19"/>
  <c r="U27" i="32"/>
  <c r="T27" i="32"/>
  <c r="AI447" i="19"/>
  <c r="AJ446" i="19"/>
  <c r="AI411" i="19"/>
  <c r="AJ411" i="19" s="1"/>
  <c r="AJ410" i="19"/>
  <c r="AI405" i="19"/>
  <c r="AJ405" i="19" s="1"/>
  <c r="AJ404" i="19"/>
  <c r="AI351" i="19"/>
  <c r="AI352" i="19" s="1"/>
  <c r="AJ352" i="19" s="1"/>
  <c r="AJ350" i="19"/>
  <c r="AI309" i="19"/>
  <c r="AJ309" i="19" s="1"/>
  <c r="AJ308" i="19"/>
  <c r="AI255" i="19"/>
  <c r="AJ255" i="19" s="1"/>
  <c r="AJ254" i="19"/>
  <c r="AI219" i="19"/>
  <c r="AI220" i="19" s="1"/>
  <c r="AJ220" i="19" s="1"/>
  <c r="AJ218" i="19"/>
  <c r="AI213" i="19"/>
  <c r="AJ213" i="19" s="1"/>
  <c r="AJ212" i="19"/>
  <c r="AI204" i="19"/>
  <c r="AI205" i="19" s="1"/>
  <c r="AJ205" i="19" s="1"/>
  <c r="AJ203" i="19"/>
  <c r="AI138" i="19"/>
  <c r="AJ138" i="19" s="1"/>
  <c r="AJ137" i="19"/>
  <c r="AI117" i="19"/>
  <c r="AI118" i="19" s="1"/>
  <c r="AJ118" i="19" s="1"/>
  <c r="AJ116" i="19"/>
  <c r="AI108" i="19"/>
  <c r="AI109" i="19" s="1"/>
  <c r="AJ109" i="19" s="1"/>
  <c r="AJ107" i="19"/>
  <c r="AI75" i="19"/>
  <c r="AI76" i="19" s="1"/>
  <c r="AJ76" i="19" s="1"/>
  <c r="AE10" i="32"/>
  <c r="AJ74" i="19"/>
  <c r="AI60" i="19"/>
  <c r="AI61" i="19" s="1"/>
  <c r="AJ61" i="19" s="1"/>
  <c r="Z13" i="32"/>
  <c r="Y13" i="32"/>
  <c r="AJ59" i="19"/>
  <c r="AI414" i="19"/>
  <c r="AI415" i="19" s="1"/>
  <c r="AJ415" i="19" s="1"/>
  <c r="AJ413" i="19"/>
  <c r="AI384" i="19"/>
  <c r="AJ384" i="19" s="1"/>
  <c r="AJ383" i="19"/>
  <c r="AI288" i="19"/>
  <c r="AI289" i="19" s="1"/>
  <c r="AJ289" i="19" s="1"/>
  <c r="AJ287" i="19"/>
  <c r="AI192" i="19"/>
  <c r="AI193" i="19" s="1"/>
  <c r="AJ193" i="19" s="1"/>
  <c r="AJ191" i="19"/>
  <c r="AI282" i="19"/>
  <c r="AI283" i="19" s="1"/>
  <c r="AJ283" i="19" s="1"/>
  <c r="AJ281" i="19"/>
  <c r="AI207" i="19"/>
  <c r="AJ207" i="19" s="1"/>
  <c r="AJ206" i="19"/>
  <c r="AI186" i="19"/>
  <c r="AJ186" i="19" s="1"/>
  <c r="AJ185" i="19"/>
  <c r="AI165" i="19"/>
  <c r="AI166" i="19" s="1"/>
  <c r="AJ166" i="19" s="1"/>
  <c r="AJ164" i="19"/>
  <c r="AI111" i="19"/>
  <c r="AJ110" i="19"/>
  <c r="AI63" i="19"/>
  <c r="AI64" i="19" s="1"/>
  <c r="AJ64" i="19" s="1"/>
  <c r="AJ62" i="19"/>
  <c r="AI39" i="19"/>
  <c r="AI40" i="19" s="1"/>
  <c r="AJ40" i="19" s="1"/>
  <c r="AJ38" i="19"/>
  <c r="AI402" i="19"/>
  <c r="AJ402" i="19" s="1"/>
  <c r="AJ401" i="19"/>
  <c r="AI387" i="19"/>
  <c r="AJ387" i="19" s="1"/>
  <c r="AJ386" i="19"/>
  <c r="AI291" i="19"/>
  <c r="AI292" i="19" s="1"/>
  <c r="AJ292" i="19" s="1"/>
  <c r="AJ290" i="19"/>
  <c r="AI135" i="19"/>
  <c r="AI136" i="19" s="1"/>
  <c r="AJ136" i="19" s="1"/>
  <c r="AJ134" i="19"/>
  <c r="AI48" i="19"/>
  <c r="AJ48" i="19" s="1"/>
  <c r="U12" i="32"/>
  <c r="AJ47" i="19"/>
  <c r="AI426" i="19"/>
  <c r="AI427" i="19" s="1"/>
  <c r="AJ427" i="19" s="1"/>
  <c r="AJ425" i="19"/>
  <c r="AI330" i="19"/>
  <c r="AI331" i="19" s="1"/>
  <c r="AJ331" i="19" s="1"/>
  <c r="AJ329" i="19"/>
  <c r="AI159" i="19"/>
  <c r="AI160" i="19" s="1"/>
  <c r="AJ160" i="19" s="1"/>
  <c r="AJ158" i="19"/>
  <c r="AI123" i="19"/>
  <c r="AJ122" i="19"/>
  <c r="AI69" i="19"/>
  <c r="AI70" i="19" s="1"/>
  <c r="AJ70" i="19" s="1"/>
  <c r="Z28" i="32"/>
  <c r="Y28" i="32"/>
  <c r="AJ68" i="19"/>
  <c r="AI393" i="19"/>
  <c r="AJ393" i="19" s="1"/>
  <c r="AJ392" i="19"/>
  <c r="AI78" i="19"/>
  <c r="AI79" i="19" s="1"/>
  <c r="AJ79" i="19" s="1"/>
  <c r="AJ77" i="19"/>
  <c r="AI33" i="19"/>
  <c r="AI34" i="19" s="1"/>
  <c r="AJ34" i="19" s="1"/>
  <c r="AJ32" i="19"/>
  <c r="C11" i="18"/>
  <c r="AI49" i="19"/>
  <c r="AJ49" i="19" s="1"/>
  <c r="AI388" i="19"/>
  <c r="AJ388" i="19" s="1"/>
  <c r="AJ60" i="19"/>
  <c r="AJ204" i="19"/>
  <c r="AI253" i="19"/>
  <c r="AJ253" i="19" s="1"/>
  <c r="AJ252" i="19"/>
  <c r="AI445" i="19"/>
  <c r="AJ445" i="19" s="1"/>
  <c r="AJ444" i="19"/>
  <c r="AI376" i="19"/>
  <c r="AJ376" i="19" s="1"/>
  <c r="AI46" i="19"/>
  <c r="AJ46" i="19" s="1"/>
  <c r="AI100" i="19"/>
  <c r="AJ100" i="19" s="1"/>
  <c r="AJ99" i="19"/>
  <c r="AI130" i="19"/>
  <c r="AJ130" i="19" s="1"/>
  <c r="AJ117" i="19"/>
  <c r="AI286" i="19"/>
  <c r="AJ286" i="19" s="1"/>
  <c r="AJ285" i="19"/>
  <c r="AJ423" i="19"/>
  <c r="AI157" i="19"/>
  <c r="AJ157" i="19" s="1"/>
  <c r="AI268" i="19"/>
  <c r="AJ268" i="19" s="1"/>
  <c r="AI364" i="19"/>
  <c r="AJ364" i="19"/>
  <c r="AI460" i="19"/>
  <c r="AJ460" i="19" s="1"/>
  <c r="AJ459" i="19"/>
  <c r="AJ333" i="19"/>
  <c r="AI199" i="19"/>
  <c r="AJ199" i="19"/>
  <c r="AI367" i="19"/>
  <c r="AJ367" i="19" s="1"/>
  <c r="AJ366" i="19"/>
  <c r="AI82" i="19"/>
  <c r="AJ82" i="19" s="1"/>
  <c r="AI322" i="19"/>
  <c r="AJ322" i="19"/>
  <c r="AJ321" i="19"/>
  <c r="AJ84" i="19"/>
  <c r="AI241" i="19"/>
  <c r="AJ241" i="19" s="1"/>
  <c r="AI73" i="19"/>
  <c r="AJ73" i="19" s="1"/>
  <c r="AJ72" i="19"/>
  <c r="AJ78" i="19"/>
  <c r="AI403" i="19"/>
  <c r="AJ403" i="19" s="1"/>
  <c r="AI112" i="19"/>
  <c r="AJ112" i="19" s="1"/>
  <c r="AJ111" i="19"/>
  <c r="AJ282" i="19"/>
  <c r="AI139" i="19"/>
  <c r="AJ139" i="19" s="1"/>
  <c r="AJ219" i="19"/>
  <c r="AI448" i="19"/>
  <c r="AJ448" i="19"/>
  <c r="AJ447" i="19"/>
  <c r="AI196" i="19"/>
  <c r="AJ196" i="19" s="1"/>
  <c r="AJ195" i="19"/>
  <c r="AJ420" i="19"/>
  <c r="AI430" i="19"/>
  <c r="AJ430" i="19" s="1"/>
  <c r="AJ429" i="19"/>
  <c r="AI370" i="19"/>
  <c r="AJ370" i="19" s="1"/>
  <c r="AJ369" i="19"/>
  <c r="AI175" i="19"/>
  <c r="AJ175" i="19" s="1"/>
  <c r="AJ174" i="19"/>
  <c r="AJ270" i="19"/>
  <c r="AJ441" i="19"/>
  <c r="AI88" i="19"/>
  <c r="AJ88" i="19" s="1"/>
  <c r="AJ87" i="19"/>
  <c r="AI151" i="19"/>
  <c r="AJ151" i="19" s="1"/>
  <c r="AJ141" i="19"/>
  <c r="AI124" i="19"/>
  <c r="AJ124" i="19" s="1"/>
  <c r="AJ123" i="19"/>
  <c r="AJ426" i="19"/>
  <c r="AJ291" i="19"/>
  <c r="AJ165" i="19"/>
  <c r="AJ288" i="19"/>
  <c r="AI406" i="19"/>
  <c r="AJ406" i="19" s="1"/>
  <c r="AI232" i="19"/>
  <c r="AJ232" i="19" s="1"/>
  <c r="AJ231" i="19"/>
  <c r="AJ183" i="19"/>
  <c r="AI280" i="19"/>
  <c r="AJ280" i="19" s="1"/>
  <c r="AI409" i="19"/>
  <c r="AJ409" i="19" s="1"/>
  <c r="AJ147" i="19"/>
  <c r="AI163" i="19"/>
  <c r="AJ163" i="19" s="1"/>
  <c r="AI361" i="19"/>
  <c r="AJ361" i="19" s="1"/>
  <c r="C9" i="18"/>
  <c r="C7" i="18"/>
  <c r="C5" i="18"/>
  <c r="BL56" i="19"/>
  <c r="BM56" i="19" s="1"/>
  <c r="BL53" i="19"/>
  <c r="BM53" i="19" s="1"/>
  <c r="BL38" i="19"/>
  <c r="BM38" i="19" s="1"/>
  <c r="BL68" i="19"/>
  <c r="BM68" i="19" s="1"/>
  <c r="BL65" i="19"/>
  <c r="BM65" i="19" s="1"/>
  <c r="BL44" i="19"/>
  <c r="BM44" i="19" s="1"/>
  <c r="BL32" i="19"/>
  <c r="BM32" i="19" s="1"/>
  <c r="BL62" i="19"/>
  <c r="BM62" i="19" s="1"/>
  <c r="BL71" i="19"/>
  <c r="BM71" i="19" s="1"/>
  <c r="BL41" i="19"/>
  <c r="BM41" i="19" s="1"/>
  <c r="BL29" i="19"/>
  <c r="BM29" i="19" s="1"/>
  <c r="BL47" i="19"/>
  <c r="BM47" i="19" s="1"/>
  <c r="BL74" i="19"/>
  <c r="BM74" i="19" s="1"/>
  <c r="BL59" i="19"/>
  <c r="BM59" i="19" s="1"/>
  <c r="BL35" i="19"/>
  <c r="BM35" i="19" s="1"/>
  <c r="BL50" i="19"/>
  <c r="BM50" i="19" s="1"/>
  <c r="BL26" i="19"/>
  <c r="BM26" i="19" s="1"/>
  <c r="N151" i="4"/>
  <c r="L151" i="4"/>
  <c r="F13" i="26"/>
  <c r="F15" i="26"/>
  <c r="E16" i="26"/>
  <c r="O23" i="32" s="1"/>
  <c r="F16" i="26"/>
  <c r="K151" i="4"/>
  <c r="G151" i="4"/>
  <c r="D22" i="4"/>
  <c r="C22" i="4"/>
  <c r="E14" i="26"/>
  <c r="F12" i="26"/>
  <c r="D21" i="4"/>
  <c r="C21" i="4"/>
  <c r="D20" i="4"/>
  <c r="C20" i="4"/>
  <c r="D19" i="4"/>
  <c r="C19" i="4"/>
  <c r="D18" i="4"/>
  <c r="C18" i="4"/>
  <c r="D17" i="4"/>
  <c r="C17" i="4"/>
  <c r="D16" i="4"/>
  <c r="C16" i="4"/>
  <c r="D15" i="4"/>
  <c r="C15" i="4"/>
  <c r="D14" i="4"/>
  <c r="C14" i="4"/>
  <c r="D13" i="4"/>
  <c r="C13" i="4"/>
  <c r="D12" i="4"/>
  <c r="C12" i="4"/>
  <c r="CA68" i="2"/>
  <c r="BY68" i="2"/>
  <c r="CA56" i="2"/>
  <c r="BY56" i="2"/>
  <c r="BY77" i="2"/>
  <c r="CA77" i="2"/>
  <c r="CA65" i="2"/>
  <c r="BY65" i="2"/>
  <c r="BY53" i="2"/>
  <c r="CA53" i="2"/>
  <c r="CA74" i="2"/>
  <c r="BY74" i="2"/>
  <c r="CA62" i="2"/>
  <c r="BY62" i="2"/>
  <c r="CA50" i="2"/>
  <c r="BY50" i="2"/>
  <c r="CA71" i="2"/>
  <c r="BY71" i="2"/>
  <c r="CA59" i="2"/>
  <c r="BY59" i="2"/>
  <c r="CA47" i="2"/>
  <c r="BY47" i="2"/>
  <c r="BL77" i="2"/>
  <c r="BM77" i="2" s="1"/>
  <c r="N22" i="4"/>
  <c r="AP79" i="2"/>
  <c r="N21" i="4"/>
  <c r="AP76" i="2"/>
  <c r="N20" i="4"/>
  <c r="AP73" i="2"/>
  <c r="N19" i="4"/>
  <c r="AP70" i="2"/>
  <c r="N18" i="4"/>
  <c r="AP67" i="2"/>
  <c r="N17" i="4"/>
  <c r="AP64" i="2"/>
  <c r="N16" i="4"/>
  <c r="AP61" i="2"/>
  <c r="N15" i="4"/>
  <c r="AP58" i="2"/>
  <c r="N14" i="4"/>
  <c r="AP55" i="2"/>
  <c r="N13" i="4"/>
  <c r="AP52" i="2"/>
  <c r="N12" i="4"/>
  <c r="AP49" i="2"/>
  <c r="AP78" i="2"/>
  <c r="AP75" i="2"/>
  <c r="AP72" i="2"/>
  <c r="AP69" i="2"/>
  <c r="AP66" i="2"/>
  <c r="AP63" i="2"/>
  <c r="AP60" i="2"/>
  <c r="AP57" i="2"/>
  <c r="AP54" i="2"/>
  <c r="AP51" i="2"/>
  <c r="AP48" i="2"/>
  <c r="AP77" i="2"/>
  <c r="AP74" i="2"/>
  <c r="AP71" i="2"/>
  <c r="AP68" i="2"/>
  <c r="AP65" i="2"/>
  <c r="AP62" i="2"/>
  <c r="AP59" i="2"/>
  <c r="AP56" i="2"/>
  <c r="AP53" i="2"/>
  <c r="AP50" i="2"/>
  <c r="AP47" i="2"/>
  <c r="B151" i="4"/>
  <c r="C8" i="4"/>
  <c r="D8" i="4"/>
  <c r="C3" i="4"/>
  <c r="C11" i="4"/>
  <c r="D11" i="4"/>
  <c r="C10" i="4"/>
  <c r="C9" i="4"/>
  <c r="D9" i="4"/>
  <c r="D7" i="4"/>
  <c r="D6" i="4"/>
  <c r="C6" i="4"/>
  <c r="CA44" i="2"/>
  <c r="BY44" i="2"/>
  <c r="AP20" i="2"/>
  <c r="AP27" i="2"/>
  <c r="N6" i="4"/>
  <c r="AP31" i="2"/>
  <c r="AP32" i="2"/>
  <c r="AP39" i="2"/>
  <c r="N10" i="4"/>
  <c r="AP43" i="2"/>
  <c r="AP44" i="2"/>
  <c r="AP24" i="2"/>
  <c r="N5" i="4"/>
  <c r="AP28" i="2"/>
  <c r="AP29" i="2"/>
  <c r="AP36" i="2"/>
  <c r="N9" i="4"/>
  <c r="AP40" i="2"/>
  <c r="AP41" i="2"/>
  <c r="M3" i="4"/>
  <c r="AP21" i="2"/>
  <c r="N4" i="4"/>
  <c r="AP25" i="2"/>
  <c r="AP26" i="2"/>
  <c r="AP33" i="2"/>
  <c r="N8" i="4"/>
  <c r="AP37" i="2"/>
  <c r="AP38" i="2"/>
  <c r="AP45" i="2"/>
  <c r="N3" i="4"/>
  <c r="AP22" i="2"/>
  <c r="AP23" i="2"/>
  <c r="AP30" i="2"/>
  <c r="N7" i="4"/>
  <c r="AP34" i="2"/>
  <c r="AP35" i="2"/>
  <c r="AP42" i="2"/>
  <c r="N11" i="4"/>
  <c r="AP46" i="2"/>
  <c r="G21" i="18"/>
  <c r="D11" i="1"/>
  <c r="D10" i="1"/>
  <c r="B12" i="27" s="1"/>
  <c r="BL44" i="2"/>
  <c r="BM44" i="2" s="1"/>
  <c r="I101" i="4"/>
  <c r="G64" i="4"/>
  <c r="G68" i="4"/>
  <c r="I126" i="4"/>
  <c r="G61" i="4"/>
  <c r="G65" i="4"/>
  <c r="I123" i="4"/>
  <c r="G50" i="4"/>
  <c r="G54" i="4"/>
  <c r="G62" i="4"/>
  <c r="I96" i="4"/>
  <c r="I148" i="4"/>
  <c r="G132" i="10"/>
  <c r="G128" i="10"/>
  <c r="G141" i="10"/>
  <c r="G123" i="10"/>
  <c r="G121" i="10"/>
  <c r="G109" i="10"/>
  <c r="G103" i="10"/>
  <c r="G87" i="10"/>
  <c r="G77" i="10"/>
  <c r="G75" i="10"/>
  <c r="G61" i="10"/>
  <c r="G45" i="10"/>
  <c r="G43" i="10"/>
  <c r="G39" i="10"/>
  <c r="G27" i="10"/>
  <c r="G11" i="10"/>
  <c r="G7" i="10"/>
  <c r="G140" i="10"/>
  <c r="G134" i="10"/>
  <c r="G90" i="10"/>
  <c r="G50" i="10"/>
  <c r="G42" i="10"/>
  <c r="G26" i="10"/>
  <c r="G54" i="10"/>
  <c r="G46" i="10"/>
  <c r="G30" i="10"/>
  <c r="G80" i="10"/>
  <c r="G8" i="10"/>
  <c r="G108" i="10"/>
  <c r="G92" i="10"/>
  <c r="G4" i="10"/>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D74" i="4"/>
  <c r="D76" i="4"/>
  <c r="D78" i="4"/>
  <c r="D80" i="4"/>
  <c r="D82" i="4"/>
  <c r="D84" i="4"/>
  <c r="D85"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75" i="4"/>
  <c r="D77" i="4"/>
  <c r="D79" i="4"/>
  <c r="D81" i="4"/>
  <c r="D83" i="4"/>
  <c r="D86" i="4"/>
  <c r="D87" i="4"/>
  <c r="CA86" i="2"/>
  <c r="BY86" i="2"/>
  <c r="CA98" i="2"/>
  <c r="BY98" i="2"/>
  <c r="CA110" i="2"/>
  <c r="BY110" i="2"/>
  <c r="CA170" i="2"/>
  <c r="BY170" i="2"/>
  <c r="CA182" i="2"/>
  <c r="BY182" i="2"/>
  <c r="CA266" i="2"/>
  <c r="BY266" i="2"/>
  <c r="CA278" i="2"/>
  <c r="BY278" i="2"/>
  <c r="CA290" i="2"/>
  <c r="BY290" i="2"/>
  <c r="BL89" i="2"/>
  <c r="BM89" i="2" s="1"/>
  <c r="CA89" i="2"/>
  <c r="BY89" i="2"/>
  <c r="CA101" i="2"/>
  <c r="BY101" i="2"/>
  <c r="CA113" i="2"/>
  <c r="BY113" i="2"/>
  <c r="BY125" i="2"/>
  <c r="CA125" i="2"/>
  <c r="CA137" i="2"/>
  <c r="BY137" i="2"/>
  <c r="CA149" i="2"/>
  <c r="BY149" i="2"/>
  <c r="CA161" i="2"/>
  <c r="BY161" i="2"/>
  <c r="BY173" i="2"/>
  <c r="CA173" i="2"/>
  <c r="CA185" i="2"/>
  <c r="BY185" i="2"/>
  <c r="CA197" i="2"/>
  <c r="BY197" i="2"/>
  <c r="CA209" i="2"/>
  <c r="BY209" i="2"/>
  <c r="BY221" i="2"/>
  <c r="CA221" i="2"/>
  <c r="CA233" i="2"/>
  <c r="BY233" i="2"/>
  <c r="CA245" i="2"/>
  <c r="BY245" i="2"/>
  <c r="CA257" i="2"/>
  <c r="BY257" i="2"/>
  <c r="BY269" i="2"/>
  <c r="CA269" i="2"/>
  <c r="CA281" i="2"/>
  <c r="BY281" i="2"/>
  <c r="CA293" i="2"/>
  <c r="BY293" i="2"/>
  <c r="CA305" i="2"/>
  <c r="BY305" i="2"/>
  <c r="CA308" i="2"/>
  <c r="BY308" i="2"/>
  <c r="CA311" i="2"/>
  <c r="BY311" i="2"/>
  <c r="CA314" i="2"/>
  <c r="BY314" i="2"/>
  <c r="BY317" i="2"/>
  <c r="CA317" i="2"/>
  <c r="CA320" i="2"/>
  <c r="BY320" i="2"/>
  <c r="CA323" i="2"/>
  <c r="BY323" i="2"/>
  <c r="CA326" i="2"/>
  <c r="BY326" i="2"/>
  <c r="CA329" i="2"/>
  <c r="BY329" i="2"/>
  <c r="CA332" i="2"/>
  <c r="BY332" i="2"/>
  <c r="CA335" i="2"/>
  <c r="BY335" i="2"/>
  <c r="CA338" i="2"/>
  <c r="BY338" i="2"/>
  <c r="CA341" i="2"/>
  <c r="BY341" i="2"/>
  <c r="CA344" i="2"/>
  <c r="BY344" i="2"/>
  <c r="CA347" i="2"/>
  <c r="BY347" i="2"/>
  <c r="CA350" i="2"/>
  <c r="BY350" i="2"/>
  <c r="CA353" i="2"/>
  <c r="BY353" i="2"/>
  <c r="CA356" i="2"/>
  <c r="BY356" i="2"/>
  <c r="CA359" i="2"/>
  <c r="BY359" i="2"/>
  <c r="CA362" i="2"/>
  <c r="BY362" i="2"/>
  <c r="BY365" i="2"/>
  <c r="CA365" i="2"/>
  <c r="CA368" i="2"/>
  <c r="BY368" i="2"/>
  <c r="CA371" i="2"/>
  <c r="BY371" i="2"/>
  <c r="CA374" i="2"/>
  <c r="BY374" i="2"/>
  <c r="CA377" i="2"/>
  <c r="BY377" i="2"/>
  <c r="CA380" i="2"/>
  <c r="BY380" i="2"/>
  <c r="CA383" i="2"/>
  <c r="BY383" i="2"/>
  <c r="CA386" i="2"/>
  <c r="BY386" i="2"/>
  <c r="CA389" i="2"/>
  <c r="BY389" i="2"/>
  <c r="CA392" i="2"/>
  <c r="BY392" i="2"/>
  <c r="CA395" i="2"/>
  <c r="BY395" i="2"/>
  <c r="CA398" i="2"/>
  <c r="BY398" i="2"/>
  <c r="CA401" i="2"/>
  <c r="BY401" i="2"/>
  <c r="CA404" i="2"/>
  <c r="BY404" i="2"/>
  <c r="CA407" i="2"/>
  <c r="BY407" i="2"/>
  <c r="CA410" i="2"/>
  <c r="BY410" i="2"/>
  <c r="BY413" i="2"/>
  <c r="CA413" i="2"/>
  <c r="CA416" i="2"/>
  <c r="BY416" i="2"/>
  <c r="CA419" i="2"/>
  <c r="BY419" i="2"/>
  <c r="CA422" i="2"/>
  <c r="BY422" i="2"/>
  <c r="CA425" i="2"/>
  <c r="BY425" i="2"/>
  <c r="CA428" i="2"/>
  <c r="BY428" i="2"/>
  <c r="CA431" i="2"/>
  <c r="BY431" i="2"/>
  <c r="CA434" i="2"/>
  <c r="BY434" i="2"/>
  <c r="CA437" i="2"/>
  <c r="BY437" i="2"/>
  <c r="CA440" i="2"/>
  <c r="BY440" i="2"/>
  <c r="CA443" i="2"/>
  <c r="BY443" i="2"/>
  <c r="CA446" i="2"/>
  <c r="BY446" i="2"/>
  <c r="CA449" i="2"/>
  <c r="BY449" i="2"/>
  <c r="CA452" i="2"/>
  <c r="BY452" i="2"/>
  <c r="CA455" i="2"/>
  <c r="BY455" i="2"/>
  <c r="CA458" i="2"/>
  <c r="BY458" i="2"/>
  <c r="BY461" i="2"/>
  <c r="CA461" i="2"/>
  <c r="CA464" i="2"/>
  <c r="BY464" i="2"/>
  <c r="BL80" i="2"/>
  <c r="BM80" i="2" s="1"/>
  <c r="CA80" i="2"/>
  <c r="BY80" i="2"/>
  <c r="CA92" i="2"/>
  <c r="BY92" i="2"/>
  <c r="CA104" i="2"/>
  <c r="BY104" i="2"/>
  <c r="CA116" i="2"/>
  <c r="BY116" i="2"/>
  <c r="CA128" i="2"/>
  <c r="BY128" i="2"/>
  <c r="CA140" i="2"/>
  <c r="BY140" i="2"/>
  <c r="CA152" i="2"/>
  <c r="BY152" i="2"/>
  <c r="CA164" i="2"/>
  <c r="BY164" i="2"/>
  <c r="BY176" i="2"/>
  <c r="CA176" i="2"/>
  <c r="CA188" i="2"/>
  <c r="BY188" i="2"/>
  <c r="CA200" i="2"/>
  <c r="BY200" i="2"/>
  <c r="CA212" i="2"/>
  <c r="BY212" i="2"/>
  <c r="BY224" i="2"/>
  <c r="CA224" i="2"/>
  <c r="CA236" i="2"/>
  <c r="BY236" i="2"/>
  <c r="CA248" i="2"/>
  <c r="BY248" i="2"/>
  <c r="CA260" i="2"/>
  <c r="BY260" i="2"/>
  <c r="CA272" i="2"/>
  <c r="BY272" i="2"/>
  <c r="CA284" i="2"/>
  <c r="BY284" i="2"/>
  <c r="CA296" i="2"/>
  <c r="BY296" i="2"/>
  <c r="BL50" i="2"/>
  <c r="BM50" i="2" s="1"/>
  <c r="CA122" i="2"/>
  <c r="BY122" i="2"/>
  <c r="CA134" i="2"/>
  <c r="BY134" i="2"/>
  <c r="CA146" i="2"/>
  <c r="BY146" i="2"/>
  <c r="CA206" i="2"/>
  <c r="BY206" i="2"/>
  <c r="CA218" i="2"/>
  <c r="BY218" i="2"/>
  <c r="CA254" i="2"/>
  <c r="BY254" i="2"/>
  <c r="CA83" i="2"/>
  <c r="BY83" i="2"/>
  <c r="BL95" i="2"/>
  <c r="BM95" i="2" s="1"/>
  <c r="CA95" i="2"/>
  <c r="BY95" i="2"/>
  <c r="CA107" i="2"/>
  <c r="BY107" i="2"/>
  <c r="CA119" i="2"/>
  <c r="BY119" i="2"/>
  <c r="CA131" i="2"/>
  <c r="BY131" i="2"/>
  <c r="CA143" i="2"/>
  <c r="BY143" i="2"/>
  <c r="CA155" i="2"/>
  <c r="BY155" i="2"/>
  <c r="CA167" i="2"/>
  <c r="BY167" i="2"/>
  <c r="CA179" i="2"/>
  <c r="BY179" i="2"/>
  <c r="CA191" i="2"/>
  <c r="BY191" i="2"/>
  <c r="CA203" i="2"/>
  <c r="BY203" i="2"/>
  <c r="CA215" i="2"/>
  <c r="BY215" i="2"/>
  <c r="CA227" i="2"/>
  <c r="BY227" i="2"/>
  <c r="CA239" i="2"/>
  <c r="BY239" i="2"/>
  <c r="CA251" i="2"/>
  <c r="BY251" i="2"/>
  <c r="CA263" i="2"/>
  <c r="BY263" i="2"/>
  <c r="CA275" i="2"/>
  <c r="BY275" i="2"/>
  <c r="CA287" i="2"/>
  <c r="BY287" i="2"/>
  <c r="CA299" i="2"/>
  <c r="BY299" i="2"/>
  <c r="CA158" i="2"/>
  <c r="BY158" i="2"/>
  <c r="CA194" i="2"/>
  <c r="BY194" i="2"/>
  <c r="CA230" i="2"/>
  <c r="BY230" i="2"/>
  <c r="CA242" i="2"/>
  <c r="BY242" i="2"/>
  <c r="CA302" i="2"/>
  <c r="BY302" i="2"/>
  <c r="BL104" i="2"/>
  <c r="BM104" i="2" s="1"/>
  <c r="BL122" i="2"/>
  <c r="BM122" i="2" s="1"/>
  <c r="BL128" i="2"/>
  <c r="BM128" i="2" s="1"/>
  <c r="BL140" i="2"/>
  <c r="BM140" i="2" s="1"/>
  <c r="BL146" i="2"/>
  <c r="BM146" i="2" s="1"/>
  <c r="BL164" i="2"/>
  <c r="BM164" i="2" s="1"/>
  <c r="BL83" i="2"/>
  <c r="BM83" i="2" s="1"/>
  <c r="BL101" i="2"/>
  <c r="BM101" i="2" s="1"/>
  <c r="BL107" i="2"/>
  <c r="BM107" i="2" s="1"/>
  <c r="BL113" i="2"/>
  <c r="BM113" i="2" s="1"/>
  <c r="BL119" i="2"/>
  <c r="BM119" i="2" s="1"/>
  <c r="BL125" i="2"/>
  <c r="BM125" i="2" s="1"/>
  <c r="BL131" i="2"/>
  <c r="BM131" i="2" s="1"/>
  <c r="BL137" i="2"/>
  <c r="BM137" i="2" s="1"/>
  <c r="BL143" i="2"/>
  <c r="BM143" i="2" s="1"/>
  <c r="BL149" i="2"/>
  <c r="BM149" i="2" s="1"/>
  <c r="BL155" i="2"/>
  <c r="BM155" i="2" s="1"/>
  <c r="BL161" i="2"/>
  <c r="BM161" i="2" s="1"/>
  <c r="BL167" i="2"/>
  <c r="BM167" i="2" s="1"/>
  <c r="BL173" i="2"/>
  <c r="BM173" i="2" s="1"/>
  <c r="BL179" i="2"/>
  <c r="BM179" i="2" s="1"/>
  <c r="BL185" i="2"/>
  <c r="BM185" i="2" s="1"/>
  <c r="BL191" i="2"/>
  <c r="BM191" i="2" s="1"/>
  <c r="BL197" i="2"/>
  <c r="BM197" i="2" s="1"/>
  <c r="BL203" i="2"/>
  <c r="BM203" i="2" s="1"/>
  <c r="BL209" i="2"/>
  <c r="BM209" i="2" s="1"/>
  <c r="BL215" i="2"/>
  <c r="BM215" i="2" s="1"/>
  <c r="BL221" i="2"/>
  <c r="BM221" i="2" s="1"/>
  <c r="BL227" i="2"/>
  <c r="BM227" i="2" s="1"/>
  <c r="BL233" i="2"/>
  <c r="BM233" i="2" s="1"/>
  <c r="BL239" i="2"/>
  <c r="BM239" i="2" s="1"/>
  <c r="BL245" i="2"/>
  <c r="BM245" i="2" s="1"/>
  <c r="BL251" i="2"/>
  <c r="BM251" i="2" s="1"/>
  <c r="BL257" i="2"/>
  <c r="BM257" i="2" s="1"/>
  <c r="BL263" i="2"/>
  <c r="BM263" i="2" s="1"/>
  <c r="BL269" i="2"/>
  <c r="BM269" i="2" s="1"/>
  <c r="BL275" i="2"/>
  <c r="BM275" i="2" s="1"/>
  <c r="BL281" i="2"/>
  <c r="BM281" i="2" s="1"/>
  <c r="BL287" i="2"/>
  <c r="BM287" i="2" s="1"/>
  <c r="BL293" i="2"/>
  <c r="BM293" i="2" s="1"/>
  <c r="BL299" i="2"/>
  <c r="BM299" i="2" s="1"/>
  <c r="BL305" i="2"/>
  <c r="BM305" i="2" s="1"/>
  <c r="BL308" i="2"/>
  <c r="BM308" i="2" s="1"/>
  <c r="BL311" i="2"/>
  <c r="BM311" i="2" s="1"/>
  <c r="BL314" i="2"/>
  <c r="BM314" i="2" s="1"/>
  <c r="BL317" i="2"/>
  <c r="BM317" i="2" s="1"/>
  <c r="BL320" i="2"/>
  <c r="BM320" i="2" s="1"/>
  <c r="BL323" i="2"/>
  <c r="BM323" i="2" s="1"/>
  <c r="BL326" i="2"/>
  <c r="BM326" i="2" s="1"/>
  <c r="BL329" i="2"/>
  <c r="BM329" i="2" s="1"/>
  <c r="BL332" i="2"/>
  <c r="BM332" i="2" s="1"/>
  <c r="BL335" i="2"/>
  <c r="BM335" i="2" s="1"/>
  <c r="BL338" i="2"/>
  <c r="BM338" i="2" s="1"/>
  <c r="BL341" i="2"/>
  <c r="BM341" i="2" s="1"/>
  <c r="BL344" i="2"/>
  <c r="BM344" i="2" s="1"/>
  <c r="BL347" i="2"/>
  <c r="BM347" i="2" s="1"/>
  <c r="BL350" i="2"/>
  <c r="BM350" i="2" s="1"/>
  <c r="BL353" i="2"/>
  <c r="BM353" i="2" s="1"/>
  <c r="BL356" i="2"/>
  <c r="BM356" i="2" s="1"/>
  <c r="BL359" i="2"/>
  <c r="BM359" i="2" s="1"/>
  <c r="BL362" i="2"/>
  <c r="BM362" i="2" s="1"/>
  <c r="BL365" i="2"/>
  <c r="BM365" i="2" s="1"/>
  <c r="BL368" i="2"/>
  <c r="BM368" i="2" s="1"/>
  <c r="BL371" i="2"/>
  <c r="BM371" i="2" s="1"/>
  <c r="BL374" i="2"/>
  <c r="BM374" i="2" s="1"/>
  <c r="BL377" i="2"/>
  <c r="BM377" i="2" s="1"/>
  <c r="BL380" i="2"/>
  <c r="BM380" i="2" s="1"/>
  <c r="BL383" i="2"/>
  <c r="BM383" i="2" s="1"/>
  <c r="BL386" i="2"/>
  <c r="BM386" i="2" s="1"/>
  <c r="BL389" i="2"/>
  <c r="BM389" i="2" s="1"/>
  <c r="BL392" i="2"/>
  <c r="BM392" i="2" s="1"/>
  <c r="BL395" i="2"/>
  <c r="BM395" i="2" s="1"/>
  <c r="BL398" i="2"/>
  <c r="BM398" i="2" s="1"/>
  <c r="BL401" i="2"/>
  <c r="BM401" i="2" s="1"/>
  <c r="BL404" i="2"/>
  <c r="BM404" i="2" s="1"/>
  <c r="BL407" i="2"/>
  <c r="BM407" i="2" s="1"/>
  <c r="BL410" i="2"/>
  <c r="BM410" i="2" s="1"/>
  <c r="BL413" i="2"/>
  <c r="BM413" i="2" s="1"/>
  <c r="BL416" i="2"/>
  <c r="BM416" i="2" s="1"/>
  <c r="BL419" i="2"/>
  <c r="BM419" i="2" s="1"/>
  <c r="BL422" i="2"/>
  <c r="BM422" i="2" s="1"/>
  <c r="BL425" i="2"/>
  <c r="BM425" i="2" s="1"/>
  <c r="BL428" i="2"/>
  <c r="BM428" i="2" s="1"/>
  <c r="BL431" i="2"/>
  <c r="BM431" i="2" s="1"/>
  <c r="BL434" i="2"/>
  <c r="BM434" i="2" s="1"/>
  <c r="BL437" i="2"/>
  <c r="BM437" i="2" s="1"/>
  <c r="BL440" i="2"/>
  <c r="BM440" i="2" s="1"/>
  <c r="BL443" i="2"/>
  <c r="BM443" i="2" s="1"/>
  <c r="BL446" i="2"/>
  <c r="BM446" i="2" s="1"/>
  <c r="BL449" i="2"/>
  <c r="BM449" i="2" s="1"/>
  <c r="BL452" i="2"/>
  <c r="BM452" i="2" s="1"/>
  <c r="BL455" i="2"/>
  <c r="BM455" i="2" s="1"/>
  <c r="BL458" i="2"/>
  <c r="BM458" i="2" s="1"/>
  <c r="BL461" i="2"/>
  <c r="BM461" i="2" s="1"/>
  <c r="BL464" i="2"/>
  <c r="BM464" i="2" s="1"/>
  <c r="BL92" i="2"/>
  <c r="BM92" i="2" s="1"/>
  <c r="BL98" i="2"/>
  <c r="BM98" i="2" s="1"/>
  <c r="BL110" i="2"/>
  <c r="BM110" i="2" s="1"/>
  <c r="BL116" i="2"/>
  <c r="BM116" i="2" s="1"/>
  <c r="BL134" i="2"/>
  <c r="BM134" i="2" s="1"/>
  <c r="BL152" i="2"/>
  <c r="BM152" i="2" s="1"/>
  <c r="BL158" i="2"/>
  <c r="BM158" i="2" s="1"/>
  <c r="BL170" i="2"/>
  <c r="BM170" i="2" s="1"/>
  <c r="BL176" i="2"/>
  <c r="BM176" i="2" s="1"/>
  <c r="BL182" i="2"/>
  <c r="BM182" i="2" s="1"/>
  <c r="BL188" i="2"/>
  <c r="BM188" i="2" s="1"/>
  <c r="BL194" i="2"/>
  <c r="BM194" i="2" s="1"/>
  <c r="BL200" i="2"/>
  <c r="BM200" i="2" s="1"/>
  <c r="BL206" i="2"/>
  <c r="BM206" i="2" s="1"/>
  <c r="BL212" i="2"/>
  <c r="BM212" i="2" s="1"/>
  <c r="BL218" i="2"/>
  <c r="BM218" i="2" s="1"/>
  <c r="BL224" i="2"/>
  <c r="BM224" i="2" s="1"/>
  <c r="BL230" i="2"/>
  <c r="BM230" i="2" s="1"/>
  <c r="BL236" i="2"/>
  <c r="BM236" i="2" s="1"/>
  <c r="BL242" i="2"/>
  <c r="BM242" i="2" s="1"/>
  <c r="BL248" i="2"/>
  <c r="BM248" i="2" s="1"/>
  <c r="BL254" i="2"/>
  <c r="BM254" i="2" s="1"/>
  <c r="BL260" i="2"/>
  <c r="BM260" i="2" s="1"/>
  <c r="BL266" i="2"/>
  <c r="BM266" i="2" s="1"/>
  <c r="BL272" i="2"/>
  <c r="BM272" i="2" s="1"/>
  <c r="BL278" i="2"/>
  <c r="BM278" i="2" s="1"/>
  <c r="BL284" i="2"/>
  <c r="BM284" i="2" s="1"/>
  <c r="BL290" i="2"/>
  <c r="BM290" i="2" s="1"/>
  <c r="BL296" i="2"/>
  <c r="BM296" i="2" s="1"/>
  <c r="BL302" i="2"/>
  <c r="BM302" i="2" s="1"/>
  <c r="D151" i="4"/>
  <c r="J151" i="4"/>
  <c r="N2" i="4"/>
  <c r="AP19" i="2"/>
  <c r="AP81" i="2"/>
  <c r="AP84" i="2"/>
  <c r="AP87" i="2"/>
  <c r="AP90" i="2"/>
  <c r="AP93" i="2"/>
  <c r="AP96" i="2"/>
  <c r="AP99" i="2"/>
  <c r="AP102" i="2"/>
  <c r="AP105" i="2"/>
  <c r="AP108" i="2"/>
  <c r="AP111" i="2"/>
  <c r="AP114" i="2"/>
  <c r="AP117" i="2"/>
  <c r="AP120" i="2"/>
  <c r="AP123" i="2"/>
  <c r="AP126" i="2"/>
  <c r="AP129" i="2"/>
  <c r="AP132" i="2"/>
  <c r="AP135" i="2"/>
  <c r="AP138" i="2"/>
  <c r="AP141" i="2"/>
  <c r="AP144" i="2"/>
  <c r="AP147" i="2"/>
  <c r="AP150" i="2"/>
  <c r="AP153" i="2"/>
  <c r="AP156" i="2"/>
  <c r="AP159" i="2"/>
  <c r="AP162" i="2"/>
  <c r="AP165" i="2"/>
  <c r="AP168" i="2"/>
  <c r="AP171" i="2"/>
  <c r="AP174" i="2"/>
  <c r="AP177" i="2"/>
  <c r="AP180" i="2"/>
  <c r="AP183" i="2"/>
  <c r="AP186" i="2"/>
  <c r="AP189" i="2"/>
  <c r="AP192" i="2"/>
  <c r="AP195" i="2"/>
  <c r="AP198" i="2"/>
  <c r="AP201" i="2"/>
  <c r="AP204" i="2"/>
  <c r="AP207" i="2"/>
  <c r="M66" i="4"/>
  <c r="AP210" i="2"/>
  <c r="M67" i="4"/>
  <c r="AP213" i="2"/>
  <c r="M68" i="4"/>
  <c r="AP216" i="2"/>
  <c r="M69" i="4"/>
  <c r="AP219" i="2"/>
  <c r="M70" i="4"/>
  <c r="AP222" i="2"/>
  <c r="M71" i="4"/>
  <c r="AP225" i="2"/>
  <c r="M72" i="4"/>
  <c r="AP228" i="2"/>
  <c r="M73" i="4"/>
  <c r="AP231" i="2"/>
  <c r="O74" i="4"/>
  <c r="AP234" i="2"/>
  <c r="O75" i="4"/>
  <c r="AP237" i="2"/>
  <c r="O76" i="4"/>
  <c r="AP240" i="2"/>
  <c r="O77" i="4"/>
  <c r="AP243" i="2"/>
  <c r="O78" i="4"/>
  <c r="AP246" i="2"/>
  <c r="O79" i="4"/>
  <c r="AP249" i="2"/>
  <c r="O80" i="4"/>
  <c r="AP252" i="2"/>
  <c r="O81" i="4"/>
  <c r="AP255" i="2"/>
  <c r="O82" i="4"/>
  <c r="AP258" i="2"/>
  <c r="O83" i="4"/>
  <c r="AP261" i="2"/>
  <c r="O84" i="4"/>
  <c r="AP264" i="2"/>
  <c r="O85" i="4"/>
  <c r="AP267" i="2"/>
  <c r="O86" i="4"/>
  <c r="AP270" i="2"/>
  <c r="O87" i="4"/>
  <c r="AP273" i="2"/>
  <c r="O88" i="4"/>
  <c r="AP276" i="2"/>
  <c r="O89" i="4"/>
  <c r="AP279" i="2"/>
  <c r="O90" i="4"/>
  <c r="AP282" i="2"/>
  <c r="O91" i="4"/>
  <c r="AP285" i="2"/>
  <c r="O92" i="4"/>
  <c r="AP288" i="2"/>
  <c r="O93" i="4"/>
  <c r="AP291" i="2"/>
  <c r="O94" i="4"/>
  <c r="AP294" i="2"/>
  <c r="O95" i="4"/>
  <c r="AP297" i="2"/>
  <c r="O96" i="4"/>
  <c r="AP300" i="2"/>
  <c r="O97" i="4"/>
  <c r="AP303" i="2"/>
  <c r="P98" i="4"/>
  <c r="AP307" i="2"/>
  <c r="M99" i="4"/>
  <c r="AP308" i="2"/>
  <c r="O101" i="4"/>
  <c r="AP315" i="2"/>
  <c r="P102" i="4"/>
  <c r="AP319" i="2"/>
  <c r="M103" i="4"/>
  <c r="AP320" i="2"/>
  <c r="O105" i="4"/>
  <c r="AP327" i="2"/>
  <c r="P106" i="4"/>
  <c r="AP331" i="2"/>
  <c r="M107" i="4"/>
  <c r="AP332" i="2"/>
  <c r="O109" i="4"/>
  <c r="AP339" i="2"/>
  <c r="P110" i="4"/>
  <c r="AP343" i="2"/>
  <c r="M111" i="4"/>
  <c r="AP344" i="2"/>
  <c r="O113" i="4"/>
  <c r="AP351" i="2"/>
  <c r="P114" i="4"/>
  <c r="AP355" i="2"/>
  <c r="M115" i="4"/>
  <c r="AP356" i="2"/>
  <c r="O117" i="4"/>
  <c r="AP363" i="2"/>
  <c r="P118" i="4"/>
  <c r="AP367" i="2"/>
  <c r="M119" i="4"/>
  <c r="AP368" i="2"/>
  <c r="O121" i="4"/>
  <c r="AP375" i="2"/>
  <c r="P122" i="4"/>
  <c r="AP379" i="2"/>
  <c r="M123" i="4"/>
  <c r="AP380" i="2"/>
  <c r="O125" i="4"/>
  <c r="AP387" i="2"/>
  <c r="P126" i="4"/>
  <c r="AP391" i="2"/>
  <c r="M127" i="4"/>
  <c r="AP392" i="2"/>
  <c r="O129" i="4"/>
  <c r="AP399" i="2"/>
  <c r="P130" i="4"/>
  <c r="AP403" i="2"/>
  <c r="M131" i="4"/>
  <c r="AP404" i="2"/>
  <c r="O133" i="4"/>
  <c r="AP411" i="2"/>
  <c r="P134" i="4"/>
  <c r="AP415" i="2"/>
  <c r="M135" i="4"/>
  <c r="AP416" i="2"/>
  <c r="O137" i="4"/>
  <c r="AP423" i="2"/>
  <c r="P138" i="4"/>
  <c r="AP427" i="2"/>
  <c r="M139" i="4"/>
  <c r="AP428" i="2"/>
  <c r="O141" i="4"/>
  <c r="AP435" i="2"/>
  <c r="P142" i="4"/>
  <c r="AP439" i="2"/>
  <c r="M143" i="4"/>
  <c r="AP440" i="2"/>
  <c r="O145" i="4"/>
  <c r="AP447" i="2"/>
  <c r="P146" i="4"/>
  <c r="AP451" i="2"/>
  <c r="M147" i="4"/>
  <c r="AP452" i="2"/>
  <c r="O149" i="4"/>
  <c r="AP459" i="2"/>
  <c r="P150" i="4"/>
  <c r="AP463" i="2"/>
  <c r="M151" i="4"/>
  <c r="AP464" i="2"/>
  <c r="N23" i="4"/>
  <c r="AP82" i="2"/>
  <c r="N24" i="4"/>
  <c r="AP85" i="2"/>
  <c r="N25" i="4"/>
  <c r="AP88" i="2"/>
  <c r="N26" i="4"/>
  <c r="AP91" i="2"/>
  <c r="N27" i="4"/>
  <c r="AP94" i="2"/>
  <c r="N28" i="4"/>
  <c r="AP97" i="2"/>
  <c r="N29" i="4"/>
  <c r="AP100" i="2"/>
  <c r="N30" i="4"/>
  <c r="AP103" i="2"/>
  <c r="N31" i="4"/>
  <c r="AP106" i="2"/>
  <c r="N32" i="4"/>
  <c r="AP109" i="2"/>
  <c r="N33" i="4"/>
  <c r="AP112" i="2"/>
  <c r="N34" i="4"/>
  <c r="AP115" i="2"/>
  <c r="N35" i="4"/>
  <c r="AP118" i="2"/>
  <c r="N36" i="4"/>
  <c r="AP121" i="2"/>
  <c r="N37" i="4"/>
  <c r="AP124" i="2"/>
  <c r="N38" i="4"/>
  <c r="AP127" i="2"/>
  <c r="N39" i="4"/>
  <c r="AP130" i="2"/>
  <c r="N40" i="4"/>
  <c r="AP133" i="2"/>
  <c r="N41" i="4"/>
  <c r="AP136" i="2"/>
  <c r="N42" i="4"/>
  <c r="AP139" i="2"/>
  <c r="N43" i="4"/>
  <c r="AP142" i="2"/>
  <c r="N44" i="4"/>
  <c r="AP145" i="2"/>
  <c r="N45" i="4"/>
  <c r="AP148" i="2"/>
  <c r="N46" i="4"/>
  <c r="AP151" i="2"/>
  <c r="N47" i="4"/>
  <c r="AP154" i="2"/>
  <c r="N48" i="4"/>
  <c r="AP157" i="2"/>
  <c r="N49" i="4"/>
  <c r="AP160" i="2"/>
  <c r="N50" i="4"/>
  <c r="AP163" i="2"/>
  <c r="N51" i="4"/>
  <c r="AP166" i="2"/>
  <c r="N52" i="4"/>
  <c r="AP169" i="2"/>
  <c r="N53" i="4"/>
  <c r="AP172" i="2"/>
  <c r="N54" i="4"/>
  <c r="AP175" i="2"/>
  <c r="N55" i="4"/>
  <c r="AP178" i="2"/>
  <c r="N56" i="4"/>
  <c r="AP181" i="2"/>
  <c r="N57" i="4"/>
  <c r="AP184" i="2"/>
  <c r="N58" i="4"/>
  <c r="AP187" i="2"/>
  <c r="N59" i="4"/>
  <c r="AP190" i="2"/>
  <c r="N60" i="4"/>
  <c r="AP193" i="2"/>
  <c r="N61" i="4"/>
  <c r="AP196" i="2"/>
  <c r="N62" i="4"/>
  <c r="AP199" i="2"/>
  <c r="N63" i="4"/>
  <c r="AP202" i="2"/>
  <c r="N64" i="4"/>
  <c r="AP205" i="2"/>
  <c r="N65" i="4"/>
  <c r="AP208" i="2"/>
  <c r="N66" i="4"/>
  <c r="AP211" i="2"/>
  <c r="N67" i="4"/>
  <c r="AP214" i="2"/>
  <c r="N68" i="4"/>
  <c r="AP217" i="2"/>
  <c r="N69" i="4"/>
  <c r="AP220" i="2"/>
  <c r="N70" i="4"/>
  <c r="AP223" i="2"/>
  <c r="N71" i="4"/>
  <c r="AP226" i="2"/>
  <c r="N72" i="4"/>
  <c r="AP229" i="2"/>
  <c r="N73" i="4"/>
  <c r="AP232" i="2"/>
  <c r="P74" i="4"/>
  <c r="AP235" i="2"/>
  <c r="P75" i="4"/>
  <c r="AP238" i="2"/>
  <c r="P76" i="4"/>
  <c r="AP241" i="2"/>
  <c r="P77" i="4"/>
  <c r="AP244" i="2"/>
  <c r="P78" i="4"/>
  <c r="AP247" i="2"/>
  <c r="P79" i="4"/>
  <c r="AP250" i="2"/>
  <c r="P80" i="4"/>
  <c r="AP253" i="2"/>
  <c r="P81" i="4"/>
  <c r="AP256" i="2"/>
  <c r="P82" i="4"/>
  <c r="AP259" i="2"/>
  <c r="P83" i="4"/>
  <c r="AP262" i="2"/>
  <c r="P84" i="4"/>
  <c r="AP265" i="2"/>
  <c r="P85" i="4"/>
  <c r="AP268" i="2"/>
  <c r="P86" i="4"/>
  <c r="AP271" i="2"/>
  <c r="P87" i="4"/>
  <c r="AP274" i="2"/>
  <c r="P88" i="4"/>
  <c r="AP277" i="2"/>
  <c r="P89" i="4"/>
  <c r="AP280" i="2"/>
  <c r="P90" i="4"/>
  <c r="AP283" i="2"/>
  <c r="P91" i="4"/>
  <c r="AP286" i="2"/>
  <c r="P92" i="4"/>
  <c r="AP289" i="2"/>
  <c r="P93" i="4"/>
  <c r="AP292" i="2"/>
  <c r="P94" i="4"/>
  <c r="AP295" i="2"/>
  <c r="P95" i="4"/>
  <c r="AP298" i="2"/>
  <c r="P96" i="4"/>
  <c r="AP301" i="2"/>
  <c r="P97" i="4"/>
  <c r="AP304" i="2"/>
  <c r="M98" i="4"/>
  <c r="AP305" i="2"/>
  <c r="O100" i="4"/>
  <c r="AP312" i="2"/>
  <c r="P101" i="4"/>
  <c r="AP316" i="2"/>
  <c r="M102" i="4"/>
  <c r="AP317" i="2"/>
  <c r="O104" i="4"/>
  <c r="AP324" i="2"/>
  <c r="P105" i="4"/>
  <c r="AP328" i="2"/>
  <c r="M106" i="4"/>
  <c r="AP329" i="2"/>
  <c r="O108" i="4"/>
  <c r="AP336" i="2"/>
  <c r="P109" i="4"/>
  <c r="AP340" i="2"/>
  <c r="M110" i="4"/>
  <c r="AP341" i="2"/>
  <c r="O112" i="4"/>
  <c r="AP348" i="2"/>
  <c r="P113" i="4"/>
  <c r="AP352" i="2"/>
  <c r="M114" i="4"/>
  <c r="AP353" i="2"/>
  <c r="O116" i="4"/>
  <c r="AP360" i="2"/>
  <c r="P117" i="4"/>
  <c r="AP364" i="2"/>
  <c r="M118" i="4"/>
  <c r="AP365" i="2"/>
  <c r="O120" i="4"/>
  <c r="AP372" i="2"/>
  <c r="P121" i="4"/>
  <c r="AP376" i="2"/>
  <c r="M122" i="4"/>
  <c r="AP377" i="2"/>
  <c r="O124" i="4"/>
  <c r="AP384" i="2"/>
  <c r="P125" i="4"/>
  <c r="AP388" i="2"/>
  <c r="M126" i="4"/>
  <c r="AP389" i="2"/>
  <c r="O128" i="4"/>
  <c r="AP396" i="2"/>
  <c r="P129" i="4"/>
  <c r="AP400" i="2"/>
  <c r="M130" i="4"/>
  <c r="AP401" i="2"/>
  <c r="O132" i="4"/>
  <c r="AP408" i="2"/>
  <c r="P133" i="4"/>
  <c r="AP412" i="2"/>
  <c r="M134" i="4"/>
  <c r="AP413" i="2"/>
  <c r="O136" i="4"/>
  <c r="AP420" i="2"/>
  <c r="P137" i="4"/>
  <c r="AP424" i="2"/>
  <c r="M138" i="4"/>
  <c r="AP425" i="2"/>
  <c r="O140" i="4"/>
  <c r="AP432" i="2"/>
  <c r="P141" i="4"/>
  <c r="AP436" i="2"/>
  <c r="M142" i="4"/>
  <c r="AP437" i="2"/>
  <c r="O144" i="4"/>
  <c r="AP444" i="2"/>
  <c r="P145" i="4"/>
  <c r="AP448" i="2"/>
  <c r="M146" i="4"/>
  <c r="AP449" i="2"/>
  <c r="O148" i="4"/>
  <c r="AP456" i="2"/>
  <c r="P149" i="4"/>
  <c r="AP460" i="2"/>
  <c r="M150" i="4"/>
  <c r="AP461" i="2"/>
  <c r="AP80" i="2"/>
  <c r="AP83" i="2"/>
  <c r="AP86" i="2"/>
  <c r="AP89" i="2"/>
  <c r="AP92" i="2"/>
  <c r="AP95" i="2"/>
  <c r="AP98" i="2"/>
  <c r="AP101" i="2"/>
  <c r="AP104" i="2"/>
  <c r="AP107" i="2"/>
  <c r="AP110" i="2"/>
  <c r="AP113" i="2"/>
  <c r="AP116" i="2"/>
  <c r="AP119" i="2"/>
  <c r="AP122" i="2"/>
  <c r="AP125" i="2"/>
  <c r="AP128" i="2"/>
  <c r="AP131" i="2"/>
  <c r="AP134" i="2"/>
  <c r="AP137" i="2"/>
  <c r="AP140" i="2"/>
  <c r="AP143" i="2"/>
  <c r="AP146" i="2"/>
  <c r="AP149" i="2"/>
  <c r="AP152" i="2"/>
  <c r="AP155" i="2"/>
  <c r="AP158" i="2"/>
  <c r="AP161" i="2"/>
  <c r="AP164" i="2"/>
  <c r="AP167" i="2"/>
  <c r="AP170" i="2"/>
  <c r="AP173" i="2"/>
  <c r="AP176" i="2"/>
  <c r="AP179" i="2"/>
  <c r="AP182" i="2"/>
  <c r="AP185" i="2"/>
  <c r="AP188" i="2"/>
  <c r="AP191" i="2"/>
  <c r="AP194" i="2"/>
  <c r="AP197" i="2"/>
  <c r="AP200" i="2"/>
  <c r="AP203" i="2"/>
  <c r="AP206" i="2"/>
  <c r="L66" i="4"/>
  <c r="AP209" i="2"/>
  <c r="L67" i="4"/>
  <c r="AP212" i="2"/>
  <c r="L68" i="4"/>
  <c r="AP215" i="2"/>
  <c r="L69" i="4"/>
  <c r="AP218" i="2"/>
  <c r="L70" i="4"/>
  <c r="AP221" i="2"/>
  <c r="L71" i="4"/>
  <c r="AP224" i="2"/>
  <c r="L72" i="4"/>
  <c r="AP227" i="2"/>
  <c r="L73" i="4"/>
  <c r="AP230" i="2"/>
  <c r="M74" i="4"/>
  <c r="AP233" i="2"/>
  <c r="M75" i="4"/>
  <c r="AP236" i="2"/>
  <c r="M76" i="4"/>
  <c r="AP239" i="2"/>
  <c r="M77" i="4"/>
  <c r="AP242" i="2"/>
  <c r="M78" i="4"/>
  <c r="AP245" i="2"/>
  <c r="M79" i="4"/>
  <c r="AP248" i="2"/>
  <c r="M80" i="4"/>
  <c r="AP251" i="2"/>
  <c r="M81" i="4"/>
  <c r="AP254" i="2"/>
  <c r="M82" i="4"/>
  <c r="AP257" i="2"/>
  <c r="M83" i="4"/>
  <c r="AP260" i="2"/>
  <c r="M84" i="4"/>
  <c r="AP263" i="2"/>
  <c r="M85" i="4"/>
  <c r="AP266" i="2"/>
  <c r="M86" i="4"/>
  <c r="AP269" i="2"/>
  <c r="M87" i="4"/>
  <c r="AP272" i="2"/>
  <c r="M88" i="4"/>
  <c r="AP275" i="2"/>
  <c r="M89" i="4"/>
  <c r="AP278" i="2"/>
  <c r="M90" i="4"/>
  <c r="AP281" i="2"/>
  <c r="M91" i="4"/>
  <c r="AP284" i="2"/>
  <c r="M92" i="4"/>
  <c r="AP287" i="2"/>
  <c r="M93" i="4"/>
  <c r="AP290" i="2"/>
  <c r="M94" i="4"/>
  <c r="AP293" i="2"/>
  <c r="M95" i="4"/>
  <c r="AP296" i="2"/>
  <c r="M96" i="4"/>
  <c r="AP299" i="2"/>
  <c r="M97" i="4"/>
  <c r="AP302" i="2"/>
  <c r="O99" i="4"/>
  <c r="AP309" i="2"/>
  <c r="P100" i="4"/>
  <c r="AP313" i="2"/>
  <c r="M101" i="4"/>
  <c r="AP314" i="2"/>
  <c r="O103" i="4"/>
  <c r="AP321" i="2"/>
  <c r="P104" i="4"/>
  <c r="AP325" i="2"/>
  <c r="M105" i="4"/>
  <c r="AP326" i="2"/>
  <c r="O107" i="4"/>
  <c r="AP333" i="2"/>
  <c r="P108" i="4"/>
  <c r="AP337" i="2"/>
  <c r="M109" i="4"/>
  <c r="AP338" i="2"/>
  <c r="O111" i="4"/>
  <c r="AP345" i="2"/>
  <c r="P112" i="4"/>
  <c r="AP349" i="2"/>
  <c r="M113" i="4"/>
  <c r="AP350" i="2"/>
  <c r="O115" i="4"/>
  <c r="AP357" i="2"/>
  <c r="P116" i="4"/>
  <c r="AP361" i="2"/>
  <c r="M117" i="4"/>
  <c r="AP362" i="2"/>
  <c r="O119" i="4"/>
  <c r="AP369" i="2"/>
  <c r="P120" i="4"/>
  <c r="AP373" i="2"/>
  <c r="M121" i="4"/>
  <c r="AP374" i="2"/>
  <c r="O123" i="4"/>
  <c r="AP381" i="2"/>
  <c r="P124" i="4"/>
  <c r="AP385" i="2"/>
  <c r="M125" i="4"/>
  <c r="AP386" i="2"/>
  <c r="O127" i="4"/>
  <c r="AP393" i="2"/>
  <c r="P128" i="4"/>
  <c r="AP397" i="2"/>
  <c r="M129" i="4"/>
  <c r="AP398" i="2"/>
  <c r="O131" i="4"/>
  <c r="AP405" i="2"/>
  <c r="P132" i="4"/>
  <c r="AP409" i="2"/>
  <c r="M133" i="4"/>
  <c r="AP410" i="2"/>
  <c r="O135" i="4"/>
  <c r="AP417" i="2"/>
  <c r="P136" i="4"/>
  <c r="AP421" i="2"/>
  <c r="M137" i="4"/>
  <c r="AP422" i="2"/>
  <c r="O139" i="4"/>
  <c r="AP429" i="2"/>
  <c r="P140" i="4"/>
  <c r="AP433" i="2"/>
  <c r="M141" i="4"/>
  <c r="AP434" i="2"/>
  <c r="O143" i="4"/>
  <c r="AP441" i="2"/>
  <c r="P144" i="4"/>
  <c r="AP445" i="2"/>
  <c r="M145" i="4"/>
  <c r="AP446" i="2"/>
  <c r="O147" i="4"/>
  <c r="AP453" i="2"/>
  <c r="P148" i="4"/>
  <c r="AP457" i="2"/>
  <c r="M149" i="4"/>
  <c r="AP458" i="2"/>
  <c r="O151" i="4"/>
  <c r="AP465" i="2"/>
  <c r="O98" i="4"/>
  <c r="AP306" i="2"/>
  <c r="P99" i="4"/>
  <c r="AP310" i="2"/>
  <c r="M100" i="4"/>
  <c r="AP311" i="2"/>
  <c r="O102" i="4"/>
  <c r="AP318" i="2"/>
  <c r="P103" i="4"/>
  <c r="AP322" i="2"/>
  <c r="M104" i="4"/>
  <c r="AP323" i="2"/>
  <c r="O106" i="4"/>
  <c r="AP330" i="2"/>
  <c r="P107" i="4"/>
  <c r="AP334" i="2"/>
  <c r="M108" i="4"/>
  <c r="AP335" i="2"/>
  <c r="O110" i="4"/>
  <c r="AP342" i="2"/>
  <c r="P111" i="4"/>
  <c r="AP346" i="2"/>
  <c r="M112" i="4"/>
  <c r="AP347" i="2"/>
  <c r="O114" i="4"/>
  <c r="AP354" i="2"/>
  <c r="P115" i="4"/>
  <c r="AP358" i="2"/>
  <c r="M116" i="4"/>
  <c r="AP359" i="2"/>
  <c r="O118" i="4"/>
  <c r="AP366" i="2"/>
  <c r="P119" i="4"/>
  <c r="AP370" i="2"/>
  <c r="M120" i="4"/>
  <c r="AP371" i="2"/>
  <c r="O122" i="4"/>
  <c r="AP378" i="2"/>
  <c r="P123" i="4"/>
  <c r="AP382" i="2"/>
  <c r="M124" i="4"/>
  <c r="AP383" i="2"/>
  <c r="O126" i="4"/>
  <c r="AP390" i="2"/>
  <c r="P127" i="4"/>
  <c r="AP394" i="2"/>
  <c r="M128" i="4"/>
  <c r="AP395" i="2"/>
  <c r="O130" i="4"/>
  <c r="AP402" i="2"/>
  <c r="P131" i="4"/>
  <c r="AP406" i="2"/>
  <c r="M132" i="4"/>
  <c r="AP407" i="2"/>
  <c r="O134" i="4"/>
  <c r="AP414" i="2"/>
  <c r="P135" i="4"/>
  <c r="AP418" i="2"/>
  <c r="M136" i="4"/>
  <c r="AP419" i="2"/>
  <c r="O138" i="4"/>
  <c r="AP426" i="2"/>
  <c r="P139" i="4"/>
  <c r="AP430" i="2"/>
  <c r="M140" i="4"/>
  <c r="AP431" i="2"/>
  <c r="O142" i="4"/>
  <c r="AP438" i="2"/>
  <c r="P143" i="4"/>
  <c r="AP442" i="2"/>
  <c r="M144" i="4"/>
  <c r="AP443" i="2"/>
  <c r="O146" i="4"/>
  <c r="AP450" i="2"/>
  <c r="P147" i="4"/>
  <c r="AP454" i="2"/>
  <c r="M148" i="4"/>
  <c r="AP455" i="2"/>
  <c r="O150" i="4"/>
  <c r="AP462" i="2"/>
  <c r="P151" i="4"/>
  <c r="AP466" i="2"/>
  <c r="M2" i="4"/>
  <c r="AP18" i="2"/>
  <c r="C151" i="4"/>
  <c r="BL86" i="2"/>
  <c r="BM86" i="2" s="1"/>
  <c r="BL59" i="2"/>
  <c r="BM59" i="2" s="1"/>
  <c r="BL71" i="2"/>
  <c r="BM71" i="2" s="1"/>
  <c r="BL62" i="2"/>
  <c r="BM62" i="2" s="1"/>
  <c r="BL74" i="2"/>
  <c r="BM74" i="2" s="1"/>
  <c r="BL53" i="2"/>
  <c r="BM53" i="2" s="1"/>
  <c r="BL68" i="2"/>
  <c r="BM68" i="2" s="1"/>
  <c r="BL47" i="2"/>
  <c r="BM47" i="2" s="1"/>
  <c r="BL56" i="2"/>
  <c r="BM56" i="2" s="1"/>
  <c r="BL65" i="2"/>
  <c r="BM65" i="2" s="1"/>
  <c r="D15" i="1"/>
  <c r="AJ135" i="19" l="1"/>
  <c r="BW380" i="19"/>
  <c r="BV392" i="19"/>
  <c r="BV356" i="19"/>
  <c r="BV248" i="19"/>
  <c r="BQ272" i="19"/>
  <c r="AH392" i="19"/>
  <c r="AH224" i="19"/>
  <c r="AH125" i="19"/>
  <c r="BX74" i="19"/>
  <c r="AI314" i="19"/>
  <c r="BQ17" i="19"/>
  <c r="AH440" i="19"/>
  <c r="AH401" i="19"/>
  <c r="AH347" i="19"/>
  <c r="AH320" i="19"/>
  <c r="AH272" i="19"/>
  <c r="AH245" i="19"/>
  <c r="AH110" i="19"/>
  <c r="AJ225" i="19"/>
  <c r="AJ180" i="19"/>
  <c r="AJ372" i="19"/>
  <c r="AJ102" i="19"/>
  <c r="AI256" i="19"/>
  <c r="AJ256" i="19" s="1"/>
  <c r="BX380" i="19"/>
  <c r="BX113" i="19"/>
  <c r="BW251" i="19"/>
  <c r="AI221" i="19"/>
  <c r="AH449" i="19"/>
  <c r="AH365" i="19"/>
  <c r="AH302" i="19"/>
  <c r="AH281" i="19"/>
  <c r="AH254" i="19"/>
  <c r="AH197" i="19"/>
  <c r="AH170" i="19"/>
  <c r="AH161" i="19"/>
  <c r="AH59" i="19"/>
  <c r="BX437" i="19"/>
  <c r="BX371" i="19"/>
  <c r="BV80" i="19"/>
  <c r="BQ392" i="19"/>
  <c r="BS392" i="19" s="1"/>
  <c r="AK392" i="19" s="1"/>
  <c r="BQ221" i="19"/>
  <c r="BQ212" i="19"/>
  <c r="BQ200" i="19"/>
  <c r="BQ188" i="19"/>
  <c r="BQ176" i="19"/>
  <c r="BQ164" i="19"/>
  <c r="BS164" i="19" s="1"/>
  <c r="AK164" i="19" s="1"/>
  <c r="BQ152" i="19"/>
  <c r="BQ140" i="19"/>
  <c r="AH341" i="19"/>
  <c r="AH128" i="19"/>
  <c r="AH53" i="19"/>
  <c r="AI43" i="19"/>
  <c r="AJ43" i="19" s="1"/>
  <c r="AI385" i="19"/>
  <c r="AJ385" i="19" s="1"/>
  <c r="BX425" i="19"/>
  <c r="AH443" i="19"/>
  <c r="AH368" i="19"/>
  <c r="AH275" i="19"/>
  <c r="AH200" i="19"/>
  <c r="AJ39" i="19"/>
  <c r="BX359" i="19"/>
  <c r="BW74" i="19"/>
  <c r="BV344" i="19"/>
  <c r="BV56" i="19"/>
  <c r="BQ125" i="19"/>
  <c r="AH461" i="19"/>
  <c r="AH257" i="19"/>
  <c r="AJ93" i="19"/>
  <c r="AJ192" i="19"/>
  <c r="AI391" i="19"/>
  <c r="AJ391" i="19" s="1"/>
  <c r="AI214" i="19"/>
  <c r="AJ214" i="19" s="1"/>
  <c r="AI299" i="19"/>
  <c r="AI275" i="19"/>
  <c r="BV32" i="19"/>
  <c r="AH344" i="19"/>
  <c r="AH29" i="19"/>
  <c r="AH23" i="19"/>
  <c r="BV194" i="19"/>
  <c r="BX194" i="19"/>
  <c r="H129" i="10"/>
  <c r="BQ398" i="19"/>
  <c r="BN200" i="19"/>
  <c r="AI200" i="19"/>
  <c r="BN176" i="19"/>
  <c r="AI176" i="19"/>
  <c r="BN152" i="19"/>
  <c r="BS152" i="19" s="1"/>
  <c r="AK152" i="19" s="1"/>
  <c r="AI152" i="19"/>
  <c r="H17" i="10"/>
  <c r="BQ62" i="19"/>
  <c r="BN53" i="19"/>
  <c r="AI53" i="19"/>
  <c r="BN35" i="19"/>
  <c r="AI35" i="19"/>
  <c r="BN29" i="19"/>
  <c r="AI29" i="19"/>
  <c r="AI457" i="19"/>
  <c r="AJ457" i="19" s="1"/>
  <c r="AI208" i="19"/>
  <c r="AJ208" i="19" s="1"/>
  <c r="BX431" i="19"/>
  <c r="BV428" i="19"/>
  <c r="BW428" i="19"/>
  <c r="BX428" i="19"/>
  <c r="BV401" i="19"/>
  <c r="BW401" i="19"/>
  <c r="BX401" i="19"/>
  <c r="BV362" i="19"/>
  <c r="BW362" i="19"/>
  <c r="BN347" i="19"/>
  <c r="AI347" i="19"/>
  <c r="H66" i="10"/>
  <c r="BQ209" i="19"/>
  <c r="BS209" i="19" s="1"/>
  <c r="AK209" i="19" s="1"/>
  <c r="H58" i="10"/>
  <c r="BQ185" i="19"/>
  <c r="BS185" i="19" s="1"/>
  <c r="AK185" i="19" s="1"/>
  <c r="H50" i="10"/>
  <c r="BQ161" i="19"/>
  <c r="BQ137" i="19"/>
  <c r="H42" i="10"/>
  <c r="AI125" i="19"/>
  <c r="BN125" i="19"/>
  <c r="H9" i="10"/>
  <c r="BQ38" i="19"/>
  <c r="AJ342" i="19"/>
  <c r="AJ243" i="19"/>
  <c r="AI400" i="19"/>
  <c r="AJ400" i="19" s="1"/>
  <c r="AJ450" i="19"/>
  <c r="AJ63" i="19"/>
  <c r="AJ21" i="19"/>
  <c r="BN464" i="19"/>
  <c r="AI464" i="19"/>
  <c r="BW464" i="19" s="1"/>
  <c r="BN317" i="19"/>
  <c r="AI317" i="19"/>
  <c r="BN233" i="19"/>
  <c r="AI233" i="19"/>
  <c r="BS206" i="19"/>
  <c r="AK206" i="19" s="1"/>
  <c r="BS170" i="19"/>
  <c r="AK170" i="19" s="1"/>
  <c r="AH395" i="19"/>
  <c r="AH101" i="19"/>
  <c r="AH41" i="19"/>
  <c r="AJ258" i="19"/>
  <c r="AJ189" i="19"/>
  <c r="AJ327" i="19"/>
  <c r="AJ432" i="19"/>
  <c r="AJ345" i="19"/>
  <c r="AJ69" i="19"/>
  <c r="AJ303" i="19"/>
  <c r="AI310" i="19"/>
  <c r="AJ310" i="19" s="1"/>
  <c r="AJ216" i="19"/>
  <c r="AJ351" i="19"/>
  <c r="AJ357" i="19"/>
  <c r="AJ414" i="19"/>
  <c r="U22" i="32"/>
  <c r="BV242" i="19"/>
  <c r="BW242" i="19"/>
  <c r="BX242" i="19"/>
  <c r="BV170" i="19"/>
  <c r="BW170" i="19"/>
  <c r="BX170" i="19"/>
  <c r="BV98" i="19"/>
  <c r="BW98" i="19"/>
  <c r="H114" i="10"/>
  <c r="BQ353" i="19"/>
  <c r="BS353" i="19" s="1"/>
  <c r="AK353" i="19" s="1"/>
  <c r="H96" i="10"/>
  <c r="BQ299" i="19"/>
  <c r="BN263" i="19"/>
  <c r="AI263" i="19"/>
  <c r="BN119" i="19"/>
  <c r="AI119" i="19"/>
  <c r="AH413" i="19"/>
  <c r="AH359" i="19"/>
  <c r="AH173" i="19"/>
  <c r="AI133" i="19"/>
  <c r="AJ133" i="19" s="1"/>
  <c r="AI172" i="19"/>
  <c r="AJ172" i="19" s="1"/>
  <c r="AI187" i="19"/>
  <c r="AJ187" i="19" s="1"/>
  <c r="AI52" i="19"/>
  <c r="AJ52" i="19" s="1"/>
  <c r="AI325" i="19"/>
  <c r="AJ325" i="19" s="1"/>
  <c r="AI145" i="19"/>
  <c r="AJ145" i="19" s="1"/>
  <c r="BW425" i="19"/>
  <c r="BV419" i="19"/>
  <c r="BW419" i="19"/>
  <c r="AI338" i="19"/>
  <c r="BN296" i="19"/>
  <c r="AI296" i="19"/>
  <c r="BN227" i="19"/>
  <c r="AI227" i="19"/>
  <c r="H35" i="10"/>
  <c r="BQ116" i="19"/>
  <c r="BN26" i="19"/>
  <c r="AI26" i="19"/>
  <c r="AJ438" i="19"/>
  <c r="BX266" i="19"/>
  <c r="BX413" i="19"/>
  <c r="BV413" i="19"/>
  <c r="BN335" i="19"/>
  <c r="AI335" i="19"/>
  <c r="BN272" i="19"/>
  <c r="AI272" i="19"/>
  <c r="BQ41" i="19"/>
  <c r="H10" i="10"/>
  <c r="AH389" i="19"/>
  <c r="AH221" i="19"/>
  <c r="AH20" i="19"/>
  <c r="AJ108" i="19"/>
  <c r="AJ105" i="19"/>
  <c r="AI412" i="19"/>
  <c r="AJ412" i="19" s="1"/>
  <c r="AI25" i="19"/>
  <c r="AJ25" i="19" s="1"/>
  <c r="BX404" i="19"/>
  <c r="BV290" i="19"/>
  <c r="BW290" i="19"/>
  <c r="BV50" i="19"/>
  <c r="BW50" i="19"/>
  <c r="BN461" i="19"/>
  <c r="AI461" i="19"/>
  <c r="BN452" i="19"/>
  <c r="AI452" i="19"/>
  <c r="BN305" i="19"/>
  <c r="AI305" i="19"/>
  <c r="H79" i="10"/>
  <c r="BQ248" i="19"/>
  <c r="BN245" i="19"/>
  <c r="AI245" i="19"/>
  <c r="H41" i="10"/>
  <c r="BQ134" i="19"/>
  <c r="BS134" i="19" s="1"/>
  <c r="AK134" i="19" s="1"/>
  <c r="AH149" i="19"/>
  <c r="AJ168" i="19"/>
  <c r="AJ57" i="19"/>
  <c r="AJ354" i="19"/>
  <c r="AI262" i="19"/>
  <c r="AJ262" i="19" s="1"/>
  <c r="BW404" i="19"/>
  <c r="BV407" i="19"/>
  <c r="BX407" i="19"/>
  <c r="BV386" i="19"/>
  <c r="BW386" i="19"/>
  <c r="BN95" i="19"/>
  <c r="AI95" i="19"/>
  <c r="BN89" i="19"/>
  <c r="BS89" i="19" s="1"/>
  <c r="AK89" i="19" s="1"/>
  <c r="AI89" i="19"/>
  <c r="BN65" i="19"/>
  <c r="AI65" i="19"/>
  <c r="BS44" i="19"/>
  <c r="AK44" i="19" s="1"/>
  <c r="AH425" i="19"/>
  <c r="AH380" i="19"/>
  <c r="AH335" i="19"/>
  <c r="AH323" i="19"/>
  <c r="AH233" i="19"/>
  <c r="AH212" i="19"/>
  <c r="AH191" i="19"/>
  <c r="AH179" i="19"/>
  <c r="AH140" i="19"/>
  <c r="AH92" i="19"/>
  <c r="AH62" i="19"/>
  <c r="BS329" i="19"/>
  <c r="AK329" i="19" s="1"/>
  <c r="BQ293" i="19"/>
  <c r="BQ197" i="19"/>
  <c r="BS197" i="19" s="1"/>
  <c r="AK197" i="19" s="1"/>
  <c r="BQ173" i="19"/>
  <c r="BQ149" i="19"/>
  <c r="BQ122" i="19"/>
  <c r="BS122" i="19" s="1"/>
  <c r="AK122" i="19" s="1"/>
  <c r="BQ86" i="19"/>
  <c r="BS86" i="19" s="1"/>
  <c r="AK86" i="19" s="1"/>
  <c r="BQ50" i="19"/>
  <c r="BQ26" i="19"/>
  <c r="AH371" i="19"/>
  <c r="AH350" i="19"/>
  <c r="AH305" i="19"/>
  <c r="AH203" i="19"/>
  <c r="AH182" i="19"/>
  <c r="AH143" i="19"/>
  <c r="AH131" i="19"/>
  <c r="AH113" i="19"/>
  <c r="AH95" i="19"/>
  <c r="AH83" i="19"/>
  <c r="AH32" i="19"/>
  <c r="BS137" i="19"/>
  <c r="AK137" i="19" s="1"/>
  <c r="AH452" i="19"/>
  <c r="AH374" i="19"/>
  <c r="AH284" i="19"/>
  <c r="AH260" i="19"/>
  <c r="AH194" i="19"/>
  <c r="AH164" i="19"/>
  <c r="AH134" i="19"/>
  <c r="AH122" i="19"/>
  <c r="AH104" i="19"/>
  <c r="AH86" i="19"/>
  <c r="AH74" i="19"/>
  <c r="AH65" i="19"/>
  <c r="AH44" i="19"/>
  <c r="H18" i="10"/>
  <c r="BQ317" i="19"/>
  <c r="BQ128" i="19"/>
  <c r="BS128" i="19" s="1"/>
  <c r="AK128" i="19" s="1"/>
  <c r="BS113" i="19"/>
  <c r="AK113" i="19" s="1"/>
  <c r="BQ74" i="19"/>
  <c r="BS74" i="19" s="1"/>
  <c r="AK74" i="19" s="1"/>
  <c r="AH407" i="19"/>
  <c r="AH362" i="19"/>
  <c r="AH329" i="19"/>
  <c r="AH227" i="19"/>
  <c r="AH206" i="19"/>
  <c r="AH185" i="19"/>
  <c r="AH116" i="19"/>
  <c r="AH56" i="19"/>
  <c r="BS365" i="19"/>
  <c r="AK365" i="19" s="1"/>
  <c r="BS140" i="19"/>
  <c r="AK140" i="19" s="1"/>
  <c r="BS41" i="19"/>
  <c r="AK41" i="19" s="1"/>
  <c r="AH398" i="19"/>
  <c r="AH353" i="19"/>
  <c r="AH251" i="19"/>
  <c r="AH230" i="19"/>
  <c r="AH188" i="19"/>
  <c r="AH176" i="19"/>
  <c r="AH167" i="19"/>
  <c r="AH155" i="19"/>
  <c r="AH68" i="19"/>
  <c r="AH47" i="19"/>
  <c r="AH35" i="19"/>
  <c r="C2" i="10"/>
  <c r="AH455" i="19"/>
  <c r="AH446" i="19"/>
  <c r="AH422" i="19"/>
  <c r="AH410" i="19"/>
  <c r="AH377" i="19"/>
  <c r="AH332" i="19"/>
  <c r="AH299" i="19"/>
  <c r="AH287" i="19"/>
  <c r="AH278" i="19"/>
  <c r="AH242" i="19"/>
  <c r="AH218" i="19"/>
  <c r="AH209" i="19"/>
  <c r="AH158" i="19"/>
  <c r="AH137" i="19"/>
  <c r="AH119" i="19"/>
  <c r="AH107" i="19"/>
  <c r="AH89" i="19"/>
  <c r="AH38" i="19"/>
  <c r="AJ75" i="19"/>
  <c r="AJ237" i="19"/>
  <c r="AJ210" i="19"/>
  <c r="AI115" i="19"/>
  <c r="AJ115" i="19" s="1"/>
  <c r="BW350" i="19"/>
  <c r="BV350" i="19"/>
  <c r="BW302" i="19"/>
  <c r="BV302" i="19"/>
  <c r="H143" i="10"/>
  <c r="BQ440" i="19"/>
  <c r="H133" i="10"/>
  <c r="BQ410" i="19"/>
  <c r="BS410" i="19" s="1"/>
  <c r="AK410" i="19" s="1"/>
  <c r="H124" i="10"/>
  <c r="BQ383" i="19"/>
  <c r="BN377" i="19"/>
  <c r="AI377" i="19"/>
  <c r="H116" i="10"/>
  <c r="BQ359" i="19"/>
  <c r="BS359" i="19" s="1"/>
  <c r="AK359" i="19" s="1"/>
  <c r="AI394" i="19"/>
  <c r="AJ394" i="19" s="1"/>
  <c r="BX386" i="19"/>
  <c r="BX302" i="19"/>
  <c r="AI434" i="19"/>
  <c r="H151" i="10"/>
  <c r="BQ464" i="19"/>
  <c r="BN416" i="19"/>
  <c r="AI416" i="19"/>
  <c r="H117" i="10"/>
  <c r="BQ362" i="19"/>
  <c r="AJ381" i="19"/>
  <c r="AJ312" i="19"/>
  <c r="AJ249" i="19"/>
  <c r="BW398" i="19"/>
  <c r="BV398" i="19"/>
  <c r="H148" i="10"/>
  <c r="BQ455" i="19"/>
  <c r="H144" i="10"/>
  <c r="BQ443" i="19"/>
  <c r="BS443" i="19" s="1"/>
  <c r="AK443" i="19" s="1"/>
  <c r="H139" i="10"/>
  <c r="BQ428" i="19"/>
  <c r="H130" i="10"/>
  <c r="BQ401" i="19"/>
  <c r="BS401" i="19" s="1"/>
  <c r="AK401" i="19" s="1"/>
  <c r="BS383" i="19"/>
  <c r="AK383" i="19" s="1"/>
  <c r="BX350" i="19"/>
  <c r="BW446" i="19"/>
  <c r="BV446" i="19"/>
  <c r="BW278" i="19"/>
  <c r="BV278" i="19"/>
  <c r="BW230" i="19"/>
  <c r="BV230" i="19"/>
  <c r="BW182" i="19"/>
  <c r="BV182" i="19"/>
  <c r="BX182" i="19"/>
  <c r="BW134" i="19"/>
  <c r="BV134" i="19"/>
  <c r="BX134" i="19"/>
  <c r="BW86" i="19"/>
  <c r="BV86" i="19"/>
  <c r="BX86" i="19"/>
  <c r="BW38" i="19"/>
  <c r="BV38" i="19"/>
  <c r="BX38" i="19"/>
  <c r="BS437" i="19"/>
  <c r="AK437" i="19" s="1"/>
  <c r="H110" i="10"/>
  <c r="BQ341" i="19"/>
  <c r="BS341" i="19" s="1"/>
  <c r="AK341" i="19" s="1"/>
  <c r="AJ33" i="19"/>
  <c r="AJ330" i="19"/>
  <c r="AJ159" i="19"/>
  <c r="BX458" i="19"/>
  <c r="BX290" i="19"/>
  <c r="BX146" i="19"/>
  <c r="BX50" i="19"/>
  <c r="BW314" i="19"/>
  <c r="BW194" i="19"/>
  <c r="BW374" i="19"/>
  <c r="BV374" i="19"/>
  <c r="BW326" i="19"/>
  <c r="BV326" i="19"/>
  <c r="BQ446" i="19"/>
  <c r="BS446" i="19" s="1"/>
  <c r="AK446" i="19" s="1"/>
  <c r="BN395" i="19"/>
  <c r="AI395" i="19"/>
  <c r="H103" i="10"/>
  <c r="BQ320" i="19"/>
  <c r="H28" i="10"/>
  <c r="BQ95" i="19"/>
  <c r="BS95" i="19" s="1"/>
  <c r="AK95" i="19" s="1"/>
  <c r="BX314" i="19"/>
  <c r="H149" i="10"/>
  <c r="BQ458" i="19"/>
  <c r="BS458" i="19" s="1"/>
  <c r="AK458" i="19" s="1"/>
  <c r="BS455" i="19"/>
  <c r="AK455" i="19" s="1"/>
  <c r="BS440" i="19"/>
  <c r="AK440" i="19" s="1"/>
  <c r="BS428" i="19"/>
  <c r="AK428" i="19" s="1"/>
  <c r="H132" i="10"/>
  <c r="BQ407" i="19"/>
  <c r="BS407" i="19" s="1"/>
  <c r="AK407" i="19" s="1"/>
  <c r="H123" i="10"/>
  <c r="BQ380" i="19"/>
  <c r="H111" i="10"/>
  <c r="BQ344" i="19"/>
  <c r="BS344" i="19" s="1"/>
  <c r="AK344" i="19" s="1"/>
  <c r="BX398" i="19"/>
  <c r="BW458" i="19"/>
  <c r="BW146" i="19"/>
  <c r="H141" i="10"/>
  <c r="BQ434" i="19"/>
  <c r="BS434" i="19" s="1"/>
  <c r="AK434" i="19" s="1"/>
  <c r="H136" i="10"/>
  <c r="BQ419" i="19"/>
  <c r="BS419" i="19" s="1"/>
  <c r="AK419" i="19" s="1"/>
  <c r="H120" i="10"/>
  <c r="BQ371" i="19"/>
  <c r="BS362" i="19"/>
  <c r="AK362" i="19" s="1"/>
  <c r="H115" i="10"/>
  <c r="BQ356" i="19"/>
  <c r="BS356" i="19" s="1"/>
  <c r="AK356" i="19" s="1"/>
  <c r="BN293" i="19"/>
  <c r="BS293" i="19" s="1"/>
  <c r="AK293" i="19" s="1"/>
  <c r="AI293" i="19"/>
  <c r="Z25" i="32"/>
  <c r="BX362" i="19"/>
  <c r="BW338" i="19"/>
  <c r="BW422" i="19"/>
  <c r="BV422" i="19"/>
  <c r="BW254" i="19"/>
  <c r="BV254" i="19"/>
  <c r="BW206" i="19"/>
  <c r="BV206" i="19"/>
  <c r="BW158" i="19"/>
  <c r="BV158" i="19"/>
  <c r="BX158" i="19"/>
  <c r="BW110" i="19"/>
  <c r="BV110" i="19"/>
  <c r="BX110" i="19"/>
  <c r="BW62" i="19"/>
  <c r="BV62" i="19"/>
  <c r="BX62" i="19"/>
  <c r="H150" i="10"/>
  <c r="BQ461" i="19"/>
  <c r="BS461" i="19" s="1"/>
  <c r="AK461" i="19" s="1"/>
  <c r="H128" i="10"/>
  <c r="BQ395" i="19"/>
  <c r="BS380" i="19"/>
  <c r="AK380" i="19" s="1"/>
  <c r="BW440" i="19"/>
  <c r="BW392" i="19"/>
  <c r="BW368" i="19"/>
  <c r="BW344" i="19"/>
  <c r="BW320" i="19"/>
  <c r="BW296" i="19"/>
  <c r="BW272" i="19"/>
  <c r="BW248" i="19"/>
  <c r="BW224" i="19"/>
  <c r="BW200" i="19"/>
  <c r="BW176" i="19"/>
  <c r="BW152" i="19"/>
  <c r="BW128" i="19"/>
  <c r="BW104" i="19"/>
  <c r="BW80" i="19"/>
  <c r="BW56" i="19"/>
  <c r="BW32" i="19"/>
  <c r="BQ416" i="19"/>
  <c r="BQ377" i="19"/>
  <c r="BQ323" i="19"/>
  <c r="BS323" i="19" s="1"/>
  <c r="AK323" i="19" s="1"/>
  <c r="H98" i="10"/>
  <c r="BQ305" i="19"/>
  <c r="BS305" i="19" s="1"/>
  <c r="AK305" i="19" s="1"/>
  <c r="H92" i="10"/>
  <c r="BQ287" i="19"/>
  <c r="BS287" i="19" s="1"/>
  <c r="AK287" i="19" s="1"/>
  <c r="BS176" i="19"/>
  <c r="AK176" i="19" s="1"/>
  <c r="BS149" i="19"/>
  <c r="AK149" i="19" s="1"/>
  <c r="BS146" i="19"/>
  <c r="AK146" i="19" s="1"/>
  <c r="BQ452" i="19"/>
  <c r="BS452" i="19" s="1"/>
  <c r="AK452" i="19" s="1"/>
  <c r="BQ413" i="19"/>
  <c r="BS413" i="19" s="1"/>
  <c r="AK413" i="19" s="1"/>
  <c r="BQ374" i="19"/>
  <c r="BS374" i="19" s="1"/>
  <c r="AK374" i="19" s="1"/>
  <c r="BS371" i="19"/>
  <c r="AK371" i="19" s="1"/>
  <c r="H105" i="10"/>
  <c r="BQ326" i="19"/>
  <c r="BS326" i="19" s="1"/>
  <c r="AK326" i="19" s="1"/>
  <c r="H99" i="10"/>
  <c r="BQ308" i="19"/>
  <c r="BS308" i="19" s="1"/>
  <c r="AK308" i="19" s="1"/>
  <c r="H93" i="10"/>
  <c r="BQ290" i="19"/>
  <c r="BS290" i="19" s="1"/>
  <c r="AK290" i="19" s="1"/>
  <c r="BQ275" i="19"/>
  <c r="BS275" i="19" s="1"/>
  <c r="AK275" i="19" s="1"/>
  <c r="BS212" i="19"/>
  <c r="AK212" i="19" s="1"/>
  <c r="BS182" i="19"/>
  <c r="AK182" i="19" s="1"/>
  <c r="BS116" i="19"/>
  <c r="AK116" i="19" s="1"/>
  <c r="H140" i="10"/>
  <c r="BQ431" i="19"/>
  <c r="BS431" i="19" s="1"/>
  <c r="AK431" i="19" s="1"/>
  <c r="BS317" i="19"/>
  <c r="AK317" i="19" s="1"/>
  <c r="BS299" i="19"/>
  <c r="AK299" i="19" s="1"/>
  <c r="H80" i="10"/>
  <c r="BQ251" i="19"/>
  <c r="BS251" i="19" s="1"/>
  <c r="AK251" i="19" s="1"/>
  <c r="H76" i="10"/>
  <c r="BQ239" i="19"/>
  <c r="BS239" i="19" s="1"/>
  <c r="AK239" i="19" s="1"/>
  <c r="BS125" i="19"/>
  <c r="AK125" i="19" s="1"/>
  <c r="BW455" i="19"/>
  <c r="BW431" i="19"/>
  <c r="BW407" i="19"/>
  <c r="BW383" i="19"/>
  <c r="BW359" i="19"/>
  <c r="BW335" i="19"/>
  <c r="BW311" i="19"/>
  <c r="BW287" i="19"/>
  <c r="BW263" i="19"/>
  <c r="BW239" i="19"/>
  <c r="BW215" i="19"/>
  <c r="BW191" i="19"/>
  <c r="BW167" i="19"/>
  <c r="BW143" i="19"/>
  <c r="BW119" i="19"/>
  <c r="BW95" i="19"/>
  <c r="BW71" i="19"/>
  <c r="BW47" i="19"/>
  <c r="BW23" i="19"/>
  <c r="BQ389" i="19"/>
  <c r="BS389" i="19" s="1"/>
  <c r="AK389" i="19" s="1"/>
  <c r="BQ350" i="19"/>
  <c r="BS350" i="19" s="1"/>
  <c r="AK350" i="19" s="1"/>
  <c r="BS347" i="19"/>
  <c r="AK347" i="19" s="1"/>
  <c r="H100" i="10"/>
  <c r="BQ311" i="19"/>
  <c r="BS311" i="19" s="1"/>
  <c r="AK311" i="19" s="1"/>
  <c r="BQ296" i="19"/>
  <c r="BS296" i="19" s="1"/>
  <c r="AK296" i="19" s="1"/>
  <c r="H84" i="10"/>
  <c r="BQ263" i="19"/>
  <c r="BS263" i="19" s="1"/>
  <c r="AK263" i="19" s="1"/>
  <c r="H77" i="10"/>
  <c r="BQ242" i="19"/>
  <c r="BS242" i="19" s="1"/>
  <c r="AK242" i="19" s="1"/>
  <c r="BS188" i="19"/>
  <c r="AK188" i="19" s="1"/>
  <c r="BS161" i="19"/>
  <c r="AK161" i="19" s="1"/>
  <c r="BS158" i="19"/>
  <c r="AK158" i="19" s="1"/>
  <c r="BS110" i="19"/>
  <c r="AK110" i="19" s="1"/>
  <c r="BQ449" i="19"/>
  <c r="BS449" i="19" s="1"/>
  <c r="AK449" i="19" s="1"/>
  <c r="BQ425" i="19"/>
  <c r="BS425" i="19" s="1"/>
  <c r="AK425" i="19" s="1"/>
  <c r="BS422" i="19"/>
  <c r="AK422" i="19" s="1"/>
  <c r="BQ386" i="19"/>
  <c r="BS386" i="19" s="1"/>
  <c r="AK386" i="19" s="1"/>
  <c r="BQ368" i="19"/>
  <c r="BS368" i="19" s="1"/>
  <c r="AK368" i="19" s="1"/>
  <c r="BQ347" i="19"/>
  <c r="H107" i="10"/>
  <c r="BQ332" i="19"/>
  <c r="BS332" i="19" s="1"/>
  <c r="AK332" i="19" s="1"/>
  <c r="BS320" i="19"/>
  <c r="AK320" i="19" s="1"/>
  <c r="H101" i="10"/>
  <c r="BQ314" i="19"/>
  <c r="BS314" i="19" s="1"/>
  <c r="AK314" i="19" s="1"/>
  <c r="H85" i="10"/>
  <c r="BQ266" i="19"/>
  <c r="BS266" i="19" s="1"/>
  <c r="AK266" i="19" s="1"/>
  <c r="BS194" i="19"/>
  <c r="AK194" i="19" s="1"/>
  <c r="BQ68" i="19"/>
  <c r="BS68" i="19" s="1"/>
  <c r="AK68" i="19" s="1"/>
  <c r="H19" i="10"/>
  <c r="H106" i="10"/>
  <c r="H131" i="10"/>
  <c r="BQ404" i="19"/>
  <c r="BS404" i="19" s="1"/>
  <c r="AK404" i="19" s="1"/>
  <c r="H108" i="10"/>
  <c r="BQ335" i="19"/>
  <c r="BQ281" i="19"/>
  <c r="BS281" i="19" s="1"/>
  <c r="AK281" i="19" s="1"/>
  <c r="H90" i="10"/>
  <c r="BS272" i="19"/>
  <c r="AK272" i="19" s="1"/>
  <c r="BS248" i="19"/>
  <c r="AK248" i="19" s="1"/>
  <c r="BQ233" i="19"/>
  <c r="BS233" i="19" s="1"/>
  <c r="AK233" i="19" s="1"/>
  <c r="H74" i="10"/>
  <c r="BS398" i="19"/>
  <c r="AK398" i="19" s="1"/>
  <c r="H109" i="10"/>
  <c r="BQ338" i="19"/>
  <c r="BS338" i="19" s="1"/>
  <c r="AK338" i="19" s="1"/>
  <c r="H97" i="10"/>
  <c r="BQ302" i="19"/>
  <c r="BS302" i="19" s="1"/>
  <c r="AK302" i="19" s="1"/>
  <c r="H91" i="10"/>
  <c r="BQ284" i="19"/>
  <c r="BS284" i="19" s="1"/>
  <c r="AK284" i="19" s="1"/>
  <c r="H86" i="10"/>
  <c r="BQ269" i="19"/>
  <c r="BS269" i="19" s="1"/>
  <c r="AK269" i="19" s="1"/>
  <c r="BQ257" i="19"/>
  <c r="BS257" i="19" s="1"/>
  <c r="AK257" i="19" s="1"/>
  <c r="H82" i="10"/>
  <c r="H78" i="10"/>
  <c r="BQ245" i="19"/>
  <c r="BS245" i="19" s="1"/>
  <c r="AK245" i="19" s="1"/>
  <c r="BS221" i="19"/>
  <c r="AK221" i="19" s="1"/>
  <c r="BS200" i="19"/>
  <c r="AK200" i="19" s="1"/>
  <c r="BS173" i="19"/>
  <c r="AK173" i="19" s="1"/>
  <c r="BQ98" i="19"/>
  <c r="BS98" i="19" s="1"/>
  <c r="AK98" i="19" s="1"/>
  <c r="H24" i="10"/>
  <c r="BQ83" i="19"/>
  <c r="BS83" i="19" s="1"/>
  <c r="AK83" i="19" s="1"/>
  <c r="BS65" i="19"/>
  <c r="AK65" i="19" s="1"/>
  <c r="AH434" i="19"/>
  <c r="AH356" i="19"/>
  <c r="AH311" i="19"/>
  <c r="AH266" i="19"/>
  <c r="AH146" i="19"/>
  <c r="AH98" i="19"/>
  <c r="AH26" i="19"/>
  <c r="BQ278" i="19"/>
  <c r="BS278" i="19" s="1"/>
  <c r="AK278" i="19" s="1"/>
  <c r="BQ254" i="19"/>
  <c r="BS254" i="19" s="1"/>
  <c r="AK254" i="19" s="1"/>
  <c r="BQ230" i="19"/>
  <c r="BS230" i="19" s="1"/>
  <c r="AK230" i="19" s="1"/>
  <c r="BQ218" i="19"/>
  <c r="BS218" i="19" s="1"/>
  <c r="AK218" i="19" s="1"/>
  <c r="H20" i="10"/>
  <c r="BQ71" i="19"/>
  <c r="BS71" i="19" s="1"/>
  <c r="AK71" i="19" s="1"/>
  <c r="BS38" i="19"/>
  <c r="AK38" i="19" s="1"/>
  <c r="BS29" i="19"/>
  <c r="AK29" i="19" s="1"/>
  <c r="AH458" i="19"/>
  <c r="AH290" i="19"/>
  <c r="BQ101" i="19"/>
  <c r="BS101" i="19" s="1"/>
  <c r="AK101" i="19" s="1"/>
  <c r="H30" i="10"/>
  <c r="BS20" i="19"/>
  <c r="AK20" i="19" s="1"/>
  <c r="AH404" i="19"/>
  <c r="AH50" i="19"/>
  <c r="BQ260" i="19"/>
  <c r="BS260" i="19" s="1"/>
  <c r="AK260" i="19" s="1"/>
  <c r="BQ236" i="19"/>
  <c r="BS236" i="19" s="1"/>
  <c r="AK236" i="19" s="1"/>
  <c r="BQ227" i="19"/>
  <c r="BS227" i="19" s="1"/>
  <c r="AK227" i="19" s="1"/>
  <c r="BQ215" i="19"/>
  <c r="BS215" i="19" s="1"/>
  <c r="AK215" i="19" s="1"/>
  <c r="BQ203" i="19"/>
  <c r="BS203" i="19" s="1"/>
  <c r="AK203" i="19" s="1"/>
  <c r="BQ191" i="19"/>
  <c r="BS191" i="19" s="1"/>
  <c r="AK191" i="19" s="1"/>
  <c r="BQ179" i="19"/>
  <c r="BS179" i="19" s="1"/>
  <c r="AK179" i="19" s="1"/>
  <c r="BQ167" i="19"/>
  <c r="BS167" i="19" s="1"/>
  <c r="AK167" i="19" s="1"/>
  <c r="BQ155" i="19"/>
  <c r="BS155" i="19" s="1"/>
  <c r="AK155" i="19" s="1"/>
  <c r="BQ143" i="19"/>
  <c r="BS143" i="19" s="1"/>
  <c r="AK143" i="19" s="1"/>
  <c r="BQ131" i="19"/>
  <c r="BS131" i="19" s="1"/>
  <c r="AK131" i="19" s="1"/>
  <c r="BQ119" i="19"/>
  <c r="BS119" i="19" s="1"/>
  <c r="AK119" i="19" s="1"/>
  <c r="BS50" i="19"/>
  <c r="AK50" i="19" s="1"/>
  <c r="AH428" i="19"/>
  <c r="AH383" i="19"/>
  <c r="AH338" i="19"/>
  <c r="AH314" i="19"/>
  <c r="AH236" i="19"/>
  <c r="AH215" i="19"/>
  <c r="H31" i="10"/>
  <c r="BQ104" i="19"/>
  <c r="BS104" i="19" s="1"/>
  <c r="AK104" i="19" s="1"/>
  <c r="BQ77" i="19"/>
  <c r="BS77" i="19" s="1"/>
  <c r="AK77" i="19" s="1"/>
  <c r="H22" i="10"/>
  <c r="BQ224" i="19"/>
  <c r="BS224" i="19" s="1"/>
  <c r="AK224" i="19" s="1"/>
  <c r="BQ92" i="19"/>
  <c r="BS92" i="19" s="1"/>
  <c r="AK92" i="19" s="1"/>
  <c r="H27" i="10"/>
  <c r="BS62" i="19"/>
  <c r="AK62" i="19" s="1"/>
  <c r="AH239" i="19"/>
  <c r="H26" i="10"/>
  <c r="H32" i="10"/>
  <c r="BQ107" i="19"/>
  <c r="BS107" i="19" s="1"/>
  <c r="AK107" i="19" s="1"/>
  <c r="H23" i="10"/>
  <c r="BQ80" i="19"/>
  <c r="BS80" i="19" s="1"/>
  <c r="AK80" i="19" s="1"/>
  <c r="BS53" i="19"/>
  <c r="AK53" i="19" s="1"/>
  <c r="BS26" i="19"/>
  <c r="AK26" i="19" s="1"/>
  <c r="AH431" i="19"/>
  <c r="AH386" i="19"/>
  <c r="AH308" i="19"/>
  <c r="AH263" i="19"/>
  <c r="H3" i="10"/>
  <c r="H11" i="10"/>
  <c r="BQ59" i="19"/>
  <c r="BS59" i="19" s="1"/>
  <c r="AK59" i="19" s="1"/>
  <c r="BQ47" i="19"/>
  <c r="BS47" i="19" s="1"/>
  <c r="AK47" i="19" s="1"/>
  <c r="BQ35" i="19"/>
  <c r="BS35" i="19" s="1"/>
  <c r="AK35" i="19" s="1"/>
  <c r="BQ23" i="19"/>
  <c r="BS23" i="19" s="1"/>
  <c r="AK23" i="19" s="1"/>
  <c r="BQ56" i="19"/>
  <c r="BS56" i="19" s="1"/>
  <c r="AK56" i="19" s="1"/>
  <c r="BQ32" i="19"/>
  <c r="BS32" i="19" s="1"/>
  <c r="AK32" i="19" s="1"/>
  <c r="H6" i="10"/>
  <c r="H14" i="10"/>
  <c r="AD22" i="32"/>
  <c r="AF22" i="32"/>
  <c r="V35" i="32"/>
  <c r="K30" i="26"/>
  <c r="V10" i="32"/>
  <c r="Y15" i="32"/>
  <c r="AG12" i="32"/>
  <c r="AG28" i="32"/>
  <c r="AF24" i="32"/>
  <c r="AD24" i="32"/>
  <c r="U24" i="32"/>
  <c r="AD16" i="32"/>
  <c r="T12" i="32"/>
  <c r="Y34" i="32"/>
  <c r="AA17" i="32"/>
  <c r="AD35" i="32"/>
  <c r="AG27" i="32"/>
  <c r="BX17" i="19"/>
  <c r="AG21" i="32"/>
  <c r="AG17" i="32"/>
  <c r="V18" i="32"/>
  <c r="Y12" i="32"/>
  <c r="AF26" i="32"/>
  <c r="AG11" i="32"/>
  <c r="V22" i="32"/>
  <c r="BY17" i="19"/>
  <c r="AI18" i="19"/>
  <c r="AJ18" i="19" s="1"/>
  <c r="BV17" i="19"/>
  <c r="BP17" i="19"/>
  <c r="BS17" i="19" s="1"/>
  <c r="AK17" i="19" s="1"/>
  <c r="AF17" i="19"/>
  <c r="AE23" i="32"/>
  <c r="AA31" i="32"/>
  <c r="AF33" i="32"/>
  <c r="V21" i="32"/>
  <c r="AA11" i="32"/>
  <c r="Z24" i="32"/>
  <c r="P25" i="26"/>
  <c r="P9" i="26"/>
  <c r="G20" i="10"/>
  <c r="G6" i="10"/>
  <c r="G34" i="10"/>
  <c r="G138" i="10"/>
  <c r="G29" i="10"/>
  <c r="G71" i="10"/>
  <c r="G107" i="10"/>
  <c r="G118" i="10"/>
  <c r="I92" i="4"/>
  <c r="I111" i="4"/>
  <c r="I110" i="4"/>
  <c r="G55" i="4"/>
  <c r="I103" i="4"/>
  <c r="I74" i="4"/>
  <c r="G43" i="4"/>
  <c r="G57" i="4"/>
  <c r="G14" i="10"/>
  <c r="G56" i="10"/>
  <c r="G68" i="10"/>
  <c r="G114" i="10"/>
  <c r="G23" i="10"/>
  <c r="G57" i="10"/>
  <c r="G91" i="10"/>
  <c r="G135" i="10"/>
  <c r="I132" i="4"/>
  <c r="G12" i="4"/>
  <c r="G25" i="4"/>
  <c r="G16" i="4"/>
  <c r="I151" i="4"/>
  <c r="G16" i="10"/>
  <c r="G28" i="10"/>
  <c r="G106" i="10"/>
  <c r="G13" i="10"/>
  <c r="G55" i="10"/>
  <c r="G89" i="10"/>
  <c r="G125" i="10"/>
  <c r="I136" i="4"/>
  <c r="G18" i="4"/>
  <c r="G20" i="4"/>
  <c r="G86" i="10"/>
  <c r="G72" i="10"/>
  <c r="G84" i="10"/>
  <c r="G130" i="10"/>
  <c r="G25" i="10"/>
  <c r="G59" i="10"/>
  <c r="G93" i="10"/>
  <c r="G139" i="10"/>
  <c r="I100" i="4"/>
  <c r="G10" i="4"/>
  <c r="G17" i="4"/>
  <c r="I109" i="4"/>
  <c r="G119" i="10"/>
  <c r="G151" i="10"/>
  <c r="I108" i="4"/>
  <c r="G22" i="4"/>
  <c r="I75" i="4"/>
  <c r="I122" i="4"/>
  <c r="I129" i="4"/>
  <c r="G102" i="10"/>
  <c r="G64" i="10"/>
  <c r="G44" i="10"/>
  <c r="G98" i="10"/>
  <c r="G9" i="10"/>
  <c r="G41" i="10"/>
  <c r="G73" i="10"/>
  <c r="G105" i="10"/>
  <c r="G137" i="10"/>
  <c r="I140" i="4"/>
  <c r="G58" i="4"/>
  <c r="I119" i="4"/>
  <c r="G21" i="4"/>
  <c r="G28" i="4"/>
  <c r="G39" i="4"/>
  <c r="AQ17" i="2"/>
  <c r="R17" i="2" s="1"/>
  <c r="C12" i="24"/>
  <c r="AI24" i="2"/>
  <c r="AJ24" i="2" s="1"/>
  <c r="BW23" i="2"/>
  <c r="BW20" i="2"/>
  <c r="AH18" i="2"/>
  <c r="M3" i="27"/>
  <c r="BZ20" i="2"/>
  <c r="BV20" i="2"/>
  <c r="AI21" i="2"/>
  <c r="AJ21" i="2" s="1"/>
  <c r="AJ20" i="2"/>
  <c r="AI27" i="2"/>
  <c r="AJ27" i="2" s="1"/>
  <c r="BZ23" i="2"/>
  <c r="BZ26" i="2"/>
  <c r="N19" i="26"/>
  <c r="N20" i="26"/>
  <c r="E19" i="26"/>
  <c r="O24" i="32" s="1"/>
  <c r="D21" i="26"/>
  <c r="H25" i="32" s="1"/>
  <c r="K25" i="32" s="1"/>
  <c r="F17" i="26"/>
  <c r="N22" i="26"/>
  <c r="D19" i="26"/>
  <c r="M24" i="32" s="1"/>
  <c r="P24" i="32" s="1"/>
  <c r="N18" i="26"/>
  <c r="D18" i="26"/>
  <c r="H24" i="32" s="1"/>
  <c r="K24" i="32" s="1"/>
  <c r="I24" i="32" s="1"/>
  <c r="F20" i="26"/>
  <c r="F21" i="26"/>
  <c r="F22" i="26"/>
  <c r="F18" i="26"/>
  <c r="N17" i="26"/>
  <c r="E22" i="26"/>
  <c r="O5" i="27" s="1"/>
  <c r="F19" i="26"/>
  <c r="D20" i="26"/>
  <c r="E18" i="26"/>
  <c r="J24" i="32" s="1"/>
  <c r="N21" i="26"/>
  <c r="D22" i="26"/>
  <c r="M25" i="32" s="1"/>
  <c r="N25" i="32" s="1"/>
  <c r="E20" i="26"/>
  <c r="E25" i="32" s="1"/>
  <c r="E21" i="26"/>
  <c r="N5" i="27" s="1"/>
  <c r="D17" i="26"/>
  <c r="C24" i="32" s="1"/>
  <c r="F24" i="32" s="1"/>
  <c r="E17" i="26"/>
  <c r="E24" i="32" s="1"/>
  <c r="AH27" i="2"/>
  <c r="AH24" i="2"/>
  <c r="AI25" i="2"/>
  <c r="AJ25" i="2" s="1"/>
  <c r="CB23" i="2"/>
  <c r="AH21" i="2"/>
  <c r="CB26" i="2"/>
  <c r="BC10" i="2"/>
  <c r="BB10" i="2"/>
  <c r="AF26" i="2"/>
  <c r="BN26" i="2"/>
  <c r="AE26" i="2"/>
  <c r="AI28" i="2"/>
  <c r="AJ28" i="2" s="1"/>
  <c r="BQ26" i="2"/>
  <c r="H5" i="4"/>
  <c r="BQ23" i="2"/>
  <c r="AG23" i="2"/>
  <c r="BP23" i="2"/>
  <c r="AE23" i="2"/>
  <c r="AD23" i="2"/>
  <c r="AB10" i="2"/>
  <c r="BP20" i="2"/>
  <c r="AD20" i="2"/>
  <c r="H3" i="4"/>
  <c r="AI22" i="2"/>
  <c r="AJ22" i="2" s="1"/>
  <c r="BO20" i="2"/>
  <c r="AG20" i="2"/>
  <c r="N16" i="26"/>
  <c r="J3" i="27"/>
  <c r="G3" i="27" s="1"/>
  <c r="G70" i="10"/>
  <c r="G76" i="10"/>
  <c r="G48" i="10"/>
  <c r="G112" i="10"/>
  <c r="G12" i="10"/>
  <c r="G18" i="10"/>
  <c r="G82" i="10"/>
  <c r="G126" i="10"/>
  <c r="G5" i="10"/>
  <c r="G21" i="10"/>
  <c r="G37" i="10"/>
  <c r="G53" i="10"/>
  <c r="G69" i="10"/>
  <c r="G85" i="10"/>
  <c r="G101" i="10"/>
  <c r="G117" i="10"/>
  <c r="G133" i="10"/>
  <c r="G149" i="10"/>
  <c r="G150" i="10"/>
  <c r="I116" i="4"/>
  <c r="G70" i="4"/>
  <c r="G26" i="4"/>
  <c r="I127" i="4"/>
  <c r="I83" i="4"/>
  <c r="G29" i="4"/>
  <c r="I130" i="4"/>
  <c r="I82" i="4"/>
  <c r="G32" i="4"/>
  <c r="I133" i="4"/>
  <c r="G59" i="4"/>
  <c r="B3" i="27"/>
  <c r="G5" i="4"/>
  <c r="I102" i="4"/>
  <c r="G60" i="4"/>
  <c r="G13" i="4"/>
  <c r="I97" i="4"/>
  <c r="G27" i="4"/>
  <c r="F10" i="27"/>
  <c r="G22" i="10"/>
  <c r="G36" i="10"/>
  <c r="G24" i="10"/>
  <c r="G88" i="10"/>
  <c r="G78" i="10"/>
  <c r="G100" i="10"/>
  <c r="G58" i="10"/>
  <c r="G116" i="10"/>
  <c r="G144" i="10"/>
  <c r="G15" i="10"/>
  <c r="G31" i="10"/>
  <c r="G47" i="10"/>
  <c r="G63" i="10"/>
  <c r="G79" i="10"/>
  <c r="G95" i="10"/>
  <c r="G111" i="10"/>
  <c r="G127" i="10"/>
  <c r="G143" i="10"/>
  <c r="G136" i="10"/>
  <c r="I128" i="4"/>
  <c r="I88" i="4"/>
  <c r="G42" i="4"/>
  <c r="I147" i="4"/>
  <c r="I95" i="4"/>
  <c r="G53" i="4"/>
  <c r="I146" i="4"/>
  <c r="I98" i="4"/>
  <c r="G52" i="4"/>
  <c r="G9" i="4"/>
  <c r="I93" i="4"/>
  <c r="G6" i="4"/>
  <c r="G38" i="10"/>
  <c r="G52" i="10"/>
  <c r="G32" i="10"/>
  <c r="G96" i="10"/>
  <c r="G94" i="10"/>
  <c r="G2" i="10"/>
  <c r="G66" i="10"/>
  <c r="G120" i="10"/>
  <c r="G148" i="10"/>
  <c r="G17" i="10"/>
  <c r="G33" i="10"/>
  <c r="G49" i="10"/>
  <c r="G65" i="10"/>
  <c r="G81" i="10"/>
  <c r="G97" i="10"/>
  <c r="G113" i="10"/>
  <c r="G129" i="10"/>
  <c r="G145" i="10"/>
  <c r="G142" i="10"/>
  <c r="I124" i="4"/>
  <c r="I84" i="4"/>
  <c r="G38" i="4"/>
  <c r="I139" i="4"/>
  <c r="I91" i="4"/>
  <c r="G49" i="4"/>
  <c r="I138" i="4"/>
  <c r="I94" i="4"/>
  <c r="G48" i="4"/>
  <c r="I141" i="4"/>
  <c r="I89" i="4"/>
  <c r="G4" i="4"/>
  <c r="G62" i="10"/>
  <c r="G60" i="10"/>
  <c r="G40" i="10"/>
  <c r="G104" i="10"/>
  <c r="G110" i="10"/>
  <c r="G10" i="10"/>
  <c r="G74" i="10"/>
  <c r="G124" i="10"/>
  <c r="G3" i="10"/>
  <c r="G19" i="10"/>
  <c r="G35" i="10"/>
  <c r="G51" i="10"/>
  <c r="G67" i="10"/>
  <c r="G83" i="10"/>
  <c r="G99" i="10"/>
  <c r="G115" i="10"/>
  <c r="G131" i="10"/>
  <c r="G147" i="10"/>
  <c r="G146" i="10"/>
  <c r="I120" i="4"/>
  <c r="I76" i="4"/>
  <c r="G34" i="4"/>
  <c r="I135" i="4"/>
  <c r="I87" i="4"/>
  <c r="G41" i="4"/>
  <c r="I134" i="4"/>
  <c r="I90" i="4"/>
  <c r="G40" i="4"/>
  <c r="I137" i="4"/>
  <c r="G67" i="4"/>
  <c r="F5" i="27"/>
  <c r="F3" i="27"/>
  <c r="I104" i="4"/>
  <c r="G66" i="4"/>
  <c r="G30" i="4"/>
  <c r="I143" i="4"/>
  <c r="I107" i="4"/>
  <c r="G73" i="4"/>
  <c r="G33" i="4"/>
  <c r="I142" i="4"/>
  <c r="I106" i="4"/>
  <c r="G72" i="4"/>
  <c r="G36" i="4"/>
  <c r="G7" i="4"/>
  <c r="I105" i="4"/>
  <c r="G63" i="4"/>
  <c r="G23" i="4"/>
  <c r="I125" i="4"/>
  <c r="I77" i="4"/>
  <c r="G35" i="4"/>
  <c r="B5" i="27"/>
  <c r="G8" i="4"/>
  <c r="I115" i="4"/>
  <c r="I79" i="4"/>
  <c r="G45" i="4"/>
  <c r="G3" i="4"/>
  <c r="I114" i="4"/>
  <c r="I78" i="4"/>
  <c r="G44" i="4"/>
  <c r="G11" i="4"/>
  <c r="I121" i="4"/>
  <c r="G71" i="4"/>
  <c r="G31" i="4"/>
  <c r="B10" i="27"/>
  <c r="AA17" i="2"/>
  <c r="AA10" i="2" s="1"/>
  <c r="I149" i="4"/>
  <c r="I117" i="4"/>
  <c r="I85" i="4"/>
  <c r="G51" i="4"/>
  <c r="G19" i="4"/>
  <c r="G2" i="4"/>
  <c r="G122" i="10"/>
  <c r="I144" i="4"/>
  <c r="I112" i="4"/>
  <c r="I80" i="4"/>
  <c r="G46" i="4"/>
  <c r="G14" i="4"/>
  <c r="I131" i="4"/>
  <c r="I99" i="4"/>
  <c r="G69" i="4"/>
  <c r="G37" i="4"/>
  <c r="I150" i="4"/>
  <c r="I118" i="4"/>
  <c r="I86" i="4"/>
  <c r="G56" i="4"/>
  <c r="G24" i="4"/>
  <c r="I145" i="4"/>
  <c r="I113" i="4"/>
  <c r="I81" i="4"/>
  <c r="G47" i="4"/>
  <c r="G15" i="4"/>
  <c r="AA10" i="19"/>
  <c r="F23" i="32"/>
  <c r="E13" i="26"/>
  <c r="O22" i="32" s="1"/>
  <c r="N22" i="32" s="1"/>
  <c r="D12" i="26"/>
  <c r="H22" i="32" s="1"/>
  <c r="K22" i="32" s="1"/>
  <c r="N13" i="26"/>
  <c r="E23" i="32"/>
  <c r="E15" i="26"/>
  <c r="D15" i="26"/>
  <c r="H23" i="32" s="1"/>
  <c r="I23" i="32" s="1"/>
  <c r="N12" i="26"/>
  <c r="F11" i="26"/>
  <c r="E12" i="26"/>
  <c r="J22" i="32" s="1"/>
  <c r="F14" i="26"/>
  <c r="H11" i="24"/>
  <c r="H23" i="24"/>
  <c r="C11" i="24"/>
  <c r="G35" i="24"/>
  <c r="A4" i="28" s="1"/>
  <c r="J4" i="28" s="1"/>
  <c r="C24" i="24"/>
  <c r="C35" i="24"/>
  <c r="C36" i="24"/>
  <c r="C27" i="24"/>
  <c r="Q12" i="24" s="1"/>
  <c r="C13" i="24"/>
  <c r="H11" i="32"/>
  <c r="I11" i="32" s="1"/>
  <c r="BE26" i="2"/>
  <c r="C23" i="24"/>
  <c r="C15" i="24"/>
  <c r="Q11" i="24" s="1"/>
  <c r="BJ215" i="2"/>
  <c r="D215" i="2" s="1"/>
  <c r="J216" i="2" s="1"/>
  <c r="BK215" i="2"/>
  <c r="BK192" i="2"/>
  <c r="BJ192" i="2"/>
  <c r="D192" i="2" s="1"/>
  <c r="J193" i="2" s="1"/>
  <c r="C25" i="24"/>
  <c r="G11" i="24"/>
  <c r="A2" i="28" s="1"/>
  <c r="I2" i="28" s="1"/>
  <c r="G23" i="24"/>
  <c r="A3" i="28" s="1"/>
  <c r="G3" i="28" s="1"/>
  <c r="C39" i="24"/>
  <c r="Q13" i="24" s="1"/>
  <c r="BE17" i="2"/>
  <c r="BG12" i="2"/>
  <c r="BK17" i="2"/>
  <c r="C37" i="24"/>
  <c r="C26" i="24"/>
  <c r="BK224" i="2"/>
  <c r="BJ224" i="2"/>
  <c r="D224" i="2" s="1"/>
  <c r="J225" i="2" s="1"/>
  <c r="BJ183" i="2"/>
  <c r="D183" i="2" s="1"/>
  <c r="BK183" i="2"/>
  <c r="F16" i="18"/>
  <c r="G16" i="18" s="1"/>
  <c r="H35" i="24"/>
  <c r="C14" i="24"/>
  <c r="C38" i="24"/>
  <c r="O3" i="27"/>
  <c r="L5" i="27"/>
  <c r="AI17" i="2"/>
  <c r="BV17" i="2" s="1"/>
  <c r="BV10" i="2" s="1"/>
  <c r="F22" i="32"/>
  <c r="D22" i="32" s="1"/>
  <c r="Q22" i="32"/>
  <c r="AF23" i="32"/>
  <c r="AD23" i="32"/>
  <c r="Y24" i="32"/>
  <c r="AA24" i="32"/>
  <c r="AA23" i="32"/>
  <c r="Y23" i="32"/>
  <c r="AD32" i="32"/>
  <c r="AA12" i="32"/>
  <c r="AF13" i="32"/>
  <c r="BZ10" i="19"/>
  <c r="AG13" i="32"/>
  <c r="AG14" i="32"/>
  <c r="AG31" i="32"/>
  <c r="AG26" i="32"/>
  <c r="N10" i="27"/>
  <c r="AG16" i="32"/>
  <c r="AG29" i="32"/>
  <c r="CC17" i="19"/>
  <c r="O29" i="26" s="1"/>
  <c r="V16" i="32"/>
  <c r="CB10" i="19"/>
  <c r="AG33" i="32"/>
  <c r="AH18" i="19"/>
  <c r="AB10" i="19"/>
  <c r="L12" i="27"/>
  <c r="AG19" i="32"/>
  <c r="AG34" i="32"/>
  <c r="AG10" i="32"/>
  <c r="I25" i="32"/>
  <c r="C25" i="32"/>
  <c r="F25" i="32" s="1"/>
  <c r="G4" i="30"/>
  <c r="E4" i="30"/>
  <c r="F4" i="30"/>
  <c r="C4" i="30"/>
  <c r="H4" i="30"/>
  <c r="D4" i="30"/>
  <c r="AD25" i="32"/>
  <c r="AF25" i="32"/>
  <c r="AG24" i="32"/>
  <c r="V25" i="32"/>
  <c r="T25" i="32"/>
  <c r="E3" i="30"/>
  <c r="F3" i="30"/>
  <c r="G3" i="30"/>
  <c r="C3" i="30"/>
  <c r="H3" i="30"/>
  <c r="D3" i="30"/>
  <c r="AA25" i="32"/>
  <c r="Y25" i="32"/>
  <c r="Z12" i="19"/>
  <c r="H2" i="30"/>
  <c r="D2" i="30"/>
  <c r="F2" i="30"/>
  <c r="G2" i="30"/>
  <c r="C2" i="30"/>
  <c r="E2" i="30"/>
  <c r="CD17" i="19"/>
  <c r="AM10" i="19"/>
  <c r="AG20" i="32"/>
  <c r="V17" i="32"/>
  <c r="Y22" i="32"/>
  <c r="AG22" i="32"/>
  <c r="AD17" i="32"/>
  <c r="T32" i="32"/>
  <c r="AF28" i="32"/>
  <c r="AG32" i="32"/>
  <c r="AF17" i="32"/>
  <c r="AA16" i="32"/>
  <c r="AD28" i="32"/>
  <c r="T19" i="32"/>
  <c r="V14" i="32"/>
  <c r="V31" i="32"/>
  <c r="K36" i="26"/>
  <c r="CE17" i="19"/>
  <c r="T23" i="32"/>
  <c r="AI19" i="19"/>
  <c r="AJ19" i="19" s="1"/>
  <c r="AE22" i="32"/>
  <c r="M10" i="27"/>
  <c r="Y33" i="32"/>
  <c r="AA27" i="32"/>
  <c r="AF15" i="32"/>
  <c r="AG15" i="32"/>
  <c r="AA29" i="32"/>
  <c r="AF29" i="32"/>
  <c r="AA20" i="32"/>
  <c r="AF31" i="32"/>
  <c r="AE25" i="32"/>
  <c r="T26" i="32"/>
  <c r="AG17" i="19"/>
  <c r="AH17" i="19" s="1"/>
  <c r="AD10" i="19" s="1"/>
  <c r="P23" i="32"/>
  <c r="N23" i="32"/>
  <c r="BO17" i="2"/>
  <c r="AD17" i="2"/>
  <c r="AH17" i="2" s="1"/>
  <c r="H2" i="4"/>
  <c r="BQ17" i="2"/>
  <c r="BP17" i="2"/>
  <c r="BV299" i="19" l="1"/>
  <c r="BX299" i="19"/>
  <c r="AI300" i="19"/>
  <c r="AJ299" i="19"/>
  <c r="BW299" i="19"/>
  <c r="BS335" i="19"/>
  <c r="AK335" i="19" s="1"/>
  <c r="BW221" i="19"/>
  <c r="AI222" i="19"/>
  <c r="BX221" i="19"/>
  <c r="BV221" i="19"/>
  <c r="AJ221" i="19"/>
  <c r="BV314" i="19"/>
  <c r="AJ314" i="19"/>
  <c r="AI315" i="19"/>
  <c r="BV275" i="19"/>
  <c r="BW275" i="19"/>
  <c r="BX275" i="19"/>
  <c r="AI276" i="19"/>
  <c r="AJ275" i="19"/>
  <c r="BS464" i="19"/>
  <c r="AK464" i="19" s="1"/>
  <c r="BV89" i="19"/>
  <c r="BX89" i="19"/>
  <c r="BW89" i="19"/>
  <c r="AI90" i="19"/>
  <c r="AJ89" i="19"/>
  <c r="BW245" i="19"/>
  <c r="AI246" i="19"/>
  <c r="AJ245" i="19"/>
  <c r="BV245" i="19"/>
  <c r="BX245" i="19"/>
  <c r="BX461" i="19"/>
  <c r="AI462" i="19"/>
  <c r="AJ461" i="19"/>
  <c r="BV461" i="19"/>
  <c r="BW461" i="19"/>
  <c r="BX272" i="19"/>
  <c r="BV272" i="19"/>
  <c r="AI273" i="19"/>
  <c r="AJ272" i="19"/>
  <c r="BV26" i="19"/>
  <c r="BX26" i="19"/>
  <c r="AJ26" i="19"/>
  <c r="AI27" i="19"/>
  <c r="BW26" i="19"/>
  <c r="BV338" i="19"/>
  <c r="BX338" i="19"/>
  <c r="AI339" i="19"/>
  <c r="AJ338" i="19"/>
  <c r="BW233" i="19"/>
  <c r="BV233" i="19"/>
  <c r="BX233" i="19"/>
  <c r="AI234" i="19"/>
  <c r="AJ233" i="19"/>
  <c r="BW125" i="19"/>
  <c r="BX125" i="19"/>
  <c r="BV125" i="19"/>
  <c r="AI126" i="19"/>
  <c r="AJ125" i="19"/>
  <c r="BV35" i="19"/>
  <c r="BV10" i="19" s="1"/>
  <c r="BX35" i="19"/>
  <c r="AI36" i="19"/>
  <c r="AJ35" i="19"/>
  <c r="BW35" i="19"/>
  <c r="BX176" i="19"/>
  <c r="AI177" i="19"/>
  <c r="AJ176" i="19"/>
  <c r="BV176" i="19"/>
  <c r="BV347" i="19"/>
  <c r="BX347" i="19"/>
  <c r="BW347" i="19"/>
  <c r="AI348" i="19"/>
  <c r="AJ347" i="19"/>
  <c r="BV95" i="19"/>
  <c r="BX95" i="19"/>
  <c r="AI96" i="19"/>
  <c r="AJ95" i="19"/>
  <c r="BV335" i="19"/>
  <c r="AJ335" i="19"/>
  <c r="BX335" i="19"/>
  <c r="AI336" i="19"/>
  <c r="BW317" i="19"/>
  <c r="BX317" i="19"/>
  <c r="BV317" i="19"/>
  <c r="AI318" i="19"/>
  <c r="AJ317" i="19"/>
  <c r="BX53" i="19"/>
  <c r="BV53" i="19"/>
  <c r="BW53" i="19"/>
  <c r="AJ53" i="19"/>
  <c r="AI54" i="19"/>
  <c r="BX200" i="19"/>
  <c r="AJ200" i="19"/>
  <c r="AI201" i="19"/>
  <c r="BV200" i="19"/>
  <c r="BW305" i="19"/>
  <c r="AJ305" i="19"/>
  <c r="BX305" i="19"/>
  <c r="AI306" i="19"/>
  <c r="BV305" i="19"/>
  <c r="BV227" i="19"/>
  <c r="BW227" i="19"/>
  <c r="AI228" i="19"/>
  <c r="BX227" i="19"/>
  <c r="AJ227" i="19"/>
  <c r="BX464" i="19"/>
  <c r="AI465" i="19"/>
  <c r="AJ464" i="19"/>
  <c r="BV464" i="19"/>
  <c r="BV119" i="19"/>
  <c r="BX119" i="19"/>
  <c r="AI120" i="19"/>
  <c r="AJ119" i="19"/>
  <c r="BX65" i="19"/>
  <c r="AI66" i="19"/>
  <c r="AJ65" i="19"/>
  <c r="BW65" i="19"/>
  <c r="BV65" i="19"/>
  <c r="BW452" i="19"/>
  <c r="BX452" i="19"/>
  <c r="BV452" i="19"/>
  <c r="AI453" i="19"/>
  <c r="AJ452" i="19"/>
  <c r="BX296" i="19"/>
  <c r="AI297" i="19"/>
  <c r="AJ296" i="19"/>
  <c r="BV296" i="19"/>
  <c r="BW29" i="19"/>
  <c r="BW10" i="19" s="1"/>
  <c r="BV29" i="19"/>
  <c r="AI30" i="19"/>
  <c r="AJ29" i="19"/>
  <c r="BX29" i="19"/>
  <c r="BX152" i="19"/>
  <c r="BV152" i="19"/>
  <c r="AI153" i="19"/>
  <c r="AJ152" i="19"/>
  <c r="BV263" i="19"/>
  <c r="BX263" i="19"/>
  <c r="AI264" i="19"/>
  <c r="AJ263" i="19"/>
  <c r="BX416" i="19"/>
  <c r="BW416" i="19"/>
  <c r="AI417" i="19"/>
  <c r="AJ416" i="19"/>
  <c r="BV416" i="19"/>
  <c r="BX377" i="19"/>
  <c r="BW377" i="19"/>
  <c r="AI378" i="19"/>
  <c r="AJ377" i="19"/>
  <c r="BV377" i="19"/>
  <c r="BS416" i="19"/>
  <c r="AK416" i="19" s="1"/>
  <c r="BS377" i="19"/>
  <c r="AK377" i="19" s="1"/>
  <c r="AK12" i="19" s="1"/>
  <c r="AK10" i="19" s="1"/>
  <c r="BV395" i="19"/>
  <c r="BX395" i="19"/>
  <c r="AI396" i="19"/>
  <c r="BW395" i="19"/>
  <c r="AJ395" i="19"/>
  <c r="BS395" i="19"/>
  <c r="AK395" i="19" s="1"/>
  <c r="BW293" i="19"/>
  <c r="AI294" i="19"/>
  <c r="AJ293" i="19"/>
  <c r="BV293" i="19"/>
  <c r="BX293" i="19"/>
  <c r="BV434" i="19"/>
  <c r="AI435" i="19"/>
  <c r="AJ434" i="19"/>
  <c r="BW434" i="19"/>
  <c r="BX434" i="19"/>
  <c r="E32" i="32"/>
  <c r="E21" i="32"/>
  <c r="C10" i="32"/>
  <c r="AH26" i="2"/>
  <c r="BS20" i="2"/>
  <c r="AK20" i="2" s="1"/>
  <c r="BZ10" i="2"/>
  <c r="CC17" i="2"/>
  <c r="BS17" i="2"/>
  <c r="AK17" i="2" s="1"/>
  <c r="AJ17" i="2"/>
  <c r="H4" i="28"/>
  <c r="C4" i="28"/>
  <c r="G4" i="28"/>
  <c r="I4" i="28"/>
  <c r="M5" i="27"/>
  <c r="D24" i="32"/>
  <c r="N24" i="32"/>
  <c r="P25" i="32"/>
  <c r="J25" i="32"/>
  <c r="O25" i="32"/>
  <c r="Q24" i="32"/>
  <c r="J5" i="27"/>
  <c r="G5" i="27" s="1"/>
  <c r="K5" i="27"/>
  <c r="K20" i="26"/>
  <c r="CE17" i="2"/>
  <c r="O14" i="26" s="1"/>
  <c r="CB10" i="2"/>
  <c r="D4" i="28"/>
  <c r="F4" i="28"/>
  <c r="H2" i="28"/>
  <c r="K4" i="28"/>
  <c r="D23" i="32"/>
  <c r="D2" i="28"/>
  <c r="E4" i="28"/>
  <c r="BS26" i="2"/>
  <c r="AK26" i="2" s="1"/>
  <c r="D25" i="32"/>
  <c r="H3" i="28"/>
  <c r="AH23" i="2"/>
  <c r="E2" i="28"/>
  <c r="BS23" i="2"/>
  <c r="AK23" i="2" s="1"/>
  <c r="C3" i="28"/>
  <c r="E10" i="32"/>
  <c r="I22" i="32"/>
  <c r="J3" i="28"/>
  <c r="BW17" i="2"/>
  <c r="BW10" i="2" s="1"/>
  <c r="L3" i="27"/>
  <c r="K23" i="32"/>
  <c r="K14" i="26"/>
  <c r="D3" i="28"/>
  <c r="I3" i="28"/>
  <c r="K3" i="28"/>
  <c r="AH20" i="2"/>
  <c r="F3" i="28"/>
  <c r="K3" i="27"/>
  <c r="N3" i="27"/>
  <c r="J23" i="32"/>
  <c r="E29" i="32"/>
  <c r="M31" i="32"/>
  <c r="J15" i="32"/>
  <c r="J26" i="32"/>
  <c r="C14" i="32"/>
  <c r="J16" i="32"/>
  <c r="J12" i="32"/>
  <c r="H19" i="32"/>
  <c r="F10" i="32"/>
  <c r="E14" i="32"/>
  <c r="E18" i="32"/>
  <c r="C11" i="32"/>
  <c r="J30" i="32"/>
  <c r="H14" i="32"/>
  <c r="J18" i="32"/>
  <c r="C27" i="32"/>
  <c r="O14" i="32"/>
  <c r="O28" i="32"/>
  <c r="H13" i="32"/>
  <c r="M32" i="32"/>
  <c r="E31" i="32"/>
  <c r="E34" i="32"/>
  <c r="E11" i="32"/>
  <c r="J20" i="32"/>
  <c r="J14" i="32"/>
  <c r="E12" i="32"/>
  <c r="O29" i="32"/>
  <c r="H34" i="32"/>
  <c r="O15" i="32"/>
  <c r="C20" i="32"/>
  <c r="O12" i="32"/>
  <c r="M13" i="32"/>
  <c r="O20" i="32"/>
  <c r="O30" i="32"/>
  <c r="C16" i="32"/>
  <c r="M30" i="32"/>
  <c r="C29" i="32"/>
  <c r="J29" i="32"/>
  <c r="J21" i="32"/>
  <c r="J11" i="32"/>
  <c r="H27" i="32"/>
  <c r="H29" i="32"/>
  <c r="H26" i="32"/>
  <c r="H10" i="32"/>
  <c r="C2" i="28"/>
  <c r="BK10" i="2"/>
  <c r="M17" i="32"/>
  <c r="J17" i="32"/>
  <c r="M29" i="32"/>
  <c r="E28" i="32"/>
  <c r="H30" i="32"/>
  <c r="E20" i="32"/>
  <c r="C12" i="32"/>
  <c r="H28" i="32"/>
  <c r="O34" i="32"/>
  <c r="C28" i="32"/>
  <c r="M19" i="32"/>
  <c r="C35" i="32"/>
  <c r="H33" i="32"/>
  <c r="E27" i="32"/>
  <c r="J28" i="32"/>
  <c r="M12" i="32"/>
  <c r="O10" i="32"/>
  <c r="M21" i="32"/>
  <c r="J13" i="32"/>
  <c r="J31" i="32"/>
  <c r="C19" i="32"/>
  <c r="C26" i="32"/>
  <c r="H12" i="32"/>
  <c r="M27" i="32"/>
  <c r="C15" i="32"/>
  <c r="M20" i="32"/>
  <c r="O33" i="32"/>
  <c r="H32" i="32"/>
  <c r="C13" i="32"/>
  <c r="O17" i="32"/>
  <c r="E19" i="32"/>
  <c r="E17" i="32"/>
  <c r="H35" i="32"/>
  <c r="C18" i="32"/>
  <c r="E35" i="32"/>
  <c r="H20" i="32"/>
  <c r="O27" i="32"/>
  <c r="M14" i="32"/>
  <c r="H31" i="32"/>
  <c r="J35" i="32"/>
  <c r="C34" i="32"/>
  <c r="O18" i="32"/>
  <c r="H15" i="32"/>
  <c r="O31" i="32"/>
  <c r="F2" i="28"/>
  <c r="O26" i="32"/>
  <c r="G2" i="28"/>
  <c r="J2" i="28"/>
  <c r="K11" i="32"/>
  <c r="E3" i="28"/>
  <c r="K2" i="28"/>
  <c r="J184" i="2"/>
  <c r="O19" i="32"/>
  <c r="M28" i="32"/>
  <c r="O35" i="32"/>
  <c r="J33" i="32"/>
  <c r="M34" i="32"/>
  <c r="C21" i="32"/>
  <c r="J34" i="32"/>
  <c r="C32" i="32"/>
  <c r="J32" i="32"/>
  <c r="C33" i="32"/>
  <c r="M33" i="32"/>
  <c r="C31" i="32"/>
  <c r="M18" i="32"/>
  <c r="J27" i="32"/>
  <c r="O32" i="32"/>
  <c r="H18" i="32"/>
  <c r="E15" i="32"/>
  <c r="M26" i="32"/>
  <c r="C17" i="32"/>
  <c r="M35" i="32"/>
  <c r="O11" i="32"/>
  <c r="M11" i="32"/>
  <c r="O13" i="32"/>
  <c r="O21" i="32"/>
  <c r="E13" i="32"/>
  <c r="O16" i="32"/>
  <c r="E26" i="32"/>
  <c r="J19" i="32"/>
  <c r="C30" i="32"/>
  <c r="M10" i="32"/>
  <c r="E16" i="32"/>
  <c r="M15" i="32"/>
  <c r="H17" i="32"/>
  <c r="J10" i="32"/>
  <c r="H16" i="32"/>
  <c r="E30" i="32"/>
  <c r="M16" i="32"/>
  <c r="H21" i="32"/>
  <c r="E33" i="32"/>
  <c r="AI18" i="2"/>
  <c r="BX17" i="2"/>
  <c r="BX10" i="2" s="1"/>
  <c r="BL17" i="2"/>
  <c r="BM17" i="2" s="1"/>
  <c r="CF17" i="19"/>
  <c r="F22" i="18" s="1"/>
  <c r="G22" i="18" s="1"/>
  <c r="G23" i="18" s="1"/>
  <c r="O30" i="26"/>
  <c r="O25" i="26" s="1"/>
  <c r="L25" i="26" s="1"/>
  <c r="CD17" i="2"/>
  <c r="O13" i="26"/>
  <c r="O9" i="26" s="1"/>
  <c r="L9" i="26" s="1"/>
  <c r="BT17" i="2"/>
  <c r="AI277" i="19" l="1"/>
  <c r="AJ277" i="19" s="1"/>
  <c r="AJ276" i="19"/>
  <c r="BX10" i="19"/>
  <c r="AI223" i="19"/>
  <c r="AJ223" i="19" s="1"/>
  <c r="AJ222" i="19"/>
  <c r="AI316" i="19"/>
  <c r="AJ316" i="19" s="1"/>
  <c r="AJ315" i="19"/>
  <c r="E51" i="1"/>
  <c r="AJ300" i="19"/>
  <c r="AI301" i="19"/>
  <c r="AJ301" i="19" s="1"/>
  <c r="AJ96" i="19"/>
  <c r="AI97" i="19"/>
  <c r="AJ97" i="19" s="1"/>
  <c r="AJ27" i="19"/>
  <c r="AI28" i="19"/>
  <c r="AJ28" i="19" s="1"/>
  <c r="AJ246" i="19"/>
  <c r="AI247" i="19"/>
  <c r="AJ247" i="19" s="1"/>
  <c r="AI265" i="19"/>
  <c r="AJ265" i="19" s="1"/>
  <c r="AJ264" i="19"/>
  <c r="AI67" i="19"/>
  <c r="AJ67" i="19" s="1"/>
  <c r="AJ66" i="19"/>
  <c r="AI466" i="19"/>
  <c r="AJ466" i="19" s="1"/>
  <c r="AJ465" i="19"/>
  <c r="AI307" i="19"/>
  <c r="AJ307" i="19" s="1"/>
  <c r="AJ306" i="19"/>
  <c r="AJ54" i="19"/>
  <c r="AI55" i="19"/>
  <c r="AJ55" i="19" s="1"/>
  <c r="AI31" i="19"/>
  <c r="AJ31" i="19" s="1"/>
  <c r="AJ30" i="19"/>
  <c r="AJ453" i="19"/>
  <c r="AI454" i="19"/>
  <c r="AJ454" i="19" s="1"/>
  <c r="AJ177" i="19"/>
  <c r="AI178" i="19"/>
  <c r="AJ178" i="19" s="1"/>
  <c r="AJ126" i="19"/>
  <c r="AI127" i="19"/>
  <c r="AJ127" i="19" s="1"/>
  <c r="F11" i="19"/>
  <c r="E50" i="1" s="1"/>
  <c r="AJ336" i="19"/>
  <c r="AI337" i="19"/>
  <c r="AJ337" i="19" s="1"/>
  <c r="AI463" i="19"/>
  <c r="AJ463" i="19" s="1"/>
  <c r="AJ462" i="19"/>
  <c r="AI91" i="19"/>
  <c r="AJ91" i="19" s="1"/>
  <c r="AJ90" i="19"/>
  <c r="AI121" i="19"/>
  <c r="AJ121" i="19" s="1"/>
  <c r="AJ120" i="19"/>
  <c r="AI349" i="19"/>
  <c r="AJ349" i="19" s="1"/>
  <c r="AJ348" i="19"/>
  <c r="AJ339" i="19"/>
  <c r="AI340" i="19"/>
  <c r="AJ340" i="19" s="1"/>
  <c r="AI154" i="19"/>
  <c r="AJ154" i="19" s="1"/>
  <c r="AJ153" i="19"/>
  <c r="AI229" i="19"/>
  <c r="AJ229" i="19" s="1"/>
  <c r="AJ228" i="19"/>
  <c r="AJ273" i="19"/>
  <c r="AI274" i="19"/>
  <c r="AJ274" i="19" s="1"/>
  <c r="AJ201" i="19"/>
  <c r="AI202" i="19"/>
  <c r="AJ202" i="19" s="1"/>
  <c r="AI37" i="19"/>
  <c r="AJ37" i="19" s="1"/>
  <c r="AJ36" i="19"/>
  <c r="AI298" i="19"/>
  <c r="AJ298" i="19" s="1"/>
  <c r="AJ297" i="19"/>
  <c r="AI319" i="19"/>
  <c r="AJ319" i="19" s="1"/>
  <c r="AJ318" i="19"/>
  <c r="AJ234" i="19"/>
  <c r="AI235" i="19"/>
  <c r="AJ235" i="19" s="1"/>
  <c r="AI436" i="19"/>
  <c r="AJ436" i="19" s="1"/>
  <c r="AJ435" i="19"/>
  <c r="AI418" i="19"/>
  <c r="AJ418" i="19" s="1"/>
  <c r="AJ417" i="19"/>
  <c r="AI397" i="19"/>
  <c r="AJ397" i="19" s="1"/>
  <c r="AJ396" i="19"/>
  <c r="AJ294" i="19"/>
  <c r="AI295" i="19"/>
  <c r="AJ295" i="19" s="1"/>
  <c r="AI379" i="19"/>
  <c r="AJ379" i="19" s="1"/>
  <c r="AJ378" i="19"/>
  <c r="AD10" i="2"/>
  <c r="CF17" i="2"/>
  <c r="AK10" i="2"/>
  <c r="D10" i="32"/>
  <c r="AK12" i="2"/>
  <c r="F17" i="18"/>
  <c r="G17" i="18" s="1"/>
  <c r="G18" i="18" s="1"/>
  <c r="F34" i="32"/>
  <c r="D34" i="32"/>
  <c r="K35" i="32"/>
  <c r="I35" i="32"/>
  <c r="F15" i="32"/>
  <c r="D15" i="32"/>
  <c r="Q15" i="32"/>
  <c r="N17" i="32"/>
  <c r="P17" i="32"/>
  <c r="K19" i="32"/>
  <c r="I19" i="32"/>
  <c r="P16" i="32"/>
  <c r="N16" i="32"/>
  <c r="N27" i="32"/>
  <c r="P27" i="32"/>
  <c r="P12" i="32"/>
  <c r="N12" i="32"/>
  <c r="K28" i="32"/>
  <c r="I28" i="32"/>
  <c r="D20" i="32"/>
  <c r="Q20" i="32"/>
  <c r="F20" i="32"/>
  <c r="K14" i="32"/>
  <c r="I14" i="32"/>
  <c r="F30" i="32"/>
  <c r="D30" i="32"/>
  <c r="Q30" i="32"/>
  <c r="F31" i="32"/>
  <c r="D31" i="32"/>
  <c r="Q31" i="32"/>
  <c r="F17" i="32"/>
  <c r="D17" i="32"/>
  <c r="I12" i="32"/>
  <c r="K12" i="32"/>
  <c r="F12" i="32"/>
  <c r="D12" i="32"/>
  <c r="Q12" i="32"/>
  <c r="Q29" i="32"/>
  <c r="F29" i="32"/>
  <c r="D29" i="32"/>
  <c r="F33" i="32"/>
  <c r="D33" i="32"/>
  <c r="Q33" i="32"/>
  <c r="F26" i="32"/>
  <c r="D26" i="32"/>
  <c r="Q26" i="32"/>
  <c r="Q10" i="32"/>
  <c r="I10" i="32"/>
  <c r="K10" i="32"/>
  <c r="P30" i="32"/>
  <c r="N30" i="32"/>
  <c r="K34" i="32"/>
  <c r="I34" i="32"/>
  <c r="P32" i="32"/>
  <c r="N32" i="32"/>
  <c r="Q11" i="32"/>
  <c r="F11" i="32"/>
  <c r="D11" i="32"/>
  <c r="F14" i="32"/>
  <c r="D14" i="32"/>
  <c r="Q14" i="32"/>
  <c r="N28" i="32"/>
  <c r="P28" i="32"/>
  <c r="D13" i="32"/>
  <c r="Q13" i="32"/>
  <c r="F13" i="32"/>
  <c r="F19" i="32"/>
  <c r="D19" i="32"/>
  <c r="Q19" i="32"/>
  <c r="K33" i="32"/>
  <c r="I33" i="32"/>
  <c r="K30" i="32"/>
  <c r="I30" i="32"/>
  <c r="K26" i="32"/>
  <c r="I26" i="32"/>
  <c r="D16" i="32"/>
  <c r="F16" i="32"/>
  <c r="I13" i="32"/>
  <c r="K13" i="32"/>
  <c r="P34" i="32"/>
  <c r="N34" i="32"/>
  <c r="P35" i="32"/>
  <c r="N35" i="32"/>
  <c r="Q16" i="32"/>
  <c r="K16" i="32"/>
  <c r="I16" i="32"/>
  <c r="K31" i="32"/>
  <c r="I31" i="32"/>
  <c r="P26" i="32"/>
  <c r="N26" i="32"/>
  <c r="K18" i="32"/>
  <c r="I18" i="32"/>
  <c r="D32" i="32"/>
  <c r="F32" i="32"/>
  <c r="Q32" i="32"/>
  <c r="K20" i="32"/>
  <c r="I20" i="32"/>
  <c r="K32" i="32"/>
  <c r="I32" i="32"/>
  <c r="D35" i="32"/>
  <c r="F35" i="32"/>
  <c r="Q35" i="32"/>
  <c r="K29" i="32"/>
  <c r="I29" i="32"/>
  <c r="K17" i="32"/>
  <c r="I17" i="32"/>
  <c r="K15" i="32"/>
  <c r="I15" i="32"/>
  <c r="P19" i="32"/>
  <c r="N19" i="32"/>
  <c r="P29" i="32"/>
  <c r="N29" i="32"/>
  <c r="K27" i="32"/>
  <c r="I27" i="32"/>
  <c r="N31" i="32"/>
  <c r="P31" i="32"/>
  <c r="P18" i="32"/>
  <c r="N18" i="32"/>
  <c r="N33" i="32"/>
  <c r="P33" i="32"/>
  <c r="P14" i="32"/>
  <c r="N14" i="32"/>
  <c r="P15" i="32"/>
  <c r="N15" i="32"/>
  <c r="K21" i="32"/>
  <c r="I21" i="32"/>
  <c r="P10" i="32"/>
  <c r="N10" i="32"/>
  <c r="N11" i="32"/>
  <c r="P11" i="32"/>
  <c r="D21" i="32"/>
  <c r="F21" i="32"/>
  <c r="Q21" i="32"/>
  <c r="D18" i="32"/>
  <c r="Q18" i="32"/>
  <c r="F18" i="32"/>
  <c r="P20" i="32"/>
  <c r="N20" i="32"/>
  <c r="P21" i="32"/>
  <c r="N21" i="32"/>
  <c r="F28" i="32"/>
  <c r="D28" i="32"/>
  <c r="Q28" i="32"/>
  <c r="P13" i="32"/>
  <c r="N13" i="32"/>
  <c r="Q27" i="32"/>
  <c r="D27" i="32"/>
  <c r="F27" i="32"/>
  <c r="BT18" i="2"/>
  <c r="AJ18" i="2"/>
  <c r="AI19" i="2"/>
  <c r="BL26" i="2" s="1"/>
  <c r="BM26" i="2" s="1"/>
  <c r="C51" i="1"/>
  <c r="H51" i="1" s="1"/>
  <c r="BL20" i="2" l="1"/>
  <c r="BM20" i="2" s="1"/>
  <c r="BL23" i="2"/>
  <c r="BM23" i="2" s="1"/>
  <c r="BT359" i="2"/>
  <c r="BT27" i="2"/>
  <c r="BT450" i="2"/>
  <c r="BT141" i="2"/>
  <c r="BT461" i="2"/>
  <c r="AJ19" i="2"/>
  <c r="BT145" i="2" s="1"/>
  <c r="BT130" i="2" l="1"/>
  <c r="BT209" i="2"/>
  <c r="BT19" i="2"/>
  <c r="BU17" i="2" s="1"/>
  <c r="BT237" i="2"/>
  <c r="BT229" i="2"/>
  <c r="BT466" i="2"/>
  <c r="BT460" i="2"/>
  <c r="BT204" i="2"/>
  <c r="BT92" i="2"/>
  <c r="BT394" i="2"/>
  <c r="BT324" i="2"/>
  <c r="BT36" i="2"/>
  <c r="BT91" i="2"/>
  <c r="BT94" i="2"/>
  <c r="BT290" i="2"/>
  <c r="BT148" i="2"/>
  <c r="BT162" i="2"/>
  <c r="BT327" i="2"/>
  <c r="BT434" i="2"/>
  <c r="BT415" i="2"/>
  <c r="BT225" i="2"/>
  <c r="BT185" i="2"/>
  <c r="BT251" i="2"/>
  <c r="BT66" i="2"/>
  <c r="BT135" i="2"/>
  <c r="BT443" i="2"/>
  <c r="BT420" i="2"/>
  <c r="BT98" i="2"/>
  <c r="BT203" i="2"/>
  <c r="BT236" i="2"/>
  <c r="BT39" i="2"/>
  <c r="BT362" i="2"/>
  <c r="BT235" i="2"/>
  <c r="BT33" i="2"/>
  <c r="BT246" i="2"/>
  <c r="BT411" i="2"/>
  <c r="BT455" i="2"/>
  <c r="BT317" i="2"/>
  <c r="BT332" i="2"/>
  <c r="BT89" i="2"/>
  <c r="BT86" i="2"/>
  <c r="BT47" i="2"/>
  <c r="BT80" i="2"/>
  <c r="BT29" i="2"/>
  <c r="BT377" i="2"/>
  <c r="BT192" i="2"/>
  <c r="BT184" i="2"/>
  <c r="BT99" i="2"/>
  <c r="BT122" i="2"/>
  <c r="BT360" i="2"/>
  <c r="BT459" i="2"/>
  <c r="BT107" i="2"/>
  <c r="BT188" i="2"/>
  <c r="BT269" i="2"/>
  <c r="BT338" i="2"/>
  <c r="BT187" i="2"/>
  <c r="BT292" i="2"/>
  <c r="BT150" i="2"/>
  <c r="BT219" i="2"/>
  <c r="BT431" i="2"/>
  <c r="BT320" i="2"/>
  <c r="BT46" i="2"/>
  <c r="BT396" i="2"/>
  <c r="BT38" i="2"/>
  <c r="BT426" i="2"/>
  <c r="BT32" i="2"/>
  <c r="BT343" i="2"/>
  <c r="BT353" i="2"/>
  <c r="BT319" i="2"/>
  <c r="BT88" i="2"/>
  <c r="BT398" i="2"/>
  <c r="BT381" i="2"/>
  <c r="BT72" i="2"/>
  <c r="BT395" i="2"/>
  <c r="BT50" i="2"/>
  <c r="BT101" i="2"/>
  <c r="BT228" i="2"/>
  <c r="BT333" i="2"/>
  <c r="BT59" i="2"/>
  <c r="BT140" i="2"/>
  <c r="BT286" i="2"/>
  <c r="BT407" i="2"/>
  <c r="BT139" i="2"/>
  <c r="BT244" i="2"/>
  <c r="BT277" i="2"/>
  <c r="BT123" i="2"/>
  <c r="BT383" i="2"/>
  <c r="BT298" i="2"/>
  <c r="BT274" i="2"/>
  <c r="BT300" i="2"/>
  <c r="BT213" i="2"/>
  <c r="BT330" i="2"/>
  <c r="BT399" i="2"/>
  <c r="BT137" i="2"/>
  <c r="BT329" i="2"/>
  <c r="BT271" i="2"/>
  <c r="BT40" i="2"/>
  <c r="BT293" i="2"/>
  <c r="BT275" i="2"/>
  <c r="BT115" i="2"/>
  <c r="BT392" i="2"/>
  <c r="BT117" i="2"/>
  <c r="BT234" i="2"/>
  <c r="BT303" i="2"/>
  <c r="BT312" i="2"/>
  <c r="BT457" i="2"/>
  <c r="BT79" i="2"/>
  <c r="BT126" i="2"/>
  <c r="BT430" i="2"/>
  <c r="BT131" i="2"/>
  <c r="BT369" i="2"/>
  <c r="BT400" i="2"/>
  <c r="BT44" i="2"/>
  <c r="BT53" i="2"/>
  <c r="BT417" i="2"/>
  <c r="BT100" i="2"/>
  <c r="BT181" i="2"/>
  <c r="BT214" i="2"/>
  <c r="BT335" i="2"/>
  <c r="BT452" i="2"/>
  <c r="BT436" i="2"/>
  <c r="BT278" i="2"/>
  <c r="BT21" i="2"/>
  <c r="BT138" i="2"/>
  <c r="BT427" i="2"/>
  <c r="BT310" i="2"/>
  <c r="BT433" i="2"/>
  <c r="BT31" i="2"/>
  <c r="BT30" i="2"/>
  <c r="BT406" i="2"/>
  <c r="BT210" i="2"/>
  <c r="BT268" i="2"/>
  <c r="BT60" i="2"/>
  <c r="BT354" i="2"/>
  <c r="BT262" i="2"/>
  <c r="BT370" i="2"/>
  <c r="BT242" i="2"/>
  <c r="BT45" i="2"/>
  <c r="BU44" i="2" s="1"/>
  <c r="BT258" i="2"/>
  <c r="BT423" i="2"/>
  <c r="BT70" i="2"/>
  <c r="BT439" i="2"/>
  <c r="BT321" i="2"/>
  <c r="BT52" i="2"/>
  <c r="BT133" i="2"/>
  <c r="BT419" i="2"/>
  <c r="BT216" i="2"/>
  <c r="BT428" i="2"/>
  <c r="BT388" i="2"/>
  <c r="BT230" i="2"/>
  <c r="BT287" i="2"/>
  <c r="BT42" i="2"/>
  <c r="BT118" i="2"/>
  <c r="BT313" i="2"/>
  <c r="BT385" i="2"/>
  <c r="BT297" i="2"/>
  <c r="BT217" i="2"/>
  <c r="BT372" i="2"/>
  <c r="BT260" i="2"/>
  <c r="BT124" i="2"/>
  <c r="BT437" i="2"/>
  <c r="BT202" i="2"/>
  <c r="BT346" i="2"/>
  <c r="BT194" i="2"/>
  <c r="BT299" i="2"/>
  <c r="BT438" i="2"/>
  <c r="BT85" i="2"/>
  <c r="BT77" i="2"/>
  <c r="BT120" i="2"/>
  <c r="BT239" i="2"/>
  <c r="BT176" i="2"/>
  <c r="BT442" i="2"/>
  <c r="BT449" i="2"/>
  <c r="BT361" i="2"/>
  <c r="BT201" i="2"/>
  <c r="BT169" i="2"/>
  <c r="BT84" i="2"/>
  <c r="BT20" i="2"/>
  <c r="BT198" i="2"/>
  <c r="AL17" i="2"/>
  <c r="AM17" i="2" s="1"/>
  <c r="AM10" i="2" s="1"/>
  <c r="BT380" i="2"/>
  <c r="BT364" i="2"/>
  <c r="BT182" i="2"/>
  <c r="BT422" i="2"/>
  <c r="BT146" i="2"/>
  <c r="BT386" i="2"/>
  <c r="BT391" i="2"/>
  <c r="BT129" i="2"/>
  <c r="BT342" i="2"/>
  <c r="BT37" i="2"/>
  <c r="BT458" i="2"/>
  <c r="BT283" i="2"/>
  <c r="BT356" i="2"/>
  <c r="BT340" i="2"/>
  <c r="BT134" i="2"/>
  <c r="BT191" i="2"/>
  <c r="BT128" i="2"/>
  <c r="BT22" i="2"/>
  <c r="BT425" i="2"/>
  <c r="BU425" i="2" s="1"/>
  <c r="BT288" i="2"/>
  <c r="BT232" i="2"/>
  <c r="BT387" i="2"/>
  <c r="BT314" i="2"/>
  <c r="BT183" i="2"/>
  <c r="BT253" i="2"/>
  <c r="Z12" i="2"/>
  <c r="BT326" i="2"/>
  <c r="BT309" i="2"/>
  <c r="BT95" i="2"/>
  <c r="BT224" i="2"/>
  <c r="BT111" i="2"/>
  <c r="BT367" i="2"/>
  <c r="BT161" i="2"/>
  <c r="BT226" i="2"/>
  <c r="BT384" i="2"/>
  <c r="BT127" i="2"/>
  <c r="BT280" i="2"/>
  <c r="BT222" i="2"/>
  <c r="BT25" i="2"/>
  <c r="BT322" i="2"/>
  <c r="BT334" i="2"/>
  <c r="BU332" i="2" s="1"/>
  <c r="BT170" i="2"/>
  <c r="BT323" i="2"/>
  <c r="BT306" i="2"/>
  <c r="BT68" i="2"/>
  <c r="BT456" i="2"/>
  <c r="BU455" i="2" s="1"/>
  <c r="BT163" i="2"/>
  <c r="BT316" i="2"/>
  <c r="BT294" i="2"/>
  <c r="BT61" i="2"/>
  <c r="BT154" i="2"/>
  <c r="BT416" i="2"/>
  <c r="BT424" i="2"/>
  <c r="BT156" i="2"/>
  <c r="BT453" i="2"/>
  <c r="BT167" i="2"/>
  <c r="BT296" i="2"/>
  <c r="BT255" i="2"/>
  <c r="BT451" i="2"/>
  <c r="BT190" i="2"/>
  <c r="BT233" i="2"/>
  <c r="BT199" i="2"/>
  <c r="BT57" i="2"/>
  <c r="BT366" i="2"/>
  <c r="BT97" i="2"/>
  <c r="BT357" i="2"/>
  <c r="BT119" i="2"/>
  <c r="BT248" i="2"/>
  <c r="BT159" i="2"/>
  <c r="BT403" i="2"/>
  <c r="BT149" i="2"/>
  <c r="BT432" i="2"/>
  <c r="BU431" i="2" s="1"/>
  <c r="BT151" i="2"/>
  <c r="BT304" i="2"/>
  <c r="BT270" i="2"/>
  <c r="BU269" i="2" s="1"/>
  <c r="BT49" i="2"/>
  <c r="BU137" i="2"/>
  <c r="BT291" i="2"/>
  <c r="BU290" i="2" s="1"/>
  <c r="BT178" i="2"/>
  <c r="BT276" i="2"/>
  <c r="BU275" i="2" s="1"/>
  <c r="BT74" i="2"/>
  <c r="BT227" i="2"/>
  <c r="BU227" i="2" s="1"/>
  <c r="BT114" i="2"/>
  <c r="BT375" i="2"/>
  <c r="BT264" i="2"/>
  <c r="BT67" i="2"/>
  <c r="BT220" i="2"/>
  <c r="BT102" i="2"/>
  <c r="BT363" i="2"/>
  <c r="BU362" i="2" s="1"/>
  <c r="BT355" i="2"/>
  <c r="BU353" i="2" s="1"/>
  <c r="BT368" i="2"/>
  <c r="BT376" i="2"/>
  <c r="BT302" i="2"/>
  <c r="BT261" i="2"/>
  <c r="BU260" i="2" s="1"/>
  <c r="BT71" i="2"/>
  <c r="BT200" i="2"/>
  <c r="BT63" i="2"/>
  <c r="BT125" i="2"/>
  <c r="BT34" i="2"/>
  <c r="BU32" i="2" s="1"/>
  <c r="BT336" i="2"/>
  <c r="BT103" i="2"/>
  <c r="BT256" i="2"/>
  <c r="BT174" i="2"/>
  <c r="BT435" i="2"/>
  <c r="BU434" i="2" s="1"/>
  <c r="BU359" i="2"/>
  <c r="BT142" i="2"/>
  <c r="BU140" i="2" s="1"/>
  <c r="BT408" i="2"/>
  <c r="BT401" i="2"/>
  <c r="BT409" i="2"/>
  <c r="BT96" i="2"/>
  <c r="BT393" i="2"/>
  <c r="BU392" i="2" s="1"/>
  <c r="BT136" i="2"/>
  <c r="BT265" i="2"/>
  <c r="BT195" i="2"/>
  <c r="BT454" i="2"/>
  <c r="BT180" i="2"/>
  <c r="BT26" i="2"/>
  <c r="BT179" i="2"/>
  <c r="BT308" i="2"/>
  <c r="BT279" i="2"/>
  <c r="BU278" i="2" s="1"/>
  <c r="BT168" i="2"/>
  <c r="BT465" i="2"/>
  <c r="BT172" i="2"/>
  <c r="BT301" i="2"/>
  <c r="BU299" i="2" s="1"/>
  <c r="BT267" i="2"/>
  <c r="BT166" i="2"/>
  <c r="BT344" i="2"/>
  <c r="BT352" i="2"/>
  <c r="BT254" i="2"/>
  <c r="BT165" i="2"/>
  <c r="BT23" i="2"/>
  <c r="BT152" i="2"/>
  <c r="BT221" i="2"/>
  <c r="BT58" i="2"/>
  <c r="BT445" i="2"/>
  <c r="BT240" i="2"/>
  <c r="BT55" i="2"/>
  <c r="BT208" i="2"/>
  <c r="BT78" i="2"/>
  <c r="BU77" i="2" s="1"/>
  <c r="BT339" i="2"/>
  <c r="BT171" i="2"/>
  <c r="BT173" i="2"/>
  <c r="BT238" i="2"/>
  <c r="BU236" i="2" s="1"/>
  <c r="BT281" i="2"/>
  <c r="BT206" i="2"/>
  <c r="BT69" i="2"/>
  <c r="BT378" i="2"/>
  <c r="BT104" i="2"/>
  <c r="BT65" i="2"/>
  <c r="BT413" i="2"/>
  <c r="BT421" i="2"/>
  <c r="BU419" i="2" s="1"/>
  <c r="BT144" i="2"/>
  <c r="BT441" i="2"/>
  <c r="BT160" i="2"/>
  <c r="BT289" i="2"/>
  <c r="BT243" i="2"/>
  <c r="BU242" i="2" s="1"/>
  <c r="BU98" i="2"/>
  <c r="BU398" i="2"/>
  <c r="BT285" i="2"/>
  <c r="BT83" i="2"/>
  <c r="BU83" i="2" s="1"/>
  <c r="BT212" i="2"/>
  <c r="BU212" i="2" s="1"/>
  <c r="BT87" i="2"/>
  <c r="BU86" i="2" s="1"/>
  <c r="BT307" i="2"/>
  <c r="BT273" i="2"/>
  <c r="BT76" i="2"/>
  <c r="BT205" i="2"/>
  <c r="BU203" i="2" s="1"/>
  <c r="BT75" i="2"/>
  <c r="BT106" i="2"/>
  <c r="BT197" i="2"/>
  <c r="BT444" i="2"/>
  <c r="BT158" i="2"/>
  <c r="BT311" i="2"/>
  <c r="BU311" i="2" s="1"/>
  <c r="BT282" i="2"/>
  <c r="BT56" i="2"/>
  <c r="BT371" i="2"/>
  <c r="BT389" i="2"/>
  <c r="BT397" i="2"/>
  <c r="BU395" i="2" s="1"/>
  <c r="BT48" i="2"/>
  <c r="BU47" i="2" s="1"/>
  <c r="BT345" i="2"/>
  <c r="BT112" i="2"/>
  <c r="BT241" i="2"/>
  <c r="BT147" i="2"/>
  <c r="BU146" i="2" s="1"/>
  <c r="BU59" i="2"/>
  <c r="BU29" i="2"/>
  <c r="BT337" i="2"/>
  <c r="BT223" i="2"/>
  <c r="BT105" i="2"/>
  <c r="BT414" i="2"/>
  <c r="BT121" i="2"/>
  <c r="BT374" i="2"/>
  <c r="BT382" i="2"/>
  <c r="BU380" i="2" s="1"/>
  <c r="BT266" i="2"/>
  <c r="BT189" i="2"/>
  <c r="BT35" i="2"/>
  <c r="BU35" i="2" s="1"/>
  <c r="BT164" i="2"/>
  <c r="BT379" i="2"/>
  <c r="BT259" i="2"/>
  <c r="BT177" i="2"/>
  <c r="BU176" i="2" s="1"/>
  <c r="BT28" i="2"/>
  <c r="BT157" i="2"/>
  <c r="BT113" i="2"/>
  <c r="BT464" i="2"/>
  <c r="BT82" i="2"/>
  <c r="BT348" i="2"/>
  <c r="BT110" i="2"/>
  <c r="BT263" i="2"/>
  <c r="BT186" i="2"/>
  <c r="BU185" i="2" s="1"/>
  <c r="BT447" i="2"/>
  <c r="BT347" i="2"/>
  <c r="BT365" i="2"/>
  <c r="BT373" i="2"/>
  <c r="BT295" i="2"/>
  <c r="BT249" i="2"/>
  <c r="BT64" i="2"/>
  <c r="BT193" i="2"/>
  <c r="BU191" i="2" s="1"/>
  <c r="BT51" i="2"/>
  <c r="BU50" i="2" s="1"/>
  <c r="BU458" i="2"/>
  <c r="BU38" i="2"/>
  <c r="BT418" i="2"/>
  <c r="BT132" i="2"/>
  <c r="BU131" i="2" s="1"/>
  <c r="BT429" i="2"/>
  <c r="BU428" i="2" s="1"/>
  <c r="BT155" i="2"/>
  <c r="BT284" i="2"/>
  <c r="BT231" i="2"/>
  <c r="BU230" i="2" s="1"/>
  <c r="BT305" i="2"/>
  <c r="BT463" i="2"/>
  <c r="BT43" i="2"/>
  <c r="BT196" i="2"/>
  <c r="BT54" i="2"/>
  <c r="BT315" i="2"/>
  <c r="BU314" i="2" s="1"/>
  <c r="BT410" i="2"/>
  <c r="BT24" i="2"/>
  <c r="BT404" i="2"/>
  <c r="BT412" i="2"/>
  <c r="BT108" i="2"/>
  <c r="BT405" i="2"/>
  <c r="BT143" i="2"/>
  <c r="BT272" i="2"/>
  <c r="BT207" i="2"/>
  <c r="BT257" i="2"/>
  <c r="BT250" i="2"/>
  <c r="BT325" i="2"/>
  <c r="BT41" i="2"/>
  <c r="BT175" i="2"/>
  <c r="BT328" i="2"/>
  <c r="BT318" i="2"/>
  <c r="BU317" i="2" s="1"/>
  <c r="BT73" i="2"/>
  <c r="BT350" i="2"/>
  <c r="BT358" i="2"/>
  <c r="BU356" i="2" s="1"/>
  <c r="BT218" i="2"/>
  <c r="BT93" i="2"/>
  <c r="BU92" i="2" s="1"/>
  <c r="BT402" i="2"/>
  <c r="BT116" i="2"/>
  <c r="BU116" i="2" s="1"/>
  <c r="BT331" i="2"/>
  <c r="BU329" i="2" s="1"/>
  <c r="BT211" i="2"/>
  <c r="BU209" i="2" s="1"/>
  <c r="BT81" i="2"/>
  <c r="BT390" i="2"/>
  <c r="BT109" i="2"/>
  <c r="BT446" i="2"/>
  <c r="BT440" i="2"/>
  <c r="BT448" i="2"/>
  <c r="BT252" i="2"/>
  <c r="BU251" i="2" s="1"/>
  <c r="BT62" i="2"/>
  <c r="BT215" i="2"/>
  <c r="BU215" i="2" s="1"/>
  <c r="BT90" i="2"/>
  <c r="BU89" i="2" s="1"/>
  <c r="BT351" i="2"/>
  <c r="BT245" i="2"/>
  <c r="BT341" i="2"/>
  <c r="BU341" i="2" s="1"/>
  <c r="BT349" i="2"/>
  <c r="BT247" i="2"/>
  <c r="BT153" i="2"/>
  <c r="BT462" i="2"/>
  <c r="BU182" i="2" l="1"/>
  <c r="BU53" i="2"/>
  <c r="BU122" i="2"/>
  <c r="BU200" i="2"/>
  <c r="BU263" i="2"/>
  <c r="BU113" i="2"/>
  <c r="BU218" i="2"/>
  <c r="BU125" i="2"/>
  <c r="BU320" i="2"/>
  <c r="BU338" i="2"/>
  <c r="BU233" i="2"/>
  <c r="BU443" i="2"/>
  <c r="BU188" i="2"/>
  <c r="BU335" i="2"/>
  <c r="BU197" i="2"/>
  <c r="BU449" i="2"/>
  <c r="BU383" i="2"/>
  <c r="BU143" i="2"/>
  <c r="BU20" i="2"/>
  <c r="BU365" i="2"/>
  <c r="BU272" i="2"/>
  <c r="BU134" i="2"/>
  <c r="BU287" i="2"/>
  <c r="BU452" i="2"/>
  <c r="BU407" i="2"/>
  <c r="BU368" i="2"/>
  <c r="BU374" i="2"/>
  <c r="BU296" i="2"/>
  <c r="BU128" i="2"/>
  <c r="BU437" i="2"/>
  <c r="BU305" i="2"/>
  <c r="BU422" i="2"/>
  <c r="BU308" i="2"/>
  <c r="C53" i="1"/>
  <c r="E26" i="18"/>
  <c r="F26" i="18" s="1"/>
  <c r="E28" i="18" s="1"/>
  <c r="BU284" i="2"/>
  <c r="BU386" i="2"/>
  <c r="BU41" i="2"/>
  <c r="BU62" i="2"/>
  <c r="BU302" i="2"/>
  <c r="BU101" i="2"/>
  <c r="BU110" i="2"/>
  <c r="BU56" i="2"/>
  <c r="BU80" i="2"/>
  <c r="BU440" i="2"/>
  <c r="BU461" i="2"/>
  <c r="BU266" i="2"/>
  <c r="BU239" i="2"/>
  <c r="BU194" i="2"/>
  <c r="BU254" i="2"/>
  <c r="BU158" i="2"/>
  <c r="BU410" i="2"/>
  <c r="BU155" i="2"/>
  <c r="BU377" i="2"/>
  <c r="BU164" i="2"/>
  <c r="BU389" i="2"/>
  <c r="BU26" i="2"/>
  <c r="BU464" i="2"/>
  <c r="BU371" i="2"/>
  <c r="BU107" i="2"/>
  <c r="BU293" i="2"/>
  <c r="BU104" i="2"/>
  <c r="BU416" i="2"/>
  <c r="BU323" i="2"/>
  <c r="BU326" i="2"/>
  <c r="BU170" i="2"/>
  <c r="BU206" i="2"/>
  <c r="BU344" i="2"/>
  <c r="BU149" i="2"/>
  <c r="BU161" i="2"/>
  <c r="BU446" i="2"/>
  <c r="BU281" i="2"/>
  <c r="BU179" i="2"/>
  <c r="BU167" i="2"/>
  <c r="BU221" i="2"/>
  <c r="BU74" i="2"/>
  <c r="BU404" i="2"/>
  <c r="BU413" i="2"/>
  <c r="BU173" i="2"/>
  <c r="BU152" i="2"/>
  <c r="BU401" i="2"/>
  <c r="BU248" i="2"/>
  <c r="BU224" i="2"/>
  <c r="BU245" i="2"/>
  <c r="BU347" i="2"/>
  <c r="BU350" i="2"/>
  <c r="BU257" i="2"/>
  <c r="BU65" i="2"/>
  <c r="BU23" i="2"/>
  <c r="BU71" i="2"/>
  <c r="BU119" i="2"/>
  <c r="BU68" i="2"/>
  <c r="BU95" i="2"/>
  <c r="BU10" i="2" l="1"/>
  <c r="F11" i="2" s="1"/>
  <c r="C50" i="1" s="1"/>
  <c r="H50" i="1" s="1"/>
  <c r="H53" i="1" s="1"/>
  <c r="B3" i="1" s="1"/>
  <c r="J5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NANS21V</author>
    <author>村松祐</author>
    <author>情報連携統括本部</author>
    <author>nanac</author>
  </authors>
  <commentList>
    <comment ref="D6" authorId="0" shapeId="0" xr:uid="{00000000-0006-0000-0000-000001000000}">
      <text>
        <r>
          <rPr>
            <b/>
            <sz val="9"/>
            <color rgb="FF000000"/>
            <rFont val="ＭＳ Ｐゴシック"/>
            <family val="2"/>
            <charset val="128"/>
          </rPr>
          <t>大学名を選択後、</t>
        </r>
        <r>
          <rPr>
            <b/>
            <sz val="9"/>
            <color rgb="FF000000"/>
            <rFont val="ＭＳ Ｐゴシック"/>
            <family val="2"/>
            <charset val="128"/>
          </rPr>
          <t xml:space="preserve">
</t>
        </r>
        <r>
          <rPr>
            <b/>
            <sz val="9"/>
            <color rgb="FF000000"/>
            <rFont val="ＭＳ Ｐゴシック"/>
            <family val="2"/>
            <charset val="128"/>
          </rPr>
          <t>自動で入力されます。</t>
        </r>
        <r>
          <rPr>
            <b/>
            <sz val="9"/>
            <color rgb="FF000000"/>
            <rFont val="ＭＳ Ｐゴシック"/>
            <family val="2"/>
            <charset val="128"/>
          </rPr>
          <t xml:space="preserve">
</t>
        </r>
        <r>
          <rPr>
            <b/>
            <sz val="9"/>
            <color rgb="FF000000"/>
            <rFont val="ＭＳ Ｐゴシック"/>
            <family val="2"/>
            <charset val="128"/>
          </rPr>
          <t>まず下のセルで</t>
        </r>
        <r>
          <rPr>
            <b/>
            <sz val="9"/>
            <color rgb="FF000000"/>
            <rFont val="ＭＳ Ｐゴシック"/>
            <family val="2"/>
            <charset val="128"/>
          </rPr>
          <t xml:space="preserve">
</t>
        </r>
        <r>
          <rPr>
            <b/>
            <sz val="9"/>
            <color rgb="FF000000"/>
            <rFont val="ＭＳ Ｐゴシック"/>
            <family val="2"/>
            <charset val="128"/>
          </rPr>
          <t>大学名を選択してください。</t>
        </r>
      </text>
    </comment>
    <comment ref="D8" authorId="1" shapeId="0" xr:uid="{00000000-0006-0000-0000-000002000000}">
      <text>
        <r>
          <rPr>
            <b/>
            <sz val="9"/>
            <color rgb="FF000000"/>
            <rFont val="MS P ゴシック"/>
            <charset val="128"/>
          </rPr>
          <t>大学名を</t>
        </r>
        <r>
          <rPr>
            <b/>
            <sz val="9"/>
            <color rgb="FF000000"/>
            <rFont val="MS P ゴシック"/>
            <charset val="128"/>
          </rPr>
          <t xml:space="preserve">
</t>
        </r>
        <r>
          <rPr>
            <b/>
            <sz val="9"/>
            <color rgb="FF000000"/>
            <rFont val="MS P ゴシック"/>
            <charset val="128"/>
          </rPr>
          <t>選択してください。</t>
        </r>
      </text>
    </comment>
    <comment ref="D15" authorId="0" shapeId="0" xr:uid="{00000000-0006-0000-0000-000003000000}">
      <text>
        <r>
          <rPr>
            <b/>
            <sz val="9"/>
            <color rgb="FF000000"/>
            <rFont val="ＭＳ Ｐゴシック"/>
            <family val="2"/>
            <charset val="128"/>
          </rPr>
          <t>部長名を入力後、</t>
        </r>
        <r>
          <rPr>
            <b/>
            <sz val="9"/>
            <color rgb="FF000000"/>
            <rFont val="ＭＳ Ｐゴシック"/>
            <family val="2"/>
            <charset val="128"/>
          </rPr>
          <t xml:space="preserve">
</t>
        </r>
        <r>
          <rPr>
            <b/>
            <sz val="9"/>
            <color rgb="FF000000"/>
            <rFont val="ＭＳ Ｐゴシック"/>
            <family val="2"/>
            <charset val="128"/>
          </rPr>
          <t>部長名のﾌﾘｶﾞﾅが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16" authorId="1" shapeId="0" xr:uid="{00000000-0006-0000-0000-000004000000}">
      <text>
        <r>
          <rPr>
            <sz val="9"/>
            <color rgb="FF000000"/>
            <rFont val="メイリオ"/>
            <family val="2"/>
            <charset val="128"/>
          </rPr>
          <t>部長名を入力してください。</t>
        </r>
        <r>
          <rPr>
            <sz val="9"/>
            <color rgb="FF000000"/>
            <rFont val="メイリオ"/>
            <family val="2"/>
            <charset val="128"/>
          </rPr>
          <t xml:space="preserve">
</t>
        </r>
        <r>
          <rPr>
            <sz val="9"/>
            <color rgb="FF000000"/>
            <rFont val="メイリオ"/>
            <family val="2"/>
            <charset val="128"/>
          </rPr>
          <t>フリガナは自動で作成されます。</t>
        </r>
        <r>
          <rPr>
            <sz val="9"/>
            <color rgb="FF000000"/>
            <rFont val="メイリオ"/>
            <family val="2"/>
            <charset val="128"/>
          </rPr>
          <t xml:space="preserve">
</t>
        </r>
        <r>
          <rPr>
            <sz val="9"/>
            <color rgb="FF000000"/>
            <rFont val="メイリオ"/>
            <family val="2"/>
            <charset val="128"/>
          </rPr>
          <t>監督名・申込責任者氏名も同様です。</t>
        </r>
      </text>
    </comment>
    <comment ref="D18" authorId="2" shapeId="0" xr:uid="{00000000-0006-0000-0000-000005000000}">
      <text>
        <r>
          <rPr>
            <b/>
            <sz val="9"/>
            <color rgb="FF000000"/>
            <rFont val="ＭＳ Ｐゴシック"/>
            <family val="2"/>
            <charset val="128"/>
          </rPr>
          <t>当日連絡できる電話番号を入力してください。</t>
        </r>
        <r>
          <rPr>
            <b/>
            <sz val="9"/>
            <color rgb="FF000000"/>
            <rFont val="ＭＳ Ｐゴシック"/>
            <family val="2"/>
            <charset val="128"/>
          </rPr>
          <t xml:space="preserve">
</t>
        </r>
        <r>
          <rPr>
            <b/>
            <sz val="9"/>
            <color rgb="FF000000"/>
            <rFont val="ＭＳ Ｐゴシック"/>
            <family val="2"/>
            <charset val="128"/>
          </rPr>
          <t>入力後各シートに電話番号が自動で反映されます。</t>
        </r>
      </text>
    </comment>
    <comment ref="D19" authorId="0" shapeId="0" xr:uid="{00000000-0006-0000-0000-000006000000}">
      <text>
        <r>
          <rPr>
            <b/>
            <sz val="9"/>
            <color rgb="FF000000"/>
            <rFont val="ＭＳ Ｐゴシック"/>
            <family val="2"/>
            <charset val="128"/>
          </rPr>
          <t>監督名を入力後、</t>
        </r>
        <r>
          <rPr>
            <b/>
            <sz val="9"/>
            <color rgb="FF000000"/>
            <rFont val="ＭＳ Ｐゴシック"/>
            <family val="2"/>
            <charset val="128"/>
          </rPr>
          <t xml:space="preserve">
</t>
        </r>
        <r>
          <rPr>
            <b/>
            <sz val="9"/>
            <color rgb="FF000000"/>
            <rFont val="ＭＳ Ｐゴシック"/>
            <family val="2"/>
            <charset val="128"/>
          </rPr>
          <t>監督名のﾌﾘｶﾞﾅが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20" authorId="3" shapeId="0" xr:uid="{B878991B-2035-4DCA-9D22-A4185D37D794}">
      <text>
        <r>
          <rPr>
            <sz val="9"/>
            <color rgb="FF000000"/>
            <rFont val="ＭＳ Ｐゴシック"/>
            <family val="2"/>
            <charset val="128"/>
            <scheme val="minor"/>
          </rPr>
          <t>監督名を入力してください。</t>
        </r>
        <r>
          <rPr>
            <sz val="9"/>
            <color rgb="FF000000"/>
            <rFont val="MS P ゴシック"/>
            <charset val="128"/>
          </rPr>
          <t xml:space="preserve">
</t>
        </r>
        <r>
          <rPr>
            <sz val="9"/>
            <color rgb="FF000000"/>
            <rFont val="ＭＳ Ｐゴシック"/>
            <family val="2"/>
            <charset val="128"/>
            <scheme val="minor"/>
          </rPr>
          <t>フリガナは自動で作成されます。</t>
        </r>
      </text>
    </comment>
    <comment ref="D24" authorId="2" shapeId="0" xr:uid="{00000000-0006-0000-0000-000008000000}">
      <text>
        <r>
          <rPr>
            <b/>
            <sz val="9"/>
            <color rgb="FF000000"/>
            <rFont val="ＭＳ Ｐゴシック"/>
            <family val="2"/>
            <charset val="128"/>
          </rPr>
          <t>申込責任者名を入力後、</t>
        </r>
        <r>
          <rPr>
            <b/>
            <sz val="9"/>
            <color rgb="FF000000"/>
            <rFont val="ＭＳ Ｐゴシック"/>
            <family val="2"/>
            <charset val="128"/>
          </rPr>
          <t xml:space="preserve">
</t>
        </r>
        <r>
          <rPr>
            <b/>
            <sz val="9"/>
            <color rgb="FF000000"/>
            <rFont val="ＭＳ Ｐゴシック"/>
            <family val="2"/>
            <charset val="128"/>
          </rPr>
          <t>申込責任者名のﾌﾘｶﾞﾅが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25" authorId="1" shapeId="0" xr:uid="{00000000-0006-0000-0000-000009000000}">
      <text>
        <r>
          <rPr>
            <sz val="9"/>
            <color rgb="FF000000"/>
            <rFont val="ＭＳ Ｐゴシック"/>
            <family val="2"/>
            <charset val="128"/>
            <scheme val="minor"/>
          </rPr>
          <t>申込責任者名を入力してください。</t>
        </r>
        <r>
          <rPr>
            <sz val="9"/>
            <color rgb="FF000000"/>
            <rFont val="MS P ゴシック"/>
            <charset val="128"/>
          </rPr>
          <t xml:space="preserve">
</t>
        </r>
        <r>
          <rPr>
            <sz val="9"/>
            <color rgb="FF000000"/>
            <rFont val="ＭＳ Ｐゴシック"/>
            <family val="2"/>
            <charset val="128"/>
            <scheme val="minor"/>
          </rPr>
          <t>フリガナは自動で作成されます。</t>
        </r>
        <r>
          <rPr>
            <sz val="9"/>
            <color rgb="FF000000"/>
            <rFont val="MS P ゴシック"/>
            <charset val="128"/>
          </rPr>
          <t xml:space="preserve">
</t>
        </r>
      </text>
    </comment>
    <comment ref="D27" authorId="2" shapeId="0" xr:uid="{00000000-0006-0000-0000-00000A000000}">
      <text>
        <r>
          <rPr>
            <b/>
            <sz val="9"/>
            <color rgb="FF000000"/>
            <rFont val="ＭＳ Ｐゴシック"/>
            <family val="2"/>
            <charset val="128"/>
          </rPr>
          <t>申込責任者の連絡先を入力してください。</t>
        </r>
        <r>
          <rPr>
            <b/>
            <sz val="9"/>
            <color rgb="FF000000"/>
            <rFont val="ＭＳ Ｐゴシック"/>
            <family val="2"/>
            <charset val="128"/>
          </rPr>
          <t xml:space="preserve">
</t>
        </r>
        <r>
          <rPr>
            <b/>
            <sz val="9"/>
            <color rgb="FF000000"/>
            <rFont val="ＭＳ Ｐゴシック"/>
            <family val="2"/>
            <charset val="128"/>
          </rPr>
          <t>入力後各シートに連絡先が自動で反映されます。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NANS21V</author>
    <author>Tasuku Muramatsu</author>
    <author>nanac</author>
    <author>user</author>
    <author>東海学生陸上競技連盟</author>
  </authors>
  <commentList>
    <comment ref="V7" authorId="0" shapeId="0" xr:uid="{00000000-0006-0000-0100-000001000000}">
      <text>
        <r>
          <rPr>
            <b/>
            <sz val="9"/>
            <color rgb="FF000000"/>
            <rFont val="ＭＳ Ｐゴシック"/>
            <family val="2"/>
            <charset val="128"/>
          </rPr>
          <t>エントリーした人数が</t>
        </r>
        <r>
          <rPr>
            <b/>
            <sz val="9"/>
            <color rgb="FF000000"/>
            <rFont val="ＭＳ Ｐゴシック"/>
            <family val="2"/>
            <charset val="128"/>
          </rPr>
          <t xml:space="preserve">
</t>
        </r>
        <r>
          <rPr>
            <b/>
            <sz val="9"/>
            <color rgb="FF000000"/>
            <rFont val="ＭＳ Ｐゴシック"/>
            <family val="2"/>
            <charset val="128"/>
          </rPr>
          <t>反映されます。</t>
        </r>
        <r>
          <rPr>
            <b/>
            <sz val="9"/>
            <color rgb="FF000000"/>
            <rFont val="ＭＳ Ｐゴシック"/>
            <family val="2"/>
            <charset val="128"/>
          </rPr>
          <t xml:space="preserve">
</t>
        </r>
        <r>
          <rPr>
            <b/>
            <sz val="9"/>
            <color rgb="FF000000"/>
            <rFont val="ＭＳ Ｐゴシック"/>
            <family val="2"/>
            <charset val="128"/>
          </rPr>
          <t>入力する必要はありません。</t>
        </r>
      </text>
    </comment>
    <comment ref="K12" authorId="1" shapeId="0" xr:uid="{00000000-0006-0000-0100-000003000000}">
      <text>
        <r>
          <rPr>
            <b/>
            <sz val="9"/>
            <color indexed="81"/>
            <rFont val="MS P ゴシック"/>
            <family val="3"/>
            <charset val="128"/>
          </rPr>
          <t>かくす。</t>
        </r>
      </text>
    </comment>
    <comment ref="M17" authorId="2" shapeId="0" xr:uid="{66BE18DC-72F2-46C0-BEA7-1C187E3E5086}">
      <text>
        <r>
          <rPr>
            <b/>
            <sz val="14"/>
            <color rgb="FF000000"/>
            <rFont val="MS P ゴシック"/>
            <charset val="128"/>
          </rPr>
          <t>リストから</t>
        </r>
        <r>
          <rPr>
            <b/>
            <sz val="14"/>
            <color rgb="FF000000"/>
            <rFont val="MS P ゴシック"/>
            <charset val="128"/>
          </rPr>
          <t xml:space="preserve">
</t>
        </r>
        <r>
          <rPr>
            <b/>
            <sz val="14"/>
            <color rgb="FF000000"/>
            <rFont val="MS P ゴシック"/>
            <charset val="128"/>
          </rPr>
          <t>選択してください</t>
        </r>
        <r>
          <rPr>
            <b/>
            <sz val="9"/>
            <color rgb="FF000000"/>
            <rFont val="MS P ゴシック"/>
            <charset val="128"/>
          </rPr>
          <t>。</t>
        </r>
      </text>
    </comment>
    <comment ref="P17" authorId="3" shapeId="0" xr:uid="{528D9820-EA08-4DE3-958E-B505AC8E84A6}">
      <text>
        <r>
          <rPr>
            <b/>
            <sz val="16"/>
            <color rgb="FF000000"/>
            <rFont val="ＭＳ Ｐゴシック"/>
            <family val="2"/>
            <charset val="128"/>
          </rPr>
          <t>ピリオドやｍを除いて入力してください</t>
        </r>
        <r>
          <rPr>
            <sz val="9"/>
            <color rgb="FF000000"/>
            <rFont val="ＭＳ Ｐゴシック"/>
            <family val="2"/>
            <charset val="128"/>
          </rPr>
          <t xml:space="preserve">
</t>
        </r>
        <r>
          <rPr>
            <b/>
            <sz val="16"/>
            <color rgb="FF000000"/>
            <rFont val="MS P ゴシック"/>
            <charset val="128"/>
          </rPr>
          <t>（長距離種目も小数点以下を含める）</t>
        </r>
        <r>
          <rPr>
            <b/>
            <sz val="16"/>
            <color rgb="FF000000"/>
            <rFont val="MS P ゴシック"/>
            <charset val="128"/>
          </rPr>
          <t xml:space="preserve">
</t>
        </r>
        <r>
          <rPr>
            <b/>
            <sz val="16"/>
            <color rgb="FF000000"/>
            <rFont val="MS P ゴシック"/>
            <charset val="128"/>
          </rPr>
          <t>例）</t>
        </r>
        <r>
          <rPr>
            <b/>
            <sz val="16"/>
            <color rgb="FF000000"/>
            <rFont val="MS P ゴシック"/>
            <charset val="128"/>
          </rPr>
          <t xml:space="preserve">
</t>
        </r>
        <r>
          <rPr>
            <b/>
            <sz val="16"/>
            <color rgb="FF000000"/>
            <rFont val="MS P ゴシック"/>
            <charset val="128"/>
          </rPr>
          <t>11</t>
        </r>
        <r>
          <rPr>
            <b/>
            <sz val="16"/>
            <color rgb="FF000000"/>
            <rFont val="MS P ゴシック"/>
            <charset val="128"/>
          </rPr>
          <t>秒</t>
        </r>
        <r>
          <rPr>
            <b/>
            <sz val="16"/>
            <color rgb="FF000000"/>
            <rFont val="MS P ゴシック"/>
            <charset val="128"/>
          </rPr>
          <t>26→</t>
        </r>
        <r>
          <rPr>
            <b/>
            <u/>
            <sz val="16"/>
            <color rgb="FF000000"/>
            <rFont val="MS P ゴシック"/>
            <charset val="128"/>
          </rPr>
          <t>1126</t>
        </r>
        <r>
          <rPr>
            <b/>
            <sz val="16"/>
            <color rgb="FF000000"/>
            <rFont val="MS P ゴシック"/>
            <charset val="128"/>
          </rPr>
          <t>（</t>
        </r>
        <r>
          <rPr>
            <b/>
            <sz val="16"/>
            <color rgb="FF000000"/>
            <rFont val="MS P ゴシック"/>
            <charset val="128"/>
          </rPr>
          <t>11.26</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t>
        </r>
        <r>
          <rPr>
            <b/>
            <sz val="16"/>
            <color rgb="FF000000"/>
            <rFont val="MS P ゴシック"/>
            <charset val="128"/>
          </rPr>
          <t>分</t>
        </r>
        <r>
          <rPr>
            <b/>
            <sz val="16"/>
            <color rgb="FF000000"/>
            <rFont val="MS P ゴシック"/>
            <charset val="128"/>
          </rPr>
          <t>58</t>
        </r>
        <r>
          <rPr>
            <b/>
            <sz val="16"/>
            <color rgb="FF000000"/>
            <rFont val="MS P ゴシック"/>
            <charset val="128"/>
          </rPr>
          <t>秒</t>
        </r>
        <r>
          <rPr>
            <b/>
            <sz val="16"/>
            <color rgb="FF000000"/>
            <rFont val="MS P ゴシック"/>
            <charset val="128"/>
          </rPr>
          <t>61→</t>
        </r>
        <r>
          <rPr>
            <b/>
            <u/>
            <sz val="16"/>
            <color rgb="FF000000"/>
            <rFont val="MS P ゴシック"/>
            <charset val="128"/>
          </rPr>
          <t>15861</t>
        </r>
        <r>
          <rPr>
            <b/>
            <sz val="16"/>
            <color rgb="FF000000"/>
            <rFont val="MS P ゴシック"/>
            <charset val="128"/>
          </rPr>
          <t>（</t>
        </r>
        <r>
          <rPr>
            <b/>
            <sz val="16"/>
            <color rgb="FF000000"/>
            <rFont val="MS P ゴシック"/>
            <charset val="128"/>
          </rPr>
          <t>1.58.61</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15</t>
        </r>
        <r>
          <rPr>
            <b/>
            <sz val="16"/>
            <color rgb="FF000000"/>
            <rFont val="MS P ゴシック"/>
            <charset val="128"/>
          </rPr>
          <t>分</t>
        </r>
        <r>
          <rPr>
            <b/>
            <sz val="16"/>
            <color rgb="FF000000"/>
            <rFont val="MS P ゴシック"/>
            <charset val="128"/>
          </rPr>
          <t>21</t>
        </r>
        <r>
          <rPr>
            <b/>
            <sz val="16"/>
            <color rgb="FF000000"/>
            <rFont val="MS P ゴシック"/>
            <charset val="128"/>
          </rPr>
          <t>秒</t>
        </r>
        <r>
          <rPr>
            <b/>
            <sz val="16"/>
            <color rgb="FF000000"/>
            <rFont val="MS P ゴシック"/>
            <charset val="128"/>
          </rPr>
          <t>00→</t>
        </r>
        <r>
          <rPr>
            <b/>
            <u/>
            <sz val="16"/>
            <color rgb="FF000000"/>
            <rFont val="MS P ゴシック"/>
            <charset val="128"/>
          </rPr>
          <t>1521</t>
        </r>
        <r>
          <rPr>
            <b/>
            <u val="double"/>
            <sz val="16"/>
            <color rgb="FF000000"/>
            <rFont val="MS P ゴシック"/>
            <charset val="128"/>
          </rPr>
          <t>00</t>
        </r>
        <r>
          <rPr>
            <b/>
            <sz val="16"/>
            <color rgb="FF000000"/>
            <rFont val="MS P ゴシック"/>
            <charset val="128"/>
          </rPr>
          <t>（</t>
        </r>
        <r>
          <rPr>
            <b/>
            <sz val="16"/>
            <color rgb="FF000000"/>
            <rFont val="MS P ゴシック"/>
            <charset val="128"/>
          </rPr>
          <t>1521</t>
        </r>
        <r>
          <rPr>
            <b/>
            <sz val="16"/>
            <color rgb="FF000000"/>
            <rFont val="MS P ゴシック"/>
            <charset val="128"/>
          </rPr>
          <t>、</t>
        </r>
        <r>
          <rPr>
            <b/>
            <sz val="16"/>
            <color rgb="FF000000"/>
            <rFont val="MS P ゴシック"/>
            <charset val="128"/>
          </rPr>
          <t>15.21.00</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52</t>
        </r>
        <r>
          <rPr>
            <b/>
            <sz val="16"/>
            <color rgb="FF000000"/>
            <rFont val="MS P ゴシック"/>
            <charset val="128"/>
          </rPr>
          <t>ｍ</t>
        </r>
        <r>
          <rPr>
            <b/>
            <sz val="16"/>
            <color rgb="FF000000"/>
            <rFont val="MS P ゴシック"/>
            <charset val="128"/>
          </rPr>
          <t>94→</t>
        </r>
        <r>
          <rPr>
            <b/>
            <u/>
            <sz val="16"/>
            <color rgb="FF000000"/>
            <rFont val="MS P ゴシック"/>
            <charset val="128"/>
          </rPr>
          <t>5294</t>
        </r>
        <r>
          <rPr>
            <b/>
            <sz val="16"/>
            <color rgb="FF000000"/>
            <rFont val="MS P ゴシック"/>
            <charset val="128"/>
          </rPr>
          <t>（</t>
        </r>
        <r>
          <rPr>
            <b/>
            <sz val="16"/>
            <color rgb="FF000000"/>
            <rFont val="MS P ゴシック"/>
            <charset val="128"/>
          </rPr>
          <t>52m94</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5739</t>
        </r>
        <r>
          <rPr>
            <b/>
            <sz val="16"/>
            <color rgb="FF000000"/>
            <rFont val="MS P ゴシック"/>
            <charset val="128"/>
          </rPr>
          <t>点は</t>
        </r>
        <r>
          <rPr>
            <b/>
            <sz val="16"/>
            <color rgb="FF000000"/>
            <rFont val="MS P ゴシック"/>
            <charset val="128"/>
          </rPr>
          <t>5739</t>
        </r>
        <r>
          <rPr>
            <b/>
            <sz val="16"/>
            <color rgb="FF000000"/>
            <rFont val="MS P ゴシック"/>
            <charset val="128"/>
          </rPr>
          <t>（</t>
        </r>
        <r>
          <rPr>
            <b/>
            <sz val="16"/>
            <color rgb="FF000000"/>
            <rFont val="MS P ゴシック"/>
            <charset val="128"/>
          </rPr>
          <t>5739</t>
        </r>
        <r>
          <rPr>
            <b/>
            <sz val="16"/>
            <color rgb="FF000000"/>
            <rFont val="MS P ゴシック"/>
            <charset val="128"/>
          </rPr>
          <t>点は×）</t>
        </r>
      </text>
    </comment>
    <comment ref="R17" authorId="3" shapeId="0" xr:uid="{904D79FC-1A2B-4461-BD37-8F08F9F5A441}">
      <text>
        <r>
          <rPr>
            <b/>
            <sz val="16"/>
            <color rgb="FF000000"/>
            <rFont val="MS P ゴシック"/>
            <charset val="128"/>
          </rPr>
          <t>記録入力後、正しく表記されているか確認してください。</t>
        </r>
        <r>
          <rPr>
            <b/>
            <sz val="16"/>
            <color rgb="FF000000"/>
            <rFont val="MS P ゴシック"/>
            <charset val="128"/>
          </rPr>
          <t xml:space="preserve">
</t>
        </r>
        <r>
          <rPr>
            <b/>
            <sz val="16"/>
            <color rgb="FF000000"/>
            <rFont val="MS P ゴシック"/>
            <charset val="128"/>
          </rPr>
          <t>正しく表記されない場合は</t>
        </r>
        <r>
          <rPr>
            <b/>
            <sz val="16"/>
            <color rgb="FF000000"/>
            <rFont val="MS P ゴシック"/>
            <charset val="128"/>
          </rPr>
          <t xml:space="preserve">
</t>
        </r>
        <r>
          <rPr>
            <b/>
            <sz val="16"/>
            <color rgb="FF000000"/>
            <rFont val="MS P ゴシック"/>
            <charset val="128"/>
          </rPr>
          <t>記録入力をやり直してください。</t>
        </r>
        <r>
          <rPr>
            <sz val="9"/>
            <color rgb="FF000000"/>
            <rFont val="MS P ゴシック"/>
            <charset val="128"/>
          </rPr>
          <t xml:space="preserve">
</t>
        </r>
      </text>
    </comment>
    <comment ref="S17" authorId="4" shapeId="0" xr:uid="{8304B163-0796-4CA7-AD15-457072903EFF}">
      <text>
        <r>
          <rPr>
            <b/>
            <sz val="14"/>
            <color rgb="FF000000"/>
            <rFont val="ＭＳ Ｐゴシック"/>
            <family val="2"/>
            <charset val="128"/>
          </rPr>
          <t>西暦から年月日を</t>
        </r>
        <r>
          <rPr>
            <b/>
            <sz val="14"/>
            <color rgb="FF000000"/>
            <rFont val="ＭＳ Ｐゴシック"/>
            <family val="2"/>
            <charset val="128"/>
          </rPr>
          <t>/</t>
        </r>
        <r>
          <rPr>
            <b/>
            <sz val="14"/>
            <color rgb="FF000000"/>
            <rFont val="ＭＳ Ｐゴシック"/>
            <family val="2"/>
            <charset val="128"/>
          </rPr>
          <t>で</t>
        </r>
        <r>
          <rPr>
            <b/>
            <sz val="14"/>
            <color rgb="FF000000"/>
            <rFont val="ＭＳ Ｐゴシック"/>
            <family val="2"/>
            <charset val="128"/>
          </rPr>
          <t xml:space="preserve">
</t>
        </r>
        <r>
          <rPr>
            <b/>
            <sz val="14"/>
            <color rgb="FF000000"/>
            <rFont val="ＭＳ Ｐゴシック"/>
            <family val="2"/>
            <charset val="128"/>
          </rPr>
          <t>区切って八桁で入力してください。</t>
        </r>
        <r>
          <rPr>
            <b/>
            <sz val="14"/>
            <color rgb="FF000000"/>
            <rFont val="ＭＳ Ｐゴシック"/>
            <family val="2"/>
            <charset val="128"/>
          </rPr>
          <t xml:space="preserve">
</t>
        </r>
        <r>
          <rPr>
            <b/>
            <sz val="14"/>
            <color rgb="FF000000"/>
            <rFont val="ＭＳ Ｐゴシック"/>
            <family val="2"/>
            <charset val="128"/>
          </rPr>
          <t>（期間：</t>
        </r>
        <r>
          <rPr>
            <b/>
            <sz val="14"/>
            <color rgb="FF000000"/>
            <rFont val="ＭＳ Ｐゴシック"/>
            <family val="2"/>
            <charset val="128"/>
          </rPr>
          <t>2022/01/01</t>
        </r>
        <r>
          <rPr>
            <b/>
            <sz val="14"/>
            <color rgb="FF000000"/>
            <rFont val="ＭＳ Ｐゴシック"/>
            <family val="2"/>
            <charset val="128"/>
          </rPr>
          <t>～</t>
        </r>
        <r>
          <rPr>
            <b/>
            <sz val="14"/>
            <color rgb="FF000000"/>
            <rFont val="ＭＳ Ｐゴシック"/>
            <family val="2"/>
            <charset val="128"/>
          </rPr>
          <t>2023/4/30</t>
        </r>
        <r>
          <rPr>
            <b/>
            <sz val="14"/>
            <color rgb="FF000000"/>
            <rFont val="ＭＳ Ｐゴシック"/>
            <family val="2"/>
            <charset val="128"/>
          </rPr>
          <t>）</t>
        </r>
        <r>
          <rPr>
            <b/>
            <sz val="14"/>
            <color rgb="FF000000"/>
            <rFont val="ＭＳ Ｐゴシック"/>
            <family val="2"/>
            <charset val="128"/>
          </rPr>
          <t xml:space="preserve">
</t>
        </r>
        <r>
          <rPr>
            <b/>
            <sz val="14"/>
            <color rgb="FF000000"/>
            <rFont val="ＭＳ Ｐゴシック"/>
            <family val="2"/>
            <charset val="128"/>
          </rPr>
          <t>例：</t>
        </r>
        <r>
          <rPr>
            <b/>
            <sz val="14"/>
            <color rgb="FF000000"/>
            <rFont val="ＭＳ Ｐゴシック"/>
            <family val="2"/>
            <charset val="128"/>
          </rPr>
          <t>2022</t>
        </r>
        <r>
          <rPr>
            <b/>
            <sz val="14"/>
            <color rgb="FF000000"/>
            <rFont val="ＭＳ Ｐゴシック"/>
            <family val="2"/>
            <charset val="128"/>
          </rPr>
          <t>年</t>
        </r>
        <r>
          <rPr>
            <b/>
            <sz val="14"/>
            <color rgb="FF000000"/>
            <rFont val="ＭＳ Ｐゴシック"/>
            <family val="2"/>
            <charset val="128"/>
          </rPr>
          <t>10</t>
        </r>
        <r>
          <rPr>
            <b/>
            <sz val="14"/>
            <color rgb="FF000000"/>
            <rFont val="ＭＳ Ｐゴシック"/>
            <family val="2"/>
            <charset val="128"/>
          </rPr>
          <t>月</t>
        </r>
        <r>
          <rPr>
            <b/>
            <sz val="14"/>
            <color rgb="FF000000"/>
            <rFont val="ＭＳ Ｐゴシック"/>
            <family val="2"/>
            <charset val="128"/>
          </rPr>
          <t>16</t>
        </r>
        <r>
          <rPr>
            <b/>
            <sz val="14"/>
            <color rgb="FF000000"/>
            <rFont val="ＭＳ Ｐゴシック"/>
            <family val="2"/>
            <charset val="128"/>
          </rPr>
          <t>日</t>
        </r>
        <r>
          <rPr>
            <b/>
            <sz val="14"/>
            <color rgb="FF000000"/>
            <rFont val="ＭＳ Ｐゴシック"/>
            <family val="2"/>
            <charset val="128"/>
          </rPr>
          <t xml:space="preserve">
</t>
        </r>
        <r>
          <rPr>
            <b/>
            <sz val="14"/>
            <color rgb="FF000000"/>
            <rFont val="ＭＳ Ｐゴシック"/>
            <family val="2"/>
            <charset val="128"/>
          </rPr>
          <t>→2022/10/16</t>
        </r>
      </text>
    </comment>
    <comment ref="T17" authorId="4" shapeId="0" xr:uid="{3BA87692-591F-4381-9D0F-8ABED82A579D}">
      <text>
        <r>
          <rPr>
            <b/>
            <sz val="14"/>
            <color rgb="FF000000"/>
            <rFont val="ＭＳ Ｐゴシック"/>
            <family val="2"/>
            <charset val="128"/>
          </rPr>
          <t>大会の省略名を</t>
        </r>
        <r>
          <rPr>
            <b/>
            <sz val="14"/>
            <color rgb="FF000000"/>
            <rFont val="ＭＳ Ｐゴシック"/>
            <family val="2"/>
            <charset val="128"/>
          </rPr>
          <t xml:space="preserve">
</t>
        </r>
        <r>
          <rPr>
            <b/>
            <sz val="14"/>
            <color rgb="FF000000"/>
            <rFont val="ＭＳ Ｐゴシック"/>
            <family val="2"/>
            <charset val="128"/>
          </rPr>
          <t>入力してください。</t>
        </r>
        <r>
          <rPr>
            <b/>
            <sz val="14"/>
            <color rgb="FF000000"/>
            <rFont val="ＭＳ Ｐゴシック"/>
            <family val="2"/>
            <charset val="128"/>
          </rPr>
          <t xml:space="preserve">
</t>
        </r>
        <r>
          <rPr>
            <b/>
            <sz val="14"/>
            <color rgb="FF000000"/>
            <rFont val="ＭＳ Ｐゴシック"/>
            <family val="2"/>
            <charset val="128"/>
          </rPr>
          <t>例：第４９回東海学生陸上競技秋季選手権大会</t>
        </r>
        <r>
          <rPr>
            <b/>
            <sz val="14"/>
            <color rgb="FF000000"/>
            <rFont val="ＭＳ Ｐゴシック"/>
            <family val="2"/>
            <charset val="128"/>
          </rPr>
          <t xml:space="preserve">
</t>
        </r>
        <r>
          <rPr>
            <b/>
            <sz val="14"/>
            <color rgb="FF000000"/>
            <rFont val="ＭＳ Ｐゴシック"/>
            <family val="2"/>
            <charset val="128"/>
          </rPr>
          <t>→2022</t>
        </r>
        <r>
          <rPr>
            <b/>
            <sz val="14"/>
            <color rgb="FF000000"/>
            <rFont val="ＭＳ Ｐゴシック"/>
            <family val="2"/>
            <charset val="128"/>
          </rPr>
          <t>東海学生秋季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200-000001000000}">
      <text>
        <r>
          <rPr>
            <b/>
            <sz val="9"/>
            <color rgb="FF000000"/>
            <rFont val="ＭＳ Ｐゴシック"/>
            <family val="2"/>
            <charset val="128"/>
          </rPr>
          <t>以下の例のように入力してください。</t>
        </r>
        <r>
          <rPr>
            <b/>
            <sz val="9"/>
            <color rgb="FF000000"/>
            <rFont val="ＭＳ Ｐゴシック"/>
            <family val="2"/>
            <charset val="128"/>
          </rPr>
          <t xml:space="preserve">
</t>
        </r>
        <r>
          <rPr>
            <b/>
            <sz val="9"/>
            <color rgb="FF000000"/>
            <rFont val="ＭＳ Ｐゴシック"/>
            <family val="2"/>
            <charset val="128"/>
          </rPr>
          <t xml:space="preserve">
</t>
        </r>
        <r>
          <rPr>
            <b/>
            <sz val="9"/>
            <color rgb="FF000000"/>
            <rFont val="ＭＳ Ｐゴシック"/>
            <family val="2"/>
            <charset val="128"/>
          </rPr>
          <t>11</t>
        </r>
        <r>
          <rPr>
            <b/>
            <sz val="9"/>
            <color rgb="FF000000"/>
            <rFont val="ＭＳ Ｐゴシック"/>
            <family val="2"/>
            <charset val="128"/>
          </rPr>
          <t>秒</t>
        </r>
        <r>
          <rPr>
            <b/>
            <sz val="9"/>
            <color rgb="FF000000"/>
            <rFont val="ＭＳ Ｐゴシック"/>
            <family val="2"/>
            <charset val="128"/>
          </rPr>
          <t xml:space="preserve">11→1111
</t>
        </r>
        <r>
          <rPr>
            <b/>
            <sz val="9"/>
            <color rgb="FF000000"/>
            <rFont val="ＭＳ Ｐゴシック"/>
            <family val="2"/>
            <charset val="128"/>
          </rPr>
          <t xml:space="preserve">6m86→686
</t>
        </r>
        <r>
          <rPr>
            <b/>
            <sz val="9"/>
            <color rgb="FF000000"/>
            <rFont val="ＭＳ Ｐゴシック"/>
            <family val="2"/>
            <charset val="128"/>
          </rPr>
          <t>記録なし</t>
        </r>
        <r>
          <rPr>
            <b/>
            <sz val="9"/>
            <color rgb="FF000000"/>
            <rFont val="ＭＳ Ｐゴシック"/>
            <family val="2"/>
            <charset val="128"/>
          </rPr>
          <t>→0</t>
        </r>
      </text>
    </comment>
    <comment ref="E23" authorId="0" shapeId="0" xr:uid="{00000000-0006-0000-0200-000002000000}">
      <text>
        <r>
          <rPr>
            <b/>
            <sz val="9"/>
            <color indexed="81"/>
            <rFont val="ＭＳ Ｐゴシック"/>
            <family val="3"/>
            <charset val="128"/>
          </rPr>
          <t>以下の例のように入力してください。
11秒11→1111
6m86→686
記録なし→0</t>
        </r>
      </text>
    </comment>
    <comment ref="E35" authorId="0" shapeId="0" xr:uid="{00000000-0006-0000-0200-000003000000}">
      <text>
        <r>
          <rPr>
            <b/>
            <sz val="9"/>
            <color indexed="81"/>
            <rFont val="ＭＳ Ｐゴシック"/>
            <family val="3"/>
            <charset val="128"/>
          </rPr>
          <t>以下の例のように入力してください。
11秒11→1111
6m86→686
記録なし→0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nanac</author>
    <author>user</author>
    <author>東海学生陸上競技連盟</author>
  </authors>
  <commentList>
    <comment ref="M17" authorId="0" shapeId="0" xr:uid="{8D46B35F-8B23-4882-925B-9FA00FB73B3B}">
      <text>
        <r>
          <rPr>
            <b/>
            <sz val="14"/>
            <color rgb="FF000000"/>
            <rFont val="MS P ゴシック"/>
            <charset val="128"/>
          </rPr>
          <t>リストから</t>
        </r>
        <r>
          <rPr>
            <b/>
            <sz val="14"/>
            <color rgb="FF000000"/>
            <rFont val="MS P ゴシック"/>
            <charset val="128"/>
          </rPr>
          <t xml:space="preserve">
</t>
        </r>
        <r>
          <rPr>
            <b/>
            <sz val="14"/>
            <color rgb="FF000000"/>
            <rFont val="MS P ゴシック"/>
            <charset val="128"/>
          </rPr>
          <t>選択してください</t>
        </r>
        <r>
          <rPr>
            <b/>
            <sz val="9"/>
            <color rgb="FF000000"/>
            <rFont val="MS P ゴシック"/>
            <charset val="128"/>
          </rPr>
          <t>。</t>
        </r>
      </text>
    </comment>
    <comment ref="P17" authorId="1" shapeId="0" xr:uid="{E5416A69-703C-4E51-B211-DC567E1F4D5E}">
      <text>
        <r>
          <rPr>
            <b/>
            <sz val="16"/>
            <color rgb="FF000000"/>
            <rFont val="ＭＳ Ｐゴシック"/>
            <family val="2"/>
            <charset val="128"/>
          </rPr>
          <t>ピリオドやｍを除いて入力してください</t>
        </r>
        <r>
          <rPr>
            <sz val="9"/>
            <color rgb="FF000000"/>
            <rFont val="ＭＳ Ｐゴシック"/>
            <family val="2"/>
            <charset val="128"/>
          </rPr>
          <t xml:space="preserve">
</t>
        </r>
        <r>
          <rPr>
            <b/>
            <sz val="16"/>
            <color rgb="FF000000"/>
            <rFont val="MS P ゴシック"/>
            <charset val="128"/>
          </rPr>
          <t>（長距離種目も小数点以下を含める）</t>
        </r>
        <r>
          <rPr>
            <b/>
            <sz val="16"/>
            <color rgb="FF000000"/>
            <rFont val="MS P ゴシック"/>
            <charset val="128"/>
          </rPr>
          <t xml:space="preserve">
</t>
        </r>
        <r>
          <rPr>
            <b/>
            <sz val="16"/>
            <color rgb="FF000000"/>
            <rFont val="MS P ゴシック"/>
            <charset val="128"/>
          </rPr>
          <t>例）</t>
        </r>
        <r>
          <rPr>
            <b/>
            <sz val="16"/>
            <color rgb="FF000000"/>
            <rFont val="MS P ゴシック"/>
            <charset val="128"/>
          </rPr>
          <t xml:space="preserve">
</t>
        </r>
        <r>
          <rPr>
            <b/>
            <sz val="16"/>
            <color rgb="FF000000"/>
            <rFont val="MS P ゴシック"/>
            <charset val="128"/>
          </rPr>
          <t>12</t>
        </r>
        <r>
          <rPr>
            <b/>
            <sz val="16"/>
            <color rgb="FF000000"/>
            <rFont val="MS P ゴシック"/>
            <charset val="128"/>
          </rPr>
          <t>秒</t>
        </r>
        <r>
          <rPr>
            <b/>
            <sz val="16"/>
            <color rgb="FF000000"/>
            <rFont val="MS P ゴシック"/>
            <charset val="128"/>
          </rPr>
          <t>56→</t>
        </r>
        <r>
          <rPr>
            <b/>
            <u/>
            <sz val="16"/>
            <color rgb="FF000000"/>
            <rFont val="MS P ゴシック"/>
            <charset val="128"/>
          </rPr>
          <t>1256</t>
        </r>
        <r>
          <rPr>
            <b/>
            <sz val="16"/>
            <color rgb="FF000000"/>
            <rFont val="MS P ゴシック"/>
            <charset val="128"/>
          </rPr>
          <t>（</t>
        </r>
        <r>
          <rPr>
            <b/>
            <sz val="16"/>
            <color rgb="FF000000"/>
            <rFont val="MS P ゴシック"/>
            <charset val="128"/>
          </rPr>
          <t>12.56</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t>
        </r>
        <r>
          <rPr>
            <b/>
            <sz val="16"/>
            <color rgb="FF000000"/>
            <rFont val="MS P ゴシック"/>
            <charset val="128"/>
          </rPr>
          <t>分</t>
        </r>
        <r>
          <rPr>
            <b/>
            <sz val="16"/>
            <color rgb="FF000000"/>
            <rFont val="MS P ゴシック"/>
            <charset val="128"/>
          </rPr>
          <t>02</t>
        </r>
        <r>
          <rPr>
            <b/>
            <sz val="16"/>
            <color rgb="FF000000"/>
            <rFont val="MS P ゴシック"/>
            <charset val="128"/>
          </rPr>
          <t>秒</t>
        </r>
        <r>
          <rPr>
            <b/>
            <sz val="16"/>
            <color rgb="FF000000"/>
            <rFont val="MS P ゴシック"/>
            <charset val="128"/>
          </rPr>
          <t>61→</t>
        </r>
        <r>
          <rPr>
            <b/>
            <u/>
            <sz val="16"/>
            <color rgb="FF000000"/>
            <rFont val="MS P ゴシック"/>
            <charset val="128"/>
          </rPr>
          <t>10261</t>
        </r>
        <r>
          <rPr>
            <b/>
            <sz val="16"/>
            <color rgb="FF000000"/>
            <rFont val="MS P ゴシック"/>
            <charset val="128"/>
          </rPr>
          <t>（</t>
        </r>
        <r>
          <rPr>
            <b/>
            <sz val="16"/>
            <color rgb="FF000000"/>
            <rFont val="MS P ゴシック"/>
            <charset val="128"/>
          </rPr>
          <t>1.02.61</t>
        </r>
        <r>
          <rPr>
            <b/>
            <sz val="16"/>
            <color rgb="FF000000"/>
            <rFont val="MS P ゴシック"/>
            <charset val="128"/>
          </rPr>
          <t>は×）</t>
        </r>
        <r>
          <rPr>
            <b/>
            <sz val="16"/>
            <color rgb="FF000000"/>
            <rFont val="MS P ゴシック"/>
            <charset val="128"/>
          </rPr>
          <t xml:space="preserve">
</t>
        </r>
        <r>
          <rPr>
            <b/>
            <sz val="16"/>
            <color rgb="FF000000"/>
            <rFont val="MS P ゴシック"/>
            <charset val="128"/>
          </rPr>
          <t>17</t>
        </r>
        <r>
          <rPr>
            <b/>
            <sz val="16"/>
            <color rgb="FF000000"/>
            <rFont val="MS P ゴシック"/>
            <charset val="128"/>
          </rPr>
          <t>分</t>
        </r>
        <r>
          <rPr>
            <b/>
            <sz val="16"/>
            <color rgb="FF000000"/>
            <rFont val="MS P ゴシック"/>
            <charset val="128"/>
          </rPr>
          <t>27</t>
        </r>
        <r>
          <rPr>
            <b/>
            <sz val="16"/>
            <color rgb="FF000000"/>
            <rFont val="MS P ゴシック"/>
            <charset val="128"/>
          </rPr>
          <t>秒</t>
        </r>
        <r>
          <rPr>
            <b/>
            <sz val="16"/>
            <color rgb="FF000000"/>
            <rFont val="MS P ゴシック"/>
            <charset val="128"/>
          </rPr>
          <t>00→</t>
        </r>
        <r>
          <rPr>
            <b/>
            <u/>
            <sz val="16"/>
            <color rgb="FF000000"/>
            <rFont val="MS P ゴシック"/>
            <charset val="128"/>
          </rPr>
          <t>1727</t>
        </r>
        <r>
          <rPr>
            <b/>
            <u val="double"/>
            <sz val="16"/>
            <color rgb="FF000000"/>
            <rFont val="MS P ゴシック"/>
            <charset val="128"/>
          </rPr>
          <t>00</t>
        </r>
        <r>
          <rPr>
            <b/>
            <sz val="16"/>
            <color rgb="FF000000"/>
            <rFont val="MS P ゴシック"/>
            <charset val="128"/>
          </rPr>
          <t>（</t>
        </r>
        <r>
          <rPr>
            <b/>
            <sz val="16"/>
            <color rgb="FF000000"/>
            <rFont val="MS P ゴシック"/>
            <charset val="128"/>
          </rPr>
          <t>1727</t>
        </r>
        <r>
          <rPr>
            <b/>
            <sz val="16"/>
            <color rgb="FF000000"/>
            <rFont val="MS P ゴシック"/>
            <charset val="128"/>
          </rPr>
          <t>、</t>
        </r>
        <r>
          <rPr>
            <b/>
            <sz val="16"/>
            <color rgb="FF000000"/>
            <rFont val="MS P ゴシック"/>
            <charset val="128"/>
          </rPr>
          <t>17.20.00</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52</t>
        </r>
        <r>
          <rPr>
            <b/>
            <sz val="16"/>
            <color rgb="FF000000"/>
            <rFont val="MS P ゴシック"/>
            <charset val="128"/>
          </rPr>
          <t>ｍ</t>
        </r>
        <r>
          <rPr>
            <b/>
            <sz val="16"/>
            <color rgb="FF000000"/>
            <rFont val="MS P ゴシック"/>
            <charset val="128"/>
          </rPr>
          <t>94→</t>
        </r>
        <r>
          <rPr>
            <b/>
            <u/>
            <sz val="16"/>
            <color rgb="FF000000"/>
            <rFont val="MS P ゴシック"/>
            <charset val="128"/>
          </rPr>
          <t>5294</t>
        </r>
        <r>
          <rPr>
            <b/>
            <sz val="16"/>
            <color rgb="FF000000"/>
            <rFont val="MS P ゴシック"/>
            <charset val="128"/>
          </rPr>
          <t>（</t>
        </r>
        <r>
          <rPr>
            <b/>
            <sz val="16"/>
            <color rgb="FF000000"/>
            <rFont val="MS P ゴシック"/>
            <charset val="128"/>
          </rPr>
          <t>52m94</t>
        </r>
        <r>
          <rPr>
            <b/>
            <sz val="16"/>
            <color rgb="FF000000"/>
            <rFont val="MS P ゴシック"/>
            <charset val="128"/>
          </rPr>
          <t>は×）</t>
        </r>
        <r>
          <rPr>
            <b/>
            <sz val="16"/>
            <color rgb="FF000000"/>
            <rFont val="MS P ゴシック"/>
            <charset val="128"/>
          </rPr>
          <t xml:space="preserve">
</t>
        </r>
        <r>
          <rPr>
            <b/>
            <sz val="16"/>
            <color rgb="FF000000"/>
            <rFont val="MS P ゴシック"/>
            <charset val="128"/>
          </rPr>
          <t>5739</t>
        </r>
        <r>
          <rPr>
            <b/>
            <sz val="16"/>
            <color rgb="FF000000"/>
            <rFont val="MS P ゴシック"/>
            <charset val="128"/>
          </rPr>
          <t>点は</t>
        </r>
        <r>
          <rPr>
            <b/>
            <sz val="16"/>
            <color rgb="FF000000"/>
            <rFont val="MS P ゴシック"/>
            <charset val="128"/>
          </rPr>
          <t>5739</t>
        </r>
        <r>
          <rPr>
            <b/>
            <sz val="16"/>
            <color rgb="FF000000"/>
            <rFont val="MS P ゴシック"/>
            <charset val="128"/>
          </rPr>
          <t>（</t>
        </r>
        <r>
          <rPr>
            <b/>
            <sz val="16"/>
            <color rgb="FF000000"/>
            <rFont val="MS P ゴシック"/>
            <charset val="128"/>
          </rPr>
          <t>5739</t>
        </r>
        <r>
          <rPr>
            <b/>
            <sz val="16"/>
            <color rgb="FF000000"/>
            <rFont val="MS P ゴシック"/>
            <charset val="128"/>
          </rPr>
          <t>点は×）</t>
        </r>
      </text>
    </comment>
    <comment ref="R17" authorId="1" shapeId="0" xr:uid="{8DAF9953-FD40-44BB-A83B-C04BAED2D909}">
      <text>
        <r>
          <rPr>
            <b/>
            <sz val="16"/>
            <color rgb="FF000000"/>
            <rFont val="MS P ゴシック"/>
            <charset val="128"/>
          </rPr>
          <t>記録入力後、正しく表記されているか確認してください。</t>
        </r>
        <r>
          <rPr>
            <b/>
            <sz val="16"/>
            <color rgb="FF000000"/>
            <rFont val="MS P ゴシック"/>
            <charset val="128"/>
          </rPr>
          <t xml:space="preserve">
</t>
        </r>
        <r>
          <rPr>
            <b/>
            <sz val="16"/>
            <color rgb="FF000000"/>
            <rFont val="MS P ゴシック"/>
            <charset val="128"/>
          </rPr>
          <t>正しく表記されない場合は</t>
        </r>
        <r>
          <rPr>
            <b/>
            <sz val="16"/>
            <color rgb="FF000000"/>
            <rFont val="MS P ゴシック"/>
            <charset val="128"/>
          </rPr>
          <t xml:space="preserve">
</t>
        </r>
        <r>
          <rPr>
            <b/>
            <sz val="16"/>
            <color rgb="FF000000"/>
            <rFont val="MS P ゴシック"/>
            <charset val="128"/>
          </rPr>
          <t>記録入力をやり直してください。</t>
        </r>
        <r>
          <rPr>
            <sz val="9"/>
            <color rgb="FF000000"/>
            <rFont val="MS P ゴシック"/>
            <charset val="128"/>
          </rPr>
          <t xml:space="preserve">
</t>
        </r>
      </text>
    </comment>
    <comment ref="S17" authorId="2" shapeId="0" xr:uid="{96626D12-9DF5-4FDB-AF56-80212EC5C743}">
      <text>
        <r>
          <rPr>
            <b/>
            <sz val="14"/>
            <color rgb="FF000000"/>
            <rFont val="ＭＳ Ｐゴシック"/>
            <family val="2"/>
            <charset val="128"/>
          </rPr>
          <t>西暦から年月日を</t>
        </r>
        <r>
          <rPr>
            <b/>
            <sz val="14"/>
            <color rgb="FF000000"/>
            <rFont val="ＭＳ Ｐゴシック"/>
            <family val="2"/>
            <charset val="128"/>
          </rPr>
          <t>/</t>
        </r>
        <r>
          <rPr>
            <b/>
            <sz val="14"/>
            <color rgb="FF000000"/>
            <rFont val="ＭＳ Ｐゴシック"/>
            <family val="2"/>
            <charset val="128"/>
          </rPr>
          <t>で</t>
        </r>
        <r>
          <rPr>
            <b/>
            <sz val="14"/>
            <color rgb="FF000000"/>
            <rFont val="ＭＳ Ｐゴシック"/>
            <family val="2"/>
            <charset val="128"/>
          </rPr>
          <t xml:space="preserve">
</t>
        </r>
        <r>
          <rPr>
            <b/>
            <sz val="14"/>
            <color rgb="FF000000"/>
            <rFont val="ＭＳ Ｐゴシック"/>
            <family val="2"/>
            <charset val="128"/>
          </rPr>
          <t>区切って八桁で入力してください。</t>
        </r>
        <r>
          <rPr>
            <b/>
            <sz val="14"/>
            <color rgb="FF000000"/>
            <rFont val="ＭＳ Ｐゴシック"/>
            <family val="2"/>
            <charset val="128"/>
          </rPr>
          <t xml:space="preserve">
</t>
        </r>
        <r>
          <rPr>
            <b/>
            <sz val="14"/>
            <color rgb="FF000000"/>
            <rFont val="ＭＳ Ｐゴシック"/>
            <family val="2"/>
            <charset val="128"/>
          </rPr>
          <t>（期間：</t>
        </r>
        <r>
          <rPr>
            <b/>
            <sz val="14"/>
            <color rgb="FF000000"/>
            <rFont val="ＭＳ Ｐゴシック"/>
            <family val="2"/>
            <charset val="128"/>
          </rPr>
          <t>2022/01/01</t>
        </r>
        <r>
          <rPr>
            <b/>
            <sz val="14"/>
            <color rgb="FF000000"/>
            <rFont val="ＭＳ Ｐゴシック"/>
            <family val="2"/>
            <charset val="128"/>
          </rPr>
          <t>～</t>
        </r>
        <r>
          <rPr>
            <b/>
            <sz val="14"/>
            <color rgb="FF000000"/>
            <rFont val="ＭＳ Ｐゴシック"/>
            <family val="2"/>
            <charset val="128"/>
          </rPr>
          <t>202</t>
        </r>
        <r>
          <rPr>
            <b/>
            <sz val="14"/>
            <color rgb="FF000000"/>
            <rFont val="ＭＳ Ｐゴシック"/>
            <family val="2"/>
            <charset val="128"/>
          </rPr>
          <t>3</t>
        </r>
        <r>
          <rPr>
            <b/>
            <sz val="14"/>
            <color rgb="FF000000"/>
            <rFont val="ＭＳ Ｐゴシック"/>
            <family val="2"/>
            <charset val="128"/>
          </rPr>
          <t>/</t>
        </r>
        <r>
          <rPr>
            <b/>
            <sz val="14"/>
            <color rgb="FF000000"/>
            <rFont val="ＭＳ Ｐゴシック"/>
            <family val="2"/>
            <charset val="128"/>
          </rPr>
          <t>4</t>
        </r>
        <r>
          <rPr>
            <b/>
            <sz val="14"/>
            <color rgb="FF000000"/>
            <rFont val="ＭＳ Ｐゴシック"/>
            <family val="2"/>
            <charset val="128"/>
          </rPr>
          <t>/</t>
        </r>
        <r>
          <rPr>
            <b/>
            <sz val="14"/>
            <color rgb="FF000000"/>
            <rFont val="ＭＳ Ｐゴシック"/>
            <family val="2"/>
            <charset val="128"/>
          </rPr>
          <t>30</t>
        </r>
        <r>
          <rPr>
            <b/>
            <sz val="14"/>
            <color rgb="FF000000"/>
            <rFont val="ＭＳ Ｐゴシック"/>
            <family val="2"/>
            <charset val="128"/>
          </rPr>
          <t>）</t>
        </r>
        <r>
          <rPr>
            <b/>
            <sz val="14"/>
            <color rgb="FF000000"/>
            <rFont val="ＭＳ Ｐゴシック"/>
            <family val="2"/>
            <charset val="128"/>
          </rPr>
          <t xml:space="preserve">
</t>
        </r>
        <r>
          <rPr>
            <b/>
            <sz val="14"/>
            <color rgb="FF000000"/>
            <rFont val="ＭＳ Ｐゴシック"/>
            <family val="2"/>
            <charset val="128"/>
          </rPr>
          <t>例：</t>
        </r>
        <r>
          <rPr>
            <b/>
            <sz val="14"/>
            <color rgb="FF000000"/>
            <rFont val="ＭＳ Ｐゴシック"/>
            <family val="2"/>
            <charset val="128"/>
          </rPr>
          <t>2022</t>
        </r>
        <r>
          <rPr>
            <b/>
            <sz val="14"/>
            <color rgb="FF000000"/>
            <rFont val="ＭＳ Ｐゴシック"/>
            <family val="2"/>
            <charset val="128"/>
          </rPr>
          <t>年</t>
        </r>
        <r>
          <rPr>
            <b/>
            <sz val="14"/>
            <color rgb="FF000000"/>
            <rFont val="ＭＳ Ｐゴシック"/>
            <family val="2"/>
            <charset val="128"/>
          </rPr>
          <t>10</t>
        </r>
        <r>
          <rPr>
            <b/>
            <sz val="14"/>
            <color rgb="FF000000"/>
            <rFont val="ＭＳ Ｐゴシック"/>
            <family val="2"/>
            <charset val="128"/>
          </rPr>
          <t>月</t>
        </r>
        <r>
          <rPr>
            <b/>
            <sz val="14"/>
            <color rgb="FF000000"/>
            <rFont val="ＭＳ Ｐゴシック"/>
            <family val="2"/>
            <charset val="128"/>
          </rPr>
          <t>16</t>
        </r>
        <r>
          <rPr>
            <b/>
            <sz val="14"/>
            <color rgb="FF000000"/>
            <rFont val="ＭＳ Ｐゴシック"/>
            <family val="2"/>
            <charset val="128"/>
          </rPr>
          <t>日</t>
        </r>
        <r>
          <rPr>
            <b/>
            <sz val="14"/>
            <color rgb="FF000000"/>
            <rFont val="ＭＳ Ｐゴシック"/>
            <family val="2"/>
            <charset val="128"/>
          </rPr>
          <t xml:space="preserve">
</t>
        </r>
        <r>
          <rPr>
            <b/>
            <sz val="14"/>
            <color rgb="FF000000"/>
            <rFont val="ＭＳ Ｐゴシック"/>
            <family val="2"/>
            <charset val="128"/>
          </rPr>
          <t>→2022/10/16</t>
        </r>
      </text>
    </comment>
    <comment ref="T17" authorId="2" shapeId="0" xr:uid="{00000000-0006-0000-0300-000004000000}">
      <text>
        <r>
          <rPr>
            <b/>
            <sz val="14"/>
            <color rgb="FF000000"/>
            <rFont val="ＭＳ Ｐゴシック"/>
            <family val="2"/>
            <charset val="128"/>
          </rPr>
          <t>大会の省略名を</t>
        </r>
        <r>
          <rPr>
            <b/>
            <sz val="14"/>
            <color rgb="FF000000"/>
            <rFont val="ＭＳ Ｐゴシック"/>
            <family val="2"/>
            <charset val="128"/>
          </rPr>
          <t xml:space="preserve">
</t>
        </r>
        <r>
          <rPr>
            <b/>
            <sz val="14"/>
            <color rgb="FF000000"/>
            <rFont val="ＭＳ Ｐゴシック"/>
            <family val="2"/>
            <charset val="128"/>
          </rPr>
          <t>入力してください。</t>
        </r>
        <r>
          <rPr>
            <b/>
            <sz val="14"/>
            <color rgb="FF000000"/>
            <rFont val="ＭＳ Ｐゴシック"/>
            <family val="2"/>
            <charset val="128"/>
          </rPr>
          <t xml:space="preserve">
</t>
        </r>
        <r>
          <rPr>
            <b/>
            <sz val="14"/>
            <color rgb="FF000000"/>
            <rFont val="ＭＳ Ｐゴシック"/>
            <family val="2"/>
            <charset val="128"/>
          </rPr>
          <t>例：第４９回東海学生陸上競技秋季選手権大会</t>
        </r>
        <r>
          <rPr>
            <b/>
            <sz val="14"/>
            <color rgb="FF000000"/>
            <rFont val="ＭＳ Ｐゴシック"/>
            <family val="2"/>
            <charset val="128"/>
          </rPr>
          <t xml:space="preserve">
</t>
        </r>
        <r>
          <rPr>
            <b/>
            <sz val="14"/>
            <color rgb="FF000000"/>
            <rFont val="ＭＳ Ｐゴシック"/>
            <family val="2"/>
            <charset val="128"/>
          </rPr>
          <t>→2022</t>
        </r>
        <r>
          <rPr>
            <b/>
            <sz val="14"/>
            <color rgb="FF000000"/>
            <rFont val="ＭＳ Ｐゴシック"/>
            <family val="2"/>
            <charset val="128"/>
          </rPr>
          <t>東海学生秋季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400-000001000000}">
      <text>
        <r>
          <rPr>
            <b/>
            <sz val="9"/>
            <color indexed="81"/>
            <rFont val="ＭＳ Ｐゴシック"/>
            <family val="3"/>
            <charset val="128"/>
          </rPr>
          <t>以下の例のように入力してください。
11秒11→1111
6m86→686
記録なし→0</t>
        </r>
      </text>
    </comment>
    <comment ref="E23" authorId="0" shapeId="0" xr:uid="{00000000-0006-0000-0400-000002000000}">
      <text>
        <r>
          <rPr>
            <b/>
            <sz val="9"/>
            <color indexed="81"/>
            <rFont val="ＭＳ Ｐゴシック"/>
            <family val="3"/>
            <charset val="128"/>
          </rPr>
          <t>以下の例のように入力してください。
11秒11→1111
6m86→686
記録なし→0</t>
        </r>
      </text>
    </comment>
    <comment ref="E35" authorId="0" shapeId="0" xr:uid="{00000000-0006-0000-0400-000003000000}">
      <text>
        <r>
          <rPr>
            <b/>
            <sz val="9"/>
            <color indexed="81"/>
            <rFont val="ＭＳ Ｐゴシック"/>
            <family val="3"/>
            <charset val="128"/>
          </rPr>
          <t>以下の例のように入力してください。
11秒11→1111
6m86→686
記録なし→0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　克洋</author>
    <author>user</author>
  </authors>
  <commentList>
    <comment ref="G11" authorId="0" shapeId="0" xr:uid="{00000000-0006-0000-0500-000001000000}">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41</t>
        </r>
        <r>
          <rPr>
            <b/>
            <sz val="9"/>
            <color rgb="FF000000"/>
            <rFont val="MS P ゴシック"/>
            <charset val="128"/>
          </rPr>
          <t>秒</t>
        </r>
        <r>
          <rPr>
            <b/>
            <sz val="9"/>
            <color rgb="FF000000"/>
            <rFont val="MS P ゴシック"/>
            <charset val="128"/>
          </rPr>
          <t xml:space="preserve">73→4173
</t>
        </r>
      </text>
    </comment>
    <comment ref="L11" authorId="0" shapeId="0" xr:uid="{F54B2341-2DE8-47A0-890E-0A6B9E5402D3}">
      <text>
        <r>
          <rPr>
            <b/>
            <sz val="9"/>
            <color rgb="FF000000"/>
            <rFont val="MS P ゴシック"/>
            <charset val="128"/>
          </rPr>
          <t>・2022/01/01から
　2023/04/30の
　期間内であること
・年月日を/で区切り
  8桁で入力すること</t>
        </r>
      </text>
    </comment>
    <comment ref="M11" authorId="1" shapeId="0" xr:uid="{3D265381-262F-4A24-B452-D81EFF137B3E}">
      <text>
        <r>
          <rPr>
            <b/>
            <sz val="10"/>
            <color rgb="FF000000"/>
            <rFont val="MS P ゴシック"/>
            <charset val="128"/>
          </rPr>
          <t>大会の省略名を</t>
        </r>
        <r>
          <rPr>
            <b/>
            <sz val="10"/>
            <color rgb="FF000000"/>
            <rFont val="MS P ゴシック"/>
            <charset val="128"/>
          </rPr>
          <t xml:space="preserve">
</t>
        </r>
        <r>
          <rPr>
            <b/>
            <sz val="10"/>
            <color rgb="FF000000"/>
            <rFont val="MS P ゴシック"/>
            <charset val="128"/>
          </rPr>
          <t>入力してください</t>
        </r>
        <r>
          <rPr>
            <b/>
            <sz val="10"/>
            <color rgb="FF000000"/>
            <rFont val="MS P ゴシック"/>
            <charset val="128"/>
          </rPr>
          <t xml:space="preserve">
</t>
        </r>
        <r>
          <rPr>
            <b/>
            <sz val="10"/>
            <color rgb="FF000000"/>
            <rFont val="MS P ゴシック"/>
            <charset val="128"/>
          </rPr>
          <t>例：第</t>
        </r>
        <r>
          <rPr>
            <b/>
            <sz val="10"/>
            <color rgb="FF000000"/>
            <rFont val="MS P ゴシック"/>
            <charset val="128"/>
          </rPr>
          <t>87</t>
        </r>
        <r>
          <rPr>
            <b/>
            <sz val="10"/>
            <color rgb="FF000000"/>
            <rFont val="MS P ゴシック"/>
            <charset val="128"/>
          </rPr>
          <t>回東海学生陸上競技対校選手権大会</t>
        </r>
        <r>
          <rPr>
            <b/>
            <sz val="10"/>
            <color rgb="FF000000"/>
            <rFont val="MS P ゴシック"/>
            <charset val="128"/>
          </rPr>
          <t xml:space="preserve">
</t>
        </r>
        <r>
          <rPr>
            <b/>
            <sz val="10"/>
            <color rgb="FF000000"/>
            <rFont val="MS P ゴシック"/>
            <charset val="128"/>
          </rPr>
          <t>→2021</t>
        </r>
        <r>
          <rPr>
            <b/>
            <sz val="10"/>
            <color rgb="FF000000"/>
            <rFont val="MS P ゴシック"/>
            <charset val="128"/>
          </rPr>
          <t>東海インカレ</t>
        </r>
        <r>
          <rPr>
            <sz val="9"/>
            <color rgb="FF000000"/>
            <rFont val="MS P ゴシック"/>
            <charset val="128"/>
          </rPr>
          <t xml:space="preserve">
</t>
        </r>
      </text>
    </comment>
    <comment ref="G17" authorId="0" shapeId="0" xr:uid="{54F3D32D-0AE0-42D0-B17D-7B1A9DA8C6DC}">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3</t>
        </r>
        <r>
          <rPr>
            <b/>
            <sz val="9"/>
            <color rgb="FF000000"/>
            <rFont val="MS P ゴシック"/>
            <charset val="128"/>
          </rPr>
          <t>分</t>
        </r>
        <r>
          <rPr>
            <b/>
            <sz val="9"/>
            <color rgb="FF000000"/>
            <rFont val="MS P ゴシック"/>
            <charset val="128"/>
          </rPr>
          <t>21</t>
        </r>
        <r>
          <rPr>
            <b/>
            <sz val="9"/>
            <color rgb="FF000000"/>
            <rFont val="MS P ゴシック"/>
            <charset val="128"/>
          </rPr>
          <t>秒</t>
        </r>
        <r>
          <rPr>
            <b/>
            <sz val="9"/>
            <color rgb="FF000000"/>
            <rFont val="MS P ゴシック"/>
            <charset val="128"/>
          </rPr>
          <t xml:space="preserve">73→32173
</t>
        </r>
      </text>
    </comment>
    <comment ref="L17" authorId="0" shapeId="0" xr:uid="{3071A431-7224-4B30-A30B-E0313455F446}">
      <text>
        <r>
          <rPr>
            <b/>
            <sz val="9"/>
            <color rgb="FF000000"/>
            <rFont val="MS P ゴシック"/>
            <charset val="128"/>
          </rPr>
          <t>・2022/01/01から
　2023/04/30の
　期間内であること
・年月日を/で区切り
  8桁で入力すること</t>
        </r>
      </text>
    </comment>
    <comment ref="M17" authorId="1" shapeId="0" xr:uid="{3D903EA2-A86A-4862-AEB6-8CEB94319631}">
      <text>
        <r>
          <rPr>
            <b/>
            <sz val="10"/>
            <color rgb="FF000000"/>
            <rFont val="MS P ゴシック"/>
            <charset val="128"/>
          </rPr>
          <t>大会の省略名を</t>
        </r>
        <r>
          <rPr>
            <b/>
            <sz val="10"/>
            <color rgb="FF000000"/>
            <rFont val="MS P ゴシック"/>
            <charset val="128"/>
          </rPr>
          <t xml:space="preserve">
</t>
        </r>
        <r>
          <rPr>
            <b/>
            <sz val="10"/>
            <color rgb="FF000000"/>
            <rFont val="MS P ゴシック"/>
            <charset val="128"/>
          </rPr>
          <t>入力してください</t>
        </r>
        <r>
          <rPr>
            <b/>
            <sz val="10"/>
            <color rgb="FF000000"/>
            <rFont val="MS P ゴシック"/>
            <charset val="128"/>
          </rPr>
          <t xml:space="preserve">
</t>
        </r>
        <r>
          <rPr>
            <b/>
            <sz val="10"/>
            <color rgb="FF000000"/>
            <rFont val="MS P ゴシック"/>
            <charset val="128"/>
          </rPr>
          <t>例：第</t>
        </r>
        <r>
          <rPr>
            <b/>
            <sz val="10"/>
            <color rgb="FF000000"/>
            <rFont val="MS P ゴシック"/>
            <charset val="128"/>
          </rPr>
          <t>87</t>
        </r>
        <r>
          <rPr>
            <b/>
            <sz val="10"/>
            <color rgb="FF000000"/>
            <rFont val="MS P ゴシック"/>
            <charset val="128"/>
          </rPr>
          <t>回東海学生陸上競技対校選手権大会</t>
        </r>
        <r>
          <rPr>
            <b/>
            <sz val="10"/>
            <color rgb="FF000000"/>
            <rFont val="MS P ゴシック"/>
            <charset val="128"/>
          </rPr>
          <t xml:space="preserve">
</t>
        </r>
        <r>
          <rPr>
            <b/>
            <sz val="10"/>
            <color rgb="FF000000"/>
            <rFont val="MS P ゴシック"/>
            <charset val="128"/>
          </rPr>
          <t>→2021</t>
        </r>
        <r>
          <rPr>
            <b/>
            <sz val="10"/>
            <color rgb="FF000000"/>
            <rFont val="MS P ゴシック"/>
            <charset val="128"/>
          </rPr>
          <t>東海インカレ</t>
        </r>
        <r>
          <rPr>
            <sz val="9"/>
            <color rgb="FF000000"/>
            <rFont val="MS P ゴシック"/>
            <charset val="128"/>
          </rPr>
          <t xml:space="preserve">
</t>
        </r>
      </text>
    </comment>
    <comment ref="G27" authorId="0" shapeId="0" xr:uid="{9D5A70AF-0648-44AA-92D8-EE9D46C5812C}">
      <text>
        <r>
          <rPr>
            <b/>
            <sz val="9"/>
            <color indexed="81"/>
            <rFont val="MS P ゴシック"/>
            <family val="3"/>
            <charset val="128"/>
          </rPr>
          <t xml:space="preserve">コンマを抜き
小数点以下まで
入力してください。
41秒73→4173
</t>
        </r>
      </text>
    </comment>
    <comment ref="L27" authorId="0" shapeId="0" xr:uid="{00000000-0006-0000-0500-000006000000}">
      <text>
        <r>
          <rPr>
            <b/>
            <sz val="9"/>
            <color indexed="81"/>
            <rFont val="MS P ゴシック"/>
            <family val="3"/>
            <charset val="128"/>
          </rPr>
          <t>・2022/01/01から
　2023/04/30の
　期間内であること
・年月日を/で区切り
  8桁で入力すること</t>
        </r>
      </text>
    </comment>
    <comment ref="M27" authorId="1" shapeId="0" xr:uid="{23FEBB3F-734E-4AEF-932D-DB43E1A4427E}">
      <text>
        <r>
          <rPr>
            <b/>
            <sz val="10"/>
            <color indexed="81"/>
            <rFont val="MS P ゴシック"/>
            <family val="3"/>
            <charset val="128"/>
          </rPr>
          <t>大会の省略名を
入力してください
例：第87回東海学生陸上競技対校選手権大会
→2021東海インカレ</t>
        </r>
        <r>
          <rPr>
            <sz val="9"/>
            <color indexed="81"/>
            <rFont val="MS P ゴシック"/>
            <family val="3"/>
            <charset val="128"/>
          </rPr>
          <t xml:space="preserve">
</t>
        </r>
      </text>
    </comment>
    <comment ref="G33" authorId="0" shapeId="0" xr:uid="{50553693-6B51-4FF3-9A74-3825ABA33420}">
      <text>
        <r>
          <rPr>
            <b/>
            <sz val="9"/>
            <color rgb="FF000000"/>
            <rFont val="MS P ゴシック"/>
            <charset val="128"/>
          </rPr>
          <t>コンマを抜き</t>
        </r>
        <r>
          <rPr>
            <b/>
            <sz val="9"/>
            <color rgb="FF000000"/>
            <rFont val="MS P ゴシック"/>
            <charset val="128"/>
          </rPr>
          <t xml:space="preserve">
</t>
        </r>
        <r>
          <rPr>
            <b/>
            <sz val="9"/>
            <color rgb="FF000000"/>
            <rFont val="MS P ゴシック"/>
            <charset val="128"/>
          </rPr>
          <t>小数点以下まで</t>
        </r>
        <r>
          <rPr>
            <b/>
            <sz val="9"/>
            <color rgb="FF000000"/>
            <rFont val="MS P ゴシック"/>
            <charset val="128"/>
          </rPr>
          <t xml:space="preserve">
</t>
        </r>
        <r>
          <rPr>
            <b/>
            <sz val="9"/>
            <color rgb="FF000000"/>
            <rFont val="MS P ゴシック"/>
            <charset val="128"/>
          </rPr>
          <t>入力してください。</t>
        </r>
        <r>
          <rPr>
            <b/>
            <sz val="9"/>
            <color rgb="FF000000"/>
            <rFont val="MS P ゴシック"/>
            <charset val="128"/>
          </rPr>
          <t xml:space="preserve">
</t>
        </r>
        <r>
          <rPr>
            <b/>
            <sz val="9"/>
            <color rgb="FF000000"/>
            <rFont val="MS P ゴシック"/>
            <charset val="128"/>
          </rPr>
          <t>3</t>
        </r>
        <r>
          <rPr>
            <b/>
            <sz val="9"/>
            <color rgb="FF000000"/>
            <rFont val="MS P ゴシック"/>
            <charset val="128"/>
          </rPr>
          <t>分</t>
        </r>
        <r>
          <rPr>
            <b/>
            <sz val="9"/>
            <color rgb="FF000000"/>
            <rFont val="MS P ゴシック"/>
            <charset val="128"/>
          </rPr>
          <t>21</t>
        </r>
        <r>
          <rPr>
            <b/>
            <sz val="9"/>
            <color rgb="FF000000"/>
            <rFont val="MS P ゴシック"/>
            <charset val="128"/>
          </rPr>
          <t>秒</t>
        </r>
        <r>
          <rPr>
            <b/>
            <sz val="9"/>
            <color rgb="FF000000"/>
            <rFont val="MS P ゴシック"/>
            <charset val="128"/>
          </rPr>
          <t xml:space="preserve">73→32173
</t>
        </r>
      </text>
    </comment>
    <comment ref="L33" authorId="0" shapeId="0" xr:uid="{5ED737B6-7B72-4EFB-B371-416C4B4BA93A}">
      <text>
        <r>
          <rPr>
            <b/>
            <sz val="9"/>
            <color rgb="FF000000"/>
            <rFont val="MS P ゴシック"/>
            <charset val="128"/>
          </rPr>
          <t>・2022/01/01から
　2023/04/30の
　期間内であること
・年月日を/で区切り
  8桁で入力すること</t>
        </r>
      </text>
    </comment>
    <comment ref="M33" authorId="1" shapeId="0" xr:uid="{38FC0B11-8940-4062-A3D3-81130CE8DF9C}">
      <text>
        <r>
          <rPr>
            <b/>
            <sz val="10"/>
            <color indexed="81"/>
            <rFont val="MS P ゴシック"/>
            <family val="3"/>
            <charset val="128"/>
          </rPr>
          <t>大会の省略名を
入力してください
例：第87回東海学生陸上競技対校選手権大会
→2021東海インカレ</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A8" authorId="0" shapeId="0" xr:uid="{E89C8A17-96F9-4BB5-8F60-C97D56C455F1}">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B8" authorId="0" shapeId="0" xr:uid="{6740655C-9EE9-427D-A77F-D5B3C4E253FF}">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D8" authorId="0" shapeId="0" xr:uid="{263FEFCF-20D9-4B9C-8D1D-0DBA9FDF95DF}">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H1" authorId="0" shapeId="0" xr:uid="{00000000-0006-0000-1200-000001000000}">
      <text>
        <r>
          <rPr>
            <b/>
            <sz val="9"/>
            <color rgb="FF000000"/>
            <rFont val="MS P ゴシック"/>
            <charset val="128"/>
          </rPr>
          <t>学年は数値で入力させる。</t>
        </r>
      </text>
    </comment>
  </commentList>
</comments>
</file>

<file path=xl/sharedStrings.xml><?xml version="1.0" encoding="utf-8"?>
<sst xmlns="http://schemas.openxmlformats.org/spreadsheetml/2006/main" count="15888" uniqueCount="5181">
  <si>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</si>
  <si>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</si>
  <si>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</si>
  <si>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</si>
  <si>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</si>
  <si>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</si>
  <si>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</si>
  <si>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</si>
  <si>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</si>
  <si>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</si>
  <si>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</si>
  <si>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</si>
  <si>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個人種目料金</t>
    <rPh sb="0" eb="2">
      <t>コジン</t>
    </rPh>
    <rPh sb="2" eb="4">
      <t>シュモク</t>
    </rPh>
    <rPh sb="4" eb="6">
      <t>リョウキン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</si>
  <si>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</si>
  <si>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</si>
  <si>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</si>
  <si>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</si>
  <si>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</si>
  <si>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</si>
  <si>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</si>
  <si>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</si>
  <si>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</si>
  <si>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</si>
  <si>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</si>
  <si>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</si>
  <si>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</si>
  <si>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</si>
  <si>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</si>
  <si>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</si>
  <si>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</si>
  <si>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</si>
  <si>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</si>
  <si>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</si>
  <si>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</si>
  <si>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</si>
  <si>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</si>
  <si>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</si>
  <si>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</si>
  <si>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</si>
  <si>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</si>
  <si>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</si>
  <si>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</si>
  <si>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</si>
  <si>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M2</t>
  </si>
  <si>
    <t>M1</t>
  </si>
  <si>
    <t>北海道</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</si>
  <si>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</si>
  <si>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</si>
  <si>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</si>
  <si>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</si>
  <si>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</si>
  <si>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</si>
  <si>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</si>
  <si>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</si>
  <si>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</si>
  <si>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</si>
  <si>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</si>
  <si>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</si>
  <si>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</si>
  <si>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</si>
  <si>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</si>
  <si>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</si>
  <si>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</si>
  <si>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</si>
  <si>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</si>
  <si>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</si>
  <si>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</si>
  <si>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</si>
  <si>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</si>
  <si>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</si>
  <si>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</si>
  <si>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</si>
  <si>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</si>
  <si>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</si>
  <si>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</si>
  <si>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</si>
  <si>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</si>
  <si>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</si>
  <si>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</si>
  <si>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</si>
  <si>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</si>
  <si>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</si>
  <si>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</si>
  <si>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</si>
  <si>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</si>
  <si>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</si>
  <si>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</si>
  <si>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</si>
  <si>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</si>
  <si>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</si>
  <si>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</si>
  <si>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</si>
  <si>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</si>
  <si>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</si>
  <si>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</si>
  <si>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</si>
  <si>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</si>
  <si>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</si>
  <si>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</si>
  <si>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</si>
  <si>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</si>
  <si>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</si>
  <si>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</si>
  <si>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</si>
  <si>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</si>
  <si>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</si>
  <si>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</si>
  <si>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</si>
  <si>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</si>
  <si>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</si>
  <si>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</si>
  <si>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</si>
  <si>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</si>
  <si>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</si>
  <si>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</si>
  <si>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</si>
  <si>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</si>
  <si>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</si>
  <si>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</si>
  <si>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</si>
  <si>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</si>
  <si>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</si>
  <si>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</si>
  <si>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</si>
  <si>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</si>
  <si>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</si>
  <si>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</si>
  <si>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</si>
  <si>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</si>
  <si>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</si>
  <si>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</si>
  <si>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</si>
  <si>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</si>
  <si>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</si>
  <si>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</si>
  <si>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</si>
  <si>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</si>
  <si>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</si>
  <si>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</si>
  <si>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</si>
  <si>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</si>
  <si>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</si>
  <si>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</si>
  <si>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</si>
  <si>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</si>
  <si>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</si>
  <si>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</si>
  <si>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</si>
  <si>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</si>
  <si>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</si>
  <si>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</si>
  <si>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</si>
  <si>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</si>
  <si>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</si>
  <si>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</si>
  <si>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</si>
  <si>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</si>
  <si>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</si>
  <si>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</si>
  <si>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</si>
  <si>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</si>
  <si>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</si>
  <si>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</si>
  <si>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</si>
  <si>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</si>
  <si>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</si>
  <si>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</si>
  <si>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</si>
  <si>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</si>
  <si>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</si>
  <si>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</si>
  <si>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</si>
  <si>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</si>
  <si>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</si>
  <si>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</si>
  <si>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</si>
  <si>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</si>
  <si>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</si>
  <si>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</si>
  <si>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</si>
  <si>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</si>
  <si>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</si>
  <si>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</si>
  <si>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</si>
  <si>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</si>
  <si>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</si>
  <si>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</si>
  <si>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</si>
  <si>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</si>
  <si>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</si>
  <si>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</si>
  <si>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</si>
  <si>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</si>
  <si>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</si>
  <si>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</si>
  <si>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</si>
  <si>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</si>
  <si>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</si>
  <si>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</si>
  <si>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</si>
  <si>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</si>
  <si>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</si>
  <si>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</si>
  <si>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</si>
  <si>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</si>
  <si>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</si>
  <si>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</si>
  <si>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</si>
  <si>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</si>
  <si>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</si>
  <si>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</si>
  <si>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</si>
  <si>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</si>
  <si>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</si>
  <si>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</si>
  <si>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</si>
  <si>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</si>
  <si>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</si>
  <si>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</si>
  <si>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</si>
  <si>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</si>
  <si>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</si>
  <si>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</si>
  <si>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</si>
  <si>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</si>
  <si>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</si>
  <si>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</si>
  <si>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</si>
  <si>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</si>
  <si>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</si>
  <si>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</si>
  <si>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</si>
  <si>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</si>
  <si>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</si>
  <si>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</si>
  <si>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</si>
  <si>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</si>
  <si>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</si>
  <si>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</si>
  <si>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</si>
  <si>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</si>
  <si>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</si>
  <si>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</si>
  <si>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</si>
  <si>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</si>
  <si>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</si>
  <si>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</si>
  <si>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</si>
  <si>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</si>
  <si>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</si>
  <si>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</si>
  <si>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</si>
  <si>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</si>
  <si>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</si>
  <si>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</si>
  <si>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</si>
  <si>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</si>
  <si>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</si>
  <si>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</si>
  <si>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</si>
  <si>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</si>
  <si>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</si>
  <si>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</si>
  <si>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</si>
  <si>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</si>
  <si>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</si>
  <si>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</si>
  <si>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</si>
  <si>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</si>
  <si>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</si>
  <si>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</si>
  <si>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</si>
  <si>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</si>
  <si>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</si>
  <si>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</si>
  <si>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</si>
  <si>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</si>
  <si>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</si>
  <si>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</si>
  <si>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</si>
  <si>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</si>
  <si>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</si>
  <si>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</si>
  <si>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</si>
  <si>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</si>
  <si>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</si>
  <si>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</si>
  <si>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</si>
  <si>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</si>
  <si>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</si>
  <si>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</si>
  <si>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</si>
  <si>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</si>
  <si>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</si>
  <si>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</si>
  <si>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</si>
  <si>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</si>
  <si>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</si>
  <si>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</si>
  <si>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</si>
  <si>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</si>
  <si>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</si>
  <si>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</si>
  <si>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</si>
  <si>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</si>
  <si>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</si>
  <si>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</si>
  <si>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愛知学院大学</t>
  </si>
  <si>
    <t>愛知教育大学</t>
  </si>
  <si>
    <t>愛知工業大学</t>
  </si>
  <si>
    <t>愛知淑徳大学</t>
  </si>
  <si>
    <t>岐阜大学</t>
  </si>
  <si>
    <t>岐阜聖徳学園大学</t>
  </si>
  <si>
    <t>近畿大学工業高等専門学校</t>
  </si>
  <si>
    <t>皇學館大学</t>
  </si>
  <si>
    <t>至学館大学</t>
  </si>
  <si>
    <t>椙山女学園大学</t>
  </si>
  <si>
    <t>中京大学</t>
  </si>
  <si>
    <t>中京学院大学</t>
  </si>
  <si>
    <t>中部大学</t>
  </si>
  <si>
    <t>中部学院大学</t>
  </si>
  <si>
    <t>東海学園大学</t>
  </si>
  <si>
    <t>名古屋大学</t>
  </si>
  <si>
    <t>名古屋学院大学</t>
  </si>
  <si>
    <t>名古屋工業大学</t>
  </si>
  <si>
    <t>名古屋市立大学</t>
  </si>
  <si>
    <t>南山大学</t>
  </si>
  <si>
    <t>日本福祉大学</t>
  </si>
  <si>
    <t>浜松医科大学</t>
  </si>
  <si>
    <t>三重大学</t>
  </si>
  <si>
    <t>名城大学</t>
  </si>
  <si>
    <t>愛知大学</t>
  </si>
  <si>
    <t>愛知医科大学</t>
  </si>
  <si>
    <t>静岡県立大学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</si>
  <si>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</si>
  <si>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</si>
  <si>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</si>
  <si>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</si>
  <si>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</si>
  <si>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</si>
  <si>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No.</t>
    <phoneticPr fontId="1"/>
  </si>
  <si>
    <t>ﾌﾘｶﾞﾅ</t>
    <phoneticPr fontId="1"/>
  </si>
  <si>
    <t>S3</t>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</si>
  <si>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</si>
  <si>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</si>
  <si>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</si>
  <si>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</si>
  <si>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</si>
  <si>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</si>
  <si>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</si>
  <si>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</si>
  <si>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</si>
  <si>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</si>
  <si>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</si>
  <si>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</si>
  <si>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</si>
  <si>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</si>
  <si>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</si>
  <si>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</si>
  <si>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</si>
  <si>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</si>
  <si>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</si>
  <si>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</si>
  <si>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5-</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</si>
  <si>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</si>
  <si>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</si>
  <si>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</si>
  <si>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</si>
  <si>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</si>
  <si>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</si>
  <si>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</si>
  <si>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</si>
  <si>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</si>
  <si>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</si>
  <si>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</si>
  <si>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</si>
  <si>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</si>
  <si>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</si>
  <si>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</si>
  <si>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</si>
  <si>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</si>
  <si>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</si>
  <si>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</si>
  <si>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</si>
  <si>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</si>
  <si>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</si>
  <si>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</si>
  <si>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</si>
  <si>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</si>
  <si>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</si>
  <si>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</si>
  <si>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</si>
  <si>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</si>
  <si>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</si>
  <si>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</si>
  <si>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</si>
  <si>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</si>
  <si>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</si>
  <si>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</si>
  <si>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</si>
  <si>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</si>
  <si>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</si>
  <si>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</si>
  <si>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</si>
  <si>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</si>
  <si>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</si>
  <si>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</si>
  <si>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</si>
  <si>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東海学生陸上競技連盟</t>
    <rPh sb="0" eb="2">
      <t>トウカイ</t>
    </rPh>
    <rPh sb="2" eb="4">
      <t>ガクセイ</t>
    </rPh>
    <rPh sb="4" eb="6">
      <t>リクジョウ</t>
    </rPh>
    <rPh sb="6" eb="8">
      <t>キョウギ</t>
    </rPh>
    <rPh sb="8" eb="10">
      <t>レンメイ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</si>
  <si>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</si>
  <si>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</si>
  <si>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</si>
  <si>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</si>
  <si>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</si>
  <si>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</si>
  <si>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</si>
  <si>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</si>
  <si>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</si>
  <si>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</si>
  <si>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</si>
  <si>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</si>
  <si>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</si>
  <si>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</si>
  <si>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</si>
  <si>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3000m</t>
    <phoneticPr fontId="1"/>
  </si>
  <si>
    <t>01000</t>
    <phoneticPr fontId="1"/>
  </si>
  <si>
    <t>東海学生春季（必要に応じて変更すべし）</t>
    <rPh sb="0" eb="2">
      <t>トウカイ</t>
    </rPh>
    <rPh sb="2" eb="4">
      <t>ガクセイ</t>
    </rPh>
    <rPh sb="4" eb="6">
      <t>シュンキ</t>
    </rPh>
    <rPh sb="7" eb="9">
      <t>ヒツヨウ</t>
    </rPh>
    <rPh sb="10" eb="11">
      <t>オウ</t>
    </rPh>
    <rPh sb="13" eb="15">
      <t>ヘンコウ</t>
    </rPh>
    <phoneticPr fontId="1"/>
  </si>
  <si>
    <t>東海インカレOP</t>
    <rPh sb="0" eb="2">
      <t>トウカイ</t>
    </rPh>
    <phoneticPr fontId="1"/>
  </si>
  <si>
    <t>東海学生夏季</t>
    <rPh sb="0" eb="2">
      <t>トウカイ</t>
    </rPh>
    <rPh sb="2" eb="4">
      <t>ガクセイ</t>
    </rPh>
    <rPh sb="4" eb="6">
      <t>カキ</t>
    </rPh>
    <phoneticPr fontId="1"/>
  </si>
  <si>
    <t>100m</t>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</si>
  <si>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</si>
  <si>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</si>
  <si>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</si>
  <si>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</si>
  <si>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</si>
  <si>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</si>
  <si>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</si>
  <si>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エントリー内容に誤りはございません。</t>
    <rPh sb="5" eb="7">
      <t>ナイヨウ</t>
    </rPh>
    <rPh sb="8" eb="9">
      <t>アヤマ</t>
    </rPh>
    <phoneticPr fontId="1"/>
  </si>
  <si>
    <t>森川　陽之</t>
  </si>
  <si>
    <t>安井　悠人</t>
  </si>
  <si>
    <t>三井　玲央</t>
  </si>
  <si>
    <t>中村　俊介</t>
  </si>
  <si>
    <t>前川　斉幸</t>
  </si>
  <si>
    <t>山本　武</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</si>
  <si>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</si>
  <si>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</si>
  <si>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</si>
  <si>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</si>
  <si>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</si>
  <si>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</si>
  <si>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</si>
  <si>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</si>
  <si>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</si>
  <si>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</si>
  <si>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</si>
  <si>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</si>
  <si>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</si>
  <si>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</si>
  <si>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</si>
  <si>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</si>
  <si>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</si>
  <si>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</si>
  <si>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</si>
  <si>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</si>
  <si>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</si>
  <si>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</si>
  <si>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</si>
  <si>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</si>
  <si>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</si>
  <si>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</si>
  <si>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</si>
  <si>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</si>
  <si>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</si>
  <si>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</si>
  <si>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</si>
  <si>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</si>
  <si>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</si>
  <si>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</si>
  <si>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</si>
  <si>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</si>
  <si>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</si>
  <si>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</si>
  <si>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</si>
  <si>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出戸　智大</t>
  </si>
  <si>
    <t>立川　直大</t>
  </si>
  <si>
    <t>内藤　龍仁</t>
  </si>
  <si>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</si>
  <si>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</si>
  <si>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</si>
  <si>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</si>
  <si>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</si>
  <si>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宇野　理斗</t>
  </si>
  <si>
    <t>○</t>
  </si>
  <si>
    <t>近藤　七海</t>
  </si>
  <si>
    <t>川邉　のぞみ</t>
  </si>
  <si>
    <t>棚橋　実加</t>
  </si>
  <si>
    <t>鎌田　友美</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</si>
  <si>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</si>
  <si>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</si>
  <si>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</si>
  <si>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</si>
  <si>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</si>
  <si>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</si>
  <si>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</si>
  <si>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</si>
  <si>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</si>
  <si>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</si>
  <si>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</si>
  <si>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</si>
  <si>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</si>
  <si>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</si>
  <si>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</si>
  <si>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</si>
  <si>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</si>
  <si>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</si>
  <si>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</si>
  <si>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</si>
  <si>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</si>
  <si>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</si>
  <si>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</si>
  <si>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</si>
  <si>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</si>
  <si>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</si>
  <si>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東海インカレ/東海学生秋季（七種抜）</t>
    <rPh sb="0" eb="2">
      <t>トウカイ</t>
    </rPh>
    <rPh sb="7" eb="9">
      <t>トウカイ</t>
    </rPh>
    <rPh sb="9" eb="11">
      <t>ガクセイ</t>
    </rPh>
    <rPh sb="11" eb="13">
      <t>シュウキ</t>
    </rPh>
    <rPh sb="14" eb="16">
      <t>ナナシュ</t>
    </rPh>
    <rPh sb="16" eb="17">
      <t>ヌ</t>
    </rPh>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</si>
  <si>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</si>
  <si>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</si>
  <si>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</si>
  <si>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</si>
  <si>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</si>
  <si>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</si>
  <si>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</si>
  <si>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</si>
  <si>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</si>
  <si>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</si>
  <si>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</si>
  <si>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</si>
  <si>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</si>
  <si>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</si>
  <si>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</si>
  <si>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</si>
  <si>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</si>
  <si>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</si>
  <si>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</si>
  <si>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</si>
  <si>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</si>
  <si>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</si>
  <si>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</si>
  <si>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</si>
  <si>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</si>
  <si>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</si>
  <si>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</si>
  <si>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</si>
  <si>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</si>
  <si>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</si>
  <si>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</si>
  <si>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</si>
  <si>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</si>
  <si>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</si>
  <si>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</si>
  <si>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</si>
  <si>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</si>
  <si>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</si>
  <si>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</si>
  <si>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</si>
  <si>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</si>
  <si>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</si>
  <si>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</si>
  <si>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入力方法</t>
    <rPh sb="0" eb="2">
      <t>ニュウリョク</t>
    </rPh>
    <rPh sb="2" eb="4">
      <t>ホウホウ</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</si>
  <si>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</si>
  <si>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</si>
  <si>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</si>
  <si>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</si>
  <si>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</si>
  <si>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</si>
  <si>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</si>
  <si>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</si>
  <si>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</si>
  <si>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</si>
  <si>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</si>
  <si>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</si>
  <si>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</si>
  <si>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</si>
  <si>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</si>
  <si>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</si>
  <si>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</si>
  <si>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</si>
  <si>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</si>
  <si>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</si>
  <si>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</si>
  <si>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</si>
  <si>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</si>
  <si>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</si>
  <si>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</si>
  <si>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</si>
  <si>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</si>
  <si>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</si>
  <si>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</si>
  <si>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</si>
  <si>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</si>
  <si>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</si>
  <si>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</si>
  <si>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</si>
  <si>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</si>
  <si>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</si>
  <si>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</si>
  <si>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</si>
  <si>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</si>
  <si>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</si>
  <si>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</si>
  <si>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</si>
  <si>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</si>
  <si>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</si>
  <si>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</si>
  <si>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</si>
  <si>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</si>
  <si>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</si>
  <si>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</si>
  <si>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</si>
  <si>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</si>
  <si>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</si>
  <si>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</si>
  <si>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</si>
  <si>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</si>
  <si>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</si>
  <si>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</si>
  <si>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</si>
  <si>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</si>
  <si>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</si>
  <si>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</si>
  <si>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</si>
  <si>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</si>
  <si>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</si>
  <si>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</si>
  <si>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</si>
  <si>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</si>
  <si>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</si>
  <si>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</si>
  <si>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</si>
  <si>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</si>
  <si>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</si>
  <si>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</si>
  <si>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4×100mR</t>
    <phoneticPr fontId="1"/>
  </si>
  <si>
    <t>4×400mR</t>
    <phoneticPr fontId="1"/>
  </si>
  <si>
    <t>リレー（女子）</t>
    <rPh sb="4" eb="6">
      <t>ジョシ</t>
    </rPh>
    <phoneticPr fontId="1"/>
  </si>
  <si>
    <t>ｄｂ</t>
    <phoneticPr fontId="1"/>
  </si>
  <si>
    <t>db</t>
    <phoneticPr fontId="1"/>
  </si>
  <si>
    <t>七種競技</t>
    <rPh sb="0" eb="1">
      <t>ナナ</t>
    </rPh>
    <rPh sb="1" eb="2">
      <t>シュ</t>
    </rPh>
    <rPh sb="2" eb="4">
      <t>キョウギ</t>
    </rPh>
    <phoneticPr fontId="1"/>
  </si>
  <si>
    <t>　必要なシートに入力</t>
    <rPh sb="1" eb="3">
      <t>ヒツヨウ</t>
    </rPh>
    <rPh sb="8" eb="10">
      <t>ニュウリョク</t>
    </rPh>
    <phoneticPr fontId="1"/>
  </si>
  <si>
    <t>１.入力手順</t>
    <rPh sb="2" eb="4">
      <t>ニュウリョク</t>
    </rPh>
    <rPh sb="4" eb="6">
      <t>テジュン</t>
    </rPh>
    <phoneticPr fontId="1"/>
  </si>
  <si>
    <t xml:space="preserve"> 〒467-0806</t>
    <phoneticPr fontId="1"/>
  </si>
  <si>
    <t xml:space="preserve"> 愛知県名古屋市瑞穂区</t>
    <rPh sb="1" eb="4">
      <t>アイチケン</t>
    </rPh>
    <phoneticPr fontId="1"/>
  </si>
  <si>
    <t xml:space="preserve"> 瑞穂通4-13-1勝陽ビル301</t>
    <rPh sb="10" eb="12">
      <t>ショウヨウ</t>
    </rPh>
    <phoneticPr fontId="1"/>
  </si>
  <si>
    <t xml:space="preserve"> 東海学生陸上競技連盟 </t>
    <rPh sb="1" eb="11">
      <t>トウカイガクセイリクジョウキョウギレンメイ</t>
    </rPh>
    <phoneticPr fontId="1"/>
  </si>
  <si>
    <t xml:space="preserve"> データ送付先</t>
    <rPh sb="4" eb="7">
      <t>ソウフサキ</t>
    </rPh>
    <phoneticPr fontId="1"/>
  </si>
  <si>
    <t>男子対校</t>
    <rPh sb="0" eb="2">
      <t>ダンシ</t>
    </rPh>
    <rPh sb="2" eb="4">
      <t>タイコウ</t>
    </rPh>
    <phoneticPr fontId="1"/>
  </si>
  <si>
    <t>男子OP</t>
    <rPh sb="0" eb="2">
      <t>ダンシ</t>
    </rPh>
    <phoneticPr fontId="1"/>
  </si>
  <si>
    <t>男子リレー</t>
    <rPh sb="0" eb="2">
      <t>ダンシ</t>
    </rPh>
    <phoneticPr fontId="1"/>
  </si>
  <si>
    <t>女子対校</t>
    <rPh sb="0" eb="2">
      <t>ジョシ</t>
    </rPh>
    <rPh sb="2" eb="4">
      <t>タイコウ</t>
    </rPh>
    <phoneticPr fontId="1"/>
  </si>
  <si>
    <t>女子リレー</t>
    <rPh sb="0" eb="2">
      <t>ジョシ</t>
    </rPh>
    <phoneticPr fontId="1"/>
  </si>
  <si>
    <t>OP</t>
    <phoneticPr fontId="1"/>
  </si>
  <si>
    <t>op以外</t>
    <rPh sb="2" eb="4">
      <t>イガイ</t>
    </rPh>
    <phoneticPr fontId="1"/>
  </si>
  <si>
    <t>女子OP</t>
    <rPh sb="0" eb="2">
      <t>ジョシ</t>
    </rPh>
    <phoneticPr fontId="1"/>
  </si>
  <si>
    <t>対校計</t>
    <rPh sb="0" eb="2">
      <t>タイコウ</t>
    </rPh>
    <rPh sb="2" eb="3">
      <t>ケイ</t>
    </rPh>
    <phoneticPr fontId="1"/>
  </si>
  <si>
    <t>リレー計</t>
    <rPh sb="3" eb="4">
      <t>ケイ</t>
    </rPh>
    <phoneticPr fontId="1"/>
  </si>
  <si>
    <t>OP計</t>
    <rPh sb="2" eb="3">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</si>
  <si>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</si>
  <si>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</si>
  <si>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</si>
  <si>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</si>
  <si>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</si>
  <si>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種目数</t>
    <rPh sb="0" eb="2">
      <t>シュモク</t>
    </rPh>
    <rPh sb="2" eb="3">
      <t>スウ</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</si>
  <si>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</si>
  <si>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</si>
  <si>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東海学園大</t>
  </si>
  <si>
    <t>鳥羽商船</t>
  </si>
  <si>
    <t>ｷﾞﾌｷｮｳﾘﾂﾀﾞｲｶﾞｸ</t>
  </si>
  <si>
    <t>ｺｳｶﾞｸｶﾝﾀﾞｲｶﾞｸ</t>
  </si>
  <si>
    <t>ﾅｺﾞﾔｼｮｳｶﾀﾞｲｶﾞｸ</t>
  </si>
  <si>
    <t>ﾐｴﾀﾝｷﾀﾞｲｶﾞｸ</t>
  </si>
  <si>
    <t>岐阜協立大学</t>
  </si>
  <si>
    <t>水谷　佳歩</t>
  </si>
  <si>
    <t>香野　さちか</t>
  </si>
  <si>
    <t>内訳</t>
    <rPh sb="0" eb="2">
      <t>ウチワケ</t>
    </rPh>
    <phoneticPr fontId="1"/>
  </si>
  <si>
    <t xml:space="preserve">  tgrrkiroku@yahoo.co.jp</t>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</si>
  <si>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</si>
  <si>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</si>
  <si>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</si>
  <si>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</si>
  <si>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</si>
  <si>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</si>
  <si>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</si>
  <si>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</si>
  <si>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</si>
  <si>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（様式　Ⅳ）</t>
    <phoneticPr fontId="1"/>
  </si>
  <si>
    <t>井野　青輝</t>
  </si>
  <si>
    <t>北村　祐人</t>
  </si>
  <si>
    <t>中山　凌</t>
  </si>
  <si>
    <t>原林　諒</t>
  </si>
  <si>
    <t>村松　幸耶</t>
  </si>
  <si>
    <t>重田　直賢</t>
  </si>
  <si>
    <t>山本　悠生</t>
  </si>
  <si>
    <t>石垣　喜人</t>
  </si>
  <si>
    <t>柴田　葵</t>
  </si>
  <si>
    <t>饗庭　奈々美</t>
  </si>
  <si>
    <t>竹野　侑介</t>
  </si>
  <si>
    <t>髙間　聖大</t>
  </si>
  <si>
    <t>松岡　幹也</t>
  </si>
  <si>
    <t>斉藤　雄</t>
  </si>
  <si>
    <t>寺島　青</t>
  </si>
  <si>
    <t>市川　忠樹</t>
  </si>
  <si>
    <t>蔵　浩暉</t>
  </si>
  <si>
    <t>松本　颯平</t>
  </si>
  <si>
    <t>大久保　信哉</t>
  </si>
  <si>
    <t>岡田　俊亮</t>
  </si>
  <si>
    <t>糀　翔太</t>
  </si>
  <si>
    <t>黒部　圭佑</t>
  </si>
  <si>
    <t>針生　祥平</t>
  </si>
  <si>
    <t>佐野　雄星</t>
  </si>
  <si>
    <t>杉原　陸斗</t>
  </si>
  <si>
    <t>村瀬　稜治</t>
  </si>
  <si>
    <t>石井　陽稀</t>
  </si>
  <si>
    <t>今岡　佑斗</t>
  </si>
  <si>
    <t>河﨑　憲祐</t>
  </si>
  <si>
    <t>安岡　大生</t>
  </si>
  <si>
    <t>中島　滉太</t>
  </si>
  <si>
    <t>犬飼　佳寛</t>
  </si>
  <si>
    <t>齋藤　岳</t>
  </si>
  <si>
    <t>伊里　友希</t>
  </si>
  <si>
    <t>三矢　泰河</t>
  </si>
  <si>
    <t>伊藤　愛斗</t>
  </si>
  <si>
    <t>一ノ瀬　結人</t>
  </si>
  <si>
    <t>渋江　恵和</t>
  </si>
  <si>
    <t>松野　颯斗</t>
  </si>
  <si>
    <t>奥田　知宏</t>
  </si>
  <si>
    <t>織田　望夢</t>
  </si>
  <si>
    <t>佐々木　寛太</t>
  </si>
  <si>
    <t>長坂　侑馬</t>
  </si>
  <si>
    <t>原　和史</t>
  </si>
  <si>
    <t>久野　明</t>
  </si>
  <si>
    <t>土居　駿斗</t>
  </si>
  <si>
    <t>斎藤　宥太</t>
  </si>
  <si>
    <t>矢頭　飛雄夏</t>
  </si>
  <si>
    <t>渡辺　裕介</t>
  </si>
  <si>
    <t>福山　斗偉</t>
  </si>
  <si>
    <t>安永　英生</t>
  </si>
  <si>
    <t>清水　涼雅</t>
  </si>
  <si>
    <t>秋好　亮祐</t>
  </si>
  <si>
    <t>苅谷　真之介</t>
  </si>
  <si>
    <t>端野　光将</t>
  </si>
  <si>
    <t>服部　諒</t>
  </si>
  <si>
    <t>山本　駿太</t>
  </si>
  <si>
    <t>佐々木　斗羽</t>
  </si>
  <si>
    <t>セルオド　ジャムバルドルジ</t>
  </si>
  <si>
    <t>花岡　雅也</t>
  </si>
  <si>
    <t>水野　博貴</t>
  </si>
  <si>
    <t>町田　啓允</t>
  </si>
  <si>
    <t>山本　侑弥</t>
  </si>
  <si>
    <t>渡邉　陸皇</t>
  </si>
  <si>
    <t>上田　優之介</t>
  </si>
  <si>
    <t>可児　大晟</t>
  </si>
  <si>
    <t>前田　純</t>
  </si>
  <si>
    <t>松本　崚太郎</t>
  </si>
  <si>
    <t>上床　隆太</t>
  </si>
  <si>
    <t>小川　エンリケ</t>
  </si>
  <si>
    <t>河村　将永</t>
  </si>
  <si>
    <t>近藤　光氣</t>
  </si>
  <si>
    <t>佐野　史社</t>
  </si>
  <si>
    <t>鈴木　礼武</t>
  </si>
  <si>
    <t>田宮　昇悟</t>
  </si>
  <si>
    <t>塚原　星来</t>
  </si>
  <si>
    <t>筒井　慈虎</t>
  </si>
  <si>
    <t>中北　太雅</t>
  </si>
  <si>
    <t>早川　恭平</t>
  </si>
  <si>
    <t>林　夏哉</t>
  </si>
  <si>
    <t>藤田　知和</t>
  </si>
  <si>
    <t>星井　駿佑</t>
  </si>
  <si>
    <t>松本　結叶</t>
  </si>
  <si>
    <t>山村　敏弥</t>
  </si>
  <si>
    <t>山本　雷大</t>
  </si>
  <si>
    <t>伊藤　翔</t>
  </si>
  <si>
    <t>内山　雄斗</t>
  </si>
  <si>
    <t>遠藤　隼聖</t>
  </si>
  <si>
    <t>奥野　寿希</t>
  </si>
  <si>
    <t>川原　大</t>
  </si>
  <si>
    <t>北川　聖崇</t>
  </si>
  <si>
    <t>小松　貫乃</t>
  </si>
  <si>
    <t>下畑　龍矢</t>
  </si>
  <si>
    <t>新谷　歩斗</t>
  </si>
  <si>
    <t>杉山　太一</t>
  </si>
  <si>
    <t>多和田　侃次</t>
  </si>
  <si>
    <t>富山　要</t>
  </si>
  <si>
    <t>永野　光輝</t>
  </si>
  <si>
    <t>西村　朋樹</t>
  </si>
  <si>
    <t>野村　雄希</t>
  </si>
  <si>
    <t>服部　空</t>
  </si>
  <si>
    <t>藤井　穂高</t>
  </si>
  <si>
    <t>松下　凌晟</t>
  </si>
  <si>
    <t>山田　聖凌</t>
  </si>
  <si>
    <t>山本　篤信</t>
  </si>
  <si>
    <t>伊澤　葵</t>
  </si>
  <si>
    <t>天野　佑哉</t>
  </si>
  <si>
    <t>黒木　翔太</t>
  </si>
  <si>
    <t>小菊　天瑠</t>
  </si>
  <si>
    <t>佐藤　怜</t>
  </si>
  <si>
    <t>滝　優佑</t>
  </si>
  <si>
    <t>原　泰成</t>
  </si>
  <si>
    <t>平田　壮馬</t>
  </si>
  <si>
    <t>宮山　悠希</t>
  </si>
  <si>
    <t>山内　翔哉</t>
  </si>
  <si>
    <t>田口　雄暉</t>
  </si>
  <si>
    <t>伊藤　雅倫</t>
  </si>
  <si>
    <t>本田　基偉</t>
  </si>
  <si>
    <t>西村　健志</t>
  </si>
  <si>
    <t>高木　陽</t>
  </si>
  <si>
    <t>佐藤　駿太</t>
  </si>
  <si>
    <t>清水　章吾</t>
  </si>
  <si>
    <t>末次　駿也</t>
  </si>
  <si>
    <t>竹内　大和</t>
  </si>
  <si>
    <t>寺﨑　崇悦</t>
  </si>
  <si>
    <t>永井　翔真</t>
  </si>
  <si>
    <t>原　巧</t>
  </si>
  <si>
    <t>森　志郎</t>
  </si>
  <si>
    <t>宇野　琳太郎</t>
  </si>
  <si>
    <t>小松澤　祥太</t>
  </si>
  <si>
    <t>小出　悠太</t>
  </si>
  <si>
    <t>北島　夏風</t>
  </si>
  <si>
    <t>伊藤　蒼真</t>
  </si>
  <si>
    <t>平山　皓慎</t>
  </si>
  <si>
    <t>山川　滉心</t>
  </si>
  <si>
    <t>中溝　大地</t>
  </si>
  <si>
    <t>湯野澤　太陽</t>
  </si>
  <si>
    <t>犬飼　匠</t>
  </si>
  <si>
    <t>太田　蒼翔</t>
  </si>
  <si>
    <t>佐野　尊</t>
  </si>
  <si>
    <t>松嶋　愛太</t>
  </si>
  <si>
    <t>梅谷　太紀</t>
  </si>
  <si>
    <t>江村　一輝</t>
  </si>
  <si>
    <t>加治　有登</t>
  </si>
  <si>
    <t>野村　航史</t>
  </si>
  <si>
    <t>花田　李樹</t>
  </si>
  <si>
    <t>大島　匠</t>
  </si>
  <si>
    <t>大前　敬信</t>
  </si>
  <si>
    <t>石黒　竜聖</t>
  </si>
  <si>
    <t>長江　来樹</t>
  </si>
  <si>
    <t>大山　開</t>
  </si>
  <si>
    <t>長谷川　大智</t>
  </si>
  <si>
    <t>吉居　大耀</t>
  </si>
  <si>
    <t>大原　快</t>
  </si>
  <si>
    <t>西山　桐矢</t>
  </si>
  <si>
    <t>松場　文哉</t>
  </si>
  <si>
    <t>仲松　正</t>
  </si>
  <si>
    <t>飯島　粧太郎</t>
  </si>
  <si>
    <t>磯部　亮太</t>
  </si>
  <si>
    <t>近藤　翼</t>
  </si>
  <si>
    <t>杉浦　隆輝</t>
  </si>
  <si>
    <t>上原　大河</t>
  </si>
  <si>
    <t>渋谷　凌世</t>
  </si>
  <si>
    <t>巽　涼</t>
  </si>
  <si>
    <t>田中　椋</t>
  </si>
  <si>
    <t>長坂　尚哉</t>
  </si>
  <si>
    <t>松花　巧祐</t>
  </si>
  <si>
    <t>木村　和基</t>
  </si>
  <si>
    <t>稲田　大空</t>
  </si>
  <si>
    <t>近藤　直斗</t>
  </si>
  <si>
    <t>高畑　永遠</t>
  </si>
  <si>
    <t>本堂　悠晟</t>
  </si>
  <si>
    <t>本多　桜空</t>
  </si>
  <si>
    <t>水野　寛大</t>
  </si>
  <si>
    <t>長田　崚汰</t>
  </si>
  <si>
    <t>小林　昂誠</t>
  </si>
  <si>
    <t>安田　雄咲</t>
  </si>
  <si>
    <t>鈴木　龍也</t>
  </si>
  <si>
    <t>堀江　爽太郎</t>
  </si>
  <si>
    <t>冨田　泰理</t>
  </si>
  <si>
    <t>浅野　達成</t>
  </si>
  <si>
    <t>青井　拓海</t>
  </si>
  <si>
    <t>伊藤　翔雲</t>
  </si>
  <si>
    <t>安田　直暉</t>
  </si>
  <si>
    <t>杉本　達哉</t>
  </si>
  <si>
    <t>分野　涼太</t>
  </si>
  <si>
    <t>舟木　悠人</t>
  </si>
  <si>
    <t>荒川　幸輝</t>
  </si>
  <si>
    <t>伊藤　誠兼</t>
  </si>
  <si>
    <t>牛田　匠海</t>
  </si>
  <si>
    <t>竹内　優大</t>
  </si>
  <si>
    <t>山内　直也</t>
  </si>
  <si>
    <t>片桐　健輔</t>
  </si>
  <si>
    <t>中田　龍之介</t>
  </si>
  <si>
    <t>音田　澪希</t>
  </si>
  <si>
    <t>金子　泰良</t>
  </si>
  <si>
    <t>鮎川　翔</t>
  </si>
  <si>
    <t>早川　里月</t>
  </si>
  <si>
    <t>森田　泰生</t>
  </si>
  <si>
    <t>春田　航作</t>
  </si>
  <si>
    <t>林　信太朗</t>
  </si>
  <si>
    <t>窪田　亮太</t>
  </si>
  <si>
    <t>佐藤　滉太</t>
  </si>
  <si>
    <t>竹田　圭志</t>
  </si>
  <si>
    <t>谷垣　大翔</t>
  </si>
  <si>
    <t>辻村　絢平</t>
  </si>
  <si>
    <t>古川　樹</t>
  </si>
  <si>
    <t>吉田　隆哉</t>
  </si>
  <si>
    <t>小澤　洋樹</t>
  </si>
  <si>
    <t>桜木　優斗</t>
  </si>
  <si>
    <t>白邦　勇樹</t>
  </si>
  <si>
    <t>田中　滉二</t>
  </si>
  <si>
    <t>戸谷　壮宏</t>
  </si>
  <si>
    <t>福岡　光貴</t>
  </si>
  <si>
    <t>藤田　修平</t>
  </si>
  <si>
    <t>藤谷　里玖</t>
  </si>
  <si>
    <t>山田　陸駆</t>
  </si>
  <si>
    <t>脇田　航輝</t>
  </si>
  <si>
    <t>宮城　徳博</t>
  </si>
  <si>
    <t>伊藤　雅憲</t>
  </si>
  <si>
    <t>伊藤　有哉</t>
  </si>
  <si>
    <t>大久保　匠</t>
  </si>
  <si>
    <t>榊原　一希</t>
  </si>
  <si>
    <t>相馬　唯杜</t>
  </si>
  <si>
    <t>曽我　拓摩</t>
  </si>
  <si>
    <t>大工　夏蔵</t>
  </si>
  <si>
    <t>西岡　大志</t>
  </si>
  <si>
    <t>坂　公希</t>
  </si>
  <si>
    <t>牧原　浩樹</t>
  </si>
  <si>
    <t>松尾　高汰</t>
  </si>
  <si>
    <t>水野　馨登</t>
  </si>
  <si>
    <t>吉田　竜成</t>
  </si>
  <si>
    <t>赤堀　裕太</t>
  </si>
  <si>
    <t>小倉　綾太</t>
  </si>
  <si>
    <t>越智　拓登</t>
  </si>
  <si>
    <t>草尾　友一</t>
  </si>
  <si>
    <t>杉浦　陽</t>
  </si>
  <si>
    <t>松井　修平</t>
  </si>
  <si>
    <t>山田　一毅</t>
  </si>
  <si>
    <t>松岡　諒</t>
  </si>
  <si>
    <t>酒井　渉太</t>
  </si>
  <si>
    <t>小田　真英</t>
  </si>
  <si>
    <t>吉田　椋哉</t>
  </si>
  <si>
    <t>立松　和馬</t>
  </si>
  <si>
    <t>山口　凌司</t>
  </si>
  <si>
    <t>花島　育斗</t>
  </si>
  <si>
    <t>仲村　颯祐</t>
  </si>
  <si>
    <t>稲田　幹大</t>
  </si>
  <si>
    <t>浅井　夏輝</t>
  </si>
  <si>
    <t>伊藤　幹弥</t>
  </si>
  <si>
    <t>鵜飼　雄矢</t>
  </si>
  <si>
    <t>佐々木　学人</t>
  </si>
  <si>
    <t>深田　陸斗</t>
  </si>
  <si>
    <t>山岡　琉希也</t>
  </si>
  <si>
    <t>渡邉　健志郎</t>
  </si>
  <si>
    <t>百合草　美優</t>
  </si>
  <si>
    <t>丹羽　優菜</t>
  </si>
  <si>
    <t>祖父江　真子</t>
  </si>
  <si>
    <t>喜古　響</t>
  </si>
  <si>
    <t>江尻　智香</t>
  </si>
  <si>
    <t>濱地　きらら</t>
  </si>
  <si>
    <t>永野　朱音</t>
  </si>
  <si>
    <t>河合　瑠未果</t>
  </si>
  <si>
    <t>木村　莉子</t>
  </si>
  <si>
    <t>坂本　彩華</t>
  </si>
  <si>
    <t>澤藤　真華</t>
  </si>
  <si>
    <t>真鍋　綾菜</t>
  </si>
  <si>
    <t>猪飼　真莉子</t>
  </si>
  <si>
    <t>小方　亜珠</t>
  </si>
  <si>
    <t>沖　有友里</t>
  </si>
  <si>
    <t>北村　瑠美</t>
  </si>
  <si>
    <t>嵯峨　吹雪</t>
  </si>
  <si>
    <t>杉山　文美</t>
  </si>
  <si>
    <t>広瀬　千尋</t>
  </si>
  <si>
    <t>森　美琴</t>
  </si>
  <si>
    <t>福井　杏</t>
  </si>
  <si>
    <t>宮下　真弥</t>
  </si>
  <si>
    <t>稲葉　夢香</t>
  </si>
  <si>
    <t>中安　若菜</t>
  </si>
  <si>
    <t>阿比留　悠奈</t>
  </si>
  <si>
    <t>金子　藍</t>
  </si>
  <si>
    <t>具志堅　佑奈</t>
  </si>
  <si>
    <t>棚池　叶歩</t>
  </si>
  <si>
    <t>外園　愛梨</t>
  </si>
  <si>
    <t>村上　弓月</t>
  </si>
  <si>
    <t>小野　花織</t>
  </si>
  <si>
    <t>福田　紅菜</t>
  </si>
  <si>
    <t>稲垣　愛結</t>
  </si>
  <si>
    <t>菊地　真奈佳</t>
  </si>
  <si>
    <t>山形　智香</t>
  </si>
  <si>
    <t>小林　幸音</t>
  </si>
  <si>
    <t>服部　花菜子</t>
  </si>
  <si>
    <t>櫻井　晴菜</t>
  </si>
  <si>
    <t>櫻木　雪乃</t>
  </si>
  <si>
    <t>森田　桃加</t>
  </si>
  <si>
    <t>小河　遥花</t>
  </si>
  <si>
    <t>酒井　利菜</t>
  </si>
  <si>
    <t>南方　美羽</t>
  </si>
  <si>
    <t>山根　碧栞</t>
  </si>
  <si>
    <t>岡本　瑠香</t>
  </si>
  <si>
    <t>久保　亜月</t>
  </si>
  <si>
    <t>西尾　結愛</t>
  </si>
  <si>
    <t>大菅　紗矢香</t>
  </si>
  <si>
    <t>石森　杏</t>
  </si>
  <si>
    <t>中嶋　日向子</t>
  </si>
  <si>
    <t>前田　友美菜</t>
  </si>
  <si>
    <t>岩本　乙夏</t>
  </si>
  <si>
    <t>則武　桃佳</t>
  </si>
  <si>
    <t>中村　理乃</t>
  </si>
  <si>
    <t>浅井　りか</t>
  </si>
  <si>
    <t>山口　奈緒子</t>
  </si>
  <si>
    <t>神谷　京奈</t>
  </si>
  <si>
    <t>西川　ひより</t>
  </si>
  <si>
    <t>松下　陽菜</t>
  </si>
  <si>
    <t>渡邉　由夏</t>
  </si>
  <si>
    <t>野原　めぐみ</t>
  </si>
  <si>
    <t>後藤　永実奈</t>
  </si>
  <si>
    <t>成生　茜</t>
  </si>
  <si>
    <t>神田　唯衣</t>
  </si>
  <si>
    <t>中村　美月</t>
  </si>
  <si>
    <t>西井　せり</t>
  </si>
  <si>
    <t>純浦　美桜</t>
  </si>
  <si>
    <t>永谷　千宙</t>
  </si>
  <si>
    <t>藤井　優羽</t>
  </si>
  <si>
    <t>山田　葵</t>
  </si>
  <si>
    <t>桑原　舞</t>
  </si>
  <si>
    <t>杉山　真奈</t>
  </si>
  <si>
    <t>堀田　萌</t>
  </si>
  <si>
    <t>森　優希</t>
  </si>
  <si>
    <t>太田　真帆</t>
  </si>
  <si>
    <t>嶋田　みのり</t>
  </si>
  <si>
    <t>小池　香奈</t>
  </si>
  <si>
    <t>鈴木　優菜</t>
  </si>
  <si>
    <t>野呂　くれあ</t>
  </si>
  <si>
    <t>増渕　祐香</t>
  </si>
  <si>
    <t>五味　叶花</t>
  </si>
  <si>
    <t>谷本　七星</t>
  </si>
  <si>
    <t>戸村　文音</t>
  </si>
  <si>
    <t>畑本　夏萌</t>
  </si>
  <si>
    <t>前川　凪波</t>
  </si>
  <si>
    <t>青井　ひまわり</t>
  </si>
  <si>
    <t>安藤　愛未</t>
  </si>
  <si>
    <t>安藤　優月</t>
  </si>
  <si>
    <t>泉　好笑</t>
  </si>
  <si>
    <t>市川　紗衣</t>
  </si>
  <si>
    <t>大城　珠莉</t>
  </si>
  <si>
    <t>木村　加乃</t>
  </si>
  <si>
    <t>田中　千尋</t>
  </si>
  <si>
    <t>田中　友梨</t>
  </si>
  <si>
    <t>福井　藍</t>
  </si>
  <si>
    <t>村田　桃香</t>
  </si>
  <si>
    <t>井田　明香梨</t>
  </si>
  <si>
    <t>岡江　未莉</t>
  </si>
  <si>
    <t>岸本　優花</t>
  </si>
  <si>
    <t>佐藤　綺海</t>
  </si>
  <si>
    <t>原　知世</t>
  </si>
  <si>
    <t>藤原　実央</t>
  </si>
  <si>
    <t>星川　茉鈴</t>
  </si>
  <si>
    <t>村田　千遥</t>
  </si>
  <si>
    <t>吉澤　ひまり</t>
  </si>
  <si>
    <t>今井　菜月</t>
  </si>
  <si>
    <t>白鳥　百花</t>
  </si>
  <si>
    <t>田畑　美羽</t>
  </si>
  <si>
    <t>村松　七海</t>
  </si>
  <si>
    <t>坂口　なつこ</t>
  </si>
  <si>
    <t>ﾅｺﾞﾔジョシﾀﾞｲｶﾞｸ</t>
  </si>
  <si>
    <t>ﾒｲｼﾞｮｳﾀﾞｲｶﾞｸ</t>
  </si>
  <si>
    <t>國枝　秀世</t>
    <rPh sb="0" eb="2">
      <t>クニエダ</t>
    </rPh>
    <rPh sb="3" eb="5">
      <t>ヒデヨ</t>
    </rPh>
    <phoneticPr fontId="2"/>
  </si>
  <si>
    <t>岐阜高専</t>
    <rPh sb="0" eb="1">
      <t>ギフ</t>
    </rPh>
    <rPh sb="1" eb="3">
      <t>コウセン</t>
    </rPh>
    <phoneticPr fontId="31"/>
  </si>
  <si>
    <t>近大高専</t>
    <rPh sb="0" eb="1">
      <t>キン</t>
    </rPh>
    <rPh sb="1" eb="2">
      <t>ダイ</t>
    </rPh>
    <rPh sb="2" eb="4">
      <t>コウセン</t>
    </rPh>
    <phoneticPr fontId="2"/>
  </si>
  <si>
    <t>金城学院大</t>
    <rPh sb="2" eb="3">
      <t>ガク</t>
    </rPh>
    <phoneticPr fontId="2"/>
  </si>
  <si>
    <t>鈴鹿大</t>
    <phoneticPr fontId="2"/>
  </si>
  <si>
    <t>鈴鹿高専</t>
    <rPh sb="0" eb="1">
      <t>スズカ</t>
    </rPh>
    <rPh sb="1" eb="3">
      <t>コウセン</t>
    </rPh>
    <phoneticPr fontId="2"/>
  </si>
  <si>
    <t>豊田高専</t>
    <rPh sb="0" eb="2">
      <t>トヨタ</t>
    </rPh>
    <rPh sb="2" eb="4">
      <t>コウセン</t>
    </rPh>
    <phoneticPr fontId="2"/>
  </si>
  <si>
    <t>名古屋大</t>
    <rPh sb="0" eb="2">
      <t>ナゴヤ</t>
    </rPh>
    <phoneticPr fontId="31"/>
  </si>
  <si>
    <t>名古屋学院大</t>
    <rPh sb="3" eb="5">
      <t>ガクイン</t>
    </rPh>
    <phoneticPr fontId="31"/>
  </si>
  <si>
    <t>名古屋工業大</t>
    <rPh sb="0" eb="3">
      <t>ナゴヤ</t>
    </rPh>
    <rPh sb="3" eb="5">
      <t>コウギョウ</t>
    </rPh>
    <phoneticPr fontId="31"/>
  </si>
  <si>
    <t>名古屋商科大</t>
    <rPh sb="0" eb="3">
      <t>ナゴヤ</t>
    </rPh>
    <rPh sb="3" eb="6">
      <t>ショウカダイ</t>
    </rPh>
    <phoneticPr fontId="2"/>
  </si>
  <si>
    <t>名古屋女子大</t>
    <rPh sb="0" eb="2">
      <t>ジョシ</t>
    </rPh>
    <rPh sb="2" eb="3">
      <t>ダイ</t>
    </rPh>
    <rPh sb="3" eb="4">
      <t>ガク</t>
    </rPh>
    <phoneticPr fontId="31"/>
  </si>
  <si>
    <t>名古屋市立大</t>
    <rPh sb="0" eb="1">
      <t>ナゴヤ</t>
    </rPh>
    <rPh sb="2" eb="4">
      <t>シリツ</t>
    </rPh>
    <phoneticPr fontId="31"/>
  </si>
  <si>
    <t>日本福祉大</t>
    <rPh sb="0" eb="2">
      <t>フクシ</t>
    </rPh>
    <phoneticPr fontId="31"/>
  </si>
  <si>
    <t>沼津高専</t>
    <rPh sb="0" eb="1">
      <t>ヌマヅ</t>
    </rPh>
    <rPh sb="1" eb="3">
      <t>コウセン</t>
    </rPh>
    <phoneticPr fontId="31"/>
  </si>
  <si>
    <t>藤田医科大</t>
    <rPh sb="0" eb="1">
      <t>フジタ</t>
    </rPh>
    <rPh sb="2" eb="4">
      <t>イカ</t>
    </rPh>
    <phoneticPr fontId="31"/>
  </si>
  <si>
    <t>三重看護大</t>
    <rPh sb="0" eb="2">
      <t>ミエ</t>
    </rPh>
    <rPh sb="2" eb="4">
      <t>カンゴ</t>
    </rPh>
    <rPh sb="4" eb="5">
      <t>ダイ</t>
    </rPh>
    <phoneticPr fontId="2"/>
  </si>
  <si>
    <t>三重短期大</t>
    <rPh sb="2" eb="4">
      <t>タンキ</t>
    </rPh>
    <rPh sb="4" eb="5">
      <t>ダイ</t>
    </rPh>
    <phoneticPr fontId="2"/>
  </si>
  <si>
    <t>修文大</t>
    <rPh sb="0" eb="1">
      <t>シュウブン</t>
    </rPh>
    <rPh sb="1" eb="2">
      <t>ダイ</t>
    </rPh>
    <phoneticPr fontId="2"/>
  </si>
  <si>
    <t>ｽｽﾞｶﾀﾞｲｶﾞｸ</t>
    <phoneticPr fontId="2"/>
  </si>
  <si>
    <t>ﾌｼﾞﾀｲｶﾀﾞｲｶﾞｸ</t>
    <phoneticPr fontId="2"/>
  </si>
  <si>
    <t>ﾐｴｶﾝｺﾞﾀﾞｲｶﾞｸ</t>
    <phoneticPr fontId="2"/>
  </si>
  <si>
    <t>ｼｭｳﾌﾞﾝﾀﾞｲｶﾞｸ</t>
    <phoneticPr fontId="2"/>
  </si>
  <si>
    <t>アルファベット表記</t>
    <rPh sb="7" eb="9">
      <t>ヒョウキ</t>
    </rPh>
    <phoneticPr fontId="1"/>
  </si>
  <si>
    <t>登録番号</t>
    <rPh sb="0" eb="4">
      <t>トウロクバンゴウ</t>
    </rPh>
    <phoneticPr fontId="1"/>
  </si>
  <si>
    <r>
      <t>左から</t>
    </r>
    <r>
      <rPr>
        <b/>
        <sz val="11"/>
        <color rgb="FFFF0000"/>
        <rFont val="メイリオ"/>
        <family val="3"/>
        <charset val="128"/>
      </rPr>
      <t>①登録番号</t>
    </r>
    <r>
      <rPr>
        <b/>
        <sz val="11"/>
        <rFont val="メイリオ"/>
        <family val="3"/>
        <charset val="128"/>
      </rPr>
      <t>→②出場種目→③記録欄の順→④リレーの順に入力・選択し、入力を終えたら下の欄へ（4種目目以降も下の欄へ）</t>
    </r>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</si>
  <si>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アルファベット表記</t>
    <rPh sb="7" eb="9">
      <t>ヒョウキ</t>
    </rPh>
    <phoneticPr fontId="2"/>
  </si>
  <si>
    <t>登録番号から入力してください。</t>
    <rPh sb="0" eb="2">
      <t>トウロク</t>
    </rPh>
    <rPh sb="2" eb="4">
      <t>バンゴウ</t>
    </rPh>
    <rPh sb="6" eb="8">
      <t>ニュウリョク</t>
    </rPh>
    <phoneticPr fontId="1"/>
  </si>
  <si>
    <t>登録番号から入力してください。</t>
    <rPh sb="0" eb="2">
      <t>トウロク</t>
    </rPh>
    <rPh sb="2" eb="4">
      <t>バンゴウ</t>
    </rPh>
    <rPh sb="6" eb="8">
      <t>ニュウリョク</t>
    </rPh>
    <rPh sb="7" eb="8">
      <t>ニュウリョク</t>
    </rPh>
    <phoneticPr fontId="1"/>
  </si>
  <si>
    <t>愛知大学</t>
    <rPh sb="3" eb="4">
      <t>ガク</t>
    </rPh>
    <phoneticPr fontId="1"/>
  </si>
  <si>
    <t>愛知医科大学</t>
    <rPh sb="5" eb="6">
      <t>ガク</t>
    </rPh>
    <phoneticPr fontId="1"/>
  </si>
  <si>
    <t>愛知学院大学</t>
    <rPh sb="5" eb="6">
      <t>ガク</t>
    </rPh>
    <phoneticPr fontId="1"/>
  </si>
  <si>
    <t>愛知教育大学</t>
    <rPh sb="5" eb="6">
      <t>ガク</t>
    </rPh>
    <phoneticPr fontId="1"/>
  </si>
  <si>
    <t>愛知県立大学</t>
    <rPh sb="5" eb="6">
      <t>ガク</t>
    </rPh>
    <phoneticPr fontId="1"/>
  </si>
  <si>
    <t>愛知工業大学</t>
    <rPh sb="5" eb="6">
      <t>ガク</t>
    </rPh>
    <phoneticPr fontId="1"/>
  </si>
  <si>
    <t>愛知淑徳大学</t>
    <rPh sb="5" eb="6">
      <t>ガク</t>
    </rPh>
    <phoneticPr fontId="1"/>
  </si>
  <si>
    <t>愛知東邦大学</t>
    <rPh sb="5" eb="6">
      <t>ガク</t>
    </rPh>
    <phoneticPr fontId="1"/>
  </si>
  <si>
    <t>岐阜大学</t>
    <rPh sb="3" eb="4">
      <t>ガク</t>
    </rPh>
    <phoneticPr fontId="1"/>
  </si>
  <si>
    <t>岐阜協立大学</t>
    <rPh sb="5" eb="6">
      <t>ガク</t>
    </rPh>
    <phoneticPr fontId="1"/>
  </si>
  <si>
    <t>岐阜工業高等専門学校</t>
    <rPh sb="0" eb="1">
      <t>ギフ</t>
    </rPh>
    <rPh sb="2" eb="4">
      <t>コウギョウ</t>
    </rPh>
    <rPh sb="4" eb="6">
      <t>コウトウ</t>
    </rPh>
    <rPh sb="6" eb="8">
      <t>センモン</t>
    </rPh>
    <rPh sb="8" eb="10">
      <t>ガッコウ</t>
    </rPh>
    <phoneticPr fontId="31"/>
  </si>
  <si>
    <t>岐阜薬科大学</t>
    <rPh sb="5" eb="6">
      <t>ガク</t>
    </rPh>
    <phoneticPr fontId="1"/>
  </si>
  <si>
    <t>近畿大学工業高等専門学校</t>
    <rPh sb="0" eb="3">
      <t>キンキダイ</t>
    </rPh>
    <rPh sb="3" eb="4">
      <t>ガク</t>
    </rPh>
    <rPh sb="4" eb="12">
      <t>コウギョウコウトウセンモンガッコウ</t>
    </rPh>
    <phoneticPr fontId="2"/>
  </si>
  <si>
    <t>金城学院大学</t>
    <rPh sb="2" eb="3">
      <t>ガク</t>
    </rPh>
    <rPh sb="5" eb="6">
      <t>ガク</t>
    </rPh>
    <phoneticPr fontId="2"/>
  </si>
  <si>
    <t>皇學館大学</t>
    <rPh sb="4" eb="5">
      <t>ガク</t>
    </rPh>
    <phoneticPr fontId="1"/>
  </si>
  <si>
    <t>至学館大学</t>
    <rPh sb="4" eb="5">
      <t>ガク</t>
    </rPh>
    <phoneticPr fontId="1"/>
  </si>
  <si>
    <t>静岡大学</t>
    <rPh sb="3" eb="4">
      <t>ガク</t>
    </rPh>
    <phoneticPr fontId="1"/>
  </si>
  <si>
    <t>静岡県立大学</t>
    <rPh sb="4" eb="6">
      <t>ダイガク</t>
    </rPh>
    <phoneticPr fontId="1"/>
  </si>
  <si>
    <t>静岡産業大学</t>
    <rPh sb="5" eb="6">
      <t>ガク</t>
    </rPh>
    <phoneticPr fontId="1"/>
  </si>
  <si>
    <t>椙山女学園大学</t>
    <rPh sb="6" eb="7">
      <t>ガク</t>
    </rPh>
    <phoneticPr fontId="1"/>
  </si>
  <si>
    <t>鈴鹿大学</t>
    <rPh sb="3" eb="4">
      <t>ガク</t>
    </rPh>
    <phoneticPr fontId="2"/>
  </si>
  <si>
    <t>鈴鹿工業高等専門学校</t>
    <rPh sb="0" eb="1">
      <t>スズカ</t>
    </rPh>
    <rPh sb="2" eb="4">
      <t>コウギョウ</t>
    </rPh>
    <rPh sb="4" eb="6">
      <t>コウトウ</t>
    </rPh>
    <rPh sb="6" eb="8">
      <t>センモン</t>
    </rPh>
    <rPh sb="8" eb="10">
      <t>ガッコウ</t>
    </rPh>
    <phoneticPr fontId="2"/>
  </si>
  <si>
    <t>大同大学</t>
    <rPh sb="3" eb="4">
      <t>ガク</t>
    </rPh>
    <phoneticPr fontId="1"/>
  </si>
  <si>
    <t>中京大学</t>
    <rPh sb="3" eb="4">
      <t>ガク</t>
    </rPh>
    <phoneticPr fontId="1"/>
  </si>
  <si>
    <t>中京学院大学</t>
    <rPh sb="5" eb="6">
      <t>ガク</t>
    </rPh>
    <phoneticPr fontId="1"/>
  </si>
  <si>
    <t>中部大学</t>
    <rPh sb="3" eb="4">
      <t>ガク</t>
    </rPh>
    <phoneticPr fontId="1"/>
  </si>
  <si>
    <t>中部学院大学</t>
    <rPh sb="5" eb="6">
      <t>ガク</t>
    </rPh>
    <phoneticPr fontId="1"/>
  </si>
  <si>
    <t>東海学園大学</t>
    <rPh sb="5" eb="6">
      <t>ガク</t>
    </rPh>
    <phoneticPr fontId="1"/>
  </si>
  <si>
    <t>常葉大学</t>
    <rPh sb="3" eb="4">
      <t>ガク</t>
    </rPh>
    <phoneticPr fontId="1"/>
  </si>
  <si>
    <t>鳥羽商船高等専門学校</t>
    <rPh sb="4" eb="10">
      <t>コウトウセンモンガッコウ</t>
    </rPh>
    <phoneticPr fontId="1"/>
  </si>
  <si>
    <t>豊田工業高等専門学校</t>
    <rPh sb="0" eb="2">
      <t>トヨタ</t>
    </rPh>
    <rPh sb="2" eb="10">
      <t>コウギョウコウトウセンモンガッコウ</t>
    </rPh>
    <phoneticPr fontId="2"/>
  </si>
  <si>
    <t>豊橋技術科学大学</t>
    <rPh sb="0" eb="2">
      <t>トヨハシ</t>
    </rPh>
    <rPh sb="2" eb="4">
      <t>ギジュツ</t>
    </rPh>
    <rPh sb="4" eb="6">
      <t>カガク</t>
    </rPh>
    <rPh sb="6" eb="8">
      <t>ダイガク</t>
    </rPh>
    <phoneticPr fontId="31"/>
  </si>
  <si>
    <t>名古屋大学</t>
    <rPh sb="0" eb="2">
      <t>ナゴヤ</t>
    </rPh>
    <rPh sb="4" eb="5">
      <t>ガク</t>
    </rPh>
    <phoneticPr fontId="31"/>
  </si>
  <si>
    <t>名古屋学院大学</t>
    <rPh sb="3" eb="5">
      <t>ガクイン</t>
    </rPh>
    <rPh sb="6" eb="7">
      <t>ガク</t>
    </rPh>
    <phoneticPr fontId="31"/>
  </si>
  <si>
    <t>名古屋工業大学</t>
    <rPh sb="0" eb="3">
      <t>ナゴヤ</t>
    </rPh>
    <rPh sb="3" eb="5">
      <t>コウギョウ</t>
    </rPh>
    <rPh sb="6" eb="7">
      <t>ガク</t>
    </rPh>
    <phoneticPr fontId="31"/>
  </si>
  <si>
    <t>名古屋商科大学</t>
    <rPh sb="0" eb="3">
      <t>ナゴヤ</t>
    </rPh>
    <rPh sb="3" eb="6">
      <t>ショウカダイ</t>
    </rPh>
    <rPh sb="6" eb="7">
      <t>ガク</t>
    </rPh>
    <phoneticPr fontId="2"/>
  </si>
  <si>
    <t>名古屋女子大学</t>
    <rPh sb="0" eb="2">
      <t>ジョシ</t>
    </rPh>
    <rPh sb="2" eb="3">
      <t>ダイ</t>
    </rPh>
    <rPh sb="3" eb="4">
      <t>ガク</t>
    </rPh>
    <rPh sb="6" eb="7">
      <t>ガク</t>
    </rPh>
    <phoneticPr fontId="31"/>
  </si>
  <si>
    <t>名古屋市立大学</t>
    <rPh sb="0" eb="1">
      <t>ナゴヤ</t>
    </rPh>
    <rPh sb="2" eb="4">
      <t>シリツ</t>
    </rPh>
    <rPh sb="6" eb="7">
      <t>ガク</t>
    </rPh>
    <phoneticPr fontId="31"/>
  </si>
  <si>
    <t>南山大学</t>
    <rPh sb="3" eb="4">
      <t>ガク</t>
    </rPh>
    <phoneticPr fontId="1"/>
  </si>
  <si>
    <t>日本福祉大学</t>
    <rPh sb="0" eb="2">
      <t>フクシ</t>
    </rPh>
    <rPh sb="5" eb="6">
      <t>ガク</t>
    </rPh>
    <phoneticPr fontId="31"/>
  </si>
  <si>
    <t>沼津工業高等専門学校</t>
    <rPh sb="0" eb="1">
      <t>ヌマヅ</t>
    </rPh>
    <rPh sb="2" eb="4">
      <t>コウギョウ</t>
    </rPh>
    <rPh sb="4" eb="6">
      <t>コウトウ</t>
    </rPh>
    <rPh sb="6" eb="8">
      <t>センモン</t>
    </rPh>
    <rPh sb="8" eb="10">
      <t>ガッコウ</t>
    </rPh>
    <phoneticPr fontId="31"/>
  </si>
  <si>
    <t>浜松医科大学</t>
    <rPh sb="5" eb="6">
      <t>ガク</t>
    </rPh>
    <phoneticPr fontId="1"/>
  </si>
  <si>
    <t>藤田医科大学</t>
    <rPh sb="0" eb="1">
      <t>フジタ</t>
    </rPh>
    <rPh sb="2" eb="4">
      <t>イカ</t>
    </rPh>
    <rPh sb="5" eb="6">
      <t>ガク</t>
    </rPh>
    <phoneticPr fontId="31"/>
  </si>
  <si>
    <t>三重大学</t>
    <rPh sb="3" eb="4">
      <t>ガク</t>
    </rPh>
    <phoneticPr fontId="1"/>
  </si>
  <si>
    <t>三重看護大学</t>
    <rPh sb="0" eb="2">
      <t>ミエ</t>
    </rPh>
    <rPh sb="2" eb="4">
      <t>カンゴ</t>
    </rPh>
    <rPh sb="4" eb="5">
      <t>ダイ</t>
    </rPh>
    <rPh sb="5" eb="6">
      <t>ガク</t>
    </rPh>
    <phoneticPr fontId="2"/>
  </si>
  <si>
    <t>三重短期大学</t>
    <rPh sb="2" eb="4">
      <t>タンキ</t>
    </rPh>
    <rPh sb="4" eb="5">
      <t>ダイ</t>
    </rPh>
    <rPh sb="5" eb="6">
      <t>ガク</t>
    </rPh>
    <phoneticPr fontId="2"/>
  </si>
  <si>
    <t>名城大学</t>
    <rPh sb="3" eb="4">
      <t>ガク</t>
    </rPh>
    <phoneticPr fontId="1"/>
  </si>
  <si>
    <t>修文大学</t>
    <rPh sb="0" eb="1">
      <t>シュウブン</t>
    </rPh>
    <rPh sb="1" eb="2">
      <t>ダイ</t>
    </rPh>
    <rPh sb="3" eb="4">
      <t>ガク</t>
    </rPh>
    <phoneticPr fontId="2"/>
  </si>
  <si>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</si>
  <si>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</si>
  <si>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学校名</t>
    <rPh sb="0" eb="3">
      <t>ガッコウメイ</t>
    </rPh>
    <phoneticPr fontId="1"/>
  </si>
  <si>
    <t>小島　優佑</t>
  </si>
  <si>
    <t>羽地　広輔</t>
  </si>
  <si>
    <t>大野　雄士</t>
  </si>
  <si>
    <t>岡田　遼</t>
  </si>
  <si>
    <t>都築　拓実</t>
  </si>
  <si>
    <t>内木　元基</t>
  </si>
  <si>
    <t>平田　和也</t>
  </si>
  <si>
    <t>藤村　慶太</t>
  </si>
  <si>
    <t>安東　怜音</t>
  </si>
  <si>
    <t>岩島　昇汰</t>
  </si>
  <si>
    <t>上杉　泰伸</t>
  </si>
  <si>
    <t>浦瀬　晃太朗</t>
  </si>
  <si>
    <t>芝辻　晴裕</t>
  </si>
  <si>
    <t>鈴木　尚登</t>
  </si>
  <si>
    <t>曽越　大成</t>
  </si>
  <si>
    <t>中川　雄斗</t>
  </si>
  <si>
    <t>中村　颯太</t>
  </si>
  <si>
    <t>畠山　大輔</t>
  </si>
  <si>
    <t>藤川　創</t>
  </si>
  <si>
    <t>山田　奏楽</t>
  </si>
  <si>
    <t>山田　大翔</t>
  </si>
  <si>
    <t>濱口　登馬</t>
  </si>
  <si>
    <t>毛利　昂太</t>
  </si>
  <si>
    <t>名和　将晃</t>
  </si>
  <si>
    <t>牧田　良介</t>
  </si>
  <si>
    <t>小沢　生成</t>
  </si>
  <si>
    <t>川合　健斗</t>
  </si>
  <si>
    <t>杉山　航平</t>
  </si>
  <si>
    <t>田中　海吏</t>
  </si>
  <si>
    <t>谷本　開</t>
  </si>
  <si>
    <t>寺西　駿</t>
  </si>
  <si>
    <t>中田　翼沙</t>
  </si>
  <si>
    <t>山野　裕斗</t>
  </si>
  <si>
    <t>兼房　優生</t>
  </si>
  <si>
    <t>永野　響</t>
  </si>
  <si>
    <t>多田　誉晃</t>
  </si>
  <si>
    <t>深津　希瑠亜</t>
  </si>
  <si>
    <t>栗田　康平</t>
  </si>
  <si>
    <t>中川　清矢</t>
  </si>
  <si>
    <t>吉峯　幹弥</t>
  </si>
  <si>
    <t>中嶋　悦也</t>
  </si>
  <si>
    <t>山口　寛大</t>
  </si>
  <si>
    <t>中川　大輔</t>
  </si>
  <si>
    <t>松村　公平</t>
  </si>
  <si>
    <t>小川　海里</t>
  </si>
  <si>
    <t>上村　壮汰</t>
  </si>
  <si>
    <t>渡邉　深友</t>
  </si>
  <si>
    <t>田中　瑠音</t>
  </si>
  <si>
    <t>伊藤　由莉</t>
  </si>
  <si>
    <t>茶谷　百香</t>
  </si>
  <si>
    <t>高橋　好波</t>
  </si>
  <si>
    <t>関戸　早希</t>
  </si>
  <si>
    <t>加藤　梨帆</t>
  </si>
  <si>
    <t>①基本情報登録</t>
    <rPh sb="1" eb="5">
      <t>キホンジョウホウ</t>
    </rPh>
    <rPh sb="5" eb="7">
      <t>トウロク</t>
    </rPh>
    <phoneticPr fontId="1"/>
  </si>
  <si>
    <t>記録入力</t>
    <rPh sb="0" eb="4">
      <t>キロクニュウリョク</t>
    </rPh>
    <phoneticPr fontId="1"/>
  </si>
  <si>
    <t>資格記録</t>
    <rPh sb="0" eb="4">
      <t>シカクキロク</t>
    </rPh>
    <phoneticPr fontId="1"/>
  </si>
  <si>
    <t>記入例</t>
    <rPh sb="0" eb="3">
      <t>キニュウレイ</t>
    </rPh>
    <phoneticPr fontId="1"/>
  </si>
  <si>
    <t>アルファベット表記（生年）</t>
    <rPh sb="7" eb="9">
      <t>ヒョウキ</t>
    </rPh>
    <rPh sb="10" eb="12">
      <t>セイネン</t>
    </rPh>
    <phoneticPr fontId="1"/>
  </si>
  <si>
    <t>東海　太郎</t>
    <rPh sb="0" eb="2">
      <t>トウカイ</t>
    </rPh>
    <rPh sb="3" eb="5">
      <t>タロウ</t>
    </rPh>
    <phoneticPr fontId="1"/>
  </si>
  <si>
    <t>学連大学</t>
    <rPh sb="0" eb="2">
      <t>ガクレン</t>
    </rPh>
    <rPh sb="2" eb="4">
      <t>ダイガク</t>
    </rPh>
    <phoneticPr fontId="1"/>
  </si>
  <si>
    <t>Taro TOKAI（00）</t>
    <phoneticPr fontId="1"/>
  </si>
  <si>
    <t>TL</t>
    <phoneticPr fontId="1"/>
  </si>
  <si>
    <t>WT</t>
    <phoneticPr fontId="1"/>
  </si>
  <si>
    <t>東海　加奈子</t>
    <rPh sb="0" eb="2">
      <t>トウカイ</t>
    </rPh>
    <rPh sb="3" eb="6">
      <t>カナコ</t>
    </rPh>
    <phoneticPr fontId="1"/>
  </si>
  <si>
    <t>Kanako TOKAI（02）</t>
    <phoneticPr fontId="1"/>
  </si>
  <si>
    <t>記録入力</t>
    <rPh sb="0" eb="2">
      <t>キロク</t>
    </rPh>
    <rPh sb="2" eb="4">
      <t>ニュウリョク</t>
    </rPh>
    <phoneticPr fontId="1"/>
  </si>
  <si>
    <t>4987</t>
    <phoneticPr fontId="1"/>
  </si>
  <si>
    <t>180</t>
    <phoneticPr fontId="1"/>
  </si>
  <si>
    <t>49秒87</t>
    <rPh sb="2" eb="3">
      <t>ビョウ</t>
    </rPh>
    <phoneticPr fontId="1"/>
  </si>
  <si>
    <t>1m80</t>
    <phoneticPr fontId="1"/>
  </si>
  <si>
    <t>5129</t>
    <phoneticPr fontId="1"/>
  </si>
  <si>
    <t>5129点</t>
    <rPh sb="4" eb="5">
      <t>テン</t>
    </rPh>
    <phoneticPr fontId="1"/>
  </si>
  <si>
    <t>54分17秒26</t>
    <rPh sb="2" eb="3">
      <t>フン</t>
    </rPh>
    <rPh sb="5" eb="6">
      <t>ビョウ</t>
    </rPh>
    <phoneticPr fontId="1"/>
  </si>
  <si>
    <t>541726</t>
    <phoneticPr fontId="1"/>
  </si>
  <si>
    <t>100mH</t>
    <phoneticPr fontId="1"/>
  </si>
  <si>
    <t>氏名（学年）</t>
    <rPh sb="0" eb="2">
      <t>シメイ</t>
    </rPh>
    <rPh sb="3" eb="5">
      <t>ガクネン</t>
    </rPh>
    <phoneticPr fontId="1"/>
  </si>
  <si>
    <t>100m1</t>
  </si>
  <si>
    <t>200m1</t>
  </si>
  <si>
    <t>400m1</t>
  </si>
  <si>
    <t>800m1</t>
  </si>
  <si>
    <t>1500m1</t>
  </si>
  <si>
    <t>5000m1</t>
  </si>
  <si>
    <t>10000m1</t>
  </si>
  <si>
    <t>100mH1</t>
  </si>
  <si>
    <t>110mH1</t>
  </si>
  <si>
    <t>400mH1</t>
  </si>
  <si>
    <t>3000mSC1</t>
  </si>
  <si>
    <t>10000mW1</t>
  </si>
  <si>
    <t>走高跳1</t>
  </si>
  <si>
    <t>棒高跳1</t>
  </si>
  <si>
    <t>走幅跳1</t>
  </si>
  <si>
    <t>三段跳1</t>
  </si>
  <si>
    <t>砲丸投1</t>
  </si>
  <si>
    <t>円盤投1</t>
  </si>
  <si>
    <t>ハンマー投1</t>
  </si>
  <si>
    <t>やり投1</t>
  </si>
  <si>
    <t>七種競技1</t>
  </si>
  <si>
    <t>十種競技1</t>
  </si>
  <si>
    <t>100m2</t>
  </si>
  <si>
    <t>200m2</t>
  </si>
  <si>
    <t>400m2</t>
  </si>
  <si>
    <t>800m2</t>
  </si>
  <si>
    <t>1500m2</t>
  </si>
  <si>
    <t>5000m2</t>
  </si>
  <si>
    <t>10000m2</t>
  </si>
  <si>
    <t>100mH2</t>
  </si>
  <si>
    <t>110mH2</t>
  </si>
  <si>
    <t>400mH2</t>
  </si>
  <si>
    <t>3000mSC2</t>
  </si>
  <si>
    <t>10000mW2</t>
  </si>
  <si>
    <t>走高跳2</t>
  </si>
  <si>
    <t>棒高跳2</t>
  </si>
  <si>
    <t>走幅跳2</t>
  </si>
  <si>
    <t>三段跳2</t>
  </si>
  <si>
    <t>砲丸投2</t>
  </si>
  <si>
    <t>円盤投2</t>
  </si>
  <si>
    <t>ハンマー投2</t>
  </si>
  <si>
    <t>やり投2</t>
  </si>
  <si>
    <t>七種競技2</t>
  </si>
  <si>
    <t>十種競技2</t>
  </si>
  <si>
    <t>100m3</t>
  </si>
  <si>
    <t>200m3</t>
  </si>
  <si>
    <t>400m3</t>
  </si>
  <si>
    <t>800m3</t>
  </si>
  <si>
    <t>1500m3</t>
  </si>
  <si>
    <t>5000m3</t>
  </si>
  <si>
    <t>10000m3</t>
  </si>
  <si>
    <t>100mH3</t>
  </si>
  <si>
    <t>110mH3</t>
  </si>
  <si>
    <t>400mH3</t>
  </si>
  <si>
    <t>3000mSC3</t>
  </si>
  <si>
    <t>10000mW3</t>
  </si>
  <si>
    <t>走高跳3</t>
  </si>
  <si>
    <t>棒高跳3</t>
  </si>
  <si>
    <t>走幅跳3</t>
  </si>
  <si>
    <t>三段跳3</t>
  </si>
  <si>
    <t>砲丸投3</t>
  </si>
  <si>
    <t>円盤投3</t>
  </si>
  <si>
    <t>ハンマー投3</t>
  </si>
  <si>
    <t>やり投3</t>
  </si>
  <si>
    <t>七種競技3</t>
  </si>
  <si>
    <t>十種競技3</t>
  </si>
  <si>
    <t>上記の内容に誤りはございません。</t>
    <rPh sb="0" eb="2">
      <t>ジョウキ</t>
    </rPh>
    <rPh sb="3" eb="5">
      <t>ナイヨウ</t>
    </rPh>
    <rPh sb="6" eb="7">
      <t>アヤマ</t>
    </rPh>
    <phoneticPr fontId="1"/>
  </si>
  <si>
    <t>TL</t>
    <phoneticPr fontId="1"/>
  </si>
  <si>
    <t>WT</t>
    <phoneticPr fontId="1"/>
  </si>
  <si>
    <t>③様式Ⅰ（男子）</t>
    <rPh sb="1" eb="3">
      <t>ヨウシキ</t>
    </rPh>
    <rPh sb="5" eb="7">
      <t>ダンシ</t>
    </rPh>
    <phoneticPr fontId="1"/>
  </si>
  <si>
    <t>④十種競技エントリー</t>
    <rPh sb="1" eb="3">
      <t>ジュッシュ</t>
    </rPh>
    <rPh sb="3" eb="5">
      <t>キョウギ</t>
    </rPh>
    <phoneticPr fontId="1"/>
  </si>
  <si>
    <t>⑤様式Ⅰ（女子）</t>
    <rPh sb="1" eb="3">
      <t>ヨウシキ</t>
    </rPh>
    <rPh sb="5" eb="7">
      <t>ジョシ</t>
    </rPh>
    <phoneticPr fontId="1"/>
  </si>
  <si>
    <t>⑥七種競技エントリー</t>
    <rPh sb="1" eb="2">
      <t>ナナ</t>
    </rPh>
    <rPh sb="2" eb="3">
      <t>シュ</t>
    </rPh>
    <rPh sb="3" eb="5">
      <t>キョウギ</t>
    </rPh>
    <phoneticPr fontId="1"/>
  </si>
  <si>
    <t>⑦リレー確認表（記録入力）</t>
    <phoneticPr fontId="1"/>
  </si>
  <si>
    <t>⑧様式Ⅱトレーナー誓約書</t>
    <rPh sb="1" eb="3">
      <t>ヨウシキ</t>
    </rPh>
    <rPh sb="9" eb="12">
      <t>セイヤクショ</t>
    </rPh>
    <phoneticPr fontId="1"/>
  </si>
  <si>
    <t>⑵２.③～⑧のシートのうち</t>
    <phoneticPr fontId="1"/>
  </si>
  <si>
    <t>⑶入力し終えたら保存＆印刷</t>
    <rPh sb="1" eb="3">
      <t>ニュウリョク</t>
    </rPh>
    <rPh sb="4" eb="5">
      <t>オ</t>
    </rPh>
    <rPh sb="8" eb="10">
      <t>ホゾン</t>
    </rPh>
    <rPh sb="11" eb="13">
      <t>インサツ</t>
    </rPh>
    <phoneticPr fontId="1"/>
  </si>
  <si>
    <t>⑷データ送付＆印刷物を</t>
    <rPh sb="4" eb="6">
      <t>ソウフ</t>
    </rPh>
    <rPh sb="7" eb="10">
      <t>インサツブツ</t>
    </rPh>
    <phoneticPr fontId="1"/>
  </si>
  <si>
    <t>　それぞれ３の送付先に送付</t>
    <rPh sb="7" eb="10">
      <t>ソウフサキ</t>
    </rPh>
    <rPh sb="11" eb="13">
      <t>ソウフ</t>
    </rPh>
    <phoneticPr fontId="1"/>
  </si>
  <si>
    <t>２.郵送物</t>
    <rPh sb="2" eb="4">
      <t>ユウソウ</t>
    </rPh>
    <rPh sb="4" eb="5">
      <t>ブツ</t>
    </rPh>
    <phoneticPr fontId="1"/>
  </si>
  <si>
    <t>３.郵送物送付先</t>
    <rPh sb="2" eb="5">
      <t>ユウソウブツ</t>
    </rPh>
    <rPh sb="5" eb="8">
      <t>ソウフサキ</t>
    </rPh>
    <phoneticPr fontId="1"/>
  </si>
  <si>
    <t xml:space="preserve"> 東海IC係 宛</t>
    <rPh sb="1" eb="3">
      <t>トウカイ</t>
    </rPh>
    <rPh sb="5" eb="6">
      <t>カカリ</t>
    </rPh>
    <rPh sb="7" eb="8">
      <t>アテ</t>
    </rPh>
    <phoneticPr fontId="1"/>
  </si>
  <si>
    <t>４.期限</t>
    <rPh sb="2" eb="4">
      <t>キゲン</t>
    </rPh>
    <phoneticPr fontId="1"/>
  </si>
  <si>
    <r>
      <t>＜入力に関する注意事項＞
①選手のデータを入力してください。データの貼り付けをする場合は、</t>
    </r>
    <r>
      <rPr>
        <b/>
        <sz val="10"/>
        <color rgb="FFFF0000"/>
        <rFont val="メイリオ"/>
        <family val="3"/>
        <charset val="128"/>
      </rPr>
      <t>値の貼付</t>
    </r>
    <r>
      <rPr>
        <b/>
        <sz val="10"/>
        <color theme="1"/>
        <rFont val="メイリオ"/>
        <family val="3"/>
        <charset val="128"/>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t>
    </r>
    <r>
      <rPr>
        <b/>
        <sz val="18"/>
        <color rgb="FFFF0000"/>
        <rFont val="メイリオ"/>
        <family val="3"/>
        <charset val="128"/>
      </rPr>
      <t>記録は小数点以下</t>
    </r>
    <r>
      <rPr>
        <b/>
        <u val="double"/>
        <sz val="18"/>
        <color rgb="FFFF0000"/>
        <rFont val="メイリオ"/>
        <family val="3"/>
        <charset val="128"/>
      </rPr>
      <t>２桁まで</t>
    </r>
    <r>
      <rPr>
        <b/>
        <sz val="18"/>
        <color theme="1"/>
        <rFont val="メイリオ"/>
        <family val="3"/>
        <charset val="128"/>
      </rPr>
      <t>、数字のみを用いて入力してください。</t>
    </r>
    <r>
      <rPr>
        <b/>
        <sz val="18"/>
        <color rgb="FFFF0000"/>
        <rFont val="メイリオ"/>
        <family val="3"/>
        <charset val="128"/>
      </rPr>
      <t>ピリオドやｍは不要です</t>
    </r>
    <r>
      <rPr>
        <b/>
        <sz val="18"/>
        <color theme="1"/>
        <rFont val="メイリオ"/>
        <family val="3"/>
        <charset val="128"/>
      </rPr>
      <t>。</t>
    </r>
    <r>
      <rPr>
        <b/>
        <sz val="10"/>
        <color theme="1"/>
        <rFont val="メイリオ"/>
        <family val="3"/>
        <charset val="128"/>
      </rPr>
      <t xml:space="preserve">
⑤必ず、エラーチェックを解消した状態でエントリーを完了するようにして下さい。不備のある選手・種目のエントリーは認めません。
⑥</t>
    </r>
    <r>
      <rPr>
        <b/>
        <u/>
        <sz val="10"/>
        <color theme="1"/>
        <rFont val="メイリオ"/>
        <family val="3"/>
        <charset val="128"/>
      </rPr>
      <t>リレー・十種競技に出場する選手はこのシートに加えてリレーと混成競技のシートに必要事項を入力してください。4種目目以降入力時のリレー選択欄は入力不要です。</t>
    </r>
    <rPh sb="247" eb="249">
      <t>フヨウ</t>
    </rPh>
    <rPh sb="320" eb="322">
      <t>ジュッシュ</t>
    </rPh>
    <rPh sb="322" eb="324">
      <t>キョウギ</t>
    </rPh>
    <rPh sb="325" eb="327">
      <t>シュツジョウ</t>
    </rPh>
    <rPh sb="329" eb="331">
      <t>センシュ</t>
    </rPh>
    <rPh sb="338" eb="339">
      <t>クワ</t>
    </rPh>
    <rPh sb="345" eb="347">
      <t>コンセイ</t>
    </rPh>
    <rPh sb="347" eb="349">
      <t>キョウギ</t>
    </rPh>
    <rPh sb="354" eb="356">
      <t>ヒツヨウ</t>
    </rPh>
    <rPh sb="356" eb="358">
      <t>ジコウ</t>
    </rPh>
    <rPh sb="359" eb="361">
      <t>ニュウリョク</t>
    </rPh>
    <rPh sb="369" eb="371">
      <t>シュモク</t>
    </rPh>
    <rPh sb="371" eb="372">
      <t>メ</t>
    </rPh>
    <rPh sb="372" eb="374">
      <t>イコウ</t>
    </rPh>
    <rPh sb="374" eb="377">
      <t>ニュウリョクジ</t>
    </rPh>
    <rPh sb="381" eb="383">
      <t>センタク</t>
    </rPh>
    <rPh sb="383" eb="384">
      <t>ラン</t>
    </rPh>
    <rPh sb="385" eb="387">
      <t>ニュウリョク</t>
    </rPh>
    <rPh sb="387" eb="389">
      <t>フヨウ</t>
    </rPh>
    <phoneticPr fontId="1"/>
  </si>
  <si>
    <t>KY</t>
    <phoneticPr fontId="1"/>
  </si>
  <si>
    <t>201   100</t>
  </si>
  <si>
    <t>C1</t>
  </si>
  <si>
    <t>C2</t>
  </si>
  <si>
    <t>C3</t>
  </si>
  <si>
    <t>C4</t>
  </si>
  <si>
    <t>C5</t>
  </si>
  <si>
    <t>C6</t>
  </si>
  <si>
    <t>C7</t>
  </si>
  <si>
    <t>C8</t>
  </si>
  <si>
    <t>C9</t>
  </si>
  <si>
    <t>C0</t>
  </si>
  <si>
    <t>202   200</t>
  </si>
  <si>
    <t>TM</t>
  </si>
  <si>
    <t>KM</t>
  </si>
  <si>
    <t>LN</t>
  </si>
  <si>
    <t>S3</t>
  </si>
  <si>
    <t>S4</t>
  </si>
  <si>
    <t>S5</t>
  </si>
  <si>
    <t>S6</t>
  </si>
  <si>
    <t>S7</t>
  </si>
  <si>
    <t>S8</t>
  </si>
  <si>
    <t>岐阜聖徳学園大</t>
    <rPh sb="4" eb="6">
      <t>ガクエン</t>
    </rPh>
    <phoneticPr fontId="1"/>
  </si>
  <si>
    <t>豊橋技術科学大</t>
    <rPh sb="0" eb="2">
      <t>トヨハシ</t>
    </rPh>
    <rPh sb="2" eb="3">
      <t>ワザ</t>
    </rPh>
    <rPh sb="3" eb="4">
      <t>ジュツ</t>
    </rPh>
    <rPh sb="4" eb="5">
      <t>カ</t>
    </rPh>
    <rPh sb="5" eb="6">
      <t>ガク</t>
    </rPh>
    <rPh sb="6" eb="7">
      <t>ダイ</t>
    </rPh>
    <phoneticPr fontId="31"/>
  </si>
  <si>
    <t>合計</t>
    <rPh sb="0" eb="2">
      <t>ゴウケイ</t>
    </rPh>
    <phoneticPr fontId="1"/>
  </si>
  <si>
    <t>4×100mR</t>
    <phoneticPr fontId="1"/>
  </si>
  <si>
    <t>4×400mR</t>
    <phoneticPr fontId="1"/>
  </si>
  <si>
    <t>⑴このシートに必要事項</t>
    <rPh sb="7" eb="9">
      <t>ヒツヨウ</t>
    </rPh>
    <rPh sb="9" eb="11">
      <t/>
    </rPh>
    <phoneticPr fontId="1"/>
  </si>
  <si>
    <t>　（黄色のセル）を入力</t>
    <rPh sb="2" eb="4">
      <t>キイロ</t>
    </rPh>
    <rPh sb="9" eb="11">
      <t>ニュウリョク</t>
    </rPh>
    <phoneticPr fontId="1"/>
  </si>
  <si>
    <t>〇</t>
  </si>
  <si>
    <t>時守　慧乙</t>
  </si>
  <si>
    <t>長瀬　駿佑</t>
  </si>
  <si>
    <t>酒井　喜一</t>
  </si>
  <si>
    <t>倉内　寛弥</t>
  </si>
  <si>
    <t>大森　哉汰</t>
  </si>
  <si>
    <t>中村　厚希</t>
  </si>
  <si>
    <t>小泉　翔太</t>
  </si>
  <si>
    <t>打田　蒼平</t>
  </si>
  <si>
    <t>長谷川　真優</t>
  </si>
  <si>
    <t>夏目　祥利</t>
  </si>
  <si>
    <t>松浦　悠悟</t>
  </si>
  <si>
    <t>白山　大悟</t>
  </si>
  <si>
    <t>土方　悠暉</t>
  </si>
  <si>
    <t>岸本　治衛</t>
  </si>
  <si>
    <t>金尾　凌太</t>
  </si>
  <si>
    <t>太田　悠斗</t>
  </si>
  <si>
    <t>亀川　翔也</t>
  </si>
  <si>
    <t>山崎　淳平</t>
  </si>
  <si>
    <t>上薗　巧</t>
  </si>
  <si>
    <t>大野　晃暉</t>
  </si>
  <si>
    <t>岡本　賢崇</t>
  </si>
  <si>
    <t>片岡　康聖</t>
  </si>
  <si>
    <t>青山　颯汰</t>
  </si>
  <si>
    <t>中村　帆海</t>
  </si>
  <si>
    <t>渡邉　太陽</t>
  </si>
  <si>
    <t>池田　光太郎</t>
  </si>
  <si>
    <t>井上　海和</t>
  </si>
  <si>
    <t>大石　幹太</t>
  </si>
  <si>
    <t>大塚　清正</t>
  </si>
  <si>
    <t>小河　大介</t>
  </si>
  <si>
    <t>片桐　海翔</t>
  </si>
  <si>
    <t>川村　隆成</t>
  </si>
  <si>
    <t>北村　心</t>
  </si>
  <si>
    <t>鈴木　聖陸</t>
  </si>
  <si>
    <t>鈴木　楓星</t>
  </si>
  <si>
    <t>須知　矢暉</t>
  </si>
  <si>
    <t>髙橋　悠仁</t>
  </si>
  <si>
    <t>竹中　元希</t>
  </si>
  <si>
    <t>仲野　麟杜</t>
  </si>
  <si>
    <t>中村　光輝</t>
  </si>
  <si>
    <t>奈波　翔大</t>
  </si>
  <si>
    <t>西ヶ谷　奏汰</t>
  </si>
  <si>
    <t>野田　尚吾</t>
  </si>
  <si>
    <t>野寄　玲門</t>
  </si>
  <si>
    <t>濱口　楓介</t>
  </si>
  <si>
    <t>原　維近</t>
  </si>
  <si>
    <t>東田　大聖</t>
  </si>
  <si>
    <t>福田　陸</t>
  </si>
  <si>
    <t>藤原　理希</t>
  </si>
  <si>
    <t>村川　吏希</t>
  </si>
  <si>
    <t>村川　吏亜</t>
  </si>
  <si>
    <t>森田　裕成</t>
  </si>
  <si>
    <t>吉岡　暉人</t>
  </si>
  <si>
    <t>大﨑　蒼平</t>
  </si>
  <si>
    <t>髙橋　昂太郎</t>
  </si>
  <si>
    <t>長瀬　大起</t>
  </si>
  <si>
    <t>横山　偉士</t>
  </si>
  <si>
    <t>尾畑　賢</t>
  </si>
  <si>
    <t>松原　史浩</t>
  </si>
  <si>
    <t>祖父江　悠生</t>
  </si>
  <si>
    <t>久原　涼</t>
  </si>
  <si>
    <t>岡本　元臣</t>
  </si>
  <si>
    <t>小川　翔英</t>
  </si>
  <si>
    <t>羽柴　龍二</t>
  </si>
  <si>
    <t>渡口　耕平</t>
  </si>
  <si>
    <t>中瀬　陽斗</t>
  </si>
  <si>
    <t>清田　偉斗</t>
  </si>
  <si>
    <t>谷水　瑠斗</t>
  </si>
  <si>
    <t>近藤　嵐</t>
  </si>
  <si>
    <t>小川　遼真</t>
  </si>
  <si>
    <t>佐藤　嵩知</t>
  </si>
  <si>
    <t>平井　良樹</t>
  </si>
  <si>
    <t>田中　鉄馬</t>
  </si>
  <si>
    <t>影山　敬祐</t>
  </si>
  <si>
    <t>山本　颯人</t>
  </si>
  <si>
    <t>安藤　顕</t>
  </si>
  <si>
    <t>菊地　竜太</t>
  </si>
  <si>
    <t>浅田　拓真</t>
  </si>
  <si>
    <t>鈴木　乾矢</t>
  </si>
  <si>
    <t>小宮山　拓海</t>
  </si>
  <si>
    <t>田北　晴也</t>
  </si>
  <si>
    <t>横山　大空</t>
  </si>
  <si>
    <t>津山　瞬佑</t>
  </si>
  <si>
    <t>西垣　拓音</t>
  </si>
  <si>
    <t>小島　諒大</t>
  </si>
  <si>
    <t>横井　太翔</t>
  </si>
  <si>
    <t>竹村　蒼汰</t>
  </si>
  <si>
    <t>小平　将斗</t>
  </si>
  <si>
    <t>谷口　柊斗</t>
  </si>
  <si>
    <t>布目　悠真</t>
  </si>
  <si>
    <t>桐山　誠二郎</t>
  </si>
  <si>
    <t>半田　千空</t>
  </si>
  <si>
    <t>角樋　将太</t>
  </si>
  <si>
    <t>西田　龍司</t>
  </si>
  <si>
    <t>織田　翔万</t>
  </si>
  <si>
    <t>佐藤　快</t>
  </si>
  <si>
    <t>中西　陸</t>
  </si>
  <si>
    <t>辰巳　真心</t>
  </si>
  <si>
    <t>大坂　駿平</t>
  </si>
  <si>
    <t>中田　陸斗</t>
  </si>
  <si>
    <t>勝田　俊介</t>
  </si>
  <si>
    <t>本多　秋詩</t>
  </si>
  <si>
    <t>鶴田　燿也</t>
  </si>
  <si>
    <t>竹内　健人</t>
  </si>
  <si>
    <t>福井　凛</t>
  </si>
  <si>
    <t>満仲　陸斗</t>
  </si>
  <si>
    <t>簑原　広歩</t>
  </si>
  <si>
    <t>加藤　隼輝</t>
  </si>
  <si>
    <t>足立　龍之介</t>
  </si>
  <si>
    <t>加藤　宏雅</t>
  </si>
  <si>
    <t>村田　敦哉</t>
  </si>
  <si>
    <t>熊本　樹</t>
  </si>
  <si>
    <t>中島　颯太</t>
  </si>
  <si>
    <t>中西　一冴</t>
  </si>
  <si>
    <t>尾澤　侑真</t>
  </si>
  <si>
    <t>山田　晃佑</t>
  </si>
  <si>
    <t>藤原　透生</t>
  </si>
  <si>
    <t>寺井　健人</t>
  </si>
  <si>
    <t>浅井　駿良</t>
  </si>
  <si>
    <t>上田　悠真</t>
  </si>
  <si>
    <t>加藤　大起</t>
  </si>
  <si>
    <t>橋本　諒太</t>
  </si>
  <si>
    <t>藤原　崇佑</t>
  </si>
  <si>
    <t>小山　陸哉</t>
  </si>
  <si>
    <t>齋藤　龍成</t>
  </si>
  <si>
    <t>大久保　大治郎</t>
  </si>
  <si>
    <t>尾張　龍希</t>
  </si>
  <si>
    <t>富田　知親</t>
  </si>
  <si>
    <t>早川　颯</t>
  </si>
  <si>
    <t>福島　三輝</t>
  </si>
  <si>
    <t>牧野　凌河</t>
  </si>
  <si>
    <t>神谷　海成</t>
  </si>
  <si>
    <t>松元　政憲</t>
  </si>
  <si>
    <t>大場　公太</t>
  </si>
  <si>
    <t>橋本　平良</t>
  </si>
  <si>
    <t>廣瀬　優</t>
  </si>
  <si>
    <t>新崎　徳也</t>
  </si>
  <si>
    <t>堀川　将輝</t>
  </si>
  <si>
    <t>榛村　恵武</t>
  </si>
  <si>
    <t>長谷川　太一</t>
  </si>
  <si>
    <t>伊藤　和樹</t>
  </si>
  <si>
    <t>澤木　龍弥</t>
  </si>
  <si>
    <t>杉浦　晴人</t>
  </si>
  <si>
    <t>北村　栄敏</t>
  </si>
  <si>
    <t>大野　壱太</t>
  </si>
  <si>
    <t>鷲岡　謙</t>
  </si>
  <si>
    <t>本間　脩規</t>
  </si>
  <si>
    <t>青木　光顕</t>
  </si>
  <si>
    <t>大森　浩史</t>
  </si>
  <si>
    <t>酒井　泰知</t>
  </si>
  <si>
    <t>泉　主馬</t>
  </si>
  <si>
    <t>黒野　泰平</t>
  </si>
  <si>
    <t>松井　孝矢</t>
  </si>
  <si>
    <t>西川原　友輝</t>
  </si>
  <si>
    <t>足立　涼輔</t>
  </si>
  <si>
    <t>川崎　哲彰</t>
  </si>
  <si>
    <t>鈴木　智大</t>
  </si>
  <si>
    <t>平野　誠一</t>
  </si>
  <si>
    <t>藤井　康平</t>
  </si>
  <si>
    <t>阿部　祥典</t>
  </si>
  <si>
    <t>松井　一隼</t>
  </si>
  <si>
    <t>吉原　諒</t>
  </si>
  <si>
    <t>伊藤　秀悟</t>
  </si>
  <si>
    <t>岸谷　太志</t>
  </si>
  <si>
    <t>江坂　真凜</t>
  </si>
  <si>
    <t>福島　啓太</t>
  </si>
  <si>
    <t>武藤　正樹</t>
  </si>
  <si>
    <t>小渕　彪吾</t>
  </si>
  <si>
    <t>髙橋　昂将</t>
  </si>
  <si>
    <t>岩井　響生</t>
  </si>
  <si>
    <t>木村　駿介</t>
  </si>
  <si>
    <t>清水　楓真</t>
  </si>
  <si>
    <t>杉本　知明</t>
  </si>
  <si>
    <t>中島　裕也</t>
  </si>
  <si>
    <t>正重　天</t>
  </si>
  <si>
    <t>松山　昂平</t>
  </si>
  <si>
    <t>大井　飛翔</t>
  </si>
  <si>
    <t>鴨川　将翔</t>
  </si>
  <si>
    <t>神部　大希</t>
  </si>
  <si>
    <t>倉原　成冶</t>
  </si>
  <si>
    <t>田中　靖晃</t>
  </si>
  <si>
    <t>ゴメス　ニコラス</t>
  </si>
  <si>
    <t>出口　航大</t>
  </si>
  <si>
    <t>西川　昇吾</t>
  </si>
  <si>
    <t>山路　空良</t>
  </si>
  <si>
    <t>森下　楓</t>
  </si>
  <si>
    <t>難波　喬輔</t>
  </si>
  <si>
    <t>榊原　新</t>
  </si>
  <si>
    <t>松村　良太</t>
  </si>
  <si>
    <t>田尻　慎之介</t>
  </si>
  <si>
    <t>岐阜工業高等専門学校</t>
  </si>
  <si>
    <t>鳥羽商船高等専門学校</t>
  </si>
  <si>
    <t>D1</t>
  </si>
  <si>
    <t>浦　愛彩</t>
  </si>
  <si>
    <t>渡辺　真衣</t>
  </si>
  <si>
    <t>青木　香澄</t>
  </si>
  <si>
    <t>江藤　萌</t>
  </si>
  <si>
    <t>重政　朱里</t>
  </si>
  <si>
    <t>松田　愛美</t>
  </si>
  <si>
    <t>宮川　萌花</t>
  </si>
  <si>
    <t>松浦　花純</t>
  </si>
  <si>
    <t>田添　里穂</t>
  </si>
  <si>
    <t>出立　風佳</t>
  </si>
  <si>
    <t>篠崎　稔里</t>
  </si>
  <si>
    <t>林　杏茄</t>
  </si>
  <si>
    <t>古間　莉緒</t>
  </si>
  <si>
    <t>荻野　未悠</t>
  </si>
  <si>
    <t>大城　莉夢</t>
  </si>
  <si>
    <t>須田　みのり</t>
  </si>
  <si>
    <t>萩原　朱里</t>
  </si>
  <si>
    <t>牧野　菜沙</t>
  </si>
  <si>
    <t>後藤　里奈</t>
  </si>
  <si>
    <t>伏見　千香</t>
  </si>
  <si>
    <t>木村　梨帆</t>
  </si>
  <si>
    <t>妹尾　沙羅々</t>
  </si>
  <si>
    <t>伊藤　芽生</t>
  </si>
  <si>
    <t>髙原　さくら</t>
  </si>
  <si>
    <t>井山　一佳</t>
  </si>
  <si>
    <t>大沼　はるな</t>
  </si>
  <si>
    <t>関口　七夏海</t>
  </si>
  <si>
    <t>丹戸　瑠梨</t>
  </si>
  <si>
    <t>中島　七海</t>
  </si>
  <si>
    <t>中村　柚音</t>
  </si>
  <si>
    <t>花田　佳乃</t>
  </si>
  <si>
    <t>姫野　可楓</t>
  </si>
  <si>
    <t>平野　生歩</t>
  </si>
  <si>
    <t>渡邉　葵</t>
  </si>
  <si>
    <t>松田　凜々子</t>
  </si>
  <si>
    <t>福本　萌菜</t>
  </si>
  <si>
    <t>須崎　心優</t>
  </si>
  <si>
    <t>服部　明日風</t>
  </si>
  <si>
    <t>明星　光</t>
  </si>
  <si>
    <t>藤本　遥</t>
  </si>
  <si>
    <t>阪井　空</t>
  </si>
  <si>
    <t>中田　茉希</t>
  </si>
  <si>
    <t>水谷　結花</t>
  </si>
  <si>
    <t>鈴木　彩音</t>
  </si>
  <si>
    <t>吉田　空叶</t>
  </si>
  <si>
    <t>金子　碧華</t>
  </si>
  <si>
    <t>成瀬　夢乃</t>
  </si>
  <si>
    <t>齋藤　維佳</t>
  </si>
  <si>
    <t>市川　紗羅</t>
  </si>
  <si>
    <t>蟹江　璃彩子</t>
  </si>
  <si>
    <t>森　琴音</t>
  </si>
  <si>
    <t>江見　優佳</t>
  </si>
  <si>
    <t>平林　真紀</t>
  </si>
  <si>
    <t>牧　聖琴</t>
  </si>
  <si>
    <t>伊藤　凛乃</t>
  </si>
  <si>
    <t>近藤　椎菜</t>
  </si>
  <si>
    <t>永田　彩恵</t>
  </si>
  <si>
    <t>松井　結菜</t>
  </si>
  <si>
    <t>山田　綾菜</t>
  </si>
  <si>
    <t>竹森　光優</t>
  </si>
  <si>
    <t>山田　涼雅</t>
  </si>
  <si>
    <t>大橋　舞子</t>
  </si>
  <si>
    <t>中平　安美</t>
  </si>
  <si>
    <t>石松　愛朱加</t>
  </si>
  <si>
    <t>大河原　萌花</t>
  </si>
  <si>
    <t>柳樂　あずみ</t>
  </si>
  <si>
    <t>原田　紗希</t>
  </si>
  <si>
    <t>明貝　菜乃羽</t>
  </si>
  <si>
    <t>米澤　奈々香</t>
  </si>
  <si>
    <t>遠藤　なずな</t>
  </si>
  <si>
    <t>畑　まどか</t>
  </si>
  <si>
    <t>黒田　彩夏</t>
  </si>
  <si>
    <t>瀬々奈　璃乃</t>
  </si>
  <si>
    <t>村木　千織</t>
  </si>
  <si>
    <t>辻　怜樹</t>
  </si>
  <si>
    <t>加藤　瞭奈</t>
  </si>
  <si>
    <t>大畑　晴香</t>
  </si>
  <si>
    <t>矢島　愛実</t>
  </si>
  <si>
    <t>対校種目　出場者確認書</t>
    <rPh sb="0" eb="2">
      <t>タイコウ</t>
    </rPh>
    <rPh sb="2" eb="4">
      <t>シュモク</t>
    </rPh>
    <rPh sb="5" eb="8">
      <t>シュツジョウシャ</t>
    </rPh>
    <rPh sb="8" eb="11">
      <t>カクニンショ</t>
    </rPh>
    <phoneticPr fontId="1"/>
  </si>
  <si>
    <t>②対校種目　出場者確認書</t>
    <rPh sb="1" eb="5">
      <t>タイコウシュモク</t>
    </rPh>
    <rPh sb="6" eb="9">
      <t>シュツジョウシャ</t>
    </rPh>
    <rPh sb="9" eb="12">
      <t>カクニンショ</t>
    </rPh>
    <phoneticPr fontId="1"/>
  </si>
  <si>
    <t>年月日が記入されていません。</t>
    <phoneticPr fontId="1"/>
  </si>
  <si>
    <t>大会名が記入されていません。</t>
  </si>
  <si>
    <t>年月日が記入されていません</t>
    <phoneticPr fontId="1"/>
  </si>
  <si>
    <t>大会名が記入されていません</t>
    <phoneticPr fontId="1"/>
  </si>
  <si>
    <t>様式Ⅰ（女子）シートで選手を選択してください</t>
    <rPh sb="0" eb="2">
      <t>ヨウシキ</t>
    </rPh>
    <rPh sb="4" eb="6">
      <t>ジョシ</t>
    </rPh>
    <rPh sb="11" eb="13">
      <t>センシュ</t>
    </rPh>
    <rPh sb="14" eb="16">
      <t>センタク</t>
    </rPh>
    <phoneticPr fontId="1"/>
  </si>
  <si>
    <t>様式Ⅰ（男子）シートで選手を選択してください</t>
    <rPh sb="0" eb="2">
      <t>ヨウシキ</t>
    </rPh>
    <rPh sb="4" eb="6">
      <t>ダンシ</t>
    </rPh>
    <rPh sb="11" eb="13">
      <t>センシュ</t>
    </rPh>
    <rPh sb="14" eb="16">
      <t>センタク</t>
    </rPh>
    <phoneticPr fontId="1"/>
  </si>
  <si>
    <r>
      <t>＜入力に関する注意事項＞
①選手のデータを入力してください。データの貼り付けをする場合は、</t>
    </r>
    <r>
      <rPr>
        <b/>
        <sz val="10"/>
        <color rgb="FFFF0000"/>
        <rFont val="メイリオ"/>
        <family val="3"/>
        <charset val="128"/>
      </rPr>
      <t>値の貼付</t>
    </r>
    <r>
      <rPr>
        <b/>
        <sz val="10"/>
        <color theme="1"/>
        <rFont val="メイリオ"/>
        <family val="3"/>
        <charset val="128"/>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t>
    </r>
    <r>
      <rPr>
        <b/>
        <sz val="18"/>
        <color rgb="FFFF0000"/>
        <rFont val="メイリオ"/>
        <family val="3"/>
        <charset val="128"/>
      </rPr>
      <t>記録は小数点以下</t>
    </r>
    <r>
      <rPr>
        <b/>
        <u val="double"/>
        <sz val="18"/>
        <color rgb="FFFF0000"/>
        <rFont val="メイリオ"/>
        <family val="3"/>
        <charset val="128"/>
      </rPr>
      <t>２桁まで</t>
    </r>
    <r>
      <rPr>
        <b/>
        <sz val="18"/>
        <color theme="1"/>
        <rFont val="メイリオ"/>
        <family val="3"/>
        <charset val="128"/>
      </rPr>
      <t>、数字のみを用いて入力してください。</t>
    </r>
    <r>
      <rPr>
        <b/>
        <sz val="18"/>
        <color rgb="FFFF0000"/>
        <rFont val="メイリオ"/>
        <family val="3"/>
        <charset val="128"/>
      </rPr>
      <t>ピリオドやｍは不要です</t>
    </r>
    <r>
      <rPr>
        <b/>
        <sz val="18"/>
        <color theme="1"/>
        <rFont val="メイリオ"/>
        <family val="3"/>
        <charset val="128"/>
      </rPr>
      <t>。</t>
    </r>
    <r>
      <rPr>
        <b/>
        <sz val="10"/>
        <color theme="1"/>
        <rFont val="メイリオ"/>
        <family val="3"/>
        <charset val="128"/>
      </rPr>
      <t xml:space="preserve">
⑤必ず、エラーチェックを解消した状態でエントリーを完了するようにして下さい。不備のある選手・種目のエントリーは認めません。
⑥</t>
    </r>
    <r>
      <rPr>
        <b/>
        <u/>
        <sz val="10"/>
        <color theme="1"/>
        <rFont val="メイリオ"/>
        <family val="3"/>
        <charset val="128"/>
      </rPr>
      <t>リレー・七種競技に出場する選手はこのシートに加えてリレーと混成競技のシートに必要事項を入力してください。4種目目以降入力時のリレー選択欄は入力不要です。</t>
    </r>
    <rPh sb="247" eb="249">
      <t>フヨウ</t>
    </rPh>
    <rPh sb="322" eb="324">
      <t>キョウギ</t>
    </rPh>
    <rPh sb="325" eb="327">
      <t>シュツジョウ</t>
    </rPh>
    <rPh sb="329" eb="331">
      <t>センシュ</t>
    </rPh>
    <rPh sb="338" eb="339">
      <t>クワ</t>
    </rPh>
    <rPh sb="345" eb="347">
      <t>コンセイ</t>
    </rPh>
    <rPh sb="347" eb="349">
      <t>キョウギ</t>
    </rPh>
    <rPh sb="354" eb="356">
      <t>ヒツヨウ</t>
    </rPh>
    <rPh sb="356" eb="358">
      <t>ジコウ</t>
    </rPh>
    <rPh sb="359" eb="361">
      <t>ニュウリョク</t>
    </rPh>
    <rPh sb="369" eb="371">
      <t>シュモク</t>
    </rPh>
    <rPh sb="371" eb="372">
      <t>メ</t>
    </rPh>
    <rPh sb="372" eb="374">
      <t>イコウ</t>
    </rPh>
    <rPh sb="374" eb="377">
      <t>ニュウリョクジ</t>
    </rPh>
    <rPh sb="381" eb="383">
      <t>センタク</t>
    </rPh>
    <rPh sb="383" eb="384">
      <t>ラン</t>
    </rPh>
    <rPh sb="385" eb="387">
      <t>ニュウリョク</t>
    </rPh>
    <rPh sb="387" eb="389">
      <t>フヨウ</t>
    </rPh>
    <phoneticPr fontId="1"/>
  </si>
  <si>
    <t>高柳　柊</t>
  </si>
  <si>
    <t>小渕　稜央</t>
  </si>
  <si>
    <t>田中　遼裕</t>
  </si>
  <si>
    <t>北　聖大</t>
  </si>
  <si>
    <t>中津川　拓実</t>
  </si>
  <si>
    <t>吉井　稜真</t>
  </si>
  <si>
    <t>小林　優</t>
  </si>
  <si>
    <t>齊藤　歩</t>
  </si>
  <si>
    <t>山下　侑冴</t>
  </si>
  <si>
    <t>土屋　龍矢</t>
  </si>
  <si>
    <t>栗山　樹希</t>
  </si>
  <si>
    <t>藁科　怜也</t>
  </si>
  <si>
    <t>福井　駿</t>
  </si>
  <si>
    <t>宮本　幸輝</t>
  </si>
  <si>
    <t>猪爪　宏樹</t>
  </si>
  <si>
    <t>宮川　智也</t>
  </si>
  <si>
    <t>山口　理生</t>
  </si>
  <si>
    <t>長瀬　博哉</t>
  </si>
  <si>
    <t>竹内　麻城</t>
  </si>
  <si>
    <t>鈴木　脩斗</t>
  </si>
  <si>
    <t>川本　駿斗</t>
  </si>
  <si>
    <t>新宮　大輝</t>
  </si>
  <si>
    <t>近藤　勇人</t>
  </si>
  <si>
    <t>佐藤　和樹</t>
  </si>
  <si>
    <t>中井　裕人</t>
  </si>
  <si>
    <t>辻川　侑馬</t>
  </si>
  <si>
    <t>居森　圭哉</t>
  </si>
  <si>
    <t>福井　達也</t>
  </si>
  <si>
    <t>大林　湧</t>
  </si>
  <si>
    <t>豊田工業高等専門学校</t>
  </si>
  <si>
    <t>常葉大学</t>
  </si>
  <si>
    <t>静岡大学</t>
  </si>
  <si>
    <t>新谷　友基</t>
  </si>
  <si>
    <t>庭野　夏海</t>
  </si>
  <si>
    <t>杉山　優斗</t>
  </si>
  <si>
    <t>深澤　樹英</t>
  </si>
  <si>
    <t>川越　大輝</t>
  </si>
  <si>
    <t>植松　シゲル</t>
  </si>
  <si>
    <t>板倉　愛翔</t>
  </si>
  <si>
    <t>福本　雅樹</t>
  </si>
  <si>
    <t>渡邊　翼</t>
  </si>
  <si>
    <t>後藤　誉</t>
  </si>
  <si>
    <t>乙部　真吾</t>
  </si>
  <si>
    <t>大野　瞭</t>
  </si>
  <si>
    <t>佐藤　晋太</t>
  </si>
  <si>
    <t>江口　和哉</t>
  </si>
  <si>
    <t>初崎　蓮</t>
  </si>
  <si>
    <t>大山　舜人</t>
  </si>
  <si>
    <t>堀　源斗</t>
  </si>
  <si>
    <t>山内　笙太郎</t>
  </si>
  <si>
    <t>井之口　正輝</t>
  </si>
  <si>
    <t>川口　飛勇</t>
  </si>
  <si>
    <t>松岡　拓真</t>
  </si>
  <si>
    <t>竹下　司</t>
  </si>
  <si>
    <t>濱田　晃成</t>
  </si>
  <si>
    <t>松井　麗王</t>
  </si>
  <si>
    <t>住田　稜馬</t>
  </si>
  <si>
    <t>石原　悠太</t>
  </si>
  <si>
    <t>伊藤　瑠威</t>
  </si>
  <si>
    <t>田原　滉己</t>
  </si>
  <si>
    <t>鈴木　愛矢</t>
  </si>
  <si>
    <t>田中　稜真</t>
  </si>
  <si>
    <t>袴田　岬</t>
  </si>
  <si>
    <t>山崎　優太朗</t>
  </si>
  <si>
    <t>伊藤　聡武</t>
  </si>
  <si>
    <t>深澤　凜</t>
  </si>
  <si>
    <t>古川　睦己</t>
  </si>
  <si>
    <t>細小路　拓斗</t>
  </si>
  <si>
    <t>宮本　敦史</t>
  </si>
  <si>
    <t>上田　快</t>
  </si>
  <si>
    <t>静岡産業大学</t>
  </si>
  <si>
    <t>鈴鹿工業高等専門学校</t>
  </si>
  <si>
    <t>村上　颯</t>
  </si>
  <si>
    <t>佐藤　領</t>
  </si>
  <si>
    <t>成田　悠人</t>
  </si>
  <si>
    <t>高橋　諒</t>
  </si>
  <si>
    <t>齊藤　皇嵐</t>
  </si>
  <si>
    <t>鈴木　海斗</t>
  </si>
  <si>
    <t>西本　尋秋</t>
  </si>
  <si>
    <t>能木　陽来</t>
  </si>
  <si>
    <t>前出　旺佑</t>
  </si>
  <si>
    <t>大脇　康平</t>
  </si>
  <si>
    <t>大橋　拓歩</t>
  </si>
  <si>
    <t>土井　瑞月</t>
  </si>
  <si>
    <t>成戸　大達</t>
  </si>
  <si>
    <t>新海　奎太</t>
  </si>
  <si>
    <t>磯村　開</t>
  </si>
  <si>
    <t>青井　優太</t>
  </si>
  <si>
    <t>小林　郁斗</t>
  </si>
  <si>
    <t>山崎　創太</t>
  </si>
  <si>
    <t>長谷部　龍輝</t>
  </si>
  <si>
    <t>長屋　奏佑</t>
  </si>
  <si>
    <t>山田　晴生</t>
  </si>
  <si>
    <t>穐山　拓海</t>
  </si>
  <si>
    <t>辻　創太</t>
  </si>
  <si>
    <t>大軒　孝輔</t>
  </si>
  <si>
    <t>片桐　健成</t>
  </si>
  <si>
    <t>山内　堅心</t>
  </si>
  <si>
    <t>横山　旦和</t>
  </si>
  <si>
    <t>西原　智湧</t>
  </si>
  <si>
    <t>厚木　晴光</t>
  </si>
  <si>
    <t>花井　飛音</t>
  </si>
  <si>
    <t>沓澤　藍</t>
  </si>
  <si>
    <t>上田　敦貴</t>
  </si>
  <si>
    <t>白井　望夢</t>
  </si>
  <si>
    <t>木村　淳平</t>
  </si>
  <si>
    <t>亀山　憲隆</t>
  </si>
  <si>
    <t>土屋　亮太</t>
  </si>
  <si>
    <t>根岸　歩夢</t>
  </si>
  <si>
    <t>伊藤　優真</t>
  </si>
  <si>
    <t>野々部　皓太</t>
  </si>
  <si>
    <t>庄田　一翔</t>
  </si>
  <si>
    <t>山脇　秀基</t>
  </si>
  <si>
    <t>吉野　明道</t>
  </si>
  <si>
    <t>加藤　太一</t>
  </si>
  <si>
    <t>石塚　順裕</t>
  </si>
  <si>
    <t>畔栁　航</t>
  </si>
  <si>
    <t>近藤　榛哉</t>
  </si>
  <si>
    <t>新明　淳</t>
  </si>
  <si>
    <t>近藤　優磨</t>
  </si>
  <si>
    <t>伊藤　拓哉</t>
  </si>
  <si>
    <t>樋口　修宇</t>
  </si>
  <si>
    <t>伊藤　大智</t>
  </si>
  <si>
    <t>北村　一馬</t>
  </si>
  <si>
    <t>沓名　龍希</t>
  </si>
  <si>
    <t>鈴木　暁登</t>
  </si>
  <si>
    <t>田中　大治朗</t>
  </si>
  <si>
    <t>星野　天翔</t>
  </si>
  <si>
    <t>金城学院大学</t>
  </si>
  <si>
    <t>冨田　こまち</t>
  </si>
  <si>
    <t>仲　日菜子</t>
  </si>
  <si>
    <t>楠川　季世</t>
  </si>
  <si>
    <t>鹿嶌　菜々子</t>
  </si>
  <si>
    <t>北嶋　茉智</t>
  </si>
  <si>
    <t>栗田　萌</t>
  </si>
  <si>
    <t>小名　陽日</t>
  </si>
  <si>
    <t>鈴木　万結</t>
  </si>
  <si>
    <t>峰田　愛子</t>
  </si>
  <si>
    <t>細谷　奈津子</t>
  </si>
  <si>
    <t>伊藤　さやか</t>
  </si>
  <si>
    <t>仲原　凪歩</t>
  </si>
  <si>
    <t>伊藤　紫花</t>
  </si>
  <si>
    <t>山田　珠実</t>
  </si>
  <si>
    <t>北嶋　真千</t>
  </si>
  <si>
    <t>兒玉　栞</t>
  </si>
  <si>
    <t>林　萌海</t>
  </si>
  <si>
    <t>宇佐見　佳音</t>
  </si>
  <si>
    <t>村岡　紗千</t>
  </si>
  <si>
    <t>山岸　芽生</t>
  </si>
  <si>
    <t>三浦　萌々子</t>
  </si>
  <si>
    <t>柴田　あず美</t>
  </si>
  <si>
    <t>村上　華穂</t>
  </si>
  <si>
    <t>袴田　更紗</t>
  </si>
  <si>
    <t>荒木　綸</t>
  </si>
  <si>
    <t>大橋　茶和</t>
  </si>
  <si>
    <t>佐原　早耶香</t>
  </si>
  <si>
    <t>杉谷　奏</t>
  </si>
  <si>
    <t>今井　乃々佳</t>
  </si>
  <si>
    <t>北山　美咲</t>
  </si>
  <si>
    <t>長島　千紘</t>
  </si>
  <si>
    <t>井内　結叶</t>
  </si>
  <si>
    <t>後藤　真衣</t>
  </si>
  <si>
    <t>丹下　佑莉</t>
  </si>
  <si>
    <t>酒井　梨奈</t>
  </si>
  <si>
    <t>岩田　華侑</t>
  </si>
  <si>
    <t>大田　瑞穂</t>
  </si>
  <si>
    <t>上野　寧々</t>
  </si>
  <si>
    <t>松本　小毬</t>
  </si>
  <si>
    <t>小林　千芹</t>
  </si>
  <si>
    <t>井森　優月</t>
  </si>
  <si>
    <t>松本　渚</t>
  </si>
  <si>
    <t>鈴鹿大学</t>
  </si>
  <si>
    <t>YAMAMOTO Takeshi(98)</t>
  </si>
  <si>
    <t>98</t>
  </si>
  <si>
    <t>SASAKI Kanta(00)</t>
  </si>
  <si>
    <t>SASAKI Kanta</t>
  </si>
  <si>
    <t>00</t>
  </si>
  <si>
    <t>KITAMURA Yuto(00)</t>
  </si>
  <si>
    <t>KITAMURA Yuto</t>
  </si>
  <si>
    <t>NAKAYAMA Ryo(00)</t>
  </si>
  <si>
    <t>NAKAYAMA Ryo</t>
  </si>
  <si>
    <t>HARABAYASHI Ryo(00)</t>
  </si>
  <si>
    <t>HARABAYASHI Ryo</t>
  </si>
  <si>
    <t>NAGASAKA Yuma(01)</t>
  </si>
  <si>
    <t>NAGASAKA Yuma</t>
  </si>
  <si>
    <t>01</t>
  </si>
  <si>
    <t>HARA Kazushi(01)</t>
  </si>
  <si>
    <t>HARA Kazushi</t>
  </si>
  <si>
    <t>KUNO Akira(01)</t>
  </si>
  <si>
    <t>KUNO Akira</t>
  </si>
  <si>
    <t>DOI Shunto(01)</t>
  </si>
  <si>
    <t>DOI Shunto</t>
  </si>
  <si>
    <t>SAITO Yuta(01)</t>
  </si>
  <si>
    <t>SAITO Yuta</t>
  </si>
  <si>
    <t>YATO Hyuga(01)</t>
  </si>
  <si>
    <t>YATO Hyuga</t>
  </si>
  <si>
    <t>安藤　啓貴　</t>
  </si>
  <si>
    <t>ANDO Hiroki(01)</t>
  </si>
  <si>
    <t>ANDO Hiroki</t>
  </si>
  <si>
    <t>WATANABE Yusuke(01)</t>
  </si>
  <si>
    <t>WATANABE Yusuke</t>
  </si>
  <si>
    <t>FUKUYAMA Toi(02)</t>
  </si>
  <si>
    <t>FUKUYAMA Toi</t>
  </si>
  <si>
    <t>02</t>
  </si>
  <si>
    <t>YASUNAGA Eiki(02)</t>
  </si>
  <si>
    <t>YASUNAGA Eiki</t>
  </si>
  <si>
    <t>SHIMIZU Ryoga(02)</t>
  </si>
  <si>
    <t>SHIMIZU Ryoga</t>
  </si>
  <si>
    <t>AKIYOSHI Ryosuke(02)</t>
  </si>
  <si>
    <t>AKIYOSHI Ryosuke</t>
  </si>
  <si>
    <t>KOJIMA Yusuke(02)</t>
  </si>
  <si>
    <t>KOJIMA Yusuke</t>
  </si>
  <si>
    <t>OKADA Ryo(02)</t>
  </si>
  <si>
    <t>OKADA Ryo</t>
  </si>
  <si>
    <t>HAJI Kosuke(02)</t>
  </si>
  <si>
    <t>HAJI Kosuke</t>
  </si>
  <si>
    <t>TSUZUKI Takumi(02)</t>
  </si>
  <si>
    <t>TSUZUKI Takumi</t>
  </si>
  <si>
    <t>ONO Yuji(02)</t>
  </si>
  <si>
    <t>ONO Yuji</t>
  </si>
  <si>
    <t>鬼頭　謙太朗</t>
  </si>
  <si>
    <t>KITO Kentaro</t>
  </si>
  <si>
    <t>武村　倖平</t>
  </si>
  <si>
    <t>TAKEMURA Kohei(03)</t>
  </si>
  <si>
    <t>TAKEMURA Kohei</t>
  </si>
  <si>
    <t>03</t>
  </si>
  <si>
    <t>伏田　凌</t>
  </si>
  <si>
    <t>FUSHIDA Ryo(03)</t>
  </si>
  <si>
    <t>FUSHIDA Ryo</t>
  </si>
  <si>
    <t>NARUTO Daichi(03)</t>
  </si>
  <si>
    <t>NARUTO Daichi</t>
  </si>
  <si>
    <t>今津　武琉</t>
  </si>
  <si>
    <t>IMAZU Takeru(03)</t>
  </si>
  <si>
    <t>IMAZU Takeru</t>
  </si>
  <si>
    <t>SHINKAI Keita</t>
  </si>
  <si>
    <t>ISOMURA Kai</t>
  </si>
  <si>
    <t>04</t>
  </si>
  <si>
    <t>ADACHI Ryosuke</t>
  </si>
  <si>
    <t>SUGIHARA Rikuto</t>
  </si>
  <si>
    <t>MITSUYA Taiga(02)</t>
  </si>
  <si>
    <t>MITSUYA Taiga</t>
  </si>
  <si>
    <t>益田　隼冶</t>
  </si>
  <si>
    <t>MASUDA Shunya(02)</t>
  </si>
  <si>
    <t>MASUDA Shunya</t>
  </si>
  <si>
    <t>UEMURA Sota</t>
  </si>
  <si>
    <t>SANO Yusei</t>
  </si>
  <si>
    <t>NISHIKAWARA Tomoki</t>
  </si>
  <si>
    <t>MORIKAWA Haruyuki</t>
  </si>
  <si>
    <t>99</t>
  </si>
  <si>
    <t>NAKASHIMA Kota</t>
  </si>
  <si>
    <t>OKADA Shunsuke</t>
  </si>
  <si>
    <t>菅沼　孝成</t>
  </si>
  <si>
    <t>SUGANUMA Kosei</t>
  </si>
  <si>
    <t>FUJII Kohei</t>
  </si>
  <si>
    <t>KURA Hiroki</t>
  </si>
  <si>
    <t>TAKAMA Shodai</t>
  </si>
  <si>
    <t>森　結都</t>
  </si>
  <si>
    <t>MORI Yuito</t>
  </si>
  <si>
    <t>ABE Shosuke</t>
  </si>
  <si>
    <t>HARIU Shohei</t>
  </si>
  <si>
    <t>YOSHONO Akimichi</t>
  </si>
  <si>
    <t>HIRANO Seiichi(00)</t>
  </si>
  <si>
    <t>HIRANO Seiichi</t>
  </si>
  <si>
    <t>ISHII Haruki</t>
  </si>
  <si>
    <t>MATSUI Koya</t>
  </si>
  <si>
    <t>YAMAWAKI Hideki</t>
  </si>
  <si>
    <t>KAWASAKI Tetsuaki(02)</t>
  </si>
  <si>
    <t>KAWASAKI Tetsuaki</t>
  </si>
  <si>
    <t>KURONO Taihei</t>
  </si>
  <si>
    <t>NAKAGAWA Daisuke</t>
  </si>
  <si>
    <t>橋平　知樹</t>
  </si>
  <si>
    <t>HASHIHIRA Tomoki(02)</t>
  </si>
  <si>
    <t>HASHIHIRA Tomoki</t>
  </si>
  <si>
    <t>TAJIRI Shinnosuke</t>
  </si>
  <si>
    <t>YASUOKA Taisei</t>
  </si>
  <si>
    <t>KATO Taichi(03)</t>
  </si>
  <si>
    <t>KATO Taichi</t>
  </si>
  <si>
    <t>森垣　浩志</t>
  </si>
  <si>
    <t>MORIGAKI Hiroshi</t>
  </si>
  <si>
    <t>OKUBO Shinya</t>
  </si>
  <si>
    <t>IRI Yuki</t>
  </si>
  <si>
    <t>KUROBE Keisuke(01)</t>
  </si>
  <si>
    <t>KUROBE Keisuke</t>
  </si>
  <si>
    <t>SAITO Yu</t>
  </si>
  <si>
    <t>深谷　麻陽</t>
  </si>
  <si>
    <t>FUKAYA Asahi</t>
  </si>
  <si>
    <t>小野　僚太</t>
  </si>
  <si>
    <t>ONO Ryota</t>
  </si>
  <si>
    <t>SAITO Gaku</t>
  </si>
  <si>
    <t>矢田　悠真</t>
  </si>
  <si>
    <t>YADA Yuma</t>
  </si>
  <si>
    <t>MATSUMURA Kohei(01)</t>
  </si>
  <si>
    <t>MATSUMURA Kohei</t>
  </si>
  <si>
    <t>ICHIKAWA Tadaki(01)</t>
  </si>
  <si>
    <t>ICHIKAWA Tadaki</t>
  </si>
  <si>
    <t>MURASE Ryoji</t>
  </si>
  <si>
    <t>浅野　稜太</t>
  </si>
  <si>
    <t>ASANO Ryota</t>
  </si>
  <si>
    <t>TERASHIMA Haru</t>
  </si>
  <si>
    <t>西田　翔</t>
  </si>
  <si>
    <t>NISHIDA Sho</t>
  </si>
  <si>
    <t>IMAOKA Yuto</t>
  </si>
  <si>
    <t>KOJI Shota</t>
  </si>
  <si>
    <t>YAMAMOTO Yusei</t>
  </si>
  <si>
    <t>KAWASAKI Kensuke</t>
  </si>
  <si>
    <t>SUZUKI Tomohiro</t>
  </si>
  <si>
    <t>佐藤　大雅</t>
  </si>
  <si>
    <t>SATO Taiga</t>
  </si>
  <si>
    <t>藤野　晃志</t>
  </si>
  <si>
    <t>FUJINO Koushi</t>
  </si>
  <si>
    <t>木村　和揮</t>
  </si>
  <si>
    <t>KIMURA Kazuki</t>
  </si>
  <si>
    <t>OGAWA Kairi</t>
  </si>
  <si>
    <t>INUKAI Yoshihiro</t>
  </si>
  <si>
    <t>古田　凌久</t>
  </si>
  <si>
    <t>FURUTA Riku</t>
  </si>
  <si>
    <t>TAKENO Yusuke</t>
  </si>
  <si>
    <t>MATSUMOTO Sohei</t>
  </si>
  <si>
    <t>YOSHIHARA Makoto</t>
  </si>
  <si>
    <t>IMORI Keiya</t>
  </si>
  <si>
    <t>NAGASE Hiroya(99)</t>
  </si>
  <si>
    <t>NAGASE Hiroya</t>
  </si>
  <si>
    <t>FUKUI Tatsuya(99)</t>
  </si>
  <si>
    <t>FUKUI Tatsuya</t>
  </si>
  <si>
    <t>TSUJIKAWA Yuma(99)</t>
  </si>
  <si>
    <t>TSUJIKAWA Yuma</t>
  </si>
  <si>
    <t>望月　滉洋</t>
  </si>
  <si>
    <t>MOCHIZUKI Koyo</t>
  </si>
  <si>
    <t>YAMAGUCHI Rio</t>
  </si>
  <si>
    <t>MIYAMOTO Koki(01)</t>
  </si>
  <si>
    <t>MIYAMOTO Koki</t>
  </si>
  <si>
    <t>MIYAGAWA Tomoya(01)</t>
  </si>
  <si>
    <t>MIYAGAWA Tomoya</t>
  </si>
  <si>
    <t>INOTSUME Hiroki</t>
  </si>
  <si>
    <t>SATOU Kazuki</t>
  </si>
  <si>
    <t>NAKAI Hiroto(01)</t>
  </si>
  <si>
    <t>NAKAI Hiroto</t>
  </si>
  <si>
    <t>KONDOU Hayato</t>
  </si>
  <si>
    <t>WARASINA Reiya(02)</t>
  </si>
  <si>
    <t>WARASINA Reiya</t>
  </si>
  <si>
    <t>TSUCHIYA Ryuya</t>
  </si>
  <si>
    <t>KAWAMOTO Hayato</t>
  </si>
  <si>
    <t>SUZUKI Syuto(02)</t>
  </si>
  <si>
    <t>SUZUKI Syuto</t>
  </si>
  <si>
    <t>KURIYAMA Itsuki(02)</t>
  </si>
  <si>
    <t>KURIYAMA Itsuki</t>
  </si>
  <si>
    <t>FUKUI Syun(02)</t>
  </si>
  <si>
    <t>FUKUI Syun</t>
  </si>
  <si>
    <t>SHINGU Daiki</t>
  </si>
  <si>
    <t>TAKEUCHI Asagi</t>
  </si>
  <si>
    <t>黒木　涼平</t>
  </si>
  <si>
    <t>KUROGI Ryohei</t>
  </si>
  <si>
    <t>河上　優利</t>
  </si>
  <si>
    <t>KAWAKAMI Yuri(03)</t>
  </si>
  <si>
    <t>KAWAKAMI Yuri</t>
  </si>
  <si>
    <t>松岡　大誠　</t>
  </si>
  <si>
    <t>MATSUOKA Taisei(03)</t>
  </si>
  <si>
    <t>MATSUOKA Taisei</t>
  </si>
  <si>
    <t>森　快晴</t>
  </si>
  <si>
    <t>MORI Kaisei(03)</t>
  </si>
  <si>
    <t>MORI Kaisei</t>
  </si>
  <si>
    <t>SUZUKI Kaito(03)</t>
  </si>
  <si>
    <t>SUZUKI Kaito</t>
  </si>
  <si>
    <t>山崎　依織</t>
  </si>
  <si>
    <t>YAMAZAKI Io(03)</t>
  </si>
  <si>
    <t>YAMAZAKI Io</t>
  </si>
  <si>
    <t>田口　大翔</t>
  </si>
  <si>
    <t>TAGUCHI Yamato(03)</t>
  </si>
  <si>
    <t>TAGUCHI Yamato</t>
  </si>
  <si>
    <t>佐藤　遥空</t>
  </si>
  <si>
    <t>SATOU Sora(03)</t>
  </si>
  <si>
    <t>SATOU Sora</t>
  </si>
  <si>
    <t>村上　文斗</t>
  </si>
  <si>
    <t>MURAKAMI Ayato(03)</t>
  </si>
  <si>
    <t>MURAKAMI Ayato</t>
  </si>
  <si>
    <t>海津　陽稀</t>
  </si>
  <si>
    <t>KAIZU Haruki</t>
  </si>
  <si>
    <t>原野　俊輝</t>
  </si>
  <si>
    <t>HARANO Toshiki</t>
  </si>
  <si>
    <t>ISHIGAKI Yoshito</t>
  </si>
  <si>
    <t>92</t>
  </si>
  <si>
    <t>AYUKAWA Sho</t>
  </si>
  <si>
    <t>KANEKO Taira</t>
  </si>
  <si>
    <t>HAYAKAWA Ritsu(01)</t>
  </si>
  <si>
    <t>HAYAKAWA Ritsu</t>
  </si>
  <si>
    <t>HARUTA Kosaku(01)</t>
  </si>
  <si>
    <t>HARUTA Kosaku</t>
  </si>
  <si>
    <t>MORITA Taisei</t>
  </si>
  <si>
    <t>ITO Kazuki(02)</t>
  </si>
  <si>
    <t>ITO Kazuki</t>
  </si>
  <si>
    <t>SAWAKI Ryuya</t>
  </si>
  <si>
    <t>HASEGAWA Taichi</t>
  </si>
  <si>
    <t>HAYASHI Shintorou</t>
  </si>
  <si>
    <t>ONO Itita</t>
  </si>
  <si>
    <t>岡田　旭史</t>
  </si>
  <si>
    <t>OKADA Akifumi(03)</t>
  </si>
  <si>
    <t>OKADA Akifumi</t>
  </si>
  <si>
    <t>KITAMURA Hidetoshi(03)</t>
  </si>
  <si>
    <t>KITAMURA Hidetoshi</t>
  </si>
  <si>
    <t>SHODA Kazuto</t>
  </si>
  <si>
    <t>SUGIURA Haruto</t>
  </si>
  <si>
    <t>髙橋　巧誠</t>
  </si>
  <si>
    <t>TAKAHASHI Takumi(03)</t>
  </si>
  <si>
    <t>TAKAHASHI Takumi</t>
  </si>
  <si>
    <t>NONOBE Kota(03)</t>
  </si>
  <si>
    <t>NONOBE Kota</t>
  </si>
  <si>
    <t>HONMA Haruki(03)</t>
  </si>
  <si>
    <t>HONMA Haruki</t>
  </si>
  <si>
    <t>WASHIOKA Ken</t>
  </si>
  <si>
    <t>後藤　晴輝</t>
  </si>
  <si>
    <t>GOTO Haruki(04)</t>
  </si>
  <si>
    <t>GOTO Haruki</t>
  </si>
  <si>
    <t>杉浦　夢紀</t>
  </si>
  <si>
    <t>SUGIURA Yumeki(04)</t>
  </si>
  <si>
    <t>SUGIURA Yumeki</t>
  </si>
  <si>
    <t>田島　凜汰朗</t>
  </si>
  <si>
    <t>TAJIMA Rintaro(04)</t>
  </si>
  <si>
    <t>TAJIMA Rintaro</t>
  </si>
  <si>
    <t>羽田　皓栄</t>
  </si>
  <si>
    <t>HADA Kouei(04)</t>
  </si>
  <si>
    <t>HADA Kouei</t>
  </si>
  <si>
    <t>松本　康太郎</t>
  </si>
  <si>
    <t>MATUMOTO Koutarou(04)</t>
  </si>
  <si>
    <t>MATUMOTO Koutarou</t>
  </si>
  <si>
    <t>宮下　結希</t>
  </si>
  <si>
    <t>MIYASHITA Yuuki(04)</t>
  </si>
  <si>
    <t>MIYASHITA Yuuki</t>
  </si>
  <si>
    <t>山田　太朗</t>
  </si>
  <si>
    <t>YAMADA Taro(04)</t>
  </si>
  <si>
    <t>YAMADA Taro</t>
  </si>
  <si>
    <t>山本　翔矢</t>
  </si>
  <si>
    <t>YAMAMOTO Shoya(04)</t>
  </si>
  <si>
    <t>YAMAMOTO Shoya</t>
  </si>
  <si>
    <t>山本　裕斗</t>
  </si>
  <si>
    <t>YAMAMOTO Yuto(04)</t>
  </si>
  <si>
    <t>YAMAMOTO Yuto</t>
  </si>
  <si>
    <t>鷲野　文紀</t>
  </si>
  <si>
    <t>WASHINO Akinori</t>
  </si>
  <si>
    <t>KONDO Tsubasa</t>
  </si>
  <si>
    <t>NAKAGAWA Seiya</t>
  </si>
  <si>
    <t>UEHARA Taiga(01)</t>
  </si>
  <si>
    <t>UEHARA Taiga</t>
  </si>
  <si>
    <t>NAGASAKA Naoya(01)</t>
  </si>
  <si>
    <t>NAGASAKA Naoya</t>
  </si>
  <si>
    <t>YOSHIMINE Mikiya</t>
  </si>
  <si>
    <t>ISOBE Ryota</t>
  </si>
  <si>
    <t>ASAI Shura</t>
  </si>
  <si>
    <t>TATSUMI Ryo(01)</t>
  </si>
  <si>
    <t>TATSUMI Ryo</t>
  </si>
  <si>
    <t>TANAKA Ryo</t>
  </si>
  <si>
    <t>HASHIMOTO Ryota</t>
  </si>
  <si>
    <t>MATSUHANA Kosuke</t>
  </si>
  <si>
    <t>NAKASHIMA Etsuya</t>
  </si>
  <si>
    <t>KATO Daiki</t>
  </si>
  <si>
    <t>TERAI Kento</t>
  </si>
  <si>
    <t>SUGIURA Ryuki</t>
  </si>
  <si>
    <t>坂野　翠</t>
  </si>
  <si>
    <t>BANNO Akira</t>
  </si>
  <si>
    <t>UEDA Yuma</t>
  </si>
  <si>
    <t>棚橋　健太郎</t>
  </si>
  <si>
    <t>TANAHASHI Kentaro(03)</t>
  </si>
  <si>
    <t>TANAHASHI Kentaro</t>
  </si>
  <si>
    <t>纐纈　悠貴</t>
  </si>
  <si>
    <t>KOKETSU Yuki</t>
  </si>
  <si>
    <t>SHIBUTANI Ryosei</t>
  </si>
  <si>
    <t>濱田　悠太</t>
  </si>
  <si>
    <t>HAMADA Yuta</t>
  </si>
  <si>
    <t>SHIRAI Nozomu</t>
  </si>
  <si>
    <t>FUJIWARA Sosuke(03)</t>
  </si>
  <si>
    <t>FUJIWARA Sosuke</t>
  </si>
  <si>
    <t>石田　将都</t>
  </si>
  <si>
    <t>ISHIDA Masato(03)</t>
  </si>
  <si>
    <t>ISHIDA Masato</t>
  </si>
  <si>
    <t>神谷　拓馬</t>
  </si>
  <si>
    <t>KAMIYA Takuma</t>
  </si>
  <si>
    <t>上村　洸太</t>
  </si>
  <si>
    <t>UEMURA Kota</t>
  </si>
  <si>
    <t>梅村　涼雅</t>
  </si>
  <si>
    <t>UMEMURA Ryoga</t>
  </si>
  <si>
    <t>谷　伶弥</t>
  </si>
  <si>
    <t>TANI Reiya</t>
  </si>
  <si>
    <t>05</t>
  </si>
  <si>
    <t>HORIE Sotaro(01)</t>
  </si>
  <si>
    <t>HORIE Sotaro</t>
  </si>
  <si>
    <t>TOMITA Tairi(01)</t>
  </si>
  <si>
    <t>TOMITA Tairi</t>
  </si>
  <si>
    <t>ASANO Tatsunari(01)</t>
  </si>
  <si>
    <t>ASANO Tatsunari</t>
  </si>
  <si>
    <t>HASHIMOTO Taira(01)</t>
  </si>
  <si>
    <t>HASHIMOTO Taira</t>
  </si>
  <si>
    <t>SUZUKI Ryuya(01)</t>
  </si>
  <si>
    <t>SUZUKI Ryuya</t>
  </si>
  <si>
    <t>YASUDA Naoki(01)</t>
  </si>
  <si>
    <t>YASUDA Naoki</t>
  </si>
  <si>
    <t>AOI Takumi(01)</t>
  </si>
  <si>
    <t>AOI Takumi</t>
  </si>
  <si>
    <t>ITO Shoun</t>
  </si>
  <si>
    <t>OBA Kota(02)</t>
  </si>
  <si>
    <t>OBA Kota</t>
  </si>
  <si>
    <t>YAMAGUCHI Kanta(02)</t>
  </si>
  <si>
    <t>YAMAGUCHI Kanta</t>
  </si>
  <si>
    <t>HIROSE Yu(02)</t>
  </si>
  <si>
    <t>HIROSE Yu</t>
  </si>
  <si>
    <t>ARASAKI Katsuya(02)</t>
  </si>
  <si>
    <t>ARASAKI Katsuya</t>
  </si>
  <si>
    <t>HORIKAWA Shoki</t>
  </si>
  <si>
    <t>SHINMURA Megumu</t>
  </si>
  <si>
    <t>浅野　颯汰</t>
  </si>
  <si>
    <t>ASANO Sota(02)</t>
  </si>
  <si>
    <t>ASANO Sota</t>
  </si>
  <si>
    <t>MATSUMOTO Masanori</t>
  </si>
  <si>
    <t>武藤　向平</t>
  </si>
  <si>
    <t>MUTO Kohei(03)</t>
  </si>
  <si>
    <t>MUTO Kohei</t>
  </si>
  <si>
    <t>磯貝　一真</t>
  </si>
  <si>
    <t>ISOGAI Kazuma(03)</t>
  </si>
  <si>
    <t>ISOGAI Kazuma</t>
  </si>
  <si>
    <t>磯部　佳孝</t>
  </si>
  <si>
    <t>ISOBE Yoshitaka(03)</t>
  </si>
  <si>
    <t>ISOBE Yoshitaka</t>
  </si>
  <si>
    <t>谷口　栄暉</t>
  </si>
  <si>
    <t>TANIGUCHI Eiki(03)</t>
  </si>
  <si>
    <t>TANIGUCHI Eiki</t>
  </si>
  <si>
    <t>山崎　孝太朗</t>
  </si>
  <si>
    <t>YAMASAKI Kotaro(03)</t>
  </si>
  <si>
    <t>YAMASAKI Kotaro</t>
  </si>
  <si>
    <t>松浦　幸太郎</t>
  </si>
  <si>
    <t>MATSUURA Kotaro(03)</t>
  </si>
  <si>
    <t>MATSUURA Kotaro</t>
  </si>
  <si>
    <t>尾柳津　曉</t>
  </si>
  <si>
    <t>OYAIZU Akira(03)</t>
  </si>
  <si>
    <t>OYAIZU Akira</t>
  </si>
  <si>
    <t>菅　貫太</t>
  </si>
  <si>
    <t>SUGA Kanta(03)</t>
  </si>
  <si>
    <t>SUGA Kanta</t>
  </si>
  <si>
    <t>岡田　晴希</t>
  </si>
  <si>
    <t>OKADA Haruki(03)</t>
  </si>
  <si>
    <t>OKADA Haruki</t>
  </si>
  <si>
    <t>西川　柚希</t>
  </si>
  <si>
    <t>NISHIKAWA Yuki(03)</t>
  </si>
  <si>
    <t>NISHIKAWA Yuki</t>
  </si>
  <si>
    <t>寺田　燈矢</t>
  </si>
  <si>
    <t>TERADA Tomoya(03)</t>
  </si>
  <si>
    <t>TERADA Tomoya</t>
  </si>
  <si>
    <t>伊藤　聡希</t>
  </si>
  <si>
    <t>ITO Satoki</t>
  </si>
  <si>
    <t>豊吉　優理</t>
  </si>
  <si>
    <t>TOYOSHI Yuri</t>
  </si>
  <si>
    <t>杉浦　倫護</t>
  </si>
  <si>
    <t>SUGIURA Ringo</t>
  </si>
  <si>
    <t>ITO Yuma(04)</t>
  </si>
  <si>
    <t>ITO Yuma</t>
  </si>
  <si>
    <t>熊崎　航</t>
  </si>
  <si>
    <t>KUMAZAKI Wataru</t>
  </si>
  <si>
    <t>中野　将豪</t>
  </si>
  <si>
    <t>NAKANO Shogo(03)</t>
  </si>
  <si>
    <t>NAKANO Shogo</t>
  </si>
  <si>
    <t>鈴木　右京</t>
  </si>
  <si>
    <t>SUZUKI Ukyo</t>
  </si>
  <si>
    <t>USHIDA Takumi</t>
  </si>
  <si>
    <t>ODA Shinei(01)</t>
  </si>
  <si>
    <t>ODA Shinei</t>
  </si>
  <si>
    <t>MATSUURA Yugo</t>
  </si>
  <si>
    <t>NAKAMURA Atsuki(02)</t>
  </si>
  <si>
    <t>NAKAMURA Atsuki</t>
  </si>
  <si>
    <t>宮﨑　健斗</t>
  </si>
  <si>
    <t>MIYAZAKI Kento(02)</t>
  </si>
  <si>
    <t>MIYAZAKI Kento</t>
  </si>
  <si>
    <t>UCHIDA Sohei(02)</t>
  </si>
  <si>
    <t>UCHIDA Sohei</t>
  </si>
  <si>
    <t>NATSUME Shori</t>
  </si>
  <si>
    <t>KOIZUMI Shota</t>
  </si>
  <si>
    <t>市村　祥大</t>
  </si>
  <si>
    <t>ICHIMURA Shota(02)</t>
  </si>
  <si>
    <t>ICHIMURA Shota</t>
  </si>
  <si>
    <t>HASEGAWA Mahiro</t>
  </si>
  <si>
    <t>奥迫　大陽</t>
  </si>
  <si>
    <t>OKUSAKO Taiyo(03)</t>
  </si>
  <si>
    <t>OKUSAKO Taiyo</t>
  </si>
  <si>
    <t>DOI Mizuki(03)</t>
  </si>
  <si>
    <t>DOI Mizuki</t>
  </si>
  <si>
    <t>OHASHI Takuho(03)</t>
  </si>
  <si>
    <t>OHASHI Takuho</t>
  </si>
  <si>
    <t>森　翔一朗</t>
  </si>
  <si>
    <t>MORI Shoichiro(03)</t>
  </si>
  <si>
    <t>MORI Shoichiro</t>
  </si>
  <si>
    <t>名波　大輝</t>
  </si>
  <si>
    <t>NANAMI Taiki(03)</t>
  </si>
  <si>
    <t>NANAMI Taiki</t>
  </si>
  <si>
    <t>吉田　和輝</t>
  </si>
  <si>
    <t>YOSHIDA Kazuki(03)</t>
  </si>
  <si>
    <t>YOSHIDA Kazuki</t>
  </si>
  <si>
    <t>高根　大樹</t>
  </si>
  <si>
    <t>TAKANE Daiki</t>
  </si>
  <si>
    <t>伊藤　凌汰</t>
  </si>
  <si>
    <t>ITO Ryota</t>
  </si>
  <si>
    <t>山添　智也</t>
  </si>
  <si>
    <t>YAMAZOE Tomoya</t>
  </si>
  <si>
    <t>SHIROYAMA Daigo(02)</t>
  </si>
  <si>
    <t>SHIROYAMA Daigo</t>
  </si>
  <si>
    <t>OWAKI Kohei</t>
  </si>
  <si>
    <t>KARIYA Shinnosuke</t>
  </si>
  <si>
    <t>HASHINO Mitsumasa</t>
  </si>
  <si>
    <t>HATTORI Ryo(01)</t>
  </si>
  <si>
    <t>HATTORI Ryo</t>
  </si>
  <si>
    <t>YAMAMOTO Shunta</t>
  </si>
  <si>
    <t>SASAKI Towa(02)</t>
  </si>
  <si>
    <t>SASAKI Towa</t>
  </si>
  <si>
    <t>SERUODO Zyamubarudoruzi(02)</t>
  </si>
  <si>
    <t>SERUODO Zyamubarudoruzi</t>
  </si>
  <si>
    <t>TATEMATSU Kazuma</t>
  </si>
  <si>
    <t>HANAOAKA Masaya</t>
  </si>
  <si>
    <t>HIJIKATA Yuuki</t>
  </si>
  <si>
    <t>YOSHIDA Ryouya(03)</t>
  </si>
  <si>
    <t>YOSHIDA Ryouya</t>
  </si>
  <si>
    <t>OOTA Yuto(03)</t>
  </si>
  <si>
    <t>OOTA Yuto</t>
  </si>
  <si>
    <t>KANAO Ryota</t>
  </si>
  <si>
    <t>KISHIMOTO Harumori(04)</t>
  </si>
  <si>
    <t>KISHIMOTO Harumori</t>
  </si>
  <si>
    <t>岩田　玄弥</t>
  </si>
  <si>
    <t>IWATA Genya(04)</t>
  </si>
  <si>
    <t>IWATA Genya</t>
  </si>
  <si>
    <t>内山　駿</t>
  </si>
  <si>
    <t>UCHIYAMA Shun</t>
  </si>
  <si>
    <t>大迫　汰希</t>
  </si>
  <si>
    <t>OSAKO Taiki</t>
  </si>
  <si>
    <t>加藤　晨</t>
  </si>
  <si>
    <t>KATO Shin</t>
  </si>
  <si>
    <t>近藤　佑亮</t>
  </si>
  <si>
    <t>KONDOU Yusuke</t>
  </si>
  <si>
    <t>澤井　昴希</t>
  </si>
  <si>
    <t>SAWAI Kouki (04)</t>
  </si>
  <si>
    <t xml:space="preserve">SAWAI Kouki </t>
  </si>
  <si>
    <t>本田　奏弥</t>
  </si>
  <si>
    <t>HONDA Soya</t>
  </si>
  <si>
    <t>KANI Taisei(01)</t>
  </si>
  <si>
    <t>KANI Taisei</t>
  </si>
  <si>
    <t>MATSUMOTO Ryotaro(01)</t>
  </si>
  <si>
    <t>MATSUMOTO Ryotaro</t>
  </si>
  <si>
    <t>UEDA Yunosuke</t>
  </si>
  <si>
    <t>MAEDA Jun(02)</t>
  </si>
  <si>
    <t>MAEDA Jun</t>
  </si>
  <si>
    <t>YAMAMOTO Yuya</t>
  </si>
  <si>
    <t>MACHIDA Kein(01)</t>
  </si>
  <si>
    <t>MACHIDA Kein</t>
  </si>
  <si>
    <t>WATANABE Rikuo(01)</t>
  </si>
  <si>
    <t>WATANABE Rikuo</t>
  </si>
  <si>
    <t>水谷　拓也</t>
  </si>
  <si>
    <t>MIZUTANI Takuya</t>
  </si>
  <si>
    <t>UEZONO Takumi(02)</t>
  </si>
  <si>
    <t>UEZONO Takumi</t>
  </si>
  <si>
    <t>NAKAMURA Homare</t>
  </si>
  <si>
    <t>AOYAMA Sota</t>
  </si>
  <si>
    <t>ONO Koki(02)</t>
  </si>
  <si>
    <t>ONO Koki</t>
  </si>
  <si>
    <t>KATAOKA Kosei(02)</t>
  </si>
  <si>
    <t>KATAOKA Kosei</t>
  </si>
  <si>
    <t>OKAMOTO Kenso</t>
  </si>
  <si>
    <t>AOI Yuta</t>
  </si>
  <si>
    <t>亀井　大和</t>
  </si>
  <si>
    <t>KAMEI Yamato</t>
  </si>
  <si>
    <t>金子　湧一</t>
  </si>
  <si>
    <t>KANEKO Yuichi(03)</t>
  </si>
  <si>
    <t>KANEKO Yuichi</t>
  </si>
  <si>
    <t>平石　史哉</t>
  </si>
  <si>
    <t>HIRAISHI Humiya(03)</t>
  </si>
  <si>
    <t>HIRAISHI Humiya</t>
  </si>
  <si>
    <t>浦瀬　光生</t>
  </si>
  <si>
    <t>URASE Koki(03)</t>
  </si>
  <si>
    <t>URASE Koki</t>
  </si>
  <si>
    <t>坂田　瞬也</t>
  </si>
  <si>
    <t>SAKATA Shunya</t>
  </si>
  <si>
    <t>山本　一樹　</t>
  </si>
  <si>
    <t>YAMAMOTO Ikki</t>
  </si>
  <si>
    <t>UWATOKO Ryuta(01)</t>
  </si>
  <si>
    <t>UWATOKO Ryuta</t>
  </si>
  <si>
    <t>OGAWA Henrique</t>
  </si>
  <si>
    <t>KAWAMURA Shoei</t>
  </si>
  <si>
    <t>KONDO Koki(01)</t>
  </si>
  <si>
    <t>KONDO Koki</t>
  </si>
  <si>
    <t>SANO Fumiya(01)</t>
  </si>
  <si>
    <t>SANO Fumiya</t>
  </si>
  <si>
    <t>SUZUKI Reimu</t>
  </si>
  <si>
    <t>TAMIYA Shogo(02)</t>
  </si>
  <si>
    <t>TAMIYA Shogo</t>
  </si>
  <si>
    <t>TSUKAHARA Sera</t>
  </si>
  <si>
    <t>TSUTSUI Shigetora(01)</t>
  </si>
  <si>
    <t>TSUTSUI Shigetora</t>
  </si>
  <si>
    <t>NAKAGITA Taiga</t>
  </si>
  <si>
    <t>HAYAKAWA Kyohei</t>
  </si>
  <si>
    <t>HAYASHI Natsuya(01)</t>
  </si>
  <si>
    <t>HAYASHI Natsuya</t>
  </si>
  <si>
    <t>FUJITA Tomokazu</t>
  </si>
  <si>
    <t>HOSHII Syunsuke</t>
  </si>
  <si>
    <t>MATSUMOTO Yuto(01)</t>
  </si>
  <si>
    <t>MATSUMOTO Yuto</t>
  </si>
  <si>
    <t>YAMAMURA Toshiya(01)</t>
  </si>
  <si>
    <t>YAMAMURA Toshiya</t>
  </si>
  <si>
    <t>YAMAMOTO Raita(01)</t>
  </si>
  <si>
    <t>YAMAMOTO Raita</t>
  </si>
  <si>
    <t>WATANABE Taiyo</t>
  </si>
  <si>
    <t>ITO Kakeru(03)</t>
  </si>
  <si>
    <t>ITO Kakeru</t>
  </si>
  <si>
    <t>UCHIYAMA Yuto</t>
  </si>
  <si>
    <t>ENDO Hayato(02)</t>
  </si>
  <si>
    <t>ENDO Hayato</t>
  </si>
  <si>
    <t>OKUNO Toshiki(02)</t>
  </si>
  <si>
    <t>OKUNO Toshiki</t>
  </si>
  <si>
    <t>KAWAHARA Dai(02)</t>
  </si>
  <si>
    <t>KAWAHARA Dai</t>
  </si>
  <si>
    <t>KITAGAWA Masataka(02)</t>
  </si>
  <si>
    <t>KITAGAWA Masataka</t>
  </si>
  <si>
    <t>KOMATSU Kandai(02)</t>
  </si>
  <si>
    <t>KOMATSU Kandai</t>
  </si>
  <si>
    <t>SHIMOHATA Ryuya(02)</t>
  </si>
  <si>
    <t>SHIMOHATA Ryuya</t>
  </si>
  <si>
    <t>春藤 　優介</t>
  </si>
  <si>
    <t>SHUNDO Yusuke(02)</t>
  </si>
  <si>
    <t>SHUNDO Yusuke</t>
  </si>
  <si>
    <t>SHINTANI Ayuto(02)</t>
  </si>
  <si>
    <t>SHINTANI Ayuto</t>
  </si>
  <si>
    <t>SUGIYAMA Taichi(02)</t>
  </si>
  <si>
    <t>SUGIYAMA Taichi</t>
  </si>
  <si>
    <t xml:space="preserve"> TAWADA Kanji(02)</t>
  </si>
  <si>
    <t xml:space="preserve"> TAWADA Kanji</t>
  </si>
  <si>
    <t>TOMIYAMA Kaname(02)</t>
  </si>
  <si>
    <t>TOMIYAMA Kaname</t>
  </si>
  <si>
    <t>NAIKI Motoki(02)</t>
  </si>
  <si>
    <t>NAIKI Motoki</t>
  </si>
  <si>
    <t>NAGANO Mitsuki(02)</t>
  </si>
  <si>
    <t>NAGANO Mitsuki</t>
  </si>
  <si>
    <t>NISHIMURA Tomoki(02)</t>
  </si>
  <si>
    <t>NISHIMURA Tomoki</t>
  </si>
  <si>
    <t>NOMURA Yuki</t>
  </si>
  <si>
    <t>HATTORI Sora(03)</t>
  </si>
  <si>
    <t>HATTORI Sora</t>
  </si>
  <si>
    <t>HIRATA Kazuya</t>
  </si>
  <si>
    <t>FUJII Hodaka(02)</t>
  </si>
  <si>
    <t>FUJII Hodaka</t>
  </si>
  <si>
    <t>FUJIMURA Keita(02)</t>
  </si>
  <si>
    <t>FUJIMURA Keita</t>
  </si>
  <si>
    <t>MATSUSHITA Ryosei</t>
  </si>
  <si>
    <t>YAMADA Seiryo</t>
  </si>
  <si>
    <t>YAMAMOTO Atsushi</t>
  </si>
  <si>
    <t>IKEDA Kotaro(03)</t>
  </si>
  <si>
    <t>IKEDA Kotaro</t>
  </si>
  <si>
    <t>INOUE Kaito(03)</t>
  </si>
  <si>
    <t>INOUE Kaito</t>
  </si>
  <si>
    <t>OISHI Kanta</t>
  </si>
  <si>
    <t>OTSUKA Kiyomasa</t>
  </si>
  <si>
    <t>OGAWA Daisuke(03)</t>
  </si>
  <si>
    <t>OGAWA Daisuke</t>
  </si>
  <si>
    <t>KATAGIRI Kaito(03)</t>
  </si>
  <si>
    <t>KATAGIRI Kaito</t>
  </si>
  <si>
    <t>KAWAMURA Ryusei(03)</t>
  </si>
  <si>
    <t>KAWAMURA Ryusei</t>
  </si>
  <si>
    <t>KITAMURA Shin(03)</t>
  </si>
  <si>
    <t>KITAMURA Shin</t>
  </si>
  <si>
    <t>SUZUKI Hijiri(03)</t>
  </si>
  <si>
    <t>SUZUKI Hijiri</t>
  </si>
  <si>
    <t>SUZUKI Fusei(03)</t>
  </si>
  <si>
    <t>SUZUKI Fusei</t>
  </si>
  <si>
    <t>SUCHI Naoki</t>
  </si>
  <si>
    <t>TAKAHASHI Yujin(04)</t>
  </si>
  <si>
    <t>TAKAHASHI Yujin</t>
  </si>
  <si>
    <t>TAKENAKA Genki</t>
  </si>
  <si>
    <t>NAKANO Rinto(03)</t>
  </si>
  <si>
    <t>NAKANO Rinto</t>
  </si>
  <si>
    <t>NAKAMURA Koki</t>
  </si>
  <si>
    <t>NAHA Shodai</t>
  </si>
  <si>
    <t>NISIGAYA Sota</t>
  </si>
  <si>
    <t>NODA Shogo</t>
  </si>
  <si>
    <t>NOYORI Reimon(03)</t>
  </si>
  <si>
    <t>NOYORI Reimon</t>
  </si>
  <si>
    <t>HAMAGUCHI Fusuke(03)</t>
  </si>
  <si>
    <t>HAMAGUCHI Fusuke</t>
  </si>
  <si>
    <t>HARA Ichika(03)</t>
  </si>
  <si>
    <t>HARA Ichika</t>
  </si>
  <si>
    <t>HIGASHIDA Taisei(03)</t>
  </si>
  <si>
    <t>HIGASHIDA Taisei</t>
  </si>
  <si>
    <t>FUKUDA Riku</t>
  </si>
  <si>
    <t xml:space="preserve">HIGUCHI Shu </t>
  </si>
  <si>
    <t>FUJIWARA Riki(03)</t>
  </si>
  <si>
    <t>FUJIWARA Riki</t>
  </si>
  <si>
    <t>MURAKAWA Riki(03)</t>
  </si>
  <si>
    <t>MURAKAWA Riki</t>
  </si>
  <si>
    <t>MURAKAWA Ritsu</t>
  </si>
  <si>
    <t>MORITA Yusei</t>
  </si>
  <si>
    <t>YOSHIOKA Akito</t>
  </si>
  <si>
    <t>天池　功成</t>
  </si>
  <si>
    <t>AMAIKE Kosei(04)</t>
  </si>
  <si>
    <t>AMAIKE Kosei</t>
  </si>
  <si>
    <t>生田　幸長</t>
  </si>
  <si>
    <t>IKUTA Yukinaga(04)</t>
  </si>
  <si>
    <t>IKUTA Yukinaga</t>
  </si>
  <si>
    <t>上野　倖一</t>
  </si>
  <si>
    <t>UENO Koichi(04)</t>
  </si>
  <si>
    <t>UENO Koichi</t>
  </si>
  <si>
    <t>内屋　翔太</t>
  </si>
  <si>
    <t>UCHIYA Shota(04)</t>
  </si>
  <si>
    <t>UCHIYA Shota</t>
  </si>
  <si>
    <t>岡本　悠弥</t>
  </si>
  <si>
    <t>OKAMOTO Yuya</t>
  </si>
  <si>
    <t>奥野　楓斗</t>
  </si>
  <si>
    <t>OKUNO Futo</t>
  </si>
  <si>
    <t>小倉　大輝</t>
  </si>
  <si>
    <t>OGURA Daiki(04)</t>
  </si>
  <si>
    <t>OGURA Daiki</t>
  </si>
  <si>
    <t>加藤　爽太郎</t>
  </si>
  <si>
    <t>KATO Sotaro(04)</t>
  </si>
  <si>
    <t>KATO Sotaro</t>
  </si>
  <si>
    <t>亀井　貴生</t>
  </si>
  <si>
    <t>KAMEI Takao(04)</t>
  </si>
  <si>
    <t>KAMEI Takao</t>
  </si>
  <si>
    <t>河原　悠斗</t>
  </si>
  <si>
    <t>KAWAHARA Yuto (04)</t>
  </si>
  <si>
    <t xml:space="preserve">KAWAHARA Yuto </t>
  </si>
  <si>
    <t>神戸　良介</t>
  </si>
  <si>
    <t>KANBE Ryosuke (04)</t>
  </si>
  <si>
    <t xml:space="preserve">KANBE Ryosuke </t>
  </si>
  <si>
    <t>金城　奎紀</t>
  </si>
  <si>
    <t>KINJO Keito</t>
  </si>
  <si>
    <t>栗生　朔門</t>
  </si>
  <si>
    <t>KURIU Sakuto(05)</t>
  </si>
  <si>
    <t>KURIU Sakuto</t>
  </si>
  <si>
    <t>酒井　美都樹</t>
  </si>
  <si>
    <t>SAKAI Mitsuki</t>
  </si>
  <si>
    <t>杉本　慶士</t>
  </si>
  <si>
    <t xml:space="preserve">SUGIMOTO Keishi </t>
  </si>
  <si>
    <t>杉森　海斗</t>
  </si>
  <si>
    <t xml:space="preserve">SUGIMORI Kaito </t>
  </si>
  <si>
    <t>砂田　大輝</t>
  </si>
  <si>
    <t>SUNADA Daiki(04)</t>
  </si>
  <si>
    <t>SUNADA Daiki</t>
  </si>
  <si>
    <t>田路　歩暉</t>
  </si>
  <si>
    <t>TAJI Ayuki(04)</t>
  </si>
  <si>
    <t>TAJI Ayuki</t>
  </si>
  <si>
    <t>田近　資武</t>
  </si>
  <si>
    <t>TAJIKA Motomu(04)</t>
  </si>
  <si>
    <t>TAJIKA Motomu</t>
  </si>
  <si>
    <t>柘植　大和</t>
  </si>
  <si>
    <t>TSUGE Yamato(04)</t>
  </si>
  <si>
    <t>TSUGE Yamato</t>
  </si>
  <si>
    <t>西山　漸</t>
  </si>
  <si>
    <t>NISHIYAMA Zen(04)</t>
  </si>
  <si>
    <t>NISHIYAMA Zen</t>
  </si>
  <si>
    <t>畠中　蓮王</t>
  </si>
  <si>
    <t>HATANAKA Reon(04)</t>
  </si>
  <si>
    <t>HATANAKA Reon</t>
  </si>
  <si>
    <t>弘畑　杏悟</t>
  </si>
  <si>
    <t>HIROHATA Kyogo(04)</t>
  </si>
  <si>
    <t>HIROHATA Kyogo</t>
  </si>
  <si>
    <t>福田　航大</t>
  </si>
  <si>
    <t>FUKUTA Kodai(04)</t>
  </si>
  <si>
    <t>FUKUTA Kodai</t>
  </si>
  <si>
    <t>前畑　桜大</t>
  </si>
  <si>
    <t>MAEHATA Ota</t>
  </si>
  <si>
    <t>松谷　柊星</t>
  </si>
  <si>
    <t>MATSUTANI Syusei</t>
  </si>
  <si>
    <t>モラエス　カイキ</t>
  </si>
  <si>
    <t>MORAESU Kaiki(04)</t>
  </si>
  <si>
    <t>MORAESU Kaiki</t>
  </si>
  <si>
    <t>森下　大雅</t>
  </si>
  <si>
    <t>MORISHITA Taiga(04)</t>
  </si>
  <si>
    <t>MORISHITA Taiga</t>
  </si>
  <si>
    <t>山下　悠太</t>
  </si>
  <si>
    <t>YAMASHITA Yuta(04)</t>
  </si>
  <si>
    <t>YAMASHITA Yuta</t>
  </si>
  <si>
    <t>渡邊　太翼</t>
  </si>
  <si>
    <t>WATANABE Daisuke</t>
  </si>
  <si>
    <t>IZAWA Aoi</t>
  </si>
  <si>
    <t>OSAKIS ohei(01)</t>
  </si>
  <si>
    <t>OSAKIS ohei</t>
  </si>
  <si>
    <t>TAKAHASHI Kotaro</t>
  </si>
  <si>
    <t>AMANO Yuya</t>
  </si>
  <si>
    <t>KUROKI Shota</t>
  </si>
  <si>
    <t>KOGIKU Amaru(03)</t>
  </si>
  <si>
    <t>KOGIKU Amaru</t>
  </si>
  <si>
    <t>SATO Ren</t>
  </si>
  <si>
    <t>TAKI  Yusuke(02)</t>
  </si>
  <si>
    <t>TAKI  Yusuke</t>
  </si>
  <si>
    <t>HARA Taisei(02)</t>
  </si>
  <si>
    <t>HARA Taisei</t>
  </si>
  <si>
    <t>HIRATA Soma(02)</t>
  </si>
  <si>
    <t>HIRATA Soma</t>
  </si>
  <si>
    <t>MIYAYAMA YUKI(02)</t>
  </si>
  <si>
    <t>MIYAYAMA YUKI</t>
  </si>
  <si>
    <t xml:space="preserve"> YAMAUCHI  Shoya</t>
  </si>
  <si>
    <t>中村　巧巳</t>
  </si>
  <si>
    <t>NAKAMURA Takumi(03)</t>
  </si>
  <si>
    <t>NAKAMURA Takumi</t>
  </si>
  <si>
    <t>NAGASE Taiki</t>
  </si>
  <si>
    <t>YOKOYAMA Io (04)</t>
  </si>
  <si>
    <t xml:space="preserve">YOKOYAMA Io </t>
  </si>
  <si>
    <t>池田　悠大</t>
  </si>
  <si>
    <t>IKEDA Yuta(04)</t>
  </si>
  <si>
    <t>IKEDA Yuta</t>
  </si>
  <si>
    <t>市川　大夢</t>
  </si>
  <si>
    <t>ICHIKAWA Taimu(04)</t>
  </si>
  <si>
    <t>ICHIKAWA Taimu</t>
  </si>
  <si>
    <t>芝田　翼</t>
  </si>
  <si>
    <t>SHIBATA Tubasa(04)</t>
  </si>
  <si>
    <t>SHIBATA Tubasa</t>
  </si>
  <si>
    <t>友松　悠人</t>
  </si>
  <si>
    <t>TOMOMATU Haruto(04)</t>
  </si>
  <si>
    <t>TOMOMATU Haruto</t>
  </si>
  <si>
    <t>中嶋　希</t>
  </si>
  <si>
    <t>NAKASHIMA Nozomu</t>
  </si>
  <si>
    <t>永田　大志</t>
  </si>
  <si>
    <t>NAGATA Taishi(05)</t>
  </si>
  <si>
    <t>NAGATA Taishi</t>
  </si>
  <si>
    <t>早川　健斗</t>
  </si>
  <si>
    <t>HAYAKAWA Kento</t>
  </si>
  <si>
    <t>日比　健仁</t>
  </si>
  <si>
    <t>HIBI Kento(04)</t>
  </si>
  <si>
    <t>HIBI Kento</t>
  </si>
  <si>
    <t>前島　志音</t>
  </si>
  <si>
    <t>MAEJIMA Shion(04)</t>
  </si>
  <si>
    <t>MAEJIMA Shion</t>
  </si>
  <si>
    <t>道下　力也</t>
  </si>
  <si>
    <t>MICHISHITA Rikiya</t>
  </si>
  <si>
    <t>OOBAYASHI Waku</t>
  </si>
  <si>
    <t>安川　瑠晟</t>
  </si>
  <si>
    <t>YASUKAWA Ryusei</t>
  </si>
  <si>
    <t>竹原　朝陽</t>
  </si>
  <si>
    <t>TAKEHARA Asahi</t>
  </si>
  <si>
    <t>野崎　匠音</t>
  </si>
  <si>
    <t>NOZAKI Takuto</t>
  </si>
  <si>
    <t>KOBUCHI Ryo</t>
  </si>
  <si>
    <t>YAMAGUCHI Ryoji(01)</t>
  </si>
  <si>
    <t>YAMAGUCHI Ryoji</t>
  </si>
  <si>
    <t>TAGUCHI Yuki(01)</t>
  </si>
  <si>
    <t>TAGUCHI Yuki</t>
  </si>
  <si>
    <t>HASHIBA Ryuji</t>
  </si>
  <si>
    <t>HONDA Motoi</t>
  </si>
  <si>
    <t>HANASHIMA Ikuto</t>
  </si>
  <si>
    <t>KITA Masahiro</t>
  </si>
  <si>
    <t>SOBUE Yuki</t>
  </si>
  <si>
    <t>KUHARA Ryo</t>
  </si>
  <si>
    <t>INADA Kanta</t>
  </si>
  <si>
    <t>OKAMOTO Masaomi</t>
  </si>
  <si>
    <t>OGAWA Shoei</t>
  </si>
  <si>
    <t>NAKAMURA Sousuke</t>
  </si>
  <si>
    <t>TOGUCHI Kohei</t>
  </si>
  <si>
    <t>TANAKA Ryosuke</t>
  </si>
  <si>
    <t>YAMAZAKI Sota(04)</t>
  </si>
  <si>
    <t>YAMAZAKI Sota</t>
  </si>
  <si>
    <t>HASEBE Ryuki</t>
  </si>
  <si>
    <t>NAGAYA Sousuke(03)</t>
  </si>
  <si>
    <t>NAGAYA Sousuke</t>
  </si>
  <si>
    <t>YAMADA Haruki(03)</t>
  </si>
  <si>
    <t>YAMADA Haruki</t>
  </si>
  <si>
    <t>西田　和哉</t>
  </si>
  <si>
    <t>NISHIDA Kazuya</t>
  </si>
  <si>
    <t>SAKAI Shota(99)</t>
  </si>
  <si>
    <t>SAKAI Shota</t>
  </si>
  <si>
    <t>MURAMASTU Koya</t>
  </si>
  <si>
    <t>NAKAMURA Shunsuke(00)</t>
  </si>
  <si>
    <t>NAKAMURA Shunsuke</t>
  </si>
  <si>
    <t>DETO Tomohiro</t>
  </si>
  <si>
    <t>KOBAYASHI Fumito(98)</t>
  </si>
  <si>
    <t>KOBAYASHI Fumito</t>
  </si>
  <si>
    <t>UNO Masato(98)</t>
  </si>
  <si>
    <t>UNO Masato</t>
  </si>
  <si>
    <t>TACHIKAWA Nao(98)</t>
  </si>
  <si>
    <t>TACHIKAWA Nao</t>
  </si>
  <si>
    <t>ITO Masamichi</t>
  </si>
  <si>
    <t>久米　翔太</t>
  </si>
  <si>
    <t>KUME Shota</t>
  </si>
  <si>
    <t>高橋　一輝</t>
  </si>
  <si>
    <t>TAKAHASHI Kazuki(03)</t>
  </si>
  <si>
    <t>TAKAHASHI Kazuki</t>
  </si>
  <si>
    <t>長屋　和樹</t>
  </si>
  <si>
    <t>NAGAYA Kazuki(03)</t>
  </si>
  <si>
    <t>NAGAYA Kazuki</t>
  </si>
  <si>
    <t>KIYOTA Taketo(03)</t>
  </si>
  <si>
    <t>KIYOTA Taketo</t>
  </si>
  <si>
    <t>TANIMIZU Ruito(03)</t>
  </si>
  <si>
    <t>TANIMIZU Ruito</t>
  </si>
  <si>
    <t>NAKASE Akito</t>
  </si>
  <si>
    <t>上田　望笑</t>
  </si>
  <si>
    <t>UEDA Noeru(04)</t>
  </si>
  <si>
    <t>UEDA Noeru</t>
  </si>
  <si>
    <t>岳野　迪也</t>
  </si>
  <si>
    <t>TAKENO Michiya(04)</t>
  </si>
  <si>
    <t>TAKENO Michiya</t>
  </si>
  <si>
    <t>長田　怜士</t>
  </si>
  <si>
    <t>NAGATA Reiji(04)</t>
  </si>
  <si>
    <t>NAGATA Reiji</t>
  </si>
  <si>
    <t>日裏　和志</t>
  </si>
  <si>
    <t>HIURA Kazushi(04)</t>
  </si>
  <si>
    <t>HIURA Kazushi</t>
  </si>
  <si>
    <t>廣川　滉生</t>
  </si>
  <si>
    <t>HIROKAWA Kouki</t>
  </si>
  <si>
    <t>ICHINOSE Yuito</t>
  </si>
  <si>
    <t>SUGIMOTO Tomoaki</t>
  </si>
  <si>
    <t>野々山　開</t>
  </si>
  <si>
    <t>NONOYAMA Kai</t>
  </si>
  <si>
    <t>SHINTANI Tomoki</t>
  </si>
  <si>
    <t>SOGA Takuma(02)</t>
  </si>
  <si>
    <t>SOGA Takuma</t>
  </si>
  <si>
    <t>ANDO Ken</t>
  </si>
  <si>
    <t>SAKAKIBARA Kazuki(01)</t>
  </si>
  <si>
    <t>SAKAKIBARA Kazuki</t>
  </si>
  <si>
    <t>MIZUNO Keito</t>
  </si>
  <si>
    <t>OGURA Ryota</t>
  </si>
  <si>
    <t>YOSHIDA Ryusei</t>
  </si>
  <si>
    <t>MAEDE Ousuke(03)</t>
  </si>
  <si>
    <t>MAEDE Ousuke</t>
  </si>
  <si>
    <t>OKUBO Takumi</t>
  </si>
  <si>
    <t>INO Haruki</t>
  </si>
  <si>
    <t>KAGEYAMA Keisuke(03)</t>
  </si>
  <si>
    <t>KAGEYAMA Keisuke</t>
  </si>
  <si>
    <t>SAITO Ohrai(03)</t>
  </si>
  <si>
    <t>SAITO Ohrai</t>
  </si>
  <si>
    <t>KOBAYASI Suguru</t>
  </si>
  <si>
    <t>OGAWA Ryoma</t>
  </si>
  <si>
    <t>SATO Shuto</t>
  </si>
  <si>
    <t>MATSUO Kota</t>
  </si>
  <si>
    <t>ITO Masakazu(02)</t>
  </si>
  <si>
    <t>ITO Masakazu</t>
  </si>
  <si>
    <t>TAKAHASHI Ryo</t>
  </si>
  <si>
    <t>DAIKU Kagura</t>
  </si>
  <si>
    <t>NOUGI Hiraku</t>
  </si>
  <si>
    <t>KONDO Ran</t>
  </si>
  <si>
    <t>NAKATSUGAWA Takumi(04)</t>
  </si>
  <si>
    <t>NAKATSUGAWA Takumi</t>
  </si>
  <si>
    <t>SAITO Ayumu</t>
  </si>
  <si>
    <t>YOSHII Ryoma(03)</t>
  </si>
  <si>
    <t>YOSHII Ryoma</t>
  </si>
  <si>
    <t>YAMAMOTO Hayato</t>
  </si>
  <si>
    <t>ITO Yuya</t>
  </si>
  <si>
    <t>寺田　光貴</t>
  </si>
  <si>
    <t>TERADA Koki</t>
  </si>
  <si>
    <t>NISHIOKA Daishi(01)</t>
  </si>
  <si>
    <t>NISHIOKA Daishi</t>
  </si>
  <si>
    <t>MAKIHARA Koki</t>
  </si>
  <si>
    <t>YAMADA Kazuki(02)</t>
  </si>
  <si>
    <t>YAMADA Kazuki</t>
  </si>
  <si>
    <t>MATSUOKA Ryo(02)</t>
  </si>
  <si>
    <t>MATSUOKA Ryo</t>
  </si>
  <si>
    <t>SOUMA Yuito</t>
  </si>
  <si>
    <t>MATSUI Shuhei(03)</t>
  </si>
  <si>
    <t>MATSUI Shuhei</t>
  </si>
  <si>
    <t>野原　大希</t>
  </si>
  <si>
    <t>NOHARA Daiki</t>
  </si>
  <si>
    <t>SUGIURA Haru(02)</t>
  </si>
  <si>
    <t>SUGIURA Haru</t>
  </si>
  <si>
    <t>熊籔　隆生</t>
  </si>
  <si>
    <t>KUMAYABU Ryusei(02)</t>
  </si>
  <si>
    <t>KUMAYABU Ryusei</t>
  </si>
  <si>
    <t>HIRAI Yoshiki(02)</t>
  </si>
  <si>
    <t>HIRAI Yoshiki</t>
  </si>
  <si>
    <t>KUSAO Tomokazu</t>
  </si>
  <si>
    <t>NIWANO Natsumi</t>
  </si>
  <si>
    <t>BAN Koki</t>
  </si>
  <si>
    <t>TANAKA Tetsuma(03)</t>
  </si>
  <si>
    <t>TANAKA Tetsuma</t>
  </si>
  <si>
    <t>NISHIMOTO Hiroaki(03)</t>
  </si>
  <si>
    <t>NISHIMOTO Hiroaki</t>
  </si>
  <si>
    <t>AKAHORI Yuta(03)</t>
  </si>
  <si>
    <t>AKAHORI Yuta</t>
  </si>
  <si>
    <t>YAMASHITA Yugo</t>
  </si>
  <si>
    <t>渡辺　凛斗</t>
  </si>
  <si>
    <t>WATANABE Rinto(04)</t>
  </si>
  <si>
    <t>WATANABE Rinto</t>
  </si>
  <si>
    <t>鳥居　大隼</t>
  </si>
  <si>
    <t>TORII Taito(04)</t>
  </si>
  <si>
    <t>TORII Taito</t>
  </si>
  <si>
    <t>伊藤　大翔</t>
  </si>
  <si>
    <t>ITO Yamato(04)</t>
  </si>
  <si>
    <t>ITO Yamato</t>
  </si>
  <si>
    <t>益田　蒼大</t>
  </si>
  <si>
    <t>MASUTA Sodai(04)</t>
  </si>
  <si>
    <t>MASUTA Sodai</t>
  </si>
  <si>
    <t>福井　篤輝</t>
  </si>
  <si>
    <t>HUKUI Atsuki</t>
  </si>
  <si>
    <t>田中　雅人</t>
  </si>
  <si>
    <t>TANAKA Masato</t>
  </si>
  <si>
    <t>水井　晴隆</t>
  </si>
  <si>
    <t>MIZUI Harutaka(04)</t>
  </si>
  <si>
    <t>MIZUI Harutaka</t>
  </si>
  <si>
    <t>余吾　昌祥</t>
  </si>
  <si>
    <t>YOGO Masaaki(04)</t>
  </si>
  <si>
    <t>YOGO Masaaki</t>
  </si>
  <si>
    <t>飯田　遥斗</t>
  </si>
  <si>
    <t>IIDA Haruto</t>
  </si>
  <si>
    <t>村上　颯汰朗</t>
  </si>
  <si>
    <t>MURAKAMI Soutarou</t>
  </si>
  <si>
    <t>遠山　和輝</t>
  </si>
  <si>
    <t>TOHYAMA Kazuki(04)</t>
  </si>
  <si>
    <t>TOHYAMA Kazuki</t>
  </si>
  <si>
    <t>小田　唯斗</t>
  </si>
  <si>
    <t>ODA Yuito</t>
  </si>
  <si>
    <t>榊間　隆晃</t>
  </si>
  <si>
    <t>SAKAKIMA Takaaki</t>
  </si>
  <si>
    <t>KIKUCHI Ryuta(02)</t>
  </si>
  <si>
    <t>KIKUCHI Ryuta</t>
  </si>
  <si>
    <t>OCHI Takuto(02)</t>
  </si>
  <si>
    <t>OCHI Takuto</t>
  </si>
  <si>
    <t>池田　周優</t>
  </si>
  <si>
    <t>IKEDA Shuma(02)</t>
  </si>
  <si>
    <t>IKEDA Shuma</t>
  </si>
  <si>
    <t>小野　瞬</t>
  </si>
  <si>
    <t>ONO Shun</t>
  </si>
  <si>
    <t>櫻井　健人</t>
  </si>
  <si>
    <t>SAKURAI Kento</t>
  </si>
  <si>
    <t>大長　薫</t>
  </si>
  <si>
    <t>DAICHO Kaoru</t>
  </si>
  <si>
    <t>MAKITA Ryosuke</t>
  </si>
  <si>
    <t>OZAWA Hiroki</t>
  </si>
  <si>
    <t>ASADA Takuma(02)</t>
  </si>
  <si>
    <t>ASADA Takuma</t>
  </si>
  <si>
    <t>SUZUKI Kenya(02)</t>
  </si>
  <si>
    <t>SUZUKI Kenya</t>
  </si>
  <si>
    <t>KOMIYAMA Takumi</t>
  </si>
  <si>
    <t>秋本　航</t>
  </si>
  <si>
    <t>AKIMOTO Wataru</t>
  </si>
  <si>
    <t>MATSUOKA Takuma(01)</t>
  </si>
  <si>
    <t>MATSUOKA Takuma</t>
  </si>
  <si>
    <t>渡邉　澪</t>
  </si>
  <si>
    <t>WATANABE Rei</t>
  </si>
  <si>
    <t>IIJIMA Shotaro(02)</t>
  </si>
  <si>
    <t>IIJIMA Shotaro</t>
  </si>
  <si>
    <t>KURITA Kohei(02)</t>
  </si>
  <si>
    <t>KURITA Kohei</t>
  </si>
  <si>
    <t>小川　優</t>
  </si>
  <si>
    <t>OGAWA Yuu</t>
  </si>
  <si>
    <t>TAKESHITA Tsukasa</t>
  </si>
  <si>
    <t>岩田　大永</t>
  </si>
  <si>
    <t>IWATA Taiyo</t>
  </si>
  <si>
    <t>KOYAMA Rikuya</t>
  </si>
  <si>
    <t>SAITOU Ryusei</t>
  </si>
  <si>
    <t>INADA Sora(01)</t>
  </si>
  <si>
    <t>INADA Sora</t>
  </si>
  <si>
    <t>KONDO Naoto(01)</t>
  </si>
  <si>
    <t>KONDO Naoto</t>
  </si>
  <si>
    <t>TAKAHATA Towa(01)</t>
  </si>
  <si>
    <t>TAKAHATA Towa</t>
  </si>
  <si>
    <t>HONDO Yusei</t>
  </si>
  <si>
    <t>HONDA Ousuke</t>
  </si>
  <si>
    <t>MIZUNO Kanta</t>
  </si>
  <si>
    <t>OKUBO Daijiro(02)</t>
  </si>
  <si>
    <t>OKUBO Daijiro</t>
  </si>
  <si>
    <t>OSADA Ryota(02)</t>
  </si>
  <si>
    <t>OSADA Ryota</t>
  </si>
  <si>
    <t>OWARI Ryuki</t>
  </si>
  <si>
    <t>KOBAYASHI Kosei</t>
  </si>
  <si>
    <t>TOMITA Tomochika(02)</t>
  </si>
  <si>
    <t>TOMITA Tomochika</t>
  </si>
  <si>
    <t>HAYAKAWA Sou(02)</t>
  </si>
  <si>
    <t>HAYAKAWA Sou</t>
  </si>
  <si>
    <t>FUKUSHIMA Miki(02)</t>
  </si>
  <si>
    <t>FUKUSHIMA Miki</t>
  </si>
  <si>
    <t>MAKINO Ryoga(02)</t>
  </si>
  <si>
    <t>MAKINO Ryoga</t>
  </si>
  <si>
    <t>YASUDA Yusaku</t>
  </si>
  <si>
    <t>ITO Daichi(03)</t>
  </si>
  <si>
    <t>ITO Daichi</t>
  </si>
  <si>
    <t>KAMIYA Kaisei(03)</t>
  </si>
  <si>
    <t>KAMIYA Kaisei</t>
  </si>
  <si>
    <t>KITAMURA Kazuma(03)</t>
  </si>
  <si>
    <t>KITAMURA Kazuma</t>
  </si>
  <si>
    <t>KUTSUNA Ryuki(03)</t>
  </si>
  <si>
    <t>KUTSUNA Ryuki</t>
  </si>
  <si>
    <t>SUZUKI Akito(03)</t>
  </si>
  <si>
    <t>SUZUKI Akito</t>
  </si>
  <si>
    <t>TANAKA Daijiro(03)</t>
  </si>
  <si>
    <t>TANAKA Daijiro</t>
  </si>
  <si>
    <t>土井　楽心</t>
  </si>
  <si>
    <t>DOI Gakushin(03)</t>
  </si>
  <si>
    <t>DOI Gakushin</t>
  </si>
  <si>
    <t>HAMADA Kosei(03)</t>
  </si>
  <si>
    <t>HAMADA Kosei</t>
  </si>
  <si>
    <t>兵藤　聖矢</t>
  </si>
  <si>
    <t>HYODO Seiya(03)</t>
  </si>
  <si>
    <t>HYODO Seiya</t>
  </si>
  <si>
    <t>HOSHINO Takato(03)</t>
  </si>
  <si>
    <t>HOSHINO Takato</t>
  </si>
  <si>
    <t>MATSUI Reo</t>
  </si>
  <si>
    <t>柴田　将伍</t>
  </si>
  <si>
    <t>SHIBATA Shogo(04)</t>
  </si>
  <si>
    <t>SHIBATA Shogo</t>
  </si>
  <si>
    <t>二ノ方　洸太</t>
  </si>
  <si>
    <t>NINOKATA Kota(04)</t>
  </si>
  <si>
    <t>NINOKATA Kota</t>
  </si>
  <si>
    <t>林　成弥</t>
  </si>
  <si>
    <t>HAYASHI Seiya(04)</t>
  </si>
  <si>
    <t>HAYASHI Seiya</t>
  </si>
  <si>
    <t>盛　耕太朗</t>
  </si>
  <si>
    <t>MORI Kotaro</t>
  </si>
  <si>
    <t>高野　真生</t>
  </si>
  <si>
    <t>東海大静岡</t>
  </si>
  <si>
    <t>TAKANO Maiki</t>
  </si>
  <si>
    <t>KIMURA Junpei</t>
  </si>
  <si>
    <t>NEGISHI Ayumu</t>
  </si>
  <si>
    <t>古屋　陽向</t>
  </si>
  <si>
    <t>FURUYA Taiyo</t>
  </si>
  <si>
    <t>KAMEYAMA Kenryu</t>
  </si>
  <si>
    <t>久野　太暉</t>
  </si>
  <si>
    <t>HISANO Daiki(02)</t>
  </si>
  <si>
    <t>HISANO Daiki</t>
  </si>
  <si>
    <t>安原　茂夫</t>
  </si>
  <si>
    <t>YASUHARA　Shigeo</t>
  </si>
  <si>
    <t>山内　友稀</t>
  </si>
  <si>
    <t>YAMAUCHI Yuki</t>
  </si>
  <si>
    <t>TUCHIＹA　Ryota</t>
  </si>
  <si>
    <t>江本　剛輝</t>
  </si>
  <si>
    <t>EMOTO Kouki</t>
  </si>
  <si>
    <t>敦賀　智揮</t>
  </si>
  <si>
    <t>TURUGA TomkI</t>
  </si>
  <si>
    <t>NAITO Ryujin</t>
  </si>
  <si>
    <t>SUGIMOTO Tatsuya</t>
  </si>
  <si>
    <t>AOKI Kouken(03)</t>
  </si>
  <si>
    <t>AOKI Kouken</t>
  </si>
  <si>
    <t>齋藤　優輝</t>
  </si>
  <si>
    <t>SAITO　Yuki</t>
  </si>
  <si>
    <t>齋藤　恵太</t>
  </si>
  <si>
    <t>SAITO Keita(01)</t>
  </si>
  <si>
    <t>SAITO Keita</t>
  </si>
  <si>
    <t>BUNNO Ryota(01)</t>
  </si>
  <si>
    <t>BUNNO Ryota</t>
  </si>
  <si>
    <t>ARAKAWA Koki(01)</t>
  </si>
  <si>
    <t>ARAKAWA Koki</t>
  </si>
  <si>
    <t>HUNAKI Haruto</t>
  </si>
  <si>
    <t>ITO Sanemoto(02)</t>
  </si>
  <si>
    <t>ITO Sanemoto</t>
  </si>
  <si>
    <t>TOKIMORI Keito(02)</t>
  </si>
  <si>
    <t>TOKIMORI Keito</t>
  </si>
  <si>
    <t>NAGASE Syunnsuke(02)</t>
  </si>
  <si>
    <t>NAGASE Syunnsuke</t>
  </si>
  <si>
    <t>SAKAI Kiichi(02)</t>
  </si>
  <si>
    <t>SAKAI Kiichi</t>
  </si>
  <si>
    <t>KURAUTI Hiroya</t>
  </si>
  <si>
    <t>OOMORI Kanata(03)</t>
  </si>
  <si>
    <t>OOMORI Kanata</t>
  </si>
  <si>
    <t>佐藤　渉真</t>
  </si>
  <si>
    <t>SATO Syoma(03)</t>
  </si>
  <si>
    <t>SATO Syoma</t>
  </si>
  <si>
    <t>MURAKAMI  So(03)</t>
  </si>
  <si>
    <t>MURAKAMI  So</t>
  </si>
  <si>
    <t>近藤　優一</t>
  </si>
  <si>
    <t>KONDO Yuichi(03)</t>
  </si>
  <si>
    <t>KONDO Yuichi</t>
  </si>
  <si>
    <t>NARITA Haruto(03)</t>
  </si>
  <si>
    <t>NARITA Haruto</t>
  </si>
  <si>
    <t>清水　稜太</t>
  </si>
  <si>
    <t>SHIMIZU Ryota(03)</t>
  </si>
  <si>
    <t>SHIMIZU Ryota</t>
  </si>
  <si>
    <t>SATO Ryo(03)</t>
  </si>
  <si>
    <t>SATO Ryo</t>
  </si>
  <si>
    <t>飯田　太陽</t>
  </si>
  <si>
    <t>IIDA Taiyo</t>
  </si>
  <si>
    <t>EZAKA Marin</t>
  </si>
  <si>
    <t>YAMAUCHI  Naoya</t>
  </si>
  <si>
    <t>MITSUI Leo</t>
  </si>
  <si>
    <t>TAKEUCHI Yudai</t>
  </si>
  <si>
    <t>長谷川　塔麻</t>
  </si>
  <si>
    <t>HASEGAWA Toma</t>
  </si>
  <si>
    <t>MUTO Masaki(02)</t>
  </si>
  <si>
    <t>MUTO Masaki</t>
  </si>
  <si>
    <t>宇佐美　瑛久</t>
  </si>
  <si>
    <t>USAMI Teruhisa</t>
  </si>
  <si>
    <t>橋本　大季</t>
  </si>
  <si>
    <t>HASHIMOTO Daiki</t>
  </si>
  <si>
    <t>KATAGIRI Kensuke</t>
  </si>
  <si>
    <t>ITO Shugo(02)</t>
  </si>
  <si>
    <t>ITO Shugo</t>
  </si>
  <si>
    <t>石原　旺亮</t>
  </si>
  <si>
    <t>ISHIHARA Osuke</t>
  </si>
  <si>
    <t>藤井　伸龍</t>
  </si>
  <si>
    <t>FUJII Shinryu</t>
  </si>
  <si>
    <t>井本　浩暉</t>
  </si>
  <si>
    <t>IMOTO Koki</t>
  </si>
  <si>
    <t>KISHIYA Taishi</t>
  </si>
  <si>
    <t>鈴木　健路</t>
  </si>
  <si>
    <t>SUZUKI Kenro(03)</t>
  </si>
  <si>
    <t>SUZUKI Kenro</t>
  </si>
  <si>
    <t>遠矢　悠</t>
  </si>
  <si>
    <t>TOYA Yu</t>
  </si>
  <si>
    <t>NAKADA Ryunosuke</t>
  </si>
  <si>
    <t>小崎　真優斗</t>
  </si>
  <si>
    <t>KOZAKI Mayuto</t>
  </si>
  <si>
    <t>塩谷　和真</t>
  </si>
  <si>
    <t>SHIOTANI Kazuma</t>
  </si>
  <si>
    <t>YASUI Yuto</t>
  </si>
  <si>
    <t>大嶋　駿斗</t>
  </si>
  <si>
    <t>OSHIMA Shunto</t>
  </si>
  <si>
    <t>FUKUSHIMA Keita</t>
  </si>
  <si>
    <t>FUKUOKA Koki</t>
  </si>
  <si>
    <t>TOTANI Masahiro(01)</t>
  </si>
  <si>
    <t>TOTANI Masahiro</t>
  </si>
  <si>
    <t>HUJITANI Riku(01)</t>
  </si>
  <si>
    <t>HUJITANI Riku</t>
  </si>
  <si>
    <t>SAKURAGI Yuto(01)</t>
  </si>
  <si>
    <t>SAKURAGI Yuto</t>
  </si>
  <si>
    <t>SHIRAKUNI Yonsu(01)</t>
  </si>
  <si>
    <t>SHIRAKUNI Yonsu</t>
  </si>
  <si>
    <t>HUJITA Shuhei(01)</t>
  </si>
  <si>
    <t>HUJITA Shuhei</t>
  </si>
  <si>
    <t>TANAKA Koji</t>
  </si>
  <si>
    <t>OBUCHI Hyug(02)</t>
  </si>
  <si>
    <t>OBUCHI Hyug</t>
  </si>
  <si>
    <t>TAKAHASI Kosuke</t>
  </si>
  <si>
    <t>MIYAGI Norihiro</t>
  </si>
  <si>
    <t>ISHIZUKA Masahiro(03)</t>
  </si>
  <si>
    <t>ISHIZUKA Masahiro</t>
  </si>
  <si>
    <t>SINMEI Jun(03)</t>
  </si>
  <si>
    <t>SINMEI Jun</t>
  </si>
  <si>
    <t>黒柳　日向</t>
  </si>
  <si>
    <t>KUROYANAGI Hinata(03)</t>
  </si>
  <si>
    <t>KUROYANAGI Hinata</t>
  </si>
  <si>
    <t>竹下　空良</t>
  </si>
  <si>
    <t>TAKESHITA Sora(03)</t>
  </si>
  <si>
    <t>TAKESHITA Sora</t>
  </si>
  <si>
    <t>KONDO Haruya</t>
  </si>
  <si>
    <t>YAMADA Riku</t>
  </si>
  <si>
    <t>KURPOYANAGI Wataru(03)</t>
  </si>
  <si>
    <t>KURPOYANAGI Wataru</t>
  </si>
  <si>
    <t>亀島　颯太</t>
  </si>
  <si>
    <t>KAMESHIMA Sota(03)</t>
  </si>
  <si>
    <t>KAMESHIMA Sota</t>
  </si>
  <si>
    <t>山口　雅大</t>
  </si>
  <si>
    <t>YAMAGUTCHI Masahiro(03)</t>
  </si>
  <si>
    <t>YAMAGUTCHI Masahiro</t>
  </si>
  <si>
    <t>ISHIHARA Yuta</t>
  </si>
  <si>
    <t>WAKITA Koki</t>
  </si>
  <si>
    <t>藤村　優太</t>
  </si>
  <si>
    <t>HUJIMURA Yuta(03)</t>
  </si>
  <si>
    <t>HUJIMURA Yuta</t>
  </si>
  <si>
    <t>吉田　幹也</t>
  </si>
  <si>
    <t>YOSHIDA Mikiya</t>
  </si>
  <si>
    <t>ｵﾀﾞ ﾉｿﾞﾑ(00)</t>
  </si>
  <si>
    <t>ｵﾀﾞ ﾉｿﾞﾑ</t>
  </si>
  <si>
    <t>ｵｸﾀﾞ ﾄﾓﾋﾛ</t>
  </si>
  <si>
    <t>ｻｶｷﾊﾞﾗ ｱﾗﾀ</t>
  </si>
  <si>
    <t>ﾅﾝﾊﾞ ｷｮｳｽｹ</t>
  </si>
  <si>
    <t>蟹江　仁輝</t>
  </si>
  <si>
    <t>ｶﾆｴ ﾋﾄｷ</t>
  </si>
  <si>
    <t>小平　浩嵩</t>
  </si>
  <si>
    <t>ｺﾀﾞｲﾗ ﾋﾛﾀｶ</t>
  </si>
  <si>
    <t>成田　将毅</t>
  </si>
  <si>
    <t>ﾅﾘﾀ ﾏｻｷ</t>
  </si>
  <si>
    <t>MAEGAWA Masayuki</t>
  </si>
  <si>
    <t>YAMAKAWA Koshin(01)</t>
  </si>
  <si>
    <t>YAMAKAWA Koshin</t>
  </si>
  <si>
    <t>EMURA Kazuki(01)</t>
  </si>
  <si>
    <t>EMURA Kazuki</t>
  </si>
  <si>
    <t>KOMATSUZAWA Syota(01)</t>
  </si>
  <si>
    <t>KOMATSUZAWA Syota</t>
  </si>
  <si>
    <t>OYAMA Kai(01)</t>
  </si>
  <si>
    <t>OYAMA Kai</t>
  </si>
  <si>
    <t>HARA Takumi(01)</t>
  </si>
  <si>
    <t>HARA Takumi</t>
  </si>
  <si>
    <t>NAGAI Syoma(01)</t>
  </si>
  <si>
    <t>NAGAI Syoma</t>
  </si>
  <si>
    <t>OHARA Kai(01)</t>
  </si>
  <si>
    <t>OHARA Kai</t>
  </si>
  <si>
    <t>SUETSUGI Shunya(01)</t>
  </si>
  <si>
    <t>SUETSUGI Shunya</t>
  </si>
  <si>
    <t>YUNOSAWA Taiyo(01)</t>
  </si>
  <si>
    <t>YUNOSAWA Taiyo</t>
  </si>
  <si>
    <t>KITAJIMA Kafu(01)</t>
  </si>
  <si>
    <t>KITAJIMA Kafu</t>
  </si>
  <si>
    <t>NAKAMIZO Daichi(01)</t>
  </si>
  <si>
    <t>NAKAMIZO Daichi</t>
  </si>
  <si>
    <t>TAKEUCHI Yamato(01)</t>
  </si>
  <si>
    <t>TAKEUCHI Yamato</t>
  </si>
  <si>
    <t>KOIDE Yuta(01)</t>
  </si>
  <si>
    <t>KOIDE Yuta</t>
  </si>
  <si>
    <t>UMETANI Daiki(01)</t>
  </si>
  <si>
    <t>UMETANI Daiki</t>
  </si>
  <si>
    <t>SHIMIZU Shogo(01)</t>
  </si>
  <si>
    <t>SHIMIZU Shogo</t>
  </si>
  <si>
    <t>SATO Shunta(01)</t>
  </si>
  <si>
    <t>SATO Shunta</t>
  </si>
  <si>
    <t>KAJI Yuto(01)</t>
  </si>
  <si>
    <t>KAJI Yuto</t>
  </si>
  <si>
    <t>UNO Rintaro(01)</t>
  </si>
  <si>
    <t>UNO Rintaro</t>
  </si>
  <si>
    <t>NOMURA Koshi(01)</t>
  </si>
  <si>
    <t>NOMURA Koshi</t>
  </si>
  <si>
    <t>MORI Shiro(01)</t>
  </si>
  <si>
    <t>MORI Shiro</t>
  </si>
  <si>
    <t>坂上　太陽　</t>
  </si>
  <si>
    <t>SAKAUE Taiyo(01)</t>
  </si>
  <si>
    <t>SAKAUE Taiyo</t>
  </si>
  <si>
    <t>HIRAYAMA Koshin</t>
  </si>
  <si>
    <t>HASEGAWA Daichi(02)</t>
  </si>
  <si>
    <t>HASEGAWA Daichi</t>
  </si>
  <si>
    <t>ITO Soma(02)</t>
  </si>
  <si>
    <t>ITO Soma</t>
  </si>
  <si>
    <t>高松　航太</t>
  </si>
  <si>
    <t>TAKAMATSU Kota(02)</t>
  </si>
  <si>
    <t>TAKAMATSU Kota</t>
  </si>
  <si>
    <t>TERASAKI Takayoshi(02)</t>
  </si>
  <si>
    <t>TERASAKI Takayoshi</t>
  </si>
  <si>
    <t>YOSHII Taiyo(02)</t>
  </si>
  <si>
    <t>YOSHII Taiyo</t>
  </si>
  <si>
    <t>MINOHARA Hiromu(02)</t>
  </si>
  <si>
    <t>MINOHARA Hiromu</t>
  </si>
  <si>
    <t>TADA Shigeaki(02)</t>
  </si>
  <si>
    <t>TADA Shigeaki</t>
  </si>
  <si>
    <t>NAGAE Raiki(02)</t>
  </si>
  <si>
    <t>NAGAE Raiki</t>
  </si>
  <si>
    <t>町田　裕樹</t>
  </si>
  <si>
    <t>MACHIDA Yuki(02)</t>
  </si>
  <si>
    <t>MACHIDA Yuki</t>
  </si>
  <si>
    <t>OSHIMA Takumi(02)</t>
  </si>
  <si>
    <t>OSHIMA Takumi</t>
  </si>
  <si>
    <t>SUMIHI Shota(02)</t>
  </si>
  <si>
    <t>SUMIHI Shota</t>
  </si>
  <si>
    <t>SANO Takeru(02)</t>
  </si>
  <si>
    <t>SANO Takeru</t>
  </si>
  <si>
    <t>NAKAMATSU Tadashi(02)</t>
  </si>
  <si>
    <t>NAKAMATSU Tadashi</t>
  </si>
  <si>
    <t>WATANABE Kenshiro(02)</t>
  </si>
  <si>
    <t>WATANABE Kenshiro</t>
  </si>
  <si>
    <t>MATSUSHIMA Aita(02)</t>
  </si>
  <si>
    <t>MATSUSHIMA Aita</t>
  </si>
  <si>
    <t>ADACHI Ryunosuke</t>
  </si>
  <si>
    <t>西本　裕翔</t>
  </si>
  <si>
    <t>NISHIMOTO Yuto</t>
  </si>
  <si>
    <t>INUGAI Takumi(02)</t>
  </si>
  <si>
    <t>INUGAI Takumi</t>
  </si>
  <si>
    <t>MATSUBA Fumiya(02)</t>
  </si>
  <si>
    <t>MATSUBA Fumiya</t>
  </si>
  <si>
    <t>FURUKAWA Itsuki(02)</t>
  </si>
  <si>
    <t>FURUKAWA Itsuki</t>
  </si>
  <si>
    <t>YAMAOKA Rukiya(02)</t>
  </si>
  <si>
    <t>YAMAOKA Rukiya</t>
  </si>
  <si>
    <t>FUKUI Rin(02)</t>
  </si>
  <si>
    <t>FUKUI Rin</t>
  </si>
  <si>
    <t>SUGIYAMA Kohei(02)</t>
  </si>
  <si>
    <t>SUGIYAMA Kohei</t>
  </si>
  <si>
    <t>TANIMOTO Kai(02)</t>
  </si>
  <si>
    <t>TANIMOTO Kai</t>
  </si>
  <si>
    <t>FUKATA Rikuto(02)</t>
  </si>
  <si>
    <t>FUKATA Rikuto</t>
  </si>
  <si>
    <t>TANAKA Kairi(02)</t>
  </si>
  <si>
    <t>TANAKA Kairi</t>
  </si>
  <si>
    <t>KATO Hiromasa(02)</t>
  </si>
  <si>
    <t>KATO Hiromasa</t>
  </si>
  <si>
    <t>ASAI Natsuki(02)</t>
  </si>
  <si>
    <t>ASAI Natsuki</t>
  </si>
  <si>
    <t>TUJIMURA Junpei(02)</t>
  </si>
  <si>
    <t>TUJIMURA Junpei</t>
  </si>
  <si>
    <t>NAKADA Tsubasa(02)</t>
  </si>
  <si>
    <t>NAKADA Tsubasa</t>
  </si>
  <si>
    <t>YAMANO Yuto(02)</t>
  </si>
  <si>
    <t>YAMANO Yuto</t>
  </si>
  <si>
    <t>MANJU Rikuto(02)</t>
  </si>
  <si>
    <t>MANJU Rikuto</t>
  </si>
  <si>
    <t>HANADA Riki(02)</t>
  </si>
  <si>
    <t>HANADA Riki</t>
  </si>
  <si>
    <t>TAKITA Seiya(02)</t>
  </si>
  <si>
    <t>TAKITA Seiya</t>
  </si>
  <si>
    <t>UKAI Yuya(02)</t>
  </si>
  <si>
    <t>UKAI Yuya</t>
  </si>
  <si>
    <t>KAWAI Kento(02)</t>
  </si>
  <si>
    <t>KAWAI Kento</t>
  </si>
  <si>
    <t>TAKEDA Yoshiyuki(02)</t>
  </si>
  <si>
    <t>TAKEDA Yoshiyuki</t>
  </si>
  <si>
    <t>OTA Aoto(02)</t>
  </si>
  <si>
    <t>OTA Aoto</t>
  </si>
  <si>
    <t>OMAE Keishin(02)</t>
  </si>
  <si>
    <t>OMAE Keishin</t>
  </si>
  <si>
    <t>SASAKI Manato(02)</t>
  </si>
  <si>
    <t>SASAKI Manato</t>
  </si>
  <si>
    <t>NISHIYAMA Toya(02)</t>
  </si>
  <si>
    <t>NISHIYAMA Toya</t>
  </si>
  <si>
    <t>TERANISHI Shun(02)</t>
  </si>
  <si>
    <t>TERANISHI Shun</t>
  </si>
  <si>
    <t>ITO Mikiya(02)</t>
  </si>
  <si>
    <t>ITO Mikiya</t>
  </si>
  <si>
    <t>KANEFUSA Yuki(02)</t>
  </si>
  <si>
    <t>KANEFUSA Yuki</t>
  </si>
  <si>
    <t>YOSHIDA Takaya(02)</t>
  </si>
  <si>
    <t>YOSHIDA Takaya</t>
  </si>
  <si>
    <t>TANIGAKI Hiroto(02)</t>
  </si>
  <si>
    <t>TANIGAKI Hiroto</t>
  </si>
  <si>
    <t>ISHIGURO Ryusei(02)</t>
  </si>
  <si>
    <t>ISHIGURO Ryusei</t>
  </si>
  <si>
    <t>KUBOTA Ryota</t>
  </si>
  <si>
    <t>NAGANO Hibiki(03)</t>
  </si>
  <si>
    <t>NAGANO Hibiki</t>
  </si>
  <si>
    <t>SATO Kota(03)</t>
  </si>
  <si>
    <t>SATO Kota</t>
  </si>
  <si>
    <t>SATO Kai(03)</t>
  </si>
  <si>
    <t>SATO Kai</t>
  </si>
  <si>
    <t>TAKEUCHI Kento(03)</t>
  </si>
  <si>
    <t>TAKEUCHI Kento</t>
  </si>
  <si>
    <t>HUKATSU Kirua(03)</t>
  </si>
  <si>
    <t>HUKATSU Kirua</t>
  </si>
  <si>
    <t>OZAWA Kinari(03)</t>
  </si>
  <si>
    <t>OZAWA Kinari</t>
  </si>
  <si>
    <t>MURATA Atsuya</t>
  </si>
  <si>
    <t>YOKOYAMA Sora</t>
  </si>
  <si>
    <t>TSUYAMA Shunsuke(03)</t>
  </si>
  <si>
    <t>TSUYAMA Shunsuke</t>
  </si>
  <si>
    <t>NISHIGAKI Takuto(03)</t>
  </si>
  <si>
    <t>NISHIGAKI Takuto</t>
  </si>
  <si>
    <t>KOJIMA Ryodai(03)</t>
  </si>
  <si>
    <t>KOJIMA Ryodai</t>
  </si>
  <si>
    <t>YOKOI Taiga(03)</t>
  </si>
  <si>
    <t>YOKOI Taiga</t>
  </si>
  <si>
    <t>井上　大輝</t>
  </si>
  <si>
    <t>INOUE Daiki(03)</t>
  </si>
  <si>
    <t>INOUE Daiki</t>
  </si>
  <si>
    <t>TAKEMURA Sota(03)</t>
  </si>
  <si>
    <t>TAKEMURA Sota</t>
  </si>
  <si>
    <t>KODAIRA Masato(03)</t>
  </si>
  <si>
    <t>KODAIRA Masato</t>
  </si>
  <si>
    <t>TANIGUCHI Shuto(03)</t>
  </si>
  <si>
    <t>TANIGUCHI Shuto</t>
  </si>
  <si>
    <t>NUNOME Yuma(03)</t>
  </si>
  <si>
    <t>NUNOME Yuma</t>
  </si>
  <si>
    <t>KIRIYAMA Seijiro(03)</t>
  </si>
  <si>
    <t>KIRIYAMA Seijiro</t>
  </si>
  <si>
    <t>HANDA Chikara(03)</t>
  </si>
  <si>
    <t>HANDA Chikara</t>
  </si>
  <si>
    <t>NISHIDA Ryuji(03)</t>
  </si>
  <si>
    <t>NISHIDA Ryuji</t>
  </si>
  <si>
    <t>ODA Shoma(03)</t>
  </si>
  <si>
    <t>ODA Shoma</t>
  </si>
  <si>
    <t>NAKANISHI Riku(03)</t>
  </si>
  <si>
    <t>NAKANISHI Riku</t>
  </si>
  <si>
    <t>TATSUMI Shin</t>
  </si>
  <si>
    <t>OSAKA Shunpei</t>
  </si>
  <si>
    <t>NAKATA Rikuto(03)</t>
  </si>
  <si>
    <t>NAKATA Rikuto</t>
  </si>
  <si>
    <t>KATSUTA Shunsuke(03)</t>
  </si>
  <si>
    <t>KATSUTA Shunsuke</t>
  </si>
  <si>
    <t>HONDA Shuta(03)</t>
  </si>
  <si>
    <t>HONDA Shuta</t>
  </si>
  <si>
    <t>SUZUKI Naoto(03)</t>
  </si>
  <si>
    <t>SUZUKI Naoto</t>
  </si>
  <si>
    <t>TSURUTA Teruya(03)</t>
  </si>
  <si>
    <t>TSURUTA Teruya</t>
  </si>
  <si>
    <t>KATO Toshiki(03)</t>
  </si>
  <si>
    <t>KATO Toshiki</t>
  </si>
  <si>
    <t>KUMAMOTO Itsuki(03)</t>
  </si>
  <si>
    <t>KUMAMOTO Itsuki</t>
  </si>
  <si>
    <t>NAKASHIMA Sota(03)</t>
  </si>
  <si>
    <t>NAKASHIMA Sota</t>
  </si>
  <si>
    <t>NAKANISHI Issa(03)</t>
  </si>
  <si>
    <t>NAKANISHI Issa</t>
  </si>
  <si>
    <t>OZAWA Yuma(03)</t>
  </si>
  <si>
    <t>OZAWA Yuma</t>
  </si>
  <si>
    <t>川上　凛太朗</t>
  </si>
  <si>
    <t>KAWAKAMI Rintaro(03)</t>
  </si>
  <si>
    <t>KAWAKAMI Rintaro</t>
  </si>
  <si>
    <t>YAMADA Kousuke(03)</t>
  </si>
  <si>
    <t>YAMADA Kousuke</t>
  </si>
  <si>
    <t>FUJIWARA Touki(03)</t>
  </si>
  <si>
    <t>FUJIWARA Touki</t>
  </si>
  <si>
    <t>ITAKURA Manato</t>
  </si>
  <si>
    <t>FUKUMOTO Masaki</t>
  </si>
  <si>
    <t>WATANABE Tsubasa(03)</t>
  </si>
  <si>
    <t>WATANABE Tsubasa</t>
  </si>
  <si>
    <t>GOTO Homare(03)</t>
  </si>
  <si>
    <t>GOTO Homare</t>
  </si>
  <si>
    <t>OTOBE Shingo(03)</t>
  </si>
  <si>
    <t>OTOBE Shingo</t>
  </si>
  <si>
    <t>播田　和志</t>
  </si>
  <si>
    <t>HARITA Kazushi(03)</t>
  </si>
  <si>
    <t>HARITA Kazushi</t>
  </si>
  <si>
    <t>SATO Shinta(03)</t>
  </si>
  <si>
    <t>SATO Shinta</t>
  </si>
  <si>
    <t>EGUCHI Kazuya(03)</t>
  </si>
  <si>
    <t>EGUCHI Kazuya</t>
  </si>
  <si>
    <t>HATSUZAKI Ren(03)</t>
  </si>
  <si>
    <t>HATSUZAKI Ren</t>
  </si>
  <si>
    <t>OYAMA Shunto(03)</t>
  </si>
  <si>
    <t>OYAMA Shunto</t>
  </si>
  <si>
    <t>HORI Gento(03)</t>
  </si>
  <si>
    <t>HORI Gento</t>
  </si>
  <si>
    <t>YAMAUCHI Sotaro(03)</t>
  </si>
  <si>
    <t>YAMAUCHI Sotaro</t>
  </si>
  <si>
    <t>INOKUCHI Masaki(03)</t>
  </si>
  <si>
    <t>INOKUCHI Masaki</t>
  </si>
  <si>
    <t>KAWAGUCHI Hiyu(03)</t>
  </si>
  <si>
    <t>KAWAGUCHI Hiyu</t>
  </si>
  <si>
    <t>ONOKI Kousuke(03)</t>
  </si>
  <si>
    <t>ONOKI Kousuke</t>
  </si>
  <si>
    <t>KATAGIRI Kensei</t>
  </si>
  <si>
    <t>YOKOYAMA Asato(04)</t>
  </si>
  <si>
    <t>YOKOYAMA Asato</t>
  </si>
  <si>
    <t>高岡　颯太</t>
  </si>
  <si>
    <t>TAKAOKA Sota</t>
  </si>
  <si>
    <t>YAMAUCHI Kenshin(03)</t>
  </si>
  <si>
    <t>YAMAUCHI Kenshin</t>
  </si>
  <si>
    <t>NISHIHARA Chiyu(03)</t>
  </si>
  <si>
    <t>NISHIHARA Chiyu</t>
  </si>
  <si>
    <t>ATSUGI Harumitsu(03)</t>
  </si>
  <si>
    <t>ATSUGI Harumitsu</t>
  </si>
  <si>
    <t>HANAI Hion(03)</t>
  </si>
  <si>
    <t>HANAI Hion</t>
  </si>
  <si>
    <t>KUTSUZAWA Ai(03)</t>
  </si>
  <si>
    <t>KUTSUZAWA Ai</t>
  </si>
  <si>
    <t>UEDA Atsuki(03)</t>
  </si>
  <si>
    <t>UEDA Atsuki</t>
  </si>
  <si>
    <t>山口　晴生</t>
  </si>
  <si>
    <t>YAMAGUCHI Haruki</t>
  </si>
  <si>
    <t>セン　ヨウシュウ</t>
  </si>
  <si>
    <t>QIAN Yezhou</t>
  </si>
  <si>
    <t>三辺　匡紀</t>
  </si>
  <si>
    <t>MINABE Masaki(03)</t>
  </si>
  <si>
    <t>MINABE Masaki</t>
  </si>
  <si>
    <t>木山　敬士郎</t>
  </si>
  <si>
    <t>KIYAMA Keishiro(03)</t>
  </si>
  <si>
    <t>KIYAMA Keishiro</t>
  </si>
  <si>
    <t>花井　慎平</t>
  </si>
  <si>
    <t>HANAI Shinpei(03)</t>
  </si>
  <si>
    <t>HANAI Shinpei</t>
  </si>
  <si>
    <t>横田　拓門</t>
  </si>
  <si>
    <t>YOKOTA Hiroto(03)</t>
  </si>
  <si>
    <t>YOKOTA Hiroto</t>
  </si>
  <si>
    <t>森　大輔</t>
  </si>
  <si>
    <t>MORI Daisuke</t>
  </si>
  <si>
    <t>松原　大樹</t>
  </si>
  <si>
    <t>MATSUBARA Daiki(04)</t>
  </si>
  <si>
    <t>MATSUBARA Daiki</t>
  </si>
  <si>
    <t>水上　創太</t>
  </si>
  <si>
    <t>MIZUKAMI Sota(04)</t>
  </si>
  <si>
    <t>MIZUKAMI Sota</t>
  </si>
  <si>
    <t>八木　健輔</t>
  </si>
  <si>
    <t>YAGI Kensuke(04)</t>
  </si>
  <si>
    <t>YAGI Kensuke</t>
  </si>
  <si>
    <t>小板橋　優哉</t>
  </si>
  <si>
    <t>KOITABASHI Yuya(04)</t>
  </si>
  <si>
    <t>KOITABASHI Yuya</t>
  </si>
  <si>
    <t>中村　哉翔</t>
  </si>
  <si>
    <t>NAKAMURA Kanato(04)</t>
  </si>
  <si>
    <t>NAKAMURA Kanato</t>
  </si>
  <si>
    <t>石川　雄士</t>
  </si>
  <si>
    <t>ISHIKAWA Yuji(04)</t>
  </si>
  <si>
    <t>ISHIKAWA Yuji</t>
  </si>
  <si>
    <t>小屋敷　隼斗</t>
  </si>
  <si>
    <t>KOYASHIKI Hayato(04)</t>
  </si>
  <si>
    <t>KOYASHIKI Hayato</t>
  </si>
  <si>
    <t>大内　伶央斗</t>
  </si>
  <si>
    <t>OUCHI Reoto(04)</t>
  </si>
  <si>
    <t>OUCHI Reoto</t>
  </si>
  <si>
    <t>中林　朋大</t>
  </si>
  <si>
    <t>NAKABAYASHI Tomohiro(04)</t>
  </si>
  <si>
    <t>NAKABAYASHI Tomohiro</t>
  </si>
  <si>
    <t>近藤　天斗</t>
  </si>
  <si>
    <t>KONDO Takato (04)</t>
  </si>
  <si>
    <t xml:space="preserve">KONDO Takato </t>
  </si>
  <si>
    <t>波潟　琉心</t>
  </si>
  <si>
    <t>NAMIGATA Ryushin(04)</t>
  </si>
  <si>
    <t>NAMIGATA Ryushin</t>
  </si>
  <si>
    <t>中田　竜翔</t>
  </si>
  <si>
    <t>NAKATA Ryuto(04)</t>
  </si>
  <si>
    <t>NAKATA Ryuto</t>
  </si>
  <si>
    <t>白木　晴也</t>
  </si>
  <si>
    <t>SHIRAKI Haruya (04)</t>
  </si>
  <si>
    <t xml:space="preserve">SHIRAKI Haruya </t>
  </si>
  <si>
    <t>竹内　獅覚</t>
  </si>
  <si>
    <t>TAKEUCHI Shikou(04)</t>
  </si>
  <si>
    <t>TAKEUCHI Shikou</t>
  </si>
  <si>
    <t>前田　幸樹</t>
  </si>
  <si>
    <t>MAEDA Koki(04)</t>
  </si>
  <si>
    <t>MAEDA Koki</t>
  </si>
  <si>
    <t>下野　心音</t>
  </si>
  <si>
    <t>SHIMONO Shion</t>
  </si>
  <si>
    <t>今西　泰楽</t>
  </si>
  <si>
    <t xml:space="preserve">IMANISHI Taira </t>
  </si>
  <si>
    <t>山田　幸音</t>
  </si>
  <si>
    <t>YAMADA Shion(04)</t>
  </si>
  <si>
    <t>YAMADA Shion</t>
  </si>
  <si>
    <t>新淵　蒼太</t>
  </si>
  <si>
    <t>NIBUCHI Sota(04)</t>
  </si>
  <si>
    <t>NIBUCHI Sota</t>
  </si>
  <si>
    <t>俵　颯悟</t>
  </si>
  <si>
    <t>TAWARA Sogo(04)</t>
  </si>
  <si>
    <t>TAWARA Sogo</t>
  </si>
  <si>
    <t>大谷　亮陽</t>
  </si>
  <si>
    <t>OTANI Ryoya(04)</t>
  </si>
  <si>
    <t>OTANI Ryoya</t>
  </si>
  <si>
    <t>足立　蓮珠</t>
  </si>
  <si>
    <t>ADACHI Renjyu(04)</t>
  </si>
  <si>
    <t>ADACHI Renjyu</t>
  </si>
  <si>
    <t>吉川　忍</t>
  </si>
  <si>
    <t>YOSHIKAWA Shinobu(04)</t>
  </si>
  <si>
    <t>YOSHIKAWA Shinobu</t>
  </si>
  <si>
    <t>池田　駿大</t>
  </si>
  <si>
    <t>IKEDA Shundai(04)</t>
  </si>
  <si>
    <t>IKEDA Shundai</t>
  </si>
  <si>
    <t>小島　颯太</t>
  </si>
  <si>
    <t>KOJIMA Sota(04)</t>
  </si>
  <si>
    <t>KOJIMA Sota</t>
  </si>
  <si>
    <t>小坂　力生</t>
  </si>
  <si>
    <t>KOSAKA Riki(04)</t>
  </si>
  <si>
    <t>KOSAKA Riki</t>
  </si>
  <si>
    <t>柴田　望海</t>
  </si>
  <si>
    <t>SHIBATA Nozomi</t>
  </si>
  <si>
    <t>藤原　煌牙</t>
  </si>
  <si>
    <t>FUJIWARA Kouga</t>
  </si>
  <si>
    <t>山田　海月</t>
  </si>
  <si>
    <t>YAMADA Mizuki</t>
  </si>
  <si>
    <t>ONDA　Reki</t>
  </si>
  <si>
    <t>OMORI　Hirofumi</t>
  </si>
  <si>
    <t>田中　大翔</t>
  </si>
  <si>
    <t>TANAKA　Hiroto</t>
  </si>
  <si>
    <t>SAKAI　Taichi</t>
  </si>
  <si>
    <t>鏡味　健太郎</t>
  </si>
  <si>
    <t>KAGAMI   Kentaro</t>
  </si>
  <si>
    <t>MIZUNO Hiroki</t>
  </si>
  <si>
    <t>YAMAZAKI Junpei</t>
  </si>
  <si>
    <t>古川　諒</t>
  </si>
  <si>
    <t>FURUKAWA Ryo(03)</t>
  </si>
  <si>
    <t>FURUKAWA Ryo</t>
  </si>
  <si>
    <t>中川　大翔</t>
  </si>
  <si>
    <t>NAKAGAWA Daito</t>
  </si>
  <si>
    <t>KAMEKAWA Syouya</t>
  </si>
  <si>
    <t>ONO Ryo</t>
  </si>
  <si>
    <t>井上　烈王</t>
  </si>
  <si>
    <t>INOUE Reon(04)</t>
  </si>
  <si>
    <t>INOUE Reon</t>
  </si>
  <si>
    <t>津田　翔太郎</t>
  </si>
  <si>
    <t>TSUDA Shotaro(04)</t>
  </si>
  <si>
    <t>TSUDA Shotaro</t>
  </si>
  <si>
    <t>後藤　真聖</t>
  </si>
  <si>
    <t>GOTO Masato</t>
  </si>
  <si>
    <t>加藤　佑都</t>
  </si>
  <si>
    <t>KATO　Yuto</t>
  </si>
  <si>
    <t>木村　光輝</t>
  </si>
  <si>
    <t>KIMURA Koki(04)</t>
  </si>
  <si>
    <t>KIMURA Koki</t>
  </si>
  <si>
    <t>中津留　遼人</t>
  </si>
  <si>
    <t>NAKATSURU Haruto(04)</t>
  </si>
  <si>
    <t>NAKATSURU Haruto</t>
  </si>
  <si>
    <t>笘篠　尚太</t>
  </si>
  <si>
    <t>TOMASHINO Shouta(04)</t>
  </si>
  <si>
    <t>TOMASHINO Shouta</t>
  </si>
  <si>
    <t>阿部　泰典</t>
  </si>
  <si>
    <t>ABE Yasunori</t>
  </si>
  <si>
    <t>花田　成琉</t>
  </si>
  <si>
    <t>HANADA Naru</t>
  </si>
  <si>
    <t>牧村　悠矢</t>
  </si>
  <si>
    <t>MAKIMURA Yuya (04)</t>
  </si>
  <si>
    <t xml:space="preserve">MAKIMURA Yuya </t>
  </si>
  <si>
    <t>梶川　新</t>
  </si>
  <si>
    <t>KAZIKAWA Arata (04)</t>
  </si>
  <si>
    <t xml:space="preserve">KAZIKAWA Arata </t>
  </si>
  <si>
    <t>中野　翔太</t>
  </si>
  <si>
    <t>NAKANO Shota(04)</t>
  </si>
  <si>
    <t>NAKANO Shota</t>
  </si>
  <si>
    <t>森本　智星</t>
  </si>
  <si>
    <t>MORIMOTO Chisei(04)</t>
  </si>
  <si>
    <t>MORIMOTO Chisei</t>
  </si>
  <si>
    <t>数原　由大</t>
  </si>
  <si>
    <t>KAZUHARA Yudai(04)</t>
  </si>
  <si>
    <t>KAZUHARA Yudai</t>
  </si>
  <si>
    <t>深田　拓臣</t>
  </si>
  <si>
    <t>FUKATA Takumi(04)</t>
  </si>
  <si>
    <t>FUKATA Takumi</t>
  </si>
  <si>
    <t>渡部　佳澄</t>
  </si>
  <si>
    <t>WATANABE Keito</t>
  </si>
  <si>
    <t>黒木　孝史</t>
  </si>
  <si>
    <t>KUROKI Takahumi</t>
  </si>
  <si>
    <t>金谷　拓紀</t>
  </si>
  <si>
    <t>KANATANI Hiroki(04)</t>
  </si>
  <si>
    <t>KANATANI Hiroki</t>
  </si>
  <si>
    <t>谷崎　光</t>
  </si>
  <si>
    <t>TANIZAKI Hikaru(04)</t>
  </si>
  <si>
    <t>TANIZAKI Hikaru</t>
  </si>
  <si>
    <t>MATSUBARA Fumihiro</t>
  </si>
  <si>
    <t>OBATA Ken</t>
  </si>
  <si>
    <t>笠原　真綾</t>
  </si>
  <si>
    <t>KASAHARA Maaya</t>
  </si>
  <si>
    <t>家﨑　陽</t>
  </si>
  <si>
    <t>IEZAKI Yo</t>
  </si>
  <si>
    <t>ITO Manato</t>
  </si>
  <si>
    <t>GOMES Nicolas(02)</t>
  </si>
  <si>
    <t>GOMES Nicolas</t>
  </si>
  <si>
    <t>DEGUCHI Koudai(02)</t>
  </si>
  <si>
    <t>DEGUCHI Koudai</t>
  </si>
  <si>
    <t>仲　隼平</t>
  </si>
  <si>
    <t>NAKA Junpei(02)</t>
  </si>
  <si>
    <t>NAKA Junpei</t>
  </si>
  <si>
    <t>NISHIKAWA Shogo(02)</t>
  </si>
  <si>
    <t>NISHIKAWA Shogo</t>
  </si>
  <si>
    <t>YAMAJI Sora</t>
  </si>
  <si>
    <t>尾﨑　惠太</t>
  </si>
  <si>
    <t>OZAKI Keita</t>
  </si>
  <si>
    <t>越川　陽向</t>
  </si>
  <si>
    <t>KOSHIKAWA　Hinata(04)</t>
  </si>
  <si>
    <t>KOSHIKAWA　Hinata</t>
  </si>
  <si>
    <t>中野　秀太</t>
  </si>
  <si>
    <t>NAKANO Syuta</t>
  </si>
  <si>
    <t>林　凌平</t>
  </si>
  <si>
    <t>HAYASHI Ryohei(03)</t>
  </si>
  <si>
    <t>HAYASHI Ryohei</t>
  </si>
  <si>
    <t>町野　虎太郎</t>
  </si>
  <si>
    <t>MACHINO Kotaro</t>
  </si>
  <si>
    <t>中川　陽司</t>
  </si>
  <si>
    <t>NAKAGAWA Youshi(04)</t>
  </si>
  <si>
    <t>NAKAGAWA Youshi</t>
  </si>
  <si>
    <t>西山　琉夢</t>
  </si>
  <si>
    <t>NISHIYAMA Rimu(04)</t>
  </si>
  <si>
    <t>NISHIYAMA Rimu</t>
  </si>
  <si>
    <t>山下　和輝</t>
  </si>
  <si>
    <t>YAMASHITA Kazuki(04)</t>
  </si>
  <si>
    <t>YAMASHITA Kazuki</t>
  </si>
  <si>
    <t>山本　雄大</t>
  </si>
  <si>
    <t>YAMAMOTO Yudai</t>
  </si>
  <si>
    <t>MATSUNO Hayato(01)</t>
  </si>
  <si>
    <t>MATSUNO Hayato</t>
  </si>
  <si>
    <t>SHIBUE Yoshikazu</t>
  </si>
  <si>
    <t>ANDO Reon(02)</t>
  </si>
  <si>
    <t>ANDO Reon</t>
  </si>
  <si>
    <t>IWASHIMA Shota(02)</t>
  </si>
  <si>
    <t>IWASHIMA Shota</t>
  </si>
  <si>
    <t>UESUGI Taishin(02)</t>
  </si>
  <si>
    <t>UESUGI Taishin</t>
  </si>
  <si>
    <t>URASE Kotaro</t>
  </si>
  <si>
    <t>SHIBATSUJI Haruhiro</t>
  </si>
  <si>
    <t>SOGOSHI Taisei(02)</t>
  </si>
  <si>
    <t>SOGOSHI Taisei</t>
  </si>
  <si>
    <t>NAKAGAWA Yuto(02)</t>
  </si>
  <si>
    <t>NAKAGAWA Yuto</t>
  </si>
  <si>
    <t>NAKAMURA Sota(02)</t>
  </si>
  <si>
    <t>NAKAMURA Sota</t>
  </si>
  <si>
    <t>HATAKEYAMA Daisuke</t>
  </si>
  <si>
    <t>HAMAGUCHI Toma</t>
  </si>
  <si>
    <t>FUJIKAWA Hajime(02)</t>
  </si>
  <si>
    <t>FUJIKAWA Hajime</t>
  </si>
  <si>
    <t>MOURI Kota(02)</t>
  </si>
  <si>
    <t>MOURI Kota</t>
  </si>
  <si>
    <t>YAMADA Sora</t>
  </si>
  <si>
    <t>YAMADA Yamato(03)</t>
  </si>
  <si>
    <t>YAMADA Yamato</t>
  </si>
  <si>
    <t>IWAI Hibiki(03)</t>
  </si>
  <si>
    <t>IWAI Hibiki</t>
  </si>
  <si>
    <t>OI Tsubasa(03)</t>
  </si>
  <si>
    <t>OI Tsubasa</t>
  </si>
  <si>
    <t>KAMOGAWA Masato(03)</t>
  </si>
  <si>
    <t>KAMOGAWA Masato</t>
  </si>
  <si>
    <t>KANNBE Daiki(03)</t>
  </si>
  <si>
    <t>KANNBE Daiki</t>
  </si>
  <si>
    <t>KIMURA Syunsuke(03)</t>
  </si>
  <si>
    <t>KIMURA Syunsuke</t>
  </si>
  <si>
    <t>KURAHARA Nariya(03)</t>
  </si>
  <si>
    <t>KURAHARA Nariya</t>
  </si>
  <si>
    <t>SHIMIZU Fuma(03)</t>
  </si>
  <si>
    <t>SHIMIZU Fuma</t>
  </si>
  <si>
    <t>TANAKA Yasuaki(03)</t>
  </si>
  <si>
    <t>TANAKA Yasuaki</t>
  </si>
  <si>
    <t>NAKASHIMA Yuya(03)</t>
  </si>
  <si>
    <t>NAKASHIMA Yuya</t>
  </si>
  <si>
    <t>MASASHIGE Sora(03)</t>
  </si>
  <si>
    <t>MASASHIGE Sora</t>
  </si>
  <si>
    <t>MATSUYAMA Kouhei(03)</t>
  </si>
  <si>
    <t>MATSUYAMA Kouhei</t>
  </si>
  <si>
    <t>MORISHITA Kaede</t>
  </si>
  <si>
    <t>池田　祐大</t>
  </si>
  <si>
    <t>IKEDA Yudai</t>
  </si>
  <si>
    <t>大嶋　隆寛</t>
  </si>
  <si>
    <t>OOSHIMA Takahiro(05)</t>
  </si>
  <si>
    <t>OOSHIMA Takahiro</t>
  </si>
  <si>
    <t>大和田　純平</t>
  </si>
  <si>
    <t>OWADA Junpei</t>
  </si>
  <si>
    <t>奥野　隼佑</t>
  </si>
  <si>
    <t>OKUNO Shunsuke(04)</t>
  </si>
  <si>
    <t>OKUNO Shunsuke</t>
  </si>
  <si>
    <t>北羅　拳士郎</t>
  </si>
  <si>
    <t>KITARA Kenshiro(04)</t>
  </si>
  <si>
    <t>KITARA Kenshiro</t>
  </si>
  <si>
    <t>近藤　心隆</t>
  </si>
  <si>
    <t>KONDOU Munetaka(04)</t>
  </si>
  <si>
    <t>KONDOU Munetaka</t>
  </si>
  <si>
    <t>島内　翔也</t>
  </si>
  <si>
    <t>SHIMANOUCHI Shoya(04)</t>
  </si>
  <si>
    <t>SHIMANOUCHI Shoya</t>
  </si>
  <si>
    <t>新間　圭</t>
  </si>
  <si>
    <t>SHINMA Kei(04)</t>
  </si>
  <si>
    <t>SHINMA Kei</t>
  </si>
  <si>
    <t>西村　宗治</t>
  </si>
  <si>
    <t>NISHIMURA Muneharu(04)</t>
  </si>
  <si>
    <t>NISHIMURA Muneharu</t>
  </si>
  <si>
    <t>田中　瑞輝</t>
  </si>
  <si>
    <t>TANAKA Mizuki</t>
  </si>
  <si>
    <t>中垣　陸</t>
  </si>
  <si>
    <t>NAKAGAKI Riku</t>
  </si>
  <si>
    <t>橋爪　政宜</t>
  </si>
  <si>
    <t>HASHIZUME Masanari</t>
  </si>
  <si>
    <t>前田　尚音</t>
  </si>
  <si>
    <t>MAEDA Naoto</t>
  </si>
  <si>
    <t>前野　皓士</t>
  </si>
  <si>
    <t>MAENO Kohshi(04)</t>
  </si>
  <si>
    <t>MAENO Kohshi</t>
  </si>
  <si>
    <t>山下　晃槻</t>
  </si>
  <si>
    <t>YAMASHITA Mitsuki</t>
  </si>
  <si>
    <t>杉野　優月</t>
  </si>
  <si>
    <t>SUGINO Yuzuki</t>
  </si>
  <si>
    <t>加藤　貴大</t>
  </si>
  <si>
    <t>KATO Takahiro</t>
  </si>
  <si>
    <t>NAWA Masaaki(01)</t>
  </si>
  <si>
    <t>NAWA Masaaki</t>
  </si>
  <si>
    <t>西　恭平</t>
  </si>
  <si>
    <t>NISHI Kyouhei(01)</t>
  </si>
  <si>
    <t>NISHI Kyouhei</t>
  </si>
  <si>
    <t>MATSUMURA Ryota</t>
  </si>
  <si>
    <t>吉田　亘</t>
  </si>
  <si>
    <t>YOSHIDA Wataru</t>
  </si>
  <si>
    <t>NISHIMURA Takeshi</t>
  </si>
  <si>
    <t>伊藤　圭吾</t>
  </si>
  <si>
    <t>ITOU Keigo</t>
  </si>
  <si>
    <t>寺田　能彬</t>
  </si>
  <si>
    <t>TERADA Yoshiaki</t>
  </si>
  <si>
    <t>TAKAGI You</t>
  </si>
  <si>
    <t>KONDOU Yuuma</t>
  </si>
  <si>
    <t>TAHARA Kouki</t>
  </si>
  <si>
    <t>ITOU Takuya(03)</t>
  </si>
  <si>
    <t>ITOU Takuya</t>
  </si>
  <si>
    <t>浅野　雄亮</t>
  </si>
  <si>
    <t>ASANO Yuusuke(03)</t>
  </si>
  <si>
    <t>ASANO Yuusuke</t>
  </si>
  <si>
    <t>橘　結樹</t>
  </si>
  <si>
    <t>TACHIBANA Yuki</t>
  </si>
  <si>
    <t>TANAKA Ryoma(02)</t>
  </si>
  <si>
    <t>TANAKA Ryoma</t>
  </si>
  <si>
    <t>SUZUKI Manaya</t>
  </si>
  <si>
    <t>HAKAMATA Misaki</t>
  </si>
  <si>
    <t>YAMAZAKI Yutaro(02)</t>
  </si>
  <si>
    <t>YAMAZAKI Yutaro</t>
  </si>
  <si>
    <t>FUKAZAWA Rin(02)</t>
  </si>
  <si>
    <t>FUKAZAWA Rin</t>
  </si>
  <si>
    <t>土田　悠雅</t>
  </si>
  <si>
    <t>TSUCHIDA Yuga(02)</t>
  </si>
  <si>
    <t>TSUCHIDA Yuga</t>
  </si>
  <si>
    <t>FURUKAWA Mutsuki</t>
  </si>
  <si>
    <t>MIYAMOTO Atsushi</t>
  </si>
  <si>
    <t>ITO Satomu(02)</t>
  </si>
  <si>
    <t>ITO Satomu</t>
  </si>
  <si>
    <t>HOSOKOJI Takuto</t>
  </si>
  <si>
    <t>AKIYAMA Takumi(03)</t>
  </si>
  <si>
    <t>AKIYAMA Takumi</t>
  </si>
  <si>
    <t>TUJI Souta(03)</t>
  </si>
  <si>
    <t>TUJI Souta</t>
  </si>
  <si>
    <t>UEDA Kai(03)</t>
  </si>
  <si>
    <t>UEDA Kai</t>
  </si>
  <si>
    <t>SUMIDA Ryoma</t>
  </si>
  <si>
    <t>加藤　翔</t>
  </si>
  <si>
    <t>KATOU Syo(04)</t>
  </si>
  <si>
    <t>KATOU Syo</t>
  </si>
  <si>
    <t>TAKAYANAGI Hiiragi</t>
  </si>
  <si>
    <t>田村　直人</t>
  </si>
  <si>
    <t>TAMURA Naoto</t>
  </si>
  <si>
    <t>IZUMI Kazuma</t>
  </si>
  <si>
    <t>SHIGETA Naotaka</t>
  </si>
  <si>
    <t>MATSUOKA Mikiya</t>
  </si>
  <si>
    <t>MATSUI Kazutoshi</t>
  </si>
  <si>
    <t>ITO Rui(04)</t>
  </si>
  <si>
    <t>ITO Rui</t>
  </si>
  <si>
    <t>生川　将</t>
  </si>
  <si>
    <t>NARUKAWA Sho(04)</t>
  </si>
  <si>
    <t>NARUKAWA Sho</t>
  </si>
  <si>
    <t>和田　翔太</t>
  </si>
  <si>
    <t>WADA Shota</t>
  </si>
  <si>
    <t>UEMATU Sigeru(01)</t>
  </si>
  <si>
    <t>UEMATU Sigeru</t>
  </si>
  <si>
    <t>SUGIYAMA Yuto</t>
  </si>
  <si>
    <t>HUKASAWA Jiei(02)</t>
  </si>
  <si>
    <t>HUKASAWA Jiei</t>
  </si>
  <si>
    <t>KAWAGOE Daiki</t>
  </si>
  <si>
    <t>鈴木　叶大</t>
  </si>
  <si>
    <t>SUZUKI Kanata</t>
  </si>
  <si>
    <t>田島　拓哉</t>
  </si>
  <si>
    <t>TAJIMA Takuya(03)</t>
  </si>
  <si>
    <t>TAJIMA Takuya</t>
  </si>
  <si>
    <t>芳賀　大志</t>
  </si>
  <si>
    <t>HAGA Taishi(03)</t>
  </si>
  <si>
    <t>HAGA Taishi</t>
  </si>
  <si>
    <t>渡邉　颯</t>
  </si>
  <si>
    <t>WATANABE Kakeru</t>
  </si>
  <si>
    <t>TANAHASHI Mika</t>
  </si>
  <si>
    <t>NAGANO Akane(01)</t>
  </si>
  <si>
    <t>NAGANO Akane</t>
  </si>
  <si>
    <t>KAWAI Rumika(01)</t>
  </si>
  <si>
    <t>KAWAI Rumika</t>
  </si>
  <si>
    <t>KIMURA Riko(01)</t>
  </si>
  <si>
    <t>KIMURA Riko</t>
  </si>
  <si>
    <t>SAKAMOTO Ayaka(01)</t>
  </si>
  <si>
    <t>SAKAMOTO Ayaka</t>
  </si>
  <si>
    <t>SAWAFUJI Masaka(01)</t>
  </si>
  <si>
    <t>SAWAFUJI Masaka</t>
  </si>
  <si>
    <t>MANABE Ayana</t>
  </si>
  <si>
    <t>WATANABE Miyu(02)</t>
  </si>
  <si>
    <t>WATANABE Miyu</t>
  </si>
  <si>
    <t>TANAKA Rune</t>
  </si>
  <si>
    <t>URA Aisa(03)</t>
  </si>
  <si>
    <t>URA Aisa</t>
  </si>
  <si>
    <t>SUGITANI Kanade(03)</t>
  </si>
  <si>
    <t>SUGITANI Kanade</t>
  </si>
  <si>
    <t>IMAI Nonoka(03)</t>
  </si>
  <si>
    <t>IMAI Nonoka</t>
  </si>
  <si>
    <t>KITAYAMA Misaki(03)</t>
  </si>
  <si>
    <t>KITAYAMA Misaki</t>
  </si>
  <si>
    <t>小林　悠</t>
  </si>
  <si>
    <t>KOBAYASHI Haruka(03)</t>
  </si>
  <si>
    <t>KOBAYASHI Haruka</t>
  </si>
  <si>
    <t>NAGASHIMA Chihiro</t>
  </si>
  <si>
    <t>室町　百杏</t>
  </si>
  <si>
    <t>MUROMACHI Momo(04)</t>
  </si>
  <si>
    <t>MUROMACHI Momo</t>
  </si>
  <si>
    <t>鈴木　菜美</t>
  </si>
  <si>
    <t>SUZUKI Nami(04)</t>
  </si>
  <si>
    <t>SUZUKI Nami</t>
  </si>
  <si>
    <t>高村　陽奈</t>
  </si>
  <si>
    <t>TAKAMURA Hina</t>
  </si>
  <si>
    <t>山田　莉子</t>
  </si>
  <si>
    <t>YAMADA Riko</t>
  </si>
  <si>
    <t>SOFUE Mako</t>
  </si>
  <si>
    <t>YURIKUSA Miyu</t>
  </si>
  <si>
    <t>佐藤　綾畝</t>
  </si>
  <si>
    <t>SATO Ayase</t>
  </si>
  <si>
    <t>SAKAGUCHI Natsuko</t>
  </si>
  <si>
    <t>KAWABE Nozomi</t>
  </si>
  <si>
    <t>EJIRI Tomoka</t>
  </si>
  <si>
    <t>権藤　千咲</t>
  </si>
  <si>
    <t>GONDO Chisaki</t>
  </si>
  <si>
    <t>NIWA Yuna</t>
  </si>
  <si>
    <t>NAKAHIRA Ami</t>
  </si>
  <si>
    <t>古俣　衣梨</t>
  </si>
  <si>
    <t>KOMATA Eri</t>
  </si>
  <si>
    <t>IWATA Hanayu</t>
  </si>
  <si>
    <t>小椋　きらり</t>
  </si>
  <si>
    <t>OGURA Kirari</t>
  </si>
  <si>
    <t>KIKO Hibiki</t>
  </si>
  <si>
    <t>NAKAHARA Nagiho</t>
  </si>
  <si>
    <t>KITAZIMA Machi(02)</t>
  </si>
  <si>
    <t>KITAZIMA Machi</t>
  </si>
  <si>
    <t>HOSOYA Natsuko(02)</t>
  </si>
  <si>
    <t>HOSOYA Natsuko</t>
  </si>
  <si>
    <t>KONA Hinata</t>
  </si>
  <si>
    <t>SUZUKI Mayui</t>
  </si>
  <si>
    <t>ITOU Sayaka</t>
  </si>
  <si>
    <t>三國　花　</t>
  </si>
  <si>
    <t>MIKUNI Hana</t>
  </si>
  <si>
    <t>KURITA Moe</t>
  </si>
  <si>
    <t>MINETA Aiko(03)</t>
  </si>
  <si>
    <t>MINETA Aiko</t>
  </si>
  <si>
    <t>GOTOU Mai(03)</t>
  </si>
  <si>
    <t>GOTOU Mai</t>
  </si>
  <si>
    <t>蝦名　花菜</t>
  </si>
  <si>
    <t>EBINA Kana(03)</t>
  </si>
  <si>
    <t>EBINA Kana</t>
  </si>
  <si>
    <t>芹澤　小夏</t>
  </si>
  <si>
    <t>SERIZAWA Konatsu</t>
  </si>
  <si>
    <t>井上　香里</t>
  </si>
  <si>
    <t>INOUE Kaori</t>
  </si>
  <si>
    <t>NAKAMURA Mitsuki(02)</t>
  </si>
  <si>
    <t>NAKAMURA Mitsuki</t>
  </si>
  <si>
    <t>KUWABARA Mai(02)</t>
  </si>
  <si>
    <t>KUWABARA Mai</t>
  </si>
  <si>
    <t>SUMIURA Mio(02)</t>
  </si>
  <si>
    <t>SUMIURA Mio</t>
  </si>
  <si>
    <t>NAGAYA Chihiro(02)</t>
  </si>
  <si>
    <t>NAGAYA Chihiro</t>
  </si>
  <si>
    <t>NISHII Seri(02)</t>
  </si>
  <si>
    <t>NISHII Seri</t>
  </si>
  <si>
    <t>FUJII Yuu</t>
  </si>
  <si>
    <t>YAMADA Aoi(03)</t>
  </si>
  <si>
    <t>YAMADA Aoi</t>
  </si>
  <si>
    <t>馬越　螢乃歌</t>
  </si>
  <si>
    <t>UMAKOSHI Honoka(03)</t>
  </si>
  <si>
    <t>UMAKOSHI Honoka</t>
  </si>
  <si>
    <t>YAMADA Suzuka</t>
  </si>
  <si>
    <t>金城　野風</t>
  </si>
  <si>
    <t>KINJO Noe(04)</t>
  </si>
  <si>
    <t>KINJO Noe</t>
  </si>
  <si>
    <t>丹村　和咲</t>
  </si>
  <si>
    <t>NIMURA Kazusa(04)</t>
  </si>
  <si>
    <t>NIMURA Kazusa</t>
  </si>
  <si>
    <t>濱口　愛奈</t>
  </si>
  <si>
    <t>HAMAGUCHI Mana(04)</t>
  </si>
  <si>
    <t>HAMAGUCHI Mana</t>
  </si>
  <si>
    <t>林　愛望</t>
  </si>
  <si>
    <t>HAYASHI Manami(04)</t>
  </si>
  <si>
    <t>HAYASHI Manami</t>
  </si>
  <si>
    <t>モリソン　ティア</t>
  </si>
  <si>
    <t>MORRISON Tia</t>
  </si>
  <si>
    <t>EMI Yuka(02)</t>
  </si>
  <si>
    <t>EMI Yuka</t>
  </si>
  <si>
    <t>HIRABAYASHI Maki</t>
  </si>
  <si>
    <t>ASAI Rika</t>
  </si>
  <si>
    <t>MAKI Mikoto</t>
  </si>
  <si>
    <t>NAKAMURA Rino</t>
  </si>
  <si>
    <t>YAMAGUCHI Naoko(01)</t>
  </si>
  <si>
    <t>YAMAGUCHI Naoko</t>
  </si>
  <si>
    <t>GOTO Emina</t>
  </si>
  <si>
    <t>KATO Riho</t>
  </si>
  <si>
    <t>柴田　藍子</t>
  </si>
  <si>
    <t>SHIBATA Aiko(04)</t>
  </si>
  <si>
    <t>SHIBATA Aiko</t>
  </si>
  <si>
    <t>愛敬　百花</t>
  </si>
  <si>
    <t>AIKYO Momoka</t>
  </si>
  <si>
    <t>後藤　詩歩</t>
  </si>
  <si>
    <t>GOTO Shiho</t>
  </si>
  <si>
    <t>NARIU Akane</t>
  </si>
  <si>
    <t xml:space="preserve"> WATANABE Mai(02)</t>
  </si>
  <si>
    <t xml:space="preserve"> WATANABE Mai</t>
  </si>
  <si>
    <t>センタム　詩音</t>
  </si>
  <si>
    <t>SENTAMU Shion(02)</t>
  </si>
  <si>
    <t>SENTAMU Shion</t>
  </si>
  <si>
    <t>IKAI Mariko</t>
  </si>
  <si>
    <t>野村　理湖</t>
  </si>
  <si>
    <t>NOMURA Riko</t>
  </si>
  <si>
    <t>椙山奈津子</t>
  </si>
  <si>
    <t xml:space="preserve">SUGIYAMA Natsuko </t>
  </si>
  <si>
    <t>OGATA Azu (01)</t>
  </si>
  <si>
    <t xml:space="preserve">OGATA Azu </t>
  </si>
  <si>
    <t>OKI Ayuri (01)</t>
  </si>
  <si>
    <t xml:space="preserve">OKI Ayuri </t>
  </si>
  <si>
    <t>KITAMURA Rumi</t>
  </si>
  <si>
    <t>SAGA Fubuki</t>
  </si>
  <si>
    <t>SUGIYAMA Ayami</t>
  </si>
  <si>
    <t>HIROSE Chihiro(02)</t>
  </si>
  <si>
    <t>HIROSE Chihiro</t>
  </si>
  <si>
    <t>MORI Mikoto</t>
  </si>
  <si>
    <t>AOKI Kasumi</t>
  </si>
  <si>
    <t xml:space="preserve">ETO Moe </t>
  </si>
  <si>
    <t>SHIGEMASA Akari (03)</t>
  </si>
  <si>
    <t xml:space="preserve">SHIGEMASA Akari </t>
  </si>
  <si>
    <t>MATSUDA Aimi(03)</t>
  </si>
  <si>
    <t>MATSUDA Aimi</t>
  </si>
  <si>
    <t>MIYAGAWA Moeka</t>
  </si>
  <si>
    <t>小原　恵</t>
  </si>
  <si>
    <t>OBARA Megumi(04)</t>
  </si>
  <si>
    <t>OBARA Megumi</t>
  </si>
  <si>
    <t>土井　なつみ</t>
  </si>
  <si>
    <t>DOI Natsumi</t>
  </si>
  <si>
    <t>河村　夏希</t>
  </si>
  <si>
    <t>KAWAMURA Natuki</t>
  </si>
  <si>
    <t>MIYASHITA Maya(02)</t>
  </si>
  <si>
    <t>MIYASHITA Maya</t>
  </si>
  <si>
    <t>FUKUI Anzu(02)</t>
  </si>
  <si>
    <t>FUKUI Anzu</t>
  </si>
  <si>
    <t>IMAI Natsuki</t>
  </si>
  <si>
    <t>KITAJIMA Machi</t>
  </si>
  <si>
    <t>富田　実佑</t>
  </si>
  <si>
    <t>TOMIDA Miyu</t>
  </si>
  <si>
    <t>IUCHI Yukana(03)</t>
  </si>
  <si>
    <t>IUCHI Yukana</t>
  </si>
  <si>
    <t>竹中　陽菜子</t>
  </si>
  <si>
    <t>TAKENAKA Hinako</t>
  </si>
  <si>
    <t>TAZOE Riho</t>
  </si>
  <si>
    <t>本田　あゆみ</t>
  </si>
  <si>
    <t>HONDA Ayumi</t>
  </si>
  <si>
    <t>MATSUURA Kasumi</t>
  </si>
  <si>
    <t>堀　真弥子</t>
  </si>
  <si>
    <t>HORI Mayako</t>
  </si>
  <si>
    <t>KUSUKAWA Kiyo</t>
  </si>
  <si>
    <t>NAKA Hinako</t>
  </si>
  <si>
    <t>岩田　彩美</t>
  </si>
  <si>
    <t>IWATA Ayami(03)</t>
  </si>
  <si>
    <t>IWATA Ayami</t>
  </si>
  <si>
    <t>久野　香奈</t>
  </si>
  <si>
    <t>KUNO Kana</t>
  </si>
  <si>
    <t>KIMURA Riho</t>
  </si>
  <si>
    <t>IZUMI Konomi</t>
  </si>
  <si>
    <t>SUDA Minori</t>
  </si>
  <si>
    <t>SAHARA Sayaka</t>
  </si>
  <si>
    <t>HUKUI Ai</t>
  </si>
  <si>
    <t>TANAKA Chihiro(01)</t>
  </si>
  <si>
    <t>TANAKA Chihiro</t>
  </si>
  <si>
    <t>ICHIKAWA Sae</t>
  </si>
  <si>
    <t>HAYASHI Anna(03)</t>
  </si>
  <si>
    <t>HAYASHI Anna</t>
  </si>
  <si>
    <t>河合　風南</t>
  </si>
  <si>
    <t>KAWAI Funa(03)</t>
  </si>
  <si>
    <t>KAWAI Funa</t>
  </si>
  <si>
    <t>KODAMA Shiori</t>
  </si>
  <si>
    <t>HOSHIKAWA Marin</t>
  </si>
  <si>
    <t>ARAKI Rin</t>
  </si>
  <si>
    <t>KIMURA Kano</t>
  </si>
  <si>
    <t>HAGIWARA Akari</t>
  </si>
  <si>
    <t>ANDO Yuzuki</t>
  </si>
  <si>
    <t>AOI　Himawari</t>
  </si>
  <si>
    <t>OKAE Miri</t>
  </si>
  <si>
    <t>FUJIWARA Mio</t>
  </si>
  <si>
    <t>MURATA Momoka</t>
  </si>
  <si>
    <t>OGINO Miyu</t>
  </si>
  <si>
    <t>TANAKA　Yuri</t>
  </si>
  <si>
    <t>YOSHIZAWA Himari(02)</t>
  </si>
  <si>
    <t>YOSHIZAWA Himari</t>
  </si>
  <si>
    <t>大﨑　里花</t>
  </si>
  <si>
    <t>OSAKI Rika</t>
  </si>
  <si>
    <t>松田　乃映</t>
  </si>
  <si>
    <t>MATSUDA Noe</t>
  </si>
  <si>
    <t>KONDO Nanami</t>
  </si>
  <si>
    <t>奥林　凛</t>
  </si>
  <si>
    <t>OKUBAYASHI Rin(01)</t>
  </si>
  <si>
    <t>OKUBAYASHI Rin</t>
  </si>
  <si>
    <t>ANDO Ami</t>
  </si>
  <si>
    <t>KISHIMOTO Yuka(02)</t>
  </si>
  <si>
    <t>KISHIMOTO Yuka</t>
  </si>
  <si>
    <t>IDA Akari(02)</t>
  </si>
  <si>
    <t>IDA Akari</t>
  </si>
  <si>
    <t>SATO Ayami(02)</t>
  </si>
  <si>
    <t>SATO Ayami</t>
  </si>
  <si>
    <t>DEDACHI Fuka(02)</t>
  </si>
  <si>
    <t>DEDACHI Fuka</t>
  </si>
  <si>
    <t>SHINOZAKI Minori</t>
  </si>
  <si>
    <t>齋藤　未来</t>
  </si>
  <si>
    <t>SAITO Miku</t>
  </si>
  <si>
    <t>SHIBATA Aoi</t>
  </si>
  <si>
    <t>FURUMA Rio</t>
  </si>
  <si>
    <t>OSHIRO Juri</t>
  </si>
  <si>
    <t>FUSHIMI Chika(02)</t>
  </si>
  <si>
    <t>FUSHIMI Chika</t>
  </si>
  <si>
    <t>HARA Tomoyo</t>
  </si>
  <si>
    <t>OSHIRO Rimu</t>
  </si>
  <si>
    <t>HAYASHI Moka(04)</t>
  </si>
  <si>
    <t>HAYASHI Moka</t>
  </si>
  <si>
    <t>OHASHI Sawa</t>
  </si>
  <si>
    <t>小島　優</t>
  </si>
  <si>
    <t>KOJIMA Yu</t>
  </si>
  <si>
    <t>猿渡　佳蓮</t>
  </si>
  <si>
    <t>SARUWATARI Karen</t>
  </si>
  <si>
    <t>横井　綾</t>
  </si>
  <si>
    <t>YOKOI Aya(05)</t>
  </si>
  <si>
    <t>YOKOI Aya</t>
  </si>
  <si>
    <t>前川　優奈</t>
  </si>
  <si>
    <t>MAEGAWA Yuuna</t>
  </si>
  <si>
    <t>後藤　美咲</t>
  </si>
  <si>
    <t>GOTO Misaki</t>
  </si>
  <si>
    <t>白井　澪奈</t>
  </si>
  <si>
    <t>SHIRAI Miona(05)</t>
  </si>
  <si>
    <t>SHIRAI Miona</t>
  </si>
  <si>
    <t>平井　羽菜</t>
  </si>
  <si>
    <t>HIRAI Hana</t>
  </si>
  <si>
    <t>服部　りら</t>
  </si>
  <si>
    <t>HATTORI Rira</t>
  </si>
  <si>
    <t>北楯　香奈</t>
  </si>
  <si>
    <t>KITADATE Kana(03)</t>
  </si>
  <si>
    <t>KITADATE Kana</t>
  </si>
  <si>
    <t>ITO Mei</t>
  </si>
  <si>
    <t>KOIKE Kana(01)</t>
  </si>
  <si>
    <t>KOIKE Kana</t>
  </si>
  <si>
    <t>SUZUKI Yuna</t>
  </si>
  <si>
    <t>小野沢　彩音</t>
  </si>
  <si>
    <t>ONOZAWA Ayane(03)</t>
  </si>
  <si>
    <t>ONOZAWA Ayane</t>
  </si>
  <si>
    <t>小野沢　涼音</t>
  </si>
  <si>
    <t>ONOZAWA  Suzune(03)</t>
  </si>
  <si>
    <t>ONOZAWA  Suzune</t>
  </si>
  <si>
    <t>小堀　智佳子</t>
  </si>
  <si>
    <t>KOBORI Chikako(03)</t>
  </si>
  <si>
    <t>KOBORI Chikako</t>
  </si>
  <si>
    <t>鈴木　楓</t>
  </si>
  <si>
    <t>SUSZUKI Kaede</t>
  </si>
  <si>
    <t>SHIMADA Minori</t>
  </si>
  <si>
    <t>INABA Yumeka(01)</t>
  </si>
  <si>
    <t>INABA Yumeka</t>
  </si>
  <si>
    <t>NAKAYASU Wakana</t>
  </si>
  <si>
    <t>TAKAHARA Sakura(02)</t>
  </si>
  <si>
    <t>TAKAHARA Sakura</t>
  </si>
  <si>
    <t>GUSHIKEN Yuna</t>
  </si>
  <si>
    <t>ABIRU Yuna</t>
  </si>
  <si>
    <t>KANEKO Ai(02)</t>
  </si>
  <si>
    <t>KANEKO Ai</t>
  </si>
  <si>
    <t>TANAIKE Kanaho</t>
  </si>
  <si>
    <t>IYAMA Ichika(03)</t>
  </si>
  <si>
    <t>IYAMA Ichika</t>
  </si>
  <si>
    <t>ONUMA Haruna</t>
  </si>
  <si>
    <t>SEKIGUCHI Nanami</t>
  </si>
  <si>
    <t>TANDO Ruri(03)</t>
  </si>
  <si>
    <t>TANDO Ruri</t>
  </si>
  <si>
    <t>NAKASHIMA Nanami(03)</t>
  </si>
  <si>
    <t>NAKASHIMA Nanami</t>
  </si>
  <si>
    <t>NAKAMURA Yuzune(03)</t>
  </si>
  <si>
    <t>NAKAMURA Yuzune</t>
  </si>
  <si>
    <t>HANADA Yoshino(03)</t>
  </si>
  <si>
    <t>HANADA Yoshino</t>
  </si>
  <si>
    <t>HIMENO Kafu(03)</t>
  </si>
  <si>
    <t>HIMENO Kafu</t>
  </si>
  <si>
    <t>HIRANO Ikuho(03)</t>
  </si>
  <si>
    <t>HIRANO Ikuho</t>
  </si>
  <si>
    <t>WATANABE Aoi</t>
  </si>
  <si>
    <t>稲垣　心菜</t>
  </si>
  <si>
    <t>INAGAKI Kokona(05)</t>
  </si>
  <si>
    <t>INAGAKI Kokona</t>
  </si>
  <si>
    <t>伊波　澪</t>
  </si>
  <si>
    <t>IHA Mio</t>
  </si>
  <si>
    <t>三田　結菜</t>
  </si>
  <si>
    <t>SANDA Yuna</t>
  </si>
  <si>
    <t>杉浦　さくら</t>
  </si>
  <si>
    <t>SUGIURA Sakura</t>
  </si>
  <si>
    <t>松本　実咲</t>
  </si>
  <si>
    <t>MATSUMOTO Misaki(04)</t>
  </si>
  <si>
    <t>MATSUMOTO Misaki</t>
  </si>
  <si>
    <t>武藤　由依</t>
  </si>
  <si>
    <t>MUTO Yui</t>
  </si>
  <si>
    <t>NORITAKE Momoka(02)</t>
  </si>
  <si>
    <t>NORITAKE Momoka</t>
  </si>
  <si>
    <t>西村　優紀</t>
  </si>
  <si>
    <t>NISHIMURA Yuki</t>
  </si>
  <si>
    <t>SHIBATA Azumi</t>
  </si>
  <si>
    <t>大原　理恵子</t>
  </si>
  <si>
    <t>OHARA Rieko</t>
  </si>
  <si>
    <t>近藤　かえ</t>
  </si>
  <si>
    <t>KONDO Kae</t>
  </si>
  <si>
    <t>KAMIYA Kyona(01)</t>
  </si>
  <si>
    <t>KAMIYA Kyona</t>
  </si>
  <si>
    <t>NISHIKAWA Hiyori(01)</t>
  </si>
  <si>
    <t>NISHIKAWA Hiyori</t>
  </si>
  <si>
    <t>MATSUSHITA Hinata(01)</t>
  </si>
  <si>
    <t>MATSUSHITA Hinata</t>
  </si>
  <si>
    <t>WATANABE Yuka</t>
  </si>
  <si>
    <t>ITO Rinno</t>
  </si>
  <si>
    <t>KONDOU Shina</t>
  </si>
  <si>
    <t>TAKEMORI Miyuu(02)</t>
  </si>
  <si>
    <t>TAKEMORI Miyuu</t>
  </si>
  <si>
    <t>NAGATA Sae(02)</t>
  </si>
  <si>
    <t>NAGATA Sae</t>
  </si>
  <si>
    <t>NOHARA Megumi</t>
  </si>
  <si>
    <t>MATSUI Yuina(03)</t>
  </si>
  <si>
    <t>MATSUI Yuina</t>
  </si>
  <si>
    <t>溝口 岬希</t>
  </si>
  <si>
    <t>MIZOGUTI Misaki(03)</t>
  </si>
  <si>
    <t>MIZOGUTI Misaki</t>
  </si>
  <si>
    <t>MURAMATSU Nanami</t>
  </si>
  <si>
    <t>YAMADA Ayana</t>
  </si>
  <si>
    <t>ITO Sumire</t>
  </si>
  <si>
    <t>石川　紗衣</t>
  </si>
  <si>
    <t>ISHIKAWA Sae</t>
  </si>
  <si>
    <t>伊藤　風香</t>
  </si>
  <si>
    <t>ITO Fuka(04)</t>
  </si>
  <si>
    <t>ITO Fuka</t>
  </si>
  <si>
    <t>矢頭　幸鈴</t>
  </si>
  <si>
    <t>YATO Yurara(04)</t>
  </si>
  <si>
    <t>YATO Yurara</t>
  </si>
  <si>
    <t>上田　愛依</t>
  </si>
  <si>
    <t>UEDA Mei</t>
  </si>
  <si>
    <t>甲斐　星波</t>
  </si>
  <si>
    <t>KAI Seina</t>
  </si>
  <si>
    <t>妹尾　晴華</t>
  </si>
  <si>
    <t>SENOO Haruka</t>
  </si>
  <si>
    <t>KOUNO　Sachika</t>
  </si>
  <si>
    <t>OHASHI　Maiko</t>
  </si>
  <si>
    <t>梶　まりあ</t>
  </si>
  <si>
    <t>KAJI　Maria</t>
  </si>
  <si>
    <t>兼子　心寧</t>
  </si>
  <si>
    <t>KANEKO　Kokone</t>
  </si>
  <si>
    <t>宇野　雅裕香</t>
  </si>
  <si>
    <t>UNO Mayuka(01)</t>
  </si>
  <si>
    <t>UNO Mayuka</t>
  </si>
  <si>
    <t>NORO Kurea(01)</t>
  </si>
  <si>
    <t>NORO Kurea</t>
  </si>
  <si>
    <t>MASUBUCHI Yuka</t>
  </si>
  <si>
    <t>GOMI Kyoka</t>
  </si>
  <si>
    <t>TANIMOTO Nanase(02)</t>
  </si>
  <si>
    <t>TANIMOTO Nanase</t>
  </si>
  <si>
    <t>TOMURA Ayane(02)</t>
  </si>
  <si>
    <t>TOMURA Ayane</t>
  </si>
  <si>
    <t>HATAMOTO Kaho(02)</t>
  </si>
  <si>
    <t>HATAMOTO Kaho</t>
  </si>
  <si>
    <t>MAEKAWA Nanami</t>
  </si>
  <si>
    <t>ISHIMATU Asuka(03)</t>
  </si>
  <si>
    <t>ISHIMATU Asuka</t>
  </si>
  <si>
    <t>UENO Nene(03)</t>
  </si>
  <si>
    <t>UENO Nene</t>
  </si>
  <si>
    <t>OKAWARA Moeka(03)</t>
  </si>
  <si>
    <t>OKAWARA Moeka</t>
  </si>
  <si>
    <t>NAGIRA Azumi(03)</t>
  </si>
  <si>
    <t>NAGIRA Azumi</t>
  </si>
  <si>
    <t>HARADA Saki(03)</t>
  </si>
  <si>
    <t>HARADA Saki</t>
  </si>
  <si>
    <t>MYOKAI Nanoha</t>
  </si>
  <si>
    <t>YONEZAWA Nanaka</t>
  </si>
  <si>
    <t>石黒　碧海</t>
  </si>
  <si>
    <t>ISHIGURO Aomi</t>
  </si>
  <si>
    <t>瀬木　彩花</t>
  </si>
  <si>
    <t>SEGI Ayaka</t>
  </si>
  <si>
    <t>田中　咲蘭</t>
  </si>
  <si>
    <t>TANAKA Sakura</t>
  </si>
  <si>
    <t>平田　優月</t>
  </si>
  <si>
    <t>HIRATA Yuduki(04)</t>
  </si>
  <si>
    <t>HIRATA Yuduki</t>
  </si>
  <si>
    <t>村岡　美玖</t>
  </si>
  <si>
    <t>MURAOKA Miku(04)</t>
  </si>
  <si>
    <t>MURAOKA Miku</t>
  </si>
  <si>
    <t>薮谷　奈瑠</t>
  </si>
  <si>
    <t>YABUTANI Naru</t>
  </si>
  <si>
    <t>山田　未唯</t>
  </si>
  <si>
    <t>YAMADA Miyu</t>
  </si>
  <si>
    <t>力丸　楓</t>
  </si>
  <si>
    <t>RIKIMARU Kaede</t>
  </si>
  <si>
    <t>OTA Mizuho(03)</t>
  </si>
  <si>
    <t>OTA Mizuho</t>
  </si>
  <si>
    <t>水野　真緒</t>
  </si>
  <si>
    <t>MIZUNO Mao</t>
  </si>
  <si>
    <t>新美　香実</t>
  </si>
  <si>
    <t>NIIMI Kasane</t>
  </si>
  <si>
    <t>KASHIMA Nanako(01)</t>
  </si>
  <si>
    <t>KASHIMA Nanako</t>
  </si>
  <si>
    <t>SENOO Sarara</t>
  </si>
  <si>
    <t>CHAYA Momoka</t>
  </si>
  <si>
    <t>AKEBOSHI Hikaru</t>
  </si>
  <si>
    <t>AIBA Nanami(00)</t>
  </si>
  <si>
    <t>AIBA Nanami</t>
  </si>
  <si>
    <t>MIZUTANI Kaho</t>
  </si>
  <si>
    <t>YAMAGATA Tomoka</t>
  </si>
  <si>
    <t>HATTORI Kanako</t>
  </si>
  <si>
    <t>SAKURAGI Yukino</t>
  </si>
  <si>
    <t>MURAKAMI Yuzuki</t>
  </si>
  <si>
    <t>HOKAZONO Airi(01)</t>
  </si>
  <si>
    <t>HOKAZONO Airi</t>
  </si>
  <si>
    <t>唐沢　花実</t>
  </si>
  <si>
    <t>KARASAWA Hanami(01)</t>
  </si>
  <si>
    <t>KARASAWA Hanami</t>
  </si>
  <si>
    <t>KOBAYASHI Yukine(01)</t>
  </si>
  <si>
    <t>KOBAYASHI Yukine</t>
  </si>
  <si>
    <t>INAGAKI Ayu(01)</t>
  </si>
  <si>
    <t>INAGAKI Ayu</t>
  </si>
  <si>
    <t>KIKUTI Manaka(01)</t>
  </si>
  <si>
    <t>KIKUTI Manaka</t>
  </si>
  <si>
    <t>SAKURAI Haruna(01)</t>
  </si>
  <si>
    <t>SAKURAI Haruna</t>
  </si>
  <si>
    <t>ONO　Kaoru</t>
  </si>
  <si>
    <t>SUZUKI Ayane</t>
  </si>
  <si>
    <t>FUKUDA Kurena(01)</t>
  </si>
  <si>
    <t>FUKUDA Kurena</t>
  </si>
  <si>
    <t>MORITA Momoka(01)</t>
  </si>
  <si>
    <t>MORITA Momoka</t>
  </si>
  <si>
    <t>OKAMOTO Ruka</t>
  </si>
  <si>
    <t>MORI Yuki</t>
  </si>
  <si>
    <t>MAEDA Yumina</t>
  </si>
  <si>
    <t>NISHIO Yuma(02)</t>
  </si>
  <si>
    <t>NISHIO Yuma</t>
  </si>
  <si>
    <t>FUJIMOTO Haruka(02)</t>
  </si>
  <si>
    <t>FUJIMOTO Haruka</t>
  </si>
  <si>
    <t>SAKAI Rina(02)</t>
  </si>
  <si>
    <t>SAKAI Rina</t>
  </si>
  <si>
    <t>OGAWA Haruka(02)</t>
  </si>
  <si>
    <t>OGAWA Haruka</t>
  </si>
  <si>
    <t>SHIRATORI Momoka(02)</t>
  </si>
  <si>
    <t>SHIRATORI Momoka</t>
  </si>
  <si>
    <t>齋藤　みゆに</t>
  </si>
  <si>
    <t>SAITOU Miyuni(02)</t>
  </si>
  <si>
    <t>SAITOU Miyuni</t>
  </si>
  <si>
    <t>SEKIDO Saki(02)</t>
  </si>
  <si>
    <t>SEKIDO Saki</t>
  </si>
  <si>
    <t>MINAKATA Miu</t>
  </si>
  <si>
    <t>YAMANE Aoi</t>
  </si>
  <si>
    <t>SUGIYAMA Mana(02)</t>
  </si>
  <si>
    <t>SUGIYAMA Mana</t>
  </si>
  <si>
    <t>OSUGA Sayaka(02)</t>
  </si>
  <si>
    <t>OSUGA Sayaka</t>
  </si>
  <si>
    <t>ISHIMORI An</t>
  </si>
  <si>
    <t>TAKAHASHI Konoha(03)</t>
  </si>
  <si>
    <t>TAKAHASHI Konoha</t>
  </si>
  <si>
    <t>KUBO Atsuki</t>
  </si>
  <si>
    <t>TABATA Miu(02)</t>
  </si>
  <si>
    <t>TABATA Miu</t>
  </si>
  <si>
    <t>NAKASHIMA Hinako(02)</t>
  </si>
  <si>
    <t>NAKASHIMA Hinako</t>
  </si>
  <si>
    <t>HORITA Moe(02)</t>
  </si>
  <si>
    <t>HORITA Moe</t>
  </si>
  <si>
    <t>IWAMOTO Otoka</t>
  </si>
  <si>
    <t>MATSUDA Ririko</t>
  </si>
  <si>
    <t>FUKUMOTO Mona(03)</t>
  </si>
  <si>
    <t>FUKUMOTO Mona</t>
  </si>
  <si>
    <t>SUZAKI Miu(03)</t>
  </si>
  <si>
    <t>SUZAKI Miu</t>
  </si>
  <si>
    <t>HATTORI Asuka(03)</t>
  </si>
  <si>
    <t>HATTORI Asuka</t>
  </si>
  <si>
    <t>SAKAI Sora(03)</t>
  </si>
  <si>
    <t>SAKAI Sora</t>
  </si>
  <si>
    <t>NAKATA　Mami</t>
  </si>
  <si>
    <t>MIZUTANI Yuka</t>
  </si>
  <si>
    <t>YOSHIDA Soraka(03)</t>
  </si>
  <si>
    <t>YOSHIDA Soraka</t>
  </si>
  <si>
    <t>KANEKO Aoha(03)</t>
  </si>
  <si>
    <t>KANEKO Aoha</t>
  </si>
  <si>
    <t>NARUSE Yumeno(03)</t>
  </si>
  <si>
    <t>NARUSE Yumeno</t>
  </si>
  <si>
    <t>SAITO Yuika(03)</t>
  </si>
  <si>
    <t>SAITO Yuika</t>
  </si>
  <si>
    <t>倉本　実子</t>
  </si>
  <si>
    <t>KURAMOTO Miko</t>
  </si>
  <si>
    <t>ICHIKAWA Sara</t>
  </si>
  <si>
    <t>KANIE Risako(03)</t>
  </si>
  <si>
    <t>KANIE Risako</t>
  </si>
  <si>
    <t>MORI Kotone(03)</t>
  </si>
  <si>
    <t>MORI Kotone</t>
  </si>
  <si>
    <t>MURAOKA  Sachi(03)</t>
  </si>
  <si>
    <t>MURAOKA  Sachi</t>
  </si>
  <si>
    <t>YAMAGISHI Mei(03)</t>
  </si>
  <si>
    <t>YAMAGISHI Mei</t>
  </si>
  <si>
    <t>MIURA Momoko(03)</t>
  </si>
  <si>
    <t>MIURA Momoko</t>
  </si>
  <si>
    <t>TANGE Yuri(03)</t>
  </si>
  <si>
    <t>TANGE Yuri</t>
  </si>
  <si>
    <t>OTA Maho</t>
  </si>
  <si>
    <t>猪熊　紗伎</t>
  </si>
  <si>
    <t>INOKUMA Saki(03)</t>
  </si>
  <si>
    <t>INOKUMA Saki</t>
  </si>
  <si>
    <t>西山　佳歩</t>
  </si>
  <si>
    <t>NISHIYAMA Kaho</t>
  </si>
  <si>
    <t>中島　明香</t>
  </si>
  <si>
    <t>NAKASHIMA Sayaka</t>
  </si>
  <si>
    <t>加藤　愛結</t>
  </si>
  <si>
    <t>KATO Ayu</t>
  </si>
  <si>
    <t>淺野　愛菜</t>
  </si>
  <si>
    <t>ASANO Aina(04)</t>
  </si>
  <si>
    <t>ASANO Aina</t>
  </si>
  <si>
    <t>髙野　夕楽里</t>
  </si>
  <si>
    <t>TAKANO Yurari(04)</t>
  </si>
  <si>
    <t>TAKANO Yurari</t>
  </si>
  <si>
    <t>森田　琉水</t>
  </si>
  <si>
    <t>MORITA Rumina</t>
  </si>
  <si>
    <t>鈴木　優光</t>
  </si>
  <si>
    <t>SUZUKI Yukari(05)</t>
  </si>
  <si>
    <t>SUZUKI Yukari</t>
  </si>
  <si>
    <t>北村　はる</t>
  </si>
  <si>
    <t>KITAMURA Haru</t>
  </si>
  <si>
    <t>成田　真綾</t>
  </si>
  <si>
    <t>NARITA Maya(04)</t>
  </si>
  <si>
    <t>NARITA Maya</t>
  </si>
  <si>
    <t>世古　綾葉</t>
  </si>
  <si>
    <t>SEKO Ayaha(04)</t>
  </si>
  <si>
    <t>SEKO Ayaha</t>
  </si>
  <si>
    <t>前田　紗希</t>
  </si>
  <si>
    <t>MAEDA Saki(04)</t>
  </si>
  <si>
    <t>MAEDA Saki</t>
  </si>
  <si>
    <t>山田　佳花</t>
  </si>
  <si>
    <t>YAMADA Yoshika(04)</t>
  </si>
  <si>
    <t>YAMADA Yoshika</t>
  </si>
  <si>
    <t>福榮　美紅</t>
  </si>
  <si>
    <t>FUKUE Miku</t>
  </si>
  <si>
    <t>森下　愛梨</t>
  </si>
  <si>
    <t>MORISHITA Airi</t>
  </si>
  <si>
    <t>福田　蒼依</t>
  </si>
  <si>
    <t>FUKUDA Aoi(04)</t>
  </si>
  <si>
    <t>FUKUDA Aoi</t>
  </si>
  <si>
    <t>和佐田　真広</t>
  </si>
  <si>
    <t>WASADA Mahiro(04)</t>
  </si>
  <si>
    <t>WASADA Mahiro</t>
  </si>
  <si>
    <t>福本　智帆</t>
  </si>
  <si>
    <t>FUKUMOTO Chiho</t>
  </si>
  <si>
    <t>山本　采和</t>
  </si>
  <si>
    <t>YAMAMOTO  Kotona(03)</t>
  </si>
  <si>
    <t>YAMAMOTO  Kotona</t>
  </si>
  <si>
    <t>川江　彩未</t>
  </si>
  <si>
    <t>KAWAE  Ami</t>
  </si>
  <si>
    <t>吉留　美桜</t>
  </si>
  <si>
    <t>YOSHITOME Mio</t>
  </si>
  <si>
    <t>増澤　美優</t>
  </si>
  <si>
    <t>MASUZAWA Miyu</t>
  </si>
  <si>
    <t>片野坂　唯月</t>
  </si>
  <si>
    <t>KATANOSAKA Yuzuki(04)</t>
  </si>
  <si>
    <t>KATANOSAKA Yuzuki</t>
  </si>
  <si>
    <t>畑田　知里</t>
  </si>
  <si>
    <t>HATADA Chisato</t>
  </si>
  <si>
    <t>山下　華歩</t>
  </si>
  <si>
    <t>YAMASHITA Kaho</t>
  </si>
  <si>
    <t>石井　冴佳</t>
  </si>
  <si>
    <t>ISHII Saeka</t>
  </si>
  <si>
    <t>USAMI Kanon</t>
  </si>
  <si>
    <t>猪熊　みのり</t>
  </si>
  <si>
    <t>INOKUMA Minori</t>
  </si>
  <si>
    <t>藤井　結菜</t>
  </si>
  <si>
    <t>FUJII Yuina(04)</t>
  </si>
  <si>
    <t>FUJII Yuina</t>
  </si>
  <si>
    <t>吉澤　花音</t>
  </si>
  <si>
    <t>YOSHIZAWA Kanon</t>
  </si>
  <si>
    <t>HAMAJI Kirara</t>
  </si>
  <si>
    <t>KURODA Ayaka(02)</t>
  </si>
  <si>
    <t>KURODA Ayaka</t>
  </si>
  <si>
    <t>SESENA Rino(02)</t>
  </si>
  <si>
    <t>SESENA Rino</t>
  </si>
  <si>
    <t>MURAKI Chiori</t>
  </si>
  <si>
    <t>川　ひま里</t>
  </si>
  <si>
    <t>KAWA Himari</t>
  </si>
  <si>
    <t>TSUJI Reiju</t>
  </si>
  <si>
    <t>MURAKAMI Kaho</t>
  </si>
  <si>
    <t>小林　玲那</t>
  </si>
  <si>
    <t>KOBAYASHI Rena(04)</t>
  </si>
  <si>
    <t>KOBAYASHI Rena</t>
  </si>
  <si>
    <t>清水　寧々</t>
  </si>
  <si>
    <t>SHIMIZU Nene(04)</t>
  </si>
  <si>
    <t>SHIMIZU Nene</t>
  </si>
  <si>
    <t>牧井　砂樹</t>
  </si>
  <si>
    <t>MAKII Saki</t>
  </si>
  <si>
    <t>ITO Yuri</t>
  </si>
  <si>
    <t>ENDO Nazuna(03)</t>
  </si>
  <si>
    <t>ENDO Nazuna</t>
  </si>
  <si>
    <t>HATA Madoka</t>
  </si>
  <si>
    <t>渡邉　心音</t>
  </si>
  <si>
    <t>WATANABE Kokone</t>
  </si>
  <si>
    <t>YAJIMA Aimi</t>
  </si>
  <si>
    <t>KATO Akina(03)</t>
  </si>
  <si>
    <t>KATO Akina</t>
  </si>
  <si>
    <t>MATSUMOTO Nagisa</t>
  </si>
  <si>
    <t>YAMADA Tamami</t>
  </si>
  <si>
    <t>IMORI Yuzuki</t>
  </si>
  <si>
    <t>KOBAYASHI Chiseri</t>
  </si>
  <si>
    <t>OOHATA Haruka(02)</t>
  </si>
  <si>
    <t>OOHATA Haruka</t>
  </si>
  <si>
    <t>MURATA Chiharu(02)</t>
  </si>
  <si>
    <t>MURATA Chiharu</t>
  </si>
  <si>
    <t>MAKINO Nazuna</t>
  </si>
  <si>
    <t>GOTO Rina(03)</t>
  </si>
  <si>
    <t>GOTO Rina</t>
  </si>
  <si>
    <t>HAKAMATA Sarasa</t>
  </si>
  <si>
    <t>淵　遥馨</t>
  </si>
  <si>
    <t>FUCHI　Haruka</t>
  </si>
  <si>
    <t>澤田　琉花</t>
  </si>
  <si>
    <t>SAWADA Ruka</t>
  </si>
  <si>
    <t>TOMITA Komachi</t>
  </si>
  <si>
    <t>KANDA Yui</t>
  </si>
  <si>
    <t>一ノ瀬　穂南</t>
  </si>
  <si>
    <t>ICHINOSE Honami</t>
  </si>
  <si>
    <t>KAMATA Tomomi</t>
  </si>
  <si>
    <t>田中　萌菜実</t>
  </si>
  <si>
    <t>TANAKA Monami(04)</t>
  </si>
  <si>
    <t>TANAKA Monami</t>
  </si>
  <si>
    <t>久田　朱里</t>
  </si>
  <si>
    <t>HISADA Akari</t>
  </si>
  <si>
    <t>MATSUMOTO Komari</t>
  </si>
  <si>
    <t>KITO Kentaro(02)</t>
  </si>
  <si>
    <t>SHINKAI Keita(03)</t>
  </si>
  <si>
    <t>ISOMURA Kai(04)</t>
  </si>
  <si>
    <t>ADACHI Ryosuke(02)</t>
  </si>
  <si>
    <t>SUGIHARA Rikuto(00)</t>
  </si>
  <si>
    <t>UEMURA Sota(02)</t>
  </si>
  <si>
    <t>SANO Yusei(00)</t>
  </si>
  <si>
    <t>NISHIKAWARA Tomoki(02)</t>
  </si>
  <si>
    <t>MORIKAWA Haruyuki(99)</t>
  </si>
  <si>
    <t>NAKASHIMA Kota(00)</t>
  </si>
  <si>
    <t>OKADA Shunsuke(01)</t>
  </si>
  <si>
    <t>SUGANUMA Kosei(03)</t>
  </si>
  <si>
    <t>FUJII Kohei(01)</t>
  </si>
  <si>
    <t>KURA Hiroki(00)</t>
  </si>
  <si>
    <t>TAKAMA Shodai(01)</t>
  </si>
  <si>
    <t>MORI Yuito(03)</t>
  </si>
  <si>
    <t>ABE Shosuke(02)</t>
  </si>
  <si>
    <t>HARIU Shohei(00)</t>
  </si>
  <si>
    <t>YOSHONO Akimichi(02)</t>
  </si>
  <si>
    <t>ISHII Haruki(00)</t>
  </si>
  <si>
    <t>MATSUI Koya(02)</t>
  </si>
  <si>
    <t>YAMAWAKI Hideki(03)</t>
  </si>
  <si>
    <t>KURONO Taihei(02)</t>
  </si>
  <si>
    <t>NAKAGAWA Daisuke(03)</t>
  </si>
  <si>
    <t>TAJIRI Shinnosuke(02)</t>
  </si>
  <si>
    <t>YASUOKA Taisei(00)</t>
  </si>
  <si>
    <t>MORIGAKI Hiroshi(03)</t>
  </si>
  <si>
    <t>OKUBO Shinya(01)</t>
  </si>
  <si>
    <t>IRI Yuki(02)</t>
  </si>
  <si>
    <t>SAITO Yu(01)</t>
  </si>
  <si>
    <t>FUKAYA Asahi(04)</t>
  </si>
  <si>
    <t>ONO Ryota(02)</t>
  </si>
  <si>
    <t>SAITO Gaku(01)</t>
  </si>
  <si>
    <t>YADA Yuma(02)</t>
  </si>
  <si>
    <t>MURASE Ryoji(01)</t>
  </si>
  <si>
    <t>ASANO Ryota(03)</t>
  </si>
  <si>
    <t>TERASHIMA Haru(01)</t>
  </si>
  <si>
    <t>NISHIDA Sho(03)</t>
  </si>
  <si>
    <t>IMAOKA Yuto(99)</t>
  </si>
  <si>
    <t>KOJI Shota(01)</t>
  </si>
  <si>
    <t>YAMAMOTO Yusei(00)</t>
  </si>
  <si>
    <t>KAWASAKI Kensuke(01)</t>
  </si>
  <si>
    <t>SUZUKI Tomohiro(99)</t>
  </si>
  <si>
    <t>SATO Taiga(03)</t>
  </si>
  <si>
    <t>FUJINO Koushi(04)</t>
  </si>
  <si>
    <t>KIMURA Kazuki(03)</t>
  </si>
  <si>
    <t>OGAWA Kairi(02)</t>
  </si>
  <si>
    <t>INUKAI Yoshihiro(01)</t>
  </si>
  <si>
    <t>FURUTA Riku(03)</t>
  </si>
  <si>
    <t>TAKENO Yusuke(02)</t>
  </si>
  <si>
    <t>MATSUMOTO Sohei(01)</t>
  </si>
  <si>
    <t>YOSHIHARA Makoto(02)</t>
  </si>
  <si>
    <t>IMORI Keiya(00)</t>
  </si>
  <si>
    <t>MOCHIZUKI Koyo(99)</t>
  </si>
  <si>
    <t>YAMAGUCHI Rio(00)</t>
  </si>
  <si>
    <t>INOTSUME Hiroki(01)</t>
  </si>
  <si>
    <t>SATOU Kazuki(02)</t>
  </si>
  <si>
    <t>KONDOU Hayato(01)</t>
  </si>
  <si>
    <t>TSUCHIYA Ryuya(02)</t>
  </si>
  <si>
    <t>KAWAMOTO Hayato(01)</t>
  </si>
  <si>
    <t>SHINGU Daiki(02)</t>
  </si>
  <si>
    <t>TAKEUCHI Asagi(01)</t>
  </si>
  <si>
    <t>KUROGI Ryohei(02)</t>
  </si>
  <si>
    <t>KAIZU Haruki(03)</t>
  </si>
  <si>
    <t>HARANO Toshiki(04)</t>
  </si>
  <si>
    <t>ISHIGAKI Yoshito(92)</t>
  </si>
  <si>
    <t>AYUKAWA Sho(01)</t>
  </si>
  <si>
    <t>KANEKO Taira(02)</t>
  </si>
  <si>
    <t>MORITA Taisei(01)</t>
  </si>
  <si>
    <t>SAWAKI Ryuya(02)</t>
  </si>
  <si>
    <t>HASEGAWA Taichi(03)</t>
  </si>
  <si>
    <t>HAYASHI Shintorou(02)</t>
  </si>
  <si>
    <t>ONO Itita(04)</t>
  </si>
  <si>
    <t>SHODA Kazuto(03)</t>
  </si>
  <si>
    <t>SUGIURA Haruto(04)</t>
  </si>
  <si>
    <t>WASHIOKA Ken(03)</t>
  </si>
  <si>
    <t>WASHINO Akinori(04)</t>
  </si>
  <si>
    <t>KONDO Tsubasa(00)</t>
  </si>
  <si>
    <t>NAKAGAWA Seiya(02)</t>
  </si>
  <si>
    <t>YOSHIMINE Mikiya(01)</t>
  </si>
  <si>
    <t>ISOBE Ryota(99)</t>
  </si>
  <si>
    <t>ASAI Shura(02)</t>
  </si>
  <si>
    <t>TANAKA Ryo(01)</t>
  </si>
  <si>
    <t>HASHIMOTO Ryota(02)</t>
  </si>
  <si>
    <t>MATSUHANA Kosuke(01)</t>
  </si>
  <si>
    <t>NAKASHIMA Etsuya(02)</t>
  </si>
  <si>
    <t>KIMURA Kazuki(01)</t>
  </si>
  <si>
    <t>KATO Daiki(02)</t>
  </si>
  <si>
    <t>TERAI Kento(00)</t>
  </si>
  <si>
    <t>SUGIURA Ryuki(98)</t>
  </si>
  <si>
    <t>BANNO Akira(03)</t>
  </si>
  <si>
    <t>UEDA Yuma(02)</t>
  </si>
  <si>
    <t>KOKETSU Yuki(03)</t>
  </si>
  <si>
    <t>SHIBUTANI Ryosei(02)</t>
  </si>
  <si>
    <t>HAMADA Yuta(04)</t>
  </si>
  <si>
    <t>SHIRAI Nozomu(01)</t>
  </si>
  <si>
    <t>KAMIYA Takuma(03)</t>
  </si>
  <si>
    <t>UEMURA Kota(02)</t>
  </si>
  <si>
    <t>UMEMURA Ryoga(04)</t>
  </si>
  <si>
    <t>TANI Reiya(05)</t>
  </si>
  <si>
    <t>ITO Shoun(01)</t>
  </si>
  <si>
    <t>HORIKAWA Shoki(02)</t>
  </si>
  <si>
    <t>SHINMURA Megumu(03)</t>
  </si>
  <si>
    <t>MATSUMOTO Masanori(02)</t>
  </si>
  <si>
    <t>ITO Satoki(03)</t>
  </si>
  <si>
    <t>TOYOSHI Yuri(04)</t>
  </si>
  <si>
    <t>SUGIURA Ringo(03)</t>
  </si>
  <si>
    <t>KUMAZAKI Wataru(04)</t>
  </si>
  <si>
    <t>SUZUKI Ukyo(03)</t>
  </si>
  <si>
    <t>USHIDA Takumi(02)</t>
  </si>
  <si>
    <t>MATSUURA Yugo(01)</t>
  </si>
  <si>
    <t>NATSUME Shori(02)</t>
  </si>
  <si>
    <t>KOIZUMI Shota(03)</t>
  </si>
  <si>
    <t>HASEGAWA Mahiro(02)</t>
  </si>
  <si>
    <t>TAKANE Daiki(03)</t>
  </si>
  <si>
    <t>ITO Ryota(04)</t>
  </si>
  <si>
    <t>YAMAZOE Tomoya(03)</t>
  </si>
  <si>
    <t>OWAKI Kohei(02)</t>
  </si>
  <si>
    <t>KARIYA Shinnosuke(01)</t>
  </si>
  <si>
    <t>HASHINO Mitsumasa(02)</t>
  </si>
  <si>
    <t>YAMAMOTO Shunta(01)</t>
  </si>
  <si>
    <t>TATEMATSU Kazuma(02)</t>
  </si>
  <si>
    <t>HANAOAKA Masaya(03)</t>
  </si>
  <si>
    <t>HIJIKATA Yuuki(02)</t>
  </si>
  <si>
    <t>KANAO Ryota(03)</t>
  </si>
  <si>
    <t>UCHIYAMA Shun(04)</t>
  </si>
  <si>
    <t>OSAKO Taiki(05)</t>
  </si>
  <si>
    <t>KATO Shin(04)</t>
  </si>
  <si>
    <t>KONDOU Yusuke(05)</t>
  </si>
  <si>
    <t>HONDA Soya(04)</t>
  </si>
  <si>
    <t>UEDA Yunosuke(01)</t>
  </si>
  <si>
    <t>YAMAMOTO Yuya(02)</t>
  </si>
  <si>
    <t>MIZUTANI Takuya(01)</t>
  </si>
  <si>
    <t>NAKAMURA Homare(02)</t>
  </si>
  <si>
    <t>AOYAMA Sota(03)</t>
  </si>
  <si>
    <t>OKAMOTO Kenso(02)</t>
  </si>
  <si>
    <t>AOI Yuta(03)</t>
  </si>
  <si>
    <t>KAMEI Yamato(04)</t>
  </si>
  <si>
    <t>SAKATA Shunya(03)</t>
  </si>
  <si>
    <t>YAMAMOTO Ikki(04)</t>
  </si>
  <si>
    <t>OGAWA Henrique(01)</t>
  </si>
  <si>
    <t>KAWAMURA Shoei(02)</t>
  </si>
  <si>
    <t>SUZUKI Reimu(01)</t>
  </si>
  <si>
    <t>TSUKAHARA Sera(02)</t>
  </si>
  <si>
    <t>NAKAGITA Taiga(01)</t>
  </si>
  <si>
    <t>HAYAKAWA Kyohei(02)</t>
  </si>
  <si>
    <t>FUJITA Tomokazu(01)</t>
  </si>
  <si>
    <t>HOSHII Syunsuke(00)</t>
  </si>
  <si>
    <t>WATANABE Taiyo(01)</t>
  </si>
  <si>
    <t>UCHIYAMA Yuto(03)</t>
  </si>
  <si>
    <t>NOMURA Yuki(02)</t>
  </si>
  <si>
    <t>HIRATA Kazuya(03)</t>
  </si>
  <si>
    <t>MATSUSHITA Ryosei(02)</t>
  </si>
  <si>
    <t>YAMADA Seiryo(03)</t>
  </si>
  <si>
    <t>YAMAMOTO Atsushi(02)</t>
  </si>
  <si>
    <t>OISHI Kanta(03)</t>
  </si>
  <si>
    <t>OTSUKA Kiyomasa(04)</t>
  </si>
  <si>
    <t>SUCHI Naoki(03)</t>
  </si>
  <si>
    <t>TAKENAKA Genki(04)</t>
  </si>
  <si>
    <t>NAKAMURA Koki(03)</t>
  </si>
  <si>
    <t>NAHA Shodai(04)</t>
  </si>
  <si>
    <t>NISIGAYA Sota(03)</t>
  </si>
  <si>
    <t>NODA Shogo(04)</t>
  </si>
  <si>
    <t>FUKUDA Riku(03)</t>
  </si>
  <si>
    <t>HIGUCHI Shu (04)</t>
  </si>
  <si>
    <t>MURAKAWA Ritsu(03)</t>
  </si>
  <si>
    <t>MORITA Yusei(04)</t>
  </si>
  <si>
    <t>YOSHIOKA Akito(03)</t>
  </si>
  <si>
    <t>OKAMOTO Yuya(04)</t>
  </si>
  <si>
    <t>OKUNO Futo(05)</t>
  </si>
  <si>
    <t>KINJO Keito(04)</t>
  </si>
  <si>
    <t>SAKAI Mitsuki(05)</t>
  </si>
  <si>
    <t>SUGIMOTO Keishi (04)</t>
  </si>
  <si>
    <t>SUGIMORI Kaito (05)</t>
  </si>
  <si>
    <t>MAEHATA Ota(04)</t>
  </si>
  <si>
    <t>MATSUTANI Syusei(05)</t>
  </si>
  <si>
    <t>WATANABE Daisuke(04)</t>
  </si>
  <si>
    <t>IZAWA Aoi(02)</t>
  </si>
  <si>
    <t>TAKAHASHI Kotaro(01)</t>
  </si>
  <si>
    <t>AMANO Yuya(03)</t>
  </si>
  <si>
    <t>KUROKI Shota(02)</t>
  </si>
  <si>
    <t>SATO Ren(03)</t>
  </si>
  <si>
    <t xml:space="preserve"> YAMAUCHI  Shoya(02)</t>
  </si>
  <si>
    <t>NAGASE Taiki(03)</t>
  </si>
  <si>
    <t>NAKASHIMA Nozomu(04)</t>
  </si>
  <si>
    <t>HAYAKAWA Kento(05)</t>
  </si>
  <si>
    <t>MICHISHITA Rikiya(04)</t>
  </si>
  <si>
    <t>OOBAYASHI Waku(01)</t>
  </si>
  <si>
    <t>YASUKAWA Ryusei(03)</t>
  </si>
  <si>
    <t>TAKEHARA Asahi(04)</t>
  </si>
  <si>
    <t>NOZAKI Takuto(03)</t>
  </si>
  <si>
    <t>KOBUCHI Ryo(02)</t>
  </si>
  <si>
    <t>HASHIBA Ryuji(01)</t>
  </si>
  <si>
    <t>HONDA Motoi(02)</t>
  </si>
  <si>
    <t>HANASHIMA Ikuto(01)</t>
  </si>
  <si>
    <t>KITA Masahiro(00)</t>
  </si>
  <si>
    <t>SOBUE Yuki(02)</t>
  </si>
  <si>
    <t>KUHARA Ryo(01)</t>
  </si>
  <si>
    <t>INADA Kanta(02)</t>
  </si>
  <si>
    <t>OKAMOTO Masaomi(03)</t>
  </si>
  <si>
    <t>OGAWA Shoei(01)</t>
  </si>
  <si>
    <t>NAKAMURA Sousuke(02)</t>
  </si>
  <si>
    <t>TOGUCHI Kohei(01)</t>
  </si>
  <si>
    <t>TANAKA Ryosuke(02)</t>
  </si>
  <si>
    <t>HASEBE Ryuki(04)</t>
  </si>
  <si>
    <t>NISHIDA Kazuya(03)</t>
  </si>
  <si>
    <t>MURAMASTU Koya(99)</t>
  </si>
  <si>
    <t>DETO Tomohiro(00)</t>
  </si>
  <si>
    <t>ITO Masamichi(98)</t>
  </si>
  <si>
    <t>KUME Shota(02)</t>
  </si>
  <si>
    <t>NAKASE Akito(03)</t>
  </si>
  <si>
    <t>HIROKAWA Kouki(04)</t>
  </si>
  <si>
    <t>ICHINOSE Yuito(01)</t>
  </si>
  <si>
    <t>SUGIMOTO Tomoaki(03)</t>
  </si>
  <si>
    <t>NONOYAMA Kai(00)</t>
  </si>
  <si>
    <t>SHINTANI Tomoki(01)</t>
  </si>
  <si>
    <t>ANDO Ken(02)</t>
  </si>
  <si>
    <t>MIZUNO Keito(01)</t>
  </si>
  <si>
    <t>OGURA Ryota(02)</t>
  </si>
  <si>
    <t>YOSHIDA Ryusei(01)</t>
  </si>
  <si>
    <t>OKUBO Takumi(01)</t>
  </si>
  <si>
    <t>INO Haruki(00)</t>
  </si>
  <si>
    <t>KOBAYASI Suguru(03)</t>
  </si>
  <si>
    <t>OGAWA Ryoma(02)</t>
  </si>
  <si>
    <t>SATO Shuto(03)</t>
  </si>
  <si>
    <t>MATSUO Kota(01)</t>
  </si>
  <si>
    <t>TAKAHASHI Ryo(02)</t>
  </si>
  <si>
    <t>DAIKU Kagura(01)</t>
  </si>
  <si>
    <t>NOUGI Hiraku(03)</t>
  </si>
  <si>
    <t>KONDO Ran(02)</t>
  </si>
  <si>
    <t>SAITO Ayumu(04)</t>
  </si>
  <si>
    <t>YAMAMOTO Hayato(03)</t>
  </si>
  <si>
    <t>ITO Yuya(01)</t>
  </si>
  <si>
    <t>TERADA Koki(04)</t>
  </si>
  <si>
    <t>MAKIHARA Koki(01)</t>
  </si>
  <si>
    <t>SOUMA Yuito(02)</t>
  </si>
  <si>
    <t>NOHARA Daiki(03)</t>
  </si>
  <si>
    <t>KUSAO Tomokazu(02)</t>
  </si>
  <si>
    <t>NIWANO Natsumi(03)</t>
  </si>
  <si>
    <t>BAN Koki(01)</t>
  </si>
  <si>
    <t>YAMASHITA Yugo(03)</t>
  </si>
  <si>
    <t>HUKUI Atsuki(04)</t>
  </si>
  <si>
    <t>TANAKA Masato(05)</t>
  </si>
  <si>
    <t>IIDA Haruto(04)</t>
  </si>
  <si>
    <t>MURAKAMI Soutarou(05)</t>
  </si>
  <si>
    <t>ODA Yuito(04)</t>
  </si>
  <si>
    <t>SAKAKIMA Takaaki(99)</t>
  </si>
  <si>
    <t>ONO Shun(02)</t>
  </si>
  <si>
    <t>SAKURAI Kento(03)</t>
  </si>
  <si>
    <t>DAICHO Kaoru(99)</t>
  </si>
  <si>
    <t>MAKITA Ryosuke(01)</t>
  </si>
  <si>
    <t>OZAWA Hiroki(00)</t>
  </si>
  <si>
    <t>KOMIYAMA Takumi(02)</t>
  </si>
  <si>
    <t>AKIMOTO Wataru(03)</t>
  </si>
  <si>
    <t>WATANABE Rei(01)</t>
  </si>
  <si>
    <t>OGAWA Yuu(02)</t>
  </si>
  <si>
    <t>TAKESHITA Tsukasa(03)</t>
  </si>
  <si>
    <t>IWATA Taiyo(04)</t>
  </si>
  <si>
    <t>KOYAMA Rikuya(03)</t>
  </si>
  <si>
    <t>SAITOU Ryusei(04)</t>
  </si>
  <si>
    <t>HONDO Yusei(01)</t>
  </si>
  <si>
    <t>HONDA Ousuke(02)</t>
  </si>
  <si>
    <t>MIZUNO Kanta(01)</t>
  </si>
  <si>
    <t>OWARI Ryuki(02)</t>
  </si>
  <si>
    <t>KOBAYASHI Kosei(03)</t>
  </si>
  <si>
    <t>YASUDA Yusaku(02)</t>
  </si>
  <si>
    <t>MATSUI Reo(03)</t>
  </si>
  <si>
    <t>MORI Kotaro(04)</t>
  </si>
  <si>
    <t>TAKANO Maiki(03)</t>
  </si>
  <si>
    <t>KIMURA Junpei(02)</t>
  </si>
  <si>
    <t>NEGISHI Ayumu(03)</t>
  </si>
  <si>
    <t>FURUYA Taiyo(04)</t>
  </si>
  <si>
    <t>KAMEYAMA Kenryu(01)</t>
  </si>
  <si>
    <t>YASUHARA　Shigeo(02)</t>
  </si>
  <si>
    <t>YAMAUCHI Yuki(03)</t>
  </si>
  <si>
    <t>TUCHIＹA　Ryota(02)</t>
  </si>
  <si>
    <t>EMOTO Kouki(04)</t>
  </si>
  <si>
    <t>TURUGA TomkI(03)</t>
  </si>
  <si>
    <t>NAITO Ryujin(00)</t>
  </si>
  <si>
    <t>SUGIMOTO Tatsuya(01)</t>
  </si>
  <si>
    <t>SAITO　Yuki(03)</t>
  </si>
  <si>
    <t>HUNAKI Haruto(01)</t>
  </si>
  <si>
    <t>KURAUTI Hiroya(02)</t>
  </si>
  <si>
    <t>IIDA Taiyo(03)</t>
  </si>
  <si>
    <t>EZAKA Marin(01)</t>
  </si>
  <si>
    <t>YAMAUCHI  Naoya(00)</t>
  </si>
  <si>
    <t>MITSUI Leo(98)</t>
  </si>
  <si>
    <t>TAKEUCHI Yudai(01)</t>
  </si>
  <si>
    <t>HASEGAWA Toma(03)</t>
  </si>
  <si>
    <t>USAMI Teruhisa(02)</t>
  </si>
  <si>
    <t>HASHIMOTO Daiki(03)</t>
  </si>
  <si>
    <t>KATAGIRI Kensuke(99)</t>
  </si>
  <si>
    <t>ISHIHARA Osuke(02)</t>
  </si>
  <si>
    <t>FUJII Shinryu(04)</t>
  </si>
  <si>
    <t>IMOTO Koki(03)</t>
  </si>
  <si>
    <t>KISHIYA Taishi(02)</t>
  </si>
  <si>
    <t>TOYA Yu(03)</t>
  </si>
  <si>
    <t>NAKADA Ryunosuke(00)</t>
  </si>
  <si>
    <t>KOZAKI Mayuto(02)</t>
  </si>
  <si>
    <t>SHIOTANI Kazuma(04)</t>
  </si>
  <si>
    <t>YASUI Yuto(99)</t>
  </si>
  <si>
    <t>OSHIMA Shunto(03)</t>
  </si>
  <si>
    <t>FUKUSHIMA Keita(01)</t>
  </si>
  <si>
    <t>FUKUOKA Koki(02)</t>
  </si>
  <si>
    <t>TANAKA Koji(01)</t>
  </si>
  <si>
    <t>TAKAHASI Kosuke(02)</t>
  </si>
  <si>
    <t>MIYAGI Norihiro(00)</t>
  </si>
  <si>
    <t>KONDO Haruya(03)</t>
  </si>
  <si>
    <t>YAMADA Riku(01)</t>
  </si>
  <si>
    <t>ISHIHARA Yuta(03)</t>
  </si>
  <si>
    <t>WAKITA Koki(01)</t>
  </si>
  <si>
    <t>YOSHIDA Mikiya(03)</t>
  </si>
  <si>
    <t>ｵｸﾀﾞ ﾄﾓﾋﾛ(00)</t>
  </si>
  <si>
    <t>ｻｶｷﾊﾞﾗ ｱﾗﾀ(03)</t>
  </si>
  <si>
    <t>ﾅﾝﾊﾞ ｷｮｳｽｹ(01)</t>
  </si>
  <si>
    <t>ｶﾆｴ ﾋﾄｷ(02)</t>
  </si>
  <si>
    <t>ｺﾀﾞｲﾗ ﾋﾛﾀｶ(99)</t>
  </si>
  <si>
    <t>ﾅﾘﾀ ﾏｻｷ(01)</t>
  </si>
  <si>
    <t>MAEGAWA Masayuki(99)</t>
  </si>
  <si>
    <t>HIRAYAMA Koshin(01)</t>
  </si>
  <si>
    <t>ADACHI Ryunosuke(02)</t>
  </si>
  <si>
    <t>NISHIMOTO Yuto(03)</t>
  </si>
  <si>
    <t>KUBOTA Ryota(02)</t>
  </si>
  <si>
    <t>MURATA Atsuya(03)</t>
  </si>
  <si>
    <t>YOKOYAMA Sora(04)</t>
  </si>
  <si>
    <t>TATSUMI Shin(03)</t>
  </si>
  <si>
    <t>OSAKA Shunpei(04)</t>
  </si>
  <si>
    <t>ITAKURA Manato(03)</t>
  </si>
  <si>
    <t>FUKUMOTO Masaki(04)</t>
  </si>
  <si>
    <t>KATAGIRI Kensei(03)</t>
  </si>
  <si>
    <t>TAKAOKA Sota(04)</t>
  </si>
  <si>
    <t>YAMAGUCHI Haruki(03)</t>
  </si>
  <si>
    <t>QIAN Yezhou(98)</t>
  </si>
  <si>
    <t>MORI Daisuke(03)</t>
  </si>
  <si>
    <t>SHIMONO Shion(04)</t>
  </si>
  <si>
    <t>IMANISHI Taira (03)</t>
  </si>
  <si>
    <t>SHIBATA Nozomi(04)</t>
  </si>
  <si>
    <t>FUJIWARA Kouga(05)</t>
  </si>
  <si>
    <t>YAMADA Mizuki(04)</t>
  </si>
  <si>
    <t>ONDA　Reki(01)</t>
  </si>
  <si>
    <t>OMORI　Hirofumi(02)</t>
  </si>
  <si>
    <t>TANAKA　Hiroto(03)</t>
  </si>
  <si>
    <t>SAKAI　Taichi(01)</t>
  </si>
  <si>
    <t>KAGAMI   Kentaro(03)</t>
  </si>
  <si>
    <t>MIZUNO Hiroki(01)</t>
  </si>
  <si>
    <t>YAMAZAKI Junpei(02)</t>
  </si>
  <si>
    <t>NAKAGAWA Daito(03)</t>
  </si>
  <si>
    <t>KAMEKAWA Syouya(02)</t>
  </si>
  <si>
    <t>ONO Ryo(03)</t>
  </si>
  <si>
    <t>GOTO Masato(04)</t>
  </si>
  <si>
    <t>KATO　Yuto(05)</t>
  </si>
  <si>
    <t>ABE Yasunori(04)</t>
  </si>
  <si>
    <t>HANADA Naru(05)</t>
  </si>
  <si>
    <t>WATANABE Keito(04)</t>
  </si>
  <si>
    <t>KUROKI Takahumi(05)</t>
  </si>
  <si>
    <t>MATSUBARA Fumihiro(04)</t>
  </si>
  <si>
    <t>OBATA Ken(03)</t>
  </si>
  <si>
    <t>KASAHARA Maaya(99)</t>
  </si>
  <si>
    <t>IEZAKI Yo(02)</t>
  </si>
  <si>
    <t>ITO Manato(01)</t>
  </si>
  <si>
    <t>YAMAJI Sora(02)</t>
  </si>
  <si>
    <t>OZAKI Keita(03)</t>
  </si>
  <si>
    <t>NAKANO Syuta(04)</t>
  </si>
  <si>
    <t>MACHINO Kotaro(03)</t>
  </si>
  <si>
    <t>YAMAMOTO Yudai(04)</t>
  </si>
  <si>
    <t>SHIBUE Yoshikazu(01)</t>
  </si>
  <si>
    <t>URASE Kotaro(02)</t>
  </si>
  <si>
    <t>SHIBATSUJI Haruhiro(03)</t>
  </si>
  <si>
    <t>HATAKEYAMA Daisuke(02)</t>
  </si>
  <si>
    <t>HAMAGUCHI Toma(03)</t>
  </si>
  <si>
    <t>YAMADA Sora(02)</t>
  </si>
  <si>
    <t>MORISHITA Kaede(03)</t>
  </si>
  <si>
    <t>IKEDA Yudai(04)</t>
  </si>
  <si>
    <t>OWADA Junpei(05)</t>
  </si>
  <si>
    <t>TANAKA Mizuki(04)</t>
  </si>
  <si>
    <t>NAKAGAKI Riku(05)</t>
  </si>
  <si>
    <t>HASHIZUME Masanari(04)</t>
  </si>
  <si>
    <t>MAEDA Naoto(05)</t>
  </si>
  <si>
    <t>YAMASHITA Mitsuki(04)</t>
  </si>
  <si>
    <t>SUGINO Yuzuki(03)</t>
  </si>
  <si>
    <t>KATO Takahiro(04)</t>
  </si>
  <si>
    <t>MATSUMURA Ryota(01)</t>
  </si>
  <si>
    <t>YOSHIDA Wataru(03)</t>
  </si>
  <si>
    <t>NISHIMURA Takeshi(01)</t>
  </si>
  <si>
    <t>ITOU Keigo(03)</t>
  </si>
  <si>
    <t>TERADA Yoshiaki(02)</t>
  </si>
  <si>
    <t>TAKAGI You(01)</t>
  </si>
  <si>
    <t>KONDOU Yuuma(04)</t>
  </si>
  <si>
    <t>TAHARA Kouki(01)</t>
  </si>
  <si>
    <t>TACHIBANA Yuki(03)</t>
  </si>
  <si>
    <t>SUZUKI Manaya(02)</t>
  </si>
  <si>
    <t>HAKAMATA Misaki(01)</t>
  </si>
  <si>
    <t>FURUKAWA Mutsuki(02)</t>
  </si>
  <si>
    <t>MIYAMOTO Atsushi(03)</t>
  </si>
  <si>
    <t>HOSOKOJI Takuto(02)</t>
  </si>
  <si>
    <t>SUMIDA Ryoma(03)</t>
  </si>
  <si>
    <t>TAKAYANAGI Hiiragi(04)</t>
  </si>
  <si>
    <t>TAMURA Naoto(05)</t>
  </si>
  <si>
    <t>IZUMI Kazuma(98)</t>
  </si>
  <si>
    <t>SHIGETA Naotaka(00)</t>
  </si>
  <si>
    <t>MATSUOKA Mikiya(99)</t>
  </si>
  <si>
    <t>MATSUI Kazutoshi(02)</t>
  </si>
  <si>
    <t>WADA Shota(04)</t>
  </si>
  <si>
    <t>SUGIYAMA Yuto(01)</t>
  </si>
  <si>
    <t>KAWAGOE Daiki(02)</t>
  </si>
  <si>
    <t>SUZUKI Kanata(04)</t>
  </si>
  <si>
    <t>WATANABE Kakeru(03)</t>
  </si>
  <si>
    <t>0()</t>
  </si>
  <si>
    <t>TANAHASHI Mika(99)</t>
  </si>
  <si>
    <t>MANABE Ayana(01)</t>
  </si>
  <si>
    <t>TANAKA Rune(02)</t>
  </si>
  <si>
    <t>NAGASHIMA Chihiro(03)</t>
  </si>
  <si>
    <t>TAKAMURA Hina(04)</t>
  </si>
  <si>
    <t>YAMADA Riko(03)</t>
  </si>
  <si>
    <t>SOFUE Mako(02)</t>
  </si>
  <si>
    <t>YURIKUSA Miyu(01)</t>
  </si>
  <si>
    <t>SATO Ayase(03)</t>
  </si>
  <si>
    <t>SAKAGUCHI Natsuko(02)</t>
  </si>
  <si>
    <t>KAWABE Nozomi(98)</t>
  </si>
  <si>
    <t>EJIRI Tomoka(01)</t>
  </si>
  <si>
    <t>GONDO Chisaki(03)</t>
  </si>
  <si>
    <t>NIWA Yuna(02)</t>
  </si>
  <si>
    <t>NAKAHIRA Ami(01)</t>
  </si>
  <si>
    <t>KOMATA Eri(03)</t>
  </si>
  <si>
    <t>IWATA Hanayu(02)</t>
  </si>
  <si>
    <t>OGURA Kirari(03)</t>
  </si>
  <si>
    <t>KIKO Hibiki(01)</t>
  </si>
  <si>
    <t>NAKAHARA Nagiho(00)</t>
  </si>
  <si>
    <t>KONA Hinata(02)</t>
  </si>
  <si>
    <t>SUZUKI Mayui(01)</t>
  </si>
  <si>
    <t>ITOU Sayaka(02)</t>
  </si>
  <si>
    <t>MIKUNI Hana(01)</t>
  </si>
  <si>
    <t>KURITA Moe(02)</t>
  </si>
  <si>
    <t>SERIZAWA Konatsu(03)</t>
  </si>
  <si>
    <t>INOUE Kaori(01)</t>
  </si>
  <si>
    <t>FUJII Yuu(02)</t>
  </si>
  <si>
    <t>YAMADA Suzuka(03)</t>
  </si>
  <si>
    <t>MORRISON Tia(04)</t>
  </si>
  <si>
    <t>HIRABAYASHI Maki(02)</t>
  </si>
  <si>
    <t>ASAI Rika(01)</t>
  </si>
  <si>
    <t>MAKI Mikoto(02)</t>
  </si>
  <si>
    <t>NAKAMURA Rino(00)</t>
  </si>
  <si>
    <t>GOTO Emina(01)</t>
  </si>
  <si>
    <t>KATO Riho(02)</t>
  </si>
  <si>
    <t>AIKYO Momoka(04)</t>
  </si>
  <si>
    <t>GOTO Shiho(03)</t>
  </si>
  <si>
    <t>NARIU Akane(01)</t>
  </si>
  <si>
    <t>IKAI Mariko(02)</t>
  </si>
  <si>
    <t>NOMURA Riko(03)</t>
  </si>
  <si>
    <t>SUGIYAMA Natsuko (02)</t>
  </si>
  <si>
    <t>KITAMURA Rumi(01)</t>
  </si>
  <si>
    <t>SAGA Fubuki(02)</t>
  </si>
  <si>
    <t>SUGIYAMA Ayami(01)</t>
  </si>
  <si>
    <t>MORI Mikoto(02)</t>
  </si>
  <si>
    <t>AOKI Kasumi(03)</t>
  </si>
  <si>
    <t>ETO Moe (04)</t>
  </si>
  <si>
    <t>MIYAGAWA Moeka(03)</t>
  </si>
  <si>
    <t>DOI Natsumi(04)</t>
  </si>
  <si>
    <t>KAWAMURA Natuki(03)</t>
  </si>
  <si>
    <t>IMAI Natsuki(02)</t>
  </si>
  <si>
    <t>KITAJIMA Machi(03)</t>
  </si>
  <si>
    <t>TOMIDA Miyu(04)</t>
  </si>
  <si>
    <t>TAKENAKA Hinako(03)</t>
  </si>
  <si>
    <t>TAZOE Riho(98)</t>
  </si>
  <si>
    <t>HONDA Ayumi(00)</t>
  </si>
  <si>
    <t>MATSUURA Kasumi(02)</t>
  </si>
  <si>
    <t>HORI Mayako(04)</t>
  </si>
  <si>
    <t>KUSUKAWA Kiyo(01)</t>
  </si>
  <si>
    <t>NAKA Hinako(02)</t>
  </si>
  <si>
    <t>KUNO Kana(03)</t>
  </si>
  <si>
    <t>KIMURA Riho(02)</t>
  </si>
  <si>
    <t>IZUMI Konomi(01)</t>
  </si>
  <si>
    <t>SUDA Minori(03)</t>
  </si>
  <si>
    <t>SAHARA Sayaka(04)</t>
  </si>
  <si>
    <t>HUKUI Ai(02)</t>
  </si>
  <si>
    <t>ICHIKAWA Sae(01)</t>
  </si>
  <si>
    <t>KODAMA Shiori(03)</t>
  </si>
  <si>
    <t>HOSHIKAWA Marin(02)</t>
  </si>
  <si>
    <t>ARAKI Rin(03)</t>
  </si>
  <si>
    <t>KIMURA Kano(01)</t>
  </si>
  <si>
    <t>HAGIWARA Akari(03)</t>
  </si>
  <si>
    <t>ANDO Yuzuki(01)</t>
  </si>
  <si>
    <t>AOI　Himawari(02)</t>
  </si>
  <si>
    <t>OKAE Miri(03)</t>
  </si>
  <si>
    <t>FUJIWARA Mio(02)</t>
  </si>
  <si>
    <t>MURATA Momoka(01)</t>
  </si>
  <si>
    <t>OGINO Miyu(03)</t>
  </si>
  <si>
    <t>TANAKA　Yuri(01)</t>
  </si>
  <si>
    <t>OSAKI Rika(02)</t>
  </si>
  <si>
    <t>MATSUDA Noe(04)</t>
  </si>
  <si>
    <t>KONDO Nanami(99)</t>
  </si>
  <si>
    <t>ANDO Ami(01)</t>
  </si>
  <si>
    <t>SHINOZAKI Minori(02)</t>
  </si>
  <si>
    <t>SAITO Miku(03)</t>
  </si>
  <si>
    <t>SHIBATA Aoi(00)</t>
  </si>
  <si>
    <t>FURUMA Rio(03)</t>
  </si>
  <si>
    <t>OSHIRO Juri(01)</t>
  </si>
  <si>
    <t>HARA Tomoyo(02)</t>
  </si>
  <si>
    <t>OSHIRO Rimu(03)</t>
  </si>
  <si>
    <t>OHASHI Sawa(04)</t>
  </si>
  <si>
    <t>KOJIMA Yu(05)</t>
  </si>
  <si>
    <t>SARUWATARI Karen(04)</t>
  </si>
  <si>
    <t>MAEGAWA Yuuna(05)</t>
  </si>
  <si>
    <t>GOTO Misaki(04)</t>
  </si>
  <si>
    <t>HIRAI Hana(05)</t>
  </si>
  <si>
    <t>HATTORI Rira(04)</t>
  </si>
  <si>
    <t>ITO Mei(03)</t>
  </si>
  <si>
    <t>SUZUKI Yuna(01)</t>
  </si>
  <si>
    <t>SUSZUKI Kaede(03)</t>
  </si>
  <si>
    <t>SHIMADA Minori(02)</t>
  </si>
  <si>
    <t>NAKAYASU Wakana(01)</t>
  </si>
  <si>
    <t>GUSHIKEN Yuna(02)</t>
  </si>
  <si>
    <t>ABIRU Yuna(99)</t>
  </si>
  <si>
    <t>TANAIKE Kanaho(02)</t>
  </si>
  <si>
    <t>ONUMA Haruna(03)</t>
  </si>
  <si>
    <t>SEKIGUCHI Nanami(04)</t>
  </si>
  <si>
    <t>WATANABE Aoi(03)</t>
  </si>
  <si>
    <t>IHA Mio(05)</t>
  </si>
  <si>
    <t>SANDA Yuna(04)</t>
  </si>
  <si>
    <t>SUGIURA Sakura(05)</t>
  </si>
  <si>
    <t>MUTO Yui(04)</t>
  </si>
  <si>
    <t>NISHIMURA Yuki(02)</t>
  </si>
  <si>
    <t>SHIBATA Azumi(03)</t>
  </si>
  <si>
    <t>OHARA Rieko(05)</t>
  </si>
  <si>
    <t>KONDO Kae(04)</t>
  </si>
  <si>
    <t>WATANABE Yuka(01)</t>
  </si>
  <si>
    <t>ITO Rinno(02)</t>
  </si>
  <si>
    <t>KONDOU Shina(03)</t>
  </si>
  <si>
    <t>NOHARA Megumi(02)</t>
  </si>
  <si>
    <t>MURAMATSU Nanami(03)</t>
  </si>
  <si>
    <t>YAMADA Ayana(02)</t>
  </si>
  <si>
    <t>ITO Sumire(03)</t>
  </si>
  <si>
    <t>ISHIKAWA Sae(05)</t>
  </si>
  <si>
    <t>UEDA Mei(04)</t>
  </si>
  <si>
    <t>KAI Seina(02)</t>
  </si>
  <si>
    <t>SENOO Haruka(04)</t>
  </si>
  <si>
    <t>KOUNO　Sachika(00)</t>
  </si>
  <si>
    <t>OHASHI　Maiko(02)</t>
  </si>
  <si>
    <t>KAJI　Maria(03)</t>
  </si>
  <si>
    <t>KANEKO　Kokone(04)</t>
  </si>
  <si>
    <t>MASUBUCHI Yuka(01)</t>
  </si>
  <si>
    <t>GOMI Kyoka(03)</t>
  </si>
  <si>
    <t>MAEKAWA Nanami(02)</t>
  </si>
  <si>
    <t>MYOKAI Nanoha(03)</t>
  </si>
  <si>
    <t>YONEZAWA Nanaka(04)</t>
  </si>
  <si>
    <t>ISHIGURO Aomi(05)</t>
  </si>
  <si>
    <t>SEGI Ayaka(04)</t>
  </si>
  <si>
    <t>TANAKA Sakura(05)</t>
  </si>
  <si>
    <t>YABUTANI Naru(04)</t>
  </si>
  <si>
    <t>YAMADA Miyu(05)</t>
  </si>
  <si>
    <t>RIKIMARU Kaede(04)</t>
  </si>
  <si>
    <t>MIZUNO Mao(03)</t>
  </si>
  <si>
    <t>NIIMI Kasane(02)</t>
  </si>
  <si>
    <t>SENOO Sarara(01)</t>
  </si>
  <si>
    <t>CHAYA Momoka(02)</t>
  </si>
  <si>
    <t>AKEBOSHI Hikaru(98)</t>
  </si>
  <si>
    <t>MIZUTANI Kaho(00)</t>
  </si>
  <si>
    <t>YAMAGATA Tomoka(01)</t>
  </si>
  <si>
    <t>HATTORI Kanako(02)</t>
  </si>
  <si>
    <t>SAKURAGI Yukino(01)</t>
  </si>
  <si>
    <t>MURAKAMI Yuzuki(02)</t>
  </si>
  <si>
    <t>ONO　Kaoru(01)</t>
  </si>
  <si>
    <t>SUZUKI Ayane(02)</t>
  </si>
  <si>
    <t>OKAMOTO Ruka(01)</t>
  </si>
  <si>
    <t>MORI Yuki(02)</t>
  </si>
  <si>
    <t>MAEDA Yumina(03)</t>
  </si>
  <si>
    <t>MINAKATA Miu(02)</t>
  </si>
  <si>
    <t>YAMANE Aoi(03)</t>
  </si>
  <si>
    <t>ISHIMORI An(02)</t>
  </si>
  <si>
    <t>KUBO Atsuki(03)</t>
  </si>
  <si>
    <t>IWAMOTO Otoka(02)</t>
  </si>
  <si>
    <t>MATSUDA Ririko(04)</t>
  </si>
  <si>
    <t>NAKATA　Mami(03)</t>
  </si>
  <si>
    <t>MIZUTANI Yuka(04)</t>
  </si>
  <si>
    <t>KURAMOTO Miko(03)</t>
  </si>
  <si>
    <t>ICHIKAWA Sara(04)</t>
  </si>
  <si>
    <t>SAKAI Rina(03)</t>
  </si>
  <si>
    <t>OTA Maho(02)</t>
  </si>
  <si>
    <t>NISHIYAMA Kaho(03)</t>
  </si>
  <si>
    <t>NAKASHIMA Sayaka(04)</t>
  </si>
  <si>
    <t>KATO Ayu(05)</t>
  </si>
  <si>
    <t>MORITA Rumina(04)</t>
  </si>
  <si>
    <t>KITAMURA Haru(05)</t>
  </si>
  <si>
    <t>FUKUE Miku(04)</t>
  </si>
  <si>
    <t>MORISHITA Airi(05)</t>
  </si>
  <si>
    <t>FUKUMOTO Chiho(04)</t>
  </si>
  <si>
    <t>KAWAE  Ami(03)</t>
  </si>
  <si>
    <t>YOSHITOME Mio(04)</t>
  </si>
  <si>
    <t>MASUZAWA Miyu(05)</t>
  </si>
  <si>
    <t>HATADA Chisato(04)</t>
  </si>
  <si>
    <t>YAMASHITA Kaho(02)</t>
  </si>
  <si>
    <t>ISHII Saeka(01)</t>
  </si>
  <si>
    <t>USAMI Kanon(02)</t>
  </si>
  <si>
    <t>INOKUMA Minori(03)</t>
  </si>
  <si>
    <t>YOSHIZAWA Kanon(04)</t>
  </si>
  <si>
    <t>HAMAJI Kirara(01)</t>
  </si>
  <si>
    <t>MURAKI Chiori(02)</t>
  </si>
  <si>
    <t>KAWA Himari(03)</t>
  </si>
  <si>
    <t>TSUJI Reiju(04)</t>
  </si>
  <si>
    <t>MURAKAMI Kaho(03)</t>
  </si>
  <si>
    <t>MAKII Saki(04)</t>
  </si>
  <si>
    <t>ITO Yuri(02)</t>
  </si>
  <si>
    <t>HATA Madoka(03)</t>
  </si>
  <si>
    <t>WATANABE Kokone(05)</t>
  </si>
  <si>
    <t>YAJIMA Aimi(02)</t>
  </si>
  <si>
    <t>MATSUMOTO Nagisa(03)</t>
  </si>
  <si>
    <t>YAMADA Tamami(02)</t>
  </si>
  <si>
    <t>IMORI Yuzuki(03)</t>
  </si>
  <si>
    <t>KOBAYASHI Chiseri(04)</t>
  </si>
  <si>
    <t>MAKINO Nazuna(02)</t>
  </si>
  <si>
    <t>HAKAMATA Sarasa(03)</t>
  </si>
  <si>
    <t>FUCHI　Haruka(02)</t>
  </si>
  <si>
    <t>SAWADA Ruka(05)</t>
  </si>
  <si>
    <t>TOMITA Komachi(03)</t>
  </si>
  <si>
    <t>KANDA Yui(00)</t>
  </si>
  <si>
    <t>ICHINOSE Honami(03)</t>
  </si>
  <si>
    <t>KAMATA Tomomi(98)</t>
  </si>
  <si>
    <t>HISADA Akari(04)</t>
  </si>
  <si>
    <t>MATSUMOTO Komari(01)</t>
  </si>
  <si>
    <t>YAMAMOTO Takeshi</t>
    <phoneticPr fontId="1"/>
  </si>
  <si>
    <t>登録陸協</t>
    <rPh sb="0" eb="2">
      <t>トウロク</t>
    </rPh>
    <rPh sb="2" eb="3">
      <t>リッキョウ</t>
    </rPh>
    <phoneticPr fontId="3"/>
  </si>
  <si>
    <t>2022東海インカレ</t>
    <rPh sb="4" eb="6">
      <t>トウカイ</t>
    </rPh>
    <phoneticPr fontId="1"/>
  </si>
  <si>
    <t>2022夏季大会</t>
    <rPh sb="4" eb="8">
      <t>カキタイカイ</t>
    </rPh>
    <phoneticPr fontId="1"/>
  </si>
  <si>
    <t>2022愛知県選手権</t>
    <rPh sb="4" eb="7">
      <t>アイチケン</t>
    </rPh>
    <rPh sb="7" eb="10">
      <t>センシュケン</t>
    </rPh>
    <phoneticPr fontId="1"/>
  </si>
  <si>
    <t>2022長距離記録会</t>
    <rPh sb="4" eb="7">
      <t>チョウキョリ</t>
    </rPh>
    <rPh sb="7" eb="10">
      <t>キロクカイ</t>
    </rPh>
    <phoneticPr fontId="1"/>
  </si>
  <si>
    <t>学　連</t>
    <rPh sb="0" eb="1">
      <t>ガク</t>
    </rPh>
    <rPh sb="2" eb="3">
      <t>レン</t>
    </rPh>
    <phoneticPr fontId="1"/>
  </si>
  <si>
    <t>JPN</t>
  </si>
  <si>
    <t>MNG</t>
  </si>
  <si>
    <t>BRA</t>
  </si>
  <si>
    <t>KOR</t>
  </si>
  <si>
    <t>PER</t>
  </si>
  <si>
    <t>CHN</t>
  </si>
  <si>
    <t>国籍</t>
    <rPh sb="0" eb="2">
      <t>コクセキ</t>
    </rPh>
    <phoneticPr fontId="1"/>
  </si>
  <si>
    <t>JPN</t>
    <phoneticPr fontId="1"/>
  </si>
  <si>
    <t>NT</t>
    <phoneticPr fontId="1"/>
  </si>
  <si>
    <t>KC</t>
    <phoneticPr fontId="1"/>
  </si>
  <si>
    <t>東海大学静岡</t>
    <rPh sb="0" eb="1">
      <t>トウカイ</t>
    </rPh>
    <rPh sb="2" eb="4">
      <t>ダイガク</t>
    </rPh>
    <rPh sb="4" eb="6">
      <t>シズオカ</t>
    </rPh>
    <phoneticPr fontId="31"/>
  </si>
  <si>
    <t>ﾄｳｶｲﾀﾞｲｶﾞｸｼｽﾞｵｶ</t>
    <phoneticPr fontId="1"/>
  </si>
  <si>
    <t>東海大静岡</t>
    <rPh sb="0" eb="1">
      <t>トウカイ</t>
    </rPh>
    <rPh sb="3" eb="5">
      <t>シズオカ</t>
    </rPh>
    <phoneticPr fontId="31"/>
  </si>
  <si>
    <t>福谷　謙真</t>
  </si>
  <si>
    <t>FUKUTANI Kenshin(04)</t>
  </si>
  <si>
    <t>愛知</t>
  </si>
  <si>
    <t>FUKUTANI Kenshin</t>
  </si>
  <si>
    <t>志知　汰星</t>
  </si>
  <si>
    <t>SHICHI Taisei(04)</t>
  </si>
  <si>
    <t>岐阜</t>
  </si>
  <si>
    <t>SHICHI Taisei</t>
  </si>
  <si>
    <t>森下　春満</t>
  </si>
  <si>
    <t>MORISHITA Harumitsu(05)</t>
  </si>
  <si>
    <t>MORISHITA Harumitsu</t>
  </si>
  <si>
    <t>澤田　憲佑</t>
  </si>
  <si>
    <t>SAWADA Kensuke(04)</t>
  </si>
  <si>
    <t>SAWADA Kensuke</t>
  </si>
  <si>
    <t>杉田　龍輝</t>
  </si>
  <si>
    <t>SUGITA Riki(00)</t>
  </si>
  <si>
    <t>SUGITA Riki</t>
  </si>
  <si>
    <t>大平　千真</t>
  </si>
  <si>
    <t>OHIRA Kazuma(05)</t>
  </si>
  <si>
    <t>OHIRA Kazuma</t>
  </si>
  <si>
    <t>寺井　貴一</t>
  </si>
  <si>
    <t>TERAI Kiichi(04)</t>
  </si>
  <si>
    <t>TERAI Kiichi</t>
  </si>
  <si>
    <t>傳田　優</t>
  </si>
  <si>
    <t>DENDA Yutaka(04)</t>
  </si>
  <si>
    <t>DENDA Yutaka</t>
  </si>
  <si>
    <t>本村　大河</t>
  </si>
  <si>
    <t>MOTOMURA Taiga(04)</t>
  </si>
  <si>
    <t>MOTOMURA Taiga</t>
  </si>
  <si>
    <t>山田　将生</t>
  </si>
  <si>
    <t>YAMADA Masaki(03)</t>
  </si>
  <si>
    <t>YAMADA Masaki</t>
  </si>
  <si>
    <t>国枝　純平</t>
  </si>
  <si>
    <t>KUNIEDA Jumpei(04)</t>
  </si>
  <si>
    <t>KUNIEDA Jumpei</t>
  </si>
  <si>
    <t>梅村　陽斗</t>
  </si>
  <si>
    <t>UMEMURA Haruto(04)</t>
  </si>
  <si>
    <t>UMEMURA Haruto</t>
  </si>
  <si>
    <t>吉澤　虎伯</t>
  </si>
  <si>
    <t>YOSHIZAWA Kohaku(04)</t>
  </si>
  <si>
    <t>長野</t>
  </si>
  <si>
    <t>YOSHIZAWA Kohaku</t>
  </si>
  <si>
    <t>中野　弘幸</t>
  </si>
  <si>
    <t>NAKANO Hiroyuki(88)</t>
  </si>
  <si>
    <t>NAKANO Hiroyuki</t>
  </si>
  <si>
    <t>88</t>
  </si>
  <si>
    <t>宇都木　秀太</t>
  </si>
  <si>
    <t>UTSUGI Shuta(00)</t>
  </si>
  <si>
    <t>UTSUGI Shuta</t>
  </si>
  <si>
    <t>高桑　康平</t>
  </si>
  <si>
    <t>TAKAKUWA Kohei(04)</t>
  </si>
  <si>
    <t>TAKAKUWA Kohei</t>
  </si>
  <si>
    <t>田場小　ナオキ</t>
  </si>
  <si>
    <t>TABAGUA Naoki(04)</t>
  </si>
  <si>
    <t>TABAGUA Naoki</t>
  </si>
  <si>
    <t>万前　瑞葵</t>
  </si>
  <si>
    <t>MANZEN Mizuki(04)</t>
  </si>
  <si>
    <t>MANZEN Mizuki</t>
  </si>
  <si>
    <t>小沼　竜都</t>
  </si>
  <si>
    <t>ONUMA Ryuto(04)</t>
  </si>
  <si>
    <t>ONUMA Ryuto</t>
  </si>
  <si>
    <t>金子　吏佑</t>
  </si>
  <si>
    <t>KANEKO Riu(04)</t>
  </si>
  <si>
    <t>KANEKO Riu</t>
  </si>
  <si>
    <t>鈴木　伶旺</t>
  </si>
  <si>
    <t>SUZUKI Ryo(04)</t>
  </si>
  <si>
    <t>SUZUKI Ryo</t>
  </si>
  <si>
    <t>櫻井　稜也</t>
  </si>
  <si>
    <t>SAKURAI Ryoya(04)</t>
  </si>
  <si>
    <t>SAKURAI Ryoya</t>
  </si>
  <si>
    <t>牧野　祥英</t>
  </si>
  <si>
    <t>MAKINO Syoei(04)</t>
  </si>
  <si>
    <t>MAKINO Syoei</t>
  </si>
  <si>
    <t>茂木　貴哉</t>
  </si>
  <si>
    <t>MOTEGI Takaya(04)</t>
  </si>
  <si>
    <t>MOTEGI Takaya</t>
  </si>
  <si>
    <t>浅井　伶勇</t>
  </si>
  <si>
    <t>ASAI Reo(05)</t>
  </si>
  <si>
    <t>ASAI Reo</t>
  </si>
  <si>
    <t>森山　颯太</t>
  </si>
  <si>
    <t>MORIYAMA Sota(05)</t>
  </si>
  <si>
    <t>MORIYAMA Sota</t>
  </si>
  <si>
    <t>杉浦　圭亮</t>
  </si>
  <si>
    <t>SUGIURA Keisuke(04)</t>
  </si>
  <si>
    <t>SUGIURA Keisuke</t>
  </si>
  <si>
    <t>杉戸　健太</t>
  </si>
  <si>
    <t>SUGITO Kenta(04)</t>
  </si>
  <si>
    <t>SUGITO Kenta</t>
  </si>
  <si>
    <t>矢野　詩紋</t>
  </si>
  <si>
    <t>YANO Shimon(04)</t>
  </si>
  <si>
    <t>三重</t>
  </si>
  <si>
    <t>YANO Shimon</t>
  </si>
  <si>
    <t>宮崎　拳吾</t>
  </si>
  <si>
    <t>MIYAZAKI Kengo(04)</t>
  </si>
  <si>
    <t>MIYAZAKI Kengo</t>
  </si>
  <si>
    <t>安永　賢士郎</t>
  </si>
  <si>
    <t>YASUNAGA Kenshiro(01)</t>
  </si>
  <si>
    <t>愛知東邦大学</t>
  </si>
  <si>
    <t>YASUNAGA Kenshiro</t>
  </si>
  <si>
    <t>牧原　幸雅</t>
  </si>
  <si>
    <t>MAKIHARA Yuga(02)</t>
  </si>
  <si>
    <t>MAKIHARA Yuga</t>
  </si>
  <si>
    <t>氏原　宏惟</t>
  </si>
  <si>
    <t>UJIHARA Hiroi(04)</t>
  </si>
  <si>
    <t>静岡</t>
  </si>
  <si>
    <t>UJIHARA Hiroi</t>
  </si>
  <si>
    <t>松本　睦貴</t>
  </si>
  <si>
    <t>MATSUMOTO Mutsuki(01)</t>
  </si>
  <si>
    <t>MATSUMOTO Mutsuki</t>
  </si>
  <si>
    <t>石原　暖己</t>
  </si>
  <si>
    <t>ISIHARA Atsuki(05)</t>
  </si>
  <si>
    <t>ISIHARA Atsuki</t>
  </si>
  <si>
    <t>太田　俊介</t>
  </si>
  <si>
    <t>OTA Shunsuke(04)</t>
  </si>
  <si>
    <t>OTA Shunsuke</t>
  </si>
  <si>
    <t>長谷川　豪</t>
  </si>
  <si>
    <t>HASEGAWA Go(04)</t>
  </si>
  <si>
    <t>HASEGAWA Go</t>
  </si>
  <si>
    <t>廣瀬　陽成</t>
  </si>
  <si>
    <t>HIROSE Yosei(03)</t>
  </si>
  <si>
    <t>HIROSE Yosei</t>
  </si>
  <si>
    <t>廣瀬　友哉</t>
  </si>
  <si>
    <t>HIROSE Tomoya(02)</t>
  </si>
  <si>
    <t>HIROSE Tomoya</t>
  </si>
  <si>
    <t>鈴木　絃太郎</t>
  </si>
  <si>
    <t>SUZUKI Gentaro(02)</t>
  </si>
  <si>
    <t>SUZUKI Gentaro</t>
  </si>
  <si>
    <t>杉本　光琉</t>
  </si>
  <si>
    <t>SUGIMOTO Hikaru(04)</t>
  </si>
  <si>
    <t>SUGIMOTO Hikaru</t>
  </si>
  <si>
    <t>中石　航誠</t>
  </si>
  <si>
    <t>NAKAISI Kosei(05)</t>
  </si>
  <si>
    <t>NAKAISI Kosei</t>
  </si>
  <si>
    <t>川口　玲央</t>
  </si>
  <si>
    <t>KAWAGUCHI Reo(02)</t>
  </si>
  <si>
    <t>KAWAGUCHI Reo</t>
  </si>
  <si>
    <t>浦西　佑輔</t>
  </si>
  <si>
    <t>URANISHI Yuusuke(00)</t>
  </si>
  <si>
    <t>URANISHI Yuusuke</t>
  </si>
  <si>
    <t>鳥居　拓実</t>
  </si>
  <si>
    <t>TORII Takumi(04)</t>
  </si>
  <si>
    <t>TORII Takumi</t>
  </si>
  <si>
    <t>間所　海摩</t>
  </si>
  <si>
    <t>MADOKORO Kaima(04)</t>
  </si>
  <si>
    <t>広島</t>
  </si>
  <si>
    <t>MADOKORO Kaima</t>
  </si>
  <si>
    <t>伊藤　颯一郎</t>
  </si>
  <si>
    <t>ITO Soichiro(04)</t>
  </si>
  <si>
    <t>ITO Soichiro</t>
  </si>
  <si>
    <t>洲崎　友祐</t>
  </si>
  <si>
    <t>SUSAKI Yusuke(04)</t>
  </si>
  <si>
    <t>SUSAKI Yusuke</t>
  </si>
  <si>
    <t>吉田　剛</t>
  </si>
  <si>
    <t>YOSHIDA Tsuyoshi(04)</t>
  </si>
  <si>
    <t>YOSHIDA Tsuyoshi</t>
  </si>
  <si>
    <t>梅田　凌介</t>
  </si>
  <si>
    <t>UMEDA Ryosuke(04)</t>
  </si>
  <si>
    <t>UMEDA Ryosuke</t>
  </si>
  <si>
    <t>泉　雅也</t>
  </si>
  <si>
    <t>IZUMI Masaya(05)</t>
  </si>
  <si>
    <t>IZUMI Masaya</t>
  </si>
  <si>
    <t>守谷　成陽</t>
  </si>
  <si>
    <t>MORIYA Naritaka(04)</t>
  </si>
  <si>
    <t>MORIYA Naritaka</t>
  </si>
  <si>
    <t>岩尾　颯太郎</t>
  </si>
  <si>
    <t>IWAO Sotaro(04)</t>
  </si>
  <si>
    <t>IWAO Sotaro</t>
  </si>
  <si>
    <t>室　達也</t>
  </si>
  <si>
    <t>MURO Tatsuya(05)</t>
  </si>
  <si>
    <t>MURO Tatsuya</t>
  </si>
  <si>
    <t>中山　達貴</t>
  </si>
  <si>
    <t>NAKAYAMA Tatsuki(05)</t>
  </si>
  <si>
    <t>NAKAYAMA Tatsuki</t>
  </si>
  <si>
    <t>國居　寛大</t>
  </si>
  <si>
    <t>KUNII Kanta(04)</t>
  </si>
  <si>
    <t>KUNII Kanta</t>
  </si>
  <si>
    <t>川村　晃貴</t>
  </si>
  <si>
    <t>KAWAMURA Kouki(04)</t>
  </si>
  <si>
    <t>KAWAMURA Kouki</t>
  </si>
  <si>
    <t>鈴木　紗那</t>
  </si>
  <si>
    <t>SUZUKI Sana(04)</t>
  </si>
  <si>
    <t>SUZUKI Sana</t>
  </si>
  <si>
    <t>上石　歩睦</t>
  </si>
  <si>
    <t>KAMIISHI Ayumu(02)</t>
  </si>
  <si>
    <t>新潟</t>
  </si>
  <si>
    <t>KAMIISHI Ayumu</t>
  </si>
  <si>
    <t>脇本　夏月</t>
  </si>
  <si>
    <t>WAKIMOTO Kaduki(04)</t>
  </si>
  <si>
    <t>WAKIMOTO Kaduki</t>
  </si>
  <si>
    <t>長尾　伶音</t>
  </si>
  <si>
    <t>NAGAO Reon(04)</t>
  </si>
  <si>
    <t>NAGAO Reon</t>
  </si>
  <si>
    <t>堤　郁斗</t>
  </si>
  <si>
    <t>TSUTSUMI Yuto(04)</t>
  </si>
  <si>
    <t>大阪</t>
  </si>
  <si>
    <t>TSUTSUMI Yuto</t>
  </si>
  <si>
    <t>都築　成元</t>
  </si>
  <si>
    <t>TSUDUKI Shigemoto(05)</t>
  </si>
  <si>
    <t>TSUDUKI Shigemoto</t>
  </si>
  <si>
    <t>山室　迅汰</t>
  </si>
  <si>
    <t>YAMAMURO Hayata(05)</t>
  </si>
  <si>
    <t>岡山</t>
  </si>
  <si>
    <t>YAMAMURO Hayata</t>
  </si>
  <si>
    <t>長戸　礼心</t>
  </si>
  <si>
    <t>NAGATO Reishin(04)</t>
  </si>
  <si>
    <t>福井</t>
  </si>
  <si>
    <t>NAGATO Reishin</t>
  </si>
  <si>
    <t>岡松　大那</t>
  </si>
  <si>
    <t>OKAMATSU Daina(04)</t>
  </si>
  <si>
    <t>OKAMATSU Daina</t>
  </si>
  <si>
    <t>下條　喜輝</t>
  </si>
  <si>
    <t>SHIMOJO Yoshiki(04)</t>
  </si>
  <si>
    <t>SHIMOJO Yoshiki</t>
  </si>
  <si>
    <t>鈴木　凌</t>
  </si>
  <si>
    <t>大森　一輝</t>
  </si>
  <si>
    <t>OHMORI Kazuki(04)</t>
  </si>
  <si>
    <t>OHMORI Kazuki</t>
  </si>
  <si>
    <t>久野　鉄晃</t>
  </si>
  <si>
    <t>KUNO Tetsuaki(04)</t>
  </si>
  <si>
    <t>KUNO Tetsuaki</t>
  </si>
  <si>
    <t>大橋　基希</t>
  </si>
  <si>
    <t>OHASHI Motoki(00)</t>
  </si>
  <si>
    <t>OHASHI Motoki</t>
  </si>
  <si>
    <t>安井　遥祐</t>
  </si>
  <si>
    <t>YASUI Yosuke(00)</t>
  </si>
  <si>
    <t>YASUI Yosuke</t>
  </si>
  <si>
    <t>清水　翔</t>
  </si>
  <si>
    <t>SHIMIZU Kakeru(04)</t>
  </si>
  <si>
    <t>SHIMIZU Kakeru</t>
  </si>
  <si>
    <t>速水　雄一朗</t>
  </si>
  <si>
    <t>HAYAMIZU Yuichiro(04)</t>
  </si>
  <si>
    <t>HAYAMIZU Yuichiro</t>
  </si>
  <si>
    <t>中村　望海</t>
  </si>
  <si>
    <t>NAKAMURA Nozomi(04)</t>
  </si>
  <si>
    <t>NAKAMURA Nozomi</t>
  </si>
  <si>
    <t>立野　秀</t>
  </si>
  <si>
    <t>TATSUNO Shu(04)</t>
  </si>
  <si>
    <t>TATSUNO Shu</t>
  </si>
  <si>
    <t>高橋　佳篤</t>
  </si>
  <si>
    <t>TAKAHASHI Kaito(01)</t>
  </si>
  <si>
    <t>TAKAHASHI Kaito</t>
  </si>
  <si>
    <t>竹花　耕亮</t>
  </si>
  <si>
    <t>TAKEHANA Kousuke(04)</t>
  </si>
  <si>
    <t>TAKEHANA Kousuke</t>
  </si>
  <si>
    <t>西森　天飛</t>
  </si>
  <si>
    <t>NISHIMORI Hiroto(04)</t>
  </si>
  <si>
    <t>NISHIMORI Hiroto</t>
  </si>
  <si>
    <t>佐藤　誠</t>
  </si>
  <si>
    <t>SATOU Makoto(04)</t>
  </si>
  <si>
    <t>SATOU Makoto</t>
  </si>
  <si>
    <t>横内　郁美</t>
  </si>
  <si>
    <t>YOKOCHI Ikumi(04)</t>
  </si>
  <si>
    <t>YOKOCHI Ikumi</t>
  </si>
  <si>
    <t>渡辺　彩奈</t>
  </si>
  <si>
    <t>WATANABE Ayana(00)</t>
  </si>
  <si>
    <t>WATANABE Ayana</t>
  </si>
  <si>
    <t>宮本　純伶</t>
  </si>
  <si>
    <t>MIYAMOTO Sumire(04)</t>
  </si>
  <si>
    <t>MIYAMOTO Sumire</t>
  </si>
  <si>
    <t>榊原　詠美</t>
  </si>
  <si>
    <t>SAKAKIBARA Eimi(04)</t>
  </si>
  <si>
    <t>SAKAKIBARA Eimi</t>
  </si>
  <si>
    <t>籐山　実央</t>
  </si>
  <si>
    <t>FUJIYAMA Mio(04)</t>
  </si>
  <si>
    <t>FUJIYAMA Mio</t>
  </si>
  <si>
    <t>稲田　小春</t>
  </si>
  <si>
    <t>INADA Koharu(04)</t>
  </si>
  <si>
    <t>INADA Koharu</t>
  </si>
  <si>
    <t>林　美幸</t>
  </si>
  <si>
    <t>HAYASI Miyuki(04)</t>
  </si>
  <si>
    <t>HAYASI Miyuki</t>
  </si>
  <si>
    <t>加藤　万葉</t>
  </si>
  <si>
    <t>KATO Kazuha(05)</t>
  </si>
  <si>
    <t>KATO Kazuha</t>
  </si>
  <si>
    <t>田澤　菫</t>
  </si>
  <si>
    <t>TAZAWA Sumire(04)</t>
  </si>
  <si>
    <t>TAZAWA Sumire</t>
  </si>
  <si>
    <t>西川　詠水</t>
  </si>
  <si>
    <t>NISHIKAWA Emi(04)</t>
  </si>
  <si>
    <t>NISHIKAWA Emi</t>
  </si>
  <si>
    <t>寺田　真依</t>
  </si>
  <si>
    <t>TERADA Mai(04)</t>
  </si>
  <si>
    <t>TERADA Mai</t>
  </si>
  <si>
    <t>三國　花琳</t>
  </si>
  <si>
    <t>MIKUNI Karin(04)</t>
  </si>
  <si>
    <t>MIKUNI Karin</t>
  </si>
  <si>
    <t>谷　青夏</t>
  </si>
  <si>
    <t>TANI Aona(04)</t>
  </si>
  <si>
    <t>TANI Aona</t>
  </si>
  <si>
    <t>片野坂　瑞希</t>
  </si>
  <si>
    <t>KATANOSAKA Mizuki(04)</t>
  </si>
  <si>
    <t>KATANOSAKA Mizuki</t>
  </si>
  <si>
    <t>中野　知咲</t>
  </si>
  <si>
    <t>NAKANO Chisaki(04)</t>
  </si>
  <si>
    <t>NAKANO Chisaki</t>
  </si>
  <si>
    <t>都　百花</t>
  </si>
  <si>
    <t>MIYAKO Momoka(04)</t>
  </si>
  <si>
    <t>MIYAKO Momoka</t>
  </si>
  <si>
    <t>(1)データ送付</t>
    <rPh sb="6" eb="8">
      <t>ソウフ</t>
    </rPh>
    <phoneticPr fontId="1"/>
  </si>
  <si>
    <t>(2)郵送</t>
    <rPh sb="3" eb="5">
      <t>ユウソウ</t>
    </rPh>
    <phoneticPr fontId="1"/>
  </si>
  <si>
    <t>→2023/5/4</t>
    <phoneticPr fontId="1"/>
  </si>
  <si>
    <t>※⑧は必要時</t>
  </si>
  <si>
    <t>⑨記録証明書</t>
    <rPh sb="1" eb="3">
      <t>キロク</t>
    </rPh>
    <rPh sb="3" eb="6">
      <t>ショウメイショ</t>
    </rPh>
    <phoneticPr fontId="1"/>
  </si>
  <si>
    <t>※様式Ⅰ（男子）に先に登録番号から得点まで入力してください。</t>
    <rPh sb="1" eb="3">
      <t>ヨウシキ</t>
    </rPh>
    <rPh sb="5" eb="7">
      <t>ダンシ</t>
    </rPh>
    <rPh sb="9" eb="10">
      <t>サキ</t>
    </rPh>
    <rPh sb="11" eb="13">
      <t>トウロク</t>
    </rPh>
    <rPh sb="13" eb="15">
      <t>バンゴウ</t>
    </rPh>
    <rPh sb="17" eb="19">
      <t>トクテン</t>
    </rPh>
    <rPh sb="21" eb="23">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</si>
</sst>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0_);[Red]\(0\)"/>
    <numFmt numFmtId="180" formatCode="####"/>
    <numFmt numFmtId="181" formatCode="000\-0000\-0000"/>
    <numFmt numFmtId="182" formatCode="#\ "/>
    <numFmt numFmtId="183" formatCode="#"/>
  </numFmts>
  <fonts count="112">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sz val="11"/>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0"/>
      <color theme="1"/>
      <name val="ＭＳ Ｐゴシック"/>
      <family val="3"/>
      <charset val="128"/>
      <scheme val="minor"/>
    </font>
    <font>
      <sz val="13"/>
      <color theme="1"/>
      <name val="ＭＳ Ｐゴシック"/>
      <family val="3"/>
      <charset val="128"/>
      <scheme val="minor"/>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9"/>
      <name val="ＭＳ Ｐゴシック"/>
      <family val="2"/>
      <charset val="128"/>
      <scheme val="minor"/>
    </font>
    <font>
      <sz val="22"/>
      <name val="メイリオ"/>
      <family val="3"/>
      <charset val="128"/>
    </font>
    <font>
      <sz val="12"/>
      <name val="ＭＳ ゴシック"/>
      <family val="3"/>
      <charset val="128"/>
    </font>
    <font>
      <sz val="9"/>
      <color indexed="81"/>
      <name val="ＭＳ Ｐゴシック"/>
      <family val="3"/>
      <charset val="128"/>
    </font>
    <font>
      <b/>
      <sz val="11"/>
      <color rgb="FFFF0000"/>
      <name val="メイリオ"/>
      <family val="3"/>
      <charset val="128"/>
    </font>
    <font>
      <sz val="9"/>
      <color theme="1"/>
      <name val="ＭＳ Ｐゴシック"/>
      <family val="2"/>
      <charset val="128"/>
      <scheme val="minor"/>
    </font>
    <font>
      <sz val="9"/>
      <color theme="1"/>
      <name val="ＭＳ Ｐゴシック"/>
      <family val="3"/>
      <charset val="128"/>
      <scheme val="minor"/>
    </font>
    <font>
      <sz val="7"/>
      <name val="メイリオ"/>
      <family val="3"/>
      <charset val="128"/>
    </font>
    <font>
      <sz val="9"/>
      <color indexed="81"/>
      <name val="MS P ゴシック"/>
      <family val="3"/>
      <charset val="128"/>
    </font>
    <font>
      <sz val="8"/>
      <color theme="1"/>
      <name val="ＭＳ Ｐゴシック"/>
      <family val="2"/>
      <charset val="128"/>
      <scheme val="minor"/>
    </font>
    <font>
      <sz val="18"/>
      <color theme="1"/>
      <name val="ＭＳ Ｐゴシック"/>
      <family val="2"/>
      <charset val="128"/>
      <scheme val="minor"/>
    </font>
    <font>
      <sz val="18"/>
      <color theme="1"/>
      <name val="メイリオ"/>
      <family val="3"/>
      <charset val="128"/>
    </font>
    <font>
      <sz val="16"/>
      <color theme="1"/>
      <name val="ＭＳ ゴシック"/>
      <family val="3"/>
      <charset val="128"/>
    </font>
    <font>
      <sz val="10.5"/>
      <color theme="1"/>
      <name val="ＭＳ ゴシック"/>
      <family val="3"/>
      <charset val="128"/>
    </font>
    <font>
      <sz val="13"/>
      <color theme="1"/>
      <name val="ＭＳ ゴシック"/>
      <family val="3"/>
      <charset val="128"/>
    </font>
    <font>
      <b/>
      <sz val="14"/>
      <color theme="1"/>
      <name val="メイリオ"/>
      <family val="3"/>
      <charset val="128"/>
    </font>
    <font>
      <sz val="10.5"/>
      <color theme="1"/>
      <name val="メイリオ"/>
      <family val="3"/>
      <charset val="128"/>
    </font>
    <font>
      <b/>
      <sz val="18"/>
      <color theme="0"/>
      <name val="メイリオ"/>
      <family val="3"/>
      <charset val="128"/>
    </font>
    <font>
      <b/>
      <sz val="10"/>
      <color rgb="FFFF0000"/>
      <name val="メイリオ"/>
      <family val="3"/>
      <charset val="128"/>
    </font>
    <font>
      <b/>
      <u/>
      <sz val="10"/>
      <color theme="1"/>
      <name val="メイリオ"/>
      <family val="3"/>
      <charset val="128"/>
    </font>
    <font>
      <b/>
      <sz val="18"/>
      <color rgb="FFFF0000"/>
      <name val="メイリオ"/>
      <family val="3"/>
      <charset val="128"/>
    </font>
    <font>
      <b/>
      <u val="double"/>
      <sz val="18"/>
      <color rgb="FFFF0000"/>
      <name val="メイリオ"/>
      <family val="3"/>
      <charset val="128"/>
    </font>
    <font>
      <b/>
      <sz val="18"/>
      <color theme="1"/>
      <name val="メイリオ"/>
      <family val="3"/>
      <charset val="128"/>
    </font>
    <font>
      <sz val="10"/>
      <color rgb="FF000000"/>
      <name val="メイリオ"/>
      <family val="3"/>
      <charset val="128"/>
    </font>
    <font>
      <b/>
      <sz val="10"/>
      <color indexed="81"/>
      <name val="MS P ゴシック"/>
      <family val="3"/>
      <charset val="128"/>
    </font>
    <font>
      <b/>
      <sz val="11"/>
      <color rgb="FFFF0000"/>
      <name val="ＭＳ Ｐゴシック"/>
      <family val="3"/>
      <charset val="128"/>
      <scheme val="minor"/>
    </font>
    <font>
      <b/>
      <sz val="9"/>
      <color rgb="FF000000"/>
      <name val="ＭＳ Ｐゴシック"/>
      <family val="2"/>
      <charset val="128"/>
    </font>
    <font>
      <b/>
      <sz val="14"/>
      <color rgb="FF000000"/>
      <name val="MS P ゴシック"/>
      <charset val="128"/>
    </font>
    <font>
      <b/>
      <sz val="9"/>
      <color rgb="FF000000"/>
      <name val="MS P ゴシック"/>
      <charset val="128"/>
    </font>
    <font>
      <b/>
      <sz val="16"/>
      <color rgb="FF000000"/>
      <name val="ＭＳ Ｐゴシック"/>
      <family val="2"/>
      <charset val="128"/>
    </font>
    <font>
      <sz val="9"/>
      <color rgb="FF000000"/>
      <name val="ＭＳ Ｐゴシック"/>
      <family val="2"/>
      <charset val="128"/>
    </font>
    <font>
      <b/>
      <sz val="16"/>
      <color rgb="FF000000"/>
      <name val="MS P ゴシック"/>
      <charset val="128"/>
    </font>
    <font>
      <b/>
      <u/>
      <sz val="16"/>
      <color rgb="FF000000"/>
      <name val="MS P ゴシック"/>
      <charset val="128"/>
    </font>
    <font>
      <b/>
      <u val="double"/>
      <sz val="16"/>
      <color rgb="FF000000"/>
      <name val="MS P ゴシック"/>
      <charset val="128"/>
    </font>
    <font>
      <b/>
      <sz val="14"/>
      <color rgb="FF000000"/>
      <name val="ＭＳ Ｐゴシック"/>
      <family val="2"/>
      <charset val="128"/>
    </font>
    <font>
      <b/>
      <sz val="10"/>
      <color rgb="FF000000"/>
      <name val="MS P ゴシック"/>
      <charset val="128"/>
    </font>
    <font>
      <sz val="9"/>
      <color rgb="FF000000"/>
      <name val="MS P ゴシック"/>
      <charset val="128"/>
    </font>
    <font>
      <sz val="9"/>
      <color rgb="FF000000"/>
      <name val="メイリオ"/>
      <family val="2"/>
      <charset val="128"/>
    </font>
    <font>
      <sz val="9"/>
      <color rgb="FF000000"/>
      <name val="ＭＳ Ｐゴシック"/>
      <family val="2"/>
      <charset val="128"/>
      <scheme val="minor"/>
    </font>
    <font>
      <b/>
      <sz val="12"/>
      <color rgb="FFFF0000"/>
      <name val="メイリオ"/>
      <family val="3"/>
      <charset val="128"/>
    </font>
  </fonts>
  <fills count="28">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CFF"/>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medium">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right/>
      <top style="double">
        <color indexed="64"/>
      </top>
      <bottom/>
      <diagonal/>
    </border>
    <border>
      <left style="medium">
        <color indexed="64"/>
      </left>
      <right/>
      <top style="thin">
        <color indexed="64"/>
      </top>
      <bottom style="medium">
        <color indexed="64"/>
      </bottom>
      <diagonal/>
    </border>
  </borders>
  <cellStyleXfs count="18">
    <xf numFmtId="0" fontId="0" fillId="0" borderId="0">
      <alignment vertical="center"/>
    </xf>
    <xf numFmtId="6" fontId="17"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xf numFmtId="0" fontId="10" fillId="0" borderId="0"/>
    <xf numFmtId="0" fontId="30" fillId="0" borderId="0"/>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xf numFmtId="0" fontId="30" fillId="0" borderId="0"/>
    <xf numFmtId="0" fontId="30" fillId="0" borderId="0"/>
    <xf numFmtId="0" fontId="30" fillId="0" borderId="0"/>
    <xf numFmtId="0" fontId="19" fillId="0" borderId="0">
      <alignment vertical="center"/>
    </xf>
    <xf numFmtId="0" fontId="19"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0" fontId="19" fillId="0" borderId="0">
      <alignment vertical="center"/>
    </xf>
  </cellStyleXfs>
  <cellXfs count="884">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lignment vertical="center"/>
    </xf>
    <xf numFmtId="0" fontId="7" fillId="3" borderId="19" xfId="0" applyFont="1" applyFill="1" applyBorder="1" applyProtection="1">
      <alignment vertical="center"/>
      <protection locked="0"/>
    </xf>
    <xf numFmtId="0" fontId="7" fillId="3" borderId="6"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2" xfId="0" applyFont="1" applyBorder="1" applyAlignment="1">
      <alignment horizontal="center" vertical="center"/>
    </xf>
    <xf numFmtId="0" fontId="4" fillId="0" borderId="10" xfId="0" applyFont="1" applyBorder="1" applyAlignment="1">
      <alignment horizontal="center" vertical="center"/>
    </xf>
    <xf numFmtId="0" fontId="4" fillId="0" borderId="73"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4" xfId="0" applyFont="1" applyFill="1" applyBorder="1" applyAlignment="1" applyProtection="1">
      <alignment horizontal="left" vertical="center"/>
      <protection locked="0"/>
    </xf>
    <xf numFmtId="0" fontId="5" fillId="3" borderId="75" xfId="0" applyFont="1" applyFill="1" applyBorder="1" applyAlignment="1">
      <alignment horizontal="center" vertical="center"/>
    </xf>
    <xf numFmtId="0" fontId="5" fillId="3" borderId="80" xfId="0" applyFont="1" applyFill="1" applyBorder="1" applyAlignment="1">
      <alignment horizontal="center" vertical="center"/>
    </xf>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88"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18"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2" fillId="3" borderId="0" xfId="0" applyFont="1" applyFill="1">
      <alignment vertical="center"/>
    </xf>
    <xf numFmtId="0" fontId="26" fillId="0" borderId="0" xfId="0" applyFont="1">
      <alignment vertical="center"/>
    </xf>
    <xf numFmtId="0" fontId="7" fillId="3" borderId="26" xfId="0" applyFont="1" applyFill="1" applyBorder="1" applyAlignment="1" applyProtection="1">
      <alignment horizontal="left" vertical="center"/>
      <protection locked="0"/>
    </xf>
    <xf numFmtId="0" fontId="7" fillId="3" borderId="76" xfId="0" applyFont="1" applyFill="1" applyBorder="1" applyAlignment="1" applyProtection="1">
      <alignment horizontal="left" vertical="center"/>
      <protection locked="0"/>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7" fillId="3" borderId="79" xfId="0" applyFont="1" applyFill="1" applyBorder="1" applyAlignment="1" applyProtection="1">
      <alignment horizontal="left" vertical="center"/>
      <protection locked="0"/>
    </xf>
    <xf numFmtId="0" fontId="0" fillId="0" borderId="45" xfId="0" applyBorder="1">
      <alignment vertical="center"/>
    </xf>
    <xf numFmtId="49" fontId="14" fillId="0" borderId="0" xfId="4" applyNumberFormat="1" applyFont="1"/>
    <xf numFmtId="0" fontId="5" fillId="3" borderId="55" xfId="0" applyFont="1" applyFill="1" applyBorder="1">
      <alignment vertical="center"/>
    </xf>
    <xf numFmtId="0" fontId="21" fillId="0" borderId="0" xfId="2" applyFont="1">
      <alignment vertical="center"/>
    </xf>
    <xf numFmtId="0" fontId="21" fillId="0" borderId="0" xfId="2" applyFont="1" applyAlignment="1">
      <alignment horizontal="center" vertical="center"/>
    </xf>
    <xf numFmtId="0" fontId="20" fillId="0" borderId="0" xfId="2" applyFont="1">
      <alignment vertical="center"/>
    </xf>
    <xf numFmtId="0" fontId="21"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21" fillId="0" borderId="0" xfId="2" applyFont="1" applyProtection="1">
      <alignment vertical="center"/>
      <protection locked="0"/>
    </xf>
    <xf numFmtId="0" fontId="38" fillId="3" borderId="0" xfId="0" applyFont="1" applyFill="1">
      <alignment vertical="center"/>
    </xf>
    <xf numFmtId="0" fontId="38" fillId="3" borderId="1" xfId="0" applyFont="1" applyFill="1" applyBorder="1">
      <alignment vertical="center"/>
    </xf>
    <xf numFmtId="0" fontId="0" fillId="3" borderId="1" xfId="0" applyFill="1" applyBorder="1">
      <alignment vertical="center"/>
    </xf>
    <xf numFmtId="0" fontId="38" fillId="3" borderId="91" xfId="0" applyFont="1" applyFill="1" applyBorder="1">
      <alignment vertical="center"/>
    </xf>
    <xf numFmtId="49" fontId="0" fillId="0" borderId="45" xfId="0" applyNumberFormat="1" applyBorder="1">
      <alignment vertical="center"/>
    </xf>
    <xf numFmtId="49" fontId="0" fillId="0" borderId="0" xfId="0" applyNumberFormat="1">
      <alignment vertical="center"/>
    </xf>
    <xf numFmtId="0" fontId="13"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44" fillId="3" borderId="1" xfId="0" applyFont="1" applyFill="1" applyBorder="1">
      <alignment vertical="center"/>
    </xf>
    <xf numFmtId="179" fontId="5" fillId="0" borderId="1" xfId="0" applyNumberFormat="1" applyFont="1" applyBorder="1" applyAlignment="1" applyProtection="1">
      <alignment horizontal="left" vertical="center"/>
      <protection hidden="1"/>
    </xf>
    <xf numFmtId="0" fontId="44" fillId="0" borderId="0" xfId="0" applyFont="1">
      <alignment vertical="center"/>
    </xf>
    <xf numFmtId="0" fontId="44"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4" xfId="0" applyFont="1" applyFill="1" applyBorder="1" applyProtection="1">
      <alignment vertical="center"/>
      <protection locked="0"/>
    </xf>
    <xf numFmtId="0" fontId="7" fillId="3" borderId="26"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91" xfId="0" applyFont="1" applyBorder="1" applyAlignment="1" applyProtection="1">
      <alignment horizontal="center" vertical="center"/>
      <protection hidden="1"/>
    </xf>
    <xf numFmtId="0" fontId="5" fillId="0" borderId="77" xfId="0" applyFont="1" applyBorder="1" applyAlignment="1" applyProtection="1">
      <alignment horizontal="center" vertical="center"/>
      <protection hidden="1"/>
    </xf>
    <xf numFmtId="0" fontId="45" fillId="0" borderId="1" xfId="0" applyFont="1" applyBorder="1">
      <alignment vertical="center"/>
    </xf>
    <xf numFmtId="0" fontId="5" fillId="0" borderId="91"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45" fillId="0" borderId="91" xfId="0" applyFont="1" applyBorder="1">
      <alignment vertical="center"/>
    </xf>
    <xf numFmtId="0" fontId="5" fillId="0" borderId="1" xfId="0" applyFont="1" applyBorder="1" applyAlignment="1" applyProtection="1">
      <alignment horizontal="left" vertical="center"/>
      <protection hidden="1"/>
    </xf>
    <xf numFmtId="0" fontId="5" fillId="5" borderId="91" xfId="0" applyFont="1" applyFill="1" applyBorder="1" applyAlignment="1" applyProtection="1">
      <alignment horizontal="center" vertical="center"/>
      <protection hidden="1"/>
    </xf>
    <xf numFmtId="49" fontId="46" fillId="3" borderId="60" xfId="0" applyNumberFormat="1" applyFont="1" applyFill="1" applyBorder="1" applyProtection="1">
      <alignment vertical="center"/>
      <protection locked="0"/>
    </xf>
    <xf numFmtId="0" fontId="47" fillId="0" borderId="1"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81"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49" fillId="0" borderId="0" xfId="0" applyFont="1" applyProtection="1">
      <alignment vertical="center"/>
      <protection hidden="1"/>
    </xf>
    <xf numFmtId="0" fontId="51" fillId="12" borderId="92" xfId="0" applyFont="1" applyFill="1" applyBorder="1" applyAlignment="1" applyProtection="1">
      <alignment horizontal="center" vertical="center" wrapText="1"/>
      <protection hidden="1"/>
    </xf>
    <xf numFmtId="0" fontId="51" fillId="13" borderId="93" xfId="0" applyFont="1" applyFill="1" applyBorder="1" applyAlignment="1" applyProtection="1">
      <alignment horizontal="center" vertical="center"/>
      <protection hidden="1"/>
    </xf>
    <xf numFmtId="0" fontId="52" fillId="0" borderId="31" xfId="0" applyFont="1" applyBorder="1" applyAlignment="1" applyProtection="1">
      <alignment horizontal="center" vertical="center"/>
      <protection hidden="1"/>
    </xf>
    <xf numFmtId="0" fontId="52" fillId="0" borderId="30" xfId="0" applyFont="1" applyBorder="1" applyAlignment="1" applyProtection="1">
      <alignment horizontal="center" vertical="center"/>
      <protection hidden="1"/>
    </xf>
    <xf numFmtId="0" fontId="52" fillId="0" borderId="3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3" xfId="0" applyFont="1" applyBorder="1" applyProtection="1">
      <alignment vertical="center"/>
      <protection hidden="1"/>
    </xf>
    <xf numFmtId="49" fontId="13" fillId="0" borderId="0" xfId="0" applyNumberFormat="1" applyFont="1">
      <alignment vertical="center"/>
    </xf>
    <xf numFmtId="0" fontId="52" fillId="0" borderId="25"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3" fillId="0" borderId="0" xfId="0" applyFont="1" applyProtection="1">
      <alignment vertical="center"/>
      <protection hidden="1"/>
    </xf>
    <xf numFmtId="0" fontId="52"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2" fillId="0" borderId="0" xfId="0" applyFont="1" applyProtection="1">
      <alignment vertical="center"/>
      <protection hidden="1"/>
    </xf>
    <xf numFmtId="0" fontId="55" fillId="0" borderId="0" xfId="0" applyFont="1" applyProtection="1">
      <alignment vertical="center"/>
      <protection hidden="1"/>
    </xf>
    <xf numFmtId="0" fontId="55" fillId="0" borderId="0" xfId="0" applyFont="1" applyAlignment="1" applyProtection="1">
      <alignment horizontal="center" vertical="center"/>
      <protection hidden="1"/>
    </xf>
    <xf numFmtId="0" fontId="52" fillId="15" borderId="1" xfId="0" applyFont="1" applyFill="1" applyBorder="1" applyAlignment="1" applyProtection="1">
      <alignment horizontal="center" vertical="center"/>
      <protection hidden="1"/>
    </xf>
    <xf numFmtId="0" fontId="53" fillId="15" borderId="1" xfId="0" applyFont="1" applyFill="1" applyBorder="1" applyAlignment="1" applyProtection="1">
      <alignment horizontal="center" vertical="center" wrapText="1"/>
      <protection hidden="1"/>
    </xf>
    <xf numFmtId="0" fontId="53" fillId="16" borderId="1" xfId="0" applyFont="1" applyFill="1" applyBorder="1" applyAlignment="1" applyProtection="1">
      <alignment horizontal="center" vertical="center" wrapText="1"/>
      <protection hidden="1"/>
    </xf>
    <xf numFmtId="0" fontId="53" fillId="0" borderId="83" xfId="0" applyFont="1" applyBorder="1" applyAlignment="1" applyProtection="1">
      <alignment horizontal="center" vertical="center"/>
      <protection hidden="1"/>
    </xf>
    <xf numFmtId="0" fontId="53" fillId="0" borderId="1" xfId="0" applyFont="1" applyBorder="1" applyAlignment="1" applyProtection="1">
      <alignment horizontal="center" vertical="center"/>
      <protection hidden="1"/>
    </xf>
    <xf numFmtId="0" fontId="53" fillId="17" borderId="1" xfId="0" applyFont="1" applyFill="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0" xfId="0" applyFont="1" applyAlignment="1" applyProtection="1">
      <protection hidden="1"/>
    </xf>
    <xf numFmtId="0" fontId="51" fillId="15" borderId="1" xfId="0" applyFont="1" applyFill="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53" fillId="0" borderId="74" xfId="0" applyFont="1" applyBorder="1" applyAlignment="1" applyProtection="1">
      <protection hidden="1"/>
    </xf>
    <xf numFmtId="0" fontId="53" fillId="0" borderId="3" xfId="0" applyFont="1" applyBorder="1" applyAlignment="1" applyProtection="1">
      <alignment horizontal="center" vertical="center"/>
      <protection hidden="1"/>
    </xf>
    <xf numFmtId="0" fontId="53" fillId="17" borderId="3" xfId="0" applyFont="1" applyFill="1" applyBorder="1" applyAlignment="1" applyProtection="1">
      <alignment horizontal="center" vertical="center"/>
      <protection hidden="1"/>
    </xf>
    <xf numFmtId="0" fontId="57" fillId="0" borderId="0" xfId="0" applyFont="1" applyProtection="1">
      <alignment vertical="center"/>
      <protection hidden="1"/>
    </xf>
    <xf numFmtId="0" fontId="57" fillId="0" borderId="0" xfId="0" applyFont="1" applyAlignment="1" applyProtection="1">
      <alignment horizontal="center" vertical="center"/>
      <protection hidden="1"/>
    </xf>
    <xf numFmtId="0" fontId="52" fillId="18" borderId="1" xfId="0" applyFont="1" applyFill="1" applyBorder="1" applyAlignment="1" applyProtection="1">
      <alignment horizontal="center" vertical="center"/>
      <protection hidden="1"/>
    </xf>
    <xf numFmtId="0" fontId="53" fillId="18" borderId="1" xfId="0" applyFont="1" applyFill="1" applyBorder="1" applyAlignment="1" applyProtection="1">
      <alignment horizontal="center" vertical="center" wrapText="1"/>
      <protection hidden="1"/>
    </xf>
    <xf numFmtId="0" fontId="58" fillId="0" borderId="0" xfId="0" applyFont="1" applyAlignment="1" applyProtection="1">
      <protection hidden="1"/>
    </xf>
    <xf numFmtId="0" fontId="58"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59" fillId="0" borderId="45" xfId="0" applyFont="1" applyBorder="1" applyAlignment="1" applyProtection="1">
      <alignment horizontal="center" vertical="center"/>
      <protection hidden="1"/>
    </xf>
    <xf numFmtId="0" fontId="60" fillId="0" borderId="45" xfId="0" applyFont="1" applyBorder="1" applyProtection="1">
      <alignmen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43" fillId="0" borderId="0" xfId="0" applyFont="1">
      <alignment vertical="center"/>
    </xf>
    <xf numFmtId="0" fontId="0" fillId="0" borderId="0" xfId="0" applyAlignment="1"/>
    <xf numFmtId="0" fontId="53" fillId="16" borderId="7" xfId="0" applyFont="1" applyFill="1" applyBorder="1" applyAlignment="1" applyProtection="1">
      <alignment horizontal="center" vertical="center" wrapText="1"/>
      <protection hidden="1"/>
    </xf>
    <xf numFmtId="0" fontId="0" fillId="10" borderId="0" xfId="0" applyFill="1" applyAlignment="1"/>
    <xf numFmtId="0" fontId="53" fillId="0" borderId="25" xfId="0" applyFont="1" applyBorder="1" applyProtection="1">
      <alignment vertical="center"/>
      <protection hidden="1"/>
    </xf>
    <xf numFmtId="0" fontId="0" fillId="0" borderId="0" xfId="0" applyAlignment="1">
      <alignment horizontal="left"/>
    </xf>
    <xf numFmtId="0" fontId="64" fillId="3" borderId="0" xfId="0" applyFont="1" applyFill="1">
      <alignment vertical="center"/>
    </xf>
    <xf numFmtId="178" fontId="67" fillId="0" borderId="0" xfId="0" applyNumberFormat="1" applyFont="1">
      <alignment vertical="center"/>
    </xf>
    <xf numFmtId="14" fontId="0" fillId="0" borderId="0" xfId="0" applyNumberFormat="1">
      <alignment vertical="center"/>
    </xf>
    <xf numFmtId="14" fontId="0" fillId="0" borderId="45" xfId="0" applyNumberFormat="1" applyBorder="1">
      <alignment vertical="center"/>
    </xf>
    <xf numFmtId="0" fontId="71" fillId="3" borderId="0" xfId="0" applyFont="1" applyFill="1">
      <alignment vertical="center"/>
    </xf>
    <xf numFmtId="0" fontId="51" fillId="0" borderId="17" xfId="0" applyFont="1" applyBorder="1" applyAlignment="1" applyProtection="1">
      <alignment horizontal="center" vertical="center"/>
      <protection hidden="1"/>
    </xf>
    <xf numFmtId="0" fontId="51" fillId="0" borderId="53" xfId="0" applyFont="1" applyBorder="1" applyAlignment="1" applyProtection="1">
      <alignment horizontal="center" vertical="center"/>
      <protection hidden="1"/>
    </xf>
    <xf numFmtId="0" fontId="52" fillId="0" borderId="54" xfId="0" applyFont="1" applyBorder="1" applyAlignment="1" applyProtection="1">
      <alignment horizontal="center" vertical="center"/>
      <protection hidden="1"/>
    </xf>
    <xf numFmtId="0" fontId="51" fillId="0" borderId="87" xfId="0" applyFont="1" applyBorder="1" applyAlignment="1" applyProtection="1">
      <alignment horizontal="center" vertical="center"/>
      <protection hidden="1"/>
    </xf>
    <xf numFmtId="0" fontId="45" fillId="0" borderId="83" xfId="0" applyFont="1" applyBorder="1">
      <alignment vertical="center"/>
    </xf>
    <xf numFmtId="0" fontId="45" fillId="0" borderId="7" xfId="0" applyFont="1" applyBorder="1">
      <alignment vertical="center"/>
    </xf>
    <xf numFmtId="0" fontId="45" fillId="0" borderId="3" xfId="0" applyFont="1" applyBorder="1">
      <alignment vertical="center"/>
    </xf>
    <xf numFmtId="0" fontId="46" fillId="0" borderId="31" xfId="0" applyFont="1" applyBorder="1" applyAlignment="1" applyProtection="1">
      <alignment horizontal="center" vertical="center"/>
      <protection hidden="1"/>
    </xf>
    <xf numFmtId="0" fontId="46" fillId="0" borderId="82" xfId="0" applyFont="1" applyBorder="1" applyAlignment="1" applyProtection="1">
      <alignment horizontal="center" vertical="center"/>
      <protection hidden="1"/>
    </xf>
    <xf numFmtId="0" fontId="51" fillId="0" borderId="93" xfId="0" applyFont="1" applyBorder="1" applyAlignment="1" applyProtection="1">
      <alignment horizontal="center" vertical="center"/>
      <protection hidden="1"/>
    </xf>
    <xf numFmtId="0" fontId="52" fillId="21" borderId="22" xfId="0" applyFont="1" applyFill="1" applyBorder="1" applyAlignment="1" applyProtection="1">
      <alignment horizontal="center" vertical="center"/>
      <protection locked="0" hidden="1"/>
    </xf>
    <xf numFmtId="0" fontId="52" fillId="21" borderId="17" xfId="0" applyFont="1" applyFill="1" applyBorder="1" applyAlignment="1" applyProtection="1">
      <alignment horizontal="center" vertical="center"/>
      <protection locked="0" hidden="1"/>
    </xf>
    <xf numFmtId="0" fontId="52" fillId="21" borderId="16" xfId="0" applyFont="1" applyFill="1" applyBorder="1" applyAlignment="1" applyProtection="1">
      <alignment horizontal="center" vertical="center"/>
      <protection locked="0" hidden="1"/>
    </xf>
    <xf numFmtId="0" fontId="52" fillId="21" borderId="23" xfId="0" applyFont="1" applyFill="1" applyBorder="1" applyAlignment="1" applyProtection="1">
      <alignment horizontal="center" vertical="center"/>
      <protection locked="0" hidden="1"/>
    </xf>
    <xf numFmtId="0" fontId="51" fillId="0" borderId="23" xfId="0" applyFont="1" applyBorder="1" applyAlignment="1" applyProtection="1">
      <alignment horizontal="center" vertical="center"/>
      <protection hidden="1"/>
    </xf>
    <xf numFmtId="0" fontId="46" fillId="0" borderId="32" xfId="0" applyFont="1" applyBorder="1" applyAlignment="1" applyProtection="1">
      <alignment horizontal="center" vertical="center"/>
      <protection hidden="1"/>
    </xf>
    <xf numFmtId="0" fontId="51" fillId="0" borderId="59" xfId="0" applyFont="1" applyBorder="1" applyAlignment="1" applyProtection="1">
      <alignment horizontal="center" vertical="center"/>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96" xfId="0" applyFont="1" applyBorder="1" applyAlignment="1" applyProtection="1">
      <alignment horizontal="center" vertical="center"/>
      <protection hidden="1"/>
    </xf>
    <xf numFmtId="0" fontId="51" fillId="0" borderId="85" xfId="0" applyFont="1" applyBorder="1" applyAlignment="1" applyProtection="1">
      <alignment horizontal="center" vertical="center"/>
      <protection hidden="1"/>
    </xf>
    <xf numFmtId="0" fontId="51" fillId="0" borderId="92" xfId="0" applyFont="1" applyBorder="1" applyAlignment="1" applyProtection="1">
      <alignment horizontal="center" vertical="center" wrapText="1"/>
      <protection hidden="1"/>
    </xf>
    <xf numFmtId="0" fontId="52" fillId="22" borderId="22" xfId="0" applyFont="1" applyFill="1" applyBorder="1" applyAlignment="1" applyProtection="1">
      <alignment horizontal="center" vertical="center"/>
      <protection locked="0" hidden="1"/>
    </xf>
    <xf numFmtId="0" fontId="52" fillId="22" borderId="17" xfId="0" applyFont="1" applyFill="1" applyBorder="1" applyAlignment="1" applyProtection="1">
      <alignment horizontal="center" vertical="center"/>
      <protection locked="0" hidden="1"/>
    </xf>
    <xf numFmtId="0" fontId="52" fillId="22" borderId="16" xfId="0" applyFont="1" applyFill="1" applyBorder="1" applyAlignment="1" applyProtection="1">
      <alignment horizontal="center" vertical="center"/>
      <protection locked="0" hidden="1"/>
    </xf>
    <xf numFmtId="0" fontId="52" fillId="22" borderId="23" xfId="0" applyFont="1" applyFill="1" applyBorder="1" applyAlignment="1" applyProtection="1">
      <alignment horizontal="center" vertical="center"/>
      <protection locked="0" hidden="1"/>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hidden="1"/>
    </xf>
    <xf numFmtId="0" fontId="46" fillId="3" borderId="10" xfId="0" applyFont="1" applyFill="1" applyBorder="1">
      <alignment vertical="center"/>
    </xf>
    <xf numFmtId="14" fontId="46" fillId="3" borderId="19"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protection hidden="1"/>
    </xf>
    <xf numFmtId="49" fontId="46" fillId="3" borderId="5" xfId="0" applyNumberFormat="1"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12" xfId="0" applyFont="1" applyFill="1" applyBorder="1" applyProtection="1">
      <alignment vertical="center"/>
      <protection locked="0"/>
    </xf>
    <xf numFmtId="0" fontId="46" fillId="3" borderId="6"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locked="0"/>
    </xf>
    <xf numFmtId="0" fontId="46" fillId="3" borderId="63" xfId="0" applyFont="1" applyFill="1" applyBorder="1" applyAlignment="1" applyProtection="1">
      <alignment horizontal="center" vertical="center"/>
      <protection hidden="1"/>
    </xf>
    <xf numFmtId="49" fontId="46" fillId="3" borderId="10" xfId="0" applyNumberFormat="1" applyFont="1" applyFill="1" applyBorder="1" applyProtection="1">
      <alignment vertical="center"/>
      <protection locked="0"/>
    </xf>
    <xf numFmtId="14" fontId="46" fillId="3" borderId="4" xfId="0" applyNumberFormat="1" applyFont="1" applyFill="1" applyBorder="1" applyAlignment="1" applyProtection="1">
      <alignment horizontal="center" vertical="center"/>
      <protection locked="0"/>
    </xf>
    <xf numFmtId="0" fontId="46" fillId="3" borderId="4" xfId="0" applyFont="1" applyFill="1" applyBorder="1" applyProtection="1">
      <alignment vertical="center"/>
      <protection locked="0"/>
    </xf>
    <xf numFmtId="0" fontId="46" fillId="3" borderId="74" xfId="0" applyFont="1" applyFill="1" applyBorder="1" applyProtection="1">
      <alignment vertical="center"/>
      <protection locked="0"/>
    </xf>
    <xf numFmtId="0" fontId="46" fillId="3" borderId="12"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74" xfId="0" applyFont="1" applyFill="1" applyBorder="1" applyAlignment="1" applyProtection="1">
      <alignment horizontal="left" vertical="center"/>
      <protection locked="0"/>
    </xf>
    <xf numFmtId="0" fontId="41" fillId="3" borderId="11" xfId="0" applyFont="1" applyFill="1" applyBorder="1" applyProtection="1">
      <alignment vertical="center"/>
      <protection locked="0"/>
    </xf>
    <xf numFmtId="0" fontId="41" fillId="3" borderId="3" xfId="0" applyFont="1" applyFill="1" applyBorder="1" applyProtection="1">
      <alignment vertical="center"/>
      <protection locked="0"/>
    </xf>
    <xf numFmtId="0" fontId="19" fillId="0" borderId="0" xfId="2">
      <alignment vertical="center"/>
    </xf>
    <xf numFmtId="49" fontId="14" fillId="0" borderId="0" xfId="2" applyNumberFormat="1" applyFont="1" applyAlignment="1">
      <alignment horizontal="left"/>
    </xf>
    <xf numFmtId="49" fontId="14" fillId="0" borderId="0" xfId="2" applyNumberFormat="1" applyFont="1" applyAlignment="1"/>
    <xf numFmtId="0" fontId="74" fillId="0" borderId="108" xfId="9" applyFont="1" applyBorder="1" applyProtection="1">
      <protection locked="0" hidden="1"/>
    </xf>
    <xf numFmtId="0" fontId="74" fillId="0" borderId="109" xfId="9" quotePrefix="1" applyFont="1" applyBorder="1" applyProtection="1">
      <protection locked="0" hidden="1"/>
    </xf>
    <xf numFmtId="0" fontId="74" fillId="0" borderId="110" xfId="9" applyFont="1" applyBorder="1" applyProtection="1">
      <protection locked="0" hidden="1"/>
    </xf>
    <xf numFmtId="0" fontId="74" fillId="0" borderId="111" xfId="5" applyFont="1" applyBorder="1" applyProtection="1">
      <protection locked="0" hidden="1"/>
    </xf>
    <xf numFmtId="0" fontId="74" fillId="0" borderId="109" xfId="9" applyFont="1" applyBorder="1" applyProtection="1">
      <protection locked="0" hidden="1"/>
    </xf>
    <xf numFmtId="0" fontId="74" fillId="0" borderId="110" xfId="9" quotePrefix="1" applyFont="1" applyBorder="1" applyProtection="1">
      <protection locked="0" hidden="1"/>
    </xf>
    <xf numFmtId="0" fontId="74" fillId="0" borderId="111" xfId="9" applyFont="1" applyBorder="1" applyProtection="1">
      <protection locked="0" hidden="1"/>
    </xf>
    <xf numFmtId="0" fontId="74" fillId="0" borderId="111" xfId="9" quotePrefix="1" applyFont="1" applyBorder="1" applyProtection="1">
      <protection locked="0" hidden="1"/>
    </xf>
    <xf numFmtId="0" fontId="74" fillId="0" borderId="112" xfId="9" applyFont="1" applyBorder="1" applyProtection="1">
      <protection locked="0" hidden="1"/>
    </xf>
    <xf numFmtId="0" fontId="74" fillId="0" borderId="113" xfId="9" applyFont="1" applyBorder="1" applyProtection="1">
      <protection locked="0" hidden="1"/>
    </xf>
    <xf numFmtId="0" fontId="74" fillId="0" borderId="114" xfId="9" applyFont="1" applyBorder="1" applyProtection="1">
      <protection locked="0" hidden="1"/>
    </xf>
    <xf numFmtId="0" fontId="74" fillId="0" borderId="115" xfId="5" applyFont="1" applyBorder="1" applyProtection="1">
      <protection locked="0" hidden="1"/>
    </xf>
    <xf numFmtId="0" fontId="74" fillId="0" borderId="116" xfId="9" applyFont="1" applyBorder="1" applyProtection="1">
      <protection locked="0" hidden="1"/>
    </xf>
    <xf numFmtId="0" fontId="44" fillId="0" borderId="44" xfId="0" applyFont="1" applyBorder="1">
      <alignment vertical="center"/>
    </xf>
    <xf numFmtId="0" fontId="74" fillId="0" borderId="117" xfId="9" applyFont="1" applyBorder="1" applyProtection="1">
      <protection locked="0" hidden="1"/>
    </xf>
    <xf numFmtId="0" fontId="74" fillId="0" borderId="115" xfId="9" applyFont="1" applyBorder="1" applyProtection="1">
      <protection locked="0" hidden="1"/>
    </xf>
    <xf numFmtId="0" fontId="79" fillId="0" borderId="17" xfId="0" applyFont="1" applyBorder="1" applyAlignment="1" applyProtection="1">
      <alignment horizontal="center" vertical="center"/>
      <protection hidden="1"/>
    </xf>
    <xf numFmtId="179" fontId="5" fillId="0" borderId="1" xfId="0" applyNumberFormat="1" applyFont="1" applyBorder="1" applyAlignment="1" applyProtection="1">
      <alignment horizontal="center" vertical="center"/>
      <protection hidden="1"/>
    </xf>
    <xf numFmtId="49" fontId="14" fillId="0" borderId="0" xfId="4" applyNumberFormat="1" applyFont="1" applyAlignment="1">
      <alignment horizontal="left"/>
    </xf>
    <xf numFmtId="0" fontId="5" fillId="0" borderId="83" xfId="0" applyFont="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3" xfId="0" applyFill="1" applyBorder="1" applyAlignment="1">
      <alignment horizontal="center" vertical="center"/>
    </xf>
    <xf numFmtId="0" fontId="7" fillId="3" borderId="1" xfId="0" applyFont="1" applyFill="1" applyBorder="1" applyProtection="1">
      <alignment vertical="center"/>
      <protection locked="0"/>
    </xf>
    <xf numFmtId="0" fontId="5" fillId="0" borderId="44" xfId="0" applyFont="1" applyBorder="1" applyAlignment="1" applyProtection="1">
      <alignment horizontal="center" vertical="center"/>
      <protection hidden="1"/>
    </xf>
    <xf numFmtId="0" fontId="14" fillId="0" borderId="0" xfId="2" applyFont="1" applyAlignment="1">
      <alignment horizontal="left"/>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7" fillId="3" borderId="6" xfId="0" applyFont="1" applyFill="1" applyBorder="1">
      <alignment vertical="center"/>
    </xf>
    <xf numFmtId="49" fontId="7" fillId="3" borderId="6" xfId="0" applyNumberFormat="1" applyFont="1" applyFill="1" applyBorder="1" applyProtection="1">
      <alignment vertical="center"/>
      <protection locked="0"/>
    </xf>
    <xf numFmtId="0" fontId="18" fillId="3" borderId="4" xfId="0" applyFont="1" applyFill="1" applyBorder="1" applyProtection="1">
      <alignment vertical="center"/>
      <protection locked="0"/>
    </xf>
    <xf numFmtId="0" fontId="18" fillId="3" borderId="2" xfId="0" applyFont="1" applyFill="1" applyBorder="1" applyProtection="1">
      <alignment vertical="center"/>
      <protection locked="0"/>
    </xf>
    <xf numFmtId="0" fontId="7" fillId="3" borderId="97" xfId="0" applyFont="1" applyFill="1" applyBorder="1" applyAlignment="1" applyProtection="1">
      <alignment horizontal="center" vertical="center"/>
      <protection hidden="1"/>
    </xf>
    <xf numFmtId="0" fontId="7" fillId="3" borderId="97" xfId="0" applyFont="1" applyFill="1" applyBorder="1" applyAlignment="1" applyProtection="1">
      <alignment horizontal="center" vertical="center"/>
      <protection locked="0"/>
    </xf>
    <xf numFmtId="49" fontId="46" fillId="3" borderId="97" xfId="0" applyNumberFormat="1" applyFont="1" applyFill="1" applyBorder="1" applyProtection="1">
      <alignment vertical="center"/>
      <protection locked="0"/>
    </xf>
    <xf numFmtId="0" fontId="18" fillId="3" borderId="118" xfId="0" applyFont="1" applyFill="1" applyBorder="1" applyProtection="1">
      <alignment vertical="center"/>
      <protection locked="0"/>
    </xf>
    <xf numFmtId="14" fontId="46" fillId="3" borderId="119" xfId="0" applyNumberFormat="1"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hidden="1"/>
    </xf>
    <xf numFmtId="0" fontId="7" fillId="3" borderId="1" xfId="0" applyFont="1" applyFill="1" applyBorder="1">
      <alignment vertical="center"/>
    </xf>
    <xf numFmtId="0" fontId="18" fillId="3" borderId="91" xfId="0" applyFont="1" applyFill="1" applyBorder="1" applyProtection="1">
      <alignment vertical="center"/>
      <protection locked="0"/>
    </xf>
    <xf numFmtId="14" fontId="47" fillId="0" borderId="66" xfId="0" applyNumberFormat="1" applyFont="1" applyBorder="1" applyAlignment="1" applyProtection="1">
      <alignment horizontal="center" vertical="center"/>
      <protection locked="0" hidden="1"/>
    </xf>
    <xf numFmtId="0" fontId="18" fillId="3" borderId="58" xfId="0" applyFont="1" applyFill="1" applyBorder="1" applyProtection="1">
      <alignment vertical="center"/>
      <protection locked="0"/>
    </xf>
    <xf numFmtId="0" fontId="7" fillId="3" borderId="3" xfId="0" applyFont="1" applyFill="1" applyBorder="1" applyAlignment="1" applyProtection="1">
      <alignment horizontal="center" vertical="center"/>
      <protection hidden="1"/>
    </xf>
    <xf numFmtId="49" fontId="7" fillId="3" borderId="3" xfId="0" applyNumberFormat="1" applyFont="1" applyFill="1" applyBorder="1" applyProtection="1">
      <alignment vertical="center"/>
      <protection locked="0"/>
    </xf>
    <xf numFmtId="14" fontId="47" fillId="0" borderId="81" xfId="0" applyNumberFormat="1" applyFont="1" applyBorder="1" applyAlignment="1" applyProtection="1">
      <alignment horizontal="center" vertical="center"/>
      <protection locked="0" hidden="1"/>
    </xf>
    <xf numFmtId="0" fontId="10" fillId="0" borderId="0" xfId="0" applyFont="1" applyAlignment="1">
      <alignment horizontal="left"/>
    </xf>
    <xf numFmtId="0" fontId="14" fillId="0" borderId="0" xfId="2" applyFont="1" applyAlignment="1"/>
    <xf numFmtId="0" fontId="14" fillId="0" borderId="0" xfId="0" applyFont="1" applyAlignment="1"/>
    <xf numFmtId="0" fontId="46" fillId="3" borderId="3" xfId="0" applyFont="1" applyFill="1" applyBorder="1" applyAlignment="1" applyProtection="1">
      <alignment horizontal="center" vertical="center"/>
      <protection hidden="1"/>
    </xf>
    <xf numFmtId="0" fontId="46" fillId="3" borderId="3" xfId="0" applyFont="1" applyFill="1" applyBorder="1">
      <alignment vertical="center"/>
    </xf>
    <xf numFmtId="14" fontId="46" fillId="3" borderId="58"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 xfId="0" applyFont="1" applyFill="1" applyBorder="1">
      <alignment vertical="center"/>
    </xf>
    <xf numFmtId="49" fontId="46" fillId="3" borderId="1" xfId="0" applyNumberFormat="1" applyFont="1" applyFill="1" applyBorder="1" applyProtection="1">
      <alignment vertical="center"/>
      <protection locked="0"/>
    </xf>
    <xf numFmtId="14" fontId="46" fillId="3" borderId="91" xfId="0" applyNumberFormat="1"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4" fillId="0" borderId="0" xfId="0" applyFont="1" applyAlignment="1">
      <alignment horizontal="left"/>
    </xf>
    <xf numFmtId="0" fontId="82" fillId="0" borderId="0" xfId="0" applyFont="1">
      <alignment vertical="center"/>
    </xf>
    <xf numFmtId="0" fontId="85" fillId="0" borderId="0" xfId="0" applyFont="1">
      <alignment vertical="center"/>
    </xf>
    <xf numFmtId="0" fontId="85" fillId="0" borderId="0" xfId="0" applyFont="1" applyAlignment="1">
      <alignment horizontal="left" vertical="center"/>
    </xf>
    <xf numFmtId="0" fontId="85" fillId="0" borderId="0" xfId="0" applyFont="1" applyAlignment="1">
      <alignment horizontal="center" vertical="center"/>
    </xf>
    <xf numFmtId="0" fontId="86" fillId="0" borderId="0" xfId="0" applyFont="1" applyAlignment="1">
      <alignment horizontal="right"/>
    </xf>
    <xf numFmtId="0" fontId="84" fillId="0" borderId="0" xfId="0" applyFont="1" applyProtection="1">
      <alignment vertical="center"/>
      <protection locked="0"/>
    </xf>
    <xf numFmtId="0" fontId="85" fillId="0" borderId="0" xfId="0" applyFont="1" applyProtection="1">
      <alignment vertical="center"/>
      <protection locked="0"/>
    </xf>
    <xf numFmtId="0" fontId="18" fillId="3" borderId="97" xfId="0" applyFont="1" applyFill="1" applyBorder="1" applyProtection="1">
      <alignment vertical="center"/>
      <protection hidden="1"/>
    </xf>
    <xf numFmtId="0" fontId="18" fillId="3" borderId="3" xfId="0" applyFont="1" applyFill="1" applyBorder="1" applyProtection="1">
      <alignment vertical="center"/>
      <protection hidden="1"/>
    </xf>
    <xf numFmtId="0" fontId="18" fillId="3" borderId="6" xfId="0" applyFont="1" applyFill="1" applyBorder="1" applyProtection="1">
      <alignment vertical="center"/>
      <protection hidden="1"/>
    </xf>
    <xf numFmtId="0" fontId="7" fillId="3" borderId="11"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14" fontId="46" fillId="3" borderId="122" xfId="0" applyNumberFormat="1" applyFont="1" applyFill="1" applyBorder="1" applyAlignment="1" applyProtection="1">
      <alignment horizontal="center" vertical="center"/>
      <protection locked="0"/>
    </xf>
    <xf numFmtId="14" fontId="46" fillId="3" borderId="1" xfId="0" applyNumberFormat="1" applyFont="1" applyFill="1" applyBorder="1" applyAlignment="1" applyProtection="1">
      <alignment horizontal="center" vertical="center"/>
      <protection locked="0"/>
    </xf>
    <xf numFmtId="183" fontId="68" fillId="0" borderId="29" xfId="0" applyNumberFormat="1" applyFont="1" applyBorder="1" applyAlignment="1" applyProtection="1">
      <alignment horizontal="center" vertical="center"/>
      <protection hidden="1"/>
    </xf>
    <xf numFmtId="183" fontId="8" fillId="0" borderId="29" xfId="0" applyNumberFormat="1" applyFont="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6" fillId="3" borderId="97" xfId="0" applyFont="1" applyFill="1" applyBorder="1" applyAlignment="1" applyProtection="1">
      <alignment horizontal="center" vertical="center"/>
      <protection hidden="1"/>
    </xf>
    <xf numFmtId="0" fontId="42" fillId="3" borderId="0" xfId="0" applyFont="1" applyFill="1" applyProtection="1">
      <alignment vertical="center"/>
      <protection hidden="1"/>
    </xf>
    <xf numFmtId="0" fontId="40" fillId="3" borderId="0" xfId="0" applyFont="1" applyFill="1" applyProtection="1">
      <alignment vertical="center"/>
      <protection hidden="1"/>
    </xf>
    <xf numFmtId="14" fontId="40" fillId="3" borderId="0" xfId="0" applyNumberFormat="1" applyFont="1" applyFill="1" applyProtection="1">
      <alignment vertical="center"/>
      <protection hidden="1"/>
    </xf>
    <xf numFmtId="0" fontId="41" fillId="3" borderId="0" xfId="0" applyFont="1" applyFill="1" applyProtection="1">
      <alignment vertical="center"/>
      <protection hidden="1"/>
    </xf>
    <xf numFmtId="0" fontId="39"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0" fillId="3" borderId="0" xfId="0" applyFill="1" applyProtection="1">
      <alignment vertical="center"/>
      <protection hidden="1"/>
    </xf>
    <xf numFmtId="0" fontId="8" fillId="3" borderId="0" xfId="0" applyFont="1" applyFill="1" applyAlignment="1" applyProtection="1">
      <protection hidden="1"/>
    </xf>
    <xf numFmtId="179" fontId="8" fillId="3" borderId="0" xfId="0" applyNumberFormat="1" applyFont="1" applyFill="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29" fillId="3" borderId="26" xfId="0" applyFont="1" applyFill="1" applyBorder="1" applyAlignment="1" applyProtection="1">
      <alignment horizontal="center" vertical="center" wrapText="1"/>
      <protection hidden="1"/>
    </xf>
    <xf numFmtId="0" fontId="8" fillId="3" borderId="67" xfId="0" applyFont="1" applyFill="1" applyBorder="1" applyAlignment="1" applyProtection="1">
      <alignment horizontal="center" vertical="center"/>
      <protection hidden="1"/>
    </xf>
    <xf numFmtId="0" fontId="8" fillId="3" borderId="14" xfId="0" applyFont="1" applyFill="1" applyBorder="1" applyAlignment="1" applyProtection="1">
      <alignment horizontal="center" wrapText="1"/>
      <protection hidden="1"/>
    </xf>
    <xf numFmtId="0" fontId="8" fillId="3" borderId="51"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6" xfId="0" applyFont="1" applyFill="1" applyBorder="1" applyAlignment="1" applyProtection="1">
      <alignment horizontal="center"/>
      <protection hidden="1"/>
    </xf>
    <xf numFmtId="0" fontId="8" fillId="3"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7" fillId="3" borderId="97" xfId="0" applyFont="1" applyFill="1" applyBorder="1" applyProtection="1">
      <alignment vertical="center"/>
      <protection hidden="1"/>
    </xf>
    <xf numFmtId="49" fontId="46" fillId="3" borderId="97" xfId="0" applyNumberFormat="1" applyFont="1" applyFill="1" applyBorder="1" applyProtection="1">
      <alignment vertical="center"/>
      <protection hidden="1"/>
    </xf>
    <xf numFmtId="0" fontId="18" fillId="3" borderId="118" xfId="0" applyFont="1" applyFill="1" applyBorder="1" applyProtection="1">
      <alignment vertical="center"/>
      <protection hidden="1"/>
    </xf>
    <xf numFmtId="14" fontId="46" fillId="3" borderId="119" xfId="0" applyNumberFormat="1"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7" fillId="3" borderId="1" xfId="0" applyFont="1" applyFill="1" applyBorder="1" applyProtection="1">
      <alignment vertical="center"/>
      <protection hidden="1"/>
    </xf>
    <xf numFmtId="49" fontId="7" fillId="3" borderId="1" xfId="0" applyNumberFormat="1" applyFont="1" applyFill="1" applyBorder="1" applyProtection="1">
      <alignment vertical="center"/>
      <protection hidden="1"/>
    </xf>
    <xf numFmtId="0" fontId="18" fillId="3" borderId="91" xfId="0" applyFont="1" applyFill="1" applyBorder="1" applyProtection="1">
      <alignment vertical="center"/>
      <protection hidden="1"/>
    </xf>
    <xf numFmtId="0" fontId="8" fillId="3" borderId="41" xfId="0" applyFont="1" applyFill="1" applyBorder="1" applyAlignment="1" applyProtection="1">
      <alignment horizontal="center" vertical="center"/>
      <protection hidden="1"/>
    </xf>
    <xf numFmtId="0" fontId="7" fillId="3" borderId="8" xfId="0" applyFont="1" applyFill="1" applyBorder="1" applyProtection="1">
      <alignment vertical="center"/>
      <protection hidden="1"/>
    </xf>
    <xf numFmtId="0" fontId="7" fillId="3" borderId="12" xfId="0" applyFont="1" applyFill="1" applyBorder="1" applyProtection="1">
      <alignment vertical="center"/>
      <protection hidden="1"/>
    </xf>
    <xf numFmtId="0" fontId="7" fillId="3" borderId="6" xfId="0" applyFont="1" applyFill="1" applyBorder="1" applyProtection="1">
      <alignment vertical="center"/>
      <protection hidden="1"/>
    </xf>
    <xf numFmtId="49" fontId="7" fillId="3" borderId="6" xfId="0" applyNumberFormat="1" applyFont="1" applyFill="1" applyBorder="1" applyProtection="1">
      <alignment vertical="center"/>
      <protection hidden="1"/>
    </xf>
    <xf numFmtId="0" fontId="18" fillId="3" borderId="4" xfId="0" applyFont="1" applyFill="1" applyBorder="1" applyProtection="1">
      <alignment vertical="center"/>
      <protection hidden="1"/>
    </xf>
    <xf numFmtId="14" fontId="46" fillId="3" borderId="29" xfId="0" applyNumberFormat="1" applyFont="1" applyFill="1" applyBorder="1" applyAlignment="1" applyProtection="1">
      <alignment horizontal="center" vertical="center"/>
      <protection hidden="1"/>
    </xf>
    <xf numFmtId="0" fontId="4" fillId="3" borderId="0" xfId="0" applyFont="1" applyFill="1" applyProtection="1">
      <alignment vertical="center"/>
      <protection hidden="1"/>
    </xf>
    <xf numFmtId="0" fontId="5" fillId="3" borderId="0" xfId="0" applyFont="1" applyFill="1" applyAlignment="1" applyProtection="1">
      <alignment horizontal="center" vertical="center"/>
      <protection hidden="1"/>
    </xf>
    <xf numFmtId="0" fontId="5" fillId="3" borderId="0" xfId="0" applyFont="1" applyFill="1" applyProtection="1">
      <alignment vertical="center"/>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70" fillId="0" borderId="0" xfId="0" applyFont="1" applyProtection="1">
      <alignment vertical="center"/>
      <protection hidden="1"/>
    </xf>
    <xf numFmtId="0" fontId="81" fillId="5" borderId="0" xfId="0" applyFont="1" applyFill="1" applyProtection="1">
      <alignment vertical="center"/>
      <protection hidden="1"/>
    </xf>
    <xf numFmtId="0" fontId="0" fillId="5" borderId="0" xfId="0" applyFill="1" applyProtection="1">
      <alignment vertical="center"/>
      <protection hidden="1"/>
    </xf>
    <xf numFmtId="0" fontId="71" fillId="3" borderId="0" xfId="0" applyFont="1" applyFill="1" applyProtection="1">
      <alignment vertical="center"/>
      <protection hidden="1"/>
    </xf>
    <xf numFmtId="0" fontId="81" fillId="25" borderId="0" xfId="0" applyFont="1" applyFill="1" applyProtection="1">
      <alignment vertical="center"/>
      <protection hidden="1"/>
    </xf>
    <xf numFmtId="0" fontId="0" fillId="25" borderId="0" xfId="0" applyFill="1" applyProtection="1">
      <alignment vertical="center"/>
      <protection hidden="1"/>
    </xf>
    <xf numFmtId="56" fontId="71" fillId="3" borderId="0" xfId="0" applyNumberFormat="1" applyFont="1" applyFill="1" applyProtection="1">
      <alignment vertical="center"/>
      <protection hidden="1"/>
    </xf>
    <xf numFmtId="0" fontId="70" fillId="2" borderId="0" xfId="0" applyFont="1" applyFill="1" applyProtection="1">
      <alignment vertical="center"/>
      <protection hidden="1"/>
    </xf>
    <xf numFmtId="0" fontId="23" fillId="2" borderId="0" xfId="0" applyFont="1" applyFill="1" applyProtection="1">
      <alignment vertical="center"/>
      <protection hidden="1"/>
    </xf>
    <xf numFmtId="0" fontId="70" fillId="11" borderId="0" xfId="0" applyFont="1" applyFill="1" applyProtection="1">
      <alignment vertical="center"/>
      <protection hidden="1"/>
    </xf>
    <xf numFmtId="0" fontId="23" fillId="11" borderId="0" xfId="0" applyFont="1" applyFill="1" applyProtection="1">
      <alignment vertical="center"/>
      <protection hidden="1"/>
    </xf>
    <xf numFmtId="0" fontId="13" fillId="0" borderId="0" xfId="0" applyFont="1" applyProtection="1">
      <alignment vertical="center"/>
      <protection hidden="1"/>
    </xf>
    <xf numFmtId="0" fontId="70" fillId="19" borderId="0" xfId="0" applyFont="1" applyFill="1" applyProtection="1">
      <alignment vertical="center"/>
      <protection hidden="1"/>
    </xf>
    <xf numFmtId="0" fontId="23" fillId="19" borderId="0" xfId="0" applyFont="1" applyFill="1" applyProtection="1">
      <alignment vertical="center"/>
      <protection hidden="1"/>
    </xf>
    <xf numFmtId="0" fontId="72" fillId="3" borderId="0" xfId="3" applyFont="1" applyFill="1" applyProtection="1">
      <alignment vertical="center"/>
      <protection hidden="1"/>
    </xf>
    <xf numFmtId="0" fontId="77" fillId="3" borderId="0" xfId="0" applyFont="1" applyFill="1" applyProtection="1">
      <alignment vertical="center"/>
      <protection hidden="1"/>
    </xf>
    <xf numFmtId="0" fontId="78" fillId="3" borderId="0" xfId="0" applyFont="1" applyFill="1" applyProtection="1">
      <alignment vertical="center"/>
      <protection hidden="1"/>
    </xf>
    <xf numFmtId="0" fontId="70" fillId="6" borderId="0" xfId="0" applyFont="1" applyFill="1" applyProtection="1">
      <alignment vertical="center"/>
      <protection hidden="1"/>
    </xf>
    <xf numFmtId="0" fontId="23" fillId="6" borderId="0" xfId="0" applyFont="1" applyFill="1" applyProtection="1">
      <alignment vertical="center"/>
      <protection hidden="1"/>
    </xf>
    <xf numFmtId="0" fontId="22" fillId="3" borderId="0" xfId="0" applyFont="1" applyFill="1" applyProtection="1">
      <alignment vertical="center"/>
      <protection hidden="1"/>
    </xf>
    <xf numFmtId="0" fontId="22" fillId="7" borderId="22" xfId="0" applyFont="1" applyFill="1" applyBorder="1" applyProtection="1">
      <alignment vertical="center"/>
      <protection hidden="1"/>
    </xf>
    <xf numFmtId="6" fontId="22" fillId="3" borderId="51" xfId="1" applyFont="1" applyFill="1" applyBorder="1" applyAlignment="1" applyProtection="1">
      <alignment horizontal="center" vertical="center"/>
      <protection hidden="1"/>
    </xf>
    <xf numFmtId="0" fontId="22" fillId="20" borderId="51" xfId="0" applyFont="1" applyFill="1" applyBorder="1" applyProtection="1">
      <alignment vertical="center"/>
      <protection hidden="1"/>
    </xf>
    <xf numFmtId="0" fontId="22" fillId="3" borderId="51" xfId="0" applyFont="1" applyFill="1" applyBorder="1" applyAlignment="1" applyProtection="1">
      <alignment horizontal="center" vertical="center"/>
      <protection hidden="1"/>
    </xf>
    <xf numFmtId="0" fontId="22" fillId="7" borderId="13" xfId="0" applyFont="1" applyFill="1" applyBorder="1" applyProtection="1">
      <alignment vertical="center"/>
      <protection hidden="1"/>
    </xf>
    <xf numFmtId="6" fontId="22" fillId="3" borderId="14" xfId="1" applyFont="1" applyFill="1" applyBorder="1" applyAlignment="1" applyProtection="1">
      <alignment horizontal="center" vertical="center"/>
      <protection hidden="1"/>
    </xf>
    <xf numFmtId="0" fontId="22" fillId="20" borderId="14" xfId="0" applyFont="1" applyFill="1" applyBorder="1" applyProtection="1">
      <alignment vertical="center"/>
      <protection hidden="1"/>
    </xf>
    <xf numFmtId="0" fontId="22" fillId="3" borderId="14" xfId="0" applyFont="1" applyFill="1" applyBorder="1" applyAlignment="1" applyProtection="1">
      <alignment horizontal="center" vertical="center"/>
      <protection hidden="1"/>
    </xf>
    <xf numFmtId="0" fontId="22" fillId="7" borderId="17" xfId="0" applyFont="1" applyFill="1" applyBorder="1" applyProtection="1">
      <alignment vertical="center"/>
      <protection hidden="1"/>
    </xf>
    <xf numFmtId="6" fontId="22" fillId="3" borderId="83" xfId="1" applyFont="1" applyFill="1" applyBorder="1" applyAlignment="1" applyProtection="1">
      <alignment horizontal="center" vertical="center"/>
      <protection hidden="1"/>
    </xf>
    <xf numFmtId="0" fontId="22" fillId="20" borderId="1" xfId="0" applyFont="1" applyFill="1" applyBorder="1" applyProtection="1">
      <alignment vertical="center"/>
      <protection hidden="1"/>
    </xf>
    <xf numFmtId="0" fontId="22" fillId="3" borderId="1" xfId="0" applyFont="1" applyFill="1" applyBorder="1" applyAlignment="1" applyProtection="1">
      <alignment horizontal="center" vertical="center"/>
      <protection hidden="1"/>
    </xf>
    <xf numFmtId="0" fontId="22" fillId="0" borderId="23" xfId="0" applyFont="1" applyBorder="1" applyProtection="1">
      <alignment vertical="center"/>
      <protection hidden="1"/>
    </xf>
    <xf numFmtId="176" fontId="22" fillId="3" borderId="24" xfId="0" applyNumberFormat="1" applyFont="1" applyFill="1" applyBorder="1" applyAlignment="1" applyProtection="1">
      <alignment horizontal="center" vertical="center"/>
      <protection hidden="1"/>
    </xf>
    <xf numFmtId="0" fontId="22" fillId="0" borderId="86" xfId="0" applyFont="1" applyBorder="1" applyProtection="1">
      <alignment vertical="center"/>
      <protection hidden="1"/>
    </xf>
    <xf numFmtId="0" fontId="22" fillId="3" borderId="24"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wrapText="1"/>
      <protection hidden="1"/>
    </xf>
    <xf numFmtId="0" fontId="5" fillId="9" borderId="53" xfId="0" applyFont="1" applyFill="1" applyBorder="1" applyAlignment="1" applyProtection="1">
      <alignment horizontal="left" vertical="center"/>
      <protection hidden="1"/>
    </xf>
    <xf numFmtId="0" fontId="5" fillId="9" borderId="54"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9" borderId="27" xfId="0" applyFont="1" applyFill="1" applyBorder="1" applyAlignment="1" applyProtection="1">
      <alignment horizontal="left" vertical="center"/>
      <protection hidden="1"/>
    </xf>
    <xf numFmtId="0" fontId="5" fillId="9" borderId="0" xfId="0" applyFont="1" applyFill="1" applyAlignment="1" applyProtection="1">
      <alignment horizontal="center" vertical="center"/>
      <protection hidden="1"/>
    </xf>
    <xf numFmtId="0" fontId="5" fillId="9"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81" fillId="3" borderId="0" xfId="0" applyFont="1" applyFill="1">
      <alignment vertical="center"/>
    </xf>
    <xf numFmtId="0" fontId="83" fillId="0" borderId="0" xfId="0" applyFont="1" applyAlignment="1" applyProtection="1">
      <alignment horizontal="center" vertical="center"/>
      <protection hidden="1"/>
    </xf>
    <xf numFmtId="0" fontId="82" fillId="0" borderId="0" xfId="0" applyFont="1" applyProtection="1">
      <alignment vertical="center"/>
      <protection hidden="1"/>
    </xf>
    <xf numFmtId="0" fontId="5" fillId="0" borderId="29" xfId="0" applyFont="1" applyBorder="1" applyAlignment="1" applyProtection="1">
      <alignment horizontal="right" vertical="center"/>
      <protection hidden="1"/>
    </xf>
    <xf numFmtId="0" fontId="5" fillId="0" borderId="29" xfId="0" applyFont="1" applyBorder="1" applyProtection="1">
      <alignment vertical="center"/>
      <protection hidden="1"/>
    </xf>
    <xf numFmtId="0" fontId="5" fillId="0" borderId="18" xfId="0" applyFont="1" applyBorder="1" applyProtection="1">
      <alignment vertical="center"/>
      <protection hidden="1"/>
    </xf>
    <xf numFmtId="0" fontId="5" fillId="0" borderId="1" xfId="0" applyFont="1" applyBorder="1" applyProtection="1">
      <alignment vertical="center"/>
      <protection hidden="1"/>
    </xf>
    <xf numFmtId="0" fontId="5" fillId="0" borderId="90" xfId="0" applyFont="1" applyBorder="1" applyProtection="1">
      <alignment vertical="center"/>
      <protection hidden="1"/>
    </xf>
    <xf numFmtId="0" fontId="0" fillId="0" borderId="90" xfId="0" applyBorder="1" applyProtection="1">
      <alignment vertical="center"/>
      <protection hidden="1"/>
    </xf>
    <xf numFmtId="0" fontId="5" fillId="0" borderId="2" xfId="0" applyFont="1" applyBorder="1" applyProtection="1">
      <alignment vertical="center"/>
      <protection hidden="1"/>
    </xf>
    <xf numFmtId="0" fontId="5" fillId="0" borderId="9" xfId="0" applyFont="1" applyBorder="1" applyProtection="1">
      <alignment vertical="center"/>
      <protection hidden="1"/>
    </xf>
    <xf numFmtId="0" fontId="5" fillId="0" borderId="8" xfId="0" applyFont="1" applyBorder="1" applyProtection="1">
      <alignment vertical="center"/>
      <protection hidden="1"/>
    </xf>
    <xf numFmtId="0" fontId="5" fillId="0" borderId="15" xfId="0" applyFont="1" applyBorder="1" applyProtection="1">
      <alignment vertical="center"/>
      <protection hidden="1"/>
    </xf>
    <xf numFmtId="0" fontId="5" fillId="0" borderId="34" xfId="0" applyFont="1" applyBorder="1" applyProtection="1">
      <alignment vertical="center"/>
      <protection hidden="1"/>
    </xf>
    <xf numFmtId="0" fontId="5" fillId="0" borderId="16" xfId="0" applyFont="1" applyBorder="1" applyProtection="1">
      <alignment vertical="center"/>
      <protection hidden="1"/>
    </xf>
    <xf numFmtId="0" fontId="5" fillId="0" borderId="3" xfId="0" applyFont="1" applyBorder="1" applyProtection="1">
      <alignment vertical="center"/>
      <protection hidden="1"/>
    </xf>
    <xf numFmtId="0" fontId="5" fillId="0" borderId="81" xfId="0" applyFont="1" applyBorder="1" applyProtection="1">
      <alignment vertical="center"/>
      <protection hidden="1"/>
    </xf>
    <xf numFmtId="0" fontId="5" fillId="0" borderId="58" xfId="0" applyFont="1" applyBorder="1" applyProtection="1">
      <alignment vertical="center"/>
      <protection hidden="1"/>
    </xf>
    <xf numFmtId="0" fontId="5" fillId="0" borderId="33" xfId="0" applyFont="1" applyBorder="1" applyProtection="1">
      <alignment vertical="center"/>
      <protection hidden="1"/>
    </xf>
    <xf numFmtId="0" fontId="5" fillId="0" borderId="33" xfId="0" applyFont="1" applyBorder="1" applyAlignment="1" applyProtection="1">
      <alignment horizontal="center" vertical="center"/>
      <protection hidden="1"/>
    </xf>
    <xf numFmtId="0" fontId="5" fillId="0" borderId="17" xfId="0" applyFont="1" applyBorder="1" applyProtection="1">
      <alignment vertical="center"/>
      <protection hidden="1"/>
    </xf>
    <xf numFmtId="0" fontId="5" fillId="0" borderId="31" xfId="0" applyFont="1" applyBorder="1" applyProtection="1">
      <alignment vertical="center"/>
      <protection hidden="1"/>
    </xf>
    <xf numFmtId="0" fontId="5" fillId="23" borderId="1" xfId="0" applyFont="1" applyFill="1" applyBorder="1" applyProtection="1">
      <alignment vertical="center"/>
      <protection hidden="1"/>
    </xf>
    <xf numFmtId="0" fontId="5" fillId="23" borderId="3" xfId="0" applyFont="1" applyFill="1" applyBorder="1" applyAlignment="1" applyProtection="1">
      <alignment horizontal="center" vertical="center"/>
      <protection hidden="1"/>
    </xf>
    <xf numFmtId="0" fontId="5" fillId="23" borderId="17" xfId="0" applyFont="1" applyFill="1" applyBorder="1" applyProtection="1">
      <alignment vertical="center"/>
      <protection hidden="1"/>
    </xf>
    <xf numFmtId="0" fontId="5" fillId="23" borderId="31" xfId="0" applyFont="1" applyFill="1" applyBorder="1" applyProtection="1">
      <alignment vertical="center"/>
      <protection hidden="1"/>
    </xf>
    <xf numFmtId="0" fontId="5" fillId="23" borderId="33" xfId="0" applyFont="1" applyFill="1" applyBorder="1" applyAlignment="1" applyProtection="1">
      <alignment horizontal="center" vertical="center"/>
      <protection hidden="1"/>
    </xf>
    <xf numFmtId="0" fontId="5" fillId="0" borderId="23" xfId="0" applyFont="1" applyBorder="1" applyProtection="1">
      <alignment vertical="center"/>
      <protection hidden="1"/>
    </xf>
    <xf numFmtId="0" fontId="5" fillId="0" borderId="24" xfId="0" applyFont="1" applyBorder="1" applyProtection="1">
      <alignment vertical="center"/>
      <protection hidden="1"/>
    </xf>
    <xf numFmtId="0" fontId="5" fillId="0" borderId="32" xfId="0" applyFont="1" applyBorder="1" applyProtection="1">
      <alignment vertical="center"/>
      <protection hidden="1"/>
    </xf>
    <xf numFmtId="0" fontId="5" fillId="0" borderId="84" xfId="0" applyFont="1" applyBorder="1" applyProtection="1">
      <alignment vertical="center"/>
      <protection hidden="1"/>
    </xf>
    <xf numFmtId="0" fontId="5" fillId="0" borderId="86" xfId="0" applyFont="1" applyBorder="1" applyProtection="1">
      <alignment vertical="center"/>
      <protection hidden="1"/>
    </xf>
    <xf numFmtId="0" fontId="5" fillId="0" borderId="10" xfId="0" applyFont="1" applyBorder="1" applyAlignment="1" applyProtection="1">
      <alignment horizontal="center" vertical="center"/>
      <protection hidden="1"/>
    </xf>
    <xf numFmtId="0" fontId="5" fillId="23" borderId="10" xfId="0" applyFont="1" applyFill="1" applyBorder="1" applyProtection="1">
      <alignment vertical="center"/>
      <protection hidden="1"/>
    </xf>
    <xf numFmtId="0" fontId="0" fillId="0" borderId="26" xfId="0" applyBorder="1" applyProtection="1">
      <alignment vertical="center"/>
      <protection hidden="1"/>
    </xf>
    <xf numFmtId="0" fontId="5" fillId="23" borderId="73" xfId="0" applyFont="1" applyFill="1" applyBorder="1" applyAlignment="1" applyProtection="1">
      <alignment horizontal="center" vertical="center"/>
      <protection hidden="1"/>
    </xf>
    <xf numFmtId="0" fontId="87" fillId="0" borderId="0" xfId="0" applyFont="1" applyProtection="1">
      <alignment vertical="center"/>
      <protection hidden="1"/>
    </xf>
    <xf numFmtId="0" fontId="6" fillId="0" borderId="29" xfId="0" applyFont="1" applyBorder="1" applyProtection="1">
      <alignment vertical="center"/>
      <protection hidden="1"/>
    </xf>
    <xf numFmtId="0" fontId="5" fillId="0" borderId="29" xfId="0" applyFont="1" applyBorder="1" applyAlignment="1" applyProtection="1">
      <alignment horizontal="center" vertical="center"/>
      <protection hidden="1"/>
    </xf>
    <xf numFmtId="0" fontId="88" fillId="0" borderId="0" xfId="0" applyFont="1" applyProtection="1">
      <alignment vertical="center"/>
      <protection hidden="1"/>
    </xf>
    <xf numFmtId="14" fontId="8" fillId="26" borderId="2" xfId="0" applyNumberFormat="1" applyFont="1" applyFill="1" applyBorder="1" applyAlignment="1" applyProtection="1">
      <alignment horizontal="center" vertical="center"/>
      <protection hidden="1"/>
    </xf>
    <xf numFmtId="14" fontId="95" fillId="0" borderId="1" xfId="0" applyNumberFormat="1" applyFont="1" applyBorder="1" applyAlignment="1" applyProtection="1">
      <alignment horizontal="center" vertical="center"/>
      <protection hidden="1"/>
    </xf>
    <xf numFmtId="0" fontId="8" fillId="26" borderId="20" xfId="0" applyFont="1" applyFill="1" applyBorder="1" applyAlignment="1" applyProtection="1">
      <alignment horizontal="center" vertical="center"/>
      <protection hidden="1"/>
    </xf>
    <xf numFmtId="0" fontId="27" fillId="3" borderId="0" xfId="0" applyFont="1" applyFill="1" applyAlignment="1" applyProtection="1">
      <alignment vertical="top"/>
      <protection hidden="1"/>
    </xf>
    <xf numFmtId="0" fontId="18" fillId="3" borderId="7" xfId="0" applyFont="1" applyFill="1" applyBorder="1" applyProtection="1">
      <alignment vertical="center"/>
      <protection hidden="1"/>
    </xf>
    <xf numFmtId="0" fontId="18" fillId="3" borderId="1" xfId="0" applyFont="1" applyFill="1" applyBorder="1" applyProtection="1">
      <alignment vertical="center"/>
      <protection hidden="1"/>
    </xf>
    <xf numFmtId="0" fontId="7" fillId="3" borderId="7" xfId="0" applyFont="1" applyFill="1" applyBorder="1">
      <alignment vertical="center"/>
    </xf>
    <xf numFmtId="0" fontId="7" fillId="3" borderId="2" xfId="0" applyFont="1" applyFill="1" applyBorder="1" applyAlignment="1" applyProtection="1">
      <alignment horizontal="center" vertical="center"/>
      <protection locked="0"/>
    </xf>
    <xf numFmtId="0" fontId="46" fillId="3" borderId="2" xfId="0" applyFont="1" applyFill="1" applyBorder="1">
      <alignment vertical="center"/>
    </xf>
    <xf numFmtId="49" fontId="46" fillId="3" borderId="2" xfId="0" applyNumberFormat="1" applyFont="1" applyFill="1" applyBorder="1" applyProtection="1">
      <alignment vertical="center"/>
      <protection locked="0"/>
    </xf>
    <xf numFmtId="0" fontId="5" fillId="23" borderId="91" xfId="0" applyFont="1" applyFill="1" applyBorder="1" applyProtection="1">
      <alignment vertical="center"/>
      <protection hidden="1"/>
    </xf>
    <xf numFmtId="0" fontId="5" fillId="23" borderId="90" xfId="0" applyFont="1" applyFill="1" applyBorder="1" applyProtection="1">
      <alignment vertical="center"/>
      <protection hidden="1"/>
    </xf>
    <xf numFmtId="0" fontId="5" fillId="0" borderId="55" xfId="0" applyFont="1" applyBorder="1" applyProtection="1">
      <alignment vertical="center"/>
      <protection hidden="1"/>
    </xf>
    <xf numFmtId="0" fontId="5" fillId="23" borderId="82" xfId="0" applyFont="1" applyFill="1" applyBorder="1" applyProtection="1">
      <alignment vertical="center"/>
      <protection hidden="1"/>
    </xf>
    <xf numFmtId="0" fontId="5" fillId="0" borderId="123" xfId="0" applyFont="1" applyBorder="1" applyProtection="1">
      <alignment vertical="center"/>
      <protection hidden="1"/>
    </xf>
    <xf numFmtId="0" fontId="5" fillId="0" borderId="57" xfId="0" applyFont="1" applyBorder="1" applyProtection="1">
      <alignment vertical="center"/>
      <protection hidden="1"/>
    </xf>
    <xf numFmtId="0" fontId="5" fillId="23" borderId="76" xfId="0" applyFont="1" applyFill="1" applyBorder="1" applyProtection="1">
      <alignment vertical="center"/>
      <protection hidden="1"/>
    </xf>
    <xf numFmtId="0" fontId="5" fillId="23" borderId="72" xfId="0" applyFont="1" applyFill="1" applyBorder="1" applyProtection="1">
      <alignment vertical="center"/>
      <protection hidden="1"/>
    </xf>
    <xf numFmtId="0" fontId="5" fillId="23" borderId="73" xfId="0" applyFont="1" applyFill="1" applyBorder="1" applyProtection="1">
      <alignment vertical="center"/>
      <protection hidden="1"/>
    </xf>
    <xf numFmtId="0" fontId="5" fillId="23" borderId="19" xfId="0" applyFont="1" applyFill="1" applyBorder="1" applyProtection="1">
      <alignment vertical="center"/>
      <protection hidden="1"/>
    </xf>
    <xf numFmtId="0" fontId="0" fillId="0" borderId="86" xfId="0" applyBorder="1" applyProtection="1">
      <alignment vertical="center"/>
      <protection hidden="1"/>
    </xf>
    <xf numFmtId="0" fontId="42" fillId="3" borderId="0" xfId="0" applyFont="1" applyFill="1" applyAlignment="1" applyProtection="1">
      <alignment horizontal="center" vertical="center"/>
      <protection hidden="1"/>
    </xf>
    <xf numFmtId="0" fontId="8" fillId="3" borderId="2" xfId="0" applyFont="1" applyFill="1" applyBorder="1" applyAlignment="1" applyProtection="1">
      <alignment horizontal="center"/>
      <protection hidden="1"/>
    </xf>
    <xf numFmtId="14" fontId="8" fillId="27" borderId="8" xfId="0" applyNumberFormat="1" applyFont="1" applyFill="1" applyBorder="1" applyAlignment="1" applyProtection="1">
      <alignment horizontal="center" vertical="center"/>
      <protection hidden="1"/>
    </xf>
    <xf numFmtId="0" fontId="8" fillId="27" borderId="20" xfId="0" applyFont="1" applyFill="1" applyBorder="1" applyAlignment="1" applyProtection="1">
      <alignment horizontal="center" vertical="center"/>
      <protection hidden="1"/>
    </xf>
    <xf numFmtId="0" fontId="46" fillId="3" borderId="3" xfId="0" applyFont="1" applyFill="1" applyBorder="1" applyProtection="1">
      <alignment vertical="center"/>
      <protection hidden="1"/>
    </xf>
    <xf numFmtId="0" fontId="18" fillId="3" borderId="58" xfId="0" applyFont="1" applyFill="1" applyBorder="1" applyProtection="1">
      <alignment vertical="center"/>
      <protection hidden="1"/>
    </xf>
    <xf numFmtId="14" fontId="46" fillId="3" borderId="58" xfId="0" applyNumberFormat="1" applyFont="1" applyFill="1" applyBorder="1" applyAlignment="1" applyProtection="1">
      <alignment horizontal="center" vertical="center"/>
      <protection hidden="1"/>
    </xf>
    <xf numFmtId="0" fontId="46" fillId="3" borderId="1" xfId="0" applyFont="1" applyFill="1" applyBorder="1" applyProtection="1">
      <alignment vertical="center"/>
      <protection hidden="1"/>
    </xf>
    <xf numFmtId="49" fontId="46" fillId="3" borderId="1" xfId="0" applyNumberFormat="1" applyFont="1" applyFill="1" applyBorder="1" applyProtection="1">
      <alignment vertical="center"/>
      <protection hidden="1"/>
    </xf>
    <xf numFmtId="14" fontId="46" fillId="3" borderId="91" xfId="0" applyNumberFormat="1" applyFont="1" applyFill="1" applyBorder="1" applyAlignment="1" applyProtection="1">
      <alignment horizontal="center" vertical="center"/>
      <protection hidden="1"/>
    </xf>
    <xf numFmtId="0" fontId="46" fillId="3" borderId="8" xfId="0" applyFont="1" applyFill="1" applyBorder="1" applyProtection="1">
      <alignment vertical="center"/>
      <protection hidden="1"/>
    </xf>
    <xf numFmtId="0" fontId="46" fillId="3" borderId="12" xfId="0" applyFont="1" applyFill="1" applyBorder="1" applyProtection="1">
      <alignment vertical="center"/>
      <protection hidden="1"/>
    </xf>
    <xf numFmtId="0" fontId="46" fillId="3" borderId="2" xfId="0" applyFont="1" applyFill="1" applyBorder="1" applyProtection="1">
      <alignment vertical="center"/>
      <protection hidden="1"/>
    </xf>
    <xf numFmtId="49" fontId="46" fillId="3" borderId="10" xfId="0" applyNumberFormat="1" applyFont="1" applyFill="1" applyBorder="1" applyProtection="1">
      <alignment vertical="center"/>
      <protection hidden="1"/>
    </xf>
    <xf numFmtId="0" fontId="18" fillId="3" borderId="2" xfId="0" applyFont="1" applyFill="1" applyBorder="1" applyProtection="1">
      <alignment vertical="center"/>
      <protection hidden="1"/>
    </xf>
    <xf numFmtId="14" fontId="46" fillId="3" borderId="4" xfId="0" applyNumberFormat="1" applyFont="1" applyFill="1" applyBorder="1" applyAlignment="1" applyProtection="1">
      <alignment horizontal="center" vertical="center"/>
      <protection hidden="1"/>
    </xf>
    <xf numFmtId="0" fontId="19" fillId="0" borderId="0" xfId="2" applyProtection="1">
      <alignment vertical="center"/>
      <protection hidden="1"/>
    </xf>
    <xf numFmtId="0" fontId="19" fillId="0" borderId="0" xfId="2" applyAlignment="1" applyProtection="1">
      <alignment horizontal="right" vertical="center"/>
      <protection hidden="1"/>
    </xf>
    <xf numFmtId="0" fontId="19" fillId="0" borderId="0" xfId="2" applyProtection="1">
      <alignment vertical="center"/>
      <protection locked="0" hidden="1"/>
    </xf>
    <xf numFmtId="0" fontId="21" fillId="0" borderId="0" xfId="2" applyFont="1" applyProtection="1">
      <alignment vertical="center"/>
      <protection hidden="1"/>
    </xf>
    <xf numFmtId="0" fontId="35" fillId="0" borderId="0" xfId="2" applyFont="1" applyProtection="1">
      <alignment vertical="center"/>
      <protection hidden="1"/>
    </xf>
    <xf numFmtId="0" fontId="35" fillId="0" borderId="0" xfId="2" applyFont="1" applyAlignment="1" applyProtection="1">
      <alignment horizontal="right" vertical="center"/>
      <protection hidden="1"/>
    </xf>
    <xf numFmtId="0" fontId="36" fillId="0" borderId="0" xfId="2" applyFont="1" applyProtection="1">
      <alignment vertical="center"/>
      <protection hidden="1"/>
    </xf>
    <xf numFmtId="0" fontId="33" fillId="0" borderId="0" xfId="2" applyFont="1" applyProtection="1">
      <alignment vertical="center"/>
      <protection hidden="1"/>
    </xf>
    <xf numFmtId="0" fontId="19" fillId="0" borderId="0" xfId="2" applyAlignment="1" applyProtection="1">
      <alignment horizontal="center" vertical="center"/>
      <protection hidden="1"/>
    </xf>
    <xf numFmtId="0" fontId="21" fillId="0" borderId="29" xfId="2" applyFont="1" applyBorder="1" applyAlignment="1" applyProtection="1">
      <alignment horizontal="center" vertical="center"/>
      <protection hidden="1"/>
    </xf>
    <xf numFmtId="0" fontId="21" fillId="0" borderId="29" xfId="2" applyFont="1" applyBorder="1" applyAlignment="1" applyProtection="1">
      <alignment horizontal="right" vertical="center"/>
      <protection hidden="1"/>
    </xf>
    <xf numFmtId="0" fontId="21" fillId="0" borderId="29" xfId="2" applyFont="1" applyBorder="1" applyAlignment="1" applyProtection="1">
      <alignment horizontal="right" vertical="center"/>
      <protection locked="0" hidden="1"/>
    </xf>
    <xf numFmtId="0" fontId="21" fillId="0" borderId="29" xfId="2" applyFont="1" applyBorder="1" applyProtection="1">
      <alignment vertical="center"/>
      <protection hidden="1"/>
    </xf>
    <xf numFmtId="0" fontId="21" fillId="0" borderId="29" xfId="2" applyFont="1" applyBorder="1" applyProtection="1">
      <alignment vertical="center"/>
      <protection locked="0" hidden="1"/>
    </xf>
    <xf numFmtId="0" fontId="34" fillId="0" borderId="0" xfId="2" applyFont="1" applyAlignment="1" applyProtection="1">
      <alignment horizontal="center" vertical="center"/>
      <protection hidden="1"/>
    </xf>
    <xf numFmtId="0" fontId="34" fillId="0" borderId="0" xfId="2" applyFont="1" applyAlignment="1" applyProtection="1">
      <alignment horizontal="right" vertical="center"/>
      <protection hidden="1"/>
    </xf>
    <xf numFmtId="0" fontId="34" fillId="0" borderId="0" xfId="2" applyFont="1" applyProtection="1">
      <alignment vertical="center"/>
      <protection hidden="1"/>
    </xf>
    <xf numFmtId="0" fontId="34" fillId="0" borderId="29" xfId="2" applyFont="1" applyBorder="1" applyAlignment="1" applyProtection="1">
      <alignment horizontal="center" vertical="center"/>
      <protection hidden="1"/>
    </xf>
    <xf numFmtId="0" fontId="19" fillId="0" borderId="29" xfId="2" applyBorder="1" applyAlignment="1" applyProtection="1">
      <alignment horizontal="center" vertical="center"/>
      <protection hidden="1"/>
    </xf>
    <xf numFmtId="49" fontId="4" fillId="5" borderId="0" xfId="0" applyNumberFormat="1" applyFont="1" applyFill="1" applyAlignment="1">
      <alignment horizontal="left"/>
    </xf>
    <xf numFmtId="0" fontId="4" fillId="0" borderId="0" xfId="0" applyFont="1" applyAlignment="1">
      <alignment horizontal="left" vertical="center"/>
    </xf>
    <xf numFmtId="49" fontId="10" fillId="5" borderId="0" xfId="0" applyNumberFormat="1" applyFont="1" applyFill="1" applyAlignment="1">
      <alignment horizontal="left"/>
    </xf>
    <xf numFmtId="0" fontId="5" fillId="0" borderId="1" xfId="0" applyFont="1" applyBorder="1">
      <alignment vertical="center"/>
    </xf>
    <xf numFmtId="0" fontId="53" fillId="0" borderId="0" xfId="0" applyFont="1" applyAlignment="1" applyProtection="1">
      <alignment horizontal="center" vertical="center"/>
      <protection hidden="1"/>
    </xf>
    <xf numFmtId="0" fontId="97" fillId="0" borderId="0" xfId="0" applyFont="1" applyProtection="1">
      <alignment vertical="center"/>
      <protection hidden="1"/>
    </xf>
    <xf numFmtId="0" fontId="9" fillId="0" borderId="1" xfId="0" applyFont="1" applyBorder="1">
      <alignment vertical="center"/>
    </xf>
    <xf numFmtId="49" fontId="4" fillId="0" borderId="1" xfId="0" applyNumberFormat="1" applyFont="1" applyBorder="1">
      <alignment vertical="center"/>
    </xf>
    <xf numFmtId="0" fontId="14" fillId="0" borderId="1" xfId="0" applyFont="1" applyBorder="1">
      <alignment vertical="center"/>
    </xf>
    <xf numFmtId="49" fontId="14" fillId="0" borderId="1" xfId="0" applyNumberFormat="1" applyFont="1" applyBorder="1">
      <alignment vertical="center"/>
    </xf>
    <xf numFmtId="0" fontId="0" fillId="0" borderId="1" xfId="0" applyBorder="1">
      <alignment vertical="center"/>
    </xf>
    <xf numFmtId="0" fontId="0" fillId="0" borderId="1" xfId="0" applyBorder="1" applyAlignment="1">
      <alignment horizontal="left" vertical="center"/>
    </xf>
    <xf numFmtId="0" fontId="26" fillId="0" borderId="1" xfId="0" applyFont="1" applyBorder="1">
      <alignment vertical="center"/>
    </xf>
    <xf numFmtId="0" fontId="13" fillId="0" borderId="1" xfId="0" applyFont="1" applyBorder="1">
      <alignment vertical="center"/>
    </xf>
    <xf numFmtId="0" fontId="81" fillId="3" borderId="0" xfId="0" applyFont="1" applyFill="1" applyProtection="1">
      <alignment vertical="center"/>
      <protection hidden="1"/>
    </xf>
    <xf numFmtId="0" fontId="27" fillId="3" borderId="0" xfId="0" applyFont="1" applyFill="1" applyAlignment="1" applyProtection="1">
      <alignment horizontal="center" vertical="top"/>
      <protection hidden="1"/>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5" fillId="3" borderId="26" xfId="0" applyFont="1" applyFill="1" applyBorder="1" applyAlignment="1" applyProtection="1">
      <alignment horizontal="left" vertical="center"/>
      <protection locked="0"/>
    </xf>
    <xf numFmtId="0" fontId="5" fillId="9" borderId="43" xfId="0" applyFont="1" applyFill="1" applyBorder="1" applyAlignment="1" applyProtection="1">
      <alignment horizontal="center" vertical="center"/>
      <protection hidden="1"/>
    </xf>
    <xf numFmtId="0" fontId="5" fillId="9" borderId="65" xfId="0" applyFont="1" applyFill="1" applyBorder="1" applyAlignment="1" applyProtection="1">
      <alignment horizontal="center" vertical="center"/>
      <protection hidden="1"/>
    </xf>
    <xf numFmtId="0" fontId="66" fillId="3" borderId="98" xfId="0" applyFont="1" applyFill="1" applyBorder="1" applyAlignment="1" applyProtection="1">
      <alignment horizontal="center" vertical="center" wrapText="1"/>
      <protection hidden="1"/>
    </xf>
    <xf numFmtId="0" fontId="66" fillId="3" borderId="99" xfId="0" applyFont="1" applyFill="1" applyBorder="1" applyAlignment="1" applyProtection="1">
      <alignment horizontal="center" vertical="center" wrapText="1"/>
      <protection hidden="1"/>
    </xf>
    <xf numFmtId="0" fontId="66" fillId="3" borderId="100" xfId="0" applyFont="1" applyFill="1" applyBorder="1" applyAlignment="1" applyProtection="1">
      <alignment horizontal="center" vertical="center" wrapText="1"/>
      <protection hidden="1"/>
    </xf>
    <xf numFmtId="0" fontId="66" fillId="3" borderId="101" xfId="0" applyFont="1" applyFill="1" applyBorder="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6" fillId="3" borderId="102" xfId="0" applyFont="1" applyFill="1" applyBorder="1" applyAlignment="1" applyProtection="1">
      <alignment horizontal="center" vertical="center" wrapText="1"/>
      <protection hidden="1"/>
    </xf>
    <xf numFmtId="0" fontId="66" fillId="3" borderId="103" xfId="0" applyFont="1" applyFill="1" applyBorder="1" applyAlignment="1" applyProtection="1">
      <alignment horizontal="center" vertical="center" wrapText="1"/>
      <protection hidden="1"/>
    </xf>
    <xf numFmtId="0" fontId="66" fillId="3" borderId="104" xfId="0" applyFont="1" applyFill="1" applyBorder="1" applyAlignment="1" applyProtection="1">
      <alignment horizontal="center" vertical="center" wrapText="1"/>
      <protection hidden="1"/>
    </xf>
    <xf numFmtId="0" fontId="66" fillId="3" borderId="105" xfId="0" applyFont="1" applyFill="1" applyBorder="1" applyAlignment="1" applyProtection="1">
      <alignment horizontal="center" vertical="center" wrapText="1"/>
      <protection hidden="1"/>
    </xf>
    <xf numFmtId="6" fontId="22" fillId="3" borderId="24" xfId="1" applyFont="1" applyFill="1" applyBorder="1" applyAlignment="1" applyProtection="1">
      <alignment horizontal="center" vertical="center"/>
      <protection hidden="1"/>
    </xf>
    <xf numFmtId="178" fontId="64" fillId="3" borderId="24" xfId="0" applyNumberFormat="1" applyFont="1" applyFill="1" applyBorder="1" applyAlignment="1" applyProtection="1">
      <alignment horizontal="center" vertical="center"/>
      <protection hidden="1"/>
    </xf>
    <xf numFmtId="178" fontId="64" fillId="3" borderId="32" xfId="0" applyNumberFormat="1" applyFont="1" applyFill="1" applyBorder="1" applyAlignment="1" applyProtection="1">
      <alignment horizontal="center" vertical="center"/>
      <protection hidden="1"/>
    </xf>
    <xf numFmtId="178" fontId="64" fillId="3" borderId="51" xfId="0" applyNumberFormat="1" applyFont="1" applyFill="1" applyBorder="1" applyAlignment="1" applyProtection="1">
      <alignment horizontal="center" vertical="center"/>
      <protection hidden="1"/>
    </xf>
    <xf numFmtId="178" fontId="64" fillId="3" borderId="106" xfId="0" applyNumberFormat="1" applyFont="1" applyFill="1" applyBorder="1" applyAlignment="1" applyProtection="1">
      <alignment horizontal="center" vertical="center"/>
      <protection hidden="1"/>
    </xf>
    <xf numFmtId="178" fontId="64" fillId="3" borderId="14" xfId="0" applyNumberFormat="1" applyFont="1" applyFill="1" applyBorder="1" applyAlignment="1" applyProtection="1">
      <alignment horizontal="center" vertical="center"/>
      <protection hidden="1"/>
    </xf>
    <xf numFmtId="178" fontId="64" fillId="3" borderId="30" xfId="0" applyNumberFormat="1" applyFont="1" applyFill="1" applyBorder="1" applyAlignment="1" applyProtection="1">
      <alignment horizontal="center" vertical="center"/>
      <protection hidden="1"/>
    </xf>
    <xf numFmtId="178" fontId="64" fillId="3" borderId="1" xfId="0" applyNumberFormat="1" applyFont="1" applyFill="1" applyBorder="1" applyAlignment="1" applyProtection="1">
      <alignment horizontal="center" vertical="center"/>
      <protection hidden="1"/>
    </xf>
    <xf numFmtId="178" fontId="64" fillId="3" borderId="31" xfId="0" applyNumberFormat="1" applyFont="1" applyFill="1" applyBorder="1" applyAlignment="1" applyProtection="1">
      <alignment horizontal="center" vertical="center"/>
      <protection hidden="1"/>
    </xf>
    <xf numFmtId="6" fontId="22" fillId="3" borderId="51" xfId="1" applyFont="1" applyFill="1" applyBorder="1" applyAlignment="1" applyProtection="1">
      <alignment horizontal="center" vertical="center"/>
      <protection hidden="1"/>
    </xf>
    <xf numFmtId="6" fontId="22" fillId="3" borderId="14" xfId="1" applyFont="1" applyFill="1" applyBorder="1" applyAlignment="1" applyProtection="1">
      <alignment horizontal="center" vertical="center"/>
      <protection hidden="1"/>
    </xf>
    <xf numFmtId="6" fontId="22" fillId="3" borderId="107" xfId="1" applyFont="1" applyFill="1" applyBorder="1" applyAlignment="1" applyProtection="1">
      <alignment horizontal="center" vertical="center"/>
      <protection hidden="1"/>
    </xf>
    <xf numFmtId="0" fontId="5" fillId="5" borderId="1" xfId="0"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2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5" fillId="3" borderId="29" xfId="0" applyFont="1" applyFill="1" applyBorder="1" applyAlignment="1" applyProtection="1">
      <alignment horizontal="center" vertical="top"/>
      <protection hidden="1"/>
    </xf>
    <xf numFmtId="0" fontId="4" fillId="3" borderId="0" xfId="0" applyFont="1" applyFill="1" applyAlignment="1" applyProtection="1">
      <alignment horizontal="center"/>
      <protection hidden="1"/>
    </xf>
    <xf numFmtId="0" fontId="70" fillId="0" borderId="0" xfId="0" applyFont="1" applyAlignment="1" applyProtection="1">
      <alignment horizontal="left" vertical="center" wrapText="1"/>
      <protection hidden="1"/>
    </xf>
    <xf numFmtId="0" fontId="63" fillId="3" borderId="59" xfId="0" applyFont="1" applyFill="1" applyBorder="1" applyAlignment="1" applyProtection="1">
      <alignment horizontal="center" vertical="center"/>
      <protection hidden="1"/>
    </xf>
    <xf numFmtId="0" fontId="63" fillId="3" borderId="48" xfId="0" applyFont="1" applyFill="1" applyBorder="1" applyAlignment="1" applyProtection="1">
      <alignment horizontal="center" vertical="center"/>
      <protection hidden="1"/>
    </xf>
    <xf numFmtId="0" fontId="63" fillId="3" borderId="38" xfId="0" applyFont="1" applyFill="1" applyBorder="1" applyAlignment="1" applyProtection="1">
      <alignment horizontal="center" vertical="center"/>
      <protection hidden="1"/>
    </xf>
    <xf numFmtId="0" fontId="5" fillId="3" borderId="89" xfId="0" applyFont="1" applyFill="1" applyBorder="1" applyAlignment="1" applyProtection="1">
      <alignment horizontal="center" vertical="center"/>
      <protection hidden="1"/>
    </xf>
    <xf numFmtId="0" fontId="5" fillId="3" borderId="90" xfId="0" applyFont="1" applyFill="1" applyBorder="1" applyAlignment="1" applyProtection="1">
      <alignment horizontal="center" vertical="center"/>
      <protection hidden="1"/>
    </xf>
    <xf numFmtId="181" fontId="5" fillId="5" borderId="1" xfId="0" applyNumberFormat="1" applyFont="1" applyFill="1" applyBorder="1" applyAlignment="1" applyProtection="1">
      <alignment horizontal="center" vertical="center"/>
      <protection locked="0"/>
    </xf>
    <xf numFmtId="181" fontId="5" fillId="5" borderId="31" xfId="0" applyNumberFormat="1" applyFont="1" applyFill="1" applyBorder="1" applyAlignment="1" applyProtection="1">
      <alignment horizontal="center" vertical="center"/>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hidden="1"/>
    </xf>
    <xf numFmtId="0" fontId="5" fillId="3" borderId="17"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locked="0"/>
    </xf>
    <xf numFmtId="0" fontId="5" fillId="5" borderId="24" xfId="0" applyFont="1" applyFill="1" applyBorder="1" applyAlignment="1" applyProtection="1">
      <alignment horizontal="center" vertical="center"/>
      <protection locked="0"/>
    </xf>
    <xf numFmtId="0" fontId="5" fillId="3" borderId="31" xfId="0" applyFont="1" applyFill="1" applyBorder="1" applyAlignment="1" applyProtection="1">
      <alignment horizontal="center" vertical="center"/>
      <protection hidden="1"/>
    </xf>
    <xf numFmtId="0" fontId="5" fillId="3" borderId="32"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hidden="1"/>
    </xf>
    <xf numFmtId="0" fontId="5" fillId="3" borderId="24" xfId="0" applyFont="1" applyFill="1" applyBorder="1" applyAlignment="1" applyProtection="1">
      <alignment horizontal="center" vertical="center"/>
      <protection hidden="1"/>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30"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hidden="1"/>
    </xf>
    <xf numFmtId="0" fontId="4" fillId="3" borderId="38"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6" borderId="17"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23" xfId="0" applyFont="1" applyFill="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5" fillId="6" borderId="13" xfId="0" applyFont="1" applyFill="1" applyBorder="1" applyAlignment="1" applyProtection="1">
      <alignment horizontal="center" vertical="center"/>
      <protection hidden="1"/>
    </xf>
    <xf numFmtId="0" fontId="5" fillId="6" borderId="14" xfId="0" applyFont="1" applyFill="1" applyBorder="1" applyAlignment="1" applyProtection="1">
      <alignment horizontal="center" vertical="center"/>
      <protection hidden="1"/>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protection hidden="1"/>
    </xf>
    <xf numFmtId="0" fontId="6" fillId="6" borderId="53" xfId="0" applyFont="1" applyFill="1" applyBorder="1" applyAlignment="1" applyProtection="1">
      <alignment horizontal="center" vertical="center"/>
      <protection hidden="1"/>
    </xf>
    <xf numFmtId="0" fontId="6" fillId="6" borderId="54"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6" borderId="29" xfId="0" applyFont="1" applyFill="1" applyBorder="1" applyAlignment="1" applyProtection="1">
      <alignment horizontal="center" vertical="center"/>
      <protection hidden="1"/>
    </xf>
    <xf numFmtId="0" fontId="6" fillId="6" borderId="50" xfId="0" applyFont="1" applyFill="1" applyBorder="1" applyAlignment="1" applyProtection="1">
      <alignment horizontal="center" vertical="center"/>
      <protection hidden="1"/>
    </xf>
    <xf numFmtId="0" fontId="5" fillId="0" borderId="87"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83"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87" fillId="0" borderId="0" xfId="0" applyFont="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0" fontId="5" fillId="0" borderId="38"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 fillId="0" borderId="75" xfId="0" applyFont="1" applyBorder="1" applyAlignment="1" applyProtection="1">
      <alignment horizontal="center" vertical="center"/>
      <protection hidden="1"/>
    </xf>
    <xf numFmtId="0" fontId="5" fillId="0" borderId="49" xfId="0" applyFont="1" applyBorder="1" applyAlignment="1" applyProtection="1">
      <alignment horizontal="center" vertical="center"/>
      <protection hidden="1"/>
    </xf>
    <xf numFmtId="0" fontId="5" fillId="0" borderId="80" xfId="0" applyFont="1" applyBorder="1" applyAlignment="1" applyProtection="1">
      <alignment horizontal="center" vertical="center"/>
      <protection hidden="1"/>
    </xf>
    <xf numFmtId="0" fontId="5" fillId="0" borderId="50" xfId="0" applyFont="1" applyBorder="1" applyAlignment="1" applyProtection="1">
      <alignment horizontal="center" vertical="center"/>
      <protection hidden="1"/>
    </xf>
    <xf numFmtId="0" fontId="5" fillId="0" borderId="121" xfId="0" applyFont="1" applyBorder="1" applyAlignment="1" applyProtection="1">
      <alignment horizontal="center" vertical="center"/>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40" xfId="0"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0" fontId="89" fillId="24" borderId="0" xfId="0" applyFont="1" applyFill="1" applyAlignment="1" applyProtection="1">
      <alignment horizontal="center" vertical="center"/>
      <protection hidden="1"/>
    </xf>
    <xf numFmtId="0" fontId="83" fillId="0" borderId="29" xfId="0" applyFont="1" applyBorder="1" applyAlignment="1" applyProtection="1">
      <alignment horizontal="center" vertical="center"/>
      <protection hidden="1"/>
    </xf>
    <xf numFmtId="49" fontId="46" fillId="3" borderId="118" xfId="0" applyNumberFormat="1" applyFont="1" applyFill="1" applyBorder="1" applyAlignment="1" applyProtection="1">
      <alignment horizontal="center" vertical="center"/>
      <protection locked="0"/>
    </xf>
    <xf numFmtId="49" fontId="46" fillId="3" borderId="119" xfId="0" applyNumberFormat="1" applyFont="1" applyFill="1" applyBorder="1" applyAlignment="1" applyProtection="1">
      <alignment horizontal="center" vertical="center"/>
      <protection locked="0"/>
    </xf>
    <xf numFmtId="49" fontId="46" fillId="3" borderId="120" xfId="0" applyNumberFormat="1" applyFont="1" applyFill="1" applyBorder="1" applyAlignment="1" applyProtection="1">
      <alignment horizontal="center" vertical="center"/>
      <protection locked="0"/>
    </xf>
    <xf numFmtId="49" fontId="7" fillId="3" borderId="58" xfId="0" applyNumberFormat="1" applyFont="1" applyFill="1" applyBorder="1" applyAlignment="1" applyProtection="1">
      <alignment horizontal="center" vertical="center"/>
      <protection locked="0"/>
    </xf>
    <xf numFmtId="49" fontId="7" fillId="3" borderId="29" xfId="0" applyNumberFormat="1" applyFont="1" applyFill="1" applyBorder="1" applyAlignment="1" applyProtection="1">
      <alignment horizontal="center" vertical="center"/>
      <protection locked="0"/>
    </xf>
    <xf numFmtId="49" fontId="7" fillId="3" borderId="50" xfId="0" applyNumberFormat="1" applyFont="1" applyFill="1" applyBorder="1" applyAlignment="1" applyProtection="1">
      <alignment horizontal="center" vertical="center"/>
      <protection locked="0"/>
    </xf>
    <xf numFmtId="49" fontId="7" fillId="3" borderId="4" xfId="0" applyNumberFormat="1" applyFont="1" applyFill="1" applyBorder="1" applyAlignment="1" applyProtection="1">
      <alignment horizontal="center" vertical="center"/>
      <protection locked="0"/>
    </xf>
    <xf numFmtId="49" fontId="7" fillId="3" borderId="74" xfId="0" applyNumberFormat="1" applyFont="1" applyFill="1" applyBorder="1" applyAlignment="1" applyProtection="1">
      <alignment horizontal="center" vertical="center"/>
      <protection locked="0"/>
    </xf>
    <xf numFmtId="49" fontId="7" fillId="3" borderId="64" xfId="0" applyNumberFormat="1"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3"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3"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5" fillId="0" borderId="91" xfId="0" applyFont="1" applyBorder="1" applyAlignment="1" applyProtection="1">
      <alignment horizontal="center" vertical="center"/>
      <protection hidden="1"/>
    </xf>
    <xf numFmtId="0" fontId="5" fillId="0" borderId="77" xfId="0" applyFont="1" applyBorder="1" applyAlignment="1" applyProtection="1">
      <alignment horizontal="center" vertical="center"/>
      <protection hidden="1"/>
    </xf>
    <xf numFmtId="0" fontId="47" fillId="0" borderId="91" xfId="0" applyFont="1" applyBorder="1" applyAlignment="1" applyProtection="1">
      <alignment horizontal="center" vertical="center"/>
      <protection hidden="1"/>
    </xf>
    <xf numFmtId="0" fontId="47" fillId="0" borderId="77"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8" fillId="3" borderId="26" xfId="0" applyFont="1" applyFill="1" applyBorder="1" applyAlignment="1" applyProtection="1">
      <alignment horizontal="left" vertical="top" wrapText="1"/>
      <protection hidden="1"/>
    </xf>
    <xf numFmtId="0" fontId="8" fillId="3" borderId="26" xfId="0" applyFont="1" applyFill="1" applyBorder="1" applyAlignment="1" applyProtection="1">
      <alignment horizontal="left" vertical="top"/>
      <protection hidden="1"/>
    </xf>
    <xf numFmtId="0" fontId="42" fillId="3" borderId="59" xfId="0" applyFont="1" applyFill="1" applyBorder="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42" fillId="3" borderId="38" xfId="0" applyFont="1" applyFill="1" applyBorder="1" applyAlignment="1" applyProtection="1">
      <alignment horizontal="center" vertical="center"/>
      <protection hidden="1"/>
    </xf>
    <xf numFmtId="0" fontId="65" fillId="3" borderId="59" xfId="0" applyFont="1" applyFill="1" applyBorder="1" applyAlignment="1" applyProtection="1">
      <alignment horizontal="center" vertical="center"/>
      <protection hidden="1"/>
    </xf>
    <xf numFmtId="0" fontId="65" fillId="3" borderId="48" xfId="0" applyFont="1" applyFill="1" applyBorder="1" applyAlignment="1" applyProtection="1">
      <alignment horizontal="center" vertical="center"/>
      <protection hidden="1"/>
    </xf>
    <xf numFmtId="0" fontId="65" fillId="3" borderId="38" xfId="0" applyFont="1" applyFill="1" applyBorder="1" applyAlignment="1" applyProtection="1">
      <alignment horizontal="center" vertical="center"/>
      <protection hidden="1"/>
    </xf>
    <xf numFmtId="0" fontId="29" fillId="3" borderId="56"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center" vertical="center" wrapText="1"/>
      <protection hidden="1"/>
    </xf>
    <xf numFmtId="0" fontId="29" fillId="3" borderId="27" xfId="0" applyFont="1" applyFill="1" applyBorder="1" applyAlignment="1" applyProtection="1">
      <alignment horizontal="center" vertical="center" wrapText="1"/>
      <protection hidden="1"/>
    </xf>
    <xf numFmtId="0" fontId="92" fillId="0" borderId="56" xfId="0" applyFont="1" applyBorder="1" applyAlignment="1" applyProtection="1">
      <alignment horizontal="center" vertical="center"/>
      <protection hidden="1"/>
    </xf>
    <xf numFmtId="0" fontId="92" fillId="0" borderId="26" xfId="0" applyFont="1" applyBorder="1" applyAlignment="1" applyProtection="1">
      <alignment horizontal="center" vertical="center"/>
      <protection hidden="1"/>
    </xf>
    <xf numFmtId="0" fontId="92" fillId="0" borderId="27"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protection hidden="1"/>
    </xf>
    <xf numFmtId="0" fontId="8" fillId="3" borderId="57" xfId="0" applyFont="1" applyFill="1" applyBorder="1" applyAlignment="1" applyProtection="1">
      <alignment horizontal="center" vertical="center"/>
      <protection hidden="1"/>
    </xf>
    <xf numFmtId="0" fontId="8" fillId="3" borderId="49" xfId="0" applyFont="1" applyFill="1" applyBorder="1" applyAlignment="1" applyProtection="1">
      <alignment horizontal="center" vertical="center"/>
      <protection hidden="1"/>
    </xf>
    <xf numFmtId="0" fontId="7" fillId="3" borderId="1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8" fillId="26" borderId="61" xfId="0" applyFont="1" applyFill="1" applyBorder="1" applyAlignment="1" applyProtection="1">
      <alignment horizontal="center" vertical="center"/>
      <protection hidden="1"/>
    </xf>
    <xf numFmtId="0" fontId="8" fillId="26" borderId="67" xfId="0" applyFont="1" applyFill="1" applyBorder="1" applyAlignment="1" applyProtection="1">
      <alignment horizontal="center" vertical="center"/>
      <protection hidden="1"/>
    </xf>
    <xf numFmtId="0" fontId="8" fillId="26" borderId="4" xfId="0" applyFont="1" applyFill="1" applyBorder="1" applyAlignment="1" applyProtection="1">
      <alignment horizontal="center" vertical="center"/>
      <protection hidden="1"/>
    </xf>
    <xf numFmtId="0" fontId="8" fillId="26" borderId="66" xfId="0" applyFont="1" applyFill="1" applyBorder="1" applyAlignment="1" applyProtection="1">
      <alignment horizontal="center" vertical="center"/>
      <protection hidden="1"/>
    </xf>
    <xf numFmtId="0" fontId="54" fillId="0" borderId="21" xfId="0" applyFont="1" applyBorder="1" applyAlignment="1" applyProtection="1">
      <alignment horizontal="center" vertical="center"/>
      <protection locked="0" hidden="1"/>
    </xf>
    <xf numFmtId="0" fontId="54" fillId="0" borderId="42" xfId="0" applyFont="1" applyBorder="1" applyAlignment="1" applyProtection="1">
      <alignment horizontal="center" vertical="center"/>
      <protection locked="0" hidden="1"/>
    </xf>
    <xf numFmtId="0" fontId="54" fillId="0" borderId="43" xfId="0" applyFont="1" applyBorder="1" applyAlignment="1" applyProtection="1">
      <alignment horizontal="center" vertical="center"/>
      <protection locked="0" hidden="1"/>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8" fillId="3" borderId="52" xfId="0" applyFont="1" applyFill="1" applyBorder="1" applyAlignment="1" applyProtection="1">
      <alignment horizontal="center" vertical="center"/>
      <protection hidden="1"/>
    </xf>
    <xf numFmtId="0" fontId="8" fillId="3" borderId="54" xfId="0" applyFont="1" applyFill="1" applyBorder="1" applyAlignment="1" applyProtection="1">
      <alignment horizontal="center" vertical="center"/>
      <protection hidden="1"/>
    </xf>
    <xf numFmtId="0" fontId="8" fillId="3" borderId="71" xfId="0" applyFont="1" applyFill="1" applyBorder="1" applyAlignment="1" applyProtection="1">
      <alignment horizontal="center" vertical="center"/>
      <protection hidden="1"/>
    </xf>
    <xf numFmtId="0" fontId="8" fillId="3" borderId="64" xfId="0" applyFont="1" applyFill="1" applyBorder="1" applyAlignment="1" applyProtection="1">
      <alignment horizontal="center" vertical="center"/>
      <protection hidden="1"/>
    </xf>
    <xf numFmtId="5" fontId="8" fillId="3" borderId="55" xfId="0" applyNumberFormat="1" applyFont="1" applyFill="1" applyBorder="1" applyAlignment="1" applyProtection="1">
      <alignment horizontal="center" vertical="center"/>
      <protection hidden="1"/>
    </xf>
    <xf numFmtId="5" fontId="8" fillId="3" borderId="25" xfId="0" applyNumberFormat="1" applyFont="1" applyFill="1" applyBorder="1" applyAlignment="1" applyProtection="1">
      <alignment horizontal="center" vertical="center"/>
      <protection hidden="1"/>
    </xf>
    <xf numFmtId="5" fontId="8" fillId="3" borderId="56" xfId="0" applyNumberFormat="1" applyFont="1" applyFill="1" applyBorder="1" applyAlignment="1" applyProtection="1">
      <alignment horizontal="center" vertical="center"/>
      <protection hidden="1"/>
    </xf>
    <xf numFmtId="5" fontId="8" fillId="3" borderId="27" xfId="0" applyNumberFormat="1" applyFont="1" applyFill="1" applyBorder="1" applyAlignment="1" applyProtection="1">
      <alignment horizontal="center" vertical="center"/>
      <protection hidden="1"/>
    </xf>
    <xf numFmtId="0" fontId="8" fillId="3" borderId="43" xfId="0" applyFont="1" applyFill="1" applyBorder="1" applyAlignment="1" applyProtection="1">
      <alignment horizontal="center" vertical="center"/>
      <protection hidden="1"/>
    </xf>
    <xf numFmtId="0" fontId="8" fillId="3" borderId="65"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29" fillId="3" borderId="29" xfId="0" applyFont="1" applyFill="1" applyBorder="1" applyAlignment="1" applyProtection="1">
      <alignment horizontal="center" vertical="center"/>
      <protection hidden="1"/>
    </xf>
    <xf numFmtId="0" fontId="8" fillId="26" borderId="8" xfId="0" applyFont="1" applyFill="1" applyBorder="1" applyAlignment="1" applyProtection="1">
      <alignment horizontal="center" vertical="center"/>
      <protection hidden="1"/>
    </xf>
    <xf numFmtId="0" fontId="8" fillId="26" borderId="9" xfId="0" applyFont="1" applyFill="1" applyBorder="1" applyAlignment="1" applyProtection="1">
      <alignment horizontal="center" vertical="center"/>
      <protection hidden="1"/>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51"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hidden="1"/>
    </xf>
    <xf numFmtId="0" fontId="8" fillId="3" borderId="41" xfId="0" applyFont="1" applyFill="1" applyBorder="1" applyAlignment="1" applyProtection="1">
      <alignment horizontal="center" vertical="center"/>
      <protection hidden="1"/>
    </xf>
    <xf numFmtId="0" fontId="7" fillId="26" borderId="11" xfId="0" applyFont="1" applyFill="1" applyBorder="1" applyAlignment="1" applyProtection="1">
      <alignment horizontal="center" vertical="center"/>
      <protection locked="0"/>
    </xf>
    <xf numFmtId="0" fontId="7" fillId="26"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hidden="1"/>
    </xf>
    <xf numFmtId="0" fontId="8" fillId="3" borderId="72" xfId="0" applyFont="1" applyFill="1" applyBorder="1" applyAlignment="1">
      <alignment horizontal="center" vertical="center"/>
    </xf>
    <xf numFmtId="0" fontId="12" fillId="2" borderId="0" xfId="0" applyFont="1" applyFill="1" applyAlignment="1" applyProtection="1">
      <alignment horizontal="center" vertical="center"/>
      <protection hidden="1"/>
    </xf>
    <xf numFmtId="0" fontId="8" fillId="26" borderId="12" xfId="0" applyFont="1" applyFill="1" applyBorder="1" applyAlignment="1" applyProtection="1">
      <alignment horizontal="center" vertical="center"/>
      <protection hidden="1"/>
    </xf>
    <xf numFmtId="0" fontId="8" fillId="26" borderId="35"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49" fontId="46" fillId="3" borderId="118" xfId="0" applyNumberFormat="1" applyFont="1" applyFill="1" applyBorder="1" applyAlignment="1" applyProtection="1">
      <alignment horizontal="center" vertical="center"/>
      <protection hidden="1"/>
    </xf>
    <xf numFmtId="49" fontId="46" fillId="3" borderId="119" xfId="0" applyNumberFormat="1" applyFont="1" applyFill="1" applyBorder="1" applyAlignment="1" applyProtection="1">
      <alignment horizontal="center" vertical="center"/>
      <protection hidden="1"/>
    </xf>
    <xf numFmtId="49" fontId="46" fillId="3" borderId="120" xfId="0" applyNumberFormat="1" applyFont="1" applyFill="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54" fillId="0" borderId="21" xfId="0" applyFont="1" applyBorder="1" applyAlignment="1" applyProtection="1">
      <alignment horizontal="center" vertical="center"/>
      <protection hidden="1"/>
    </xf>
    <xf numFmtId="0" fontId="54" fillId="0" borderId="42" xfId="0" applyFont="1" applyBorder="1" applyAlignment="1" applyProtection="1">
      <alignment horizontal="center" vertical="center"/>
      <protection hidden="1"/>
    </xf>
    <xf numFmtId="49" fontId="7" fillId="3" borderId="91" xfId="0" applyNumberFormat="1" applyFont="1" applyFill="1" applyBorder="1" applyAlignment="1" applyProtection="1">
      <alignment horizontal="center" vertical="center"/>
      <protection hidden="1"/>
    </xf>
    <xf numFmtId="49" fontId="7" fillId="3" borderId="77" xfId="0" applyNumberFormat="1" applyFont="1" applyFill="1" applyBorder="1" applyAlignment="1" applyProtection="1">
      <alignment horizontal="center" vertical="center"/>
      <protection hidden="1"/>
    </xf>
    <xf numFmtId="49" fontId="7" fillId="3" borderId="78" xfId="0" applyNumberFormat="1" applyFont="1" applyFill="1" applyBorder="1" applyAlignment="1" applyProtection="1">
      <alignment horizontal="center" vertical="center"/>
      <protection hidden="1"/>
    </xf>
    <xf numFmtId="0" fontId="7" fillId="3" borderId="12" xfId="0" applyFont="1" applyFill="1" applyBorder="1" applyAlignment="1" applyProtection="1">
      <alignment horizontal="center" vertical="center"/>
      <protection hidden="1"/>
    </xf>
    <xf numFmtId="0" fontId="7" fillId="3" borderId="9" xfId="0" applyFont="1" applyFill="1" applyBorder="1" applyAlignment="1" applyProtection="1">
      <alignment horizontal="center" vertical="center"/>
      <protection hidden="1"/>
    </xf>
    <xf numFmtId="49" fontId="46" fillId="3" borderId="58" xfId="0" applyNumberFormat="1" applyFont="1" applyFill="1" applyBorder="1" applyAlignment="1" applyProtection="1">
      <alignment horizontal="center" vertical="center"/>
      <protection hidden="1"/>
    </xf>
    <xf numFmtId="49" fontId="46" fillId="3" borderId="29" xfId="0" applyNumberFormat="1" applyFont="1" applyFill="1" applyBorder="1" applyAlignment="1" applyProtection="1">
      <alignment horizontal="center" vertical="center"/>
      <protection hidden="1"/>
    </xf>
    <xf numFmtId="49" fontId="46" fillId="3" borderId="50" xfId="0" applyNumberFormat="1"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50" fillId="0" borderId="59" xfId="0" applyFont="1" applyBorder="1" applyAlignment="1" applyProtection="1">
      <alignment horizontal="center" vertical="center"/>
      <protection hidden="1"/>
    </xf>
    <xf numFmtId="0" fontId="50" fillId="0" borderId="38" xfId="0" applyFont="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182" fontId="5" fillId="0" borderId="29" xfId="0" applyNumberFormat="1" applyFont="1" applyBorder="1" applyAlignment="1" applyProtection="1">
      <alignment horizontal="center" vertical="center"/>
      <protection hidden="1"/>
    </xf>
    <xf numFmtId="183" fontId="7" fillId="0" borderId="29" xfId="0" applyNumberFormat="1" applyFont="1" applyBorder="1" applyAlignment="1" applyProtection="1">
      <alignment horizontal="center" vertical="center"/>
      <protection hidden="1"/>
    </xf>
    <xf numFmtId="183" fontId="0" fillId="0" borderId="29" xfId="0" applyNumberForma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1" fillId="3" borderId="3" xfId="0" applyFont="1" applyFill="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6" fillId="3" borderId="3" xfId="0" applyFont="1" applyFill="1" applyBorder="1" applyAlignment="1" applyProtection="1">
      <alignment horizontal="center" vertical="center"/>
      <protection hidden="1"/>
    </xf>
    <xf numFmtId="0" fontId="46" fillId="3" borderId="7"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hidden="1"/>
    </xf>
    <xf numFmtId="0" fontId="73" fillId="3" borderId="43" xfId="0" applyFont="1" applyFill="1" applyBorder="1" applyAlignment="1" applyProtection="1">
      <alignment horizontal="center" vertical="center"/>
      <protection hidden="1"/>
    </xf>
    <xf numFmtId="0" fontId="73" fillId="3" borderId="21" xfId="0" applyFont="1" applyFill="1" applyBorder="1" applyAlignment="1" applyProtection="1">
      <alignment horizontal="center" vertical="center"/>
      <protection hidden="1"/>
    </xf>
    <xf numFmtId="0" fontId="73" fillId="3" borderId="42" xfId="0" applyFont="1" applyFill="1" applyBorder="1" applyAlignment="1" applyProtection="1">
      <alignment horizontal="center" vertical="center"/>
      <protection hidden="1"/>
    </xf>
    <xf numFmtId="0" fontId="11" fillId="3" borderId="43" xfId="0" applyFont="1" applyFill="1" applyBorder="1" applyAlignment="1" applyProtection="1">
      <alignment horizontal="center" vertical="center"/>
      <protection hidden="1"/>
    </xf>
    <xf numFmtId="0" fontId="11" fillId="3" borderId="21" xfId="0" applyFont="1" applyFill="1" applyBorder="1" applyAlignment="1" applyProtection="1">
      <alignment horizontal="center" vertical="center"/>
      <protection hidden="1"/>
    </xf>
    <xf numFmtId="0" fontId="11" fillId="3" borderId="42" xfId="0" applyFont="1" applyFill="1" applyBorder="1" applyAlignment="1" applyProtection="1">
      <alignment horizontal="center" vertical="center"/>
      <protection hidden="1"/>
    </xf>
    <xf numFmtId="49" fontId="46" fillId="3" borderId="91" xfId="0" applyNumberFormat="1" applyFont="1" applyFill="1" applyBorder="1" applyAlignment="1" applyProtection="1">
      <alignment horizontal="center" vertical="center"/>
      <protection hidden="1"/>
    </xf>
    <xf numFmtId="49" fontId="46" fillId="3" borderId="77" xfId="0" applyNumberFormat="1" applyFont="1" applyFill="1" applyBorder="1" applyAlignment="1" applyProtection="1">
      <alignment horizontal="center" vertical="center"/>
      <protection hidden="1"/>
    </xf>
    <xf numFmtId="49" fontId="46" fillId="3" borderId="78" xfId="0" applyNumberFormat="1"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hidden="1"/>
    </xf>
    <xf numFmtId="0" fontId="46" fillId="3" borderId="9" xfId="0" applyFont="1" applyFill="1" applyBorder="1" applyAlignment="1" applyProtection="1">
      <alignment horizontal="center" vertical="center"/>
      <protection hidden="1"/>
    </xf>
    <xf numFmtId="49" fontId="46" fillId="3" borderId="4" xfId="0" applyNumberFormat="1" applyFont="1" applyFill="1" applyBorder="1" applyAlignment="1" applyProtection="1">
      <alignment horizontal="center" vertical="center"/>
      <protection hidden="1"/>
    </xf>
    <xf numFmtId="49" fontId="46" fillId="3" borderId="74" xfId="0" applyNumberFormat="1" applyFont="1" applyFill="1" applyBorder="1" applyAlignment="1" applyProtection="1">
      <alignment horizontal="center" vertical="center"/>
      <protection hidden="1"/>
    </xf>
    <xf numFmtId="49" fontId="46" fillId="3" borderId="64" xfId="0" applyNumberFormat="1" applyFont="1" applyFill="1" applyBorder="1" applyAlignment="1" applyProtection="1">
      <alignment horizontal="center" vertical="center"/>
      <protection hidden="1"/>
    </xf>
    <xf numFmtId="0" fontId="46" fillId="3" borderId="11"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6" xfId="0" applyFont="1" applyFill="1" applyBorder="1" applyAlignment="1">
      <alignment horizontal="center" vertical="center"/>
    </xf>
    <xf numFmtId="0" fontId="73" fillId="3" borderId="43" xfId="0" applyFont="1" applyFill="1" applyBorder="1" applyAlignment="1" applyProtection="1">
      <alignment horizontal="center" vertical="center"/>
      <protection locked="0"/>
    </xf>
    <xf numFmtId="0" fontId="73" fillId="3" borderId="21" xfId="0" applyFont="1" applyFill="1" applyBorder="1" applyAlignment="1" applyProtection="1">
      <alignment horizontal="center" vertical="center"/>
      <protection locked="0"/>
    </xf>
    <xf numFmtId="0" fontId="73"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46" fillId="3" borderId="91" xfId="0" applyNumberFormat="1" applyFont="1" applyFill="1" applyBorder="1" applyAlignment="1" applyProtection="1">
      <alignment horizontal="center" vertical="center"/>
      <protection locked="0"/>
    </xf>
    <xf numFmtId="49" fontId="46" fillId="3" borderId="77" xfId="0" applyNumberFormat="1" applyFont="1" applyFill="1" applyBorder="1" applyAlignment="1" applyProtection="1">
      <alignment horizontal="center" vertical="center"/>
      <protection locked="0"/>
    </xf>
    <xf numFmtId="49" fontId="46" fillId="3" borderId="78" xfId="0" applyNumberFormat="1"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49" fontId="46" fillId="3" borderId="4" xfId="0" applyNumberFormat="1" applyFont="1" applyFill="1" applyBorder="1" applyAlignment="1" applyProtection="1">
      <alignment horizontal="center" vertical="center"/>
      <protection locked="0"/>
    </xf>
    <xf numFmtId="49" fontId="46" fillId="3" borderId="74" xfId="0" applyNumberFormat="1" applyFont="1" applyFill="1" applyBorder="1" applyAlignment="1" applyProtection="1">
      <alignment horizontal="center" vertical="center"/>
      <protection locked="0"/>
    </xf>
    <xf numFmtId="49" fontId="46" fillId="3" borderId="64" xfId="0" applyNumberFormat="1" applyFont="1" applyFill="1" applyBorder="1" applyAlignment="1" applyProtection="1">
      <alignment horizontal="center" vertical="center"/>
      <protection locked="0"/>
    </xf>
    <xf numFmtId="0" fontId="41" fillId="3" borderId="11" xfId="0" applyFont="1" applyFill="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46" fillId="3" borderId="3" xfId="0" applyFont="1" applyFill="1" applyBorder="1" applyAlignment="1" applyProtection="1">
      <alignment horizontal="center" vertical="center"/>
      <protection locked="0"/>
    </xf>
    <xf numFmtId="0" fontId="0" fillId="0" borderId="83"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8" fillId="27" borderId="61" xfId="0" applyFont="1" applyFill="1" applyBorder="1" applyAlignment="1" applyProtection="1">
      <alignment horizontal="center" vertical="center"/>
      <protection hidden="1"/>
    </xf>
    <xf numFmtId="0" fontId="8" fillId="27" borderId="67" xfId="0" applyFont="1" applyFill="1" applyBorder="1" applyAlignment="1" applyProtection="1">
      <alignment horizontal="center" vertical="center"/>
      <protection hidden="1"/>
    </xf>
    <xf numFmtId="0" fontId="8" fillId="27" borderId="4" xfId="0" applyFont="1" applyFill="1" applyBorder="1" applyAlignment="1" applyProtection="1">
      <alignment horizontal="center" vertical="center"/>
      <protection hidden="1"/>
    </xf>
    <xf numFmtId="0" fontId="8" fillId="27" borderId="66"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0" fillId="3" borderId="0" xfId="0" applyFont="1" applyFill="1" applyAlignment="1" applyProtection="1">
      <alignment horizontal="center" vertical="center"/>
      <protection hidden="1"/>
    </xf>
    <xf numFmtId="0" fontId="111" fillId="3" borderId="56" xfId="0" applyFont="1" applyFill="1" applyBorder="1" applyAlignment="1" applyProtection="1">
      <alignment horizontal="center" vertical="center"/>
      <protection hidden="1"/>
    </xf>
    <xf numFmtId="0" fontId="111" fillId="3" borderId="26" xfId="0" applyFont="1" applyFill="1" applyBorder="1" applyAlignment="1" applyProtection="1">
      <alignment horizontal="center" vertical="center"/>
      <protection hidden="1"/>
    </xf>
    <xf numFmtId="0" fontId="111" fillId="3" borderId="27"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41" fillId="3" borderId="43" xfId="0" applyFont="1" applyFill="1" applyBorder="1" applyAlignment="1" applyProtection="1">
      <alignment horizontal="center" vertical="center"/>
      <protection hidden="1"/>
    </xf>
    <xf numFmtId="0" fontId="41" fillId="3" borderId="65" xfId="0" applyFont="1" applyFill="1" applyBorder="1" applyAlignment="1" applyProtection="1">
      <alignment horizontal="center" vertical="center"/>
      <protection hidden="1"/>
    </xf>
    <xf numFmtId="0" fontId="8" fillId="27" borderId="8" xfId="0" applyFont="1" applyFill="1" applyBorder="1" applyAlignment="1" applyProtection="1">
      <alignment horizontal="center" vertical="center"/>
      <protection hidden="1"/>
    </xf>
    <xf numFmtId="0" fontId="8" fillId="27" borderId="9" xfId="0" applyFont="1" applyFill="1" applyBorder="1" applyAlignment="1" applyProtection="1">
      <alignment horizontal="center" vertical="center"/>
      <protection hidden="1"/>
    </xf>
    <xf numFmtId="0" fontId="8" fillId="27" borderId="12" xfId="0" applyFont="1" applyFill="1" applyBorder="1" applyAlignment="1" applyProtection="1">
      <alignment horizontal="center" vertical="center"/>
      <protection hidden="1"/>
    </xf>
    <xf numFmtId="0" fontId="8" fillId="27" borderId="35" xfId="0" applyFont="1" applyFill="1" applyBorder="1" applyAlignment="1" applyProtection="1">
      <alignment horizontal="center" vertical="center"/>
      <protection hidden="1"/>
    </xf>
    <xf numFmtId="0" fontId="8" fillId="3" borderId="55" xfId="0" applyFont="1" applyFill="1" applyBorder="1" applyAlignment="1" applyProtection="1">
      <alignment horizontal="center" vertical="center"/>
      <protection hidden="1"/>
    </xf>
    <xf numFmtId="0" fontId="8" fillId="3" borderId="0" xfId="0" applyFont="1" applyFill="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26" xfId="0" applyFont="1" applyFill="1" applyBorder="1" applyAlignment="1" applyProtection="1">
      <alignment horizontal="center" vertical="center"/>
      <protection hidden="1"/>
    </xf>
    <xf numFmtId="0" fontId="46" fillId="27" borderId="11" xfId="0" applyFont="1" applyFill="1" applyBorder="1" applyAlignment="1" applyProtection="1">
      <alignment horizontal="center" vertical="center"/>
      <protection locked="0"/>
    </xf>
    <xf numFmtId="0" fontId="46" fillId="27" borderId="3" xfId="0" applyFont="1" applyFill="1" applyBorder="1" applyAlignment="1" applyProtection="1">
      <alignment horizontal="center" vertical="center"/>
      <protection locked="0"/>
    </xf>
    <xf numFmtId="49" fontId="46" fillId="3" borderId="36" xfId="0" applyNumberFormat="1" applyFont="1" applyFill="1" applyBorder="1" applyAlignment="1" applyProtection="1">
      <alignment horizontal="center" vertical="center"/>
      <protection locked="0"/>
    </xf>
    <xf numFmtId="49" fontId="46" fillId="3" borderId="47" xfId="0" applyNumberFormat="1" applyFont="1" applyFill="1" applyBorder="1" applyAlignment="1" applyProtection="1">
      <alignment horizontal="center" vertical="center"/>
      <protection locked="0"/>
    </xf>
    <xf numFmtId="49" fontId="46" fillId="3" borderId="37" xfId="0" applyNumberFormat="1" applyFont="1" applyFill="1" applyBorder="1" applyAlignment="1" applyProtection="1">
      <alignment horizontal="center" vertical="center"/>
      <protection locked="0"/>
    </xf>
    <xf numFmtId="49" fontId="46" fillId="3" borderId="62" xfId="0" applyNumberFormat="1" applyFont="1" applyFill="1" applyBorder="1" applyAlignment="1" applyProtection="1">
      <alignment horizontal="center" vertical="center"/>
      <protection locked="0"/>
    </xf>
    <xf numFmtId="49" fontId="46" fillId="3" borderId="48" xfId="0" applyNumberFormat="1" applyFont="1" applyFill="1" applyBorder="1" applyAlignment="1" applyProtection="1">
      <alignment horizontal="center" vertical="center"/>
      <protection locked="0"/>
    </xf>
    <xf numFmtId="49" fontId="46" fillId="3" borderId="38" xfId="0" applyNumberFormat="1" applyFont="1" applyFill="1" applyBorder="1" applyAlignment="1" applyProtection="1">
      <alignment horizontal="center" vertical="center"/>
      <protection locked="0"/>
    </xf>
    <xf numFmtId="49" fontId="46" fillId="3" borderId="68" xfId="0" applyNumberFormat="1" applyFont="1" applyFill="1" applyBorder="1" applyAlignment="1" applyProtection="1">
      <alignment horizontal="center" vertical="center"/>
      <protection locked="0"/>
    </xf>
    <xf numFmtId="49" fontId="46" fillId="3" borderId="69" xfId="0" applyNumberFormat="1" applyFont="1" applyFill="1" applyBorder="1" applyAlignment="1" applyProtection="1">
      <alignment horizontal="center" vertical="center"/>
      <protection locked="0"/>
    </xf>
    <xf numFmtId="49" fontId="46" fillId="3" borderId="70" xfId="0" applyNumberFormat="1" applyFont="1" applyFill="1" applyBorder="1" applyAlignment="1" applyProtection="1">
      <alignment horizontal="center" vertical="center"/>
      <protection locked="0"/>
    </xf>
    <xf numFmtId="0" fontId="69" fillId="4" borderId="0" xfId="0" applyFont="1" applyFill="1" applyAlignment="1" applyProtection="1">
      <alignment horizontal="center" vertical="center"/>
      <protection hidden="1"/>
    </xf>
    <xf numFmtId="183" fontId="5" fillId="0" borderId="29" xfId="0" applyNumberFormat="1" applyFont="1" applyBorder="1" applyAlignment="1" applyProtection="1">
      <alignment horizontal="center" vertical="center"/>
      <protection hidden="1"/>
    </xf>
    <xf numFmtId="0" fontId="53" fillId="0" borderId="83" xfId="0" applyFont="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6" fillId="0" borderId="83" xfId="0" applyFont="1" applyBorder="1" applyAlignment="1" applyProtection="1">
      <alignment horizontal="center" vertical="center"/>
      <protection locked="0" hidden="1"/>
    </xf>
    <xf numFmtId="0" fontId="56" fillId="0" borderId="7" xfId="0" applyFont="1" applyBorder="1" applyAlignment="1" applyProtection="1">
      <alignment horizontal="center" vertical="center"/>
      <protection locked="0" hidden="1"/>
    </xf>
    <xf numFmtId="0" fontId="56" fillId="0" borderId="6" xfId="0" applyFont="1" applyBorder="1" applyAlignment="1" applyProtection="1">
      <alignment horizontal="center" vertical="center"/>
      <protection locked="0" hidden="1"/>
    </xf>
    <xf numFmtId="0" fontId="6" fillId="0" borderId="83"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52" fillId="0" borderId="11" xfId="0" applyFont="1" applyBorder="1" applyAlignment="1" applyProtection="1">
      <alignment horizontal="center" vertical="center"/>
      <protection locked="0" hidden="1"/>
    </xf>
    <xf numFmtId="0" fontId="52" fillId="0" borderId="7" xfId="0" applyFont="1" applyBorder="1" applyAlignment="1" applyProtection="1">
      <alignment horizontal="center" vertical="center"/>
      <protection locked="0" hidden="1"/>
    </xf>
    <xf numFmtId="0" fontId="52" fillId="0" borderId="3" xfId="0" applyFont="1" applyBorder="1" applyAlignment="1" applyProtection="1">
      <alignment horizontal="center" vertical="center"/>
      <protection locked="0" hidden="1"/>
    </xf>
    <xf numFmtId="0" fontId="56" fillId="0" borderId="3" xfId="0"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14" fontId="52" fillId="0" borderId="11" xfId="0" applyNumberFormat="1" applyFont="1" applyBorder="1" applyAlignment="1" applyProtection="1">
      <alignment horizontal="center" vertical="center"/>
      <protection locked="0" hidden="1"/>
    </xf>
    <xf numFmtId="14" fontId="52" fillId="0" borderId="83" xfId="0" applyNumberFormat="1" applyFont="1" applyBorder="1" applyAlignment="1" applyProtection="1">
      <alignment horizontal="center" vertical="center"/>
      <protection locked="0" hidden="1"/>
    </xf>
    <xf numFmtId="0" fontId="52" fillId="0" borderId="6" xfId="0" applyFont="1" applyBorder="1" applyAlignment="1" applyProtection="1">
      <alignment horizontal="center" vertical="center"/>
      <protection locked="0" hidden="1"/>
    </xf>
    <xf numFmtId="0" fontId="52" fillId="0" borderId="83" xfId="0" applyFont="1" applyBorder="1" applyAlignment="1" applyProtection="1">
      <alignment horizontal="center" vertical="center"/>
      <protection locked="0" hidden="1"/>
    </xf>
    <xf numFmtId="0" fontId="48" fillId="14" borderId="0" xfId="0" applyFont="1" applyFill="1" applyAlignment="1" applyProtection="1">
      <alignment horizontal="center" vertical="center"/>
      <protection hidden="1"/>
    </xf>
    <xf numFmtId="183" fontId="15" fillId="0" borderId="29" xfId="0" applyNumberFormat="1" applyFont="1" applyBorder="1" applyAlignment="1" applyProtection="1">
      <alignment horizontal="center" vertical="center"/>
      <protection hidden="1"/>
    </xf>
    <xf numFmtId="183" fontId="68" fillId="0" borderId="29" xfId="0" applyNumberFormat="1" applyFont="1" applyBorder="1" applyAlignment="1" applyProtection="1">
      <alignment horizontal="center" vertical="center"/>
      <protection hidden="1"/>
    </xf>
    <xf numFmtId="0" fontId="53" fillId="0" borderId="3" xfId="0" applyFont="1" applyBorder="1" applyAlignment="1" applyProtection="1">
      <alignment horizontal="center" vertical="center"/>
      <protection hidden="1"/>
    </xf>
    <xf numFmtId="181" fontId="21" fillId="0" borderId="0" xfId="2" applyNumberFormat="1"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Alignment="1" applyProtection="1">
      <alignment horizontal="center" vertical="center"/>
      <protection locked="0"/>
    </xf>
    <xf numFmtId="0" fontId="21" fillId="0" borderId="0" xfId="2" applyFont="1" applyAlignment="1">
      <alignment horizontal="center" vertical="center"/>
    </xf>
    <xf numFmtId="180" fontId="21" fillId="0" borderId="0" xfId="2" applyNumberFormat="1" applyFont="1" applyAlignment="1" applyProtection="1">
      <alignment horizontal="center" vertical="center"/>
      <protection locked="0"/>
    </xf>
    <xf numFmtId="0" fontId="21" fillId="0" borderId="0" xfId="2" applyFont="1" applyAlignment="1" applyProtection="1">
      <alignment horizontal="center" vertical="center"/>
      <protection locked="0"/>
    </xf>
    <xf numFmtId="0" fontId="35" fillId="0" borderId="0" xfId="2" applyFont="1" applyAlignment="1" applyProtection="1">
      <alignment horizontal="right" vertical="center"/>
      <protection locked="0"/>
    </xf>
    <xf numFmtId="0" fontId="35" fillId="0" borderId="0" xfId="2" applyFont="1" applyAlignment="1" applyProtection="1">
      <alignment horizontal="center" vertical="center"/>
      <protection locked="0"/>
    </xf>
    <xf numFmtId="0" fontId="34" fillId="0" borderId="29" xfId="2" applyFont="1" applyBorder="1" applyAlignment="1" applyProtection="1">
      <alignment horizontal="center" vertical="center"/>
      <protection hidden="1"/>
    </xf>
    <xf numFmtId="0" fontId="34" fillId="0" borderId="29" xfId="2" applyFont="1" applyBorder="1" applyAlignment="1" applyProtection="1">
      <alignment horizontal="left" vertical="center"/>
      <protection hidden="1"/>
    </xf>
    <xf numFmtId="0" fontId="19" fillId="0" borderId="29" xfId="2" applyBorder="1" applyAlignment="1" applyProtection="1">
      <alignment horizontal="center" vertical="center"/>
      <protection locked="0" hidden="1"/>
    </xf>
    <xf numFmtId="180" fontId="19" fillId="0" borderId="29" xfId="2" applyNumberFormat="1" applyBorder="1" applyAlignment="1" applyProtection="1">
      <alignment horizontal="center" vertical="center"/>
      <protection locked="0" hidden="1"/>
    </xf>
    <xf numFmtId="0" fontId="33" fillId="0" borderId="29" xfId="2" applyFont="1" applyBorder="1" applyAlignment="1" applyProtection="1">
      <alignment horizontal="center" vertical="center"/>
      <protection hidden="1"/>
    </xf>
    <xf numFmtId="0" fontId="34" fillId="0" borderId="29" xfId="2" applyFont="1" applyBorder="1" applyAlignment="1" applyProtection="1">
      <alignment horizontal="center" vertical="center"/>
      <protection locked="0" hidden="1"/>
    </xf>
    <xf numFmtId="0" fontId="19" fillId="0" borderId="0" xfId="2" applyAlignment="1" applyProtection="1">
      <alignment horizontal="center" vertical="center"/>
      <protection hidden="1"/>
    </xf>
    <xf numFmtId="0" fontId="35"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5" fillId="3" borderId="26" xfId="0" applyFont="1" applyFill="1" applyBorder="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xf numFmtId="0" fontId="16" fillId="3" borderId="52" xfId="0" applyFont="1" applyFill="1" applyBorder="1" applyAlignment="1">
      <alignment horizontal="center" vertical="center" wrapText="1"/>
    </xf>
    <xf numFmtId="0" fontId="16" fillId="3" borderId="53" xfId="0" applyFont="1" applyFill="1" applyBorder="1" applyAlignment="1">
      <alignment horizontal="center" vertical="center"/>
    </xf>
    <xf numFmtId="0" fontId="16" fillId="3" borderId="0" xfId="0" applyFont="1" applyFill="1" applyAlignment="1">
      <alignment horizontal="center" vertical="center"/>
    </xf>
    <xf numFmtId="0" fontId="16" fillId="3" borderId="25"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56"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0" fontId="5" fillId="3" borderId="4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26"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cellXfs>
  <cellStyles count="18">
    <cellStyle name="ハイパーリンク" xfId="3" builtinId="8"/>
    <cellStyle name="ハイパーリンク 2" xfId="6" xr:uid="{00000000-0005-0000-0000-000001000000}"/>
    <cellStyle name="桁区切り 2" xfId="8" xr:uid="{00000000-0005-0000-0000-000002000000}"/>
    <cellStyle name="桁区切り 2 2" xfId="16" xr:uid="{AD3AD77F-73BC-4816-9BEB-9F54E351E2A2}"/>
    <cellStyle name="桁区切り 3" xfId="7" xr:uid="{00000000-0005-0000-0000-000003000000}"/>
    <cellStyle name="桁区切り 3 2" xfId="15" xr:uid="{F945BEF0-8A54-4A65-89B5-59A4911449BE}"/>
    <cellStyle name="通貨" xfId="1" builtinId="7"/>
    <cellStyle name="標準" xfId="0" builtinId="0"/>
    <cellStyle name="標準 2" xfId="2" xr:uid="{00000000-0005-0000-0000-000006000000}"/>
    <cellStyle name="標準 2 2" xfId="9" xr:uid="{00000000-0005-0000-0000-000007000000}"/>
    <cellStyle name="標準 2 2 2" xfId="17" xr:uid="{B70A70D2-58F5-4EF7-8240-7A783FCC9E35}"/>
    <cellStyle name="標準 3" xfId="5" xr:uid="{00000000-0005-0000-0000-000008000000}"/>
    <cellStyle name="標準 4" xfId="10" xr:uid="{00000000-0005-0000-0000-000009000000}"/>
    <cellStyle name="標準 5" xfId="11" xr:uid="{00000000-0005-0000-0000-00000A000000}"/>
    <cellStyle name="標準 6" xfId="12" xr:uid="{00000000-0005-0000-0000-00000B000000}"/>
    <cellStyle name="標準 7" xfId="13" xr:uid="{00000000-0005-0000-0000-00000C000000}"/>
    <cellStyle name="標準 8" xfId="14" xr:uid="{00000000-0005-0000-0000-00000D000000}"/>
    <cellStyle name="標準 9" xfId="4" xr:uid="{00000000-0005-0000-0000-00000E000000}"/>
  </cellStyles>
  <dxfs count="56">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FFFF00"/>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FF"/>
      <color rgb="FF99FFCC"/>
      <color rgb="FFFFFF99"/>
      <color rgb="FFFF9999"/>
      <color rgb="FFFF33CC"/>
      <color rgb="FFFF7C80"/>
      <color rgb="FFFF66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FF00"/>
    <pageSetUpPr fitToPage="1"/>
  </sheetPr>
  <dimension ref="A1:BE402"/>
  <sheetViews>
    <sheetView showGridLines="0" showRowColHeaders="0" tabSelected="1" zoomScale="125" zoomScaleNormal="271" workbookViewId="0">
      <selection sqref="A1:J2"/>
    </sheetView>
  </sheetViews>
  <sheetFormatPr defaultColWidth="8.875" defaultRowHeight="13.5"/>
  <cols>
    <col min="1" max="1" width="9" style="1"/>
    <col min="2" max="2" width="13.125" style="1" customWidth="1"/>
    <col min="3" max="3" width="14.375" style="1" customWidth="1"/>
    <col min="4" max="4" width="13.875" style="1" customWidth="1"/>
    <col min="5" max="5" width="10.125" style="1" customWidth="1"/>
    <col min="6" max="6" width="4.5" style="1" customWidth="1"/>
    <col min="7" max="7" width="15.125" style="1" customWidth="1"/>
    <col min="8" max="8" width="3.5" style="1" customWidth="1"/>
    <col min="9" max="9" width="10.5" style="1" bestFit="1" customWidth="1"/>
    <col min="10" max="10" width="8.125" style="1" customWidth="1"/>
    <col min="11" max="12" width="9" style="1"/>
    <col min="13" max="14" width="9.125" style="1" hidden="1" customWidth="1"/>
    <col min="15" max="57" width="9" style="1"/>
  </cols>
  <sheetData>
    <row r="1" spans="1:14" s="1" customFormat="1" ht="13.35" customHeight="1">
      <c r="A1" s="493" t="str">
        <f>CONCATENATE('加盟校情報&amp;大会設定'!G5,'加盟校情報&amp;大会設定'!H5,'加盟校情報&amp;大会設定'!I5,'加盟校情報&amp;大会設定'!J5)&amp;"　申込"</f>
        <v>第89回東海学生陸上競技対校選手権大会　申込</v>
      </c>
      <c r="B1" s="493"/>
      <c r="C1" s="493"/>
      <c r="D1" s="493"/>
      <c r="E1" s="493"/>
      <c r="F1" s="493"/>
      <c r="G1" s="493"/>
      <c r="H1" s="493"/>
      <c r="I1" s="493"/>
      <c r="J1" s="493"/>
      <c r="M1" s="1">
        <v>0</v>
      </c>
      <c r="N1" s="1">
        <v>0</v>
      </c>
    </row>
    <row r="2" spans="1:14" s="1" customFormat="1" ht="13.35" customHeight="1">
      <c r="A2" s="493"/>
      <c r="B2" s="493"/>
      <c r="C2" s="493"/>
      <c r="D2" s="493"/>
      <c r="E2" s="493"/>
      <c r="F2" s="493"/>
      <c r="G2" s="493"/>
      <c r="H2" s="493"/>
      <c r="I2" s="493"/>
      <c r="J2" s="493"/>
      <c r="M2" s="1">
        <v>1</v>
      </c>
      <c r="N2" s="1">
        <v>5000</v>
      </c>
    </row>
    <row r="3" spans="1:14" s="1" customFormat="1" ht="13.35" hidden="1" customHeight="1">
      <c r="A3" s="425"/>
      <c r="B3" s="493" t="str">
        <f>IF(H53="#VALUE!","エラーを解消してから提出してください","エラーはありません")</f>
        <v>エラーはありません</v>
      </c>
      <c r="C3" s="493"/>
      <c r="D3" s="493"/>
      <c r="E3" s="493"/>
      <c r="F3" s="493"/>
      <c r="G3" s="493"/>
      <c r="H3" s="493"/>
      <c r="I3" s="493"/>
      <c r="J3" s="425"/>
      <c r="M3" s="1">
        <v>2</v>
      </c>
      <c r="N3" s="1">
        <v>5000</v>
      </c>
    </row>
    <row r="4" spans="1:14" s="1" customFormat="1" ht="13.35" hidden="1" customHeight="1">
      <c r="A4" s="425"/>
      <c r="B4" s="493"/>
      <c r="C4" s="493"/>
      <c r="D4" s="493"/>
      <c r="E4" s="493"/>
      <c r="F4" s="493"/>
      <c r="G4" s="493"/>
      <c r="H4" s="493"/>
      <c r="I4" s="493"/>
      <c r="J4" s="425"/>
      <c r="M4" s="1">
        <v>3</v>
      </c>
      <c r="N4" s="1">
        <v>5000</v>
      </c>
    </row>
    <row r="5" spans="1:14" s="1" customFormat="1" ht="14.25" thickBot="1">
      <c r="A5" s="333"/>
      <c r="B5" s="333"/>
      <c r="C5" s="333"/>
      <c r="D5" s="333"/>
      <c r="E5" s="333"/>
      <c r="F5" s="333"/>
      <c r="G5" s="333"/>
      <c r="H5" s="333"/>
      <c r="I5" s="333"/>
      <c r="J5" s="333"/>
      <c r="M5" s="1">
        <v>4</v>
      </c>
      <c r="N5" s="1">
        <v>5000</v>
      </c>
    </row>
    <row r="6" spans="1:14" s="1" customFormat="1" ht="16.5" customHeight="1">
      <c r="A6" s="333"/>
      <c r="B6" s="570" t="s">
        <v>0</v>
      </c>
      <c r="C6" s="571"/>
      <c r="D6" s="578" t="str">
        <f>IF(D8&gt;0,VLOOKUP(D8,'加盟校情報&amp;大会設定'!$A$3:$B$52,2,0),"")</f>
        <v/>
      </c>
      <c r="E6" s="579"/>
      <c r="F6" s="579"/>
      <c r="G6" s="579"/>
      <c r="H6" s="579"/>
      <c r="I6" s="580"/>
      <c r="J6" s="333"/>
      <c r="M6" s="1">
        <v>5</v>
      </c>
      <c r="N6" s="1">
        <v>5000</v>
      </c>
    </row>
    <row r="7" spans="1:14" s="1" customFormat="1" ht="6.6" customHeight="1">
      <c r="A7" s="333"/>
      <c r="B7" s="566"/>
      <c r="C7" s="567"/>
      <c r="D7" s="581"/>
      <c r="E7" s="582"/>
      <c r="F7" s="582"/>
      <c r="G7" s="582"/>
      <c r="H7" s="582"/>
      <c r="I7" s="583"/>
      <c r="J7" s="333"/>
      <c r="M7" s="1">
        <v>6</v>
      </c>
      <c r="N7" s="1">
        <v>10000</v>
      </c>
    </row>
    <row r="8" spans="1:14" s="1" customFormat="1" ht="28.35" customHeight="1" thickBot="1">
      <c r="A8" s="2"/>
      <c r="B8" s="566" t="s">
        <v>1</v>
      </c>
      <c r="C8" s="567"/>
      <c r="D8" s="572"/>
      <c r="E8" s="573"/>
      <c r="F8" s="573"/>
      <c r="G8" s="573"/>
      <c r="H8" s="573"/>
      <c r="I8" s="574"/>
      <c r="J8" s="2"/>
      <c r="M8" s="1">
        <v>7</v>
      </c>
      <c r="N8" s="1">
        <v>10000</v>
      </c>
    </row>
    <row r="9" spans="1:14" s="1" customFormat="1" ht="24.95" hidden="1" customHeight="1" thickBot="1">
      <c r="A9" s="2"/>
      <c r="B9" s="568"/>
      <c r="C9" s="569"/>
      <c r="D9" s="575"/>
      <c r="E9" s="576"/>
      <c r="F9" s="576"/>
      <c r="G9" s="576"/>
      <c r="H9" s="576"/>
      <c r="I9" s="577"/>
      <c r="J9" s="2"/>
      <c r="M9" s="1">
        <v>8</v>
      </c>
      <c r="N9" s="1">
        <v>10000</v>
      </c>
    </row>
    <row r="10" spans="1:14" s="1" customFormat="1" ht="14.25" hidden="1" thickBot="1">
      <c r="A10" s="2"/>
      <c r="B10" s="561" t="s">
        <v>2</v>
      </c>
      <c r="C10" s="562"/>
      <c r="D10" s="563" t="str">
        <f>IF(D8&gt;0,VLOOKUP(D8,'加盟校情報&amp;大会設定'!A2:D94,3,0),"")</f>
        <v/>
      </c>
      <c r="E10" s="564"/>
      <c r="F10" s="564"/>
      <c r="G10" s="564"/>
      <c r="H10" s="564"/>
      <c r="I10" s="565"/>
      <c r="J10" s="2"/>
      <c r="M10" s="1">
        <v>9</v>
      </c>
      <c r="N10" s="1">
        <v>10000</v>
      </c>
    </row>
    <row r="11" spans="1:14" s="1" customFormat="1" ht="14.25" hidden="1" thickBot="1">
      <c r="A11" s="2"/>
      <c r="B11" s="561" t="s">
        <v>3</v>
      </c>
      <c r="C11" s="562"/>
      <c r="D11" s="563" t="str">
        <f>IF(D8&gt;0,VLOOKUP(D8,'加盟校情報&amp;大会設定'!A2:D94,4,0),"")</f>
        <v/>
      </c>
      <c r="E11" s="564"/>
      <c r="F11" s="564"/>
      <c r="G11" s="564"/>
      <c r="H11" s="564"/>
      <c r="I11" s="565"/>
      <c r="J11" s="2"/>
      <c r="M11" s="1">
        <v>10</v>
      </c>
      <c r="N11" s="1">
        <v>10000</v>
      </c>
    </row>
    <row r="12" spans="1:14" s="1" customFormat="1" ht="14.25" hidden="1" thickBot="1">
      <c r="A12" s="2"/>
      <c r="B12" s="561" t="s">
        <v>4</v>
      </c>
      <c r="C12" s="562"/>
      <c r="D12" s="563">
        <v>49</v>
      </c>
      <c r="E12" s="564"/>
      <c r="F12" s="564"/>
      <c r="G12" s="564"/>
      <c r="H12" s="564"/>
      <c r="I12" s="565"/>
      <c r="J12" s="2"/>
      <c r="M12" s="1">
        <v>11</v>
      </c>
      <c r="N12" s="1">
        <v>10000</v>
      </c>
    </row>
    <row r="13" spans="1:14" s="1" customFormat="1" hidden="1">
      <c r="A13" s="2"/>
      <c r="B13" s="333"/>
      <c r="C13" s="333"/>
      <c r="D13" s="2"/>
      <c r="E13" s="2"/>
      <c r="F13" s="2"/>
      <c r="G13" s="2"/>
      <c r="H13" s="2"/>
      <c r="I13" s="2"/>
      <c r="J13" s="2"/>
      <c r="M13" s="1">
        <v>12</v>
      </c>
      <c r="N13" s="1">
        <v>10000</v>
      </c>
    </row>
    <row r="14" spans="1:14" s="1" customFormat="1" ht="14.25" hidden="1" thickBot="1">
      <c r="A14" s="2"/>
      <c r="B14" s="333"/>
      <c r="C14" s="333"/>
      <c r="D14" s="2"/>
      <c r="E14" s="2"/>
      <c r="F14" s="2"/>
      <c r="G14" s="2"/>
      <c r="H14" s="2"/>
      <c r="I14" s="2"/>
      <c r="J14" s="2"/>
      <c r="M14" s="1">
        <v>13</v>
      </c>
      <c r="N14" s="1">
        <v>10000</v>
      </c>
    </row>
    <row r="15" spans="1:14" s="1" customFormat="1" ht="20.100000000000001" customHeight="1">
      <c r="A15" s="2"/>
      <c r="B15" s="547" t="s">
        <v>563</v>
      </c>
      <c r="C15" s="548"/>
      <c r="D15" s="551" t="str">
        <f>ASC(PHONETIC(D16))</f>
        <v/>
      </c>
      <c r="E15" s="551"/>
      <c r="F15" s="551"/>
      <c r="G15" s="551"/>
      <c r="H15" s="551"/>
      <c r="I15" s="560" t="s">
        <v>5</v>
      </c>
      <c r="J15" s="2"/>
      <c r="M15" s="1">
        <v>14</v>
      </c>
      <c r="N15" s="1">
        <v>10000</v>
      </c>
    </row>
    <row r="16" spans="1:14" s="1" customFormat="1" ht="20.100000000000001" customHeight="1">
      <c r="A16" s="2"/>
      <c r="B16" s="549" t="s">
        <v>562</v>
      </c>
      <c r="C16" s="550"/>
      <c r="D16" s="520"/>
      <c r="E16" s="520"/>
      <c r="F16" s="520"/>
      <c r="G16" s="520"/>
      <c r="H16" s="520"/>
      <c r="I16" s="553"/>
      <c r="J16" s="2"/>
      <c r="M16" s="1">
        <v>15</v>
      </c>
      <c r="N16" s="1">
        <v>10000</v>
      </c>
    </row>
    <row r="17" spans="1:14" s="1" customFormat="1" ht="20.100000000000001" hidden="1" customHeight="1">
      <c r="A17" s="2"/>
      <c r="B17" s="549"/>
      <c r="C17" s="550"/>
      <c r="D17" s="520"/>
      <c r="E17" s="520"/>
      <c r="F17" s="520"/>
      <c r="G17" s="520"/>
      <c r="H17" s="520"/>
      <c r="I17" s="553"/>
      <c r="J17" s="2"/>
      <c r="M17" s="1">
        <v>16</v>
      </c>
      <c r="N17" s="1">
        <v>15000</v>
      </c>
    </row>
    <row r="18" spans="1:14" s="1" customFormat="1" ht="20.100000000000001" customHeight="1">
      <c r="A18" s="2"/>
      <c r="B18" s="539" t="s">
        <v>8</v>
      </c>
      <c r="C18" s="540"/>
      <c r="D18" s="541"/>
      <c r="E18" s="541"/>
      <c r="F18" s="541"/>
      <c r="G18" s="541"/>
      <c r="H18" s="541"/>
      <c r="I18" s="542"/>
      <c r="J18" s="2"/>
      <c r="M18" s="1">
        <v>17</v>
      </c>
      <c r="N18" s="1">
        <v>15000</v>
      </c>
    </row>
    <row r="19" spans="1:14" s="1" customFormat="1" ht="20.100000000000001" customHeight="1">
      <c r="A19" s="2"/>
      <c r="B19" s="549" t="s">
        <v>290</v>
      </c>
      <c r="C19" s="550"/>
      <c r="D19" s="555" t="str">
        <f>ASC(PHONETIC(D20))</f>
        <v/>
      </c>
      <c r="E19" s="555"/>
      <c r="F19" s="555"/>
      <c r="G19" s="555"/>
      <c r="H19" s="555"/>
      <c r="I19" s="553" t="s">
        <v>5</v>
      </c>
      <c r="J19" s="2"/>
      <c r="M19" s="1">
        <v>18</v>
      </c>
      <c r="N19" s="1">
        <v>15000</v>
      </c>
    </row>
    <row r="20" spans="1:14" s="1" customFormat="1" ht="20.100000000000001" hidden="1" customHeight="1">
      <c r="A20" s="2"/>
      <c r="B20" s="549" t="s">
        <v>6</v>
      </c>
      <c r="C20" s="550"/>
      <c r="D20" s="520"/>
      <c r="E20" s="520"/>
      <c r="F20" s="520"/>
      <c r="G20" s="520"/>
      <c r="H20" s="520"/>
      <c r="I20" s="553"/>
      <c r="J20" s="2"/>
      <c r="M20" s="1">
        <v>19</v>
      </c>
      <c r="N20" s="1">
        <v>15000</v>
      </c>
    </row>
    <row r="21" spans="1:14" s="1" customFormat="1" ht="20.100000000000001" customHeight="1" thickBot="1">
      <c r="A21" s="2"/>
      <c r="B21" s="556"/>
      <c r="C21" s="557"/>
      <c r="D21" s="552"/>
      <c r="E21" s="552"/>
      <c r="F21" s="552"/>
      <c r="G21" s="552"/>
      <c r="H21" s="552"/>
      <c r="I21" s="554"/>
      <c r="J21" s="2"/>
      <c r="M21" s="1">
        <v>20</v>
      </c>
      <c r="N21" s="1">
        <v>15000</v>
      </c>
    </row>
    <row r="22" spans="1:14" s="1" customFormat="1" ht="19.5" hidden="1" thickBot="1">
      <c r="A22" s="2"/>
      <c r="B22" s="334"/>
      <c r="C22" s="334"/>
      <c r="D22" s="3"/>
      <c r="E22" s="3"/>
      <c r="F22" s="3"/>
      <c r="G22" s="3"/>
      <c r="H22" s="3"/>
      <c r="I22" s="334"/>
      <c r="J22" s="2"/>
      <c r="M22" s="1">
        <v>21</v>
      </c>
      <c r="N22" s="1">
        <v>15000</v>
      </c>
    </row>
    <row r="23" spans="1:14" s="1" customFormat="1" ht="19.5" hidden="1" thickBot="1">
      <c r="A23" s="2"/>
      <c r="B23" s="335"/>
      <c r="C23" s="335"/>
      <c r="D23" s="4"/>
      <c r="E23" s="4"/>
      <c r="F23" s="4"/>
      <c r="G23" s="4"/>
      <c r="H23" s="4"/>
      <c r="I23" s="335"/>
      <c r="J23" s="2"/>
      <c r="M23" s="1">
        <v>22</v>
      </c>
      <c r="N23" s="1">
        <v>15000</v>
      </c>
    </row>
    <row r="24" spans="1:14" s="1" customFormat="1" ht="20.100000000000001" customHeight="1">
      <c r="A24" s="2"/>
      <c r="B24" s="547" t="s">
        <v>487</v>
      </c>
      <c r="C24" s="548"/>
      <c r="D24" s="551" t="str">
        <f>ASC(PHONETIC(D25))</f>
        <v/>
      </c>
      <c r="E24" s="551"/>
      <c r="F24" s="551"/>
      <c r="G24" s="551"/>
      <c r="H24" s="551"/>
      <c r="I24" s="560" t="s">
        <v>5</v>
      </c>
      <c r="J24" s="2"/>
      <c r="M24" s="1">
        <v>23</v>
      </c>
      <c r="N24" s="1">
        <v>15000</v>
      </c>
    </row>
    <row r="25" spans="1:14" s="1" customFormat="1" ht="20.100000000000001" customHeight="1">
      <c r="A25" s="2"/>
      <c r="B25" s="549" t="s">
        <v>488</v>
      </c>
      <c r="C25" s="550"/>
      <c r="D25" s="520"/>
      <c r="E25" s="520"/>
      <c r="F25" s="520"/>
      <c r="G25" s="520"/>
      <c r="H25" s="520"/>
      <c r="I25" s="553"/>
      <c r="J25" s="2"/>
      <c r="M25" s="1">
        <v>24</v>
      </c>
      <c r="N25" s="1">
        <v>15000</v>
      </c>
    </row>
    <row r="26" spans="1:14" s="1" customFormat="1" ht="20.100000000000001" hidden="1" customHeight="1" thickBot="1">
      <c r="A26" s="2"/>
      <c r="B26" s="549"/>
      <c r="C26" s="550"/>
      <c r="D26" s="521"/>
      <c r="E26" s="521"/>
      <c r="F26" s="521"/>
      <c r="G26" s="521"/>
      <c r="H26" s="521"/>
      <c r="I26" s="553"/>
      <c r="J26" s="2"/>
      <c r="M26" s="1">
        <v>25</v>
      </c>
      <c r="N26" s="1">
        <v>15000</v>
      </c>
    </row>
    <row r="27" spans="1:14" s="1" customFormat="1" ht="20.100000000000001" customHeight="1">
      <c r="A27" s="2"/>
      <c r="B27" s="539" t="s">
        <v>7</v>
      </c>
      <c r="C27" s="540"/>
      <c r="D27" s="541"/>
      <c r="E27" s="541"/>
      <c r="F27" s="541"/>
      <c r="G27" s="541"/>
      <c r="H27" s="541"/>
      <c r="I27" s="542"/>
      <c r="J27" s="2"/>
      <c r="M27" s="1">
        <v>26</v>
      </c>
      <c r="N27" s="1">
        <v>15000</v>
      </c>
    </row>
    <row r="28" spans="1:14" s="1" customFormat="1" ht="20.100000000000001" hidden="1" customHeight="1">
      <c r="A28" s="2"/>
      <c r="B28" s="543" t="s">
        <v>9</v>
      </c>
      <c r="C28" s="544"/>
      <c r="D28" s="545"/>
      <c r="E28" s="545"/>
      <c r="F28" s="545"/>
      <c r="G28" s="545"/>
      <c r="H28" s="545"/>
      <c r="I28" s="546"/>
      <c r="J28" s="2"/>
      <c r="M28" s="1">
        <v>27</v>
      </c>
      <c r="N28" s="1">
        <v>15000</v>
      </c>
    </row>
    <row r="29" spans="1:14" s="1" customFormat="1" ht="20.100000000000001" hidden="1" customHeight="1">
      <c r="A29" s="2"/>
      <c r="B29" s="543" t="s">
        <v>10</v>
      </c>
      <c r="C29" s="544"/>
      <c r="D29" s="522"/>
      <c r="E29" s="523"/>
      <c r="F29" s="523"/>
      <c r="G29" s="523"/>
      <c r="H29" s="523"/>
      <c r="I29" s="524"/>
      <c r="J29" s="2"/>
      <c r="M29" s="1">
        <v>28</v>
      </c>
      <c r="N29" s="1">
        <v>15000</v>
      </c>
    </row>
    <row r="30" spans="1:14" s="1" customFormat="1" ht="20.100000000000001" hidden="1" customHeight="1">
      <c r="A30" s="2"/>
      <c r="B30" s="543"/>
      <c r="C30" s="544"/>
      <c r="D30" s="525"/>
      <c r="E30" s="526"/>
      <c r="F30" s="526"/>
      <c r="G30" s="526"/>
      <c r="H30" s="526"/>
      <c r="I30" s="527"/>
      <c r="J30" s="2"/>
      <c r="M30" s="1">
        <v>29</v>
      </c>
      <c r="N30" s="1">
        <v>15000</v>
      </c>
    </row>
    <row r="31" spans="1:14" s="1" customFormat="1" ht="20.100000000000001" hidden="1" customHeight="1">
      <c r="A31" s="2"/>
      <c r="B31" s="543"/>
      <c r="C31" s="544"/>
      <c r="D31" s="525"/>
      <c r="E31" s="526"/>
      <c r="F31" s="526"/>
      <c r="G31" s="526"/>
      <c r="H31" s="526"/>
      <c r="I31" s="527"/>
      <c r="J31" s="2"/>
      <c r="M31" s="1">
        <v>30</v>
      </c>
      <c r="N31" s="1">
        <v>15000</v>
      </c>
    </row>
    <row r="32" spans="1:14" s="1" customFormat="1" ht="20.100000000000001" hidden="1" customHeight="1">
      <c r="A32" s="2"/>
      <c r="B32" s="543"/>
      <c r="C32" s="544"/>
      <c r="D32" s="525"/>
      <c r="E32" s="526"/>
      <c r="F32" s="526"/>
      <c r="G32" s="526"/>
      <c r="H32" s="526"/>
      <c r="I32" s="527"/>
      <c r="J32" s="2"/>
      <c r="M32" s="1">
        <v>31</v>
      </c>
      <c r="N32" s="1">
        <v>25000</v>
      </c>
    </row>
    <row r="33" spans="1:14" s="1" customFormat="1" ht="20.100000000000001" hidden="1" customHeight="1" thickBot="1">
      <c r="A33" s="2"/>
      <c r="B33" s="558"/>
      <c r="C33" s="559"/>
      <c r="D33" s="528"/>
      <c r="E33" s="529"/>
      <c r="F33" s="529"/>
      <c r="G33" s="529"/>
      <c r="H33" s="529"/>
      <c r="I33" s="530"/>
      <c r="J33" s="2"/>
      <c r="M33" s="1">
        <v>32</v>
      </c>
      <c r="N33" s="1">
        <v>25000</v>
      </c>
    </row>
    <row r="34" spans="1:14" s="1" customFormat="1" ht="20.100000000000001" customHeight="1">
      <c r="A34" s="333"/>
      <c r="B34" s="334"/>
      <c r="C34" s="334"/>
      <c r="D34" s="336"/>
      <c r="E34" s="336"/>
      <c r="F34" s="336"/>
      <c r="G34" s="336"/>
      <c r="H34" s="336"/>
      <c r="I34" s="336"/>
      <c r="J34" s="2"/>
      <c r="M34" s="1">
        <v>33</v>
      </c>
      <c r="N34" s="1">
        <v>25000</v>
      </c>
    </row>
    <row r="35" spans="1:14" s="1" customFormat="1" ht="20.100000000000001" hidden="1" customHeight="1">
      <c r="A35" s="333"/>
      <c r="B35" s="532" t="s">
        <v>437</v>
      </c>
      <c r="C35" s="532"/>
      <c r="D35" s="532"/>
      <c r="E35" s="532"/>
      <c r="F35" s="532"/>
      <c r="G35" s="532"/>
      <c r="H35" s="532"/>
      <c r="I35" s="532"/>
      <c r="J35" s="2"/>
      <c r="M35" s="1">
        <v>34</v>
      </c>
      <c r="N35" s="1">
        <v>25000</v>
      </c>
    </row>
    <row r="36" spans="1:14" s="1" customFormat="1" ht="20.100000000000001" hidden="1" customHeight="1">
      <c r="A36" s="333"/>
      <c r="B36" s="334"/>
      <c r="C36" s="334"/>
      <c r="D36" s="534" t="s">
        <v>419</v>
      </c>
      <c r="E36" s="534"/>
      <c r="F36" s="533" t="str">
        <f>IF(D25&gt;0,D25,"")</f>
        <v/>
      </c>
      <c r="G36" s="533"/>
      <c r="H36" s="533"/>
      <c r="I36" s="337" t="s">
        <v>420</v>
      </c>
      <c r="J36" s="2"/>
      <c r="M36" s="1">
        <v>35</v>
      </c>
      <c r="N36" s="1">
        <v>25000</v>
      </c>
    </row>
    <row r="37" spans="1:14" s="1" customFormat="1" ht="20.100000000000001" customHeight="1">
      <c r="A37" s="333"/>
      <c r="B37" s="333" t="s">
        <v>648</v>
      </c>
      <c r="C37" s="304"/>
      <c r="D37" s="333" t="s">
        <v>1296</v>
      </c>
      <c r="E37" s="333"/>
      <c r="F37" s="333" t="s">
        <v>1297</v>
      </c>
      <c r="G37" s="336"/>
      <c r="H37" s="336"/>
      <c r="I37" s="333" t="s">
        <v>1299</v>
      </c>
      <c r="J37" s="2"/>
      <c r="M37" s="1">
        <v>36</v>
      </c>
      <c r="N37" s="1">
        <v>25000</v>
      </c>
    </row>
    <row r="38" spans="1:14" s="1" customFormat="1" ht="13.35" customHeight="1">
      <c r="A38" s="333"/>
      <c r="B38" s="535" t="s">
        <v>1328</v>
      </c>
      <c r="C38" s="535"/>
      <c r="D38" s="339" t="s">
        <v>1194</v>
      </c>
      <c r="E38" s="340"/>
      <c r="F38" s="341" t="s">
        <v>649</v>
      </c>
      <c r="G38" s="333"/>
      <c r="H38" s="333"/>
      <c r="I38" s="341" t="s">
        <v>5175</v>
      </c>
      <c r="J38" s="167"/>
      <c r="M38" s="1">
        <v>37</v>
      </c>
      <c r="N38" s="1">
        <v>25000</v>
      </c>
    </row>
    <row r="39" spans="1:14" s="1" customFormat="1" ht="13.35" customHeight="1">
      <c r="A39" s="333"/>
      <c r="B39" s="382" t="s">
        <v>1329</v>
      </c>
      <c r="C39" s="304"/>
      <c r="D39" s="342" t="s">
        <v>1603</v>
      </c>
      <c r="E39" s="343"/>
      <c r="F39" s="341" t="s">
        <v>650</v>
      </c>
      <c r="G39" s="304"/>
      <c r="H39" s="333"/>
      <c r="I39" s="344" t="s">
        <v>5177</v>
      </c>
      <c r="J39" s="167"/>
    </row>
    <row r="40" spans="1:14" s="1" customFormat="1" ht="14.25">
      <c r="A40" s="333"/>
      <c r="B40" s="338" t="s">
        <v>1292</v>
      </c>
      <c r="C40" s="304"/>
      <c r="D40" s="345" t="s">
        <v>1286</v>
      </c>
      <c r="E40" s="346"/>
      <c r="F40" s="341" t="s">
        <v>651</v>
      </c>
      <c r="G40" s="304"/>
      <c r="H40" s="333"/>
      <c r="I40" s="341" t="s">
        <v>5176</v>
      </c>
      <c r="J40" s="167"/>
      <c r="M40" s="1">
        <v>38</v>
      </c>
      <c r="N40" s="1">
        <v>25000</v>
      </c>
    </row>
    <row r="41" spans="1:14" s="1" customFormat="1" ht="14.25">
      <c r="A41" s="333"/>
      <c r="B41" s="338" t="s">
        <v>647</v>
      </c>
      <c r="C41" s="304"/>
      <c r="D41" s="345" t="s">
        <v>1287</v>
      </c>
      <c r="E41" s="346"/>
      <c r="F41" s="341" t="s">
        <v>652</v>
      </c>
      <c r="G41" s="304"/>
      <c r="H41" s="333"/>
      <c r="I41" s="344" t="s">
        <v>5177</v>
      </c>
      <c r="J41" s="167"/>
      <c r="M41" s="1">
        <v>39</v>
      </c>
      <c r="N41" s="1">
        <v>25000</v>
      </c>
    </row>
    <row r="42" spans="1:14" s="1" customFormat="1" ht="14.25">
      <c r="A42" s="333"/>
      <c r="B42" s="338" t="s">
        <v>1293</v>
      </c>
      <c r="C42" s="304"/>
      <c r="D42" s="347" t="s">
        <v>1288</v>
      </c>
      <c r="E42" s="348"/>
      <c r="F42" s="341" t="s">
        <v>1298</v>
      </c>
      <c r="G42" s="304"/>
      <c r="H42" s="333"/>
      <c r="I42" s="341"/>
      <c r="J42" s="167"/>
      <c r="M42" s="1">
        <v>40</v>
      </c>
      <c r="N42" s="1">
        <v>25000</v>
      </c>
    </row>
    <row r="43" spans="1:14" s="1" customFormat="1" ht="14.25">
      <c r="A43" s="333"/>
      <c r="B43" s="338" t="s">
        <v>1294</v>
      </c>
      <c r="C43" s="304"/>
      <c r="D43" s="347" t="s">
        <v>1289</v>
      </c>
      <c r="E43" s="348"/>
      <c r="F43" s="341" t="s">
        <v>653</v>
      </c>
      <c r="G43" s="304"/>
      <c r="H43" s="333"/>
      <c r="I43" s="344"/>
      <c r="J43" s="167"/>
      <c r="M43" s="1">
        <v>41</v>
      </c>
      <c r="N43" s="1">
        <v>25000</v>
      </c>
    </row>
    <row r="44" spans="1:14" s="1" customFormat="1" ht="14.25">
      <c r="A44" s="333"/>
      <c r="B44" s="338" t="s">
        <v>1295</v>
      </c>
      <c r="C44" s="349"/>
      <c r="D44" s="350" t="s">
        <v>1290</v>
      </c>
      <c r="E44" s="351"/>
      <c r="F44" s="352" t="s">
        <v>683</v>
      </c>
      <c r="G44" s="304"/>
      <c r="H44" s="333"/>
      <c r="I44" s="344"/>
      <c r="J44" s="167"/>
      <c r="M44" s="1">
        <v>42</v>
      </c>
      <c r="N44" s="1">
        <v>25000</v>
      </c>
    </row>
    <row r="45" spans="1:14" s="1" customFormat="1" ht="14.25">
      <c r="A45" s="333"/>
      <c r="B45" s="353"/>
      <c r="C45" s="354"/>
      <c r="D45" s="355" t="s">
        <v>1291</v>
      </c>
      <c r="E45" s="356"/>
      <c r="F45" s="304"/>
      <c r="G45" s="304"/>
      <c r="H45" s="304"/>
      <c r="I45" s="341"/>
      <c r="J45" s="167"/>
      <c r="M45" s="1">
        <v>43</v>
      </c>
      <c r="N45" s="1">
        <v>25000</v>
      </c>
    </row>
    <row r="46" spans="1:14" s="1" customFormat="1">
      <c r="A46" s="333"/>
      <c r="B46" s="304"/>
      <c r="C46" s="304"/>
      <c r="D46" s="492" t="s">
        <v>5179</v>
      </c>
      <c r="E46" s="304"/>
      <c r="F46" s="304"/>
      <c r="G46" s="304"/>
      <c r="H46" s="333"/>
      <c r="I46" s="341"/>
      <c r="J46" s="167"/>
      <c r="M46" s="1">
        <v>44</v>
      </c>
      <c r="N46" s="1">
        <v>25000</v>
      </c>
    </row>
    <row r="47" spans="1:14" s="1" customFormat="1">
      <c r="A47" s="333"/>
      <c r="B47" s="304"/>
      <c r="C47" s="304"/>
      <c r="D47" s="341" t="s">
        <v>5178</v>
      </c>
      <c r="E47" s="333"/>
      <c r="F47" s="304"/>
      <c r="G47" s="304"/>
      <c r="H47" s="333"/>
      <c r="I47" s="304"/>
      <c r="J47" s="2"/>
      <c r="M47" s="1">
        <v>45</v>
      </c>
      <c r="N47" s="1">
        <v>25000</v>
      </c>
    </row>
    <row r="48" spans="1:14" s="1" customFormat="1" ht="15" thickBot="1">
      <c r="A48" s="333"/>
      <c r="B48" s="531"/>
      <c r="C48" s="531"/>
      <c r="D48" s="333"/>
      <c r="E48" s="333"/>
      <c r="F48" s="304"/>
      <c r="G48" s="304"/>
      <c r="H48" s="333"/>
      <c r="I48" s="333"/>
      <c r="J48" s="2"/>
      <c r="M48" s="1">
        <v>46</v>
      </c>
      <c r="N48" s="1">
        <v>25000</v>
      </c>
    </row>
    <row r="49" spans="1:14" s="1" customFormat="1" ht="15" thickBot="1">
      <c r="A49" s="333"/>
      <c r="B49" s="536" t="s">
        <v>682</v>
      </c>
      <c r="C49" s="537"/>
      <c r="D49" s="537"/>
      <c r="E49" s="537"/>
      <c r="F49" s="537"/>
      <c r="G49" s="537"/>
      <c r="H49" s="537"/>
      <c r="I49" s="538"/>
      <c r="J49" s="2"/>
      <c r="M49" s="1">
        <v>47</v>
      </c>
      <c r="N49" s="1">
        <v>25000</v>
      </c>
    </row>
    <row r="50" spans="1:14" s="163" customFormat="1" ht="26.85" customHeight="1" thickBot="1">
      <c r="A50" s="357"/>
      <c r="B50" s="358" t="s">
        <v>654</v>
      </c>
      <c r="C50" s="359">
        <f>IF('様式Ⅰ(男子)'!F11="",'様式Ⅰ(男子)'!$BG12*2500,"様式Ⅰミス")</f>
        <v>0</v>
      </c>
      <c r="D50" s="360" t="s">
        <v>657</v>
      </c>
      <c r="E50" s="517">
        <f>IF('様式Ⅰ(女子)'!F11="",'様式Ⅰ(女子)'!$BG12*2500,"様式Ⅰミス")</f>
        <v>0</v>
      </c>
      <c r="F50" s="517"/>
      <c r="G50" s="361" t="s">
        <v>662</v>
      </c>
      <c r="H50" s="511">
        <f>C50+E50</f>
        <v>0</v>
      </c>
      <c r="I50" s="512"/>
      <c r="J50" s="164">
        <f>SUM(H50:I51)</f>
        <v>0</v>
      </c>
      <c r="M50" s="1">
        <v>48</v>
      </c>
      <c r="N50" s="1">
        <v>25000</v>
      </c>
    </row>
    <row r="51" spans="1:14" s="163" customFormat="1" ht="26.85" customHeight="1">
      <c r="A51" s="357"/>
      <c r="B51" s="362" t="s">
        <v>656</v>
      </c>
      <c r="C51" s="363">
        <f>IF('リレー確認表（記録入力）'!L9="",PRODUCT('様式Ⅰ(男子)'!CD17+'様式Ⅰ(男子)'!CF17,3000),"ミスあり")</f>
        <v>0</v>
      </c>
      <c r="D51" s="364" t="s">
        <v>658</v>
      </c>
      <c r="E51" s="518">
        <f>IF('リレー確認表（記録入力）'!L25="",PRODUCT('様式Ⅰ(女子)'!CD17+'様式Ⅰ(女子)'!CF17,3000),"ミスあり")</f>
        <v>0</v>
      </c>
      <c r="F51" s="518"/>
      <c r="G51" s="365" t="s">
        <v>663</v>
      </c>
      <c r="H51" s="513">
        <f>C51+E51</f>
        <v>0</v>
      </c>
      <c r="I51" s="514"/>
      <c r="J51" s="56"/>
      <c r="M51" s="1">
        <v>49</v>
      </c>
      <c r="N51" s="1">
        <v>25000</v>
      </c>
    </row>
    <row r="52" spans="1:14" s="163" customFormat="1" ht="26.85" customHeight="1">
      <c r="A52" s="357"/>
      <c r="B52" s="366" t="s">
        <v>655</v>
      </c>
      <c r="C52" s="367">
        <f>'様式Ⅰ(男子)'!$BF12*2500</f>
        <v>0</v>
      </c>
      <c r="D52" s="368" t="s">
        <v>661</v>
      </c>
      <c r="E52" s="519"/>
      <c r="F52" s="519"/>
      <c r="G52" s="369" t="s">
        <v>664</v>
      </c>
      <c r="H52" s="515">
        <f>C52+E52</f>
        <v>0</v>
      </c>
      <c r="I52" s="516"/>
      <c r="J52" s="56"/>
      <c r="M52" s="1">
        <v>50</v>
      </c>
      <c r="N52" s="1">
        <v>25000</v>
      </c>
    </row>
    <row r="53" spans="1:14" s="163" customFormat="1" ht="26.85" customHeight="1" thickBot="1">
      <c r="A53" s="357"/>
      <c r="B53" s="370" t="s">
        <v>668</v>
      </c>
      <c r="C53" s="371">
        <f>'様式Ⅰ(男子)'!Z12+'様式Ⅰ(女子)'!Z12</f>
        <v>0</v>
      </c>
      <c r="D53" s="372"/>
      <c r="E53" s="508"/>
      <c r="F53" s="508"/>
      <c r="G53" s="373" t="s">
        <v>669</v>
      </c>
      <c r="H53" s="509">
        <f>SUM(H50:I52)</f>
        <v>0</v>
      </c>
      <c r="I53" s="510"/>
      <c r="J53" s="56"/>
      <c r="M53" s="1">
        <v>51</v>
      </c>
      <c r="N53" s="1">
        <v>40000</v>
      </c>
    </row>
    <row r="54" spans="1:14" s="1" customFormat="1" ht="17.25">
      <c r="A54" s="333"/>
      <c r="B54" s="333"/>
      <c r="C54" s="333"/>
      <c r="D54" s="333"/>
      <c r="E54" s="333"/>
      <c r="F54" s="333"/>
      <c r="G54" s="357"/>
      <c r="H54" s="333"/>
      <c r="I54" s="333"/>
      <c r="J54" s="2"/>
      <c r="M54" s="1">
        <v>52</v>
      </c>
      <c r="N54" s="1">
        <v>40000</v>
      </c>
    </row>
    <row r="55" spans="1:14" s="1" customFormat="1" ht="18" hidden="1" thickBot="1">
      <c r="A55" s="333"/>
      <c r="B55" s="333"/>
      <c r="C55" s="333"/>
      <c r="D55" s="333"/>
      <c r="E55" s="333"/>
      <c r="F55" s="333"/>
      <c r="G55" s="357"/>
      <c r="H55" s="333"/>
      <c r="I55" s="333"/>
      <c r="J55" s="2"/>
      <c r="M55" s="1">
        <v>53</v>
      </c>
      <c r="N55" s="1">
        <v>40000</v>
      </c>
    </row>
    <row r="56" spans="1:14" s="1" customFormat="1" ht="12.75" hidden="1" customHeight="1" thickTop="1">
      <c r="A56" s="333"/>
      <c r="B56" s="499" t="s">
        <v>665</v>
      </c>
      <c r="C56" s="500"/>
      <c r="D56" s="500"/>
      <c r="E56" s="500"/>
      <c r="F56" s="500"/>
      <c r="G56" s="500"/>
      <c r="H56" s="500"/>
      <c r="I56" s="501"/>
      <c r="J56" s="2"/>
      <c r="M56" s="1">
        <v>54</v>
      </c>
      <c r="N56" s="1">
        <v>40000</v>
      </c>
    </row>
    <row r="57" spans="1:14" s="1" customFormat="1" ht="12.75" hidden="1" customHeight="1">
      <c r="A57" s="333"/>
      <c r="B57" s="502"/>
      <c r="C57" s="503"/>
      <c r="D57" s="503"/>
      <c r="E57" s="503"/>
      <c r="F57" s="503"/>
      <c r="G57" s="503"/>
      <c r="H57" s="503"/>
      <c r="I57" s="504"/>
      <c r="J57" s="2"/>
      <c r="M57" s="1">
        <v>55</v>
      </c>
      <c r="N57" s="1">
        <v>40000</v>
      </c>
    </row>
    <row r="58" spans="1:14" s="1" customFormat="1" ht="12.75" hidden="1" customHeight="1">
      <c r="A58" s="333"/>
      <c r="B58" s="502"/>
      <c r="C58" s="503"/>
      <c r="D58" s="503"/>
      <c r="E58" s="503"/>
      <c r="F58" s="503"/>
      <c r="G58" s="503"/>
      <c r="H58" s="503"/>
      <c r="I58" s="504"/>
      <c r="J58" s="2"/>
      <c r="M58" s="1">
        <v>56</v>
      </c>
      <c r="N58" s="1">
        <v>40000</v>
      </c>
    </row>
    <row r="59" spans="1:14" s="1" customFormat="1" ht="12.75" hidden="1" customHeight="1">
      <c r="A59" s="333"/>
      <c r="B59" s="502"/>
      <c r="C59" s="503"/>
      <c r="D59" s="503"/>
      <c r="E59" s="503"/>
      <c r="F59" s="503"/>
      <c r="G59" s="503"/>
      <c r="H59" s="503"/>
      <c r="I59" s="504"/>
      <c r="J59" s="2"/>
      <c r="M59" s="1">
        <v>57</v>
      </c>
      <c r="N59" s="1">
        <v>40000</v>
      </c>
    </row>
    <row r="60" spans="1:14" s="1" customFormat="1" ht="12.75" hidden="1" customHeight="1">
      <c r="A60" s="333"/>
      <c r="B60" s="502"/>
      <c r="C60" s="503"/>
      <c r="D60" s="503"/>
      <c r="E60" s="503"/>
      <c r="F60" s="503"/>
      <c r="G60" s="503"/>
      <c r="H60" s="503"/>
      <c r="I60" s="504"/>
      <c r="J60" s="2"/>
      <c r="M60" s="1">
        <v>58</v>
      </c>
      <c r="N60" s="1">
        <v>40000</v>
      </c>
    </row>
    <row r="61" spans="1:14" s="1" customFormat="1" ht="12.75" hidden="1" customHeight="1">
      <c r="A61" s="304"/>
      <c r="B61" s="502"/>
      <c r="C61" s="503"/>
      <c r="D61" s="503"/>
      <c r="E61" s="503"/>
      <c r="F61" s="503"/>
      <c r="G61" s="503"/>
      <c r="H61" s="503"/>
      <c r="I61" s="504"/>
      <c r="M61" s="1">
        <v>59</v>
      </c>
      <c r="N61" s="1">
        <v>40000</v>
      </c>
    </row>
    <row r="62" spans="1:14" s="1" customFormat="1" ht="12.75" hidden="1" customHeight="1">
      <c r="A62" s="304"/>
      <c r="B62" s="502"/>
      <c r="C62" s="503"/>
      <c r="D62" s="503"/>
      <c r="E62" s="503"/>
      <c r="F62" s="503"/>
      <c r="G62" s="503"/>
      <c r="H62" s="503"/>
      <c r="I62" s="504"/>
      <c r="M62" s="1">
        <v>60</v>
      </c>
      <c r="N62" s="1">
        <v>40000</v>
      </c>
    </row>
    <row r="63" spans="1:14" s="1" customFormat="1" ht="12.75" hidden="1" customHeight="1">
      <c r="A63" s="304"/>
      <c r="B63" s="502"/>
      <c r="C63" s="503"/>
      <c r="D63" s="503"/>
      <c r="E63" s="503"/>
      <c r="F63" s="503"/>
      <c r="G63" s="503"/>
      <c r="H63" s="503"/>
      <c r="I63" s="504"/>
      <c r="M63" s="1">
        <v>61</v>
      </c>
      <c r="N63" s="1">
        <v>40000</v>
      </c>
    </row>
    <row r="64" spans="1:14" s="1" customFormat="1" ht="12.75" hidden="1" customHeight="1">
      <c r="A64" s="304"/>
      <c r="B64" s="502"/>
      <c r="C64" s="503"/>
      <c r="D64" s="503"/>
      <c r="E64" s="503"/>
      <c r="F64" s="503"/>
      <c r="G64" s="503"/>
      <c r="H64" s="503"/>
      <c r="I64" s="504"/>
      <c r="M64" s="1">
        <v>62</v>
      </c>
      <c r="N64" s="1">
        <v>40000</v>
      </c>
    </row>
    <row r="65" spans="1:14" s="1" customFormat="1" ht="12.75" hidden="1" customHeight="1">
      <c r="A65" s="304"/>
      <c r="B65" s="502"/>
      <c r="C65" s="503"/>
      <c r="D65" s="503"/>
      <c r="E65" s="503"/>
      <c r="F65" s="503"/>
      <c r="G65" s="503"/>
      <c r="H65" s="503"/>
      <c r="I65" s="504"/>
      <c r="M65" s="1">
        <v>63</v>
      </c>
      <c r="N65" s="1">
        <v>40000</v>
      </c>
    </row>
    <row r="66" spans="1:14" s="1" customFormat="1" ht="12.75" hidden="1" customHeight="1">
      <c r="A66" s="304"/>
      <c r="B66" s="502"/>
      <c r="C66" s="503"/>
      <c r="D66" s="503"/>
      <c r="E66" s="503"/>
      <c r="F66" s="503"/>
      <c r="G66" s="503"/>
      <c r="H66" s="503"/>
      <c r="I66" s="504"/>
      <c r="M66" s="1">
        <v>64</v>
      </c>
      <c r="N66" s="1">
        <v>40000</v>
      </c>
    </row>
    <row r="67" spans="1:14" s="1" customFormat="1" ht="12.75" hidden="1" customHeight="1">
      <c r="A67" s="304"/>
      <c r="B67" s="502"/>
      <c r="C67" s="503"/>
      <c r="D67" s="503"/>
      <c r="E67" s="503"/>
      <c r="F67" s="503"/>
      <c r="G67" s="503"/>
      <c r="H67" s="503"/>
      <c r="I67" s="504"/>
      <c r="M67" s="1">
        <v>65</v>
      </c>
      <c r="N67" s="1">
        <v>40000</v>
      </c>
    </row>
    <row r="68" spans="1:14" s="1" customFormat="1" ht="12.75" hidden="1" customHeight="1">
      <c r="A68" s="304"/>
      <c r="B68" s="502"/>
      <c r="C68" s="503"/>
      <c r="D68" s="503"/>
      <c r="E68" s="503"/>
      <c r="F68" s="503"/>
      <c r="G68" s="503"/>
      <c r="H68" s="503"/>
      <c r="I68" s="504"/>
      <c r="M68" s="1">
        <v>66</v>
      </c>
      <c r="N68" s="1">
        <v>40000</v>
      </c>
    </row>
    <row r="69" spans="1:14" s="1" customFormat="1" ht="12.75" hidden="1" customHeight="1">
      <c r="A69" s="304"/>
      <c r="B69" s="502"/>
      <c r="C69" s="503"/>
      <c r="D69" s="503"/>
      <c r="E69" s="503"/>
      <c r="F69" s="503"/>
      <c r="G69" s="503"/>
      <c r="H69" s="503"/>
      <c r="I69" s="504"/>
      <c r="M69" s="1">
        <v>67</v>
      </c>
      <c r="N69" s="1">
        <v>40000</v>
      </c>
    </row>
    <row r="70" spans="1:14" s="1" customFormat="1" ht="12.75" hidden="1" customHeight="1">
      <c r="A70" s="304"/>
      <c r="B70" s="502"/>
      <c r="C70" s="503"/>
      <c r="D70" s="503"/>
      <c r="E70" s="503"/>
      <c r="F70" s="503"/>
      <c r="G70" s="503"/>
      <c r="H70" s="503"/>
      <c r="I70" s="504"/>
      <c r="M70" s="1">
        <v>68</v>
      </c>
      <c r="N70" s="1">
        <v>40000</v>
      </c>
    </row>
    <row r="71" spans="1:14" s="1" customFormat="1" ht="12.75" hidden="1" customHeight="1">
      <c r="A71" s="304"/>
      <c r="B71" s="502"/>
      <c r="C71" s="503"/>
      <c r="D71" s="503"/>
      <c r="E71" s="503"/>
      <c r="F71" s="503"/>
      <c r="G71" s="503"/>
      <c r="H71" s="503"/>
      <c r="I71" s="504"/>
      <c r="M71" s="1">
        <v>69</v>
      </c>
      <c r="N71" s="1">
        <v>40000</v>
      </c>
    </row>
    <row r="72" spans="1:14" s="1" customFormat="1" ht="13.35" hidden="1" customHeight="1">
      <c r="A72" s="304"/>
      <c r="B72" s="502"/>
      <c r="C72" s="503"/>
      <c r="D72" s="503"/>
      <c r="E72" s="503"/>
      <c r="F72" s="503"/>
      <c r="G72" s="503"/>
      <c r="H72" s="503"/>
      <c r="I72" s="504"/>
      <c r="M72" s="1">
        <v>70</v>
      </c>
      <c r="N72" s="1">
        <v>40000</v>
      </c>
    </row>
    <row r="73" spans="1:14" s="1" customFormat="1" ht="13.35" hidden="1" customHeight="1">
      <c r="A73" s="304"/>
      <c r="B73" s="502"/>
      <c r="C73" s="503"/>
      <c r="D73" s="503"/>
      <c r="E73" s="503"/>
      <c r="F73" s="503"/>
      <c r="G73" s="503"/>
      <c r="H73" s="503"/>
      <c r="I73" s="504"/>
      <c r="M73" s="1">
        <v>71</v>
      </c>
      <c r="N73" s="1">
        <v>40000</v>
      </c>
    </row>
    <row r="74" spans="1:14" s="1" customFormat="1" ht="13.35" hidden="1" customHeight="1">
      <c r="A74" s="304"/>
      <c r="B74" s="502"/>
      <c r="C74" s="503"/>
      <c r="D74" s="503"/>
      <c r="E74" s="503"/>
      <c r="F74" s="503"/>
      <c r="G74" s="503"/>
      <c r="H74" s="503"/>
      <c r="I74" s="504"/>
      <c r="M74" s="1">
        <v>72</v>
      </c>
      <c r="N74" s="1">
        <v>40000</v>
      </c>
    </row>
    <row r="75" spans="1:14" s="1" customFormat="1" ht="13.35" hidden="1" customHeight="1">
      <c r="A75" s="304"/>
      <c r="B75" s="502"/>
      <c r="C75" s="503"/>
      <c r="D75" s="503"/>
      <c r="E75" s="503"/>
      <c r="F75" s="503"/>
      <c r="G75" s="503"/>
      <c r="H75" s="503"/>
      <c r="I75" s="504"/>
      <c r="M75" s="1">
        <v>73</v>
      </c>
      <c r="N75" s="1">
        <v>40000</v>
      </c>
    </row>
    <row r="76" spans="1:14" s="1" customFormat="1" ht="13.7" hidden="1" customHeight="1" thickBot="1">
      <c r="A76" s="304"/>
      <c r="B76" s="505"/>
      <c r="C76" s="506"/>
      <c r="D76" s="506"/>
      <c r="E76" s="506"/>
      <c r="F76" s="506"/>
      <c r="G76" s="506"/>
      <c r="H76" s="506"/>
      <c r="I76" s="507"/>
      <c r="M76" s="1">
        <v>74</v>
      </c>
      <c r="N76" s="1">
        <v>40000</v>
      </c>
    </row>
    <row r="77" spans="1:14" s="1" customFormat="1" ht="9.6" hidden="1" customHeight="1" thickTop="1">
      <c r="A77" s="304"/>
      <c r="B77" s="374"/>
      <c r="C77" s="374"/>
      <c r="D77" s="374"/>
      <c r="E77" s="374"/>
      <c r="F77" s="374"/>
      <c r="G77" s="374"/>
      <c r="H77" s="374"/>
      <c r="I77" s="374"/>
      <c r="M77" s="1">
        <v>75</v>
      </c>
      <c r="N77" s="1">
        <v>40000</v>
      </c>
    </row>
    <row r="78" spans="1:14" s="1" customFormat="1" hidden="1">
      <c r="A78" s="304"/>
      <c r="B78" s="304"/>
      <c r="C78" s="304"/>
      <c r="D78" s="304"/>
      <c r="E78" s="304"/>
      <c r="F78" s="304"/>
      <c r="G78" s="304"/>
      <c r="H78" s="304"/>
      <c r="I78" s="304"/>
      <c r="M78" s="1">
        <v>76</v>
      </c>
      <c r="N78" s="1">
        <v>40000</v>
      </c>
    </row>
    <row r="79" spans="1:14" s="1" customFormat="1" ht="14.25" thickBot="1">
      <c r="A79" s="304"/>
      <c r="B79" s="304"/>
      <c r="C79" s="304"/>
      <c r="D79" s="304"/>
      <c r="E79" s="304"/>
      <c r="F79" s="304"/>
      <c r="G79" s="304"/>
      <c r="H79" s="304"/>
      <c r="I79" s="304"/>
      <c r="M79" s="1">
        <v>77</v>
      </c>
      <c r="N79" s="1">
        <v>40000</v>
      </c>
    </row>
    <row r="80" spans="1:14" s="1" customFormat="1" ht="18.75">
      <c r="A80" s="304"/>
      <c r="B80" s="304"/>
      <c r="C80" s="497" t="s">
        <v>373</v>
      </c>
      <c r="D80" s="375" t="s">
        <v>376</v>
      </c>
      <c r="E80" s="375"/>
      <c r="F80" s="375"/>
      <c r="G80" s="376"/>
      <c r="H80" s="335"/>
      <c r="I80" s="304"/>
      <c r="M80" s="1">
        <v>78</v>
      </c>
      <c r="N80" s="1">
        <v>40000</v>
      </c>
    </row>
    <row r="81" spans="1:14" s="1" customFormat="1" ht="19.5" thickBot="1">
      <c r="A81" s="304"/>
      <c r="B81" s="304"/>
      <c r="C81" s="498"/>
      <c r="D81" s="377" t="s">
        <v>409</v>
      </c>
      <c r="E81" s="377"/>
      <c r="F81" s="377"/>
      <c r="G81" s="378"/>
      <c r="H81" s="335"/>
      <c r="I81" s="304"/>
      <c r="M81" s="1">
        <v>79</v>
      </c>
      <c r="N81" s="1">
        <v>40000</v>
      </c>
    </row>
    <row r="82" spans="1:14" s="1" customFormat="1" ht="18.75" hidden="1">
      <c r="A82" s="304"/>
      <c r="B82" s="379"/>
      <c r="C82" s="380"/>
      <c r="D82" s="380"/>
      <c r="E82" s="380"/>
      <c r="F82" s="380"/>
      <c r="G82" s="335"/>
      <c r="H82" s="335"/>
      <c r="I82" s="304"/>
      <c r="M82" s="1">
        <v>80</v>
      </c>
      <c r="N82" s="1">
        <v>40000</v>
      </c>
    </row>
    <row r="83" spans="1:14" s="1" customFormat="1" ht="19.5" thickBot="1">
      <c r="A83" s="304"/>
      <c r="B83" s="335"/>
      <c r="C83" s="381"/>
      <c r="D83" s="381"/>
      <c r="E83" s="381"/>
      <c r="F83" s="381"/>
      <c r="G83" s="335"/>
      <c r="H83" s="335"/>
      <c r="I83" s="304"/>
      <c r="M83" s="1">
        <v>81</v>
      </c>
      <c r="N83" s="1">
        <v>40000</v>
      </c>
    </row>
    <row r="84" spans="1:14" s="1" customFormat="1" ht="19.5" thickBot="1">
      <c r="A84" s="304"/>
      <c r="B84" s="335" t="s">
        <v>407</v>
      </c>
      <c r="C84" s="304"/>
      <c r="D84" s="494"/>
      <c r="E84" s="495"/>
      <c r="G84" s="4"/>
      <c r="H84" s="4"/>
      <c r="M84" s="1">
        <v>82</v>
      </c>
      <c r="N84" s="1">
        <v>40000</v>
      </c>
    </row>
    <row r="85" spans="1:14" ht="19.5" thickBot="1">
      <c r="A85" s="304"/>
      <c r="B85" s="335" t="s">
        <v>412</v>
      </c>
      <c r="C85" s="304"/>
      <c r="D85" s="496"/>
      <c r="E85" s="496"/>
      <c r="F85" s="496"/>
      <c r="G85" s="496"/>
      <c r="H85" s="496"/>
      <c r="I85" s="496"/>
      <c r="M85" s="1">
        <v>83</v>
      </c>
      <c r="N85" s="1">
        <v>40000</v>
      </c>
    </row>
    <row r="86" spans="1:14">
      <c r="M86" s="1">
        <v>84</v>
      </c>
      <c r="N86" s="1">
        <v>40000</v>
      </c>
    </row>
    <row r="87" spans="1:14">
      <c r="M87" s="1">
        <v>85</v>
      </c>
      <c r="N87" s="1">
        <v>40000</v>
      </c>
    </row>
    <row r="88" spans="1:14">
      <c r="M88" s="1">
        <v>86</v>
      </c>
      <c r="N88" s="1">
        <v>40000</v>
      </c>
    </row>
    <row r="89" spans="1:14">
      <c r="M89" s="1">
        <v>87</v>
      </c>
      <c r="N89" s="1">
        <v>40000</v>
      </c>
    </row>
    <row r="90" spans="1:14">
      <c r="M90" s="1">
        <v>88</v>
      </c>
      <c r="N90" s="1">
        <v>40000</v>
      </c>
    </row>
    <row r="91" spans="1:14">
      <c r="M91" s="1">
        <v>89</v>
      </c>
      <c r="N91" s="1">
        <v>40000</v>
      </c>
    </row>
    <row r="92" spans="1:14">
      <c r="M92" s="1">
        <v>90</v>
      </c>
      <c r="N92" s="1">
        <v>40000</v>
      </c>
    </row>
    <row r="93" spans="1:14">
      <c r="M93" s="1">
        <v>91</v>
      </c>
      <c r="N93" s="1">
        <v>40000</v>
      </c>
    </row>
    <row r="94" spans="1:14">
      <c r="M94" s="1">
        <v>92</v>
      </c>
      <c r="N94" s="1">
        <v>40000</v>
      </c>
    </row>
    <row r="95" spans="1:14">
      <c r="M95" s="1">
        <v>93</v>
      </c>
      <c r="N95" s="1">
        <v>40000</v>
      </c>
    </row>
    <row r="96" spans="1:14">
      <c r="M96" s="1">
        <v>94</v>
      </c>
      <c r="N96" s="1">
        <v>40000</v>
      </c>
    </row>
    <row r="97" spans="13:14">
      <c r="M97" s="1">
        <v>95</v>
      </c>
      <c r="N97" s="1">
        <v>40000</v>
      </c>
    </row>
    <row r="98" spans="13:14">
      <c r="M98" s="1">
        <v>96</v>
      </c>
      <c r="N98" s="1">
        <v>40000</v>
      </c>
    </row>
    <row r="99" spans="13:14">
      <c r="M99" s="1">
        <v>97</v>
      </c>
      <c r="N99" s="1">
        <v>40000</v>
      </c>
    </row>
    <row r="100" spans="13:14">
      <c r="M100" s="1">
        <v>98</v>
      </c>
      <c r="N100" s="1">
        <v>40000</v>
      </c>
    </row>
    <row r="101" spans="13:14">
      <c r="M101" s="1">
        <v>99</v>
      </c>
      <c r="N101" s="1">
        <v>40000</v>
      </c>
    </row>
    <row r="102" spans="13:14">
      <c r="M102" s="1">
        <v>100</v>
      </c>
      <c r="N102" s="1">
        <v>40000</v>
      </c>
    </row>
    <row r="103" spans="13:14">
      <c r="M103" s="1">
        <v>101</v>
      </c>
      <c r="N103" s="1">
        <v>40000</v>
      </c>
    </row>
    <row r="104" spans="13:14">
      <c r="M104" s="1">
        <v>102</v>
      </c>
      <c r="N104" s="1">
        <v>40000</v>
      </c>
    </row>
    <row r="105" spans="13:14">
      <c r="M105" s="1">
        <v>103</v>
      </c>
      <c r="N105" s="1">
        <v>40000</v>
      </c>
    </row>
    <row r="106" spans="13:14">
      <c r="M106" s="1">
        <v>104</v>
      </c>
      <c r="N106" s="1">
        <v>40000</v>
      </c>
    </row>
    <row r="107" spans="13:14">
      <c r="M107" s="1">
        <v>105</v>
      </c>
      <c r="N107" s="1">
        <v>40000</v>
      </c>
    </row>
    <row r="108" spans="13:14">
      <c r="M108" s="1">
        <v>106</v>
      </c>
      <c r="N108" s="1">
        <v>40000</v>
      </c>
    </row>
    <row r="109" spans="13:14">
      <c r="M109" s="1">
        <v>107</v>
      </c>
      <c r="N109" s="1">
        <v>40000</v>
      </c>
    </row>
    <row r="110" spans="13:14">
      <c r="M110" s="1">
        <v>108</v>
      </c>
      <c r="N110" s="1">
        <v>40000</v>
      </c>
    </row>
    <row r="111" spans="13:14">
      <c r="M111" s="1">
        <v>109</v>
      </c>
      <c r="N111" s="1">
        <v>40000</v>
      </c>
    </row>
    <row r="112" spans="13:14">
      <c r="M112" s="1">
        <v>110</v>
      </c>
      <c r="N112" s="1">
        <v>40000</v>
      </c>
    </row>
    <row r="113" spans="13:14">
      <c r="M113" s="1">
        <v>111</v>
      </c>
      <c r="N113" s="1">
        <v>40000</v>
      </c>
    </row>
    <row r="114" spans="13:14">
      <c r="M114" s="1">
        <v>112</v>
      </c>
      <c r="N114" s="1">
        <v>40000</v>
      </c>
    </row>
    <row r="115" spans="13:14">
      <c r="M115" s="1">
        <v>113</v>
      </c>
      <c r="N115" s="1">
        <v>40000</v>
      </c>
    </row>
    <row r="116" spans="13:14">
      <c r="M116" s="1">
        <v>114</v>
      </c>
      <c r="N116" s="1">
        <v>40000</v>
      </c>
    </row>
    <row r="117" spans="13:14">
      <c r="M117" s="1">
        <v>115</v>
      </c>
      <c r="N117" s="1">
        <v>40000</v>
      </c>
    </row>
    <row r="118" spans="13:14">
      <c r="M118" s="1">
        <v>116</v>
      </c>
      <c r="N118" s="1">
        <v>40000</v>
      </c>
    </row>
    <row r="119" spans="13:14">
      <c r="M119" s="1">
        <v>117</v>
      </c>
      <c r="N119" s="1">
        <v>40000</v>
      </c>
    </row>
    <row r="120" spans="13:14">
      <c r="M120" s="1">
        <v>118</v>
      </c>
      <c r="N120" s="1">
        <v>40000</v>
      </c>
    </row>
    <row r="121" spans="13:14">
      <c r="M121" s="1">
        <v>119</v>
      </c>
      <c r="N121" s="1">
        <v>40000</v>
      </c>
    </row>
    <row r="122" spans="13:14">
      <c r="M122" s="1">
        <v>120</v>
      </c>
      <c r="N122" s="1">
        <v>40000</v>
      </c>
    </row>
    <row r="123" spans="13:14">
      <c r="M123" s="1">
        <v>121</v>
      </c>
      <c r="N123" s="1">
        <v>40000</v>
      </c>
    </row>
    <row r="124" spans="13:14">
      <c r="M124" s="1">
        <v>122</v>
      </c>
      <c r="N124" s="1">
        <v>40000</v>
      </c>
    </row>
    <row r="125" spans="13:14">
      <c r="M125" s="1">
        <v>123</v>
      </c>
      <c r="N125" s="1">
        <v>40000</v>
      </c>
    </row>
    <row r="126" spans="13:14">
      <c r="M126" s="1">
        <v>124</v>
      </c>
      <c r="N126" s="1">
        <v>40000</v>
      </c>
    </row>
    <row r="127" spans="13:14">
      <c r="M127" s="1">
        <v>125</v>
      </c>
      <c r="N127" s="1">
        <v>40000</v>
      </c>
    </row>
    <row r="128" spans="13:14">
      <c r="M128" s="1">
        <v>126</v>
      </c>
      <c r="N128" s="1">
        <v>40000</v>
      </c>
    </row>
    <row r="129" spans="13:14">
      <c r="M129" s="1">
        <v>127</v>
      </c>
      <c r="N129" s="1">
        <v>40000</v>
      </c>
    </row>
    <row r="130" spans="13:14">
      <c r="M130" s="1">
        <v>128</v>
      </c>
      <c r="N130" s="1">
        <v>40000</v>
      </c>
    </row>
    <row r="131" spans="13:14">
      <c r="M131" s="1">
        <v>129</v>
      </c>
      <c r="N131" s="1">
        <v>40000</v>
      </c>
    </row>
    <row r="132" spans="13:14">
      <c r="M132" s="1">
        <v>130</v>
      </c>
      <c r="N132" s="1">
        <v>40000</v>
      </c>
    </row>
    <row r="133" spans="13:14">
      <c r="M133" s="1">
        <v>131</v>
      </c>
      <c r="N133" s="1">
        <v>40000</v>
      </c>
    </row>
    <row r="134" spans="13:14">
      <c r="M134" s="1">
        <v>132</v>
      </c>
      <c r="N134" s="1">
        <v>40000</v>
      </c>
    </row>
    <row r="135" spans="13:14">
      <c r="M135" s="1">
        <v>133</v>
      </c>
      <c r="N135" s="1">
        <v>40000</v>
      </c>
    </row>
    <row r="136" spans="13:14">
      <c r="M136" s="1">
        <v>134</v>
      </c>
      <c r="N136" s="1">
        <v>40000</v>
      </c>
    </row>
    <row r="137" spans="13:14">
      <c r="M137" s="1">
        <v>135</v>
      </c>
      <c r="N137" s="1">
        <v>40000</v>
      </c>
    </row>
    <row r="138" spans="13:14">
      <c r="M138" s="1">
        <v>136</v>
      </c>
      <c r="N138" s="1">
        <v>40000</v>
      </c>
    </row>
    <row r="139" spans="13:14">
      <c r="M139" s="1">
        <v>137</v>
      </c>
      <c r="N139" s="1">
        <v>40000</v>
      </c>
    </row>
    <row r="140" spans="13:14">
      <c r="M140" s="1">
        <v>138</v>
      </c>
      <c r="N140" s="1">
        <v>40000</v>
      </c>
    </row>
    <row r="141" spans="13:14">
      <c r="M141" s="1">
        <v>139</v>
      </c>
      <c r="N141" s="1">
        <v>40000</v>
      </c>
    </row>
    <row r="142" spans="13:14">
      <c r="M142" s="1">
        <v>140</v>
      </c>
      <c r="N142" s="1">
        <v>40000</v>
      </c>
    </row>
    <row r="143" spans="13:14">
      <c r="M143" s="1">
        <v>141</v>
      </c>
      <c r="N143" s="1">
        <v>40000</v>
      </c>
    </row>
    <row r="144" spans="13:14">
      <c r="M144" s="1">
        <v>142</v>
      </c>
      <c r="N144" s="1">
        <v>40000</v>
      </c>
    </row>
    <row r="145" spans="13:14">
      <c r="M145" s="1">
        <v>143</v>
      </c>
      <c r="N145" s="1">
        <v>40000</v>
      </c>
    </row>
    <row r="146" spans="13:14">
      <c r="M146" s="1">
        <v>144</v>
      </c>
      <c r="N146" s="1">
        <v>40000</v>
      </c>
    </row>
    <row r="147" spans="13:14">
      <c r="M147" s="1">
        <v>145</v>
      </c>
      <c r="N147" s="1">
        <v>40000</v>
      </c>
    </row>
    <row r="148" spans="13:14">
      <c r="M148" s="1">
        <v>146</v>
      </c>
      <c r="N148" s="1">
        <v>40000</v>
      </c>
    </row>
    <row r="149" spans="13:14">
      <c r="M149" s="1">
        <v>147</v>
      </c>
      <c r="N149" s="1">
        <v>40000</v>
      </c>
    </row>
    <row r="150" spans="13:14">
      <c r="M150" s="1">
        <v>148</v>
      </c>
      <c r="N150" s="1">
        <v>40000</v>
      </c>
    </row>
    <row r="151" spans="13:14">
      <c r="M151" s="1">
        <v>149</v>
      </c>
      <c r="N151" s="1">
        <v>40000</v>
      </c>
    </row>
    <row r="152" spans="13:14">
      <c r="M152" s="1">
        <v>150</v>
      </c>
      <c r="N152" s="1">
        <v>40000</v>
      </c>
    </row>
    <row r="153" spans="13:14">
      <c r="M153" s="1">
        <v>151</v>
      </c>
      <c r="N153" s="1">
        <v>40000</v>
      </c>
    </row>
    <row r="154" spans="13:14">
      <c r="M154" s="1">
        <v>152</v>
      </c>
      <c r="N154" s="1">
        <v>40000</v>
      </c>
    </row>
    <row r="155" spans="13:14">
      <c r="M155" s="1">
        <v>153</v>
      </c>
      <c r="N155" s="1">
        <v>40000</v>
      </c>
    </row>
    <row r="156" spans="13:14">
      <c r="M156" s="1">
        <v>154</v>
      </c>
      <c r="N156" s="1">
        <v>40000</v>
      </c>
    </row>
    <row r="157" spans="13:14">
      <c r="M157" s="1">
        <v>155</v>
      </c>
      <c r="N157" s="1">
        <v>40000</v>
      </c>
    </row>
    <row r="158" spans="13:14">
      <c r="M158" s="1">
        <v>156</v>
      </c>
      <c r="N158" s="1">
        <v>40000</v>
      </c>
    </row>
    <row r="159" spans="13:14">
      <c r="M159" s="1">
        <v>157</v>
      </c>
      <c r="N159" s="1">
        <v>40000</v>
      </c>
    </row>
    <row r="160" spans="13:14">
      <c r="M160" s="1">
        <v>158</v>
      </c>
      <c r="N160" s="1">
        <v>40000</v>
      </c>
    </row>
    <row r="161" spans="13:14">
      <c r="M161" s="1">
        <v>159</v>
      </c>
      <c r="N161" s="1">
        <v>40000</v>
      </c>
    </row>
    <row r="162" spans="13:14">
      <c r="M162" s="1">
        <v>160</v>
      </c>
      <c r="N162" s="1">
        <v>40000</v>
      </c>
    </row>
    <row r="163" spans="13:14">
      <c r="M163" s="1">
        <v>161</v>
      </c>
      <c r="N163" s="1">
        <v>40000</v>
      </c>
    </row>
    <row r="164" spans="13:14">
      <c r="M164" s="1">
        <v>162</v>
      </c>
      <c r="N164" s="1">
        <v>40000</v>
      </c>
    </row>
    <row r="165" spans="13:14">
      <c r="M165" s="1">
        <v>163</v>
      </c>
      <c r="N165" s="1">
        <v>40000</v>
      </c>
    </row>
    <row r="166" spans="13:14">
      <c r="M166" s="1">
        <v>164</v>
      </c>
      <c r="N166" s="1">
        <v>40000</v>
      </c>
    </row>
    <row r="167" spans="13:14">
      <c r="M167" s="1">
        <v>165</v>
      </c>
      <c r="N167" s="1">
        <v>40000</v>
      </c>
    </row>
    <row r="168" spans="13:14">
      <c r="M168" s="1">
        <v>166</v>
      </c>
      <c r="N168" s="1">
        <v>40000</v>
      </c>
    </row>
    <row r="169" spans="13:14">
      <c r="M169" s="1">
        <v>167</v>
      </c>
      <c r="N169" s="1">
        <v>40000</v>
      </c>
    </row>
    <row r="170" spans="13:14">
      <c r="M170" s="1">
        <v>168</v>
      </c>
      <c r="N170" s="1">
        <v>40000</v>
      </c>
    </row>
    <row r="171" spans="13:14">
      <c r="M171" s="1">
        <v>169</v>
      </c>
      <c r="N171" s="1">
        <v>40000</v>
      </c>
    </row>
    <row r="172" spans="13:14">
      <c r="M172" s="1">
        <v>170</v>
      </c>
      <c r="N172" s="1">
        <v>40000</v>
      </c>
    </row>
    <row r="173" spans="13:14">
      <c r="M173" s="1">
        <v>171</v>
      </c>
      <c r="N173" s="1">
        <v>40000</v>
      </c>
    </row>
    <row r="174" spans="13:14">
      <c r="M174" s="1">
        <v>172</v>
      </c>
      <c r="N174" s="1">
        <v>40000</v>
      </c>
    </row>
    <row r="175" spans="13:14">
      <c r="M175" s="1">
        <v>173</v>
      </c>
      <c r="N175" s="1">
        <v>40000</v>
      </c>
    </row>
    <row r="176" spans="13:14">
      <c r="M176" s="1">
        <v>174</v>
      </c>
      <c r="N176" s="1">
        <v>40000</v>
      </c>
    </row>
    <row r="177" spans="13:14">
      <c r="M177" s="1">
        <v>175</v>
      </c>
      <c r="N177" s="1">
        <v>40000</v>
      </c>
    </row>
    <row r="178" spans="13:14">
      <c r="M178" s="1">
        <v>176</v>
      </c>
      <c r="N178" s="1">
        <v>40000</v>
      </c>
    </row>
    <row r="179" spans="13:14">
      <c r="M179" s="1">
        <v>177</v>
      </c>
      <c r="N179" s="1">
        <v>40000</v>
      </c>
    </row>
    <row r="180" spans="13:14">
      <c r="M180" s="1">
        <v>178</v>
      </c>
      <c r="N180" s="1">
        <v>40000</v>
      </c>
    </row>
    <row r="181" spans="13:14">
      <c r="M181" s="1">
        <v>179</v>
      </c>
      <c r="N181" s="1">
        <v>40000</v>
      </c>
    </row>
    <row r="182" spans="13:14">
      <c r="M182" s="1">
        <v>180</v>
      </c>
      <c r="N182" s="1">
        <v>40000</v>
      </c>
    </row>
    <row r="183" spans="13:14">
      <c r="M183" s="1">
        <v>181</v>
      </c>
      <c r="N183" s="1">
        <v>40000</v>
      </c>
    </row>
    <row r="184" spans="13:14">
      <c r="M184" s="1">
        <v>182</v>
      </c>
      <c r="N184" s="1">
        <v>40000</v>
      </c>
    </row>
    <row r="185" spans="13:14">
      <c r="M185" s="1">
        <v>183</v>
      </c>
      <c r="N185" s="1">
        <v>40000</v>
      </c>
    </row>
    <row r="186" spans="13:14">
      <c r="M186" s="1">
        <v>184</v>
      </c>
      <c r="N186" s="1">
        <v>40000</v>
      </c>
    </row>
    <row r="187" spans="13:14">
      <c r="M187" s="1">
        <v>185</v>
      </c>
      <c r="N187" s="1">
        <v>40000</v>
      </c>
    </row>
    <row r="188" spans="13:14">
      <c r="M188" s="1">
        <v>186</v>
      </c>
      <c r="N188" s="1">
        <v>40000</v>
      </c>
    </row>
    <row r="189" spans="13:14">
      <c r="M189" s="1">
        <v>187</v>
      </c>
      <c r="N189" s="1">
        <v>40000</v>
      </c>
    </row>
    <row r="190" spans="13:14">
      <c r="M190" s="1">
        <v>188</v>
      </c>
      <c r="N190" s="1">
        <v>40000</v>
      </c>
    </row>
    <row r="191" spans="13:14">
      <c r="M191" s="1">
        <v>189</v>
      </c>
      <c r="N191" s="1">
        <v>40000</v>
      </c>
    </row>
    <row r="192" spans="13:14">
      <c r="M192" s="1">
        <v>190</v>
      </c>
      <c r="N192" s="1">
        <v>40000</v>
      </c>
    </row>
    <row r="193" spans="13:14">
      <c r="M193" s="1">
        <v>191</v>
      </c>
      <c r="N193" s="1">
        <v>40000</v>
      </c>
    </row>
    <row r="194" spans="13:14">
      <c r="M194" s="1">
        <v>192</v>
      </c>
      <c r="N194" s="1">
        <v>40000</v>
      </c>
    </row>
    <row r="195" spans="13:14">
      <c r="M195" s="1">
        <v>193</v>
      </c>
      <c r="N195" s="1">
        <v>40000</v>
      </c>
    </row>
    <row r="196" spans="13:14">
      <c r="M196" s="1">
        <v>194</v>
      </c>
      <c r="N196" s="1">
        <v>40000</v>
      </c>
    </row>
    <row r="197" spans="13:14">
      <c r="M197" s="1">
        <v>195</v>
      </c>
      <c r="N197" s="1">
        <v>40000</v>
      </c>
    </row>
    <row r="198" spans="13:14">
      <c r="M198" s="1">
        <v>196</v>
      </c>
      <c r="N198" s="1">
        <v>40000</v>
      </c>
    </row>
    <row r="199" spans="13:14">
      <c r="M199" s="1">
        <v>197</v>
      </c>
      <c r="N199" s="1">
        <v>40000</v>
      </c>
    </row>
    <row r="200" spans="13:14">
      <c r="M200" s="1">
        <v>198</v>
      </c>
      <c r="N200" s="1">
        <v>40000</v>
      </c>
    </row>
    <row r="201" spans="13:14">
      <c r="M201" s="1">
        <v>199</v>
      </c>
      <c r="N201" s="1">
        <v>40000</v>
      </c>
    </row>
    <row r="202" spans="13:14">
      <c r="M202" s="1">
        <v>200</v>
      </c>
      <c r="N202" s="1">
        <v>40000</v>
      </c>
    </row>
    <row r="203" spans="13:14">
      <c r="M203" s="1">
        <v>201</v>
      </c>
      <c r="N203" s="1">
        <v>40000</v>
      </c>
    </row>
    <row r="204" spans="13:14">
      <c r="M204" s="1">
        <v>202</v>
      </c>
      <c r="N204" s="1">
        <v>40000</v>
      </c>
    </row>
    <row r="205" spans="13:14">
      <c r="M205" s="1">
        <v>203</v>
      </c>
      <c r="N205" s="1">
        <v>40000</v>
      </c>
    </row>
    <row r="206" spans="13:14">
      <c r="M206" s="1">
        <v>204</v>
      </c>
      <c r="N206" s="1">
        <v>40000</v>
      </c>
    </row>
    <row r="207" spans="13:14">
      <c r="M207" s="1">
        <v>205</v>
      </c>
      <c r="N207" s="1">
        <v>40000</v>
      </c>
    </row>
    <row r="208" spans="13:14">
      <c r="M208" s="1">
        <v>206</v>
      </c>
      <c r="N208" s="1">
        <v>40000</v>
      </c>
    </row>
    <row r="209" spans="13:14">
      <c r="M209" s="1">
        <v>207</v>
      </c>
      <c r="N209" s="1">
        <v>40000</v>
      </c>
    </row>
    <row r="210" spans="13:14">
      <c r="M210" s="1">
        <v>208</v>
      </c>
      <c r="N210" s="1">
        <v>40000</v>
      </c>
    </row>
    <row r="211" spans="13:14">
      <c r="M211" s="1">
        <v>209</v>
      </c>
      <c r="N211" s="1">
        <v>40000</v>
      </c>
    </row>
    <row r="212" spans="13:14">
      <c r="M212" s="1">
        <v>210</v>
      </c>
      <c r="N212" s="1">
        <v>40000</v>
      </c>
    </row>
    <row r="213" spans="13:14">
      <c r="M213" s="1">
        <v>211</v>
      </c>
      <c r="N213" s="1">
        <v>40000</v>
      </c>
    </row>
    <row r="214" spans="13:14">
      <c r="M214" s="1">
        <v>212</v>
      </c>
      <c r="N214" s="1">
        <v>40000</v>
      </c>
    </row>
    <row r="215" spans="13:14">
      <c r="M215" s="1">
        <v>213</v>
      </c>
      <c r="N215" s="1">
        <v>40000</v>
      </c>
    </row>
    <row r="216" spans="13:14">
      <c r="M216" s="1">
        <v>214</v>
      </c>
      <c r="N216" s="1">
        <v>40000</v>
      </c>
    </row>
    <row r="217" spans="13:14">
      <c r="M217" s="1">
        <v>215</v>
      </c>
      <c r="N217" s="1">
        <v>40000</v>
      </c>
    </row>
    <row r="218" spans="13:14">
      <c r="M218" s="1">
        <v>216</v>
      </c>
      <c r="N218" s="1">
        <v>40000</v>
      </c>
    </row>
    <row r="219" spans="13:14">
      <c r="M219" s="1">
        <v>217</v>
      </c>
      <c r="N219" s="1">
        <v>40000</v>
      </c>
    </row>
    <row r="220" spans="13:14">
      <c r="M220" s="1">
        <v>218</v>
      </c>
      <c r="N220" s="1">
        <v>40000</v>
      </c>
    </row>
    <row r="221" spans="13:14">
      <c r="M221" s="1">
        <v>219</v>
      </c>
      <c r="N221" s="1">
        <v>40000</v>
      </c>
    </row>
    <row r="222" spans="13:14">
      <c r="M222" s="1">
        <v>220</v>
      </c>
      <c r="N222" s="1">
        <v>40000</v>
      </c>
    </row>
    <row r="223" spans="13:14">
      <c r="M223" s="1">
        <v>221</v>
      </c>
      <c r="N223" s="1">
        <v>40000</v>
      </c>
    </row>
    <row r="224" spans="13:14">
      <c r="M224" s="1">
        <v>222</v>
      </c>
      <c r="N224" s="1">
        <v>40000</v>
      </c>
    </row>
    <row r="225" spans="13:14">
      <c r="M225" s="1">
        <v>223</v>
      </c>
      <c r="N225" s="1">
        <v>40000</v>
      </c>
    </row>
    <row r="226" spans="13:14">
      <c r="M226" s="1">
        <v>224</v>
      </c>
      <c r="N226" s="1">
        <v>40000</v>
      </c>
    </row>
    <row r="227" spans="13:14">
      <c r="M227" s="1">
        <v>225</v>
      </c>
      <c r="N227" s="1">
        <v>40000</v>
      </c>
    </row>
    <row r="228" spans="13:14">
      <c r="M228" s="1">
        <v>226</v>
      </c>
      <c r="N228" s="1">
        <v>40000</v>
      </c>
    </row>
    <row r="229" spans="13:14">
      <c r="M229" s="1">
        <v>227</v>
      </c>
      <c r="N229" s="1">
        <v>40000</v>
      </c>
    </row>
    <row r="230" spans="13:14">
      <c r="M230" s="1">
        <v>228</v>
      </c>
      <c r="N230" s="1">
        <v>40000</v>
      </c>
    </row>
    <row r="231" spans="13:14">
      <c r="M231" s="1">
        <v>229</v>
      </c>
      <c r="N231" s="1">
        <v>40000</v>
      </c>
    </row>
    <row r="232" spans="13:14">
      <c r="M232" s="1">
        <v>230</v>
      </c>
      <c r="N232" s="1">
        <v>40000</v>
      </c>
    </row>
    <row r="233" spans="13:14">
      <c r="M233" s="1">
        <v>231</v>
      </c>
      <c r="N233" s="1">
        <v>40000</v>
      </c>
    </row>
    <row r="234" spans="13:14">
      <c r="M234" s="1">
        <v>232</v>
      </c>
      <c r="N234" s="1">
        <v>40000</v>
      </c>
    </row>
    <row r="235" spans="13:14">
      <c r="M235" s="1">
        <v>233</v>
      </c>
      <c r="N235" s="1">
        <v>40000</v>
      </c>
    </row>
    <row r="236" spans="13:14">
      <c r="M236" s="1">
        <v>234</v>
      </c>
      <c r="N236" s="1">
        <v>40000</v>
      </c>
    </row>
    <row r="237" spans="13:14">
      <c r="M237" s="1">
        <v>235</v>
      </c>
      <c r="N237" s="1">
        <v>40000</v>
      </c>
    </row>
    <row r="238" spans="13:14">
      <c r="M238" s="1">
        <v>236</v>
      </c>
      <c r="N238" s="1">
        <v>40000</v>
      </c>
    </row>
    <row r="239" spans="13:14">
      <c r="M239" s="1">
        <v>237</v>
      </c>
      <c r="N239" s="1">
        <v>40000</v>
      </c>
    </row>
    <row r="240" spans="13:14">
      <c r="M240" s="1">
        <v>238</v>
      </c>
      <c r="N240" s="1">
        <v>40000</v>
      </c>
    </row>
    <row r="241" spans="13:14">
      <c r="M241" s="1">
        <v>239</v>
      </c>
      <c r="N241" s="1">
        <v>40000</v>
      </c>
    </row>
    <row r="242" spans="13:14">
      <c r="M242" s="1">
        <v>240</v>
      </c>
      <c r="N242" s="1">
        <v>40000</v>
      </c>
    </row>
    <row r="243" spans="13:14">
      <c r="M243" s="1">
        <v>241</v>
      </c>
      <c r="N243" s="1">
        <v>40000</v>
      </c>
    </row>
    <row r="244" spans="13:14">
      <c r="M244" s="1">
        <v>242</v>
      </c>
      <c r="N244" s="1">
        <v>40000</v>
      </c>
    </row>
    <row r="245" spans="13:14">
      <c r="M245" s="1">
        <v>243</v>
      </c>
      <c r="N245" s="1">
        <v>40000</v>
      </c>
    </row>
    <row r="246" spans="13:14">
      <c r="M246" s="1">
        <v>244</v>
      </c>
      <c r="N246" s="1">
        <v>40000</v>
      </c>
    </row>
    <row r="247" spans="13:14">
      <c r="M247" s="1">
        <v>245</v>
      </c>
      <c r="N247" s="1">
        <v>40000</v>
      </c>
    </row>
    <row r="248" spans="13:14">
      <c r="M248" s="1">
        <v>246</v>
      </c>
      <c r="N248" s="1">
        <v>40000</v>
      </c>
    </row>
    <row r="249" spans="13:14">
      <c r="M249" s="1">
        <v>247</v>
      </c>
      <c r="N249" s="1">
        <v>40000</v>
      </c>
    </row>
    <row r="250" spans="13:14">
      <c r="M250" s="1">
        <v>248</v>
      </c>
      <c r="N250" s="1">
        <v>40000</v>
      </c>
    </row>
    <row r="251" spans="13:14">
      <c r="M251" s="1">
        <v>249</v>
      </c>
      <c r="N251" s="1">
        <v>40000</v>
      </c>
    </row>
    <row r="252" spans="13:14">
      <c r="M252" s="1">
        <v>250</v>
      </c>
      <c r="N252" s="1">
        <v>40000</v>
      </c>
    </row>
    <row r="253" spans="13:14">
      <c r="M253" s="1">
        <v>251</v>
      </c>
      <c r="N253" s="1">
        <v>40000</v>
      </c>
    </row>
    <row r="254" spans="13:14">
      <c r="M254" s="1">
        <v>252</v>
      </c>
      <c r="N254" s="1">
        <v>40000</v>
      </c>
    </row>
    <row r="255" spans="13:14">
      <c r="M255" s="1">
        <v>253</v>
      </c>
      <c r="N255" s="1">
        <v>40000</v>
      </c>
    </row>
    <row r="256" spans="13:14">
      <c r="M256" s="1">
        <v>254</v>
      </c>
      <c r="N256" s="1">
        <v>40000</v>
      </c>
    </row>
    <row r="257" spans="13:14">
      <c r="M257" s="1">
        <v>255</v>
      </c>
      <c r="N257" s="1">
        <v>40000</v>
      </c>
    </row>
    <row r="258" spans="13:14">
      <c r="M258" s="1">
        <v>256</v>
      </c>
      <c r="N258" s="1">
        <v>40000</v>
      </c>
    </row>
    <row r="259" spans="13:14">
      <c r="M259" s="1">
        <v>257</v>
      </c>
      <c r="N259" s="1">
        <v>40000</v>
      </c>
    </row>
    <row r="260" spans="13:14">
      <c r="M260" s="1">
        <v>258</v>
      </c>
      <c r="N260" s="1">
        <v>40000</v>
      </c>
    </row>
    <row r="261" spans="13:14">
      <c r="M261" s="1">
        <v>259</v>
      </c>
      <c r="N261" s="1">
        <v>40000</v>
      </c>
    </row>
    <row r="262" spans="13:14">
      <c r="M262" s="1">
        <v>260</v>
      </c>
      <c r="N262" s="1">
        <v>40000</v>
      </c>
    </row>
    <row r="263" spans="13:14">
      <c r="M263" s="1">
        <v>261</v>
      </c>
      <c r="N263" s="1">
        <v>40000</v>
      </c>
    </row>
    <row r="264" spans="13:14">
      <c r="M264" s="1">
        <v>262</v>
      </c>
      <c r="N264" s="1">
        <v>40000</v>
      </c>
    </row>
    <row r="265" spans="13:14">
      <c r="M265" s="1">
        <v>263</v>
      </c>
      <c r="N265" s="1">
        <v>40000</v>
      </c>
    </row>
    <row r="266" spans="13:14">
      <c r="M266" s="1">
        <v>264</v>
      </c>
      <c r="N266" s="1">
        <v>40000</v>
      </c>
    </row>
    <row r="267" spans="13:14">
      <c r="M267" s="1">
        <v>265</v>
      </c>
      <c r="N267" s="1">
        <v>40000</v>
      </c>
    </row>
    <row r="268" spans="13:14">
      <c r="M268" s="1">
        <v>266</v>
      </c>
      <c r="N268" s="1">
        <v>40000</v>
      </c>
    </row>
    <row r="269" spans="13:14">
      <c r="M269" s="1">
        <v>267</v>
      </c>
      <c r="N269" s="1">
        <v>40000</v>
      </c>
    </row>
    <row r="270" spans="13:14">
      <c r="M270" s="1">
        <v>268</v>
      </c>
      <c r="N270" s="1">
        <v>40000</v>
      </c>
    </row>
    <row r="271" spans="13:14">
      <c r="M271" s="1">
        <v>269</v>
      </c>
      <c r="N271" s="1">
        <v>40000</v>
      </c>
    </row>
    <row r="272" spans="13:14">
      <c r="M272" s="1">
        <v>270</v>
      </c>
      <c r="N272" s="1">
        <v>40000</v>
      </c>
    </row>
    <row r="273" spans="13:14">
      <c r="M273" s="1">
        <v>271</v>
      </c>
      <c r="N273" s="1">
        <v>40000</v>
      </c>
    </row>
    <row r="274" spans="13:14">
      <c r="M274" s="1">
        <v>272</v>
      </c>
      <c r="N274" s="1">
        <v>40000</v>
      </c>
    </row>
    <row r="275" spans="13:14">
      <c r="M275" s="1">
        <v>273</v>
      </c>
      <c r="N275" s="1">
        <v>40000</v>
      </c>
    </row>
    <row r="276" spans="13:14">
      <c r="M276" s="1">
        <v>274</v>
      </c>
      <c r="N276" s="1">
        <v>40000</v>
      </c>
    </row>
    <row r="277" spans="13:14">
      <c r="M277" s="1">
        <v>275</v>
      </c>
      <c r="N277" s="1">
        <v>40000</v>
      </c>
    </row>
    <row r="278" spans="13:14">
      <c r="M278" s="1">
        <v>276</v>
      </c>
      <c r="N278" s="1">
        <v>40000</v>
      </c>
    </row>
    <row r="279" spans="13:14">
      <c r="M279" s="1">
        <v>277</v>
      </c>
      <c r="N279" s="1">
        <v>40000</v>
      </c>
    </row>
    <row r="280" spans="13:14">
      <c r="M280" s="1">
        <v>278</v>
      </c>
      <c r="N280" s="1">
        <v>40000</v>
      </c>
    </row>
    <row r="281" spans="13:14">
      <c r="M281" s="1">
        <v>279</v>
      </c>
      <c r="N281" s="1">
        <v>40000</v>
      </c>
    </row>
    <row r="282" spans="13:14">
      <c r="M282" s="1">
        <v>280</v>
      </c>
      <c r="N282" s="1">
        <v>40000</v>
      </c>
    </row>
    <row r="283" spans="13:14">
      <c r="M283" s="1">
        <v>281</v>
      </c>
      <c r="N283" s="1">
        <v>40000</v>
      </c>
    </row>
    <row r="284" spans="13:14">
      <c r="M284" s="1">
        <v>282</v>
      </c>
      <c r="N284" s="1">
        <v>40000</v>
      </c>
    </row>
    <row r="285" spans="13:14">
      <c r="M285" s="1">
        <v>283</v>
      </c>
      <c r="N285" s="1">
        <v>40000</v>
      </c>
    </row>
    <row r="286" spans="13:14">
      <c r="M286" s="1">
        <v>284</v>
      </c>
      <c r="N286" s="1">
        <v>40000</v>
      </c>
    </row>
    <row r="287" spans="13:14">
      <c r="M287" s="1">
        <v>285</v>
      </c>
      <c r="N287" s="1">
        <v>40000</v>
      </c>
    </row>
    <row r="288" spans="13:14">
      <c r="M288" s="1">
        <v>286</v>
      </c>
      <c r="N288" s="1">
        <v>40000</v>
      </c>
    </row>
    <row r="289" spans="13:14">
      <c r="M289" s="1">
        <v>287</v>
      </c>
      <c r="N289" s="1">
        <v>40000</v>
      </c>
    </row>
    <row r="290" spans="13:14">
      <c r="M290" s="1">
        <v>288</v>
      </c>
      <c r="N290" s="1">
        <v>40000</v>
      </c>
    </row>
    <row r="291" spans="13:14">
      <c r="M291" s="1">
        <v>289</v>
      </c>
      <c r="N291" s="1">
        <v>40000</v>
      </c>
    </row>
    <row r="292" spans="13:14">
      <c r="M292" s="1">
        <v>290</v>
      </c>
      <c r="N292" s="1">
        <v>40000</v>
      </c>
    </row>
    <row r="293" spans="13:14">
      <c r="M293" s="1">
        <v>291</v>
      </c>
      <c r="N293" s="1">
        <v>40000</v>
      </c>
    </row>
    <row r="294" spans="13:14">
      <c r="M294" s="1">
        <v>292</v>
      </c>
      <c r="N294" s="1">
        <v>40000</v>
      </c>
    </row>
    <row r="295" spans="13:14">
      <c r="M295" s="1">
        <v>293</v>
      </c>
      <c r="N295" s="1">
        <v>40000</v>
      </c>
    </row>
    <row r="296" spans="13:14">
      <c r="M296" s="1">
        <v>294</v>
      </c>
      <c r="N296" s="1">
        <v>40000</v>
      </c>
    </row>
    <row r="297" spans="13:14">
      <c r="M297" s="1">
        <v>295</v>
      </c>
      <c r="N297" s="1">
        <v>40000</v>
      </c>
    </row>
    <row r="298" spans="13:14">
      <c r="M298" s="1">
        <v>296</v>
      </c>
      <c r="N298" s="1">
        <v>40000</v>
      </c>
    </row>
    <row r="299" spans="13:14">
      <c r="M299" s="1">
        <v>297</v>
      </c>
      <c r="N299" s="1">
        <v>40000</v>
      </c>
    </row>
    <row r="300" spans="13:14">
      <c r="M300" s="1">
        <v>298</v>
      </c>
      <c r="N300" s="1">
        <v>40000</v>
      </c>
    </row>
    <row r="301" spans="13:14">
      <c r="M301" s="1">
        <v>299</v>
      </c>
      <c r="N301" s="1">
        <v>40000</v>
      </c>
    </row>
    <row r="302" spans="13:14">
      <c r="M302" s="1">
        <v>300</v>
      </c>
      <c r="N302" s="1">
        <v>40000</v>
      </c>
    </row>
    <row r="303" spans="13:14">
      <c r="M303" s="1">
        <v>301</v>
      </c>
      <c r="N303" s="1">
        <v>40000</v>
      </c>
    </row>
    <row r="304" spans="13:14">
      <c r="M304" s="1">
        <v>302</v>
      </c>
      <c r="N304" s="1">
        <v>40000</v>
      </c>
    </row>
    <row r="305" spans="13:14">
      <c r="M305" s="1">
        <v>303</v>
      </c>
      <c r="N305" s="1">
        <v>40000</v>
      </c>
    </row>
    <row r="306" spans="13:14">
      <c r="M306" s="1">
        <v>304</v>
      </c>
      <c r="N306" s="1">
        <v>40000</v>
      </c>
    </row>
    <row r="307" spans="13:14">
      <c r="M307" s="1">
        <v>305</v>
      </c>
      <c r="N307" s="1">
        <v>40000</v>
      </c>
    </row>
    <row r="308" spans="13:14">
      <c r="M308" s="1">
        <v>306</v>
      </c>
      <c r="N308" s="1">
        <v>40000</v>
      </c>
    </row>
    <row r="309" spans="13:14">
      <c r="M309" s="1">
        <v>307</v>
      </c>
      <c r="N309" s="1">
        <v>40000</v>
      </c>
    </row>
    <row r="310" spans="13:14">
      <c r="M310" s="1">
        <v>308</v>
      </c>
      <c r="N310" s="1">
        <v>40000</v>
      </c>
    </row>
    <row r="311" spans="13:14">
      <c r="M311" s="1">
        <v>309</v>
      </c>
      <c r="N311" s="1">
        <v>40000</v>
      </c>
    </row>
    <row r="312" spans="13:14">
      <c r="M312" s="1">
        <v>310</v>
      </c>
      <c r="N312" s="1">
        <v>40000</v>
      </c>
    </row>
    <row r="313" spans="13:14">
      <c r="M313" s="1">
        <v>311</v>
      </c>
      <c r="N313" s="1">
        <v>40000</v>
      </c>
    </row>
    <row r="314" spans="13:14">
      <c r="M314" s="1">
        <v>312</v>
      </c>
      <c r="N314" s="1">
        <v>40000</v>
      </c>
    </row>
    <row r="315" spans="13:14">
      <c r="M315" s="1">
        <v>313</v>
      </c>
      <c r="N315" s="1">
        <v>40000</v>
      </c>
    </row>
    <row r="316" spans="13:14">
      <c r="M316" s="1">
        <v>314</v>
      </c>
      <c r="N316" s="1">
        <v>40000</v>
      </c>
    </row>
    <row r="317" spans="13:14">
      <c r="M317" s="1">
        <v>315</v>
      </c>
      <c r="N317" s="1">
        <v>40000</v>
      </c>
    </row>
    <row r="318" spans="13:14">
      <c r="M318" s="1">
        <v>316</v>
      </c>
      <c r="N318" s="1">
        <v>40000</v>
      </c>
    </row>
    <row r="319" spans="13:14">
      <c r="M319" s="1">
        <v>317</v>
      </c>
      <c r="N319" s="1">
        <v>40000</v>
      </c>
    </row>
    <row r="320" spans="13:14">
      <c r="M320" s="1">
        <v>318</v>
      </c>
      <c r="N320" s="1">
        <v>40000</v>
      </c>
    </row>
    <row r="321" spans="13:14">
      <c r="M321" s="1">
        <v>319</v>
      </c>
      <c r="N321" s="1">
        <v>40000</v>
      </c>
    </row>
    <row r="322" spans="13:14">
      <c r="M322" s="1">
        <v>320</v>
      </c>
      <c r="N322" s="1">
        <v>40000</v>
      </c>
    </row>
    <row r="323" spans="13:14">
      <c r="M323" s="1">
        <v>321</v>
      </c>
      <c r="N323" s="1">
        <v>40000</v>
      </c>
    </row>
    <row r="324" spans="13:14">
      <c r="M324" s="1">
        <v>322</v>
      </c>
      <c r="N324" s="1">
        <v>40000</v>
      </c>
    </row>
    <row r="325" spans="13:14">
      <c r="M325" s="1">
        <v>323</v>
      </c>
      <c r="N325" s="1">
        <v>40000</v>
      </c>
    </row>
    <row r="326" spans="13:14">
      <c r="M326" s="1">
        <v>324</v>
      </c>
      <c r="N326" s="1">
        <v>40000</v>
      </c>
    </row>
    <row r="327" spans="13:14">
      <c r="M327" s="1">
        <v>325</v>
      </c>
      <c r="N327" s="1">
        <v>40000</v>
      </c>
    </row>
    <row r="328" spans="13:14">
      <c r="M328" s="1">
        <v>326</v>
      </c>
      <c r="N328" s="1">
        <v>40000</v>
      </c>
    </row>
    <row r="329" spans="13:14">
      <c r="M329" s="1">
        <v>327</v>
      </c>
      <c r="N329" s="1">
        <v>40000</v>
      </c>
    </row>
    <row r="330" spans="13:14">
      <c r="M330" s="1">
        <v>328</v>
      </c>
      <c r="N330" s="1">
        <v>40000</v>
      </c>
    </row>
    <row r="331" spans="13:14">
      <c r="M331" s="1">
        <v>329</v>
      </c>
      <c r="N331" s="1">
        <v>40000</v>
      </c>
    </row>
    <row r="332" spans="13:14">
      <c r="M332" s="1">
        <v>330</v>
      </c>
      <c r="N332" s="1">
        <v>40000</v>
      </c>
    </row>
    <row r="333" spans="13:14">
      <c r="M333" s="1">
        <v>331</v>
      </c>
      <c r="N333" s="1">
        <v>40000</v>
      </c>
    </row>
    <row r="334" spans="13:14">
      <c r="M334" s="1">
        <v>332</v>
      </c>
      <c r="N334" s="1">
        <v>40000</v>
      </c>
    </row>
    <row r="335" spans="13:14">
      <c r="M335" s="1">
        <v>333</v>
      </c>
      <c r="N335" s="1">
        <v>40000</v>
      </c>
    </row>
    <row r="336" spans="13:14">
      <c r="M336" s="1">
        <v>334</v>
      </c>
      <c r="N336" s="1">
        <v>40000</v>
      </c>
    </row>
    <row r="337" spans="13:14">
      <c r="M337" s="1">
        <v>335</v>
      </c>
      <c r="N337" s="1">
        <v>40000</v>
      </c>
    </row>
    <row r="338" spans="13:14">
      <c r="M338" s="1">
        <v>336</v>
      </c>
      <c r="N338" s="1">
        <v>40000</v>
      </c>
    </row>
    <row r="339" spans="13:14">
      <c r="M339" s="1">
        <v>337</v>
      </c>
      <c r="N339" s="1">
        <v>40000</v>
      </c>
    </row>
    <row r="340" spans="13:14">
      <c r="M340" s="1">
        <v>338</v>
      </c>
      <c r="N340" s="1">
        <v>40000</v>
      </c>
    </row>
    <row r="341" spans="13:14">
      <c r="M341" s="1">
        <v>339</v>
      </c>
      <c r="N341" s="1">
        <v>40000</v>
      </c>
    </row>
    <row r="342" spans="13:14">
      <c r="M342" s="1">
        <v>340</v>
      </c>
      <c r="N342" s="1">
        <v>40000</v>
      </c>
    </row>
    <row r="343" spans="13:14">
      <c r="M343" s="1">
        <v>341</v>
      </c>
      <c r="N343" s="1">
        <v>40000</v>
      </c>
    </row>
    <row r="344" spans="13:14">
      <c r="M344" s="1">
        <v>342</v>
      </c>
      <c r="N344" s="1">
        <v>40000</v>
      </c>
    </row>
    <row r="345" spans="13:14">
      <c r="M345" s="1">
        <v>343</v>
      </c>
      <c r="N345" s="1">
        <v>40000</v>
      </c>
    </row>
    <row r="346" spans="13:14">
      <c r="M346" s="1">
        <v>344</v>
      </c>
      <c r="N346" s="1">
        <v>40000</v>
      </c>
    </row>
    <row r="347" spans="13:14">
      <c r="M347" s="1">
        <v>345</v>
      </c>
      <c r="N347" s="1">
        <v>40000</v>
      </c>
    </row>
    <row r="348" spans="13:14">
      <c r="M348" s="1">
        <v>346</v>
      </c>
      <c r="N348" s="1">
        <v>40000</v>
      </c>
    </row>
    <row r="349" spans="13:14">
      <c r="M349" s="1">
        <v>347</v>
      </c>
      <c r="N349" s="1">
        <v>40000</v>
      </c>
    </row>
    <row r="350" spans="13:14">
      <c r="M350" s="1">
        <v>348</v>
      </c>
      <c r="N350" s="1">
        <v>40000</v>
      </c>
    </row>
    <row r="351" spans="13:14">
      <c r="M351" s="1">
        <v>349</v>
      </c>
      <c r="N351" s="1">
        <v>40000</v>
      </c>
    </row>
    <row r="352" spans="13:14">
      <c r="M352" s="1">
        <v>350</v>
      </c>
      <c r="N352" s="1">
        <v>40000</v>
      </c>
    </row>
    <row r="353" spans="13:14">
      <c r="M353" s="1">
        <v>351</v>
      </c>
      <c r="N353" s="1">
        <v>40000</v>
      </c>
    </row>
    <row r="354" spans="13:14">
      <c r="M354" s="1">
        <v>352</v>
      </c>
      <c r="N354" s="1">
        <v>40000</v>
      </c>
    </row>
    <row r="355" spans="13:14">
      <c r="M355" s="1">
        <v>353</v>
      </c>
      <c r="N355" s="1">
        <v>40000</v>
      </c>
    </row>
    <row r="356" spans="13:14">
      <c r="M356" s="1">
        <v>354</v>
      </c>
      <c r="N356" s="1">
        <v>40000</v>
      </c>
    </row>
    <row r="357" spans="13:14">
      <c r="M357" s="1">
        <v>355</v>
      </c>
      <c r="N357" s="1">
        <v>40000</v>
      </c>
    </row>
    <row r="358" spans="13:14">
      <c r="M358" s="1">
        <v>356</v>
      </c>
      <c r="N358" s="1">
        <v>40000</v>
      </c>
    </row>
    <row r="359" spans="13:14">
      <c r="M359" s="1">
        <v>357</v>
      </c>
      <c r="N359" s="1">
        <v>40000</v>
      </c>
    </row>
    <row r="360" spans="13:14">
      <c r="M360" s="1">
        <v>358</v>
      </c>
      <c r="N360" s="1">
        <v>40000</v>
      </c>
    </row>
    <row r="361" spans="13:14">
      <c r="M361" s="1">
        <v>359</v>
      </c>
      <c r="N361" s="1">
        <v>40000</v>
      </c>
    </row>
    <row r="362" spans="13:14">
      <c r="M362" s="1">
        <v>360</v>
      </c>
      <c r="N362" s="1">
        <v>40000</v>
      </c>
    </row>
    <row r="363" spans="13:14">
      <c r="M363" s="1">
        <v>361</v>
      </c>
      <c r="N363" s="1">
        <v>40000</v>
      </c>
    </row>
    <row r="364" spans="13:14">
      <c r="M364" s="1">
        <v>362</v>
      </c>
      <c r="N364" s="1">
        <v>40000</v>
      </c>
    </row>
    <row r="365" spans="13:14">
      <c r="M365" s="1">
        <v>363</v>
      </c>
      <c r="N365" s="1">
        <v>40000</v>
      </c>
    </row>
    <row r="366" spans="13:14">
      <c r="M366" s="1">
        <v>364</v>
      </c>
      <c r="N366" s="1">
        <v>40000</v>
      </c>
    </row>
    <row r="367" spans="13:14">
      <c r="M367" s="1">
        <v>365</v>
      </c>
      <c r="N367" s="1">
        <v>40000</v>
      </c>
    </row>
    <row r="368" spans="13:14">
      <c r="M368" s="1">
        <v>366</v>
      </c>
      <c r="N368" s="1">
        <v>40000</v>
      </c>
    </row>
    <row r="369" spans="13:14">
      <c r="M369" s="1">
        <v>367</v>
      </c>
      <c r="N369" s="1">
        <v>40000</v>
      </c>
    </row>
    <row r="370" spans="13:14">
      <c r="M370" s="1">
        <v>368</v>
      </c>
      <c r="N370" s="1">
        <v>40000</v>
      </c>
    </row>
    <row r="371" spans="13:14">
      <c r="M371" s="1">
        <v>369</v>
      </c>
      <c r="N371" s="1">
        <v>40000</v>
      </c>
    </row>
    <row r="372" spans="13:14">
      <c r="M372" s="1">
        <v>370</v>
      </c>
      <c r="N372" s="1">
        <v>40000</v>
      </c>
    </row>
    <row r="373" spans="13:14">
      <c r="M373" s="1">
        <v>371</v>
      </c>
      <c r="N373" s="1">
        <v>40000</v>
      </c>
    </row>
    <row r="374" spans="13:14">
      <c r="M374" s="1">
        <v>372</v>
      </c>
      <c r="N374" s="1">
        <v>40000</v>
      </c>
    </row>
    <row r="375" spans="13:14">
      <c r="M375" s="1">
        <v>373</v>
      </c>
      <c r="N375" s="1">
        <v>40000</v>
      </c>
    </row>
    <row r="376" spans="13:14">
      <c r="M376" s="1">
        <v>374</v>
      </c>
      <c r="N376" s="1">
        <v>40000</v>
      </c>
    </row>
    <row r="377" spans="13:14">
      <c r="M377" s="1">
        <v>375</v>
      </c>
      <c r="N377" s="1">
        <v>40000</v>
      </c>
    </row>
    <row r="378" spans="13:14">
      <c r="M378" s="1">
        <v>376</v>
      </c>
      <c r="N378" s="1">
        <v>40000</v>
      </c>
    </row>
    <row r="379" spans="13:14">
      <c r="M379" s="1">
        <v>377</v>
      </c>
      <c r="N379" s="1">
        <v>40000</v>
      </c>
    </row>
    <row r="380" spans="13:14">
      <c r="M380" s="1">
        <v>378</v>
      </c>
      <c r="N380" s="1">
        <v>40000</v>
      </c>
    </row>
    <row r="381" spans="13:14">
      <c r="M381" s="1">
        <v>379</v>
      </c>
      <c r="N381" s="1">
        <v>40000</v>
      </c>
    </row>
    <row r="382" spans="13:14">
      <c r="M382" s="1">
        <v>380</v>
      </c>
      <c r="N382" s="1">
        <v>40000</v>
      </c>
    </row>
    <row r="383" spans="13:14">
      <c r="M383" s="1">
        <v>381</v>
      </c>
      <c r="N383" s="1">
        <v>40000</v>
      </c>
    </row>
    <row r="384" spans="13:14">
      <c r="M384" s="1">
        <v>382</v>
      </c>
      <c r="N384" s="1">
        <v>40000</v>
      </c>
    </row>
    <row r="385" spans="13:14">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F97b4XIAEtdF37uT3sITthgw0u1bHvsZ3for/e8RmYo6TCTTucd8j/M3J3Des7TnN8F5od9rgof5S+VOWyTQrQ==" saltValue="R5AncacxwmrkSTcKRs/G1Q==" spinCount="100000" sheet="1" objects="1" scenarios="1"/>
  <mergeCells count="53">
    <mergeCell ref="B8:C9"/>
    <mergeCell ref="B6:C7"/>
    <mergeCell ref="D8:I9"/>
    <mergeCell ref="D6:I7"/>
    <mergeCell ref="B12:C12"/>
    <mergeCell ref="D12:I12"/>
    <mergeCell ref="B15:C15"/>
    <mergeCell ref="I24:I26"/>
    <mergeCell ref="B10:C10"/>
    <mergeCell ref="D10:I10"/>
    <mergeCell ref="B11:C11"/>
    <mergeCell ref="D11:I11"/>
    <mergeCell ref="D15:H15"/>
    <mergeCell ref="B16:C17"/>
    <mergeCell ref="D16:H17"/>
    <mergeCell ref="I15:I17"/>
    <mergeCell ref="B49:I49"/>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B29:C33"/>
    <mergeCell ref="B48:C48"/>
    <mergeCell ref="B35:I35"/>
    <mergeCell ref="F36:H36"/>
    <mergeCell ref="D36:E36"/>
    <mergeCell ref="B38:C38"/>
    <mergeCell ref="A1:J2"/>
    <mergeCell ref="B3:I4"/>
    <mergeCell ref="D84:E84"/>
    <mergeCell ref="D85:I85"/>
    <mergeCell ref="C80:C81"/>
    <mergeCell ref="B56:I76"/>
    <mergeCell ref="E53:F53"/>
    <mergeCell ref="H53:I53"/>
    <mergeCell ref="H50:I50"/>
    <mergeCell ref="H51:I51"/>
    <mergeCell ref="H52:I52"/>
    <mergeCell ref="E50:F50"/>
    <mergeCell ref="E51:F51"/>
    <mergeCell ref="E52:F52"/>
    <mergeCell ref="D25:H26"/>
    <mergeCell ref="D29:I33"/>
  </mergeCells>
  <phoneticPr fontId="1"/>
  <conditionalFormatting sqref="D16:H17">
    <cfRule type="expression" dxfId="55" priority="7">
      <formula>$D$16&lt;&gt;""</formula>
    </cfRule>
  </conditionalFormatting>
  <conditionalFormatting sqref="D20:H21">
    <cfRule type="expression" dxfId="54" priority="3">
      <formula>$D$20&lt;&gt;""</formula>
    </cfRule>
  </conditionalFormatting>
  <conditionalFormatting sqref="D25:H26">
    <cfRule type="expression" dxfId="53" priority="2">
      <formula>$D$25&lt;&gt;""</formula>
    </cfRule>
  </conditionalFormatting>
  <conditionalFormatting sqref="D18:I18">
    <cfRule type="expression" dxfId="52" priority="4">
      <formula>$D$18&lt;&gt;""</formula>
    </cfRule>
  </conditionalFormatting>
  <conditionalFormatting sqref="D27:I27">
    <cfRule type="expression" dxfId="51" priority="1">
      <formula>$D$27&lt;&gt;""</formula>
    </cfRule>
  </conditionalFormatting>
  <dataValidations count="2">
    <dataValidation imeMode="halfKatakana" allowBlank="1" showInputMessage="1" showErrorMessage="1" sqref="D15:H15 D19:H19 D24:H24" xr:uid="{00000000-0002-0000-0000-000000000000}"/>
    <dataValidation imeMode="halfAlpha" allowBlank="1" showInputMessage="1" showErrorMessage="1" sqref="D27:I27 D18:I18" xr:uid="{00000000-0002-0000-0000-000001000000}"/>
  </dataValidations>
  <pageMargins left="0.7" right="0.7" top="0.75" bottom="0.75" header="0.3" footer="0.3"/>
  <pageSetup paperSize="9" scale="87" fitToHeight="0" orientation="portrait" horizontalDpi="4294967293" verticalDpi="12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'加盟校情報&amp;大会設定'!$A$3:$A$52</xm:f>
          </x14:formula1>
          <xm:sqref>D8:I9</xm:sqref>
        </x14:dataValidation>
        <x14:dataValidation type="list" allowBlank="1" showInputMessage="1" showErrorMessage="1" xr:uid="{A49D6CC0-1035-41F0-BBDC-D7004678F863}">
          <x14:formula1>
            <xm:f>'加盟校情報&amp;大会設定'!$E$3:$E$4</xm:f>
          </x14:formula1>
          <xm:sqref>D84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A1:O151"/>
  <sheetViews>
    <sheetView workbookViewId="0">
      <selection activeCell="I8" sqref="I8"/>
    </sheetView>
  </sheetViews>
  <sheetFormatPr defaultColWidth="8.875" defaultRowHeight="13.5"/>
  <cols>
    <col min="1" max="1" width="7.375" style="1" bestFit="1" customWidth="1"/>
    <col min="2" max="2" width="10.5" style="8" bestFit="1" customWidth="1"/>
    <col min="3" max="3" width="17.625" style="8" customWidth="1"/>
    <col min="4" max="4" width="35.625" style="8" customWidth="1"/>
    <col min="5" max="5" width="3" style="8" customWidth="1"/>
    <col min="6" max="6" width="3.875" style="8" customWidth="1"/>
    <col min="7" max="8" width="7.625" style="8" customWidth="1"/>
    <col min="9" max="10" width="5.125" customWidth="1"/>
    <col min="11" max="11" width="5.5" style="8" bestFit="1" customWidth="1"/>
    <col min="12" max="14" width="15.625" style="8" customWidth="1"/>
  </cols>
  <sheetData>
    <row r="1" spans="1:14">
      <c r="A1" s="1" t="s">
        <v>338</v>
      </c>
      <c r="B1" s="55" t="s">
        <v>36</v>
      </c>
      <c r="C1" s="55" t="s">
        <v>124</v>
      </c>
      <c r="D1" s="55" t="s">
        <v>125</v>
      </c>
      <c r="E1" s="55" t="s">
        <v>126</v>
      </c>
      <c r="F1" s="55" t="s">
        <v>4873</v>
      </c>
      <c r="G1" s="55" t="s">
        <v>127</v>
      </c>
      <c r="H1" s="55" t="s">
        <v>4872</v>
      </c>
      <c r="I1" s="55" t="s">
        <v>1284</v>
      </c>
      <c r="J1" s="55" t="s">
        <v>1285</v>
      </c>
      <c r="K1" s="55" t="s">
        <v>128</v>
      </c>
      <c r="L1" s="55" t="s">
        <v>129</v>
      </c>
      <c r="M1" s="55" t="s">
        <v>130</v>
      </c>
      <c r="N1" s="55" t="s">
        <v>414</v>
      </c>
    </row>
    <row r="2" spans="1:14">
      <c r="A2" s="1">
        <v>1</v>
      </c>
      <c r="B2" s="8" t="str">
        <f>'様式Ⅰ(女子)'!K17</f>
        <v>000000000</v>
      </c>
      <c r="C2" s="8" t="str">
        <f>CONCATENATE('様式Ⅰ(女子)'!F17," (",'様式Ⅰ(女子)'!I17,")")</f>
        <v xml:space="preserve"> ()</v>
      </c>
      <c r="D2" s="8" t="str">
        <f>'様式Ⅰ(女子)'!G17</f>
        <v/>
      </c>
      <c r="E2" s="8">
        <v>2</v>
      </c>
      <c r="G2" s="8" t="str">
        <f>基本情報登録!$D$10</f>
        <v/>
      </c>
      <c r="H2" s="8" t="str">
        <f>'様式Ⅰ(女子)'!J17</f>
        <v/>
      </c>
      <c r="K2" s="8">
        <f>'様式Ⅰ(女子)'!C17</f>
        <v>0</v>
      </c>
      <c r="L2" s="8" t="str">
        <f>'様式Ⅰ(女子)'!Q17</f>
        <v/>
      </c>
      <c r="M2" s="8" t="str">
        <f>'様式Ⅰ(女子)'!Q18</f>
        <v/>
      </c>
      <c r="N2" s="8" t="str">
        <f>'様式Ⅰ(女子)'!Q19</f>
        <v/>
      </c>
    </row>
    <row r="3" spans="1:14">
      <c r="A3" s="1">
        <v>2</v>
      </c>
      <c r="B3" s="8" t="str">
        <f>'様式Ⅰ(女子)'!K20</f>
        <v>000000000</v>
      </c>
      <c r="C3" s="8" t="str">
        <f>CONCATENATE('様式Ⅰ(女子)'!F20," (",'様式Ⅰ(女子)'!I20,")")</f>
        <v xml:space="preserve"> ()</v>
      </c>
      <c r="D3" s="8" t="str">
        <f>'様式Ⅰ(女子)'!G20</f>
        <v/>
      </c>
      <c r="E3" s="8">
        <v>2</v>
      </c>
      <c r="G3" s="8" t="str">
        <f>基本情報登録!$D$10</f>
        <v/>
      </c>
      <c r="H3" s="8" t="str">
        <f>'様式Ⅰ(女子)'!J20</f>
        <v/>
      </c>
      <c r="K3" s="8">
        <f>'様式Ⅰ(女子)'!C20</f>
        <v>0</v>
      </c>
      <c r="L3" s="8" t="str">
        <f>'様式Ⅰ(女子)'!Q20</f>
        <v/>
      </c>
      <c r="M3" s="8" t="str">
        <f>'様式Ⅰ(女子)'!Q21</f>
        <v/>
      </c>
      <c r="N3" s="8" t="str">
        <f>'様式Ⅰ(女子)'!Q22</f>
        <v/>
      </c>
    </row>
    <row r="4" spans="1:14">
      <c r="A4" s="1">
        <v>3</v>
      </c>
      <c r="B4" s="8" t="str">
        <f>'様式Ⅰ(女子)'!K23</f>
        <v>000000000</v>
      </c>
      <c r="C4" s="8" t="str">
        <f>CONCATENATE('様式Ⅰ(女子)'!F23," (",'様式Ⅰ(女子)'!I23,")")</f>
        <v xml:space="preserve"> ()</v>
      </c>
      <c r="D4" s="8" t="str">
        <f>'様式Ⅰ(女子)'!G23</f>
        <v/>
      </c>
      <c r="E4" s="8">
        <v>2</v>
      </c>
      <c r="G4" s="8" t="str">
        <f>基本情報登録!$D$10</f>
        <v/>
      </c>
      <c r="H4" s="8" t="str">
        <f>'様式Ⅰ(女子)'!J23</f>
        <v/>
      </c>
      <c r="K4" s="8">
        <f>'様式Ⅰ(女子)'!C23</f>
        <v>0</v>
      </c>
      <c r="L4" s="8" t="str">
        <f>'様式Ⅰ(女子)'!Q23</f>
        <v/>
      </c>
      <c r="M4" s="8" t="str">
        <f>'様式Ⅰ(女子)'!Q24</f>
        <v/>
      </c>
      <c r="N4" s="8" t="str">
        <f>'様式Ⅰ(女子)'!Q25</f>
        <v/>
      </c>
    </row>
    <row r="5" spans="1:14">
      <c r="A5" s="1">
        <v>4</v>
      </c>
      <c r="B5" s="8" t="str">
        <f>'様式Ⅰ(女子)'!K26</f>
        <v>000000000</v>
      </c>
      <c r="C5" s="8" t="str">
        <f>CONCATENATE('様式Ⅰ(女子)'!F26," (",'様式Ⅰ(女子)'!I26,")")</f>
        <v xml:space="preserve"> ()</v>
      </c>
      <c r="D5" s="8" t="str">
        <f>'様式Ⅰ(女子)'!G26</f>
        <v/>
      </c>
      <c r="E5" s="8">
        <v>2</v>
      </c>
      <c r="G5" s="8" t="str">
        <f>基本情報登録!$D$10</f>
        <v/>
      </c>
      <c r="H5" s="8" t="str">
        <f>'様式Ⅰ(女子)'!J26</f>
        <v/>
      </c>
      <c r="K5" s="8">
        <f>'様式Ⅰ(女子)'!C26</f>
        <v>0</v>
      </c>
      <c r="L5" s="8" t="str">
        <f>'様式Ⅰ(女子)'!Q26</f>
        <v/>
      </c>
      <c r="M5" s="8" t="str">
        <f>'様式Ⅰ(女子)'!Q27</f>
        <v/>
      </c>
      <c r="N5" s="8" t="str">
        <f>'様式Ⅰ(女子)'!Q28</f>
        <v/>
      </c>
    </row>
    <row r="6" spans="1:14">
      <c r="A6" s="1">
        <v>5</v>
      </c>
      <c r="B6" s="8" t="str">
        <f>'様式Ⅰ(女子)'!K29</f>
        <v>000000000</v>
      </c>
      <c r="C6" s="8" t="str">
        <f>CONCATENATE('様式Ⅰ(女子)'!F29," (",'様式Ⅰ(女子)'!I29,")")</f>
        <v xml:space="preserve"> ()</v>
      </c>
      <c r="D6" s="8" t="str">
        <f>'様式Ⅰ(女子)'!G29</f>
        <v/>
      </c>
      <c r="E6" s="8">
        <v>2</v>
      </c>
      <c r="G6" s="8" t="str">
        <f>基本情報登録!$D$10</f>
        <v/>
      </c>
      <c r="H6" s="8" t="str">
        <f>'様式Ⅰ(女子)'!J29</f>
        <v/>
      </c>
      <c r="K6" s="8">
        <f>'様式Ⅰ(女子)'!C29</f>
        <v>0</v>
      </c>
      <c r="L6" s="8" t="str">
        <f>'様式Ⅰ(女子)'!Q29</f>
        <v/>
      </c>
      <c r="M6" s="8" t="str">
        <f>'様式Ⅰ(女子)'!Q30</f>
        <v/>
      </c>
      <c r="N6" s="8" t="str">
        <f>'様式Ⅰ(女子)'!Q31</f>
        <v/>
      </c>
    </row>
    <row r="7" spans="1:14">
      <c r="A7" s="1">
        <v>6</v>
      </c>
      <c r="B7" s="8" t="str">
        <f>'様式Ⅰ(女子)'!K32</f>
        <v>000000000</v>
      </c>
      <c r="C7" s="8" t="str">
        <f>CONCATENATE('様式Ⅰ(女子)'!F32," (",'様式Ⅰ(女子)'!I32,")")</f>
        <v xml:space="preserve"> ()</v>
      </c>
      <c r="D7" s="8" t="str">
        <f>'様式Ⅰ(女子)'!G32</f>
        <v/>
      </c>
      <c r="E7" s="8">
        <v>2</v>
      </c>
      <c r="G7" s="8" t="str">
        <f>基本情報登録!$D$10</f>
        <v/>
      </c>
      <c r="H7" s="8" t="str">
        <f>'様式Ⅰ(女子)'!J32</f>
        <v/>
      </c>
      <c r="K7" s="8">
        <f>'様式Ⅰ(女子)'!C32</f>
        <v>0</v>
      </c>
      <c r="L7" s="8" t="str">
        <f>'様式Ⅰ(女子)'!Q32</f>
        <v/>
      </c>
      <c r="M7" s="8" t="str">
        <f>'様式Ⅰ(女子)'!Q33</f>
        <v/>
      </c>
      <c r="N7" s="8" t="str">
        <f>'様式Ⅰ(女子)'!Q34</f>
        <v/>
      </c>
    </row>
    <row r="8" spans="1:14">
      <c r="A8" s="1">
        <v>7</v>
      </c>
      <c r="B8" s="8" t="str">
        <f>'様式Ⅰ(女子)'!K35</f>
        <v>000000000</v>
      </c>
      <c r="C8" s="8" t="str">
        <f>CONCATENATE('様式Ⅰ(女子)'!F35," (",'様式Ⅰ(女子)'!I35,")")</f>
        <v xml:space="preserve"> ()</v>
      </c>
      <c r="D8" s="8" t="str">
        <f>'様式Ⅰ(女子)'!G35</f>
        <v/>
      </c>
      <c r="E8" s="8">
        <v>2</v>
      </c>
      <c r="G8" s="8" t="str">
        <f>基本情報登録!$D$10</f>
        <v/>
      </c>
      <c r="H8" s="8" t="str">
        <f>'様式Ⅰ(女子)'!J35</f>
        <v/>
      </c>
      <c r="K8" s="8">
        <f>'様式Ⅰ(女子)'!C35</f>
        <v>0</v>
      </c>
      <c r="L8" s="8" t="str">
        <f>'様式Ⅰ(女子)'!Q35</f>
        <v/>
      </c>
      <c r="M8" s="8" t="str">
        <f>'様式Ⅰ(女子)'!Q36</f>
        <v/>
      </c>
      <c r="N8" s="8" t="str">
        <f>'様式Ⅰ(女子)'!Q37</f>
        <v/>
      </c>
    </row>
    <row r="9" spans="1:14">
      <c r="A9" s="1">
        <v>8</v>
      </c>
      <c r="B9" s="8" t="str">
        <f>'様式Ⅰ(女子)'!K38</f>
        <v>000000000</v>
      </c>
      <c r="C9" s="8" t="str">
        <f>CONCATENATE('様式Ⅰ(女子)'!F38," (",'様式Ⅰ(女子)'!I38,")")</f>
        <v xml:space="preserve"> ()</v>
      </c>
      <c r="D9" s="8" t="str">
        <f>'様式Ⅰ(女子)'!G38</f>
        <v/>
      </c>
      <c r="E9" s="8">
        <v>2</v>
      </c>
      <c r="G9" s="8" t="str">
        <f>基本情報登録!$D$10</f>
        <v/>
      </c>
      <c r="H9" s="8" t="str">
        <f>'様式Ⅰ(女子)'!J38</f>
        <v/>
      </c>
      <c r="K9" s="8">
        <f>'様式Ⅰ(女子)'!C38</f>
        <v>0</v>
      </c>
      <c r="L9" s="8" t="str">
        <f>'様式Ⅰ(女子)'!Q38</f>
        <v/>
      </c>
      <c r="M9" s="8" t="str">
        <f>'様式Ⅰ(女子)'!Q39</f>
        <v/>
      </c>
      <c r="N9" s="8" t="str">
        <f>'様式Ⅰ(女子)'!Q40</f>
        <v/>
      </c>
    </row>
    <row r="10" spans="1:14">
      <c r="A10" s="1">
        <v>9</v>
      </c>
      <c r="B10" s="8" t="str">
        <f>'様式Ⅰ(女子)'!K41</f>
        <v>000000000</v>
      </c>
      <c r="C10" s="8" t="str">
        <f>CONCATENATE('様式Ⅰ(女子)'!F41," (",'様式Ⅰ(女子)'!I41,")")</f>
        <v xml:space="preserve"> ()</v>
      </c>
      <c r="D10" s="8" t="str">
        <f>'様式Ⅰ(女子)'!G41</f>
        <v/>
      </c>
      <c r="E10" s="8">
        <v>2</v>
      </c>
      <c r="G10" s="8" t="str">
        <f>基本情報登録!$D$10</f>
        <v/>
      </c>
      <c r="H10" s="8" t="str">
        <f>'様式Ⅰ(女子)'!J41</f>
        <v/>
      </c>
      <c r="K10" s="8">
        <f>'様式Ⅰ(女子)'!C41</f>
        <v>0</v>
      </c>
      <c r="L10" s="8" t="str">
        <f>'様式Ⅰ(女子)'!Q41</f>
        <v/>
      </c>
      <c r="M10" s="8" t="str">
        <f>'様式Ⅰ(女子)'!Q42</f>
        <v/>
      </c>
      <c r="N10" s="8" t="str">
        <f>'様式Ⅰ(女子)'!Q43</f>
        <v/>
      </c>
    </row>
    <row r="11" spans="1:14">
      <c r="A11" s="1">
        <v>10</v>
      </c>
      <c r="B11" s="8" t="str">
        <f>'様式Ⅰ(女子)'!K44</f>
        <v>000000000</v>
      </c>
      <c r="C11" s="8" t="str">
        <f>CONCATENATE('様式Ⅰ(女子)'!F44," (",'様式Ⅰ(女子)'!I44,")")</f>
        <v xml:space="preserve"> ()</v>
      </c>
      <c r="D11" s="8" t="str">
        <f>'様式Ⅰ(女子)'!G44</f>
        <v/>
      </c>
      <c r="E11" s="8">
        <v>2</v>
      </c>
      <c r="G11" s="8" t="str">
        <f>基本情報登録!$D$10</f>
        <v/>
      </c>
      <c r="H11" s="8" t="str">
        <f>'様式Ⅰ(女子)'!J44</f>
        <v/>
      </c>
      <c r="K11" s="8">
        <f>'様式Ⅰ(女子)'!C44</f>
        <v>0</v>
      </c>
      <c r="L11" s="8" t="str">
        <f>'様式Ⅰ(女子)'!Q44</f>
        <v/>
      </c>
      <c r="M11" s="8" t="str">
        <f>'様式Ⅰ(女子)'!Q45</f>
        <v/>
      </c>
      <c r="N11" s="8" t="str">
        <f>'様式Ⅰ(女子)'!Q46</f>
        <v/>
      </c>
    </row>
    <row r="12" spans="1:14">
      <c r="A12" s="1">
        <v>11</v>
      </c>
      <c r="B12" s="8" t="str">
        <f>'様式Ⅰ(女子)'!K47</f>
        <v>000000000</v>
      </c>
      <c r="C12" s="8" t="str">
        <f>CONCATENATE('様式Ⅰ(女子)'!F47," (",'様式Ⅰ(女子)'!I47,")")</f>
        <v xml:space="preserve"> ()</v>
      </c>
      <c r="D12" s="8" t="str">
        <f>'様式Ⅰ(女子)'!G47</f>
        <v/>
      </c>
      <c r="E12" s="8">
        <v>2</v>
      </c>
      <c r="G12" s="8" t="str">
        <f>基本情報登録!$D$10</f>
        <v/>
      </c>
      <c r="H12" s="8" t="str">
        <f>'様式Ⅰ(女子)'!J47</f>
        <v/>
      </c>
      <c r="K12" s="8">
        <f>'様式Ⅰ(女子)'!C47</f>
        <v>0</v>
      </c>
      <c r="L12" s="8" t="str">
        <f>'様式Ⅰ(女子)'!Q47</f>
        <v/>
      </c>
      <c r="M12" s="8" t="str">
        <f>'様式Ⅰ(女子)'!Q48</f>
        <v/>
      </c>
      <c r="N12" s="8" t="str">
        <f>'様式Ⅰ(女子)'!Q49</f>
        <v/>
      </c>
    </row>
    <row r="13" spans="1:14">
      <c r="A13" s="1">
        <v>12</v>
      </c>
      <c r="B13" s="8" t="str">
        <f>'様式Ⅰ(女子)'!K50</f>
        <v>000000000</v>
      </c>
      <c r="C13" s="8" t="str">
        <f>CONCATENATE('様式Ⅰ(女子)'!F50," (",'様式Ⅰ(女子)'!I50,")")</f>
        <v xml:space="preserve"> ()</v>
      </c>
      <c r="D13" s="8" t="str">
        <f>'様式Ⅰ(女子)'!G50</f>
        <v/>
      </c>
      <c r="E13" s="8">
        <v>2</v>
      </c>
      <c r="G13" s="8" t="str">
        <f>基本情報登録!$D$10</f>
        <v/>
      </c>
      <c r="H13" s="8" t="str">
        <f>'様式Ⅰ(女子)'!J50</f>
        <v/>
      </c>
      <c r="K13" s="8">
        <f>'様式Ⅰ(女子)'!C50</f>
        <v>0</v>
      </c>
      <c r="L13" s="8" t="str">
        <f>'様式Ⅰ(女子)'!Q50</f>
        <v/>
      </c>
      <c r="M13" s="8" t="str">
        <f>'様式Ⅰ(女子)'!Q51</f>
        <v/>
      </c>
      <c r="N13" s="8" t="str">
        <f>'様式Ⅰ(女子)'!Q52</f>
        <v/>
      </c>
    </row>
    <row r="14" spans="1:14">
      <c r="A14" s="1">
        <v>13</v>
      </c>
      <c r="B14" s="8" t="str">
        <f>'様式Ⅰ(女子)'!K53</f>
        <v>000000000</v>
      </c>
      <c r="C14" s="8" t="str">
        <f>CONCATENATE('様式Ⅰ(女子)'!F53," (",'様式Ⅰ(女子)'!I53,")")</f>
        <v xml:space="preserve"> ()</v>
      </c>
      <c r="D14" s="8" t="str">
        <f>'様式Ⅰ(女子)'!G53</f>
        <v/>
      </c>
      <c r="E14" s="8">
        <v>2</v>
      </c>
      <c r="G14" s="8" t="str">
        <f>基本情報登録!$D$10</f>
        <v/>
      </c>
      <c r="H14" s="8" t="str">
        <f>'様式Ⅰ(女子)'!J53</f>
        <v/>
      </c>
      <c r="K14" s="8">
        <f>'様式Ⅰ(女子)'!C53</f>
        <v>0</v>
      </c>
      <c r="L14" s="8" t="str">
        <f>'様式Ⅰ(女子)'!Q53</f>
        <v/>
      </c>
      <c r="M14" s="8" t="str">
        <f>'様式Ⅰ(女子)'!Q54</f>
        <v/>
      </c>
      <c r="N14" s="8" t="str">
        <f>'様式Ⅰ(女子)'!Q55</f>
        <v/>
      </c>
    </row>
    <row r="15" spans="1:14">
      <c r="A15" s="1">
        <v>14</v>
      </c>
      <c r="B15" s="8" t="str">
        <f>'様式Ⅰ(女子)'!K56</f>
        <v>000000000</v>
      </c>
      <c r="C15" s="8" t="str">
        <f>CONCATENATE('様式Ⅰ(女子)'!F56," (",'様式Ⅰ(女子)'!I56,")")</f>
        <v xml:space="preserve"> ()</v>
      </c>
      <c r="D15" s="8" t="str">
        <f>'様式Ⅰ(女子)'!G56</f>
        <v/>
      </c>
      <c r="E15" s="8">
        <v>2</v>
      </c>
      <c r="G15" s="8" t="str">
        <f>基本情報登録!$D$10</f>
        <v/>
      </c>
      <c r="H15" s="8" t="str">
        <f>'様式Ⅰ(女子)'!J56</f>
        <v/>
      </c>
      <c r="K15" s="8">
        <f>'様式Ⅰ(女子)'!C56</f>
        <v>0</v>
      </c>
      <c r="L15" s="8" t="str">
        <f>'様式Ⅰ(女子)'!Q56</f>
        <v/>
      </c>
      <c r="M15" s="8" t="str">
        <f>'様式Ⅰ(女子)'!Q57</f>
        <v/>
      </c>
      <c r="N15" s="8" t="str">
        <f>'様式Ⅰ(女子)'!Q58</f>
        <v/>
      </c>
    </row>
    <row r="16" spans="1:14">
      <c r="A16" s="1">
        <v>15</v>
      </c>
      <c r="B16" s="8" t="str">
        <f>'様式Ⅰ(女子)'!K59</f>
        <v>000000000</v>
      </c>
      <c r="C16" s="8" t="str">
        <f>CONCATENATE('様式Ⅰ(女子)'!F59," (",'様式Ⅰ(女子)'!I59,")")</f>
        <v xml:space="preserve"> ()</v>
      </c>
      <c r="D16" s="8" t="str">
        <f>'様式Ⅰ(女子)'!G59</f>
        <v/>
      </c>
      <c r="E16" s="8">
        <v>2</v>
      </c>
      <c r="G16" s="8" t="str">
        <f>基本情報登録!$D$10</f>
        <v/>
      </c>
      <c r="H16" s="8" t="str">
        <f>'様式Ⅰ(女子)'!J59</f>
        <v/>
      </c>
      <c r="K16" s="8">
        <f>'様式Ⅰ(女子)'!C59</f>
        <v>0</v>
      </c>
      <c r="L16" s="8" t="str">
        <f>'様式Ⅰ(女子)'!Q59</f>
        <v/>
      </c>
      <c r="M16" s="8" t="str">
        <f>'様式Ⅰ(女子)'!Q60</f>
        <v/>
      </c>
      <c r="N16" s="8" t="str">
        <f>'様式Ⅰ(女子)'!Q61</f>
        <v/>
      </c>
    </row>
    <row r="17" spans="1:14">
      <c r="A17" s="1">
        <v>16</v>
      </c>
      <c r="B17" s="8" t="str">
        <f>'様式Ⅰ(女子)'!K62</f>
        <v>000000000</v>
      </c>
      <c r="C17" s="8" t="str">
        <f>CONCATENATE('様式Ⅰ(女子)'!F62," (",'様式Ⅰ(女子)'!I62,")")</f>
        <v xml:space="preserve"> ()</v>
      </c>
      <c r="D17" s="8" t="str">
        <f>'様式Ⅰ(女子)'!G62</f>
        <v/>
      </c>
      <c r="E17" s="8">
        <v>2</v>
      </c>
      <c r="G17" s="8" t="str">
        <f>基本情報登録!$D$10</f>
        <v/>
      </c>
      <c r="H17" s="8" t="str">
        <f>'様式Ⅰ(女子)'!J62</f>
        <v/>
      </c>
      <c r="K17" s="8">
        <f>'様式Ⅰ(女子)'!C62</f>
        <v>0</v>
      </c>
      <c r="L17" s="8" t="str">
        <f>'様式Ⅰ(女子)'!Q62</f>
        <v/>
      </c>
      <c r="M17" s="8" t="str">
        <f>'様式Ⅰ(女子)'!Q63</f>
        <v/>
      </c>
      <c r="N17" s="8" t="str">
        <f>'様式Ⅰ(女子)'!Q64</f>
        <v/>
      </c>
    </row>
    <row r="18" spans="1:14">
      <c r="A18" s="1">
        <v>17</v>
      </c>
      <c r="B18" s="8" t="str">
        <f>'様式Ⅰ(女子)'!K65</f>
        <v>000000000</v>
      </c>
      <c r="C18" s="8" t="str">
        <f>CONCATENATE('様式Ⅰ(女子)'!F65," (",'様式Ⅰ(女子)'!I65,")")</f>
        <v xml:space="preserve"> ()</v>
      </c>
      <c r="D18" s="8" t="str">
        <f>'様式Ⅰ(女子)'!G65</f>
        <v/>
      </c>
      <c r="E18" s="8">
        <v>2</v>
      </c>
      <c r="G18" s="8" t="str">
        <f>基本情報登録!$D$10</f>
        <v/>
      </c>
      <c r="H18" s="8" t="str">
        <f>'様式Ⅰ(女子)'!J65</f>
        <v/>
      </c>
      <c r="K18" s="8">
        <f>'様式Ⅰ(女子)'!C65</f>
        <v>0</v>
      </c>
      <c r="L18" s="8" t="str">
        <f>'様式Ⅰ(女子)'!Q65</f>
        <v/>
      </c>
      <c r="M18" s="8" t="str">
        <f>'様式Ⅰ(女子)'!Q66</f>
        <v/>
      </c>
      <c r="N18" s="8" t="str">
        <f>'様式Ⅰ(女子)'!Q67</f>
        <v/>
      </c>
    </row>
    <row r="19" spans="1:14">
      <c r="A19" s="1">
        <v>18</v>
      </c>
      <c r="B19" s="8" t="str">
        <f>'様式Ⅰ(女子)'!K68</f>
        <v>000000000</v>
      </c>
      <c r="C19" s="8" t="str">
        <f>CONCATENATE('様式Ⅰ(女子)'!F68," (",'様式Ⅰ(女子)'!I68,")")</f>
        <v xml:space="preserve"> ()</v>
      </c>
      <c r="D19" s="8" t="str">
        <f>'様式Ⅰ(女子)'!G68</f>
        <v/>
      </c>
      <c r="E19" s="8">
        <v>2</v>
      </c>
      <c r="G19" s="8" t="str">
        <f>基本情報登録!$D$10</f>
        <v/>
      </c>
      <c r="H19" s="8" t="str">
        <f>'様式Ⅰ(女子)'!J68</f>
        <v/>
      </c>
      <c r="K19" s="8">
        <f>'様式Ⅰ(女子)'!C68</f>
        <v>0</v>
      </c>
      <c r="L19" s="8" t="str">
        <f>'様式Ⅰ(女子)'!Q68</f>
        <v/>
      </c>
      <c r="M19" s="8" t="str">
        <f>'様式Ⅰ(女子)'!Q69</f>
        <v/>
      </c>
      <c r="N19" s="8" t="str">
        <f>'様式Ⅰ(女子)'!Q70</f>
        <v/>
      </c>
    </row>
    <row r="20" spans="1:14">
      <c r="A20" s="1">
        <v>19</v>
      </c>
      <c r="B20" s="8" t="str">
        <f>'様式Ⅰ(女子)'!K71</f>
        <v>000000000</v>
      </c>
      <c r="C20" s="8" t="str">
        <f>CONCATENATE('様式Ⅰ(女子)'!F71," (",'様式Ⅰ(女子)'!I71,")")</f>
        <v xml:space="preserve"> ()</v>
      </c>
      <c r="D20" s="8" t="str">
        <f>'様式Ⅰ(女子)'!G71</f>
        <v/>
      </c>
      <c r="E20" s="8">
        <v>2</v>
      </c>
      <c r="G20" s="8" t="str">
        <f>基本情報登録!$D$10</f>
        <v/>
      </c>
      <c r="H20" s="8" t="str">
        <f>'様式Ⅰ(女子)'!J71</f>
        <v/>
      </c>
      <c r="K20" s="8">
        <f>'様式Ⅰ(女子)'!C71</f>
        <v>0</v>
      </c>
      <c r="L20" s="8" t="str">
        <f>'様式Ⅰ(女子)'!Q71</f>
        <v/>
      </c>
      <c r="M20" s="8" t="str">
        <f>'様式Ⅰ(女子)'!Q72</f>
        <v/>
      </c>
      <c r="N20" s="8" t="str">
        <f>'様式Ⅰ(女子)'!Q73</f>
        <v/>
      </c>
    </row>
    <row r="21" spans="1:14">
      <c r="A21" s="1">
        <v>20</v>
      </c>
      <c r="B21" s="8" t="str">
        <f>'様式Ⅰ(女子)'!K74</f>
        <v>000000000</v>
      </c>
      <c r="C21" s="8" t="str">
        <f>CONCATENATE('様式Ⅰ(女子)'!F74," (",'様式Ⅰ(女子)'!I74,")")</f>
        <v xml:space="preserve"> ()</v>
      </c>
      <c r="D21" s="8" t="str">
        <f>'様式Ⅰ(女子)'!G74</f>
        <v/>
      </c>
      <c r="E21" s="8">
        <v>2</v>
      </c>
      <c r="G21" s="8" t="str">
        <f>基本情報登録!$D$10</f>
        <v/>
      </c>
      <c r="H21" s="8" t="str">
        <f>'様式Ⅰ(女子)'!J74</f>
        <v/>
      </c>
      <c r="K21" s="8">
        <f>'様式Ⅰ(女子)'!C74</f>
        <v>0</v>
      </c>
      <c r="L21" s="8" t="str">
        <f>'様式Ⅰ(女子)'!Q74</f>
        <v/>
      </c>
      <c r="M21" s="8" t="str">
        <f>'様式Ⅰ(女子)'!Q75</f>
        <v/>
      </c>
      <c r="N21" s="8" t="str">
        <f>'様式Ⅰ(女子)'!Q76</f>
        <v/>
      </c>
    </row>
    <row r="22" spans="1:14">
      <c r="A22" s="1">
        <v>21</v>
      </c>
      <c r="B22" s="8" t="str">
        <f>'様式Ⅰ(女子)'!K77</f>
        <v>000000000</v>
      </c>
      <c r="C22" s="8" t="str">
        <f>CONCATENATE('様式Ⅰ(女子)'!F77," (",'様式Ⅰ(女子)'!I77,")")</f>
        <v xml:space="preserve"> ()</v>
      </c>
      <c r="D22" s="8" t="str">
        <f>'様式Ⅰ(女子)'!G77</f>
        <v/>
      </c>
      <c r="E22" s="8">
        <v>2</v>
      </c>
      <c r="G22" s="8" t="str">
        <f>基本情報登録!$D$10</f>
        <v/>
      </c>
      <c r="H22" s="8" t="str">
        <f>'様式Ⅰ(女子)'!J77</f>
        <v/>
      </c>
      <c r="K22" s="8">
        <f>'様式Ⅰ(女子)'!C77</f>
        <v>0</v>
      </c>
      <c r="L22" s="8" t="str">
        <f>'様式Ⅰ(女子)'!Q77</f>
        <v/>
      </c>
      <c r="M22" s="8" t="str">
        <f>'様式Ⅰ(女子)'!Q78</f>
        <v/>
      </c>
      <c r="N22" s="8" t="str">
        <f>'様式Ⅰ(女子)'!Q79</f>
        <v/>
      </c>
    </row>
    <row r="23" spans="1:14">
      <c r="A23" s="1">
        <v>22</v>
      </c>
      <c r="B23" s="8" t="str">
        <f>'様式Ⅰ(女子)'!K80</f>
        <v>000000000</v>
      </c>
      <c r="C23" s="8" t="str">
        <f>CONCATENATE('様式Ⅰ(女子)'!F80," (",'様式Ⅰ(女子)'!I80,")")</f>
        <v xml:space="preserve"> ()</v>
      </c>
      <c r="D23" s="8" t="str">
        <f>'様式Ⅰ(女子)'!G80</f>
        <v/>
      </c>
      <c r="E23" s="8">
        <v>2</v>
      </c>
      <c r="G23" s="8" t="str">
        <f>基本情報登録!$D$10</f>
        <v/>
      </c>
      <c r="H23" s="8" t="str">
        <f>'様式Ⅰ(女子)'!J80</f>
        <v/>
      </c>
      <c r="K23" s="8">
        <f>'様式Ⅰ(女子)'!C80</f>
        <v>0</v>
      </c>
      <c r="L23" s="8" t="str">
        <f>'様式Ⅰ(女子)'!Q80</f>
        <v/>
      </c>
      <c r="M23" s="8" t="str">
        <f>'様式Ⅰ(女子)'!Q81</f>
        <v/>
      </c>
      <c r="N23" s="8" t="str">
        <f>'様式Ⅰ(女子)'!Q82</f>
        <v/>
      </c>
    </row>
    <row r="24" spans="1:14">
      <c r="A24" s="1">
        <v>23</v>
      </c>
      <c r="B24" s="8" t="str">
        <f>'様式Ⅰ(女子)'!K83</f>
        <v>000000000</v>
      </c>
      <c r="C24" s="8" t="str">
        <f>CONCATENATE('様式Ⅰ(女子)'!F83," (",'様式Ⅰ(女子)'!I83,")")</f>
        <v xml:space="preserve"> ()</v>
      </c>
      <c r="D24" s="8" t="str">
        <f>'様式Ⅰ(女子)'!G83</f>
        <v/>
      </c>
      <c r="E24" s="8">
        <v>2</v>
      </c>
      <c r="G24" s="8" t="str">
        <f>基本情報登録!$D$10</f>
        <v/>
      </c>
      <c r="H24" s="8" t="str">
        <f>'様式Ⅰ(女子)'!J83</f>
        <v/>
      </c>
      <c r="K24" s="8">
        <f>'様式Ⅰ(女子)'!C83</f>
        <v>0</v>
      </c>
      <c r="L24" s="8" t="str">
        <f>'様式Ⅰ(女子)'!Q83</f>
        <v/>
      </c>
      <c r="M24" s="8" t="str">
        <f>'様式Ⅰ(女子)'!Q84</f>
        <v/>
      </c>
      <c r="N24" s="8" t="str">
        <f>'様式Ⅰ(女子)'!Q85</f>
        <v/>
      </c>
    </row>
    <row r="25" spans="1:14">
      <c r="A25" s="1">
        <v>24</v>
      </c>
      <c r="B25" s="8" t="str">
        <f>'様式Ⅰ(女子)'!K86</f>
        <v>000000000</v>
      </c>
      <c r="C25" s="8" t="str">
        <f>CONCATENATE('様式Ⅰ(女子)'!F86," (",'様式Ⅰ(女子)'!I86,")")</f>
        <v xml:space="preserve"> ()</v>
      </c>
      <c r="D25" s="8" t="str">
        <f>'様式Ⅰ(女子)'!G86</f>
        <v/>
      </c>
      <c r="E25" s="8">
        <v>2</v>
      </c>
      <c r="G25" s="8" t="str">
        <f>基本情報登録!$D$10</f>
        <v/>
      </c>
      <c r="H25" s="8" t="str">
        <f>'様式Ⅰ(女子)'!J86</f>
        <v/>
      </c>
      <c r="K25" s="8">
        <f>'様式Ⅰ(女子)'!C86</f>
        <v>0</v>
      </c>
      <c r="L25" s="8" t="str">
        <f>'様式Ⅰ(女子)'!Q86</f>
        <v/>
      </c>
      <c r="M25" s="8" t="str">
        <f>'様式Ⅰ(女子)'!Q87</f>
        <v/>
      </c>
      <c r="N25" s="8" t="str">
        <f>'様式Ⅰ(女子)'!Q88</f>
        <v/>
      </c>
    </row>
    <row r="26" spans="1:14">
      <c r="A26" s="1">
        <v>25</v>
      </c>
      <c r="B26" s="8" t="str">
        <f>'様式Ⅰ(女子)'!K89</f>
        <v>000000000</v>
      </c>
      <c r="C26" s="8" t="str">
        <f>CONCATENATE('様式Ⅰ(女子)'!F89," (",'様式Ⅰ(女子)'!I89,")")</f>
        <v xml:space="preserve"> ()</v>
      </c>
      <c r="D26" s="8" t="str">
        <f>'様式Ⅰ(女子)'!G89</f>
        <v/>
      </c>
      <c r="E26" s="8">
        <v>2</v>
      </c>
      <c r="G26" s="8" t="str">
        <f>基本情報登録!$D$10</f>
        <v/>
      </c>
      <c r="H26" s="8" t="str">
        <f>'様式Ⅰ(女子)'!J89</f>
        <v/>
      </c>
      <c r="K26" s="8">
        <f>'様式Ⅰ(女子)'!C89</f>
        <v>0</v>
      </c>
      <c r="L26" s="8" t="str">
        <f>'様式Ⅰ(女子)'!Q89</f>
        <v/>
      </c>
      <c r="M26" s="8" t="str">
        <f>'様式Ⅰ(女子)'!Q90</f>
        <v/>
      </c>
      <c r="N26" s="8" t="str">
        <f>'様式Ⅰ(女子)'!Q91</f>
        <v/>
      </c>
    </row>
    <row r="27" spans="1:14">
      <c r="A27" s="1">
        <v>26</v>
      </c>
      <c r="B27" s="8" t="str">
        <f>'様式Ⅰ(女子)'!K92</f>
        <v>000000000</v>
      </c>
      <c r="C27" s="8" t="str">
        <f>CONCATENATE('様式Ⅰ(女子)'!F92," (",'様式Ⅰ(女子)'!I92,")")</f>
        <v xml:space="preserve"> ()</v>
      </c>
      <c r="D27" s="8" t="str">
        <f>'様式Ⅰ(女子)'!G92</f>
        <v/>
      </c>
      <c r="E27" s="8">
        <v>2</v>
      </c>
      <c r="G27" s="8" t="str">
        <f>基本情報登録!$D$10</f>
        <v/>
      </c>
      <c r="H27" s="8" t="str">
        <f>'様式Ⅰ(女子)'!J92</f>
        <v/>
      </c>
      <c r="K27" s="8">
        <f>'様式Ⅰ(女子)'!C92</f>
        <v>0</v>
      </c>
      <c r="L27" s="8" t="str">
        <f>'様式Ⅰ(女子)'!Q92</f>
        <v/>
      </c>
      <c r="M27" s="8" t="str">
        <f>'様式Ⅰ(女子)'!Q93</f>
        <v/>
      </c>
      <c r="N27" s="8" t="str">
        <f>'様式Ⅰ(女子)'!Q94</f>
        <v/>
      </c>
    </row>
    <row r="28" spans="1:14">
      <c r="A28" s="1">
        <v>27</v>
      </c>
      <c r="B28" s="8" t="str">
        <f>'様式Ⅰ(女子)'!K95</f>
        <v>000000000</v>
      </c>
      <c r="C28" s="8" t="str">
        <f>CONCATENATE('様式Ⅰ(女子)'!F95," (",'様式Ⅰ(女子)'!I95,")")</f>
        <v xml:space="preserve"> ()</v>
      </c>
      <c r="D28" s="8" t="str">
        <f>'様式Ⅰ(女子)'!G95</f>
        <v/>
      </c>
      <c r="E28" s="8">
        <v>2</v>
      </c>
      <c r="G28" s="8" t="str">
        <f>基本情報登録!$D$10</f>
        <v/>
      </c>
      <c r="H28" s="8" t="str">
        <f>'様式Ⅰ(女子)'!J95</f>
        <v/>
      </c>
      <c r="K28" s="8">
        <f>'様式Ⅰ(女子)'!C95</f>
        <v>0</v>
      </c>
      <c r="L28" s="8" t="str">
        <f>'様式Ⅰ(女子)'!Q95</f>
        <v/>
      </c>
      <c r="M28" s="8" t="str">
        <f>'様式Ⅰ(女子)'!Q96</f>
        <v/>
      </c>
      <c r="N28" s="8" t="str">
        <f>'様式Ⅰ(女子)'!Q97</f>
        <v/>
      </c>
    </row>
    <row r="29" spans="1:14">
      <c r="A29" s="1">
        <v>28</v>
      </c>
      <c r="B29" s="8" t="str">
        <f>'様式Ⅰ(女子)'!K98</f>
        <v>000000000</v>
      </c>
      <c r="C29" s="8" t="str">
        <f>CONCATENATE('様式Ⅰ(女子)'!F98," (",'様式Ⅰ(女子)'!I98,")")</f>
        <v xml:space="preserve"> ()</v>
      </c>
      <c r="D29" s="8" t="str">
        <f>'様式Ⅰ(女子)'!G98</f>
        <v/>
      </c>
      <c r="E29" s="8">
        <v>2</v>
      </c>
      <c r="G29" s="8" t="str">
        <f>基本情報登録!$D$10</f>
        <v/>
      </c>
      <c r="H29" s="8" t="str">
        <f>'様式Ⅰ(女子)'!J98</f>
        <v/>
      </c>
      <c r="K29" s="8">
        <f>'様式Ⅰ(女子)'!C98</f>
        <v>0</v>
      </c>
      <c r="L29" s="8" t="str">
        <f>'様式Ⅰ(女子)'!Q98</f>
        <v/>
      </c>
      <c r="M29" s="8" t="str">
        <f>'様式Ⅰ(女子)'!Q99</f>
        <v/>
      </c>
      <c r="N29" s="8" t="str">
        <f>'様式Ⅰ(女子)'!Q100</f>
        <v/>
      </c>
    </row>
    <row r="30" spans="1:14">
      <c r="A30" s="1">
        <v>29</v>
      </c>
      <c r="B30" s="8" t="str">
        <f>'様式Ⅰ(女子)'!K101</f>
        <v>000000000</v>
      </c>
      <c r="C30" s="8" t="str">
        <f>CONCATENATE('様式Ⅰ(女子)'!F101," (",'様式Ⅰ(女子)'!I101,")")</f>
        <v xml:space="preserve"> ()</v>
      </c>
      <c r="D30" s="8" t="str">
        <f>'様式Ⅰ(女子)'!G101</f>
        <v/>
      </c>
      <c r="E30" s="8">
        <v>2</v>
      </c>
      <c r="G30" s="8" t="str">
        <f>基本情報登録!$D$10</f>
        <v/>
      </c>
      <c r="H30" s="8" t="str">
        <f>'様式Ⅰ(女子)'!J101</f>
        <v/>
      </c>
      <c r="K30" s="8">
        <f>'様式Ⅰ(女子)'!C101</f>
        <v>0</v>
      </c>
      <c r="L30" s="8" t="str">
        <f>'様式Ⅰ(女子)'!Q101</f>
        <v/>
      </c>
      <c r="M30" s="8" t="str">
        <f>'様式Ⅰ(女子)'!Q102</f>
        <v/>
      </c>
      <c r="N30" s="8" t="str">
        <f>'様式Ⅰ(女子)'!Q103</f>
        <v/>
      </c>
    </row>
    <row r="31" spans="1:14">
      <c r="A31" s="1">
        <v>30</v>
      </c>
      <c r="B31" s="8" t="str">
        <f>'様式Ⅰ(女子)'!K104</f>
        <v>000000000</v>
      </c>
      <c r="C31" s="8" t="str">
        <f>CONCATENATE('様式Ⅰ(女子)'!F104," (",'様式Ⅰ(女子)'!I104,")")</f>
        <v xml:space="preserve"> ()</v>
      </c>
      <c r="D31" s="8" t="str">
        <f>'様式Ⅰ(女子)'!G104</f>
        <v/>
      </c>
      <c r="E31" s="8">
        <v>2</v>
      </c>
      <c r="G31" s="8" t="str">
        <f>基本情報登録!$D$10</f>
        <v/>
      </c>
      <c r="H31" s="8" t="str">
        <f>'様式Ⅰ(女子)'!J104</f>
        <v/>
      </c>
      <c r="K31" s="8">
        <f>'様式Ⅰ(女子)'!C104</f>
        <v>0</v>
      </c>
      <c r="L31" s="8" t="str">
        <f>'様式Ⅰ(女子)'!Q104</f>
        <v/>
      </c>
      <c r="M31" s="8" t="str">
        <f>'様式Ⅰ(女子)'!Q105</f>
        <v/>
      </c>
      <c r="N31" s="8" t="str">
        <f>'様式Ⅰ(女子)'!Q106</f>
        <v/>
      </c>
    </row>
    <row r="32" spans="1:14">
      <c r="A32" s="1">
        <v>31</v>
      </c>
      <c r="B32" s="8" t="str">
        <f>'様式Ⅰ(女子)'!K107</f>
        <v>000000000</v>
      </c>
      <c r="C32" s="8" t="str">
        <f>CONCATENATE('様式Ⅰ(女子)'!F107," (",'様式Ⅰ(女子)'!I107,")")</f>
        <v xml:space="preserve"> ()</v>
      </c>
      <c r="D32" s="8" t="str">
        <f>'様式Ⅰ(女子)'!G107</f>
        <v/>
      </c>
      <c r="E32" s="8">
        <v>2</v>
      </c>
      <c r="G32" s="8" t="str">
        <f>基本情報登録!$D$10</f>
        <v/>
      </c>
      <c r="H32" s="8" t="str">
        <f>'様式Ⅰ(女子)'!J107</f>
        <v/>
      </c>
      <c r="K32" s="8">
        <f>'様式Ⅰ(女子)'!C107</f>
        <v>0</v>
      </c>
      <c r="L32" s="8" t="str">
        <f>'様式Ⅰ(女子)'!Q107</f>
        <v/>
      </c>
      <c r="M32" s="8" t="str">
        <f>'様式Ⅰ(女子)'!Q108</f>
        <v/>
      </c>
      <c r="N32" s="8" t="str">
        <f>'様式Ⅰ(女子)'!Q109</f>
        <v/>
      </c>
    </row>
    <row r="33" spans="1:15">
      <c r="A33" s="1">
        <v>32</v>
      </c>
      <c r="B33" s="8" t="str">
        <f>'様式Ⅰ(女子)'!K110</f>
        <v>000000000</v>
      </c>
      <c r="C33" s="8" t="str">
        <f>CONCATENATE('様式Ⅰ(女子)'!F110," (",'様式Ⅰ(女子)'!I110,")")</f>
        <v xml:space="preserve"> ()</v>
      </c>
      <c r="D33" s="8" t="str">
        <f>'様式Ⅰ(女子)'!G110</f>
        <v/>
      </c>
      <c r="E33" s="8">
        <v>2</v>
      </c>
      <c r="G33" s="8" t="str">
        <f>基本情報登録!$D$10</f>
        <v/>
      </c>
      <c r="H33" s="8" t="str">
        <f>'様式Ⅰ(女子)'!J110</f>
        <v/>
      </c>
      <c r="K33" s="8">
        <f>'様式Ⅰ(女子)'!C110</f>
        <v>0</v>
      </c>
      <c r="L33" s="8" t="str">
        <f>'様式Ⅰ(女子)'!Q110</f>
        <v/>
      </c>
      <c r="M33" s="8" t="str">
        <f>'様式Ⅰ(女子)'!Q111</f>
        <v/>
      </c>
      <c r="N33" s="8" t="str">
        <f>'様式Ⅰ(女子)'!Q112</f>
        <v/>
      </c>
    </row>
    <row r="34" spans="1:15">
      <c r="A34" s="1">
        <v>33</v>
      </c>
      <c r="B34" s="8" t="str">
        <f>'様式Ⅰ(女子)'!K113</f>
        <v>000000000</v>
      </c>
      <c r="C34" s="8" t="str">
        <f>CONCATENATE('様式Ⅰ(女子)'!F113," (",'様式Ⅰ(女子)'!I113,")")</f>
        <v xml:space="preserve"> ()</v>
      </c>
      <c r="D34" s="8" t="str">
        <f>'様式Ⅰ(女子)'!G113</f>
        <v/>
      </c>
      <c r="E34" s="8">
        <v>2</v>
      </c>
      <c r="G34" s="8" t="str">
        <f>基本情報登録!$D$10</f>
        <v/>
      </c>
      <c r="H34" s="8" t="str">
        <f>'様式Ⅰ(女子)'!J113</f>
        <v/>
      </c>
      <c r="K34" s="8">
        <f>'様式Ⅰ(女子)'!C113</f>
        <v>0</v>
      </c>
      <c r="L34" s="8" t="str">
        <f>'様式Ⅰ(女子)'!Q113</f>
        <v/>
      </c>
      <c r="M34" s="8" t="str">
        <f>'様式Ⅰ(女子)'!Q114</f>
        <v/>
      </c>
      <c r="N34" s="8" t="str">
        <f>'様式Ⅰ(女子)'!Q115</f>
        <v/>
      </c>
    </row>
    <row r="35" spans="1:15">
      <c r="A35" s="1">
        <v>34</v>
      </c>
      <c r="B35" s="8" t="str">
        <f>'様式Ⅰ(女子)'!K116</f>
        <v>000000000</v>
      </c>
      <c r="C35" s="8" t="str">
        <f>CONCATENATE('様式Ⅰ(女子)'!F116," (",'様式Ⅰ(女子)'!I116,")")</f>
        <v xml:space="preserve"> ()</v>
      </c>
      <c r="D35" s="8" t="str">
        <f>'様式Ⅰ(女子)'!G116</f>
        <v/>
      </c>
      <c r="E35" s="8">
        <v>2</v>
      </c>
      <c r="G35" s="8" t="str">
        <f>基本情報登録!$D$10</f>
        <v/>
      </c>
      <c r="H35" s="8" t="str">
        <f>'様式Ⅰ(女子)'!J116</f>
        <v/>
      </c>
      <c r="K35" s="8">
        <f>'様式Ⅰ(女子)'!C116</f>
        <v>0</v>
      </c>
      <c r="L35" s="8" t="str">
        <f>'様式Ⅰ(女子)'!Q116</f>
        <v/>
      </c>
      <c r="M35" s="8" t="str">
        <f>'様式Ⅰ(女子)'!Q117</f>
        <v/>
      </c>
      <c r="N35" s="8" t="str">
        <f>'様式Ⅰ(女子)'!Q118</f>
        <v/>
      </c>
    </row>
    <row r="36" spans="1:15">
      <c r="A36" s="1">
        <v>35</v>
      </c>
      <c r="B36" s="8" t="str">
        <f>'様式Ⅰ(女子)'!K119</f>
        <v>000000000</v>
      </c>
      <c r="C36" s="8" t="str">
        <f>CONCATENATE('様式Ⅰ(女子)'!F119," (",'様式Ⅰ(女子)'!I119,")")</f>
        <v xml:space="preserve"> ()</v>
      </c>
      <c r="D36" s="8" t="str">
        <f>'様式Ⅰ(女子)'!G119</f>
        <v/>
      </c>
      <c r="E36" s="8">
        <v>2</v>
      </c>
      <c r="G36" s="8" t="str">
        <f>基本情報登録!$D$10</f>
        <v/>
      </c>
      <c r="H36" s="8" t="str">
        <f>'様式Ⅰ(女子)'!J119</f>
        <v/>
      </c>
      <c r="K36" s="8">
        <f>'様式Ⅰ(女子)'!C119</f>
        <v>0</v>
      </c>
      <c r="L36" s="8" t="str">
        <f>'様式Ⅰ(女子)'!Q119</f>
        <v/>
      </c>
      <c r="M36" s="8" t="str">
        <f>'様式Ⅰ(女子)'!Q120</f>
        <v/>
      </c>
      <c r="N36" s="8" t="str">
        <f>'様式Ⅰ(女子)'!Q121</f>
        <v/>
      </c>
    </row>
    <row r="37" spans="1:15">
      <c r="A37" s="1">
        <v>36</v>
      </c>
      <c r="B37" s="8" t="str">
        <f>'様式Ⅰ(女子)'!K122</f>
        <v>000000000</v>
      </c>
      <c r="C37" s="8" t="str">
        <f>CONCATENATE('様式Ⅰ(女子)'!F122," (",'様式Ⅰ(女子)'!I122,")")</f>
        <v xml:space="preserve"> ()</v>
      </c>
      <c r="D37" s="8" t="str">
        <f>'様式Ⅰ(女子)'!G122</f>
        <v/>
      </c>
      <c r="E37" s="8">
        <v>2</v>
      </c>
      <c r="G37" s="8" t="str">
        <f>基本情報登録!$D$10</f>
        <v/>
      </c>
      <c r="H37" s="8" t="str">
        <f>'様式Ⅰ(女子)'!J122</f>
        <v/>
      </c>
      <c r="K37" s="8">
        <f>'様式Ⅰ(女子)'!C122</f>
        <v>0</v>
      </c>
      <c r="L37" s="8" t="str">
        <f>'様式Ⅰ(女子)'!Q122</f>
        <v/>
      </c>
      <c r="M37" s="8" t="str">
        <f>'様式Ⅰ(女子)'!Q123</f>
        <v/>
      </c>
      <c r="N37" s="8" t="str">
        <f>'様式Ⅰ(女子)'!Q124</f>
        <v/>
      </c>
    </row>
    <row r="38" spans="1:15">
      <c r="A38" s="1">
        <v>37</v>
      </c>
      <c r="B38" s="8" t="str">
        <f>'様式Ⅰ(女子)'!K125</f>
        <v>000000000</v>
      </c>
      <c r="C38" s="8" t="str">
        <f>CONCATENATE('様式Ⅰ(女子)'!F125," (",'様式Ⅰ(女子)'!I125,")")</f>
        <v xml:space="preserve"> ()</v>
      </c>
      <c r="D38" s="8" t="str">
        <f>'様式Ⅰ(女子)'!G125</f>
        <v/>
      </c>
      <c r="E38" s="8">
        <v>2</v>
      </c>
      <c r="G38" s="8" t="str">
        <f>基本情報登録!$D$10</f>
        <v/>
      </c>
      <c r="H38" s="8" t="str">
        <f>'様式Ⅰ(女子)'!J125</f>
        <v/>
      </c>
      <c r="K38" s="8">
        <f>'様式Ⅰ(女子)'!C125</f>
        <v>0</v>
      </c>
      <c r="L38" s="8" t="str">
        <f>'様式Ⅰ(女子)'!Q125</f>
        <v/>
      </c>
      <c r="M38" s="8" t="str">
        <f>'様式Ⅰ(女子)'!Q126</f>
        <v/>
      </c>
      <c r="N38" s="8" t="str">
        <f>'様式Ⅰ(女子)'!Q127</f>
        <v/>
      </c>
    </row>
    <row r="39" spans="1:15" ht="12.75" customHeight="1">
      <c r="A39" s="1">
        <v>38</v>
      </c>
      <c r="B39" s="8" t="str">
        <f>'様式Ⅰ(女子)'!K128</f>
        <v>000000000</v>
      </c>
      <c r="C39" s="8" t="str">
        <f>CONCATENATE('様式Ⅰ(女子)'!F128," (",'様式Ⅰ(女子)'!I128,")")</f>
        <v xml:space="preserve"> ()</v>
      </c>
      <c r="D39" s="8" t="str">
        <f>'様式Ⅰ(女子)'!G128</f>
        <v/>
      </c>
      <c r="E39" s="8">
        <v>2</v>
      </c>
      <c r="G39" s="8" t="str">
        <f>基本情報登録!$D$10</f>
        <v/>
      </c>
      <c r="H39" s="8" t="str">
        <f>'様式Ⅰ(女子)'!J128</f>
        <v/>
      </c>
      <c r="K39" s="8">
        <f>'様式Ⅰ(女子)'!C128</f>
        <v>0</v>
      </c>
      <c r="L39" s="8" t="str">
        <f>'様式Ⅰ(女子)'!Q128</f>
        <v/>
      </c>
      <c r="M39" s="8" t="str">
        <f>'様式Ⅰ(女子)'!Q129</f>
        <v/>
      </c>
      <c r="N39" s="8" t="str">
        <f>'様式Ⅰ(女子)'!Q130</f>
        <v/>
      </c>
    </row>
    <row r="40" spans="1:15">
      <c r="A40" s="1">
        <v>39</v>
      </c>
      <c r="B40" s="8" t="str">
        <f>'様式Ⅰ(女子)'!K131</f>
        <v>000000000</v>
      </c>
      <c r="C40" s="8" t="str">
        <f>CONCATENATE('様式Ⅰ(女子)'!F131," (",'様式Ⅰ(女子)'!I131,")")</f>
        <v xml:space="preserve"> ()</v>
      </c>
      <c r="D40" s="8" t="str">
        <f>'様式Ⅰ(女子)'!G131</f>
        <v/>
      </c>
      <c r="E40" s="8">
        <v>2</v>
      </c>
      <c r="G40" s="8" t="str">
        <f>基本情報登録!$D$10</f>
        <v/>
      </c>
      <c r="H40" s="8" t="str">
        <f>'様式Ⅰ(女子)'!J131</f>
        <v/>
      </c>
      <c r="K40" s="8">
        <f>'様式Ⅰ(女子)'!C131</f>
        <v>0</v>
      </c>
      <c r="L40" s="8" t="str">
        <f>'様式Ⅰ(女子)'!Q131</f>
        <v/>
      </c>
      <c r="M40" s="8" t="str">
        <f>'様式Ⅰ(女子)'!Q132</f>
        <v/>
      </c>
      <c r="N40" s="8" t="str">
        <f>'様式Ⅰ(女子)'!Q133</f>
        <v/>
      </c>
    </row>
    <row r="41" spans="1:15">
      <c r="A41" s="1">
        <v>40</v>
      </c>
      <c r="B41" s="8" t="str">
        <f>'様式Ⅰ(女子)'!K134</f>
        <v>000000000</v>
      </c>
      <c r="C41" s="8" t="str">
        <f>CONCATENATE('様式Ⅰ(女子)'!F134," (",'様式Ⅰ(女子)'!I134,")")</f>
        <v xml:space="preserve"> ()</v>
      </c>
      <c r="D41" s="8" t="str">
        <f>'様式Ⅰ(女子)'!G134</f>
        <v/>
      </c>
      <c r="E41" s="8">
        <v>2</v>
      </c>
      <c r="G41" s="8" t="str">
        <f>基本情報登録!$D$10</f>
        <v/>
      </c>
      <c r="H41" s="8" t="str">
        <f>'様式Ⅰ(女子)'!J134</f>
        <v/>
      </c>
      <c r="K41" s="8">
        <f>'様式Ⅰ(女子)'!C134</f>
        <v>0</v>
      </c>
      <c r="L41" s="8" t="str">
        <f>'様式Ⅰ(女子)'!Q134</f>
        <v/>
      </c>
      <c r="M41" s="8" t="str">
        <f>'様式Ⅰ(女子)'!Q135</f>
        <v/>
      </c>
      <c r="N41" s="8" t="str">
        <f>'様式Ⅰ(女子)'!Q136</f>
        <v/>
      </c>
    </row>
    <row r="42" spans="1:15">
      <c r="A42" s="1">
        <v>41</v>
      </c>
      <c r="B42" s="8" t="str">
        <f>'様式Ⅰ(女子)'!K137</f>
        <v>000000000</v>
      </c>
      <c r="C42" s="8" t="str">
        <f>CONCATENATE('様式Ⅰ(女子)'!F137," (",'様式Ⅰ(女子)'!I137,")")</f>
        <v xml:space="preserve"> ()</v>
      </c>
      <c r="D42" s="8" t="str">
        <f>'様式Ⅰ(女子)'!G137</f>
        <v/>
      </c>
      <c r="E42" s="8">
        <v>2</v>
      </c>
      <c r="G42" s="8" t="str">
        <f>基本情報登録!$D$10</f>
        <v/>
      </c>
      <c r="H42" s="8" t="str">
        <f>'様式Ⅰ(女子)'!J137</f>
        <v/>
      </c>
      <c r="K42" s="8">
        <f>'様式Ⅰ(女子)'!C137</f>
        <v>0</v>
      </c>
      <c r="L42" s="8" t="str">
        <f>'様式Ⅰ(女子)'!Q137</f>
        <v/>
      </c>
      <c r="M42" s="8" t="str">
        <f>'様式Ⅰ(女子)'!Q138</f>
        <v/>
      </c>
      <c r="N42" s="8" t="str">
        <f>'様式Ⅰ(女子)'!Q139</f>
        <v/>
      </c>
    </row>
    <row r="43" spans="1:15">
      <c r="A43" s="1">
        <v>42</v>
      </c>
      <c r="B43" s="8" t="str">
        <f>'様式Ⅰ(女子)'!K140</f>
        <v>000000000</v>
      </c>
      <c r="C43" s="8" t="str">
        <f>CONCATENATE('様式Ⅰ(女子)'!F140," (",'様式Ⅰ(女子)'!I140,")")</f>
        <v xml:space="preserve"> ()</v>
      </c>
      <c r="D43" s="8" t="str">
        <f>'様式Ⅰ(女子)'!G140</f>
        <v/>
      </c>
      <c r="E43" s="8">
        <v>2</v>
      </c>
      <c r="G43" s="8" t="str">
        <f>基本情報登録!$D$10</f>
        <v/>
      </c>
      <c r="H43" s="8" t="str">
        <f>'様式Ⅰ(女子)'!J140</f>
        <v/>
      </c>
      <c r="K43" s="8">
        <f>'様式Ⅰ(女子)'!C140</f>
        <v>0</v>
      </c>
      <c r="L43" s="8" t="str">
        <f>'様式Ⅰ(女子)'!Q140</f>
        <v/>
      </c>
      <c r="M43" s="8" t="str">
        <f>'様式Ⅰ(女子)'!Q141</f>
        <v/>
      </c>
      <c r="N43" s="8" t="str">
        <f>'様式Ⅰ(女子)'!Q142</f>
        <v/>
      </c>
    </row>
    <row r="44" spans="1:15">
      <c r="A44" s="1">
        <v>43</v>
      </c>
      <c r="B44" s="8" t="str">
        <f>'様式Ⅰ(女子)'!K143</f>
        <v>000000000</v>
      </c>
      <c r="C44" s="8" t="str">
        <f>CONCATENATE('様式Ⅰ(女子)'!F143," (",'様式Ⅰ(女子)'!I143,")")</f>
        <v xml:space="preserve"> ()</v>
      </c>
      <c r="D44" s="8" t="str">
        <f>'様式Ⅰ(女子)'!G143</f>
        <v/>
      </c>
      <c r="E44" s="8">
        <v>2</v>
      </c>
      <c r="G44" s="8" t="str">
        <f>基本情報登録!$D$10</f>
        <v/>
      </c>
      <c r="H44" s="8" t="str">
        <f>'様式Ⅰ(女子)'!J143</f>
        <v/>
      </c>
      <c r="K44" s="8">
        <f>'様式Ⅰ(女子)'!C143</f>
        <v>0</v>
      </c>
      <c r="L44" s="8" t="str">
        <f>'様式Ⅰ(女子)'!Q143</f>
        <v/>
      </c>
      <c r="M44" s="8" t="str">
        <f>'様式Ⅰ(女子)'!Q144</f>
        <v/>
      </c>
      <c r="N44" s="8" t="str">
        <f>'様式Ⅰ(女子)'!Q145</f>
        <v/>
      </c>
    </row>
    <row r="45" spans="1:15">
      <c r="A45" s="1">
        <v>44</v>
      </c>
      <c r="B45" s="8" t="str">
        <f>'様式Ⅰ(女子)'!K146</f>
        <v>000000000</v>
      </c>
      <c r="C45" s="8" t="str">
        <f>CONCATENATE('様式Ⅰ(女子)'!F146," (",'様式Ⅰ(女子)'!I146,")")</f>
        <v xml:space="preserve"> ()</v>
      </c>
      <c r="D45" s="8" t="str">
        <f>'様式Ⅰ(女子)'!G146</f>
        <v/>
      </c>
      <c r="E45" s="8">
        <v>2</v>
      </c>
      <c r="G45" s="8" t="str">
        <f>基本情報登録!$D$10</f>
        <v/>
      </c>
      <c r="H45" s="8" t="str">
        <f>'様式Ⅰ(女子)'!J146</f>
        <v/>
      </c>
      <c r="K45" s="8">
        <f>'様式Ⅰ(女子)'!C146</f>
        <v>0</v>
      </c>
      <c r="L45" s="8" t="str">
        <f>'様式Ⅰ(女子)'!Q146</f>
        <v/>
      </c>
      <c r="M45" s="8" t="str">
        <f>'様式Ⅰ(女子)'!Q147</f>
        <v/>
      </c>
      <c r="N45" s="8" t="str">
        <f>'様式Ⅰ(女子)'!Q148</f>
        <v/>
      </c>
    </row>
    <row r="46" spans="1:15">
      <c r="A46" s="1">
        <v>45</v>
      </c>
      <c r="B46" s="8" t="str">
        <f>'様式Ⅰ(女子)'!K149</f>
        <v>000000000</v>
      </c>
      <c r="C46" s="8" t="str">
        <f>CONCATENATE('様式Ⅰ(女子)'!F149," (",'様式Ⅰ(女子)'!I149,")")</f>
        <v xml:space="preserve"> ()</v>
      </c>
      <c r="D46" s="8" t="str">
        <f>'様式Ⅰ(女子)'!G149</f>
        <v/>
      </c>
      <c r="E46" s="8">
        <v>2</v>
      </c>
      <c r="G46" s="8" t="str">
        <f>基本情報登録!$D$10</f>
        <v/>
      </c>
      <c r="H46" s="8" t="str">
        <f>'様式Ⅰ(女子)'!J149</f>
        <v/>
      </c>
      <c r="K46" s="8">
        <f>'様式Ⅰ(女子)'!C149</f>
        <v>0</v>
      </c>
      <c r="L46" s="8" t="str">
        <f>'様式Ⅰ(女子)'!Q149</f>
        <v/>
      </c>
      <c r="M46" s="8" t="str">
        <f>'様式Ⅰ(女子)'!Q150</f>
        <v/>
      </c>
      <c r="N46" s="8" t="str">
        <f>'様式Ⅰ(女子)'!Q151</f>
        <v/>
      </c>
    </row>
    <row r="47" spans="1:15">
      <c r="A47" s="1">
        <v>46</v>
      </c>
      <c r="B47" s="8" t="str">
        <f>'様式Ⅰ(女子)'!K152</f>
        <v>000000000</v>
      </c>
      <c r="C47" s="8" t="str">
        <f>CONCATENATE('様式Ⅰ(女子)'!F152," (",'様式Ⅰ(女子)'!I152,")")</f>
        <v xml:space="preserve"> ()</v>
      </c>
      <c r="D47" s="8" t="str">
        <f>'様式Ⅰ(女子)'!G152</f>
        <v/>
      </c>
      <c r="E47" s="8">
        <v>2</v>
      </c>
      <c r="G47" s="8" t="str">
        <f>基本情報登録!$D$10</f>
        <v/>
      </c>
      <c r="H47" s="8" t="str">
        <f>'様式Ⅰ(女子)'!J152</f>
        <v/>
      </c>
      <c r="K47" s="8">
        <f>'様式Ⅰ(女子)'!C152</f>
        <v>0</v>
      </c>
      <c r="L47" s="8" t="str">
        <f>'様式Ⅰ(女子)'!Q152</f>
        <v/>
      </c>
      <c r="M47" s="8" t="str">
        <f>'様式Ⅰ(女子)'!Q153</f>
        <v/>
      </c>
      <c r="N47" s="8" t="str">
        <f>'様式Ⅰ(女子)'!Q154</f>
        <v/>
      </c>
    </row>
    <row r="48" spans="1:15">
      <c r="A48" s="1">
        <v>47</v>
      </c>
      <c r="B48" s="8" t="str">
        <f>'様式Ⅰ(女子)'!K155</f>
        <v>000000000</v>
      </c>
      <c r="C48" s="8" t="str">
        <f>CONCATENATE('様式Ⅰ(女子)'!F155," (",'様式Ⅰ(女子)'!I155,")")</f>
        <v xml:space="preserve"> ()</v>
      </c>
      <c r="D48" s="8" t="str">
        <f>'様式Ⅰ(女子)'!G155</f>
        <v/>
      </c>
      <c r="E48" s="8">
        <v>2</v>
      </c>
      <c r="G48" s="8" t="str">
        <f>基本情報登録!$D$10</f>
        <v/>
      </c>
      <c r="H48" s="8" t="str">
        <f>'様式Ⅰ(女子)'!J155</f>
        <v/>
      </c>
      <c r="K48" s="8">
        <f>'様式Ⅰ(女子)'!C155</f>
        <v>0</v>
      </c>
      <c r="L48" s="8" t="str">
        <f>'様式Ⅰ(女子)'!Q155</f>
        <v/>
      </c>
      <c r="M48" s="8" t="str">
        <f>'様式Ⅰ(女子)'!Q156</f>
        <v/>
      </c>
      <c r="N48" s="8" t="str">
        <f>'様式Ⅰ(女子)'!Q157</f>
        <v/>
      </c>
      <c r="O48" s="8"/>
    </row>
    <row r="49" spans="1:15">
      <c r="A49" s="1">
        <v>48</v>
      </c>
      <c r="B49" s="8" t="str">
        <f>'様式Ⅰ(女子)'!K158</f>
        <v>000000000</v>
      </c>
      <c r="C49" s="8" t="str">
        <f>CONCATENATE('様式Ⅰ(女子)'!F158," (",'様式Ⅰ(女子)'!I158,")")</f>
        <v xml:space="preserve"> ()</v>
      </c>
      <c r="D49" s="8" t="str">
        <f>'様式Ⅰ(女子)'!G158</f>
        <v/>
      </c>
      <c r="E49" s="8">
        <v>2</v>
      </c>
      <c r="G49" s="8" t="str">
        <f>基本情報登録!$D$10</f>
        <v/>
      </c>
      <c r="H49" s="8" t="str">
        <f>'様式Ⅰ(女子)'!J158</f>
        <v/>
      </c>
      <c r="K49" s="8">
        <f>'様式Ⅰ(女子)'!C158</f>
        <v>0</v>
      </c>
      <c r="L49" s="8" t="str">
        <f>'様式Ⅰ(女子)'!Q158</f>
        <v/>
      </c>
      <c r="M49" s="8" t="str">
        <f>'様式Ⅰ(女子)'!Q159</f>
        <v/>
      </c>
      <c r="N49" s="8" t="str">
        <f>'様式Ⅰ(女子)'!Q160</f>
        <v/>
      </c>
      <c r="O49" s="8"/>
    </row>
    <row r="50" spans="1:15">
      <c r="A50" s="1">
        <v>49</v>
      </c>
      <c r="B50" s="8" t="str">
        <f>'様式Ⅰ(女子)'!K161</f>
        <v>000000000</v>
      </c>
      <c r="C50" s="8" t="str">
        <f>CONCATENATE('様式Ⅰ(女子)'!F161," (",'様式Ⅰ(女子)'!I161,")")</f>
        <v xml:space="preserve"> ()</v>
      </c>
      <c r="D50" s="8" t="str">
        <f>'様式Ⅰ(女子)'!G161</f>
        <v/>
      </c>
      <c r="E50" s="8">
        <v>2</v>
      </c>
      <c r="G50" s="8" t="str">
        <f>基本情報登録!$D$10</f>
        <v/>
      </c>
      <c r="H50" s="8" t="str">
        <f>'様式Ⅰ(女子)'!J161</f>
        <v/>
      </c>
      <c r="K50" s="8">
        <f>'様式Ⅰ(女子)'!C161</f>
        <v>0</v>
      </c>
      <c r="L50" s="8" t="str">
        <f>'様式Ⅰ(女子)'!Q161</f>
        <v/>
      </c>
      <c r="M50" s="8" t="str">
        <f>'様式Ⅰ(女子)'!Q162</f>
        <v/>
      </c>
      <c r="N50" s="8" t="str">
        <f>'様式Ⅰ(女子)'!Q163</f>
        <v/>
      </c>
      <c r="O50" s="8"/>
    </row>
    <row r="51" spans="1:15">
      <c r="A51" s="1">
        <v>50</v>
      </c>
      <c r="B51" s="8" t="str">
        <f>'様式Ⅰ(女子)'!K164</f>
        <v>000000000</v>
      </c>
      <c r="C51" s="8" t="str">
        <f>CONCATENATE('様式Ⅰ(女子)'!F164," (",'様式Ⅰ(女子)'!I164,")")</f>
        <v xml:space="preserve"> ()</v>
      </c>
      <c r="D51" s="8" t="str">
        <f>'様式Ⅰ(女子)'!G164</f>
        <v/>
      </c>
      <c r="E51" s="8">
        <v>2</v>
      </c>
      <c r="G51" s="8" t="str">
        <f>基本情報登録!$D$10</f>
        <v/>
      </c>
      <c r="H51" s="8" t="str">
        <f>'様式Ⅰ(女子)'!J164</f>
        <v/>
      </c>
      <c r="K51" s="8">
        <f>'様式Ⅰ(女子)'!C164</f>
        <v>0</v>
      </c>
      <c r="L51" s="8" t="str">
        <f>'様式Ⅰ(女子)'!Q164</f>
        <v/>
      </c>
      <c r="M51" s="8" t="str">
        <f>'様式Ⅰ(女子)'!Q165</f>
        <v/>
      </c>
      <c r="N51" s="8" t="str">
        <f>'様式Ⅰ(女子)'!Q166</f>
        <v/>
      </c>
      <c r="O51" s="8"/>
    </row>
    <row r="52" spans="1:15">
      <c r="A52" s="1">
        <v>51</v>
      </c>
      <c r="B52" s="8" t="str">
        <f>'様式Ⅰ(女子)'!K167</f>
        <v>000000000</v>
      </c>
      <c r="C52" s="8" t="str">
        <f>CONCATENATE('様式Ⅰ(女子)'!F167," (",'様式Ⅰ(女子)'!I167,")")</f>
        <v xml:space="preserve"> ()</v>
      </c>
      <c r="D52" s="8" t="str">
        <f>'様式Ⅰ(女子)'!G167</f>
        <v/>
      </c>
      <c r="E52" s="8">
        <v>2</v>
      </c>
      <c r="G52" s="8" t="str">
        <f>基本情報登録!$D$10</f>
        <v/>
      </c>
      <c r="H52" s="8" t="str">
        <f>'様式Ⅰ(女子)'!J167</f>
        <v/>
      </c>
      <c r="K52" s="8">
        <f>'様式Ⅰ(女子)'!C167</f>
        <v>0</v>
      </c>
      <c r="L52" s="8" t="str">
        <f>'様式Ⅰ(女子)'!Q167</f>
        <v/>
      </c>
      <c r="M52" s="8" t="str">
        <f>'様式Ⅰ(女子)'!Q168</f>
        <v/>
      </c>
      <c r="N52" s="8" t="str">
        <f>'様式Ⅰ(女子)'!Q169</f>
        <v/>
      </c>
    </row>
    <row r="53" spans="1:15">
      <c r="A53" s="1">
        <v>52</v>
      </c>
      <c r="B53" s="8" t="str">
        <f>'様式Ⅰ(女子)'!K170</f>
        <v>000000000</v>
      </c>
      <c r="C53" s="8" t="str">
        <f>CONCATENATE('様式Ⅰ(女子)'!F170," (",'様式Ⅰ(女子)'!I170,")")</f>
        <v xml:space="preserve"> ()</v>
      </c>
      <c r="D53" s="8" t="str">
        <f>'様式Ⅰ(女子)'!G170</f>
        <v/>
      </c>
      <c r="E53" s="8">
        <v>2</v>
      </c>
      <c r="G53" s="8" t="str">
        <f>基本情報登録!$D$10</f>
        <v/>
      </c>
      <c r="H53" s="8" t="str">
        <f>'様式Ⅰ(女子)'!J170</f>
        <v/>
      </c>
      <c r="K53" s="8">
        <f>'様式Ⅰ(女子)'!C170</f>
        <v>0</v>
      </c>
      <c r="L53" s="8" t="str">
        <f>'様式Ⅰ(女子)'!Q170</f>
        <v/>
      </c>
      <c r="M53" s="8" t="str">
        <f>'様式Ⅰ(女子)'!Q171</f>
        <v/>
      </c>
      <c r="N53" s="8" t="str">
        <f>'様式Ⅰ(女子)'!Q172</f>
        <v/>
      </c>
    </row>
    <row r="54" spans="1:15">
      <c r="A54" s="1">
        <v>53</v>
      </c>
      <c r="B54" s="8" t="str">
        <f>'様式Ⅰ(女子)'!K173</f>
        <v>000000000</v>
      </c>
      <c r="C54" s="8" t="str">
        <f>CONCATENATE('様式Ⅰ(女子)'!F173," (",'様式Ⅰ(女子)'!I173,")")</f>
        <v xml:space="preserve"> ()</v>
      </c>
      <c r="D54" s="8" t="str">
        <f>'様式Ⅰ(女子)'!G173</f>
        <v/>
      </c>
      <c r="E54" s="8">
        <v>2</v>
      </c>
      <c r="G54" s="8" t="str">
        <f>基本情報登録!$D$10</f>
        <v/>
      </c>
      <c r="H54" s="8" t="str">
        <f>'様式Ⅰ(女子)'!J173</f>
        <v/>
      </c>
      <c r="K54" s="8">
        <f>'様式Ⅰ(女子)'!C173</f>
        <v>0</v>
      </c>
      <c r="L54" s="8" t="str">
        <f>'様式Ⅰ(女子)'!Q173</f>
        <v/>
      </c>
      <c r="M54" s="8" t="str">
        <f>'様式Ⅰ(女子)'!Q174</f>
        <v/>
      </c>
      <c r="N54" s="8" t="str">
        <f>'様式Ⅰ(女子)'!Q175</f>
        <v/>
      </c>
      <c r="O54" s="8"/>
    </row>
    <row r="55" spans="1:15">
      <c r="A55" s="1">
        <v>54</v>
      </c>
      <c r="B55" s="8" t="str">
        <f>'様式Ⅰ(女子)'!K176</f>
        <v>000000000</v>
      </c>
      <c r="C55" s="8" t="str">
        <f>CONCATENATE('様式Ⅰ(女子)'!F176," (",'様式Ⅰ(女子)'!I176,")")</f>
        <v xml:space="preserve"> ()</v>
      </c>
      <c r="D55" s="8" t="str">
        <f>'様式Ⅰ(女子)'!G176</f>
        <v/>
      </c>
      <c r="E55" s="8">
        <v>2</v>
      </c>
      <c r="G55" s="8" t="str">
        <f>基本情報登録!$D$10</f>
        <v/>
      </c>
      <c r="H55" s="8" t="str">
        <f>'様式Ⅰ(女子)'!J176</f>
        <v/>
      </c>
      <c r="K55" s="8">
        <f>'様式Ⅰ(女子)'!C176</f>
        <v>0</v>
      </c>
      <c r="L55" s="8" t="str">
        <f>'様式Ⅰ(女子)'!Q176</f>
        <v/>
      </c>
      <c r="M55" s="8" t="str">
        <f>'様式Ⅰ(女子)'!Q177</f>
        <v/>
      </c>
      <c r="N55" s="8" t="str">
        <f>'様式Ⅰ(女子)'!Q178</f>
        <v/>
      </c>
    </row>
    <row r="56" spans="1:15">
      <c r="A56" s="1">
        <v>55</v>
      </c>
      <c r="B56" s="8" t="str">
        <f>'様式Ⅰ(女子)'!K179</f>
        <v>000000000</v>
      </c>
      <c r="C56" s="8" t="str">
        <f>CONCATENATE('様式Ⅰ(女子)'!F179," (",'様式Ⅰ(女子)'!I179,")")</f>
        <v xml:space="preserve"> ()</v>
      </c>
      <c r="D56" s="8" t="str">
        <f>'様式Ⅰ(女子)'!G179</f>
        <v/>
      </c>
      <c r="E56" s="8">
        <v>2</v>
      </c>
      <c r="G56" s="8" t="str">
        <f>基本情報登録!$D$10</f>
        <v/>
      </c>
      <c r="H56" s="8" t="str">
        <f>'様式Ⅰ(女子)'!J179</f>
        <v/>
      </c>
      <c r="K56" s="8">
        <f>'様式Ⅰ(女子)'!C179</f>
        <v>0</v>
      </c>
      <c r="L56" s="8" t="str">
        <f>'様式Ⅰ(女子)'!Q179</f>
        <v/>
      </c>
      <c r="M56" s="8" t="str">
        <f>'様式Ⅰ(女子)'!Q180</f>
        <v/>
      </c>
      <c r="N56" s="8" t="str">
        <f>'様式Ⅰ(女子)'!Q181</f>
        <v/>
      </c>
    </row>
    <row r="57" spans="1:15">
      <c r="A57" s="1">
        <v>56</v>
      </c>
      <c r="B57" s="8" t="str">
        <f>'様式Ⅰ(女子)'!K182</f>
        <v>000000000</v>
      </c>
      <c r="C57" s="8" t="str">
        <f>CONCATENATE('様式Ⅰ(女子)'!F182," (",'様式Ⅰ(女子)'!I182,")")</f>
        <v xml:space="preserve"> ()</v>
      </c>
      <c r="D57" s="8" t="str">
        <f>'様式Ⅰ(女子)'!G182</f>
        <v/>
      </c>
      <c r="E57" s="8">
        <v>2</v>
      </c>
      <c r="G57" s="8" t="str">
        <f>基本情報登録!$D$10</f>
        <v/>
      </c>
      <c r="H57" s="8" t="str">
        <f>'様式Ⅰ(女子)'!J182</f>
        <v/>
      </c>
      <c r="K57" s="8">
        <f>'様式Ⅰ(女子)'!C182</f>
        <v>0</v>
      </c>
      <c r="L57" s="8" t="str">
        <f>'様式Ⅰ(女子)'!Q182</f>
        <v/>
      </c>
      <c r="M57" s="8" t="str">
        <f>'様式Ⅰ(女子)'!Q183</f>
        <v/>
      </c>
      <c r="N57" s="8" t="str">
        <f>'様式Ⅰ(女子)'!Q184</f>
        <v/>
      </c>
      <c r="O57" s="8"/>
    </row>
    <row r="58" spans="1:15">
      <c r="A58" s="1">
        <v>57</v>
      </c>
      <c r="B58" s="8" t="str">
        <f>'様式Ⅰ(女子)'!K185</f>
        <v>000000000</v>
      </c>
      <c r="C58" s="8" t="str">
        <f>CONCATENATE('様式Ⅰ(女子)'!F185," (",'様式Ⅰ(女子)'!I185,")")</f>
        <v xml:space="preserve"> ()</v>
      </c>
      <c r="D58" s="8" t="str">
        <f>'様式Ⅰ(女子)'!G185</f>
        <v/>
      </c>
      <c r="E58" s="8">
        <v>2</v>
      </c>
      <c r="G58" s="8" t="str">
        <f>基本情報登録!$D$10</f>
        <v/>
      </c>
      <c r="H58" s="8" t="str">
        <f>'様式Ⅰ(女子)'!J185</f>
        <v/>
      </c>
      <c r="K58" s="8">
        <f>'様式Ⅰ(女子)'!C185</f>
        <v>0</v>
      </c>
      <c r="L58" s="8" t="str">
        <f>'様式Ⅰ(女子)'!Q185</f>
        <v/>
      </c>
      <c r="M58" s="8" t="str">
        <f>'様式Ⅰ(女子)'!Q186</f>
        <v/>
      </c>
      <c r="N58" s="8" t="str">
        <f>'様式Ⅰ(女子)'!Q187</f>
        <v/>
      </c>
    </row>
    <row r="59" spans="1:15">
      <c r="A59" s="1">
        <v>58</v>
      </c>
      <c r="B59" s="8" t="str">
        <f>'様式Ⅰ(女子)'!K188</f>
        <v>000000000</v>
      </c>
      <c r="C59" s="8" t="str">
        <f>CONCATENATE('様式Ⅰ(女子)'!F188," (",'様式Ⅰ(女子)'!I188,")")</f>
        <v xml:space="preserve"> ()</v>
      </c>
      <c r="D59" s="8" t="str">
        <f>'様式Ⅰ(女子)'!G188</f>
        <v/>
      </c>
      <c r="E59" s="8">
        <v>2</v>
      </c>
      <c r="G59" s="8" t="str">
        <f>基本情報登録!$D$10</f>
        <v/>
      </c>
      <c r="H59" s="8" t="str">
        <f>'様式Ⅰ(女子)'!J188</f>
        <v/>
      </c>
      <c r="K59" s="8">
        <f>'様式Ⅰ(女子)'!C188</f>
        <v>0</v>
      </c>
      <c r="L59" s="8" t="str">
        <f>'様式Ⅰ(女子)'!Q188</f>
        <v/>
      </c>
      <c r="M59" s="8" t="str">
        <f>'様式Ⅰ(女子)'!Q189</f>
        <v/>
      </c>
      <c r="N59" s="8" t="str">
        <f>'様式Ⅰ(女子)'!Q190</f>
        <v/>
      </c>
    </row>
    <row r="60" spans="1:15">
      <c r="A60" s="1">
        <v>59</v>
      </c>
      <c r="B60" s="8" t="str">
        <f>'様式Ⅰ(女子)'!K191</f>
        <v>000000000</v>
      </c>
      <c r="C60" s="8" t="str">
        <f>CONCATENATE('様式Ⅰ(女子)'!F191," (",'様式Ⅰ(女子)'!I191,")")</f>
        <v xml:space="preserve"> ()</v>
      </c>
      <c r="D60" s="8" t="str">
        <f>'様式Ⅰ(女子)'!G191</f>
        <v/>
      </c>
      <c r="E60" s="8">
        <v>2</v>
      </c>
      <c r="G60" s="8" t="str">
        <f>基本情報登録!$D$10</f>
        <v/>
      </c>
      <c r="H60" s="8" t="str">
        <f>'様式Ⅰ(女子)'!J191</f>
        <v/>
      </c>
      <c r="K60" s="8">
        <f>'様式Ⅰ(女子)'!C191</f>
        <v>0</v>
      </c>
      <c r="L60" s="8" t="str">
        <f>'様式Ⅰ(女子)'!Q191</f>
        <v/>
      </c>
      <c r="M60" s="8" t="str">
        <f>'様式Ⅰ(女子)'!Q192</f>
        <v/>
      </c>
      <c r="N60" s="8" t="str">
        <f>'様式Ⅰ(女子)'!Q193</f>
        <v/>
      </c>
      <c r="O60" s="8"/>
    </row>
    <row r="61" spans="1:15">
      <c r="A61" s="1">
        <v>60</v>
      </c>
      <c r="B61" s="8" t="str">
        <f>'様式Ⅰ(女子)'!K194</f>
        <v>000000000</v>
      </c>
      <c r="C61" s="8" t="str">
        <f>CONCATENATE('様式Ⅰ(女子)'!F194," (",'様式Ⅰ(女子)'!I194,")")</f>
        <v xml:space="preserve"> ()</v>
      </c>
      <c r="D61" s="8" t="str">
        <f>'様式Ⅰ(女子)'!G194</f>
        <v/>
      </c>
      <c r="E61" s="8">
        <v>2</v>
      </c>
      <c r="G61" s="8" t="str">
        <f>基本情報登録!$D$10</f>
        <v/>
      </c>
      <c r="H61" s="8" t="str">
        <f>'様式Ⅰ(女子)'!J194</f>
        <v/>
      </c>
      <c r="K61" s="8">
        <f>'様式Ⅰ(女子)'!C194</f>
        <v>0</v>
      </c>
      <c r="L61" s="8" t="str">
        <f>'様式Ⅰ(女子)'!Q194</f>
        <v/>
      </c>
      <c r="M61" s="8" t="str">
        <f>'様式Ⅰ(女子)'!Q195</f>
        <v/>
      </c>
      <c r="N61" s="8" t="str">
        <f>'様式Ⅰ(女子)'!Q196</f>
        <v/>
      </c>
    </row>
    <row r="62" spans="1:15">
      <c r="A62" s="1">
        <v>61</v>
      </c>
      <c r="B62" s="8" t="str">
        <f>'様式Ⅰ(女子)'!K197</f>
        <v>000000000</v>
      </c>
      <c r="C62" s="8" t="str">
        <f>CONCATENATE('様式Ⅰ(女子)'!F197," (",'様式Ⅰ(女子)'!I197,")")</f>
        <v xml:space="preserve"> ()</v>
      </c>
      <c r="D62" s="8" t="str">
        <f>'様式Ⅰ(女子)'!G197</f>
        <v/>
      </c>
      <c r="E62" s="8">
        <v>2</v>
      </c>
      <c r="G62" s="8" t="str">
        <f>基本情報登録!$D$10</f>
        <v/>
      </c>
      <c r="H62" s="8" t="str">
        <f>'様式Ⅰ(女子)'!J197</f>
        <v/>
      </c>
      <c r="K62" s="8">
        <f>'様式Ⅰ(女子)'!C197</f>
        <v>0</v>
      </c>
      <c r="L62" s="8" t="str">
        <f>'様式Ⅰ(女子)'!Q197</f>
        <v/>
      </c>
      <c r="M62" s="8" t="str">
        <f>'様式Ⅰ(女子)'!Q198</f>
        <v/>
      </c>
      <c r="N62" s="8" t="str">
        <f>'様式Ⅰ(女子)'!Q199</f>
        <v/>
      </c>
    </row>
    <row r="63" spans="1:15">
      <c r="A63" s="1">
        <v>62</v>
      </c>
      <c r="B63" s="8" t="str">
        <f>'様式Ⅰ(女子)'!K200</f>
        <v>000000000</v>
      </c>
      <c r="C63" s="8" t="str">
        <f>CONCATENATE('様式Ⅰ(女子)'!F200," (",'様式Ⅰ(女子)'!I200,")")</f>
        <v xml:space="preserve"> ()</v>
      </c>
      <c r="D63" s="8" t="str">
        <f>'様式Ⅰ(女子)'!G200</f>
        <v/>
      </c>
      <c r="E63" s="8">
        <v>2</v>
      </c>
      <c r="G63" s="8" t="str">
        <f>基本情報登録!$D$10</f>
        <v/>
      </c>
      <c r="H63" s="8" t="str">
        <f>'様式Ⅰ(女子)'!J200</f>
        <v/>
      </c>
      <c r="K63" s="8">
        <f>'様式Ⅰ(女子)'!C200</f>
        <v>0</v>
      </c>
      <c r="L63" s="8" t="str">
        <f>'様式Ⅰ(女子)'!Q200</f>
        <v/>
      </c>
      <c r="M63" s="8" t="str">
        <f>'様式Ⅰ(女子)'!Q201</f>
        <v/>
      </c>
      <c r="N63" s="8" t="str">
        <f>'様式Ⅰ(女子)'!Q202</f>
        <v/>
      </c>
      <c r="O63" s="8"/>
    </row>
    <row r="64" spans="1:15">
      <c r="A64" s="1">
        <v>63</v>
      </c>
      <c r="B64" s="8" t="str">
        <f>'様式Ⅰ(女子)'!K203</f>
        <v>000000000</v>
      </c>
      <c r="C64" s="8" t="str">
        <f>CONCATENATE('様式Ⅰ(女子)'!F203," (",'様式Ⅰ(女子)'!I203,")")</f>
        <v xml:space="preserve"> ()</v>
      </c>
      <c r="D64" s="8" t="str">
        <f>'様式Ⅰ(女子)'!G203</f>
        <v/>
      </c>
      <c r="E64" s="8">
        <v>2</v>
      </c>
      <c r="G64" s="8" t="str">
        <f>基本情報登録!$D$10</f>
        <v/>
      </c>
      <c r="H64" s="8" t="str">
        <f>'様式Ⅰ(女子)'!J203</f>
        <v/>
      </c>
      <c r="K64" s="8">
        <f>'様式Ⅰ(女子)'!C203</f>
        <v>0</v>
      </c>
      <c r="L64" s="8" t="str">
        <f>'様式Ⅰ(女子)'!Q203</f>
        <v/>
      </c>
      <c r="M64" s="8" t="str">
        <f>'様式Ⅰ(女子)'!Q204</f>
        <v/>
      </c>
      <c r="N64" s="8" t="str">
        <f>'様式Ⅰ(女子)'!Q205</f>
        <v/>
      </c>
    </row>
    <row r="65" spans="1:15">
      <c r="A65" s="1">
        <v>64</v>
      </c>
      <c r="B65" s="8" t="str">
        <f>'様式Ⅰ(女子)'!K206</f>
        <v>000000000</v>
      </c>
      <c r="C65" s="8" t="str">
        <f>CONCATENATE('様式Ⅰ(女子)'!F206," (",'様式Ⅰ(女子)'!I206,")")</f>
        <v xml:space="preserve"> ()</v>
      </c>
      <c r="D65" s="8" t="str">
        <f>'様式Ⅰ(女子)'!G206</f>
        <v/>
      </c>
      <c r="E65" s="8">
        <v>2</v>
      </c>
      <c r="G65" s="8" t="str">
        <f>基本情報登録!$D$10</f>
        <v/>
      </c>
      <c r="H65" s="8" t="str">
        <f>'様式Ⅰ(女子)'!J206</f>
        <v/>
      </c>
      <c r="K65" s="8">
        <f>'様式Ⅰ(女子)'!C206</f>
        <v>0</v>
      </c>
      <c r="L65" s="8" t="str">
        <f>'様式Ⅰ(女子)'!Q206</f>
        <v/>
      </c>
      <c r="M65" s="8" t="str">
        <f>'様式Ⅰ(女子)'!Q207</f>
        <v/>
      </c>
      <c r="N65" s="8" t="str">
        <f>'様式Ⅰ(女子)'!Q208</f>
        <v/>
      </c>
    </row>
    <row r="66" spans="1:15">
      <c r="A66" s="1">
        <v>65</v>
      </c>
      <c r="B66" s="8" t="str">
        <f>'様式Ⅰ(女子)'!K209</f>
        <v>000000000</v>
      </c>
      <c r="C66" s="8" t="str">
        <f>CONCATENATE('様式Ⅰ(女子)'!F209," (",'様式Ⅰ(女子)'!I209,")")</f>
        <v xml:space="preserve"> ()</v>
      </c>
      <c r="D66" s="8" t="str">
        <f>'様式Ⅰ(女子)'!G209</f>
        <v/>
      </c>
      <c r="E66" s="8">
        <v>2</v>
      </c>
      <c r="G66" s="8" t="str">
        <f>基本情報登録!$D$10</f>
        <v/>
      </c>
      <c r="H66" s="8" t="str">
        <f>'様式Ⅰ(女子)'!J209</f>
        <v/>
      </c>
      <c r="K66" s="8">
        <f>'様式Ⅰ(女子)'!C209</f>
        <v>0</v>
      </c>
      <c r="L66" s="8" t="str">
        <f>'様式Ⅰ(女子)'!Q209</f>
        <v/>
      </c>
      <c r="M66" s="8" t="str">
        <f>'様式Ⅰ(女子)'!Q210</f>
        <v/>
      </c>
      <c r="N66" s="8" t="str">
        <f>'様式Ⅰ(女子)'!Q211</f>
        <v/>
      </c>
      <c r="O66" s="8"/>
    </row>
    <row r="67" spans="1:15">
      <c r="A67" s="1">
        <v>66</v>
      </c>
      <c r="B67" s="8" t="str">
        <f>'様式Ⅰ(女子)'!K212</f>
        <v>000000000</v>
      </c>
      <c r="C67" s="8" t="str">
        <f>CONCATENATE('様式Ⅰ(女子)'!F212," (",'様式Ⅰ(女子)'!I212,")")</f>
        <v xml:space="preserve"> ()</v>
      </c>
      <c r="D67" s="8" t="str">
        <f>'様式Ⅰ(女子)'!G212</f>
        <v/>
      </c>
      <c r="E67" s="8">
        <v>2</v>
      </c>
      <c r="G67" s="8" t="str">
        <f>基本情報登録!$D$10</f>
        <v/>
      </c>
      <c r="H67" s="8" t="str">
        <f>'様式Ⅰ(女子)'!J212</f>
        <v/>
      </c>
      <c r="K67" s="8">
        <f>'様式Ⅰ(女子)'!C212</f>
        <v>0</v>
      </c>
      <c r="L67" s="8" t="str">
        <f>'様式Ⅰ(女子)'!Q212</f>
        <v/>
      </c>
      <c r="M67" s="8" t="str">
        <f>'様式Ⅰ(女子)'!Q213</f>
        <v/>
      </c>
      <c r="N67" s="8" t="str">
        <f>'様式Ⅰ(女子)'!Q214</f>
        <v/>
      </c>
    </row>
    <row r="68" spans="1:15">
      <c r="A68" s="1">
        <v>67</v>
      </c>
      <c r="B68" s="8" t="str">
        <f>'様式Ⅰ(女子)'!K215</f>
        <v>000000000</v>
      </c>
      <c r="C68" s="8" t="str">
        <f>CONCATENATE('様式Ⅰ(女子)'!F215," (",'様式Ⅰ(女子)'!I215,")")</f>
        <v xml:space="preserve"> ()</v>
      </c>
      <c r="D68" s="8" t="str">
        <f>'様式Ⅰ(女子)'!G215</f>
        <v/>
      </c>
      <c r="E68" s="8">
        <v>2</v>
      </c>
      <c r="G68" s="8" t="str">
        <f>基本情報登録!$D$10</f>
        <v/>
      </c>
      <c r="H68" s="8" t="str">
        <f>'様式Ⅰ(女子)'!J215</f>
        <v/>
      </c>
      <c r="K68" s="8">
        <f>'様式Ⅰ(女子)'!C215</f>
        <v>0</v>
      </c>
      <c r="L68" s="8" t="str">
        <f>'様式Ⅰ(女子)'!Q215</f>
        <v/>
      </c>
      <c r="M68" s="8" t="str">
        <f>'様式Ⅰ(女子)'!Q216</f>
        <v/>
      </c>
      <c r="N68" s="8" t="str">
        <f>'様式Ⅰ(女子)'!Q217</f>
        <v/>
      </c>
    </row>
    <row r="69" spans="1:15">
      <c r="A69" s="1">
        <v>68</v>
      </c>
      <c r="B69" s="8" t="str">
        <f>'様式Ⅰ(女子)'!K218</f>
        <v>000000000</v>
      </c>
      <c r="C69" s="8" t="str">
        <f>CONCATENATE('様式Ⅰ(女子)'!F218," (",'様式Ⅰ(女子)'!I218,")")</f>
        <v xml:space="preserve"> ()</v>
      </c>
      <c r="D69" s="8" t="str">
        <f>'様式Ⅰ(女子)'!G218</f>
        <v/>
      </c>
      <c r="E69" s="8">
        <v>2</v>
      </c>
      <c r="G69" s="8" t="str">
        <f>基本情報登録!$D$10</f>
        <v/>
      </c>
      <c r="H69" s="8" t="str">
        <f>'様式Ⅰ(女子)'!J218</f>
        <v/>
      </c>
      <c r="K69" s="8">
        <f>'様式Ⅰ(女子)'!C218</f>
        <v>0</v>
      </c>
      <c r="L69" s="8" t="str">
        <f>'様式Ⅰ(女子)'!Q218</f>
        <v/>
      </c>
      <c r="M69" s="8" t="str">
        <f>'様式Ⅰ(女子)'!Q219</f>
        <v/>
      </c>
      <c r="N69" s="8" t="str">
        <f>'様式Ⅰ(女子)'!Q220</f>
        <v/>
      </c>
      <c r="O69" s="8"/>
    </row>
    <row r="70" spans="1:15">
      <c r="A70" s="1">
        <v>69</v>
      </c>
      <c r="B70" s="8" t="str">
        <f>'様式Ⅰ(女子)'!K221</f>
        <v>000000000</v>
      </c>
      <c r="C70" s="8" t="str">
        <f>CONCATENATE('様式Ⅰ(女子)'!F221," (",'様式Ⅰ(女子)'!I221,")")</f>
        <v xml:space="preserve"> ()</v>
      </c>
      <c r="D70" s="8" t="str">
        <f>'様式Ⅰ(女子)'!G221</f>
        <v/>
      </c>
      <c r="E70" s="8">
        <v>2</v>
      </c>
      <c r="G70" s="8" t="str">
        <f>基本情報登録!$D$10</f>
        <v/>
      </c>
      <c r="H70" s="8" t="str">
        <f>'様式Ⅰ(女子)'!J221</f>
        <v/>
      </c>
      <c r="K70" s="8">
        <f>'様式Ⅰ(女子)'!C221</f>
        <v>0</v>
      </c>
      <c r="L70" s="8" t="str">
        <f>'様式Ⅰ(女子)'!Q221</f>
        <v/>
      </c>
      <c r="M70" s="8" t="str">
        <f>'様式Ⅰ(女子)'!Q222</f>
        <v/>
      </c>
      <c r="N70" s="8" t="str">
        <f>'様式Ⅰ(女子)'!Q223</f>
        <v/>
      </c>
    </row>
    <row r="71" spans="1:15">
      <c r="A71" s="1">
        <v>70</v>
      </c>
      <c r="B71" s="8" t="str">
        <f>'様式Ⅰ(女子)'!K224</f>
        <v>000000000</v>
      </c>
      <c r="C71" s="8" t="str">
        <f>CONCATENATE('様式Ⅰ(女子)'!F224," (",'様式Ⅰ(女子)'!I224,")")</f>
        <v xml:space="preserve"> ()</v>
      </c>
      <c r="D71" s="8" t="str">
        <f>'様式Ⅰ(女子)'!G224</f>
        <v/>
      </c>
      <c r="E71" s="8">
        <v>2</v>
      </c>
      <c r="G71" s="8" t="str">
        <f>基本情報登録!$D$10</f>
        <v/>
      </c>
      <c r="H71" s="8" t="str">
        <f>'様式Ⅰ(女子)'!J224</f>
        <v/>
      </c>
      <c r="K71" s="8">
        <f>'様式Ⅰ(女子)'!C224</f>
        <v>0</v>
      </c>
      <c r="L71" s="8" t="str">
        <f>'様式Ⅰ(女子)'!Q224</f>
        <v/>
      </c>
      <c r="M71" s="8" t="str">
        <f>'様式Ⅰ(女子)'!Q225</f>
        <v/>
      </c>
      <c r="N71" s="8" t="str">
        <f>'様式Ⅰ(女子)'!Q226</f>
        <v/>
      </c>
    </row>
    <row r="72" spans="1:15">
      <c r="A72" s="1">
        <v>71</v>
      </c>
      <c r="B72" s="8" t="str">
        <f>'様式Ⅰ(女子)'!K227</f>
        <v>000000000</v>
      </c>
      <c r="C72" s="8" t="str">
        <f>CONCATENATE('様式Ⅰ(女子)'!F227," (",'様式Ⅰ(女子)'!I227,")")</f>
        <v xml:space="preserve"> ()</v>
      </c>
      <c r="D72" s="8" t="str">
        <f>'様式Ⅰ(女子)'!G227</f>
        <v/>
      </c>
      <c r="E72" s="8">
        <v>2</v>
      </c>
      <c r="G72" s="8" t="str">
        <f>基本情報登録!$D$10</f>
        <v/>
      </c>
      <c r="H72" s="8" t="str">
        <f>'様式Ⅰ(女子)'!J227</f>
        <v/>
      </c>
      <c r="K72" s="8">
        <f>'様式Ⅰ(女子)'!C227</f>
        <v>0</v>
      </c>
      <c r="L72" s="8" t="str">
        <f>'様式Ⅰ(女子)'!Q227</f>
        <v/>
      </c>
      <c r="M72" s="8" t="str">
        <f>'様式Ⅰ(女子)'!Q228</f>
        <v/>
      </c>
      <c r="N72" s="8" t="str">
        <f>'様式Ⅰ(女子)'!Q229</f>
        <v/>
      </c>
    </row>
    <row r="73" spans="1:15">
      <c r="A73" s="1">
        <v>72</v>
      </c>
      <c r="B73" s="8" t="str">
        <f>'様式Ⅰ(女子)'!K230</f>
        <v>000000000</v>
      </c>
      <c r="C73" s="8" t="str">
        <f>CONCATENATE('様式Ⅰ(女子)'!F230," (",'様式Ⅰ(女子)'!I230,")")</f>
        <v xml:space="preserve"> ()</v>
      </c>
      <c r="D73" s="8" t="str">
        <f>'様式Ⅰ(女子)'!G230</f>
        <v/>
      </c>
      <c r="E73" s="8">
        <v>2</v>
      </c>
      <c r="G73" s="8" t="str">
        <f>基本情報登録!$D$10</f>
        <v/>
      </c>
      <c r="H73" s="8" t="str">
        <f>'様式Ⅰ(女子)'!J230</f>
        <v/>
      </c>
      <c r="K73" s="8">
        <f>'様式Ⅰ(女子)'!C230</f>
        <v>0</v>
      </c>
      <c r="L73" s="8" t="str">
        <f>'様式Ⅰ(女子)'!Q230</f>
        <v/>
      </c>
      <c r="M73" s="8" t="str">
        <f>'様式Ⅰ(女子)'!Q231</f>
        <v/>
      </c>
      <c r="N73" s="8" t="str">
        <f>'様式Ⅰ(女子)'!Q232</f>
        <v/>
      </c>
    </row>
    <row r="74" spans="1:15">
      <c r="A74" s="1">
        <v>73</v>
      </c>
      <c r="B74" s="8" t="str">
        <f>'様式Ⅰ(女子)'!K233</f>
        <v>000000000</v>
      </c>
      <c r="C74" s="8" t="str">
        <f>CONCATENATE('様式Ⅰ(女子)'!F233," (",'様式Ⅰ(女子)'!I233,")")</f>
        <v xml:space="preserve"> ()</v>
      </c>
      <c r="D74" s="8" t="str">
        <f>'様式Ⅰ(女子)'!G233</f>
        <v/>
      </c>
      <c r="E74" s="8">
        <v>2</v>
      </c>
      <c r="G74" s="8" t="str">
        <f>基本情報登録!$D$10</f>
        <v/>
      </c>
      <c r="H74" s="8" t="e">
        <f>'様式Ⅰ(女子)'!J233</f>
        <v>#N/A</v>
      </c>
      <c r="K74" s="8">
        <f>'様式Ⅰ(女子)'!C233</f>
        <v>0</v>
      </c>
      <c r="L74" s="8" t="str">
        <f>'様式Ⅰ(女子)'!Q233</f>
        <v/>
      </c>
      <c r="M74" s="8" t="str">
        <f>'様式Ⅰ(女子)'!Q234</f>
        <v/>
      </c>
      <c r="N74" s="8" t="str">
        <f>'様式Ⅰ(女子)'!Q235</f>
        <v/>
      </c>
    </row>
    <row r="75" spans="1:15">
      <c r="A75" s="1">
        <v>74</v>
      </c>
      <c r="B75" s="8" t="str">
        <f>'様式Ⅰ(女子)'!K236</f>
        <v>000000000</v>
      </c>
      <c r="C75" s="8" t="str">
        <f>CONCATENATE('様式Ⅰ(女子)'!F236," (",'様式Ⅰ(女子)'!I236,")")</f>
        <v xml:space="preserve"> ()</v>
      </c>
      <c r="D75" s="8" t="str">
        <f>'様式Ⅰ(女子)'!G236</f>
        <v/>
      </c>
      <c r="E75" s="8">
        <v>2</v>
      </c>
      <c r="G75" s="8" t="str">
        <f>基本情報登録!$D$10</f>
        <v/>
      </c>
      <c r="H75" s="8" t="e">
        <f>'様式Ⅰ(女子)'!J236</f>
        <v>#N/A</v>
      </c>
      <c r="K75" s="8">
        <f>'様式Ⅰ(女子)'!C236</f>
        <v>0</v>
      </c>
      <c r="L75" s="8" t="str">
        <f>'様式Ⅰ(女子)'!Q236</f>
        <v/>
      </c>
      <c r="M75" s="8" t="str">
        <f>'様式Ⅰ(女子)'!Q237</f>
        <v/>
      </c>
      <c r="N75" s="8" t="str">
        <f>'様式Ⅰ(女子)'!Q238</f>
        <v/>
      </c>
    </row>
    <row r="76" spans="1:15">
      <c r="A76" s="1">
        <v>75</v>
      </c>
      <c r="B76" s="8" t="str">
        <f>'様式Ⅰ(女子)'!K239</f>
        <v>000000000</v>
      </c>
      <c r="C76" s="8" t="str">
        <f>CONCATENATE('様式Ⅰ(女子)'!F239," (",'様式Ⅰ(女子)'!I239,")")</f>
        <v xml:space="preserve"> ()</v>
      </c>
      <c r="D76" s="8" t="str">
        <f>'様式Ⅰ(女子)'!G239</f>
        <v/>
      </c>
      <c r="E76" s="8">
        <v>2</v>
      </c>
      <c r="G76" s="8" t="str">
        <f>基本情報登録!$D$10</f>
        <v/>
      </c>
      <c r="H76" s="8" t="e">
        <f>'様式Ⅰ(女子)'!J239</f>
        <v>#N/A</v>
      </c>
      <c r="K76" s="8">
        <f>'様式Ⅰ(女子)'!C239</f>
        <v>0</v>
      </c>
      <c r="L76" s="8" t="str">
        <f>'様式Ⅰ(女子)'!Q239</f>
        <v/>
      </c>
      <c r="M76" s="8" t="str">
        <f>'様式Ⅰ(女子)'!Q240</f>
        <v/>
      </c>
      <c r="N76" s="8" t="str">
        <f>'様式Ⅰ(女子)'!Q241</f>
        <v/>
      </c>
    </row>
    <row r="77" spans="1:15">
      <c r="A77" s="1">
        <v>76</v>
      </c>
      <c r="B77" s="8" t="str">
        <f>'様式Ⅰ(女子)'!K242</f>
        <v>000000000</v>
      </c>
      <c r="C77" s="8" t="str">
        <f>CONCATENATE('様式Ⅰ(女子)'!F242," (",'様式Ⅰ(女子)'!I242,")")</f>
        <v xml:space="preserve"> ()</v>
      </c>
      <c r="D77" s="8" t="str">
        <f>'様式Ⅰ(女子)'!G242</f>
        <v/>
      </c>
      <c r="E77" s="8">
        <v>2</v>
      </c>
      <c r="G77" s="8" t="str">
        <f>基本情報登録!$D$10</f>
        <v/>
      </c>
      <c r="H77" s="8" t="e">
        <f>'様式Ⅰ(女子)'!J242</f>
        <v>#N/A</v>
      </c>
      <c r="K77" s="8">
        <f>'様式Ⅰ(女子)'!C242</f>
        <v>0</v>
      </c>
      <c r="L77" s="8" t="str">
        <f>'様式Ⅰ(女子)'!Q242</f>
        <v/>
      </c>
      <c r="M77" s="8" t="str">
        <f>'様式Ⅰ(女子)'!Q243</f>
        <v/>
      </c>
      <c r="N77" s="8" t="str">
        <f>'様式Ⅰ(女子)'!Q244</f>
        <v/>
      </c>
    </row>
    <row r="78" spans="1:15">
      <c r="A78" s="1">
        <v>77</v>
      </c>
      <c r="B78" s="8" t="str">
        <f>'様式Ⅰ(女子)'!K245</f>
        <v>000000000</v>
      </c>
      <c r="C78" s="8" t="str">
        <f>CONCATENATE('様式Ⅰ(女子)'!F245," (",'様式Ⅰ(女子)'!I245,")")</f>
        <v xml:space="preserve"> ()</v>
      </c>
      <c r="D78" s="8" t="str">
        <f>'様式Ⅰ(女子)'!G245</f>
        <v/>
      </c>
      <c r="E78" s="8">
        <v>2</v>
      </c>
      <c r="G78" s="8" t="str">
        <f>基本情報登録!$D$10</f>
        <v/>
      </c>
      <c r="H78" s="8" t="e">
        <f>'様式Ⅰ(女子)'!J245</f>
        <v>#N/A</v>
      </c>
      <c r="K78" s="8">
        <f>'様式Ⅰ(女子)'!C245</f>
        <v>0</v>
      </c>
      <c r="L78" s="8" t="str">
        <f>'様式Ⅰ(女子)'!Q245</f>
        <v/>
      </c>
      <c r="M78" s="8" t="str">
        <f>'様式Ⅰ(女子)'!Q246</f>
        <v/>
      </c>
      <c r="N78" s="8" t="str">
        <f>'様式Ⅰ(女子)'!Q247</f>
        <v/>
      </c>
    </row>
    <row r="79" spans="1:15">
      <c r="A79" s="1">
        <v>78</v>
      </c>
      <c r="B79" s="8" t="str">
        <f>'様式Ⅰ(女子)'!K248</f>
        <v>000000000</v>
      </c>
      <c r="C79" s="8" t="str">
        <f>CONCATENATE('様式Ⅰ(女子)'!F248," (",'様式Ⅰ(女子)'!I248,")")</f>
        <v xml:space="preserve"> ()</v>
      </c>
      <c r="D79" s="8" t="str">
        <f>'様式Ⅰ(女子)'!G248</f>
        <v/>
      </c>
      <c r="E79" s="8">
        <v>2</v>
      </c>
      <c r="G79" s="8" t="str">
        <f>基本情報登録!$D$10</f>
        <v/>
      </c>
      <c r="H79" s="8" t="e">
        <f>'様式Ⅰ(女子)'!J248</f>
        <v>#N/A</v>
      </c>
      <c r="K79" s="8">
        <f>'様式Ⅰ(女子)'!C248</f>
        <v>0</v>
      </c>
      <c r="L79" s="8" t="str">
        <f>'様式Ⅰ(女子)'!Q248</f>
        <v/>
      </c>
      <c r="M79" s="8" t="str">
        <f>'様式Ⅰ(女子)'!Q249</f>
        <v/>
      </c>
      <c r="N79" s="8" t="str">
        <f>'様式Ⅰ(女子)'!Q250</f>
        <v/>
      </c>
    </row>
    <row r="80" spans="1:15">
      <c r="A80" s="1">
        <v>79</v>
      </c>
      <c r="B80" s="8" t="str">
        <f>'様式Ⅰ(女子)'!K251</f>
        <v>000000000</v>
      </c>
      <c r="C80" s="8" t="str">
        <f>CONCATENATE('様式Ⅰ(女子)'!F251," (",'様式Ⅰ(女子)'!I251,")")</f>
        <v xml:space="preserve"> ()</v>
      </c>
      <c r="D80" s="8" t="str">
        <f>'様式Ⅰ(女子)'!G251</f>
        <v/>
      </c>
      <c r="E80" s="8">
        <v>2</v>
      </c>
      <c r="G80" s="8" t="str">
        <f>基本情報登録!$D$10</f>
        <v/>
      </c>
      <c r="H80" s="8" t="e">
        <f>'様式Ⅰ(女子)'!J251</f>
        <v>#N/A</v>
      </c>
      <c r="K80" s="8">
        <f>'様式Ⅰ(女子)'!C251</f>
        <v>0</v>
      </c>
      <c r="L80" s="8" t="str">
        <f>'様式Ⅰ(女子)'!Q251</f>
        <v/>
      </c>
      <c r="M80" s="8" t="str">
        <f>'様式Ⅰ(女子)'!Q252</f>
        <v/>
      </c>
      <c r="N80" s="8" t="str">
        <f>'様式Ⅰ(女子)'!Q253</f>
        <v/>
      </c>
    </row>
    <row r="81" spans="1:14">
      <c r="A81" s="1">
        <v>80</v>
      </c>
      <c r="B81" s="8" t="str">
        <f>'様式Ⅰ(女子)'!K254</f>
        <v>000000000</v>
      </c>
      <c r="C81" s="8" t="str">
        <f>CONCATENATE('様式Ⅰ(女子)'!F254," (",'様式Ⅰ(女子)'!I254,")")</f>
        <v xml:space="preserve"> ()</v>
      </c>
      <c r="D81" s="8" t="str">
        <f>'様式Ⅰ(女子)'!G254</f>
        <v/>
      </c>
      <c r="E81" s="8">
        <v>2</v>
      </c>
      <c r="G81" s="8" t="str">
        <f>基本情報登録!$D$10</f>
        <v/>
      </c>
      <c r="H81" s="8" t="e">
        <f>'様式Ⅰ(女子)'!J254</f>
        <v>#N/A</v>
      </c>
      <c r="K81" s="8">
        <f>'様式Ⅰ(女子)'!C254</f>
        <v>0</v>
      </c>
      <c r="L81" s="8" t="str">
        <f>'様式Ⅰ(女子)'!Q254</f>
        <v/>
      </c>
      <c r="M81" s="8" t="str">
        <f>'様式Ⅰ(女子)'!Q255</f>
        <v/>
      </c>
      <c r="N81" s="8" t="str">
        <f>'様式Ⅰ(女子)'!Q256</f>
        <v/>
      </c>
    </row>
    <row r="82" spans="1:14">
      <c r="A82" s="1">
        <v>81</v>
      </c>
      <c r="B82" s="8" t="str">
        <f>'様式Ⅰ(女子)'!K257</f>
        <v>000000000</v>
      </c>
      <c r="C82" s="8" t="str">
        <f>CONCATENATE('様式Ⅰ(女子)'!F257," (",'様式Ⅰ(女子)'!I257,")")</f>
        <v xml:space="preserve"> ()</v>
      </c>
      <c r="D82" s="8" t="str">
        <f>'様式Ⅰ(女子)'!G257</f>
        <v/>
      </c>
      <c r="E82" s="8">
        <v>2</v>
      </c>
      <c r="G82" s="8" t="str">
        <f>基本情報登録!$D$10</f>
        <v/>
      </c>
      <c r="H82" s="8" t="e">
        <f>'様式Ⅰ(女子)'!J257</f>
        <v>#N/A</v>
      </c>
      <c r="K82" s="8">
        <f>'様式Ⅰ(女子)'!C257</f>
        <v>0</v>
      </c>
      <c r="L82" s="8" t="str">
        <f>'様式Ⅰ(女子)'!Q257</f>
        <v/>
      </c>
      <c r="M82" s="8" t="str">
        <f>'様式Ⅰ(女子)'!Q258</f>
        <v/>
      </c>
      <c r="N82" s="8" t="str">
        <f>'様式Ⅰ(女子)'!Q259</f>
        <v/>
      </c>
    </row>
    <row r="83" spans="1:14">
      <c r="A83" s="1">
        <v>82</v>
      </c>
      <c r="B83" s="8" t="str">
        <f>'様式Ⅰ(女子)'!K260</f>
        <v>000000000</v>
      </c>
      <c r="C83" s="8" t="str">
        <f>CONCATENATE('様式Ⅰ(女子)'!F260," (",'様式Ⅰ(女子)'!I260,")")</f>
        <v xml:space="preserve"> ()</v>
      </c>
      <c r="D83" s="8" t="str">
        <f>'様式Ⅰ(女子)'!G260</f>
        <v/>
      </c>
      <c r="E83" s="8">
        <v>2</v>
      </c>
      <c r="G83" s="8" t="str">
        <f>基本情報登録!$D$10</f>
        <v/>
      </c>
      <c r="H83" s="8" t="e">
        <f>'様式Ⅰ(女子)'!J260</f>
        <v>#N/A</v>
      </c>
      <c r="K83" s="8">
        <f>'様式Ⅰ(女子)'!C260</f>
        <v>0</v>
      </c>
      <c r="L83" s="8" t="str">
        <f>'様式Ⅰ(女子)'!Q260</f>
        <v/>
      </c>
      <c r="M83" s="8" t="str">
        <f>'様式Ⅰ(女子)'!Q261</f>
        <v/>
      </c>
      <c r="N83" s="8" t="str">
        <f>'様式Ⅰ(女子)'!Q262</f>
        <v/>
      </c>
    </row>
    <row r="84" spans="1:14">
      <c r="A84" s="1">
        <v>83</v>
      </c>
      <c r="B84" s="8" t="str">
        <f>'様式Ⅰ(女子)'!K263</f>
        <v>000000000</v>
      </c>
      <c r="C84" s="8" t="str">
        <f>CONCATENATE('様式Ⅰ(女子)'!F263," (",'様式Ⅰ(女子)'!I263,")")</f>
        <v xml:space="preserve"> ()</v>
      </c>
      <c r="D84" s="8" t="str">
        <f>'様式Ⅰ(女子)'!G263</f>
        <v/>
      </c>
      <c r="E84" s="8">
        <v>2</v>
      </c>
      <c r="G84" s="8" t="str">
        <f>基本情報登録!$D$10</f>
        <v/>
      </c>
      <c r="H84" s="8" t="e">
        <f>'様式Ⅰ(女子)'!J263</f>
        <v>#N/A</v>
      </c>
      <c r="K84" s="8">
        <f>'様式Ⅰ(女子)'!C263</f>
        <v>0</v>
      </c>
      <c r="L84" s="8" t="str">
        <f>'様式Ⅰ(女子)'!Q263</f>
        <v/>
      </c>
      <c r="M84" s="8" t="str">
        <f>'様式Ⅰ(女子)'!Q264</f>
        <v/>
      </c>
      <c r="N84" s="8" t="str">
        <f>'様式Ⅰ(女子)'!Q265</f>
        <v/>
      </c>
    </row>
    <row r="85" spans="1:14">
      <c r="A85" s="1">
        <v>84</v>
      </c>
      <c r="B85" s="8" t="str">
        <f>'様式Ⅰ(女子)'!K266</f>
        <v>000000000</v>
      </c>
      <c r="C85" s="8" t="str">
        <f>CONCATENATE('様式Ⅰ(女子)'!F266," (",'様式Ⅰ(女子)'!I266,")")</f>
        <v xml:space="preserve"> ()</v>
      </c>
      <c r="D85" s="8" t="str">
        <f>'様式Ⅰ(女子)'!G266</f>
        <v/>
      </c>
      <c r="E85" s="8">
        <v>2</v>
      </c>
      <c r="G85" s="8" t="str">
        <f>基本情報登録!$D$10</f>
        <v/>
      </c>
      <c r="H85" s="8" t="e">
        <f>'様式Ⅰ(女子)'!J266</f>
        <v>#N/A</v>
      </c>
      <c r="K85" s="8">
        <f>'様式Ⅰ(女子)'!C266</f>
        <v>0</v>
      </c>
      <c r="L85" s="8" t="str">
        <f>'様式Ⅰ(女子)'!Q266</f>
        <v/>
      </c>
      <c r="M85" s="8" t="str">
        <f>'様式Ⅰ(女子)'!Q267</f>
        <v/>
      </c>
      <c r="N85" s="8" t="str">
        <f>'様式Ⅰ(女子)'!Q268</f>
        <v/>
      </c>
    </row>
    <row r="86" spans="1:14">
      <c r="A86" s="1">
        <v>85</v>
      </c>
      <c r="B86" s="8" t="str">
        <f>'様式Ⅰ(女子)'!K269</f>
        <v>000000000</v>
      </c>
      <c r="C86" s="8" t="str">
        <f>CONCATENATE('様式Ⅰ(女子)'!F269," (",'様式Ⅰ(女子)'!I269,")")</f>
        <v xml:space="preserve"> ()</v>
      </c>
      <c r="D86" s="8" t="str">
        <f>'様式Ⅰ(女子)'!G269</f>
        <v/>
      </c>
      <c r="E86" s="8">
        <v>2</v>
      </c>
      <c r="G86" s="8" t="str">
        <f>基本情報登録!$D$10</f>
        <v/>
      </c>
      <c r="H86" s="8" t="e">
        <f>'様式Ⅰ(女子)'!J269</f>
        <v>#N/A</v>
      </c>
      <c r="K86" s="8">
        <f>'様式Ⅰ(女子)'!C269</f>
        <v>0</v>
      </c>
      <c r="L86" s="8" t="str">
        <f>'様式Ⅰ(女子)'!Q269</f>
        <v/>
      </c>
      <c r="M86" s="8" t="str">
        <f>'様式Ⅰ(女子)'!Q270</f>
        <v/>
      </c>
      <c r="N86" s="8" t="str">
        <f>'様式Ⅰ(女子)'!Q271</f>
        <v/>
      </c>
    </row>
    <row r="87" spans="1:14">
      <c r="A87" s="1">
        <v>86</v>
      </c>
      <c r="B87" s="8" t="str">
        <f>'様式Ⅰ(女子)'!K272</f>
        <v>000000000</v>
      </c>
      <c r="C87" s="8" t="str">
        <f>CONCATENATE('様式Ⅰ(女子)'!F272," (",'様式Ⅰ(女子)'!I272,")")</f>
        <v xml:space="preserve"> ()</v>
      </c>
      <c r="D87" s="8" t="str">
        <f>'様式Ⅰ(女子)'!G272</f>
        <v/>
      </c>
      <c r="E87" s="8">
        <v>2</v>
      </c>
      <c r="G87" s="8" t="str">
        <f>基本情報登録!$D$10</f>
        <v/>
      </c>
      <c r="H87" s="8" t="e">
        <f>'様式Ⅰ(女子)'!J272</f>
        <v>#N/A</v>
      </c>
      <c r="K87" s="8">
        <f>'様式Ⅰ(女子)'!C272</f>
        <v>0</v>
      </c>
      <c r="L87" s="8" t="str">
        <f>'様式Ⅰ(女子)'!Q272</f>
        <v/>
      </c>
      <c r="M87" s="8" t="str">
        <f>'様式Ⅰ(女子)'!Q273</f>
        <v/>
      </c>
      <c r="N87" s="8" t="str">
        <f>'様式Ⅰ(女子)'!Q274</f>
        <v/>
      </c>
    </row>
    <row r="88" spans="1:14">
      <c r="A88" s="1">
        <v>87</v>
      </c>
      <c r="B88" s="8" t="str">
        <f>'様式Ⅰ(女子)'!K275</f>
        <v>000000000</v>
      </c>
      <c r="C88" s="8" t="str">
        <f>CONCATENATE('様式Ⅰ(女子)'!F275," (",'様式Ⅰ(女子)'!I275,")")</f>
        <v xml:space="preserve"> ()</v>
      </c>
      <c r="D88" s="8" t="str">
        <f>'様式Ⅰ(女子)'!G275</f>
        <v/>
      </c>
      <c r="E88" s="8">
        <v>2</v>
      </c>
      <c r="G88" s="8" t="str">
        <f>基本情報登録!$D$10</f>
        <v/>
      </c>
      <c r="H88" s="8" t="e">
        <f>'様式Ⅰ(女子)'!J275</f>
        <v>#N/A</v>
      </c>
      <c r="K88" s="8">
        <f>'様式Ⅰ(女子)'!C275</f>
        <v>0</v>
      </c>
      <c r="L88" s="8" t="str">
        <f>'様式Ⅰ(女子)'!Q275</f>
        <v/>
      </c>
      <c r="M88" s="8" t="str">
        <f>'様式Ⅰ(女子)'!Q276</f>
        <v/>
      </c>
      <c r="N88" s="8" t="str">
        <f>'様式Ⅰ(女子)'!Q277</f>
        <v/>
      </c>
    </row>
    <row r="89" spans="1:14">
      <c r="A89" s="1">
        <v>88</v>
      </c>
      <c r="B89" s="8" t="str">
        <f>'様式Ⅰ(女子)'!K278</f>
        <v>000000000</v>
      </c>
      <c r="C89" s="8" t="str">
        <f>CONCATENATE('様式Ⅰ(女子)'!F278," (",'様式Ⅰ(女子)'!I278,")")</f>
        <v xml:space="preserve"> ()</v>
      </c>
      <c r="D89" s="8" t="str">
        <f>'様式Ⅰ(女子)'!G278</f>
        <v/>
      </c>
      <c r="E89" s="8">
        <v>2</v>
      </c>
      <c r="G89" s="8" t="str">
        <f>基本情報登録!$D$10</f>
        <v/>
      </c>
      <c r="H89" s="8" t="e">
        <f>'様式Ⅰ(女子)'!J278</f>
        <v>#N/A</v>
      </c>
      <c r="K89" s="8">
        <f>'様式Ⅰ(女子)'!C278</f>
        <v>0</v>
      </c>
      <c r="L89" s="8" t="str">
        <f>'様式Ⅰ(女子)'!Q278</f>
        <v/>
      </c>
      <c r="M89" s="8" t="str">
        <f>'様式Ⅰ(女子)'!Q279</f>
        <v/>
      </c>
      <c r="N89" s="8" t="str">
        <f>'様式Ⅰ(女子)'!Q280</f>
        <v/>
      </c>
    </row>
    <row r="90" spans="1:14">
      <c r="A90" s="1">
        <v>89</v>
      </c>
      <c r="B90" s="8" t="str">
        <f>'様式Ⅰ(女子)'!K281</f>
        <v>000000000</v>
      </c>
      <c r="C90" s="8" t="str">
        <f>CONCATENATE('様式Ⅰ(女子)'!F281," (",'様式Ⅰ(女子)'!I281,")")</f>
        <v xml:space="preserve"> ()</v>
      </c>
      <c r="D90" s="8" t="str">
        <f>'様式Ⅰ(女子)'!G281</f>
        <v/>
      </c>
      <c r="E90" s="8">
        <v>2</v>
      </c>
      <c r="G90" s="8" t="str">
        <f>基本情報登録!$D$10</f>
        <v/>
      </c>
      <c r="H90" s="8" t="e">
        <f>'様式Ⅰ(女子)'!J281</f>
        <v>#N/A</v>
      </c>
      <c r="K90" s="8">
        <f>'様式Ⅰ(女子)'!C281</f>
        <v>0</v>
      </c>
      <c r="L90" s="8" t="str">
        <f>'様式Ⅰ(女子)'!Q281</f>
        <v/>
      </c>
      <c r="M90" s="8" t="str">
        <f>'様式Ⅰ(女子)'!Q282</f>
        <v/>
      </c>
      <c r="N90" s="8" t="str">
        <f>'様式Ⅰ(女子)'!Q283</f>
        <v/>
      </c>
    </row>
    <row r="91" spans="1:14">
      <c r="A91" s="1">
        <v>90</v>
      </c>
      <c r="B91" s="8" t="str">
        <f>'様式Ⅰ(女子)'!K284</f>
        <v>000000000</v>
      </c>
      <c r="C91" s="8" t="str">
        <f>CONCATENATE('様式Ⅰ(女子)'!F284," (",'様式Ⅰ(女子)'!I284,")")</f>
        <v xml:space="preserve"> ()</v>
      </c>
      <c r="D91" s="8" t="str">
        <f>'様式Ⅰ(女子)'!G284</f>
        <v/>
      </c>
      <c r="E91" s="8">
        <v>2</v>
      </c>
      <c r="G91" s="8" t="str">
        <f>基本情報登録!$D$10</f>
        <v/>
      </c>
      <c r="H91" s="8" t="e">
        <f>'様式Ⅰ(女子)'!J284</f>
        <v>#N/A</v>
      </c>
      <c r="K91" s="8">
        <f>'様式Ⅰ(女子)'!C284</f>
        <v>0</v>
      </c>
      <c r="L91" s="8" t="str">
        <f>'様式Ⅰ(女子)'!Q284</f>
        <v/>
      </c>
      <c r="M91" s="8" t="str">
        <f>'様式Ⅰ(女子)'!Q285</f>
        <v/>
      </c>
      <c r="N91" s="8" t="str">
        <f>'様式Ⅰ(女子)'!Q286</f>
        <v/>
      </c>
    </row>
    <row r="92" spans="1:14">
      <c r="A92" s="1">
        <v>91</v>
      </c>
      <c r="B92" s="8" t="str">
        <f>'様式Ⅰ(女子)'!K287</f>
        <v>000000000</v>
      </c>
      <c r="C92" s="8" t="str">
        <f>CONCATENATE('様式Ⅰ(女子)'!F287," (",'様式Ⅰ(女子)'!I287,")")</f>
        <v xml:space="preserve"> ()</v>
      </c>
      <c r="D92" s="8" t="str">
        <f>'様式Ⅰ(女子)'!G287</f>
        <v/>
      </c>
      <c r="E92" s="8">
        <v>2</v>
      </c>
      <c r="G92" s="8" t="str">
        <f>基本情報登録!$D$10</f>
        <v/>
      </c>
      <c r="H92" s="8" t="e">
        <f>'様式Ⅰ(女子)'!J287</f>
        <v>#N/A</v>
      </c>
      <c r="K92" s="8">
        <f>'様式Ⅰ(女子)'!C287</f>
        <v>0</v>
      </c>
      <c r="L92" s="8" t="str">
        <f>'様式Ⅰ(女子)'!Q287</f>
        <v/>
      </c>
      <c r="M92" s="8" t="str">
        <f>'様式Ⅰ(女子)'!Q288</f>
        <v/>
      </c>
      <c r="N92" s="8" t="str">
        <f>'様式Ⅰ(女子)'!Q289</f>
        <v/>
      </c>
    </row>
    <row r="93" spans="1:14">
      <c r="A93" s="1">
        <v>92</v>
      </c>
      <c r="B93" s="8" t="str">
        <f>'様式Ⅰ(女子)'!K290</f>
        <v>000000000</v>
      </c>
      <c r="C93" s="8" t="str">
        <f>CONCATENATE('様式Ⅰ(女子)'!F290," (",'様式Ⅰ(女子)'!I290,")")</f>
        <v xml:space="preserve"> ()</v>
      </c>
      <c r="D93" s="8" t="str">
        <f>'様式Ⅰ(女子)'!G290</f>
        <v/>
      </c>
      <c r="E93" s="8">
        <v>2</v>
      </c>
      <c r="G93" s="8" t="str">
        <f>基本情報登録!$D$10</f>
        <v/>
      </c>
      <c r="H93" s="8" t="e">
        <f>'様式Ⅰ(女子)'!J290</f>
        <v>#N/A</v>
      </c>
      <c r="K93" s="8">
        <f>'様式Ⅰ(女子)'!C290</f>
        <v>0</v>
      </c>
      <c r="L93" s="8" t="str">
        <f>'様式Ⅰ(女子)'!Q290</f>
        <v/>
      </c>
      <c r="M93" s="8" t="str">
        <f>'様式Ⅰ(女子)'!Q291</f>
        <v/>
      </c>
      <c r="N93" s="8" t="str">
        <f>'様式Ⅰ(女子)'!Q292</f>
        <v/>
      </c>
    </row>
    <row r="94" spans="1:14">
      <c r="A94" s="1">
        <v>93</v>
      </c>
      <c r="B94" s="8" t="str">
        <f>'様式Ⅰ(女子)'!K293</f>
        <v>000000000</v>
      </c>
      <c r="C94" s="8" t="str">
        <f>CONCATENATE('様式Ⅰ(女子)'!F293," (",'様式Ⅰ(女子)'!I293,")")</f>
        <v xml:space="preserve"> ()</v>
      </c>
      <c r="D94" s="8" t="str">
        <f>'様式Ⅰ(女子)'!G293</f>
        <v/>
      </c>
      <c r="E94" s="8">
        <v>2</v>
      </c>
      <c r="G94" s="8" t="str">
        <f>基本情報登録!$D$10</f>
        <v/>
      </c>
      <c r="H94" s="8" t="e">
        <f>'様式Ⅰ(女子)'!J293</f>
        <v>#N/A</v>
      </c>
      <c r="K94" s="8">
        <f>'様式Ⅰ(女子)'!C293</f>
        <v>0</v>
      </c>
      <c r="L94" s="8" t="str">
        <f>'様式Ⅰ(女子)'!Q293</f>
        <v/>
      </c>
      <c r="M94" s="8" t="str">
        <f>'様式Ⅰ(女子)'!Q294</f>
        <v/>
      </c>
      <c r="N94" s="8" t="str">
        <f>'様式Ⅰ(女子)'!Q295</f>
        <v/>
      </c>
    </row>
    <row r="95" spans="1:14">
      <c r="A95" s="1">
        <v>94</v>
      </c>
      <c r="B95" s="8" t="str">
        <f>'様式Ⅰ(女子)'!K296</f>
        <v>000000000</v>
      </c>
      <c r="C95" s="8" t="str">
        <f>CONCATENATE('様式Ⅰ(女子)'!F296," (",'様式Ⅰ(女子)'!I296,")")</f>
        <v xml:space="preserve"> ()</v>
      </c>
      <c r="D95" s="8" t="str">
        <f>'様式Ⅰ(女子)'!G296</f>
        <v/>
      </c>
      <c r="E95" s="8">
        <v>2</v>
      </c>
      <c r="G95" s="8" t="str">
        <f>基本情報登録!$D$10</f>
        <v/>
      </c>
      <c r="H95" s="8" t="e">
        <f>'様式Ⅰ(女子)'!J296</f>
        <v>#N/A</v>
      </c>
      <c r="K95" s="8">
        <f>'様式Ⅰ(女子)'!C296</f>
        <v>0</v>
      </c>
      <c r="L95" s="8" t="str">
        <f>'様式Ⅰ(女子)'!Q296</f>
        <v/>
      </c>
      <c r="M95" s="8" t="str">
        <f>'様式Ⅰ(女子)'!Q297</f>
        <v/>
      </c>
      <c r="N95" s="8" t="str">
        <f>'様式Ⅰ(女子)'!Q298</f>
        <v/>
      </c>
    </row>
    <row r="96" spans="1:14">
      <c r="A96" s="1">
        <v>95</v>
      </c>
      <c r="B96" s="8" t="str">
        <f>'様式Ⅰ(女子)'!K299</f>
        <v>000000000</v>
      </c>
      <c r="C96" s="8" t="str">
        <f>CONCATENATE('様式Ⅰ(女子)'!F299," (",'様式Ⅰ(女子)'!I299,")")</f>
        <v xml:space="preserve"> ()</v>
      </c>
      <c r="D96" s="8" t="str">
        <f>'様式Ⅰ(女子)'!G299</f>
        <v/>
      </c>
      <c r="E96" s="8">
        <v>2</v>
      </c>
      <c r="G96" s="8" t="str">
        <f>基本情報登録!$D$10</f>
        <v/>
      </c>
      <c r="H96" s="8" t="e">
        <f>'様式Ⅰ(女子)'!J299</f>
        <v>#N/A</v>
      </c>
      <c r="K96" s="8">
        <f>'様式Ⅰ(女子)'!C299</f>
        <v>0</v>
      </c>
      <c r="L96" s="8" t="str">
        <f>'様式Ⅰ(女子)'!Q299</f>
        <v/>
      </c>
      <c r="M96" s="8" t="str">
        <f>'様式Ⅰ(女子)'!Q300</f>
        <v/>
      </c>
      <c r="N96" s="8" t="str">
        <f>'様式Ⅰ(女子)'!Q301</f>
        <v/>
      </c>
    </row>
    <row r="97" spans="1:14">
      <c r="A97" s="1">
        <v>96</v>
      </c>
      <c r="B97" s="8" t="str">
        <f>'様式Ⅰ(女子)'!K302</f>
        <v>000000000</v>
      </c>
      <c r="C97" s="8" t="str">
        <f>CONCATENATE('様式Ⅰ(女子)'!F302," (",'様式Ⅰ(女子)'!I302,")")</f>
        <v xml:space="preserve"> ()</v>
      </c>
      <c r="D97" s="8" t="str">
        <f>'様式Ⅰ(女子)'!G302</f>
        <v/>
      </c>
      <c r="E97" s="8">
        <v>2</v>
      </c>
      <c r="G97" s="8" t="str">
        <f>基本情報登録!$D$10</f>
        <v/>
      </c>
      <c r="H97" s="8" t="e">
        <f>'様式Ⅰ(女子)'!J302</f>
        <v>#N/A</v>
      </c>
      <c r="K97" s="8">
        <f>'様式Ⅰ(女子)'!C302</f>
        <v>0</v>
      </c>
      <c r="L97" s="8" t="str">
        <f>'様式Ⅰ(女子)'!Q302</f>
        <v/>
      </c>
      <c r="M97" s="8" t="str">
        <f>'様式Ⅰ(女子)'!Q303</f>
        <v/>
      </c>
      <c r="N97" s="8" t="str">
        <f>'様式Ⅰ(女子)'!Q304</f>
        <v/>
      </c>
    </row>
    <row r="98" spans="1:14">
      <c r="A98" s="1">
        <v>97</v>
      </c>
      <c r="B98" s="8" t="str">
        <f>'様式Ⅰ(女子)'!K305</f>
        <v>000000000</v>
      </c>
      <c r="C98" s="8" t="str">
        <f>CONCATENATE('様式Ⅰ(女子)'!F305," (",'様式Ⅰ(女子)'!I305,")")</f>
        <v xml:space="preserve"> ()</v>
      </c>
      <c r="D98" s="8" t="str">
        <f>'様式Ⅰ(女子)'!G305</f>
        <v/>
      </c>
      <c r="E98" s="8">
        <v>2</v>
      </c>
      <c r="G98" s="8" t="str">
        <f>基本情報登録!$D$10</f>
        <v/>
      </c>
      <c r="H98" s="8" t="e">
        <f>'様式Ⅰ(女子)'!J305</f>
        <v>#N/A</v>
      </c>
      <c r="K98" s="8">
        <f>'様式Ⅰ(女子)'!C305</f>
        <v>0</v>
      </c>
      <c r="L98" s="8" t="str">
        <f>'様式Ⅰ(女子)'!Q305</f>
        <v/>
      </c>
      <c r="M98" s="8" t="str">
        <f>'様式Ⅰ(女子)'!Q306</f>
        <v/>
      </c>
      <c r="N98" s="8" t="str">
        <f>'様式Ⅰ(女子)'!Q307</f>
        <v/>
      </c>
    </row>
    <row r="99" spans="1:14">
      <c r="A99" s="1">
        <v>98</v>
      </c>
      <c r="B99" s="8" t="str">
        <f>'様式Ⅰ(女子)'!K308</f>
        <v>000000000</v>
      </c>
      <c r="C99" s="8" t="str">
        <f>CONCATENATE('様式Ⅰ(女子)'!F308," (",'様式Ⅰ(女子)'!I308,")")</f>
        <v xml:space="preserve"> ()</v>
      </c>
      <c r="D99" s="8" t="str">
        <f>'様式Ⅰ(女子)'!G308</f>
        <v/>
      </c>
      <c r="E99" s="8">
        <v>2</v>
      </c>
      <c r="G99" s="8" t="str">
        <f>基本情報登録!$D$10</f>
        <v/>
      </c>
      <c r="H99" s="8" t="e">
        <f>'様式Ⅰ(女子)'!J308</f>
        <v>#N/A</v>
      </c>
      <c r="K99" s="8">
        <f>'様式Ⅰ(女子)'!C308</f>
        <v>0</v>
      </c>
      <c r="L99" s="8" t="str">
        <f>'様式Ⅰ(女子)'!Q308</f>
        <v/>
      </c>
      <c r="M99" s="8" t="str">
        <f>'様式Ⅰ(女子)'!Q309</f>
        <v/>
      </c>
      <c r="N99" s="8" t="str">
        <f>'様式Ⅰ(女子)'!Q310</f>
        <v/>
      </c>
    </row>
    <row r="100" spans="1:14">
      <c r="A100" s="1">
        <v>99</v>
      </c>
      <c r="B100" s="8" t="str">
        <f>'様式Ⅰ(女子)'!K311</f>
        <v>000000000</v>
      </c>
      <c r="C100" s="8" t="str">
        <f>CONCATENATE('様式Ⅰ(女子)'!F311," (",'様式Ⅰ(女子)'!I311,")")</f>
        <v xml:space="preserve"> ()</v>
      </c>
      <c r="D100" s="8" t="str">
        <f>'様式Ⅰ(女子)'!G311</f>
        <v/>
      </c>
      <c r="E100" s="8">
        <v>2</v>
      </c>
      <c r="G100" s="8" t="str">
        <f>基本情報登録!$D$10</f>
        <v/>
      </c>
      <c r="H100" s="8" t="e">
        <f>'様式Ⅰ(女子)'!J311</f>
        <v>#N/A</v>
      </c>
      <c r="K100" s="8">
        <f>'様式Ⅰ(女子)'!C311</f>
        <v>0</v>
      </c>
      <c r="L100" s="8" t="str">
        <f>'様式Ⅰ(女子)'!Q311</f>
        <v/>
      </c>
      <c r="M100" s="8" t="str">
        <f>'様式Ⅰ(女子)'!Q312</f>
        <v/>
      </c>
      <c r="N100" s="8" t="str">
        <f>'様式Ⅰ(女子)'!Q313</f>
        <v/>
      </c>
    </row>
    <row r="101" spans="1:14">
      <c r="A101" s="1">
        <v>100</v>
      </c>
      <c r="B101" s="8" t="str">
        <f>'様式Ⅰ(女子)'!K314</f>
        <v>000000000</v>
      </c>
      <c r="C101" s="8" t="str">
        <f>CONCATENATE('様式Ⅰ(女子)'!F314," (",'様式Ⅰ(女子)'!I314,")")</f>
        <v xml:space="preserve"> ()</v>
      </c>
      <c r="D101" s="8" t="str">
        <f>'様式Ⅰ(女子)'!G314</f>
        <v/>
      </c>
      <c r="E101" s="8">
        <v>2</v>
      </c>
      <c r="G101" s="8" t="str">
        <f>基本情報登録!$D$10</f>
        <v/>
      </c>
      <c r="H101" s="8" t="e">
        <f>'様式Ⅰ(女子)'!J314</f>
        <v>#N/A</v>
      </c>
      <c r="K101" s="8">
        <f>'様式Ⅰ(女子)'!C314</f>
        <v>0</v>
      </c>
      <c r="L101" s="8" t="str">
        <f>'様式Ⅰ(女子)'!Q314</f>
        <v/>
      </c>
      <c r="M101" s="8" t="str">
        <f>'様式Ⅰ(女子)'!Q315</f>
        <v/>
      </c>
      <c r="N101" s="8" t="str">
        <f>'様式Ⅰ(女子)'!Q316</f>
        <v/>
      </c>
    </row>
    <row r="102" spans="1:14">
      <c r="A102" s="1">
        <v>101</v>
      </c>
      <c r="B102" s="8" t="str">
        <f>'様式Ⅰ(女子)'!K317</f>
        <v>000000000</v>
      </c>
      <c r="C102" s="8" t="str">
        <f>CONCATENATE('様式Ⅰ(女子)'!F317," (",'様式Ⅰ(女子)'!I317,")")</f>
        <v xml:space="preserve"> ()</v>
      </c>
      <c r="D102" s="8" t="str">
        <f>'様式Ⅰ(女子)'!G317</f>
        <v/>
      </c>
      <c r="E102" s="8">
        <v>2</v>
      </c>
      <c r="G102" s="8" t="str">
        <f>基本情報登録!$D$10</f>
        <v/>
      </c>
      <c r="H102" s="8" t="e">
        <f>'様式Ⅰ(女子)'!J317</f>
        <v>#N/A</v>
      </c>
      <c r="K102" s="8">
        <f>'様式Ⅰ(女子)'!C317</f>
        <v>0</v>
      </c>
      <c r="L102" s="8" t="str">
        <f>'様式Ⅰ(女子)'!Q317</f>
        <v/>
      </c>
      <c r="M102" s="8" t="str">
        <f>'様式Ⅰ(女子)'!Q318</f>
        <v/>
      </c>
      <c r="N102" s="8" t="str">
        <f>'様式Ⅰ(女子)'!Q319</f>
        <v/>
      </c>
    </row>
    <row r="103" spans="1:14">
      <c r="A103" s="1">
        <v>102</v>
      </c>
      <c r="B103" s="8" t="str">
        <f>'様式Ⅰ(女子)'!K320</f>
        <v>000000000</v>
      </c>
      <c r="C103" s="8" t="str">
        <f>CONCATENATE('様式Ⅰ(女子)'!F320," (",'様式Ⅰ(女子)'!I320,")")</f>
        <v xml:space="preserve"> ()</v>
      </c>
      <c r="D103" s="8" t="str">
        <f>'様式Ⅰ(女子)'!G320</f>
        <v/>
      </c>
      <c r="E103" s="8">
        <v>2</v>
      </c>
      <c r="G103" s="8" t="str">
        <f>基本情報登録!$D$10</f>
        <v/>
      </c>
      <c r="H103" s="8" t="e">
        <f>'様式Ⅰ(女子)'!J320</f>
        <v>#N/A</v>
      </c>
      <c r="K103" s="8">
        <f>'様式Ⅰ(女子)'!C320</f>
        <v>0</v>
      </c>
      <c r="L103" s="8" t="str">
        <f>'様式Ⅰ(女子)'!Q320</f>
        <v/>
      </c>
      <c r="M103" s="8" t="str">
        <f>'様式Ⅰ(女子)'!Q321</f>
        <v/>
      </c>
      <c r="N103" s="8" t="str">
        <f>'様式Ⅰ(女子)'!Q322</f>
        <v/>
      </c>
    </row>
    <row r="104" spans="1:14">
      <c r="A104" s="1">
        <v>103</v>
      </c>
      <c r="B104" s="8" t="str">
        <f>'様式Ⅰ(女子)'!K323</f>
        <v>000000000</v>
      </c>
      <c r="C104" s="8" t="str">
        <f>CONCATENATE('様式Ⅰ(女子)'!F323," (",'様式Ⅰ(女子)'!I323,")")</f>
        <v xml:space="preserve"> ()</v>
      </c>
      <c r="D104" s="8" t="str">
        <f>'様式Ⅰ(女子)'!G323</f>
        <v/>
      </c>
      <c r="E104" s="8">
        <v>2</v>
      </c>
      <c r="G104" s="8" t="str">
        <f>基本情報登録!$D$10</f>
        <v/>
      </c>
      <c r="H104" s="8" t="e">
        <f>'様式Ⅰ(女子)'!J323</f>
        <v>#N/A</v>
      </c>
      <c r="K104" s="8">
        <f>'様式Ⅰ(女子)'!C323</f>
        <v>0</v>
      </c>
      <c r="L104" s="8" t="str">
        <f>'様式Ⅰ(女子)'!Q323</f>
        <v/>
      </c>
      <c r="M104" s="8" t="str">
        <f>'様式Ⅰ(女子)'!Q324</f>
        <v/>
      </c>
      <c r="N104" s="8" t="str">
        <f>'様式Ⅰ(女子)'!Q325</f>
        <v/>
      </c>
    </row>
    <row r="105" spans="1:14">
      <c r="A105" s="1">
        <v>104</v>
      </c>
      <c r="B105" s="8" t="str">
        <f>'様式Ⅰ(女子)'!K326</f>
        <v>000000000</v>
      </c>
      <c r="C105" s="8" t="str">
        <f>CONCATENATE('様式Ⅰ(女子)'!F326," (",'様式Ⅰ(女子)'!I326,")")</f>
        <v xml:space="preserve"> ()</v>
      </c>
      <c r="D105" s="8" t="str">
        <f>'様式Ⅰ(女子)'!G326</f>
        <v/>
      </c>
      <c r="E105" s="8">
        <v>2</v>
      </c>
      <c r="G105" s="8" t="str">
        <f>基本情報登録!$D$10</f>
        <v/>
      </c>
      <c r="H105" s="8" t="e">
        <f>'様式Ⅰ(女子)'!J326</f>
        <v>#N/A</v>
      </c>
      <c r="K105" s="8">
        <f>'様式Ⅰ(女子)'!C326</f>
        <v>0</v>
      </c>
      <c r="L105" s="8" t="str">
        <f>'様式Ⅰ(女子)'!Q326</f>
        <v/>
      </c>
      <c r="M105" s="8" t="str">
        <f>'様式Ⅰ(女子)'!Q327</f>
        <v/>
      </c>
      <c r="N105" s="8" t="str">
        <f>'様式Ⅰ(女子)'!Q328</f>
        <v/>
      </c>
    </row>
    <row r="106" spans="1:14">
      <c r="A106" s="1">
        <v>105</v>
      </c>
      <c r="B106" s="8" t="str">
        <f>'様式Ⅰ(女子)'!K329</f>
        <v>000000000</v>
      </c>
      <c r="C106" s="8" t="str">
        <f>CONCATENATE('様式Ⅰ(女子)'!F329," (",'様式Ⅰ(女子)'!I329,")")</f>
        <v xml:space="preserve"> ()</v>
      </c>
      <c r="D106" s="8" t="str">
        <f>'様式Ⅰ(女子)'!G329</f>
        <v/>
      </c>
      <c r="E106" s="8">
        <v>2</v>
      </c>
      <c r="G106" s="8" t="str">
        <f>基本情報登録!$D$10</f>
        <v/>
      </c>
      <c r="H106" s="8" t="e">
        <f>'様式Ⅰ(女子)'!J329</f>
        <v>#N/A</v>
      </c>
      <c r="K106" s="8">
        <f>'様式Ⅰ(女子)'!C329</f>
        <v>0</v>
      </c>
      <c r="L106" s="8" t="str">
        <f>'様式Ⅰ(女子)'!Q329</f>
        <v/>
      </c>
      <c r="M106" s="8" t="str">
        <f>'様式Ⅰ(女子)'!Q330</f>
        <v/>
      </c>
      <c r="N106" s="8" t="str">
        <f>'様式Ⅰ(女子)'!Q331</f>
        <v/>
      </c>
    </row>
    <row r="107" spans="1:14">
      <c r="A107" s="1">
        <v>106</v>
      </c>
      <c r="B107" s="8" t="str">
        <f>'様式Ⅰ(女子)'!K332</f>
        <v>000000000</v>
      </c>
      <c r="C107" s="8" t="str">
        <f>CONCATENATE('様式Ⅰ(女子)'!F332," (",'様式Ⅰ(女子)'!I332,")")</f>
        <v xml:space="preserve"> ()</v>
      </c>
      <c r="D107" s="8" t="str">
        <f>'様式Ⅰ(女子)'!G332</f>
        <v/>
      </c>
      <c r="E107" s="8">
        <v>2</v>
      </c>
      <c r="G107" s="8" t="str">
        <f>基本情報登録!$D$10</f>
        <v/>
      </c>
      <c r="H107" s="8" t="e">
        <f>'様式Ⅰ(女子)'!J332</f>
        <v>#N/A</v>
      </c>
      <c r="K107" s="8">
        <f>'様式Ⅰ(女子)'!C332</f>
        <v>0</v>
      </c>
      <c r="L107" s="8" t="str">
        <f>'様式Ⅰ(女子)'!Q332</f>
        <v/>
      </c>
      <c r="M107" s="8" t="str">
        <f>'様式Ⅰ(女子)'!Q333</f>
        <v/>
      </c>
      <c r="N107" s="8" t="str">
        <f>'様式Ⅰ(女子)'!Q334</f>
        <v/>
      </c>
    </row>
    <row r="108" spans="1:14">
      <c r="A108" s="1">
        <v>107</v>
      </c>
      <c r="B108" s="8" t="str">
        <f>'様式Ⅰ(女子)'!K335</f>
        <v>000000000</v>
      </c>
      <c r="C108" s="8" t="str">
        <f>CONCATENATE('様式Ⅰ(女子)'!F335," (",'様式Ⅰ(女子)'!I335,")")</f>
        <v xml:space="preserve"> ()</v>
      </c>
      <c r="D108" s="8" t="str">
        <f>'様式Ⅰ(女子)'!G335</f>
        <v/>
      </c>
      <c r="E108" s="8">
        <v>2</v>
      </c>
      <c r="G108" s="8" t="str">
        <f>基本情報登録!$D$10</f>
        <v/>
      </c>
      <c r="H108" s="8" t="e">
        <f>'様式Ⅰ(女子)'!J335</f>
        <v>#N/A</v>
      </c>
      <c r="K108" s="8">
        <f>'様式Ⅰ(女子)'!C335</f>
        <v>0</v>
      </c>
      <c r="L108" s="8" t="str">
        <f>'様式Ⅰ(女子)'!Q335</f>
        <v/>
      </c>
      <c r="M108" s="8" t="str">
        <f>'様式Ⅰ(女子)'!Q336</f>
        <v/>
      </c>
      <c r="N108" s="8" t="str">
        <f>'様式Ⅰ(女子)'!Q337</f>
        <v/>
      </c>
    </row>
    <row r="109" spans="1:14">
      <c r="A109" s="1">
        <v>108</v>
      </c>
      <c r="B109" s="8" t="str">
        <f>'様式Ⅰ(女子)'!K338</f>
        <v>000000000</v>
      </c>
      <c r="C109" s="8" t="str">
        <f>CONCATENATE('様式Ⅰ(女子)'!F338," (",'様式Ⅰ(女子)'!I338,")")</f>
        <v xml:space="preserve"> ()</v>
      </c>
      <c r="D109" s="8" t="str">
        <f>'様式Ⅰ(女子)'!G338</f>
        <v/>
      </c>
      <c r="E109" s="8">
        <v>2</v>
      </c>
      <c r="G109" s="8" t="str">
        <f>基本情報登録!$D$10</f>
        <v/>
      </c>
      <c r="H109" s="8" t="e">
        <f>'様式Ⅰ(女子)'!J338</f>
        <v>#N/A</v>
      </c>
      <c r="K109" s="8">
        <f>'様式Ⅰ(女子)'!C338</f>
        <v>0</v>
      </c>
      <c r="L109" s="8" t="str">
        <f>'様式Ⅰ(女子)'!Q338</f>
        <v/>
      </c>
      <c r="M109" s="8" t="str">
        <f>'様式Ⅰ(女子)'!Q339</f>
        <v/>
      </c>
      <c r="N109" s="8" t="str">
        <f>'様式Ⅰ(女子)'!Q340</f>
        <v/>
      </c>
    </row>
    <row r="110" spans="1:14">
      <c r="A110" s="1">
        <v>109</v>
      </c>
      <c r="B110" s="8" t="str">
        <f>'様式Ⅰ(女子)'!K341</f>
        <v>000000000</v>
      </c>
      <c r="C110" s="8" t="str">
        <f>CONCATENATE('様式Ⅰ(女子)'!F341," (",'様式Ⅰ(女子)'!I341,")")</f>
        <v xml:space="preserve"> ()</v>
      </c>
      <c r="D110" s="8" t="str">
        <f>'様式Ⅰ(女子)'!G341</f>
        <v/>
      </c>
      <c r="E110" s="8">
        <v>2</v>
      </c>
      <c r="G110" s="8" t="str">
        <f>基本情報登録!$D$10</f>
        <v/>
      </c>
      <c r="H110" s="8" t="e">
        <f>'様式Ⅰ(女子)'!J341</f>
        <v>#N/A</v>
      </c>
      <c r="K110" s="8">
        <f>'様式Ⅰ(女子)'!C341</f>
        <v>0</v>
      </c>
      <c r="L110" s="8" t="str">
        <f>'様式Ⅰ(女子)'!Q341</f>
        <v/>
      </c>
      <c r="M110" s="8" t="str">
        <f>'様式Ⅰ(女子)'!Q342</f>
        <v/>
      </c>
      <c r="N110" s="8" t="str">
        <f>'様式Ⅰ(女子)'!Q343</f>
        <v/>
      </c>
    </row>
    <row r="111" spans="1:14">
      <c r="A111" s="1">
        <v>110</v>
      </c>
      <c r="B111" s="8" t="str">
        <f>'様式Ⅰ(女子)'!K344</f>
        <v>000000000</v>
      </c>
      <c r="C111" s="8" t="str">
        <f>CONCATENATE('様式Ⅰ(女子)'!F344," (",'様式Ⅰ(女子)'!I344,")")</f>
        <v xml:space="preserve"> ()</v>
      </c>
      <c r="D111" s="8" t="str">
        <f>'様式Ⅰ(女子)'!G344</f>
        <v/>
      </c>
      <c r="E111" s="8">
        <v>2</v>
      </c>
      <c r="G111" s="8" t="str">
        <f>基本情報登録!$D$10</f>
        <v/>
      </c>
      <c r="H111" s="8" t="e">
        <f>'様式Ⅰ(女子)'!J344</f>
        <v>#N/A</v>
      </c>
      <c r="K111" s="8">
        <f>'様式Ⅰ(女子)'!C344</f>
        <v>0</v>
      </c>
      <c r="L111" s="8" t="str">
        <f>'様式Ⅰ(女子)'!Q344</f>
        <v/>
      </c>
      <c r="M111" s="8" t="str">
        <f>'様式Ⅰ(女子)'!Q345</f>
        <v/>
      </c>
      <c r="N111" s="8" t="str">
        <f>'様式Ⅰ(女子)'!Q346</f>
        <v/>
      </c>
    </row>
    <row r="112" spans="1:14">
      <c r="A112" s="1">
        <v>111</v>
      </c>
      <c r="B112" s="8" t="str">
        <f>'様式Ⅰ(女子)'!K347</f>
        <v>000000000</v>
      </c>
      <c r="C112" s="8" t="str">
        <f>CONCATENATE('様式Ⅰ(女子)'!F347," (",'様式Ⅰ(女子)'!I347,")")</f>
        <v xml:space="preserve"> ()</v>
      </c>
      <c r="D112" s="8" t="str">
        <f>'様式Ⅰ(女子)'!G347</f>
        <v/>
      </c>
      <c r="E112" s="8">
        <v>2</v>
      </c>
      <c r="G112" s="8" t="str">
        <f>基本情報登録!$D$10</f>
        <v/>
      </c>
      <c r="H112" s="8" t="e">
        <f>'様式Ⅰ(女子)'!J347</f>
        <v>#N/A</v>
      </c>
      <c r="K112" s="8">
        <f>'様式Ⅰ(女子)'!C347</f>
        <v>0</v>
      </c>
      <c r="L112" s="8" t="str">
        <f>'様式Ⅰ(女子)'!Q347</f>
        <v/>
      </c>
      <c r="M112" s="8" t="str">
        <f>'様式Ⅰ(女子)'!Q348</f>
        <v/>
      </c>
      <c r="N112" s="8" t="str">
        <f>'様式Ⅰ(女子)'!Q349</f>
        <v/>
      </c>
    </row>
    <row r="113" spans="1:14">
      <c r="A113" s="1">
        <v>112</v>
      </c>
      <c r="B113" s="8" t="str">
        <f>'様式Ⅰ(女子)'!K350</f>
        <v>000000000</v>
      </c>
      <c r="C113" s="8" t="str">
        <f>CONCATENATE('様式Ⅰ(女子)'!F350," (",'様式Ⅰ(女子)'!I350,")")</f>
        <v xml:space="preserve"> ()</v>
      </c>
      <c r="D113" s="8" t="str">
        <f>'様式Ⅰ(女子)'!G350</f>
        <v/>
      </c>
      <c r="E113" s="8">
        <v>2</v>
      </c>
      <c r="G113" s="8" t="str">
        <f>基本情報登録!$D$10</f>
        <v/>
      </c>
      <c r="H113" s="8" t="e">
        <f>'様式Ⅰ(女子)'!J350</f>
        <v>#N/A</v>
      </c>
      <c r="K113" s="8">
        <f>'様式Ⅰ(女子)'!C350</f>
        <v>0</v>
      </c>
      <c r="L113" s="8" t="str">
        <f>'様式Ⅰ(女子)'!Q350</f>
        <v/>
      </c>
      <c r="M113" s="8" t="str">
        <f>'様式Ⅰ(女子)'!Q351</f>
        <v/>
      </c>
      <c r="N113" s="8" t="str">
        <f>'様式Ⅰ(女子)'!Q352</f>
        <v/>
      </c>
    </row>
    <row r="114" spans="1:14">
      <c r="A114" s="1">
        <v>113</v>
      </c>
      <c r="B114" s="8" t="str">
        <f>'様式Ⅰ(女子)'!K353</f>
        <v>000000000</v>
      </c>
      <c r="C114" s="8" t="str">
        <f>CONCATENATE('様式Ⅰ(女子)'!F353," (",'様式Ⅰ(女子)'!I353,")")</f>
        <v xml:space="preserve"> ()</v>
      </c>
      <c r="D114" s="8" t="str">
        <f>'様式Ⅰ(女子)'!G353</f>
        <v/>
      </c>
      <c r="E114" s="8">
        <v>2</v>
      </c>
      <c r="G114" s="8" t="str">
        <f>基本情報登録!$D$10</f>
        <v/>
      </c>
      <c r="H114" s="8" t="e">
        <f>'様式Ⅰ(女子)'!J353</f>
        <v>#N/A</v>
      </c>
      <c r="K114" s="8">
        <f>'様式Ⅰ(女子)'!C353</f>
        <v>0</v>
      </c>
      <c r="L114" s="8" t="str">
        <f>'様式Ⅰ(女子)'!Q353</f>
        <v/>
      </c>
      <c r="M114" s="8" t="str">
        <f>'様式Ⅰ(女子)'!Q354</f>
        <v/>
      </c>
      <c r="N114" s="8" t="str">
        <f>'様式Ⅰ(女子)'!Q355</f>
        <v/>
      </c>
    </row>
    <row r="115" spans="1:14">
      <c r="A115" s="1">
        <v>114</v>
      </c>
      <c r="B115" s="8" t="str">
        <f>'様式Ⅰ(女子)'!K356</f>
        <v>000000000</v>
      </c>
      <c r="C115" s="8" t="str">
        <f>CONCATENATE('様式Ⅰ(女子)'!F356," (",'様式Ⅰ(女子)'!I356,")")</f>
        <v xml:space="preserve"> ()</v>
      </c>
      <c r="D115" s="8" t="str">
        <f>'様式Ⅰ(女子)'!G356</f>
        <v/>
      </c>
      <c r="E115" s="8">
        <v>2</v>
      </c>
      <c r="G115" s="8" t="str">
        <f>基本情報登録!$D$10</f>
        <v/>
      </c>
      <c r="H115" s="8" t="e">
        <f>'様式Ⅰ(女子)'!J356</f>
        <v>#N/A</v>
      </c>
      <c r="K115" s="8">
        <f>'様式Ⅰ(女子)'!C356</f>
        <v>0</v>
      </c>
      <c r="L115" s="8" t="str">
        <f>'様式Ⅰ(女子)'!Q356</f>
        <v/>
      </c>
      <c r="M115" s="8" t="str">
        <f>'様式Ⅰ(女子)'!Q357</f>
        <v/>
      </c>
      <c r="N115" s="8" t="str">
        <f>'様式Ⅰ(女子)'!Q358</f>
        <v/>
      </c>
    </row>
    <row r="116" spans="1:14">
      <c r="A116" s="1">
        <v>115</v>
      </c>
      <c r="B116" s="8" t="str">
        <f>'様式Ⅰ(女子)'!K359</f>
        <v>000000000</v>
      </c>
      <c r="C116" s="8" t="str">
        <f>CONCATENATE('様式Ⅰ(女子)'!F359," (",'様式Ⅰ(女子)'!I359,")")</f>
        <v xml:space="preserve"> ()</v>
      </c>
      <c r="D116" s="8" t="str">
        <f>'様式Ⅰ(女子)'!G359</f>
        <v/>
      </c>
      <c r="E116" s="8">
        <v>2</v>
      </c>
      <c r="G116" s="8" t="str">
        <f>基本情報登録!$D$10</f>
        <v/>
      </c>
      <c r="H116" s="8" t="e">
        <f>'様式Ⅰ(女子)'!J359</f>
        <v>#N/A</v>
      </c>
      <c r="K116" s="8">
        <f>'様式Ⅰ(女子)'!C359</f>
        <v>0</v>
      </c>
      <c r="L116" s="8" t="str">
        <f>'様式Ⅰ(女子)'!Q359</f>
        <v/>
      </c>
      <c r="M116" s="8" t="str">
        <f>'様式Ⅰ(女子)'!Q360</f>
        <v/>
      </c>
      <c r="N116" s="8" t="str">
        <f>'様式Ⅰ(女子)'!Q361</f>
        <v/>
      </c>
    </row>
    <row r="117" spans="1:14">
      <c r="A117" s="1">
        <v>116</v>
      </c>
      <c r="B117" s="8" t="str">
        <f>'様式Ⅰ(女子)'!K362</f>
        <v>000000000</v>
      </c>
      <c r="C117" s="8" t="str">
        <f>CONCATENATE('様式Ⅰ(女子)'!F362," (",'様式Ⅰ(女子)'!I362,")")</f>
        <v xml:space="preserve"> ()</v>
      </c>
      <c r="D117" s="8" t="str">
        <f>'様式Ⅰ(女子)'!G362</f>
        <v/>
      </c>
      <c r="E117" s="8">
        <v>2</v>
      </c>
      <c r="G117" s="8" t="str">
        <f>基本情報登録!$D$10</f>
        <v/>
      </c>
      <c r="H117" s="8" t="e">
        <f>'様式Ⅰ(女子)'!J362</f>
        <v>#N/A</v>
      </c>
      <c r="K117" s="8">
        <f>'様式Ⅰ(女子)'!C362</f>
        <v>0</v>
      </c>
      <c r="L117" s="8" t="str">
        <f>'様式Ⅰ(女子)'!Q362</f>
        <v/>
      </c>
      <c r="M117" s="8" t="str">
        <f>'様式Ⅰ(女子)'!Q363</f>
        <v/>
      </c>
      <c r="N117" s="8" t="str">
        <f>'様式Ⅰ(女子)'!Q364</f>
        <v/>
      </c>
    </row>
    <row r="118" spans="1:14">
      <c r="A118" s="1">
        <v>117</v>
      </c>
      <c r="B118" s="8" t="str">
        <f>'様式Ⅰ(女子)'!K365</f>
        <v>000000000</v>
      </c>
      <c r="C118" s="8" t="str">
        <f>CONCATENATE('様式Ⅰ(女子)'!F365," (",'様式Ⅰ(女子)'!I365,")")</f>
        <v xml:space="preserve"> ()</v>
      </c>
      <c r="D118" s="8" t="str">
        <f>'様式Ⅰ(女子)'!G365</f>
        <v/>
      </c>
      <c r="E118" s="8">
        <v>2</v>
      </c>
      <c r="G118" s="8" t="str">
        <f>基本情報登録!$D$10</f>
        <v/>
      </c>
      <c r="H118" s="8" t="e">
        <f>'様式Ⅰ(女子)'!J365</f>
        <v>#N/A</v>
      </c>
      <c r="K118" s="8">
        <f>'様式Ⅰ(女子)'!C365</f>
        <v>0</v>
      </c>
      <c r="L118" s="8" t="str">
        <f>'様式Ⅰ(女子)'!Q365</f>
        <v/>
      </c>
      <c r="M118" s="8" t="str">
        <f>'様式Ⅰ(女子)'!Q366</f>
        <v/>
      </c>
      <c r="N118" s="8" t="str">
        <f>'様式Ⅰ(女子)'!Q367</f>
        <v/>
      </c>
    </row>
    <row r="119" spans="1:14">
      <c r="A119" s="1">
        <v>118</v>
      </c>
      <c r="B119" s="8" t="str">
        <f>'様式Ⅰ(女子)'!K368</f>
        <v>000000000</v>
      </c>
      <c r="C119" s="8" t="str">
        <f>CONCATENATE('様式Ⅰ(女子)'!F368," (",'様式Ⅰ(女子)'!I368,")")</f>
        <v xml:space="preserve"> ()</v>
      </c>
      <c r="D119" s="8" t="str">
        <f>'様式Ⅰ(女子)'!G368</f>
        <v/>
      </c>
      <c r="E119" s="8">
        <v>2</v>
      </c>
      <c r="G119" s="8" t="str">
        <f>基本情報登録!$D$10</f>
        <v/>
      </c>
      <c r="H119" s="8" t="e">
        <f>'様式Ⅰ(女子)'!J368</f>
        <v>#N/A</v>
      </c>
      <c r="K119" s="8">
        <f>'様式Ⅰ(女子)'!C368</f>
        <v>0</v>
      </c>
      <c r="L119" s="8" t="str">
        <f>'様式Ⅰ(女子)'!Q368</f>
        <v/>
      </c>
      <c r="M119" s="8" t="str">
        <f>'様式Ⅰ(女子)'!Q369</f>
        <v/>
      </c>
      <c r="N119" s="8" t="str">
        <f>'様式Ⅰ(女子)'!Q370</f>
        <v/>
      </c>
    </row>
    <row r="120" spans="1:14">
      <c r="A120" s="1">
        <v>119</v>
      </c>
      <c r="B120" s="8" t="str">
        <f>'様式Ⅰ(女子)'!K371</f>
        <v>000000000</v>
      </c>
      <c r="C120" s="8" t="str">
        <f>CONCATENATE('様式Ⅰ(女子)'!F371," (",'様式Ⅰ(女子)'!I371,")")</f>
        <v xml:space="preserve"> ()</v>
      </c>
      <c r="D120" s="8" t="str">
        <f>'様式Ⅰ(女子)'!G371</f>
        <v/>
      </c>
      <c r="E120" s="8">
        <v>2</v>
      </c>
      <c r="G120" s="8" t="str">
        <f>基本情報登録!$D$10</f>
        <v/>
      </c>
      <c r="H120" s="8" t="e">
        <f>'様式Ⅰ(女子)'!J371</f>
        <v>#N/A</v>
      </c>
      <c r="K120" s="8">
        <f>'様式Ⅰ(女子)'!C371</f>
        <v>0</v>
      </c>
      <c r="L120" s="8" t="str">
        <f>'様式Ⅰ(女子)'!Q371</f>
        <v/>
      </c>
      <c r="M120" s="8" t="str">
        <f>'様式Ⅰ(女子)'!Q372</f>
        <v/>
      </c>
      <c r="N120" s="8" t="str">
        <f>'様式Ⅰ(女子)'!Q373</f>
        <v/>
      </c>
    </row>
    <row r="121" spans="1:14">
      <c r="A121" s="1">
        <v>120</v>
      </c>
      <c r="B121" s="8" t="str">
        <f>'様式Ⅰ(女子)'!K374</f>
        <v>000000000</v>
      </c>
      <c r="C121" s="8" t="str">
        <f>CONCATENATE('様式Ⅰ(女子)'!F374," (",'様式Ⅰ(女子)'!I374,")")</f>
        <v xml:space="preserve"> ()</v>
      </c>
      <c r="D121" s="8" t="str">
        <f>'様式Ⅰ(女子)'!G374</f>
        <v/>
      </c>
      <c r="E121" s="8">
        <v>2</v>
      </c>
      <c r="G121" s="8" t="str">
        <f>基本情報登録!$D$10</f>
        <v/>
      </c>
      <c r="H121" s="8" t="e">
        <f>'様式Ⅰ(女子)'!J374</f>
        <v>#N/A</v>
      </c>
      <c r="K121" s="8">
        <f>'様式Ⅰ(女子)'!C374</f>
        <v>0</v>
      </c>
      <c r="L121" s="8" t="str">
        <f>'様式Ⅰ(女子)'!Q374</f>
        <v/>
      </c>
      <c r="M121" s="8" t="str">
        <f>'様式Ⅰ(女子)'!Q375</f>
        <v/>
      </c>
      <c r="N121" s="8" t="str">
        <f>'様式Ⅰ(女子)'!Q376</f>
        <v/>
      </c>
    </row>
    <row r="122" spans="1:14">
      <c r="A122" s="1">
        <v>121</v>
      </c>
      <c r="B122" s="8" t="str">
        <f>'様式Ⅰ(女子)'!K377</f>
        <v>000000000</v>
      </c>
      <c r="C122" s="8" t="str">
        <f>CONCATENATE('様式Ⅰ(女子)'!F377," (",'様式Ⅰ(女子)'!I377,")")</f>
        <v xml:space="preserve"> ()</v>
      </c>
      <c r="D122" s="8" t="str">
        <f>'様式Ⅰ(女子)'!G377</f>
        <v/>
      </c>
      <c r="E122" s="8">
        <v>2</v>
      </c>
      <c r="G122" s="8" t="str">
        <f>基本情報登録!$D$10</f>
        <v/>
      </c>
      <c r="H122" s="8" t="e">
        <f>'様式Ⅰ(女子)'!J377</f>
        <v>#N/A</v>
      </c>
      <c r="K122" s="8">
        <f>'様式Ⅰ(女子)'!C377</f>
        <v>0</v>
      </c>
      <c r="L122" s="8" t="str">
        <f>'様式Ⅰ(女子)'!Q377</f>
        <v/>
      </c>
      <c r="M122" s="8" t="str">
        <f>'様式Ⅰ(女子)'!Q378</f>
        <v/>
      </c>
      <c r="N122" s="8" t="str">
        <f>'様式Ⅰ(女子)'!Q379</f>
        <v/>
      </c>
    </row>
    <row r="123" spans="1:14">
      <c r="A123" s="1">
        <v>122</v>
      </c>
      <c r="B123" s="8" t="str">
        <f>'様式Ⅰ(女子)'!K380</f>
        <v>000000000</v>
      </c>
      <c r="C123" s="8" t="str">
        <f>CONCATENATE('様式Ⅰ(女子)'!F380," (",'様式Ⅰ(女子)'!I380,")")</f>
        <v xml:space="preserve"> ()</v>
      </c>
      <c r="D123" s="8" t="str">
        <f>'様式Ⅰ(女子)'!G380</f>
        <v/>
      </c>
      <c r="E123" s="8">
        <v>2</v>
      </c>
      <c r="G123" s="8" t="str">
        <f>基本情報登録!$D$10</f>
        <v/>
      </c>
      <c r="H123" s="8" t="e">
        <f>'様式Ⅰ(女子)'!J380</f>
        <v>#N/A</v>
      </c>
      <c r="K123" s="8">
        <f>'様式Ⅰ(女子)'!C380</f>
        <v>0</v>
      </c>
      <c r="L123" s="8" t="str">
        <f>'様式Ⅰ(女子)'!Q380</f>
        <v/>
      </c>
      <c r="M123" s="8" t="str">
        <f>'様式Ⅰ(女子)'!Q381</f>
        <v/>
      </c>
      <c r="N123" s="8" t="str">
        <f>'様式Ⅰ(女子)'!Q382</f>
        <v/>
      </c>
    </row>
    <row r="124" spans="1:14">
      <c r="A124" s="1">
        <v>123</v>
      </c>
      <c r="B124" s="8" t="str">
        <f>'様式Ⅰ(女子)'!K383</f>
        <v>000000000</v>
      </c>
      <c r="C124" s="8" t="str">
        <f>CONCATENATE('様式Ⅰ(女子)'!F383," (",'様式Ⅰ(女子)'!I383,")")</f>
        <v xml:space="preserve"> ()</v>
      </c>
      <c r="D124" s="8" t="str">
        <f>'様式Ⅰ(女子)'!G383</f>
        <v/>
      </c>
      <c r="E124" s="8">
        <v>2</v>
      </c>
      <c r="G124" s="8" t="str">
        <f>基本情報登録!$D$10</f>
        <v/>
      </c>
      <c r="H124" s="8" t="e">
        <f>'様式Ⅰ(女子)'!J383</f>
        <v>#N/A</v>
      </c>
      <c r="K124" s="8">
        <f>'様式Ⅰ(女子)'!C383</f>
        <v>0</v>
      </c>
      <c r="L124" s="8" t="str">
        <f>'様式Ⅰ(女子)'!Q383</f>
        <v/>
      </c>
      <c r="M124" s="8" t="str">
        <f>'様式Ⅰ(女子)'!Q384</f>
        <v/>
      </c>
      <c r="N124" s="8" t="str">
        <f>'様式Ⅰ(女子)'!Q385</f>
        <v/>
      </c>
    </row>
    <row r="125" spans="1:14">
      <c r="A125" s="1">
        <v>124</v>
      </c>
      <c r="B125" s="8" t="str">
        <f>'様式Ⅰ(女子)'!K386</f>
        <v>000000000</v>
      </c>
      <c r="C125" s="8" t="str">
        <f>CONCATENATE('様式Ⅰ(女子)'!F386," (",'様式Ⅰ(女子)'!I386,")")</f>
        <v xml:space="preserve"> ()</v>
      </c>
      <c r="D125" s="8" t="str">
        <f>'様式Ⅰ(女子)'!G386</f>
        <v/>
      </c>
      <c r="E125" s="8">
        <v>2</v>
      </c>
      <c r="G125" s="8" t="str">
        <f>基本情報登録!$D$10</f>
        <v/>
      </c>
      <c r="H125" s="8" t="e">
        <f>'様式Ⅰ(女子)'!J386</f>
        <v>#N/A</v>
      </c>
      <c r="K125" s="8">
        <f>'様式Ⅰ(女子)'!C386</f>
        <v>0</v>
      </c>
      <c r="L125" s="8" t="str">
        <f>'様式Ⅰ(女子)'!Q386</f>
        <v/>
      </c>
      <c r="M125" s="8" t="str">
        <f>'様式Ⅰ(女子)'!Q387</f>
        <v/>
      </c>
      <c r="N125" s="8" t="str">
        <f>'様式Ⅰ(女子)'!Q388</f>
        <v/>
      </c>
    </row>
    <row r="126" spans="1:14">
      <c r="A126" s="1">
        <v>125</v>
      </c>
      <c r="B126" s="8" t="str">
        <f>'様式Ⅰ(女子)'!K389</f>
        <v>000000000</v>
      </c>
      <c r="C126" s="8" t="str">
        <f>CONCATENATE('様式Ⅰ(女子)'!F389," (",'様式Ⅰ(女子)'!I389,")")</f>
        <v xml:space="preserve"> ()</v>
      </c>
      <c r="D126" s="8" t="str">
        <f>'様式Ⅰ(女子)'!G389</f>
        <v/>
      </c>
      <c r="E126" s="8">
        <v>2</v>
      </c>
      <c r="G126" s="8" t="str">
        <f>基本情報登録!$D$10</f>
        <v/>
      </c>
      <c r="H126" s="8" t="e">
        <f>'様式Ⅰ(女子)'!J389</f>
        <v>#N/A</v>
      </c>
      <c r="K126" s="8">
        <f>'様式Ⅰ(女子)'!C389</f>
        <v>0</v>
      </c>
      <c r="L126" s="8" t="str">
        <f>'様式Ⅰ(女子)'!Q389</f>
        <v/>
      </c>
      <c r="M126" s="8" t="str">
        <f>'様式Ⅰ(女子)'!Q390</f>
        <v/>
      </c>
      <c r="N126" s="8" t="str">
        <f>'様式Ⅰ(女子)'!Q391</f>
        <v/>
      </c>
    </row>
    <row r="127" spans="1:14">
      <c r="A127" s="1">
        <v>126</v>
      </c>
      <c r="B127" s="8" t="str">
        <f>'様式Ⅰ(女子)'!K392</f>
        <v>000000000</v>
      </c>
      <c r="C127" s="8" t="str">
        <f>CONCATENATE('様式Ⅰ(女子)'!F392," (",'様式Ⅰ(女子)'!I392,")")</f>
        <v xml:space="preserve"> ()</v>
      </c>
      <c r="D127" s="8" t="str">
        <f>'様式Ⅰ(女子)'!G392</f>
        <v/>
      </c>
      <c r="E127" s="8">
        <v>2</v>
      </c>
      <c r="G127" s="8" t="str">
        <f>基本情報登録!$D$10</f>
        <v/>
      </c>
      <c r="H127" s="8" t="e">
        <f>'様式Ⅰ(女子)'!J392</f>
        <v>#N/A</v>
      </c>
      <c r="K127" s="8">
        <f>'様式Ⅰ(女子)'!C392</f>
        <v>0</v>
      </c>
      <c r="L127" s="8" t="str">
        <f>'様式Ⅰ(女子)'!Q392</f>
        <v/>
      </c>
      <c r="M127" s="8" t="str">
        <f>'様式Ⅰ(女子)'!Q393</f>
        <v/>
      </c>
      <c r="N127" s="8" t="str">
        <f>'様式Ⅰ(女子)'!Q394</f>
        <v/>
      </c>
    </row>
    <row r="128" spans="1:14">
      <c r="A128" s="1">
        <v>127</v>
      </c>
      <c r="B128" s="8" t="str">
        <f>'様式Ⅰ(女子)'!K395</f>
        <v>000000000</v>
      </c>
      <c r="C128" s="8" t="str">
        <f>CONCATENATE('様式Ⅰ(女子)'!F395," (",'様式Ⅰ(女子)'!I395,")")</f>
        <v xml:space="preserve"> ()</v>
      </c>
      <c r="D128" s="8" t="str">
        <f>'様式Ⅰ(女子)'!G395</f>
        <v/>
      </c>
      <c r="E128" s="8">
        <v>2</v>
      </c>
      <c r="G128" s="8" t="str">
        <f>基本情報登録!$D$10</f>
        <v/>
      </c>
      <c r="H128" s="8" t="e">
        <f>'様式Ⅰ(女子)'!J395</f>
        <v>#N/A</v>
      </c>
      <c r="K128" s="8">
        <f>'様式Ⅰ(女子)'!C395</f>
        <v>0</v>
      </c>
      <c r="L128" s="8" t="str">
        <f>'様式Ⅰ(女子)'!Q395</f>
        <v/>
      </c>
      <c r="M128" s="8" t="str">
        <f>'様式Ⅰ(女子)'!Q396</f>
        <v/>
      </c>
      <c r="N128" s="8" t="str">
        <f>'様式Ⅰ(女子)'!Q397</f>
        <v/>
      </c>
    </row>
    <row r="129" spans="1:14">
      <c r="A129" s="1">
        <v>128</v>
      </c>
      <c r="B129" s="8" t="str">
        <f>'様式Ⅰ(女子)'!K398</f>
        <v>000000000</v>
      </c>
      <c r="C129" s="8" t="str">
        <f>CONCATENATE('様式Ⅰ(女子)'!F398," (",'様式Ⅰ(女子)'!I398,")")</f>
        <v xml:space="preserve"> ()</v>
      </c>
      <c r="D129" s="8" t="str">
        <f>'様式Ⅰ(女子)'!G398</f>
        <v/>
      </c>
      <c r="E129" s="8">
        <v>2</v>
      </c>
      <c r="G129" s="8" t="str">
        <f>基本情報登録!$D$10</f>
        <v/>
      </c>
      <c r="H129" s="8" t="e">
        <f>'様式Ⅰ(女子)'!J398</f>
        <v>#N/A</v>
      </c>
      <c r="K129" s="8">
        <f>'様式Ⅰ(女子)'!C398</f>
        <v>0</v>
      </c>
      <c r="L129" s="8" t="str">
        <f>'様式Ⅰ(女子)'!Q398</f>
        <v/>
      </c>
      <c r="M129" s="8" t="str">
        <f>'様式Ⅰ(女子)'!Q399</f>
        <v/>
      </c>
      <c r="N129" s="8" t="str">
        <f>'様式Ⅰ(女子)'!Q400</f>
        <v/>
      </c>
    </row>
    <row r="130" spans="1:14">
      <c r="A130" s="1">
        <v>129</v>
      </c>
      <c r="B130" s="8" t="str">
        <f>'様式Ⅰ(女子)'!K401</f>
        <v>000000000</v>
      </c>
      <c r="C130" s="8" t="str">
        <f>CONCATENATE('様式Ⅰ(女子)'!F401," (",'様式Ⅰ(女子)'!I401,")")</f>
        <v xml:space="preserve"> ()</v>
      </c>
      <c r="D130" s="8" t="str">
        <f>'様式Ⅰ(女子)'!G401</f>
        <v/>
      </c>
      <c r="E130" s="8">
        <v>2</v>
      </c>
      <c r="G130" s="8" t="str">
        <f>基本情報登録!$D$10</f>
        <v/>
      </c>
      <c r="H130" s="8" t="e">
        <f>'様式Ⅰ(女子)'!J401</f>
        <v>#N/A</v>
      </c>
      <c r="K130" s="8">
        <f>'様式Ⅰ(女子)'!C401</f>
        <v>0</v>
      </c>
      <c r="L130" s="8" t="str">
        <f>'様式Ⅰ(女子)'!Q401</f>
        <v/>
      </c>
      <c r="M130" s="8" t="str">
        <f>'様式Ⅰ(女子)'!Q402</f>
        <v/>
      </c>
      <c r="N130" s="8" t="str">
        <f>'様式Ⅰ(女子)'!Q403</f>
        <v/>
      </c>
    </row>
    <row r="131" spans="1:14">
      <c r="A131" s="1">
        <v>130</v>
      </c>
      <c r="B131" s="8" t="str">
        <f>'様式Ⅰ(女子)'!K404</f>
        <v>000000000</v>
      </c>
      <c r="C131" s="8" t="str">
        <f>CONCATENATE('様式Ⅰ(女子)'!F404," (",'様式Ⅰ(女子)'!I404,")")</f>
        <v xml:space="preserve"> ()</v>
      </c>
      <c r="D131" s="8" t="str">
        <f>'様式Ⅰ(女子)'!G404</f>
        <v/>
      </c>
      <c r="E131" s="8">
        <v>2</v>
      </c>
      <c r="G131" s="8" t="str">
        <f>基本情報登録!$D$10</f>
        <v/>
      </c>
      <c r="H131" s="8" t="e">
        <f>'様式Ⅰ(女子)'!J404</f>
        <v>#N/A</v>
      </c>
      <c r="K131" s="8">
        <f>'様式Ⅰ(女子)'!C404</f>
        <v>0</v>
      </c>
      <c r="L131" s="8" t="str">
        <f>'様式Ⅰ(女子)'!Q404</f>
        <v/>
      </c>
      <c r="M131" s="8" t="str">
        <f>'様式Ⅰ(女子)'!Q405</f>
        <v/>
      </c>
      <c r="N131" s="8" t="str">
        <f>'様式Ⅰ(女子)'!Q406</f>
        <v/>
      </c>
    </row>
    <row r="132" spans="1:14">
      <c r="A132" s="1">
        <v>131</v>
      </c>
      <c r="B132" s="8" t="str">
        <f>'様式Ⅰ(女子)'!K407</f>
        <v>000000000</v>
      </c>
      <c r="C132" s="8" t="str">
        <f>CONCATENATE('様式Ⅰ(女子)'!F407," (",'様式Ⅰ(女子)'!I407,")")</f>
        <v xml:space="preserve"> ()</v>
      </c>
      <c r="D132" s="8" t="str">
        <f>'様式Ⅰ(女子)'!G407</f>
        <v/>
      </c>
      <c r="E132" s="8">
        <v>2</v>
      </c>
      <c r="G132" s="8" t="str">
        <f>基本情報登録!$D$10</f>
        <v/>
      </c>
      <c r="H132" s="8" t="e">
        <f>'様式Ⅰ(女子)'!J407</f>
        <v>#N/A</v>
      </c>
      <c r="K132" s="8">
        <f>'様式Ⅰ(女子)'!C407</f>
        <v>0</v>
      </c>
      <c r="L132" s="8" t="str">
        <f>'様式Ⅰ(女子)'!Q407</f>
        <v/>
      </c>
      <c r="M132" s="8" t="str">
        <f>'様式Ⅰ(女子)'!Q408</f>
        <v/>
      </c>
      <c r="N132" s="8" t="str">
        <f>'様式Ⅰ(女子)'!Q409</f>
        <v/>
      </c>
    </row>
    <row r="133" spans="1:14">
      <c r="A133" s="1">
        <v>132</v>
      </c>
      <c r="B133" s="8" t="str">
        <f>'様式Ⅰ(女子)'!K410</f>
        <v>000000000</v>
      </c>
      <c r="C133" s="8" t="str">
        <f>CONCATENATE('様式Ⅰ(女子)'!F410," (",'様式Ⅰ(女子)'!I410,")")</f>
        <v xml:space="preserve"> ()</v>
      </c>
      <c r="D133" s="8" t="str">
        <f>'様式Ⅰ(女子)'!G410</f>
        <v/>
      </c>
      <c r="E133" s="8">
        <v>2</v>
      </c>
      <c r="G133" s="8" t="str">
        <f>基本情報登録!$D$10</f>
        <v/>
      </c>
      <c r="H133" s="8" t="e">
        <f>'様式Ⅰ(女子)'!J410</f>
        <v>#N/A</v>
      </c>
      <c r="K133" s="8">
        <f>'様式Ⅰ(女子)'!C410</f>
        <v>0</v>
      </c>
      <c r="L133" s="8" t="str">
        <f>'様式Ⅰ(女子)'!Q410</f>
        <v/>
      </c>
      <c r="M133" s="8" t="str">
        <f>'様式Ⅰ(女子)'!Q411</f>
        <v/>
      </c>
      <c r="N133" s="8" t="str">
        <f>'様式Ⅰ(女子)'!Q412</f>
        <v/>
      </c>
    </row>
    <row r="134" spans="1:14">
      <c r="A134" s="1">
        <v>133</v>
      </c>
      <c r="B134" s="8" t="str">
        <f>'様式Ⅰ(女子)'!K413</f>
        <v>000000000</v>
      </c>
      <c r="C134" s="8" t="str">
        <f>CONCATENATE('様式Ⅰ(女子)'!F413," (",'様式Ⅰ(女子)'!I413,")")</f>
        <v xml:space="preserve"> ()</v>
      </c>
      <c r="D134" s="8" t="str">
        <f>'様式Ⅰ(女子)'!G413</f>
        <v/>
      </c>
      <c r="E134" s="8">
        <v>2</v>
      </c>
      <c r="G134" s="8" t="str">
        <f>基本情報登録!$D$10</f>
        <v/>
      </c>
      <c r="H134" s="8" t="e">
        <f>'様式Ⅰ(女子)'!J413</f>
        <v>#N/A</v>
      </c>
      <c r="K134" s="8">
        <f>'様式Ⅰ(女子)'!C413</f>
        <v>0</v>
      </c>
      <c r="L134" s="8" t="str">
        <f>'様式Ⅰ(女子)'!Q413</f>
        <v/>
      </c>
      <c r="M134" s="8" t="str">
        <f>'様式Ⅰ(女子)'!Q414</f>
        <v/>
      </c>
      <c r="N134" s="8" t="str">
        <f>'様式Ⅰ(女子)'!Q415</f>
        <v/>
      </c>
    </row>
    <row r="135" spans="1:14">
      <c r="A135" s="1">
        <v>134</v>
      </c>
      <c r="B135" s="8" t="str">
        <f>'様式Ⅰ(女子)'!K416</f>
        <v>000000000</v>
      </c>
      <c r="C135" s="8" t="str">
        <f>CONCATENATE('様式Ⅰ(女子)'!F416," (",'様式Ⅰ(女子)'!I416,")")</f>
        <v xml:space="preserve"> ()</v>
      </c>
      <c r="D135" s="8" t="str">
        <f>'様式Ⅰ(女子)'!G416</f>
        <v/>
      </c>
      <c r="E135" s="8">
        <v>2</v>
      </c>
      <c r="G135" s="8" t="str">
        <f>基本情報登録!$D$10</f>
        <v/>
      </c>
      <c r="H135" s="8" t="e">
        <f>'様式Ⅰ(女子)'!J416</f>
        <v>#N/A</v>
      </c>
      <c r="K135" s="8">
        <f>'様式Ⅰ(女子)'!C416</f>
        <v>0</v>
      </c>
      <c r="L135" s="8" t="str">
        <f>'様式Ⅰ(女子)'!Q416</f>
        <v/>
      </c>
      <c r="M135" s="8" t="str">
        <f>'様式Ⅰ(女子)'!Q417</f>
        <v/>
      </c>
      <c r="N135" s="8" t="str">
        <f>'様式Ⅰ(女子)'!Q418</f>
        <v/>
      </c>
    </row>
    <row r="136" spans="1:14">
      <c r="A136" s="1">
        <v>135</v>
      </c>
      <c r="B136" s="8" t="str">
        <f>'様式Ⅰ(女子)'!K419</f>
        <v>000000000</v>
      </c>
      <c r="C136" s="8" t="str">
        <f>CONCATENATE('様式Ⅰ(女子)'!F419," (",'様式Ⅰ(女子)'!I419,")")</f>
        <v xml:space="preserve"> ()</v>
      </c>
      <c r="D136" s="8" t="str">
        <f>'様式Ⅰ(女子)'!G419</f>
        <v/>
      </c>
      <c r="E136" s="8">
        <v>2</v>
      </c>
      <c r="G136" s="8" t="str">
        <f>基本情報登録!$D$10</f>
        <v/>
      </c>
      <c r="H136" s="8" t="e">
        <f>'様式Ⅰ(女子)'!J419</f>
        <v>#N/A</v>
      </c>
      <c r="K136" s="8">
        <f>'様式Ⅰ(女子)'!C419</f>
        <v>0</v>
      </c>
      <c r="L136" s="8" t="str">
        <f>'様式Ⅰ(女子)'!Q419</f>
        <v/>
      </c>
      <c r="M136" s="8" t="str">
        <f>'様式Ⅰ(女子)'!Q420</f>
        <v/>
      </c>
      <c r="N136" s="8" t="str">
        <f>'様式Ⅰ(女子)'!Q421</f>
        <v/>
      </c>
    </row>
    <row r="137" spans="1:14">
      <c r="A137" s="1">
        <v>136</v>
      </c>
      <c r="B137" s="8" t="str">
        <f>'様式Ⅰ(女子)'!K422</f>
        <v>000000000</v>
      </c>
      <c r="C137" s="8" t="str">
        <f>CONCATENATE('様式Ⅰ(女子)'!F422," (",'様式Ⅰ(女子)'!I422,")")</f>
        <v xml:space="preserve"> ()</v>
      </c>
      <c r="D137" s="8" t="str">
        <f>'様式Ⅰ(女子)'!G422</f>
        <v/>
      </c>
      <c r="E137" s="8">
        <v>2</v>
      </c>
      <c r="G137" s="8" t="str">
        <f>基本情報登録!$D$10</f>
        <v/>
      </c>
      <c r="H137" s="8" t="e">
        <f>'様式Ⅰ(女子)'!J422</f>
        <v>#N/A</v>
      </c>
      <c r="K137" s="8">
        <f>'様式Ⅰ(女子)'!C422</f>
        <v>0</v>
      </c>
      <c r="L137" s="8" t="str">
        <f>'様式Ⅰ(女子)'!Q422</f>
        <v/>
      </c>
      <c r="M137" s="8" t="str">
        <f>'様式Ⅰ(女子)'!Q423</f>
        <v/>
      </c>
      <c r="N137" s="8" t="str">
        <f>'様式Ⅰ(女子)'!Q424</f>
        <v/>
      </c>
    </row>
    <row r="138" spans="1:14">
      <c r="A138" s="1">
        <v>137</v>
      </c>
      <c r="B138" s="8" t="str">
        <f>'様式Ⅰ(女子)'!K425</f>
        <v>000000000</v>
      </c>
      <c r="C138" s="8" t="str">
        <f>CONCATENATE('様式Ⅰ(女子)'!F425," (",'様式Ⅰ(女子)'!I425,")")</f>
        <v xml:space="preserve"> ()</v>
      </c>
      <c r="D138" s="8" t="str">
        <f>'様式Ⅰ(女子)'!G425</f>
        <v/>
      </c>
      <c r="E138" s="8">
        <v>2</v>
      </c>
      <c r="G138" s="8" t="str">
        <f>基本情報登録!$D$10</f>
        <v/>
      </c>
      <c r="H138" s="8" t="e">
        <f>'様式Ⅰ(女子)'!J425</f>
        <v>#N/A</v>
      </c>
      <c r="K138" s="8">
        <f>'様式Ⅰ(女子)'!C425</f>
        <v>0</v>
      </c>
      <c r="L138" s="8" t="str">
        <f>'様式Ⅰ(女子)'!Q425</f>
        <v/>
      </c>
      <c r="M138" s="8" t="str">
        <f>'様式Ⅰ(女子)'!Q426</f>
        <v/>
      </c>
      <c r="N138" s="8" t="str">
        <f>'様式Ⅰ(女子)'!Q427</f>
        <v/>
      </c>
    </row>
    <row r="139" spans="1:14">
      <c r="A139" s="1">
        <v>138</v>
      </c>
      <c r="B139" s="8" t="str">
        <f>'様式Ⅰ(女子)'!K428</f>
        <v>000000000</v>
      </c>
      <c r="C139" s="8" t="str">
        <f>CONCATENATE('様式Ⅰ(女子)'!F428," (",'様式Ⅰ(女子)'!I428,")")</f>
        <v xml:space="preserve"> ()</v>
      </c>
      <c r="D139" s="8" t="str">
        <f>'様式Ⅰ(女子)'!G428</f>
        <v/>
      </c>
      <c r="E139" s="8">
        <v>2</v>
      </c>
      <c r="G139" s="8" t="str">
        <f>基本情報登録!$D$10</f>
        <v/>
      </c>
      <c r="H139" s="8" t="e">
        <f>'様式Ⅰ(女子)'!J428</f>
        <v>#N/A</v>
      </c>
      <c r="K139" s="8">
        <f>'様式Ⅰ(女子)'!C428</f>
        <v>0</v>
      </c>
      <c r="L139" s="8" t="str">
        <f>'様式Ⅰ(女子)'!Q428</f>
        <v/>
      </c>
      <c r="M139" s="8" t="str">
        <f>'様式Ⅰ(女子)'!Q429</f>
        <v/>
      </c>
      <c r="N139" s="8" t="str">
        <f>'様式Ⅰ(女子)'!Q430</f>
        <v/>
      </c>
    </row>
    <row r="140" spans="1:14">
      <c r="A140" s="1">
        <v>139</v>
      </c>
      <c r="B140" s="8" t="str">
        <f>'様式Ⅰ(女子)'!K431</f>
        <v>000000000</v>
      </c>
      <c r="C140" s="8" t="str">
        <f>CONCATENATE('様式Ⅰ(女子)'!F431," (",'様式Ⅰ(女子)'!I431,")")</f>
        <v xml:space="preserve"> ()</v>
      </c>
      <c r="D140" s="8" t="str">
        <f>'様式Ⅰ(女子)'!G431</f>
        <v/>
      </c>
      <c r="E140" s="8">
        <v>2</v>
      </c>
      <c r="G140" s="8" t="str">
        <f>基本情報登録!$D$10</f>
        <v/>
      </c>
      <c r="H140" s="8" t="e">
        <f>'様式Ⅰ(女子)'!J431</f>
        <v>#N/A</v>
      </c>
      <c r="K140" s="8">
        <f>'様式Ⅰ(女子)'!C431</f>
        <v>0</v>
      </c>
      <c r="L140" s="8" t="str">
        <f>'様式Ⅰ(女子)'!Q431</f>
        <v/>
      </c>
      <c r="M140" s="8" t="str">
        <f>'様式Ⅰ(女子)'!Q432</f>
        <v/>
      </c>
      <c r="N140" s="8" t="str">
        <f>'様式Ⅰ(女子)'!Q433</f>
        <v/>
      </c>
    </row>
    <row r="141" spans="1:14">
      <c r="A141" s="1">
        <v>140</v>
      </c>
      <c r="B141" s="8" t="str">
        <f>'様式Ⅰ(女子)'!K434</f>
        <v>000000000</v>
      </c>
      <c r="C141" s="8" t="str">
        <f>CONCATENATE('様式Ⅰ(女子)'!F434," (",'様式Ⅰ(女子)'!I434,")")</f>
        <v xml:space="preserve"> ()</v>
      </c>
      <c r="D141" s="8" t="str">
        <f>'様式Ⅰ(女子)'!G434</f>
        <v/>
      </c>
      <c r="E141" s="8">
        <v>2</v>
      </c>
      <c r="G141" s="8" t="str">
        <f>基本情報登録!$D$10</f>
        <v/>
      </c>
      <c r="H141" s="8" t="e">
        <f>'様式Ⅰ(女子)'!J434</f>
        <v>#N/A</v>
      </c>
      <c r="K141" s="8">
        <f>'様式Ⅰ(女子)'!C434</f>
        <v>0</v>
      </c>
      <c r="L141" s="8" t="str">
        <f>'様式Ⅰ(女子)'!Q434</f>
        <v/>
      </c>
      <c r="M141" s="8" t="str">
        <f>'様式Ⅰ(女子)'!Q435</f>
        <v/>
      </c>
      <c r="N141" s="8" t="str">
        <f>'様式Ⅰ(女子)'!Q436</f>
        <v/>
      </c>
    </row>
    <row r="142" spans="1:14">
      <c r="A142" s="1">
        <v>141</v>
      </c>
      <c r="B142" s="8" t="str">
        <f>'様式Ⅰ(女子)'!K437</f>
        <v>000000000</v>
      </c>
      <c r="C142" s="8" t="str">
        <f>CONCATENATE('様式Ⅰ(女子)'!F437," (",'様式Ⅰ(女子)'!I437,")")</f>
        <v xml:space="preserve"> ()</v>
      </c>
      <c r="D142" s="8" t="str">
        <f>'様式Ⅰ(女子)'!G437</f>
        <v/>
      </c>
      <c r="E142" s="8">
        <v>2</v>
      </c>
      <c r="G142" s="8" t="str">
        <f>基本情報登録!$D$10</f>
        <v/>
      </c>
      <c r="H142" s="8" t="e">
        <f>'様式Ⅰ(女子)'!J437</f>
        <v>#N/A</v>
      </c>
      <c r="K142" s="8">
        <f>'様式Ⅰ(女子)'!C437</f>
        <v>0</v>
      </c>
      <c r="L142" s="8" t="str">
        <f>'様式Ⅰ(女子)'!Q437</f>
        <v/>
      </c>
      <c r="M142" s="8" t="str">
        <f>'様式Ⅰ(女子)'!Q438</f>
        <v/>
      </c>
      <c r="N142" s="8" t="str">
        <f>'様式Ⅰ(女子)'!Q439</f>
        <v/>
      </c>
    </row>
    <row r="143" spans="1:14">
      <c r="A143" s="1">
        <v>142</v>
      </c>
      <c r="B143" s="8" t="str">
        <f>'様式Ⅰ(女子)'!K440</f>
        <v>000000000</v>
      </c>
      <c r="C143" s="8" t="str">
        <f>CONCATENATE('様式Ⅰ(女子)'!F440," (",'様式Ⅰ(女子)'!I440,")")</f>
        <v xml:space="preserve"> ()</v>
      </c>
      <c r="D143" s="8" t="str">
        <f>'様式Ⅰ(女子)'!G440</f>
        <v/>
      </c>
      <c r="E143" s="8">
        <v>2</v>
      </c>
      <c r="G143" s="8" t="str">
        <f>基本情報登録!$D$10</f>
        <v/>
      </c>
      <c r="H143" s="8" t="e">
        <f>'様式Ⅰ(女子)'!J440</f>
        <v>#N/A</v>
      </c>
      <c r="K143" s="8">
        <f>'様式Ⅰ(女子)'!C440</f>
        <v>0</v>
      </c>
      <c r="L143" s="8" t="str">
        <f>'様式Ⅰ(女子)'!Q440</f>
        <v/>
      </c>
      <c r="M143" s="8" t="str">
        <f>'様式Ⅰ(女子)'!Q441</f>
        <v/>
      </c>
      <c r="N143" s="8" t="str">
        <f>'様式Ⅰ(女子)'!Q442</f>
        <v/>
      </c>
    </row>
    <row r="144" spans="1:14">
      <c r="A144" s="1">
        <v>143</v>
      </c>
      <c r="B144" s="8" t="str">
        <f>'様式Ⅰ(女子)'!K443</f>
        <v>000000000</v>
      </c>
      <c r="C144" s="8" t="str">
        <f>CONCATENATE('様式Ⅰ(女子)'!F443," (",'様式Ⅰ(女子)'!I443,")")</f>
        <v xml:space="preserve"> ()</v>
      </c>
      <c r="D144" s="8" t="str">
        <f>'様式Ⅰ(女子)'!G443</f>
        <v/>
      </c>
      <c r="E144" s="8">
        <v>2</v>
      </c>
      <c r="G144" s="8" t="str">
        <f>基本情報登録!$D$10</f>
        <v/>
      </c>
      <c r="H144" s="8" t="e">
        <f>'様式Ⅰ(女子)'!J443</f>
        <v>#N/A</v>
      </c>
      <c r="K144" s="8">
        <f>'様式Ⅰ(女子)'!C443</f>
        <v>0</v>
      </c>
      <c r="L144" s="8" t="str">
        <f>'様式Ⅰ(女子)'!Q443</f>
        <v/>
      </c>
      <c r="M144" s="8" t="str">
        <f>'様式Ⅰ(女子)'!Q444</f>
        <v/>
      </c>
      <c r="N144" s="8" t="str">
        <f>'様式Ⅰ(女子)'!Q445</f>
        <v/>
      </c>
    </row>
    <row r="145" spans="1:14">
      <c r="A145" s="1">
        <v>144</v>
      </c>
      <c r="B145" s="8" t="str">
        <f>'様式Ⅰ(女子)'!K446</f>
        <v>000000000</v>
      </c>
      <c r="C145" s="8" t="str">
        <f>CONCATENATE('様式Ⅰ(女子)'!F446," (",'様式Ⅰ(女子)'!I446,")")</f>
        <v xml:space="preserve"> ()</v>
      </c>
      <c r="D145" s="8" t="str">
        <f>'様式Ⅰ(女子)'!G446</f>
        <v/>
      </c>
      <c r="E145" s="8">
        <v>2</v>
      </c>
      <c r="G145" s="8" t="str">
        <f>基本情報登録!$D$10</f>
        <v/>
      </c>
      <c r="H145" s="8" t="e">
        <f>'様式Ⅰ(女子)'!J446</f>
        <v>#N/A</v>
      </c>
      <c r="K145" s="8">
        <f>'様式Ⅰ(女子)'!C446</f>
        <v>0</v>
      </c>
      <c r="L145" s="8" t="str">
        <f>'様式Ⅰ(女子)'!Q446</f>
        <v/>
      </c>
      <c r="M145" s="8" t="str">
        <f>'様式Ⅰ(女子)'!Q447</f>
        <v/>
      </c>
      <c r="N145" s="8" t="str">
        <f>'様式Ⅰ(女子)'!Q448</f>
        <v/>
      </c>
    </row>
    <row r="146" spans="1:14">
      <c r="A146" s="1">
        <v>145</v>
      </c>
      <c r="B146" s="8" t="str">
        <f>'様式Ⅰ(女子)'!K449</f>
        <v>000000000</v>
      </c>
      <c r="C146" s="8" t="str">
        <f>CONCATENATE('様式Ⅰ(女子)'!F449," (",'様式Ⅰ(女子)'!I449,")")</f>
        <v xml:space="preserve"> ()</v>
      </c>
      <c r="D146" s="8" t="str">
        <f>'様式Ⅰ(女子)'!G449</f>
        <v/>
      </c>
      <c r="E146" s="8">
        <v>2</v>
      </c>
      <c r="G146" s="8" t="str">
        <f>基本情報登録!$D$10</f>
        <v/>
      </c>
      <c r="H146" s="8" t="e">
        <f>'様式Ⅰ(女子)'!J449</f>
        <v>#N/A</v>
      </c>
      <c r="K146" s="8">
        <f>'様式Ⅰ(女子)'!C449</f>
        <v>0</v>
      </c>
      <c r="L146" s="8" t="str">
        <f>'様式Ⅰ(女子)'!Q449</f>
        <v/>
      </c>
      <c r="M146" s="8" t="str">
        <f>'様式Ⅰ(女子)'!Q450</f>
        <v/>
      </c>
      <c r="N146" s="8" t="str">
        <f>'様式Ⅰ(女子)'!Q451</f>
        <v/>
      </c>
    </row>
    <row r="147" spans="1:14">
      <c r="A147" s="1">
        <v>146</v>
      </c>
      <c r="B147" s="8" t="str">
        <f>'様式Ⅰ(女子)'!K452</f>
        <v>000000000</v>
      </c>
      <c r="C147" s="8" t="str">
        <f>CONCATENATE('様式Ⅰ(女子)'!F452," (",'様式Ⅰ(女子)'!I452,")")</f>
        <v xml:space="preserve"> ()</v>
      </c>
      <c r="D147" s="8" t="str">
        <f>'様式Ⅰ(女子)'!G452</f>
        <v/>
      </c>
      <c r="E147" s="8">
        <v>2</v>
      </c>
      <c r="G147" s="8" t="str">
        <f>基本情報登録!$D$10</f>
        <v/>
      </c>
      <c r="H147" s="8" t="e">
        <f>'様式Ⅰ(女子)'!J452</f>
        <v>#N/A</v>
      </c>
      <c r="K147" s="8">
        <f>'様式Ⅰ(女子)'!C452</f>
        <v>0</v>
      </c>
      <c r="L147" s="8" t="str">
        <f>'様式Ⅰ(女子)'!Q452</f>
        <v/>
      </c>
      <c r="M147" s="8" t="str">
        <f>'様式Ⅰ(女子)'!Q453</f>
        <v/>
      </c>
      <c r="N147" s="8" t="str">
        <f>'様式Ⅰ(女子)'!Q454</f>
        <v/>
      </c>
    </row>
    <row r="148" spans="1:14">
      <c r="A148" s="1">
        <v>147</v>
      </c>
      <c r="B148" s="8" t="str">
        <f>'様式Ⅰ(女子)'!K455</f>
        <v>000000000</v>
      </c>
      <c r="C148" s="8" t="str">
        <f>CONCATENATE('様式Ⅰ(女子)'!F455," (",'様式Ⅰ(女子)'!I455,")")</f>
        <v xml:space="preserve"> ()</v>
      </c>
      <c r="D148" s="8" t="str">
        <f>'様式Ⅰ(女子)'!G455</f>
        <v/>
      </c>
      <c r="E148" s="8">
        <v>2</v>
      </c>
      <c r="G148" s="8" t="str">
        <f>基本情報登録!$D$10</f>
        <v/>
      </c>
      <c r="H148" s="8" t="e">
        <f>'様式Ⅰ(女子)'!J455</f>
        <v>#N/A</v>
      </c>
      <c r="K148" s="8">
        <f>'様式Ⅰ(女子)'!C455</f>
        <v>0</v>
      </c>
      <c r="L148" s="8" t="str">
        <f>'様式Ⅰ(女子)'!Q455</f>
        <v/>
      </c>
      <c r="M148" s="8" t="str">
        <f>'様式Ⅰ(女子)'!Q456</f>
        <v/>
      </c>
      <c r="N148" s="8" t="str">
        <f>'様式Ⅰ(女子)'!Q457</f>
        <v/>
      </c>
    </row>
    <row r="149" spans="1:14">
      <c r="A149" s="1">
        <v>148</v>
      </c>
      <c r="B149" s="8" t="str">
        <f>'様式Ⅰ(女子)'!K458</f>
        <v>000000000</v>
      </c>
      <c r="C149" s="8" t="str">
        <f>CONCATENATE('様式Ⅰ(女子)'!F458," (",'様式Ⅰ(女子)'!I458,")")</f>
        <v xml:space="preserve"> ()</v>
      </c>
      <c r="D149" s="8" t="str">
        <f>'様式Ⅰ(女子)'!G458</f>
        <v/>
      </c>
      <c r="E149" s="8">
        <v>2</v>
      </c>
      <c r="G149" s="8" t="str">
        <f>基本情報登録!$D$10</f>
        <v/>
      </c>
      <c r="H149" s="8" t="e">
        <f>'様式Ⅰ(女子)'!J458</f>
        <v>#N/A</v>
      </c>
      <c r="K149" s="8">
        <f>'様式Ⅰ(女子)'!C458</f>
        <v>0</v>
      </c>
      <c r="L149" s="8" t="str">
        <f>'様式Ⅰ(女子)'!Q458</f>
        <v/>
      </c>
      <c r="M149" s="8" t="str">
        <f>'様式Ⅰ(女子)'!Q459</f>
        <v/>
      </c>
      <c r="N149" s="8" t="str">
        <f>'様式Ⅰ(女子)'!Q460</f>
        <v/>
      </c>
    </row>
    <row r="150" spans="1:14">
      <c r="A150" s="1">
        <v>149</v>
      </c>
      <c r="B150" s="8" t="str">
        <f>'様式Ⅰ(女子)'!K461</f>
        <v>000000000</v>
      </c>
      <c r="C150" s="8" t="str">
        <f>CONCATENATE('様式Ⅰ(女子)'!F461," (",'様式Ⅰ(女子)'!I461,")")</f>
        <v xml:space="preserve"> ()</v>
      </c>
      <c r="D150" s="8" t="str">
        <f>'様式Ⅰ(女子)'!G461</f>
        <v/>
      </c>
      <c r="E150" s="8">
        <v>2</v>
      </c>
      <c r="G150" s="8" t="str">
        <f>基本情報登録!$D$10</f>
        <v/>
      </c>
      <c r="H150" s="8" t="e">
        <f>'様式Ⅰ(女子)'!J461</f>
        <v>#N/A</v>
      </c>
      <c r="K150" s="8">
        <f>'様式Ⅰ(女子)'!C461</f>
        <v>0</v>
      </c>
      <c r="L150" s="8" t="str">
        <f>'様式Ⅰ(女子)'!Q461</f>
        <v/>
      </c>
      <c r="M150" s="8" t="str">
        <f>'様式Ⅰ(女子)'!Q462</f>
        <v/>
      </c>
      <c r="N150" s="8" t="str">
        <f>'様式Ⅰ(女子)'!Q463</f>
        <v/>
      </c>
    </row>
    <row r="151" spans="1:14">
      <c r="A151" s="1">
        <v>150</v>
      </c>
      <c r="B151" s="8" t="str">
        <f>'様式Ⅰ(女子)'!K464</f>
        <v>000000000</v>
      </c>
      <c r="C151" s="8" t="str">
        <f>CONCATENATE('様式Ⅰ(女子)'!F464," (",'様式Ⅰ(女子)'!I464,")")</f>
        <v xml:space="preserve"> ()</v>
      </c>
      <c r="D151" s="8" t="str">
        <f>'様式Ⅰ(女子)'!G464</f>
        <v/>
      </c>
      <c r="E151" s="8">
        <v>2</v>
      </c>
      <c r="G151" s="8" t="str">
        <f>基本情報登録!$D$10</f>
        <v/>
      </c>
      <c r="H151" s="8" t="e">
        <f>'様式Ⅰ(女子)'!J464</f>
        <v>#N/A</v>
      </c>
      <c r="K151" s="8">
        <f>'様式Ⅰ(女子)'!C464</f>
        <v>0</v>
      </c>
      <c r="L151" s="8" t="str">
        <f>'様式Ⅰ(女子)'!Q464</f>
        <v/>
      </c>
      <c r="M151" s="8" t="str">
        <f>'様式Ⅰ(女子)'!Q465</f>
        <v/>
      </c>
      <c r="N151" s="8" t="str">
        <f>'様式Ⅰ(女子)'!Q466</f>
        <v/>
      </c>
    </row>
  </sheetData>
  <phoneticPr fontId="1"/>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
  <sheetViews>
    <sheetView workbookViewId="0">
      <selection activeCell="H29" sqref="H29"/>
    </sheetView>
  </sheetViews>
  <sheetFormatPr defaultColWidth="8.875" defaultRowHeight="13.5"/>
  <cols>
    <col min="1" max="2" width="9.875" customWidth="1"/>
    <col min="3" max="3" width="13.375" customWidth="1"/>
    <col min="4" max="5" width="11.5" customWidth="1"/>
    <col min="6" max="6" width="11.875" customWidth="1"/>
    <col min="7" max="7" width="13.5" customWidth="1"/>
    <col min="8" max="8" width="13.625" customWidth="1"/>
    <col min="9" max="9" width="11.5" customWidth="1"/>
    <col min="10" max="10" width="11.625" customWidth="1"/>
    <col min="11" max="11" width="11.875" customWidth="1"/>
  </cols>
  <sheetData>
    <row r="1" spans="1:12">
      <c r="A1" s="160" t="s">
        <v>292</v>
      </c>
      <c r="B1" s="160" t="s">
        <v>1301</v>
      </c>
      <c r="C1" s="160" t="s">
        <v>1303</v>
      </c>
      <c r="D1" s="160" t="s">
        <v>1304</v>
      </c>
      <c r="E1" s="160" t="s">
        <v>1305</v>
      </c>
      <c r="F1" s="160" t="s">
        <v>1306</v>
      </c>
      <c r="G1" s="160" t="s">
        <v>1307</v>
      </c>
      <c r="H1" s="160" t="s">
        <v>1308</v>
      </c>
      <c r="I1" s="160" t="s">
        <v>1309</v>
      </c>
      <c r="J1" s="160" t="s">
        <v>1310</v>
      </c>
      <c r="K1" s="160" t="s">
        <v>1311</v>
      </c>
      <c r="L1" t="s">
        <v>1312</v>
      </c>
    </row>
    <row r="2" spans="1:12">
      <c r="A2" s="158" t="str">
        <f>十種競技エントリー!$G$11</f>
        <v/>
      </c>
      <c r="B2" s="158" t="s">
        <v>1302</v>
      </c>
      <c r="C2" s="158" t="str">
        <f>IF(A2="","",十種競技エントリー!$P11)</f>
        <v/>
      </c>
      <c r="D2" s="158" t="str">
        <f>IF(A2="","",十種競技エントリー!$P12)</f>
        <v/>
      </c>
      <c r="E2" s="158" t="str">
        <f>IF(A2="","",十種競技エントリー!$P13)</f>
        <v/>
      </c>
      <c r="F2" s="158" t="str">
        <f>IF(A2="","",十種競技エントリー!$P14)</f>
        <v/>
      </c>
      <c r="G2" s="158" t="str">
        <f>IF(A2="","",十種競技エントリー!$P15)</f>
        <v/>
      </c>
      <c r="H2" s="158" t="str">
        <f>IF(A2="","",十種競技エントリー!$P16)</f>
        <v/>
      </c>
      <c r="I2" s="158" t="str">
        <f>IF(A2="","",十種競技エントリー!$P17)</f>
        <v/>
      </c>
      <c r="J2" s="158" t="str">
        <f>IF(A2="","",十種競技エントリー!$P18)</f>
        <v/>
      </c>
      <c r="K2" s="158" t="str">
        <f>IF(A2="","",十種競技エントリー!$P19)</f>
        <v/>
      </c>
    </row>
    <row r="3" spans="1:12">
      <c r="A3" s="158" t="str">
        <f>十種競技エントリー!$G$23</f>
        <v/>
      </c>
      <c r="B3" s="158" t="s">
        <v>1302</v>
      </c>
      <c r="C3" s="158" t="str">
        <f>IF(A3="","",十種競技エントリー!$P23)</f>
        <v/>
      </c>
      <c r="D3" s="158" t="str">
        <f>IF(A3="","",十種競技エントリー!$P24)</f>
        <v/>
      </c>
      <c r="E3" s="158" t="str">
        <f>IF(A3="","",十種競技エントリー!$P25)</f>
        <v/>
      </c>
      <c r="F3" s="158" t="str">
        <f>IF(A3="","",十種競技エントリー!$P26)</f>
        <v/>
      </c>
      <c r="G3" s="158" t="str">
        <f>IF(A3="","",十種競技エントリー!$P27)</f>
        <v/>
      </c>
      <c r="H3" s="158" t="str">
        <f>IF(A3="","",十種競技エントリー!$P28)</f>
        <v/>
      </c>
      <c r="I3" s="158" t="str">
        <f>IF(A3="","",十種競技エントリー!$P29)</f>
        <v/>
      </c>
      <c r="J3" s="158" t="str">
        <f>IF(A3="","",十種競技エントリー!$P30)</f>
        <v/>
      </c>
      <c r="K3" s="158" t="str">
        <f>IF(A3="","",十種競技エントリー!$P31)</f>
        <v/>
      </c>
    </row>
    <row r="4" spans="1:12">
      <c r="A4" s="158" t="str">
        <f>十種競技エントリー!$G$35</f>
        <v/>
      </c>
      <c r="B4" s="158" t="s">
        <v>1302</v>
      </c>
      <c r="C4" s="158" t="str">
        <f>IF(A4="","",十種競技エントリー!$P35)</f>
        <v/>
      </c>
      <c r="D4" s="158" t="str">
        <f>IF(A4="","",十種競技エントリー!$P36)</f>
        <v/>
      </c>
      <c r="E4" s="158" t="str">
        <f>IF(A4="","",十種競技エントリー!$P37)</f>
        <v/>
      </c>
      <c r="F4" s="158" t="str">
        <f>IF(A4="","",十種競技エントリー!$P38)</f>
        <v/>
      </c>
      <c r="G4" s="158" t="str">
        <f>IF(A4="","",十種競技エントリー!$P39)</f>
        <v/>
      </c>
      <c r="H4" s="158" t="str">
        <f>IF(A4="","",十種競技エントリー!$P40)</f>
        <v/>
      </c>
      <c r="I4" s="158" t="str">
        <f>IF(A4="","",十種競技エントリー!$P41)</f>
        <v/>
      </c>
      <c r="J4" s="158" t="str">
        <f>IF(A4="","",十種競技エントリー!$P42)</f>
        <v/>
      </c>
      <c r="K4" s="158" t="str">
        <f>IF(A4="","",十種競技エントリー!$P43)</f>
        <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
  <sheetViews>
    <sheetView workbookViewId="0">
      <selection activeCell="I29" sqref="I29"/>
    </sheetView>
  </sheetViews>
  <sheetFormatPr defaultColWidth="8.875" defaultRowHeight="13.5"/>
  <cols>
    <col min="1" max="1" width="9.625" customWidth="1"/>
    <col min="2" max="2" width="8.875" customWidth="1"/>
    <col min="3" max="3" width="14.125" customWidth="1"/>
    <col min="4" max="4" width="11.875" customWidth="1"/>
    <col min="5" max="5" width="11.625" customWidth="1"/>
    <col min="6" max="6" width="13.375" customWidth="1"/>
    <col min="7" max="7" width="11.875" customWidth="1"/>
    <col min="8" max="8" width="11.625" customWidth="1"/>
  </cols>
  <sheetData>
    <row r="1" spans="1:12">
      <c r="A1" s="160" t="s">
        <v>292</v>
      </c>
      <c r="B1" s="160" t="s">
        <v>1301</v>
      </c>
      <c r="C1" s="160" t="s">
        <v>1303</v>
      </c>
      <c r="D1" s="160" t="s">
        <v>1304</v>
      </c>
      <c r="E1" s="160" t="s">
        <v>1305</v>
      </c>
      <c r="F1" s="160" t="s">
        <v>1306</v>
      </c>
      <c r="G1" s="160" t="s">
        <v>1307</v>
      </c>
      <c r="H1" s="160" t="s">
        <v>1308</v>
      </c>
      <c r="I1" t="s">
        <v>1309</v>
      </c>
      <c r="J1" t="s">
        <v>1310</v>
      </c>
      <c r="K1" t="s">
        <v>1311</v>
      </c>
      <c r="L1" t="s">
        <v>1312</v>
      </c>
    </row>
    <row r="2" spans="1:12">
      <c r="A2" s="162" t="str">
        <f>'七種競技エントリー '!$G$11</f>
        <v/>
      </c>
      <c r="B2" t="s">
        <v>1313</v>
      </c>
      <c r="C2" s="158" t="str">
        <f>IF(A2="","",'七種競技エントリー '!$P$11)</f>
        <v/>
      </c>
      <c r="D2" s="158" t="str">
        <f>IF(A2="","",'七種競技エントリー '!$P$12)</f>
        <v/>
      </c>
      <c r="E2" s="158" t="str">
        <f>IF(A2="","",'七種競技エントリー '!$P$13)</f>
        <v/>
      </c>
      <c r="F2" s="158" t="str">
        <f>IF(A2="","",'七種競技エントリー '!$P$14)</f>
        <v/>
      </c>
      <c r="G2" s="158" t="str">
        <f>IF(A2="","",'七種競技エントリー '!$P$15)</f>
        <v/>
      </c>
      <c r="H2" s="158" t="str">
        <f>IF(A2="","",'七種競技エントリー '!$P$16)</f>
        <v/>
      </c>
      <c r="I2" s="158"/>
    </row>
    <row r="3" spans="1:12">
      <c r="A3" s="162" t="str">
        <f>'七種競技エントリー '!$G$23</f>
        <v/>
      </c>
      <c r="B3" t="s">
        <v>1313</v>
      </c>
      <c r="C3" s="158" t="str">
        <f>IF(A3="","",'七種競技エントリー '!$P$23)</f>
        <v/>
      </c>
      <c r="D3" s="158" t="str">
        <f>IF(A3="","",'七種競技エントリー '!$P$24)</f>
        <v/>
      </c>
      <c r="E3" s="158" t="str">
        <f>IF(A3="","",'七種競技エントリー '!$P$25)</f>
        <v/>
      </c>
      <c r="F3" s="158" t="str">
        <f>IF(A3="","",'七種競技エントリー '!$P$26)</f>
        <v/>
      </c>
      <c r="G3" s="158" t="str">
        <f>IF(A3="","",'七種競技エントリー '!$P$27)</f>
        <v/>
      </c>
      <c r="H3" s="158" t="str">
        <f>IF(A3="","",'七種競技エントリー '!$P$28)</f>
        <v/>
      </c>
      <c r="I3" s="158"/>
    </row>
    <row r="4" spans="1:12">
      <c r="A4" s="162" t="str">
        <f>'七種競技エントリー '!$G$35</f>
        <v/>
      </c>
      <c r="B4" t="s">
        <v>1313</v>
      </c>
      <c r="C4" s="158" t="str">
        <f>IF(A4="","",'七種競技エントリー '!$P$35)</f>
        <v/>
      </c>
      <c r="D4" s="158" t="str">
        <f>IF(A4="","",'七種競技エントリー '!$P$36)</f>
        <v/>
      </c>
      <c r="E4" s="158" t="str">
        <f>IF(A4="","",'七種競技エントリー '!$P$37)</f>
        <v/>
      </c>
      <c r="F4" s="158" t="str">
        <f>IF(A4="","",'七種競技エントリー '!$P$38)</f>
        <v/>
      </c>
      <c r="G4" s="158" t="str">
        <f>IF(A4="","",'七種競技エントリー '!$P$39)</f>
        <v/>
      </c>
      <c r="H4" s="158" t="str">
        <f>IF(A4="","",'七種競技エントリー '!$P$40)</f>
        <v/>
      </c>
      <c r="I4" s="158"/>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2"/>
  <sheetViews>
    <sheetView workbookViewId="0">
      <selection activeCell="A3" sqref="A3"/>
    </sheetView>
  </sheetViews>
  <sheetFormatPr defaultColWidth="8.875" defaultRowHeight="13.5"/>
  <cols>
    <col min="1" max="1" width="11.5" customWidth="1"/>
    <col min="2" max="2" width="7.875" customWidth="1"/>
    <col min="3" max="4" width="5.125" customWidth="1"/>
    <col min="5" max="5" width="15.375" customWidth="1"/>
    <col min="6" max="6" width="27.875" customWidth="1"/>
    <col min="7" max="7" width="6.125" customWidth="1"/>
    <col min="8" max="9" width="4.625" customWidth="1"/>
    <col min="10" max="10" width="10" customWidth="1"/>
    <col min="11" max="11" width="10.5" customWidth="1"/>
    <col min="12" max="12" width="9.875" customWidth="1"/>
    <col min="13" max="14" width="10.375" customWidth="1"/>
    <col min="15" max="15" width="11.5" customWidth="1"/>
  </cols>
  <sheetData>
    <row r="1" spans="1:17">
      <c r="A1" s="157" t="s">
        <v>640</v>
      </c>
      <c r="C1" s="157"/>
      <c r="D1" s="157"/>
      <c r="E1" s="157"/>
      <c r="F1" s="157"/>
      <c r="G1" s="157"/>
      <c r="H1" s="157"/>
      <c r="I1" s="157"/>
      <c r="J1" s="157"/>
      <c r="K1" s="157"/>
      <c r="L1" s="157"/>
      <c r="M1" s="158"/>
      <c r="N1" s="158"/>
    </row>
    <row r="2" spans="1:17">
      <c r="B2" t="s">
        <v>36</v>
      </c>
      <c r="C2" t="s">
        <v>128</v>
      </c>
      <c r="D2" t="s">
        <v>4</v>
      </c>
      <c r="E2" t="s">
        <v>124</v>
      </c>
      <c r="F2" t="s">
        <v>125</v>
      </c>
      <c r="G2" t="s">
        <v>1314</v>
      </c>
      <c r="H2" t="s">
        <v>1315</v>
      </c>
      <c r="I2" t="s">
        <v>1316</v>
      </c>
      <c r="J2" t="s">
        <v>129</v>
      </c>
      <c r="K2" t="s">
        <v>130</v>
      </c>
      <c r="L2" t="s">
        <v>1317</v>
      </c>
      <c r="M2" t="s">
        <v>1318</v>
      </c>
      <c r="N2" t="s">
        <v>1319</v>
      </c>
      <c r="O2" t="s">
        <v>1320</v>
      </c>
      <c r="P2" t="s">
        <v>1321</v>
      </c>
      <c r="Q2" t="s">
        <v>1322</v>
      </c>
    </row>
    <row r="3" spans="1:17">
      <c r="A3" t="s">
        <v>641</v>
      </c>
      <c r="B3" s="158" t="str">
        <f>基本情報登録!$D$10</f>
        <v/>
      </c>
      <c r="D3">
        <v>49</v>
      </c>
      <c r="E3" s="158" t="str">
        <f>IF(基本情報登録!D8&gt;0,基本情報登録!D8,"")</f>
        <v/>
      </c>
      <c r="F3" s="158" t="str">
        <f>IFERROR(VLOOKUP(E3,'加盟校情報&amp;大会設定'!A:B,2,FALSE),"")</f>
        <v/>
      </c>
      <c r="G3" s="158" t="str">
        <f>IF(J3="","",RIGHT(100000+'リレー確認表（記録入力）'!G11,5))</f>
        <v/>
      </c>
      <c r="J3" s="158" t="str">
        <f>IF('リレー確認表（記録入力）'!$E$11="","",'リレー確認表（記録入力）'!$N$11)</f>
        <v/>
      </c>
      <c r="K3" s="158" t="str">
        <f>IF('リレー確認表（記録入力）'!$E$12="","",'リレー確認表（記録入力）'!$N$12)</f>
        <v/>
      </c>
      <c r="L3" s="158" t="str">
        <f>IF('リレー確認表（記録入力）'!$E$13="","",'リレー確認表（記録入力）'!$N$13)</f>
        <v/>
      </c>
      <c r="M3" s="158" t="str">
        <f>IF('リレー確認表（記録入力）'!$E$14="","",'リレー確認表（記録入力）'!$N$14)</f>
        <v/>
      </c>
      <c r="N3" s="158" t="str">
        <f>IF('リレー確認表（記録入力）'!$E$15="","",'リレー確認表（記録入力）'!$N$15)</f>
        <v/>
      </c>
      <c r="O3" s="158" t="str">
        <f>IF('リレー確認表（記録入力）'!$E$16="","",'リレー確認表（記録入力）'!$N$16)</f>
        <v/>
      </c>
    </row>
    <row r="4" spans="1:17">
      <c r="C4" s="157"/>
      <c r="D4" s="157"/>
      <c r="E4" s="157"/>
      <c r="F4" s="157"/>
      <c r="G4" s="157"/>
      <c r="H4" s="157"/>
      <c r="I4" s="157"/>
      <c r="J4" s="157"/>
      <c r="K4" s="157"/>
      <c r="L4" s="157"/>
    </row>
    <row r="5" spans="1:17">
      <c r="A5" t="s">
        <v>642</v>
      </c>
      <c r="B5" s="158" t="str">
        <f>基本情報登録!$D$10</f>
        <v/>
      </c>
      <c r="D5">
        <v>49</v>
      </c>
      <c r="E5" s="158" t="str">
        <f>IF(基本情報登録!D8&gt;0,基本情報登録!D8,"")</f>
        <v/>
      </c>
      <c r="F5" s="158" t="str">
        <f>IFERROR(VLOOKUP(E3,'加盟校情報&amp;大会設定'!A:B,2,FALSE),"")</f>
        <v/>
      </c>
      <c r="G5" s="158" t="str">
        <f>IF(J5="","",RIGHT(100000+'リレー確認表（記録入力）'!G17,5))</f>
        <v/>
      </c>
      <c r="J5" s="158" t="str">
        <f>IF('リレー確認表（記録入力）'!$E$17="","",'リレー確認表（記録入力）'!$N$17)</f>
        <v/>
      </c>
      <c r="K5" s="158" t="str">
        <f>IF('リレー確認表（記録入力）'!$E$18="","",'リレー確認表（記録入力）'!$N$18)</f>
        <v/>
      </c>
      <c r="L5" s="158" t="str">
        <f>IF('リレー確認表（記録入力）'!$E$19="","",'リレー確認表（記録入力）'!$N$19)</f>
        <v/>
      </c>
      <c r="M5" s="158" t="str">
        <f>IF('リレー確認表（記録入力）'!$E$20="","",'リレー確認表（記録入力）'!$N$20)</f>
        <v/>
      </c>
      <c r="N5" s="158" t="str">
        <f>IF('リレー確認表（記録入力）'!$E$21="","",'リレー確認表（記録入力）'!$N$21)</f>
        <v/>
      </c>
      <c r="O5" s="158" t="str">
        <f>IF('リレー確認表（記録入力）'!$E$22="","",'リレー確認表（記録入力）'!$N$22)</f>
        <v/>
      </c>
    </row>
    <row r="6" spans="1:17">
      <c r="A6" s="158"/>
      <c r="C6" s="158"/>
      <c r="D6" s="158"/>
      <c r="E6" s="158"/>
      <c r="F6" s="158"/>
      <c r="G6" s="158"/>
      <c r="H6" s="158"/>
      <c r="I6" s="158"/>
      <c r="J6" s="158"/>
      <c r="K6" s="158"/>
      <c r="L6" s="158"/>
      <c r="M6" s="158"/>
      <c r="N6" s="158"/>
    </row>
    <row r="7" spans="1:17">
      <c r="A7" s="158"/>
      <c r="C7" s="158"/>
      <c r="D7" s="158"/>
      <c r="E7" s="158"/>
      <c r="F7" s="158"/>
      <c r="G7" s="158"/>
      <c r="H7" s="158"/>
      <c r="I7" s="158"/>
      <c r="J7" s="158"/>
      <c r="K7" s="158"/>
      <c r="L7" s="158"/>
      <c r="M7" s="158"/>
      <c r="N7" s="158"/>
    </row>
    <row r="8" spans="1:17">
      <c r="A8" t="s">
        <v>643</v>
      </c>
      <c r="M8" s="158"/>
      <c r="N8" s="158"/>
    </row>
    <row r="9" spans="1:17">
      <c r="B9" t="s">
        <v>36</v>
      </c>
      <c r="C9" t="s">
        <v>128</v>
      </c>
      <c r="D9" t="s">
        <v>4</v>
      </c>
      <c r="E9" t="s">
        <v>124</v>
      </c>
      <c r="F9" t="s">
        <v>125</v>
      </c>
      <c r="G9" t="s">
        <v>1314</v>
      </c>
      <c r="H9" t="s">
        <v>1315</v>
      </c>
      <c r="I9" t="s">
        <v>1316</v>
      </c>
      <c r="J9" t="s">
        <v>129</v>
      </c>
      <c r="K9" t="s">
        <v>130</v>
      </c>
      <c r="L9" t="s">
        <v>1317</v>
      </c>
      <c r="M9" t="s">
        <v>1318</v>
      </c>
      <c r="N9" t="s">
        <v>1319</v>
      </c>
      <c r="O9" t="s">
        <v>1320</v>
      </c>
    </row>
    <row r="10" spans="1:17">
      <c r="A10" t="s">
        <v>641</v>
      </c>
      <c r="B10" s="158" t="str">
        <f>基本情報登録!$D$10</f>
        <v/>
      </c>
      <c r="C10" s="158"/>
      <c r="D10" s="158">
        <v>49</v>
      </c>
      <c r="E10" s="158" t="str">
        <f>IF(基本情報登録!D8&gt;0,基本情報登録!D8,"")</f>
        <v/>
      </c>
      <c r="F10" s="158" t="str">
        <f>IFERROR(VLOOKUP(E3,'加盟校情報&amp;大会設定'!A:B,2,FALSE),"")</f>
        <v/>
      </c>
      <c r="G10" t="str">
        <f>IF(J10="","",RIGHT(100000+'リレー確認表（記録入力）'!G27,5))</f>
        <v/>
      </c>
      <c r="J10" s="158" t="str">
        <f>IF('リレー確認表（記録入力）'!$E$27="","",'リレー確認表（記録入力）'!$N$27)</f>
        <v/>
      </c>
      <c r="K10" s="158" t="str">
        <f>IF('リレー確認表（記録入力）'!$E$28="","",'リレー確認表（記録入力）'!$N$28)</f>
        <v/>
      </c>
      <c r="L10" s="158" t="str">
        <f>IF('リレー確認表（記録入力）'!$E$29="","",'リレー確認表（記録入力）'!$N$29)</f>
        <v/>
      </c>
      <c r="M10" s="158" t="str">
        <f>IF('リレー確認表（記録入力）'!$E$30="","",'リレー確認表（記録入力）'!$N$30)</f>
        <v/>
      </c>
      <c r="N10" s="158" t="str">
        <f>IF('リレー確認表（記録入力）'!$E$31="","",'リレー確認表（記録入力）'!$N$31)</f>
        <v/>
      </c>
      <c r="O10" s="158" t="str">
        <f>IF('リレー確認表（記録入力）'!$E$32="","",'リレー確認表（記録入力）'!$N$32)</f>
        <v/>
      </c>
    </row>
    <row r="11" spans="1:17">
      <c r="C11" s="157"/>
      <c r="D11" s="157"/>
      <c r="E11" s="157"/>
      <c r="F11" s="157"/>
      <c r="J11" s="157"/>
      <c r="K11" s="157"/>
      <c r="L11" s="157"/>
      <c r="M11" s="157"/>
      <c r="N11" s="157"/>
      <c r="O11" s="157"/>
    </row>
    <row r="12" spans="1:17">
      <c r="A12" t="s">
        <v>642</v>
      </c>
      <c r="B12" s="158" t="str">
        <f>基本情報登録!$D$10</f>
        <v/>
      </c>
      <c r="C12" s="158"/>
      <c r="D12" s="158">
        <v>49</v>
      </c>
      <c r="E12" s="158" t="str">
        <f>IF(基本情報登録!D8&gt;0,基本情報登録!D8,"")</f>
        <v/>
      </c>
      <c r="F12" s="158" t="str">
        <f>IFERROR(VLOOKUP(E3,'加盟校情報&amp;大会設定'!A:B,2,FALSE),"")</f>
        <v/>
      </c>
      <c r="G12" t="str">
        <f>IF(J12="","",RIGHT(100000+'リレー確認表（記録入力）'!G33,5))</f>
        <v/>
      </c>
      <c r="J12" s="158" t="str">
        <f>IF('リレー確認表（記録入力）'!$E$33="","",'リレー確認表（記録入力）'!$N$33)</f>
        <v/>
      </c>
      <c r="K12" s="158" t="str">
        <f>IF('リレー確認表（記録入力）'!$E$34="","",'リレー確認表（記録入力）'!$N$34)</f>
        <v/>
      </c>
      <c r="L12" s="158" t="str">
        <f>IF('リレー確認表（記録入力）'!$E$35="","",'リレー確認表（記録入力）'!$N$35)</f>
        <v/>
      </c>
      <c r="M12" s="158" t="str">
        <f>IF('リレー確認表（記録入力）'!$E$36="","",'リレー確認表（記録入力）'!$N$36)</f>
        <v/>
      </c>
      <c r="N12" s="158" t="str">
        <f>IF('リレー確認表（記録入力）'!$E$37="","",'リレー確認表（記録入力）'!$N$37)</f>
        <v/>
      </c>
      <c r="O12" s="158" t="str">
        <f>IF('リレー確認表（記録入力）'!$E$38="","",'リレー確認表（記録入力）'!$N$38)</f>
        <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Q153"/>
  <sheetViews>
    <sheetView topLeftCell="A22" workbookViewId="0"/>
  </sheetViews>
  <sheetFormatPr defaultColWidth="8.875" defaultRowHeight="13.5"/>
  <cols>
    <col min="1" max="1" width="27.125" style="8" bestFit="1" customWidth="1"/>
    <col min="2" max="2" width="35" style="8" bestFit="1" customWidth="1"/>
    <col min="3" max="3" width="11.625" style="8" bestFit="1" customWidth="1"/>
    <col min="4" max="4" width="13.875" style="8" bestFit="1" customWidth="1"/>
    <col min="5" max="6" width="9" style="8"/>
    <col min="7" max="7" width="21.375" style="8" bestFit="1" customWidth="1"/>
    <col min="8" max="8" width="6.125" style="8" bestFit="1" customWidth="1"/>
    <col min="9" max="9" width="6.5" style="8" bestFit="1" customWidth="1"/>
    <col min="10" max="10" width="36.125" style="8" bestFit="1" customWidth="1"/>
    <col min="11" max="17" width="9" style="8"/>
  </cols>
  <sheetData>
    <row r="1" spans="1:17">
      <c r="A1" s="8" t="s">
        <v>334</v>
      </c>
      <c r="B1" s="8" t="s">
        <v>335</v>
      </c>
      <c r="C1" s="8" t="s">
        <v>336</v>
      </c>
      <c r="D1" s="8" t="s">
        <v>337</v>
      </c>
    </row>
    <row r="2" spans="1:17" ht="14.25" thickBot="1"/>
    <row r="3" spans="1:17" ht="14.25">
      <c r="A3" s="218" t="s">
        <v>1090</v>
      </c>
      <c r="B3" s="226" t="s">
        <v>450</v>
      </c>
      <c r="C3" s="8">
        <v>500001</v>
      </c>
      <c r="D3" s="218" t="s">
        <v>377</v>
      </c>
      <c r="E3" s="8" t="s">
        <v>403</v>
      </c>
      <c r="G3" s="844" t="s">
        <v>306</v>
      </c>
      <c r="H3" s="845"/>
      <c r="I3" s="845"/>
      <c r="J3" s="846"/>
    </row>
    <row r="4" spans="1:17" ht="15" thickBot="1">
      <c r="A4" s="219" t="s">
        <v>1091</v>
      </c>
      <c r="B4" s="227" t="s">
        <v>444</v>
      </c>
      <c r="C4" s="8">
        <v>500002</v>
      </c>
      <c r="D4" s="219" t="s">
        <v>378</v>
      </c>
      <c r="E4" s="8" t="s">
        <v>404</v>
      </c>
      <c r="G4" s="13" t="s">
        <v>291</v>
      </c>
      <c r="H4" s="14" t="s">
        <v>137</v>
      </c>
      <c r="I4" s="14" t="s">
        <v>136</v>
      </c>
      <c r="J4" s="15" t="s">
        <v>138</v>
      </c>
      <c r="N4" s="8" t="s">
        <v>131</v>
      </c>
      <c r="O4" s="8" t="s">
        <v>133</v>
      </c>
      <c r="P4" s="8" t="s">
        <v>139</v>
      </c>
      <c r="Q4" s="8" t="s">
        <v>134</v>
      </c>
    </row>
    <row r="5" spans="1:17" ht="15.75" thickTop="1" thickBot="1">
      <c r="A5" s="219" t="s">
        <v>1092</v>
      </c>
      <c r="B5" s="227" t="s">
        <v>445</v>
      </c>
      <c r="C5" s="8">
        <v>500003</v>
      </c>
      <c r="D5" s="219" t="s">
        <v>379</v>
      </c>
      <c r="G5" s="16"/>
      <c r="H5" s="17" t="s">
        <v>133</v>
      </c>
      <c r="I5" s="17" t="s">
        <v>227</v>
      </c>
      <c r="J5" s="18" t="s">
        <v>411</v>
      </c>
      <c r="N5" s="8" t="s">
        <v>132</v>
      </c>
      <c r="O5" s="8">
        <v>2015</v>
      </c>
      <c r="P5" s="8" t="s">
        <v>140</v>
      </c>
      <c r="Q5" s="8" t="s">
        <v>305</v>
      </c>
    </row>
    <row r="6" spans="1:17" ht="14.25">
      <c r="A6" s="219" t="s">
        <v>1093</v>
      </c>
      <c r="B6" s="227" t="s">
        <v>446</v>
      </c>
      <c r="C6" s="8">
        <v>500004</v>
      </c>
      <c r="D6" s="219" t="s">
        <v>380</v>
      </c>
      <c r="N6" s="8" t="s">
        <v>135</v>
      </c>
      <c r="O6" s="8">
        <v>2016</v>
      </c>
      <c r="P6" s="8" t="s">
        <v>141</v>
      </c>
      <c r="Q6" s="8" t="s">
        <v>289</v>
      </c>
    </row>
    <row r="7" spans="1:17" ht="14.25">
      <c r="A7" s="220" t="s">
        <v>1094</v>
      </c>
      <c r="B7" s="228" t="s">
        <v>447</v>
      </c>
      <c r="C7" s="8">
        <v>500005</v>
      </c>
      <c r="D7" s="220" t="s">
        <v>381</v>
      </c>
      <c r="O7" s="8">
        <v>2017</v>
      </c>
      <c r="P7" s="8" t="s">
        <v>142</v>
      </c>
      <c r="Q7" s="8" t="s">
        <v>430</v>
      </c>
    </row>
    <row r="8" spans="1:17" ht="14.25">
      <c r="A8" s="221" t="s">
        <v>1095</v>
      </c>
      <c r="B8" s="229" t="s">
        <v>448</v>
      </c>
      <c r="C8" s="8">
        <v>500006</v>
      </c>
      <c r="D8" s="221" t="s">
        <v>382</v>
      </c>
      <c r="O8" s="8">
        <v>2018</v>
      </c>
      <c r="P8" s="8" t="s">
        <v>143</v>
      </c>
      <c r="Q8" s="8" t="s">
        <v>411</v>
      </c>
    </row>
    <row r="9" spans="1:17" ht="14.25">
      <c r="A9" s="222" t="s">
        <v>1096</v>
      </c>
      <c r="B9" s="227" t="s">
        <v>449</v>
      </c>
      <c r="C9" s="8">
        <v>500007</v>
      </c>
      <c r="D9" s="222" t="s">
        <v>383</v>
      </c>
      <c r="O9" s="8">
        <v>2019</v>
      </c>
      <c r="P9" s="8" t="s">
        <v>144</v>
      </c>
      <c r="Q9" s="8" t="s">
        <v>431</v>
      </c>
    </row>
    <row r="10" spans="1:17" ht="14.25">
      <c r="A10" s="222" t="s">
        <v>1097</v>
      </c>
      <c r="B10" s="227" t="s">
        <v>451</v>
      </c>
      <c r="C10" s="8">
        <v>500008</v>
      </c>
      <c r="D10" s="222" t="s">
        <v>384</v>
      </c>
      <c r="O10" s="8">
        <v>2020</v>
      </c>
      <c r="P10" s="8" t="s">
        <v>145</v>
      </c>
      <c r="Q10" s="8" t="s">
        <v>432</v>
      </c>
    </row>
    <row r="11" spans="1:17" ht="14.25">
      <c r="A11" s="219" t="s">
        <v>1098</v>
      </c>
      <c r="B11" s="227" t="s">
        <v>454</v>
      </c>
      <c r="C11" s="8">
        <v>500009</v>
      </c>
      <c r="D11" s="219" t="s">
        <v>385</v>
      </c>
      <c r="O11" s="8">
        <v>2021</v>
      </c>
      <c r="P11" s="8" t="s">
        <v>146</v>
      </c>
      <c r="Q11" s="8" t="s">
        <v>434</v>
      </c>
    </row>
    <row r="12" spans="1:17" ht="14.25">
      <c r="A12" s="223" t="s">
        <v>1099</v>
      </c>
      <c r="B12" s="230" t="s">
        <v>675</v>
      </c>
      <c r="C12" s="8">
        <v>500010</v>
      </c>
      <c r="D12" s="223" t="s">
        <v>672</v>
      </c>
      <c r="O12" s="8">
        <v>2022</v>
      </c>
      <c r="P12" s="8" t="s">
        <v>147</v>
      </c>
      <c r="Q12" s="8" t="s">
        <v>433</v>
      </c>
    </row>
    <row r="13" spans="1:17">
      <c r="A13" s="84" t="s">
        <v>1100</v>
      </c>
      <c r="B13" s="231" t="s">
        <v>452</v>
      </c>
      <c r="C13" s="8">
        <v>500011</v>
      </c>
      <c r="D13" s="84" t="s">
        <v>1062</v>
      </c>
      <c r="O13" s="8">
        <v>2023</v>
      </c>
      <c r="P13" s="8" t="s">
        <v>148</v>
      </c>
      <c r="Q13" s="8" t="s">
        <v>410</v>
      </c>
    </row>
    <row r="14" spans="1:17" ht="14.25">
      <c r="A14" s="216" t="s">
        <v>312</v>
      </c>
      <c r="B14" s="232" t="s">
        <v>453</v>
      </c>
      <c r="C14" s="8">
        <v>500012</v>
      </c>
      <c r="D14" s="224" t="s">
        <v>1323</v>
      </c>
      <c r="O14" s="8">
        <v>2024</v>
      </c>
      <c r="P14" s="8" t="s">
        <v>149</v>
      </c>
      <c r="Q14" s="8" t="s">
        <v>406</v>
      </c>
    </row>
    <row r="15" spans="1:17" ht="14.25">
      <c r="A15" s="222" t="s">
        <v>1101</v>
      </c>
      <c r="B15" s="227" t="s">
        <v>455</v>
      </c>
      <c r="C15" s="8">
        <v>500013</v>
      </c>
      <c r="D15" s="222" t="s">
        <v>386</v>
      </c>
      <c r="O15" s="8">
        <v>2025</v>
      </c>
      <c r="P15" s="8" t="s">
        <v>150</v>
      </c>
      <c r="Q15" s="8" t="s">
        <v>436</v>
      </c>
    </row>
    <row r="16" spans="1:17" ht="14.25">
      <c r="A16" s="222" t="s">
        <v>1102</v>
      </c>
      <c r="B16" s="227" t="s">
        <v>456</v>
      </c>
      <c r="C16" s="8">
        <v>500014</v>
      </c>
      <c r="D16" s="222" t="s">
        <v>1063</v>
      </c>
      <c r="O16" s="8">
        <v>2026</v>
      </c>
      <c r="P16" s="8" t="s">
        <v>151</v>
      </c>
      <c r="Q16" s="8" t="s">
        <v>435</v>
      </c>
    </row>
    <row r="17" spans="1:17" ht="14.25">
      <c r="A17" s="222" t="s">
        <v>1103</v>
      </c>
      <c r="B17" s="227" t="s">
        <v>457</v>
      </c>
      <c r="C17" s="8">
        <v>500015</v>
      </c>
      <c r="D17" s="222" t="s">
        <v>1064</v>
      </c>
      <c r="O17" s="8">
        <v>2027</v>
      </c>
      <c r="P17" s="8" t="s">
        <v>152</v>
      </c>
      <c r="Q17" s="8" t="s">
        <v>486</v>
      </c>
    </row>
    <row r="18" spans="1:17" ht="14.25">
      <c r="A18" s="220" t="s">
        <v>1104</v>
      </c>
      <c r="B18" s="228" t="s">
        <v>676</v>
      </c>
      <c r="C18" s="8">
        <v>500016</v>
      </c>
      <c r="D18" s="220" t="s">
        <v>387</v>
      </c>
      <c r="O18" s="8">
        <v>2028</v>
      </c>
      <c r="P18" s="8" t="s">
        <v>153</v>
      </c>
    </row>
    <row r="19" spans="1:17" ht="14.25">
      <c r="A19" s="225" t="s">
        <v>1105</v>
      </c>
      <c r="B19" s="233" t="s">
        <v>458</v>
      </c>
      <c r="C19" s="8">
        <v>500017</v>
      </c>
      <c r="D19" s="225" t="s">
        <v>388</v>
      </c>
      <c r="O19" s="8">
        <v>2029</v>
      </c>
      <c r="P19" s="8" t="s">
        <v>154</v>
      </c>
    </row>
    <row r="20" spans="1:17" ht="14.25">
      <c r="A20" s="219" t="s">
        <v>1106</v>
      </c>
      <c r="B20" s="227" t="s">
        <v>461</v>
      </c>
      <c r="C20" s="8">
        <v>500018</v>
      </c>
      <c r="D20" s="219" t="s">
        <v>389</v>
      </c>
      <c r="O20" s="8">
        <v>2030</v>
      </c>
      <c r="P20" s="8" t="s">
        <v>155</v>
      </c>
    </row>
    <row r="21" spans="1:17" ht="14.25">
      <c r="A21" s="219" t="s">
        <v>1107</v>
      </c>
      <c r="B21" s="227" t="s">
        <v>459</v>
      </c>
      <c r="C21" s="8">
        <v>500019</v>
      </c>
      <c r="D21" s="219" t="s">
        <v>390</v>
      </c>
      <c r="O21" s="8">
        <v>2031</v>
      </c>
      <c r="P21" s="8" t="s">
        <v>156</v>
      </c>
    </row>
    <row r="22" spans="1:17" ht="14.25">
      <c r="A22" s="222" t="s">
        <v>1108</v>
      </c>
      <c r="B22" s="227" t="s">
        <v>460</v>
      </c>
      <c r="C22" s="8">
        <v>500020</v>
      </c>
      <c r="D22" s="222" t="s">
        <v>391</v>
      </c>
      <c r="O22" s="8">
        <v>2032</v>
      </c>
      <c r="P22" s="8" t="s">
        <v>157</v>
      </c>
    </row>
    <row r="23" spans="1:17" ht="14.25">
      <c r="A23" s="223" t="s">
        <v>1109</v>
      </c>
      <c r="B23" s="230" t="s">
        <v>462</v>
      </c>
      <c r="C23" s="8">
        <v>500021</v>
      </c>
      <c r="D23" s="223" t="s">
        <v>392</v>
      </c>
      <c r="O23" s="8">
        <v>2033</v>
      </c>
      <c r="P23" s="8" t="s">
        <v>158</v>
      </c>
    </row>
    <row r="24" spans="1:17">
      <c r="A24" s="84" t="s">
        <v>1110</v>
      </c>
      <c r="B24" s="84" t="s">
        <v>1080</v>
      </c>
      <c r="C24" s="8">
        <v>500022</v>
      </c>
      <c r="D24" s="84" t="s">
        <v>1065</v>
      </c>
      <c r="O24" s="8">
        <v>2034</v>
      </c>
      <c r="P24" s="8" t="s">
        <v>159</v>
      </c>
    </row>
    <row r="25" spans="1:17" ht="14.25">
      <c r="A25" s="225" t="s">
        <v>1111</v>
      </c>
      <c r="B25" s="232" t="s">
        <v>463</v>
      </c>
      <c r="C25" s="8">
        <v>500023</v>
      </c>
      <c r="D25" s="225" t="s">
        <v>1066</v>
      </c>
      <c r="O25" s="8">
        <v>2035</v>
      </c>
      <c r="P25" s="8" t="s">
        <v>160</v>
      </c>
    </row>
    <row r="26" spans="1:17" ht="14.25">
      <c r="A26" s="222" t="s">
        <v>1112</v>
      </c>
      <c r="B26" s="227" t="s">
        <v>464</v>
      </c>
      <c r="C26" s="8">
        <v>500024</v>
      </c>
      <c r="D26" s="222" t="s">
        <v>393</v>
      </c>
      <c r="O26" s="8">
        <v>2036</v>
      </c>
      <c r="P26" s="8" t="s">
        <v>161</v>
      </c>
    </row>
    <row r="27" spans="1:17" ht="14.25">
      <c r="A27" s="222" t="s">
        <v>1113</v>
      </c>
      <c r="B27" s="227" t="s">
        <v>466</v>
      </c>
      <c r="C27" s="8">
        <v>500025</v>
      </c>
      <c r="D27" s="222" t="s">
        <v>394</v>
      </c>
      <c r="O27" s="8">
        <v>2037</v>
      </c>
      <c r="P27" s="8" t="s">
        <v>162</v>
      </c>
    </row>
    <row r="28" spans="1:17" ht="14.25">
      <c r="A28" s="219" t="s">
        <v>1114</v>
      </c>
      <c r="B28" s="227" t="s">
        <v>465</v>
      </c>
      <c r="C28" s="8">
        <v>500026</v>
      </c>
      <c r="D28" s="219" t="s">
        <v>395</v>
      </c>
      <c r="O28" s="8">
        <v>2038</v>
      </c>
      <c r="P28" s="8" t="s">
        <v>163</v>
      </c>
    </row>
    <row r="29" spans="1:17" ht="14.25">
      <c r="A29" s="223" t="s">
        <v>1115</v>
      </c>
      <c r="B29" s="228" t="s">
        <v>468</v>
      </c>
      <c r="C29" s="8">
        <v>500027</v>
      </c>
      <c r="D29" s="223" t="s">
        <v>396</v>
      </c>
      <c r="O29" s="8">
        <v>2039</v>
      </c>
      <c r="P29" s="8" t="s">
        <v>164</v>
      </c>
    </row>
    <row r="30" spans="1:17" ht="14.25">
      <c r="A30" s="225" t="s">
        <v>1116</v>
      </c>
      <c r="B30" s="233" t="s">
        <v>467</v>
      </c>
      <c r="C30" s="8">
        <v>500028</v>
      </c>
      <c r="D30" s="225" t="s">
        <v>397</v>
      </c>
      <c r="O30" s="8">
        <v>2040</v>
      </c>
      <c r="P30" s="8" t="s">
        <v>165</v>
      </c>
    </row>
    <row r="31" spans="1:17" ht="14.25">
      <c r="A31" s="219" t="s">
        <v>1117</v>
      </c>
      <c r="B31" s="227" t="s">
        <v>469</v>
      </c>
      <c r="C31" s="8">
        <v>500029</v>
      </c>
      <c r="D31" s="219" t="s">
        <v>673</v>
      </c>
      <c r="O31" s="8">
        <v>2041</v>
      </c>
      <c r="P31" s="8" t="s">
        <v>166</v>
      </c>
    </row>
    <row r="32" spans="1:17" ht="14.25">
      <c r="A32" s="219" t="s">
        <v>4874</v>
      </c>
      <c r="B32" s="227" t="s">
        <v>4875</v>
      </c>
      <c r="C32" s="8">
        <v>500030</v>
      </c>
      <c r="D32" s="219" t="s">
        <v>4876</v>
      </c>
      <c r="O32" s="8">
        <v>2042</v>
      </c>
      <c r="P32" s="8" t="s">
        <v>167</v>
      </c>
    </row>
    <row r="33" spans="1:16" ht="14.25">
      <c r="A33" s="219" t="s">
        <v>1118</v>
      </c>
      <c r="B33" s="227" t="s">
        <v>470</v>
      </c>
      <c r="C33" s="8">
        <v>500031</v>
      </c>
      <c r="D33" s="219" t="s">
        <v>398</v>
      </c>
      <c r="O33" s="8">
        <v>2043</v>
      </c>
      <c r="P33" s="8" t="s">
        <v>168</v>
      </c>
    </row>
    <row r="34" spans="1:16" ht="14.25">
      <c r="A34" s="223" t="s">
        <v>1119</v>
      </c>
      <c r="B34" s="230" t="s">
        <v>471</v>
      </c>
      <c r="C34" s="8">
        <v>500032</v>
      </c>
      <c r="D34" s="223" t="s">
        <v>674</v>
      </c>
      <c r="O34" s="8">
        <v>2044</v>
      </c>
      <c r="P34" s="8" t="s">
        <v>169</v>
      </c>
    </row>
    <row r="35" spans="1:16" ht="14.25">
      <c r="A35" s="222" t="s">
        <v>1120</v>
      </c>
      <c r="B35" s="227" t="s">
        <v>472</v>
      </c>
      <c r="C35" s="8">
        <v>500033</v>
      </c>
      <c r="D35" s="222" t="s">
        <v>1067</v>
      </c>
      <c r="O35" s="8">
        <v>2045</v>
      </c>
      <c r="P35" s="8" t="s">
        <v>170</v>
      </c>
    </row>
    <row r="36" spans="1:16" ht="14.25">
      <c r="A36" s="222" t="s">
        <v>1121</v>
      </c>
      <c r="B36" s="227" t="s">
        <v>473</v>
      </c>
      <c r="C36" s="8">
        <v>500034</v>
      </c>
      <c r="D36" s="222" t="s">
        <v>1324</v>
      </c>
      <c r="O36" s="8">
        <v>2046</v>
      </c>
      <c r="P36" s="8" t="s">
        <v>171</v>
      </c>
    </row>
    <row r="37" spans="1:16" ht="14.25">
      <c r="A37" s="222" t="s">
        <v>1122</v>
      </c>
      <c r="B37" s="227" t="s">
        <v>477</v>
      </c>
      <c r="C37" s="8">
        <v>500035</v>
      </c>
      <c r="D37" s="222" t="s">
        <v>1068</v>
      </c>
      <c r="O37" s="8">
        <v>2047</v>
      </c>
      <c r="P37" s="8" t="s">
        <v>172</v>
      </c>
    </row>
    <row r="38" spans="1:16" ht="14.25">
      <c r="A38" s="220" t="s">
        <v>1123</v>
      </c>
      <c r="B38" s="228" t="s">
        <v>474</v>
      </c>
      <c r="C38" s="8">
        <v>500036</v>
      </c>
      <c r="D38" s="220" t="s">
        <v>1069</v>
      </c>
      <c r="O38" s="8">
        <v>2048</v>
      </c>
      <c r="P38" s="8" t="s">
        <v>173</v>
      </c>
    </row>
    <row r="39" spans="1:16" ht="14.25">
      <c r="A39" s="225" t="s">
        <v>1124</v>
      </c>
      <c r="B39" s="233" t="s">
        <v>475</v>
      </c>
      <c r="C39" s="8">
        <v>500037</v>
      </c>
      <c r="D39" s="225" t="s">
        <v>1070</v>
      </c>
      <c r="O39" s="8">
        <v>2049</v>
      </c>
      <c r="P39" s="8" t="s">
        <v>174</v>
      </c>
    </row>
    <row r="40" spans="1:16" ht="14.25">
      <c r="A40" s="219" t="s">
        <v>1125</v>
      </c>
      <c r="B40" s="227" t="s">
        <v>677</v>
      </c>
      <c r="C40" s="8">
        <v>500038</v>
      </c>
      <c r="D40" s="219" t="s">
        <v>1071</v>
      </c>
      <c r="O40" s="8">
        <v>2050</v>
      </c>
      <c r="P40" s="8" t="s">
        <v>175</v>
      </c>
    </row>
    <row r="41" spans="1:16" ht="14.25">
      <c r="A41" s="219" t="s">
        <v>1126</v>
      </c>
      <c r="B41" s="227" t="s">
        <v>1059</v>
      </c>
      <c r="C41" s="8">
        <v>500039</v>
      </c>
      <c r="D41" s="219" t="s">
        <v>1072</v>
      </c>
      <c r="P41" s="8" t="s">
        <v>176</v>
      </c>
    </row>
    <row r="42" spans="1:16" ht="14.25">
      <c r="A42" s="219" t="s">
        <v>1127</v>
      </c>
      <c r="B42" s="227" t="s">
        <v>476</v>
      </c>
      <c r="C42" s="8">
        <v>500040</v>
      </c>
      <c r="D42" s="219" t="s">
        <v>1073</v>
      </c>
      <c r="P42" s="8" t="s">
        <v>177</v>
      </c>
    </row>
    <row r="43" spans="1:16" ht="14.25">
      <c r="A43" s="219" t="s">
        <v>1128</v>
      </c>
      <c r="B43" s="227" t="s">
        <v>478</v>
      </c>
      <c r="C43" s="8">
        <v>500041</v>
      </c>
      <c r="D43" s="219" t="s">
        <v>399</v>
      </c>
      <c r="P43" s="8" t="s">
        <v>178</v>
      </c>
    </row>
    <row r="44" spans="1:16" ht="14.25">
      <c r="A44" s="219" t="s">
        <v>1129</v>
      </c>
      <c r="B44" s="227" t="s">
        <v>479</v>
      </c>
      <c r="C44" s="8">
        <v>500042</v>
      </c>
      <c r="D44" s="219" t="s">
        <v>1074</v>
      </c>
      <c r="P44" s="8" t="s">
        <v>179</v>
      </c>
    </row>
    <row r="45" spans="1:16" ht="14.25">
      <c r="A45" s="219" t="s">
        <v>1130</v>
      </c>
      <c r="B45" s="227" t="s">
        <v>480</v>
      </c>
      <c r="C45" s="8">
        <v>500043</v>
      </c>
      <c r="D45" s="219" t="s">
        <v>1075</v>
      </c>
      <c r="P45" s="8" t="s">
        <v>180</v>
      </c>
    </row>
    <row r="46" spans="1:16" ht="14.25">
      <c r="A46" s="222" t="s">
        <v>1131</v>
      </c>
      <c r="B46" s="227" t="s">
        <v>481</v>
      </c>
      <c r="C46" s="8">
        <v>500044</v>
      </c>
      <c r="D46" s="222" t="s">
        <v>400</v>
      </c>
      <c r="P46" s="8" t="s">
        <v>181</v>
      </c>
    </row>
    <row r="47" spans="1:16" ht="14.25">
      <c r="A47" s="222" t="s">
        <v>1132</v>
      </c>
      <c r="B47" s="227" t="s">
        <v>1081</v>
      </c>
      <c r="C47" s="8">
        <v>500045</v>
      </c>
      <c r="D47" s="222" t="s">
        <v>1076</v>
      </c>
      <c r="P47" s="8" t="s">
        <v>182</v>
      </c>
    </row>
    <row r="48" spans="1:16" ht="14.25">
      <c r="A48" s="223" t="s">
        <v>1133</v>
      </c>
      <c r="B48" s="228" t="s">
        <v>482</v>
      </c>
      <c r="C48" s="8">
        <v>500046</v>
      </c>
      <c r="D48" s="223" t="s">
        <v>401</v>
      </c>
      <c r="P48" s="8" t="s">
        <v>183</v>
      </c>
    </row>
    <row r="49" spans="1:16">
      <c r="A49" s="84" t="s">
        <v>1134</v>
      </c>
      <c r="B49" s="84" t="s">
        <v>1082</v>
      </c>
      <c r="C49" s="8">
        <v>500047</v>
      </c>
      <c r="D49" s="84" t="s">
        <v>1077</v>
      </c>
      <c r="P49" s="8" t="s">
        <v>184</v>
      </c>
    </row>
    <row r="50" spans="1:16" ht="14.25">
      <c r="A50" s="225" t="s">
        <v>1135</v>
      </c>
      <c r="B50" s="233" t="s">
        <v>678</v>
      </c>
      <c r="C50" s="8">
        <v>500048</v>
      </c>
      <c r="D50" s="225" t="s">
        <v>1078</v>
      </c>
      <c r="P50" s="8" t="s">
        <v>185</v>
      </c>
    </row>
    <row r="51" spans="1:16" ht="14.25">
      <c r="A51" s="219" t="s">
        <v>1136</v>
      </c>
      <c r="B51" s="227" t="s">
        <v>1060</v>
      </c>
      <c r="C51" s="8">
        <v>500049</v>
      </c>
      <c r="D51" s="219" t="s">
        <v>402</v>
      </c>
      <c r="P51" s="8" t="s">
        <v>186</v>
      </c>
    </row>
    <row r="52" spans="1:16" ht="14.25">
      <c r="A52" s="223" t="s">
        <v>1137</v>
      </c>
      <c r="B52" s="230" t="s">
        <v>1083</v>
      </c>
      <c r="C52" s="8">
        <v>500050</v>
      </c>
      <c r="D52" s="223" t="s">
        <v>1079</v>
      </c>
      <c r="P52" s="8" t="s">
        <v>187</v>
      </c>
    </row>
    <row r="53" spans="1:16">
      <c r="B53" s="12"/>
      <c r="P53" s="8" t="s">
        <v>188</v>
      </c>
    </row>
    <row r="54" spans="1:16">
      <c r="B54" s="12"/>
      <c r="P54" s="8" t="s">
        <v>189</v>
      </c>
    </row>
    <row r="55" spans="1:16">
      <c r="B55" s="12"/>
      <c r="P55" s="8" t="s">
        <v>190</v>
      </c>
    </row>
    <row r="56" spans="1:16">
      <c r="B56" s="12"/>
      <c r="P56" s="8" t="s">
        <v>191</v>
      </c>
    </row>
    <row r="57" spans="1:16">
      <c r="B57" s="12"/>
      <c r="P57" s="8" t="s">
        <v>192</v>
      </c>
    </row>
    <row r="58" spans="1:16">
      <c r="B58" s="12"/>
      <c r="P58" s="8" t="s">
        <v>193</v>
      </c>
    </row>
    <row r="59" spans="1:16">
      <c r="B59" s="12"/>
      <c r="P59" s="8" t="s">
        <v>194</v>
      </c>
    </row>
    <row r="60" spans="1:16">
      <c r="A60" s="12"/>
      <c r="B60" s="12"/>
      <c r="C60" s="12"/>
      <c r="D60" s="12"/>
      <c r="P60" s="8" t="s">
        <v>195</v>
      </c>
    </row>
    <row r="61" spans="1:16">
      <c r="A61" s="12"/>
      <c r="B61" s="12"/>
      <c r="C61" s="12"/>
      <c r="D61" s="12"/>
      <c r="P61" s="8" t="s">
        <v>196</v>
      </c>
    </row>
    <row r="62" spans="1:16">
      <c r="A62" s="12"/>
      <c r="B62" s="12"/>
      <c r="C62" s="12"/>
      <c r="D62" s="12"/>
      <c r="P62" s="8" t="s">
        <v>197</v>
      </c>
    </row>
    <row r="63" spans="1:16">
      <c r="A63" s="12"/>
      <c r="B63" s="12"/>
      <c r="C63" s="12"/>
      <c r="D63" s="12"/>
      <c r="P63" s="8" t="s">
        <v>198</v>
      </c>
    </row>
    <row r="64" spans="1:16">
      <c r="A64" s="12"/>
      <c r="B64" s="12"/>
      <c r="C64" s="12"/>
      <c r="D64" s="12"/>
      <c r="P64" s="8" t="s">
        <v>199</v>
      </c>
    </row>
    <row r="65" spans="1:16">
      <c r="A65" s="12"/>
      <c r="B65" s="12"/>
      <c r="C65" s="12"/>
      <c r="D65" s="12"/>
      <c r="P65" s="8" t="s">
        <v>200</v>
      </c>
    </row>
    <row r="66" spans="1:16">
      <c r="A66" s="12"/>
      <c r="B66" s="12"/>
      <c r="C66" s="12"/>
      <c r="D66" s="12"/>
      <c r="P66" s="8" t="s">
        <v>201</v>
      </c>
    </row>
    <row r="67" spans="1:16">
      <c r="A67" s="12"/>
      <c r="B67" s="12"/>
      <c r="C67" s="12"/>
      <c r="D67" s="12"/>
      <c r="P67" s="8" t="s">
        <v>202</v>
      </c>
    </row>
    <row r="68" spans="1:16">
      <c r="A68" s="12"/>
      <c r="B68" s="12"/>
      <c r="C68" s="12"/>
      <c r="D68" s="12"/>
      <c r="P68" s="8" t="s">
        <v>203</v>
      </c>
    </row>
    <row r="69" spans="1:16">
      <c r="A69" s="12"/>
      <c r="B69" s="12"/>
      <c r="C69" s="12"/>
      <c r="D69" s="12"/>
      <c r="P69" s="8" t="s">
        <v>204</v>
      </c>
    </row>
    <row r="70" spans="1:16">
      <c r="A70" s="12"/>
      <c r="B70" s="12"/>
      <c r="C70" s="12"/>
      <c r="D70" s="12"/>
      <c r="P70" s="8" t="s">
        <v>205</v>
      </c>
    </row>
    <row r="71" spans="1:16">
      <c r="A71" s="12"/>
      <c r="B71" s="12"/>
      <c r="C71" s="12"/>
      <c r="D71" s="12"/>
      <c r="P71" s="8" t="s">
        <v>206</v>
      </c>
    </row>
    <row r="72" spans="1:16">
      <c r="A72" s="12"/>
      <c r="B72" s="12"/>
      <c r="C72" s="12"/>
      <c r="D72" s="12"/>
      <c r="P72" s="8" t="s">
        <v>207</v>
      </c>
    </row>
    <row r="73" spans="1:16">
      <c r="A73" s="12"/>
      <c r="B73" s="12"/>
      <c r="C73" s="12"/>
      <c r="D73" s="12"/>
      <c r="P73" s="8" t="s">
        <v>208</v>
      </c>
    </row>
    <row r="74" spans="1:16">
      <c r="A74" s="12"/>
      <c r="B74" s="12"/>
      <c r="C74" s="12"/>
      <c r="D74" s="12"/>
      <c r="P74" s="8" t="s">
        <v>209</v>
      </c>
    </row>
    <row r="75" spans="1:16">
      <c r="A75" s="12"/>
      <c r="B75" s="12"/>
      <c r="C75" s="12"/>
      <c r="D75" s="12"/>
      <c r="P75" s="8" t="s">
        <v>210</v>
      </c>
    </row>
    <row r="76" spans="1:16">
      <c r="A76" s="12"/>
      <c r="B76" s="12"/>
      <c r="C76" s="12"/>
      <c r="D76" s="12"/>
      <c r="P76" s="8" t="s">
        <v>211</v>
      </c>
    </row>
    <row r="77" spans="1:16">
      <c r="A77" s="12"/>
      <c r="B77" s="12"/>
      <c r="C77" s="12"/>
      <c r="D77" s="12"/>
      <c r="P77" s="8" t="s">
        <v>212</v>
      </c>
    </row>
    <row r="78" spans="1:16">
      <c r="A78" s="12"/>
      <c r="B78" s="12"/>
      <c r="C78" s="12"/>
      <c r="D78" s="12"/>
      <c r="P78" s="8" t="s">
        <v>213</v>
      </c>
    </row>
    <row r="79" spans="1:16">
      <c r="A79" s="12"/>
      <c r="B79" s="12"/>
      <c r="C79" s="12"/>
      <c r="D79" s="12"/>
      <c r="P79" s="8" t="s">
        <v>214</v>
      </c>
    </row>
    <row r="80" spans="1:16">
      <c r="A80" s="12"/>
      <c r="B80" s="12"/>
      <c r="C80" s="12"/>
      <c r="D80" s="12"/>
      <c r="P80" s="8" t="s">
        <v>215</v>
      </c>
    </row>
    <row r="81" spans="1:16">
      <c r="A81" s="12"/>
      <c r="B81" s="12"/>
      <c r="C81" s="12"/>
      <c r="D81" s="12"/>
      <c r="P81" s="8" t="s">
        <v>216</v>
      </c>
    </row>
    <row r="82" spans="1:16">
      <c r="A82" s="12"/>
      <c r="B82" s="12"/>
      <c r="C82" s="12"/>
      <c r="D82" s="12"/>
      <c r="P82" s="8" t="s">
        <v>217</v>
      </c>
    </row>
    <row r="83" spans="1:16">
      <c r="A83" s="12"/>
      <c r="B83" s="12"/>
      <c r="C83" s="12"/>
      <c r="D83" s="12"/>
      <c r="P83" s="8" t="s">
        <v>218</v>
      </c>
    </row>
    <row r="84" spans="1:16">
      <c r="A84" s="12"/>
      <c r="B84" s="12"/>
      <c r="C84" s="12"/>
      <c r="D84" s="12"/>
      <c r="P84" s="8" t="s">
        <v>219</v>
      </c>
    </row>
    <row r="85" spans="1:16">
      <c r="A85" s="12"/>
      <c r="B85" s="12"/>
      <c r="C85" s="12"/>
      <c r="D85" s="12"/>
      <c r="P85" s="8" t="s">
        <v>220</v>
      </c>
    </row>
    <row r="86" spans="1:16">
      <c r="A86" s="12"/>
      <c r="B86" s="12"/>
      <c r="C86" s="12"/>
      <c r="D86" s="12"/>
      <c r="P86" s="8" t="s">
        <v>221</v>
      </c>
    </row>
    <row r="87" spans="1:16">
      <c r="A87" s="12"/>
      <c r="B87" s="12"/>
      <c r="C87" s="12"/>
      <c r="D87" s="12"/>
      <c r="P87" s="8" t="s">
        <v>222</v>
      </c>
    </row>
    <row r="88" spans="1:16">
      <c r="A88" s="12"/>
      <c r="B88" s="12"/>
      <c r="C88" s="12"/>
      <c r="D88" s="12"/>
      <c r="P88" s="8" t="s">
        <v>223</v>
      </c>
    </row>
    <row r="89" spans="1:16">
      <c r="A89" s="12"/>
      <c r="B89" s="12"/>
      <c r="C89" s="12"/>
      <c r="D89" s="12"/>
      <c r="P89" s="8" t="s">
        <v>224</v>
      </c>
    </row>
    <row r="90" spans="1:16">
      <c r="A90" s="12"/>
      <c r="B90" s="12"/>
      <c r="C90" s="12"/>
      <c r="D90" s="12"/>
      <c r="P90" s="8" t="s">
        <v>225</v>
      </c>
    </row>
    <row r="91" spans="1:16">
      <c r="A91" s="12"/>
      <c r="B91" s="12"/>
      <c r="C91" s="12"/>
      <c r="D91" s="12"/>
      <c r="P91" s="8" t="s">
        <v>226</v>
      </c>
    </row>
    <row r="92" spans="1:16">
      <c r="A92" s="12"/>
      <c r="B92" s="12"/>
      <c r="C92" s="12"/>
      <c r="D92" s="12"/>
      <c r="P92" s="8" t="s">
        <v>227</v>
      </c>
    </row>
    <row r="93" spans="1:16">
      <c r="A93" s="12"/>
      <c r="B93" s="12"/>
      <c r="C93" s="12"/>
      <c r="D93" s="12"/>
      <c r="P93" s="8" t="s">
        <v>228</v>
      </c>
    </row>
    <row r="94" spans="1:16">
      <c r="A94" s="12"/>
      <c r="B94" s="12"/>
      <c r="C94" s="12"/>
      <c r="D94" s="12"/>
      <c r="P94" s="8" t="s">
        <v>229</v>
      </c>
    </row>
    <row r="95" spans="1:16">
      <c r="P95" s="8" t="s">
        <v>230</v>
      </c>
    </row>
    <row r="96" spans="1:16">
      <c r="P96" s="8" t="s">
        <v>231</v>
      </c>
    </row>
    <row r="97" spans="16:16">
      <c r="P97" s="8" t="s">
        <v>232</v>
      </c>
    </row>
    <row r="98" spans="16:16">
      <c r="P98" s="8" t="s">
        <v>233</v>
      </c>
    </row>
    <row r="99" spans="16:16">
      <c r="P99" s="8" t="s">
        <v>234</v>
      </c>
    </row>
    <row r="100" spans="16:16">
      <c r="P100" s="8" t="s">
        <v>235</v>
      </c>
    </row>
    <row r="101" spans="16:16">
      <c r="P101" s="8" t="s">
        <v>236</v>
      </c>
    </row>
    <row r="102" spans="16:16">
      <c r="P102" s="8" t="s">
        <v>237</v>
      </c>
    </row>
    <row r="103" spans="16:16">
      <c r="P103" s="8" t="s">
        <v>238</v>
      </c>
    </row>
    <row r="104" spans="16:16">
      <c r="P104" s="8" t="s">
        <v>239</v>
      </c>
    </row>
    <row r="105" spans="16:16">
      <c r="P105" s="8" t="s">
        <v>240</v>
      </c>
    </row>
    <row r="106" spans="16:16">
      <c r="P106" s="8" t="s">
        <v>241</v>
      </c>
    </row>
    <row r="107" spans="16:16">
      <c r="P107" s="8" t="s">
        <v>242</v>
      </c>
    </row>
    <row r="108" spans="16:16">
      <c r="P108" s="8" t="s">
        <v>243</v>
      </c>
    </row>
    <row r="109" spans="16:16">
      <c r="P109" s="8" t="s">
        <v>244</v>
      </c>
    </row>
    <row r="110" spans="16:16">
      <c r="P110" s="8" t="s">
        <v>245</v>
      </c>
    </row>
    <row r="111" spans="16:16">
      <c r="P111" s="8" t="s">
        <v>246</v>
      </c>
    </row>
    <row r="112" spans="16:16">
      <c r="P112" s="8" t="s">
        <v>247</v>
      </c>
    </row>
    <row r="113" spans="16:16">
      <c r="P113" s="8" t="s">
        <v>248</v>
      </c>
    </row>
    <row r="114" spans="16:16">
      <c r="P114" s="8" t="s">
        <v>249</v>
      </c>
    </row>
    <row r="115" spans="16:16">
      <c r="P115" s="8" t="s">
        <v>250</v>
      </c>
    </row>
    <row r="116" spans="16:16">
      <c r="P116" s="8" t="s">
        <v>251</v>
      </c>
    </row>
    <row r="117" spans="16:16">
      <c r="P117" s="8" t="s">
        <v>252</v>
      </c>
    </row>
    <row r="118" spans="16:16">
      <c r="P118" s="8" t="s">
        <v>253</v>
      </c>
    </row>
    <row r="119" spans="16:16">
      <c r="P119" s="8" t="s">
        <v>254</v>
      </c>
    </row>
    <row r="120" spans="16:16">
      <c r="P120" s="8" t="s">
        <v>255</v>
      </c>
    </row>
    <row r="121" spans="16:16">
      <c r="P121" s="8" t="s">
        <v>256</v>
      </c>
    </row>
    <row r="122" spans="16:16">
      <c r="P122" s="8" t="s">
        <v>257</v>
      </c>
    </row>
    <row r="123" spans="16:16">
      <c r="P123" s="8" t="s">
        <v>258</v>
      </c>
    </row>
    <row r="124" spans="16:16">
      <c r="P124" s="8" t="s">
        <v>259</v>
      </c>
    </row>
    <row r="125" spans="16:16">
      <c r="P125" s="8" t="s">
        <v>260</v>
      </c>
    </row>
    <row r="126" spans="16:16">
      <c r="P126" s="8" t="s">
        <v>261</v>
      </c>
    </row>
    <row r="127" spans="16:16">
      <c r="P127" s="8" t="s">
        <v>262</v>
      </c>
    </row>
    <row r="128" spans="16:16">
      <c r="P128" s="8" t="s">
        <v>263</v>
      </c>
    </row>
    <row r="129" spans="16:16">
      <c r="P129" s="8" t="s">
        <v>264</v>
      </c>
    </row>
    <row r="130" spans="16:16">
      <c r="P130" s="8" t="s">
        <v>265</v>
      </c>
    </row>
    <row r="131" spans="16:16">
      <c r="P131" s="8" t="s">
        <v>266</v>
      </c>
    </row>
    <row r="132" spans="16:16">
      <c r="P132" s="8" t="s">
        <v>267</v>
      </c>
    </row>
    <row r="133" spans="16:16">
      <c r="P133" s="8" t="s">
        <v>268</v>
      </c>
    </row>
    <row r="134" spans="16:16">
      <c r="P134" s="8" t="s">
        <v>269</v>
      </c>
    </row>
    <row r="135" spans="16:16">
      <c r="P135" s="8" t="s">
        <v>270</v>
      </c>
    </row>
    <row r="136" spans="16:16">
      <c r="P136" s="8" t="s">
        <v>271</v>
      </c>
    </row>
    <row r="137" spans="16:16">
      <c r="P137" s="8" t="s">
        <v>272</v>
      </c>
    </row>
    <row r="138" spans="16:16">
      <c r="P138" s="8" t="s">
        <v>273</v>
      </c>
    </row>
    <row r="139" spans="16:16">
      <c r="P139" s="8" t="s">
        <v>274</v>
      </c>
    </row>
    <row r="140" spans="16:16">
      <c r="P140" s="8" t="s">
        <v>275</v>
      </c>
    </row>
    <row r="141" spans="16:16">
      <c r="P141" s="8" t="s">
        <v>276</v>
      </c>
    </row>
    <row r="142" spans="16:16">
      <c r="P142" s="8" t="s">
        <v>277</v>
      </c>
    </row>
    <row r="143" spans="16:16">
      <c r="P143" s="8" t="s">
        <v>278</v>
      </c>
    </row>
    <row r="144" spans="16:16">
      <c r="P144" s="8" t="s">
        <v>279</v>
      </c>
    </row>
    <row r="145" spans="16:16">
      <c r="P145" s="8" t="s">
        <v>280</v>
      </c>
    </row>
    <row r="146" spans="16:16">
      <c r="P146" s="8" t="s">
        <v>281</v>
      </c>
    </row>
    <row r="147" spans="16:16">
      <c r="P147" s="8" t="s">
        <v>282</v>
      </c>
    </row>
    <row r="148" spans="16:16">
      <c r="P148" s="8" t="s">
        <v>283</v>
      </c>
    </row>
    <row r="149" spans="16:16">
      <c r="P149" s="8" t="s">
        <v>284</v>
      </c>
    </row>
    <row r="150" spans="16:16">
      <c r="P150" s="8" t="s">
        <v>285</v>
      </c>
    </row>
    <row r="151" spans="16:16">
      <c r="P151" s="8" t="s">
        <v>286</v>
      </c>
    </row>
    <row r="152" spans="16:16">
      <c r="P152" s="8" t="s">
        <v>287</v>
      </c>
    </row>
    <row r="153" spans="16:16">
      <c r="P153" s="8" t="s">
        <v>288</v>
      </c>
    </row>
  </sheetData>
  <mergeCells count="1">
    <mergeCell ref="G3:J3"/>
  </mergeCells>
  <phoneticPr fontId="1"/>
  <dataValidations count="4">
    <dataValidation type="list" allowBlank="1" showInputMessage="1" showErrorMessage="1" sqref="I5" xr:uid="{00000000-0002-0000-1100-000000000000}">
      <formula1>$P$3:$P$153</formula1>
    </dataValidation>
    <dataValidation type="list" allowBlank="1" showInputMessage="1" showErrorMessage="1" sqref="G5" xr:uid="{00000000-0002-0000-1100-000001000000}">
      <formula1>$N$3:$N$6</formula1>
    </dataValidation>
    <dataValidation type="list" allowBlank="1" showInputMessage="1" showErrorMessage="1" sqref="H5" xr:uid="{00000000-0002-0000-1100-000002000000}">
      <formula1>$O$3:$O$40</formula1>
    </dataValidation>
    <dataValidation type="list" allowBlank="1" showInputMessage="1" showErrorMessage="1" sqref="J5" xr:uid="{00000000-0002-0000-1100-000003000000}">
      <formula1>$Q$4:$Q$15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U1505"/>
  <sheetViews>
    <sheetView workbookViewId="0">
      <selection activeCell="E2" sqref="E2"/>
    </sheetView>
  </sheetViews>
  <sheetFormatPr defaultColWidth="8.875" defaultRowHeight="13.5"/>
  <cols>
    <col min="1" max="1" width="9.5" style="479" customWidth="1"/>
    <col min="2" max="2" width="10.5" style="8" customWidth="1"/>
    <col min="3" max="3" width="16.125" style="8" bestFit="1" customWidth="1"/>
    <col min="4" max="4" width="26.875" style="8" customWidth="1"/>
    <col min="5" max="6" width="9.5" style="8" customWidth="1"/>
    <col min="7" max="7" width="27.125" style="8" bestFit="1" customWidth="1"/>
    <col min="8" max="10" width="5.5" style="8" customWidth="1"/>
    <col min="11" max="11" width="10.875" style="8" customWidth="1"/>
    <col min="12" max="12" width="5.5" style="8" customWidth="1"/>
    <col min="14" max="17" width="9" customWidth="1"/>
    <col min="18" max="18" width="10.875" customWidth="1"/>
    <col min="19" max="20" width="9" customWidth="1"/>
  </cols>
  <sheetData>
    <row r="1" spans="1:21">
      <c r="A1" s="10" t="s">
        <v>35</v>
      </c>
      <c r="B1" s="275" t="s">
        <v>36</v>
      </c>
      <c r="C1" s="10" t="s">
        <v>37</v>
      </c>
      <c r="D1" s="10" t="s">
        <v>38</v>
      </c>
      <c r="E1" s="478" t="s">
        <v>4858</v>
      </c>
      <c r="F1" s="10" t="s">
        <v>40</v>
      </c>
      <c r="G1" s="10" t="s">
        <v>41</v>
      </c>
      <c r="H1" s="9" t="s">
        <v>42</v>
      </c>
      <c r="I1" s="9"/>
      <c r="J1" s="9"/>
      <c r="K1" s="9"/>
      <c r="O1" s="11"/>
      <c r="R1" s="488" t="s">
        <v>417</v>
      </c>
      <c r="S1" s="489" t="s">
        <v>418</v>
      </c>
    </row>
    <row r="2" spans="1:21">
      <c r="A2" s="24">
        <v>1</v>
      </c>
      <c r="B2" s="8">
        <v>100000001</v>
      </c>
      <c r="C2" s="216" t="s">
        <v>443</v>
      </c>
      <c r="D2" s="215" t="s">
        <v>1783</v>
      </c>
      <c r="E2" t="s">
        <v>4863</v>
      </c>
      <c r="F2" s="54">
        <v>19</v>
      </c>
      <c r="G2" s="216" t="s">
        <v>308</v>
      </c>
      <c r="H2" s="216" t="s">
        <v>43</v>
      </c>
      <c r="I2" s="216" t="s">
        <v>4857</v>
      </c>
      <c r="J2" s="216"/>
      <c r="K2" s="216">
        <v>19980513</v>
      </c>
      <c r="L2" s="242" t="s">
        <v>1784</v>
      </c>
      <c r="M2" t="s">
        <v>4864</v>
      </c>
      <c r="N2" s="484" t="s">
        <v>429</v>
      </c>
      <c r="O2" s="485" t="s">
        <v>47</v>
      </c>
      <c r="P2" t="s">
        <v>80</v>
      </c>
      <c r="Q2" t="s">
        <v>343</v>
      </c>
      <c r="R2" s="488" t="s">
        <v>81</v>
      </c>
      <c r="S2" s="488">
        <v>47</v>
      </c>
      <c r="U2" s="25"/>
    </row>
    <row r="3" spans="1:21">
      <c r="A3" s="24">
        <v>2</v>
      </c>
      <c r="B3" s="8">
        <v>100000002</v>
      </c>
      <c r="C3" s="216" t="s">
        <v>735</v>
      </c>
      <c r="D3" s="215" t="s">
        <v>1785</v>
      </c>
      <c r="E3" t="s">
        <v>4863</v>
      </c>
      <c r="F3" s="54">
        <v>23</v>
      </c>
      <c r="G3" s="216" t="s">
        <v>308</v>
      </c>
      <c r="H3" s="216">
        <v>4</v>
      </c>
      <c r="I3" s="216" t="s">
        <v>1786</v>
      </c>
      <c r="J3" s="216"/>
      <c r="K3" s="216">
        <v>20000410</v>
      </c>
      <c r="L3" s="242" t="s">
        <v>1787</v>
      </c>
      <c r="M3" t="s">
        <v>4864</v>
      </c>
      <c r="N3" s="484" t="s">
        <v>48</v>
      </c>
      <c r="O3" s="485" t="s">
        <v>49</v>
      </c>
      <c r="Q3" t="s">
        <v>344</v>
      </c>
      <c r="R3" s="488" t="s">
        <v>82</v>
      </c>
      <c r="S3" s="488">
        <v>46</v>
      </c>
      <c r="U3" s="25"/>
    </row>
    <row r="4" spans="1:21">
      <c r="A4" s="24">
        <v>3</v>
      </c>
      <c r="B4" s="8">
        <v>100000003</v>
      </c>
      <c r="C4" s="216" t="s">
        <v>695</v>
      </c>
      <c r="D4" s="215" t="s">
        <v>1788</v>
      </c>
      <c r="E4" t="s">
        <v>4863</v>
      </c>
      <c r="F4" s="54">
        <v>23</v>
      </c>
      <c r="G4" s="216" t="s">
        <v>308</v>
      </c>
      <c r="H4" s="216" t="s">
        <v>44</v>
      </c>
      <c r="I4" s="216" t="s">
        <v>1789</v>
      </c>
      <c r="J4" s="216"/>
      <c r="K4" s="216">
        <v>20000416</v>
      </c>
      <c r="L4" s="242" t="s">
        <v>1787</v>
      </c>
      <c r="M4" t="s">
        <v>4864</v>
      </c>
      <c r="N4" s="484" t="s">
        <v>25</v>
      </c>
      <c r="O4" s="485" t="s">
        <v>26</v>
      </c>
      <c r="Q4" t="s">
        <v>345</v>
      </c>
      <c r="R4" s="488" t="s">
        <v>83</v>
      </c>
      <c r="S4" s="488">
        <v>45</v>
      </c>
      <c r="U4" s="25"/>
    </row>
    <row r="5" spans="1:21">
      <c r="A5" s="24">
        <v>4</v>
      </c>
      <c r="B5" s="8">
        <v>100000004</v>
      </c>
      <c r="C5" s="216" t="s">
        <v>696</v>
      </c>
      <c r="D5" s="215" t="s">
        <v>1790</v>
      </c>
      <c r="E5" t="s">
        <v>4863</v>
      </c>
      <c r="F5" s="54">
        <v>23</v>
      </c>
      <c r="G5" s="216" t="s">
        <v>308</v>
      </c>
      <c r="H5" s="216" t="s">
        <v>44</v>
      </c>
      <c r="I5" s="216" t="s">
        <v>1791</v>
      </c>
      <c r="J5" s="216"/>
      <c r="K5" s="216">
        <v>20000621</v>
      </c>
      <c r="L5" s="242" t="s">
        <v>1787</v>
      </c>
      <c r="M5" t="s">
        <v>4864</v>
      </c>
      <c r="N5" s="484" t="s">
        <v>50</v>
      </c>
      <c r="O5" s="485" t="s">
        <v>51</v>
      </c>
      <c r="Q5" t="s">
        <v>346</v>
      </c>
      <c r="R5" s="488" t="s">
        <v>84</v>
      </c>
      <c r="S5" s="488">
        <v>44</v>
      </c>
      <c r="U5" s="25"/>
    </row>
    <row r="6" spans="1:21">
      <c r="A6" s="24">
        <v>5</v>
      </c>
      <c r="B6" s="8">
        <v>100000005</v>
      </c>
      <c r="C6" s="216" t="s">
        <v>697</v>
      </c>
      <c r="D6" s="215" t="s">
        <v>1792</v>
      </c>
      <c r="E6" t="s">
        <v>4863</v>
      </c>
      <c r="F6" s="54">
        <v>23</v>
      </c>
      <c r="G6" s="216" t="s">
        <v>308</v>
      </c>
      <c r="H6" s="216">
        <v>4</v>
      </c>
      <c r="I6" s="216" t="s">
        <v>1793</v>
      </c>
      <c r="J6" s="216"/>
      <c r="K6" s="216">
        <v>20000721</v>
      </c>
      <c r="L6" s="242" t="s">
        <v>1787</v>
      </c>
      <c r="M6" t="s">
        <v>4864</v>
      </c>
      <c r="N6" s="484" t="s">
        <v>33</v>
      </c>
      <c r="O6" s="485" t="s">
        <v>34</v>
      </c>
      <c r="Q6" t="s">
        <v>347</v>
      </c>
      <c r="R6" s="488" t="s">
        <v>85</v>
      </c>
      <c r="S6" s="488">
        <v>43</v>
      </c>
      <c r="U6" s="25"/>
    </row>
    <row r="7" spans="1:21">
      <c r="A7" s="24">
        <v>6</v>
      </c>
      <c r="B7" s="8">
        <v>100000006</v>
      </c>
      <c r="C7" s="216" t="s">
        <v>736</v>
      </c>
      <c r="D7" s="215" t="s">
        <v>1794</v>
      </c>
      <c r="E7" t="s">
        <v>4863</v>
      </c>
      <c r="F7" s="54">
        <v>23</v>
      </c>
      <c r="G7" s="216" t="s">
        <v>308</v>
      </c>
      <c r="H7" s="216">
        <v>4</v>
      </c>
      <c r="I7" s="216" t="s">
        <v>1795</v>
      </c>
      <c r="J7" s="216"/>
      <c r="K7" s="216">
        <v>20010404</v>
      </c>
      <c r="L7" s="242" t="s">
        <v>1796</v>
      </c>
      <c r="M7" t="s">
        <v>4864</v>
      </c>
      <c r="N7" s="484" t="s">
        <v>52</v>
      </c>
      <c r="O7" s="485" t="s">
        <v>53</v>
      </c>
      <c r="Q7" t="s">
        <v>348</v>
      </c>
      <c r="R7" s="488" t="s">
        <v>86</v>
      </c>
      <c r="S7" s="488">
        <v>42</v>
      </c>
      <c r="U7" s="25"/>
    </row>
    <row r="8" spans="1:21">
      <c r="A8" s="24">
        <v>7</v>
      </c>
      <c r="B8" s="8">
        <v>100000007</v>
      </c>
      <c r="C8" s="216" t="s">
        <v>737</v>
      </c>
      <c r="D8" s="215" t="s">
        <v>1797</v>
      </c>
      <c r="E8" t="s">
        <v>4863</v>
      </c>
      <c r="F8" s="54">
        <v>39</v>
      </c>
      <c r="G8" s="216" t="s">
        <v>308</v>
      </c>
      <c r="H8" s="216">
        <v>4</v>
      </c>
      <c r="I8" s="216" t="s">
        <v>1798</v>
      </c>
      <c r="J8" s="216"/>
      <c r="K8" s="216">
        <v>20010404</v>
      </c>
      <c r="L8" s="242" t="s">
        <v>1796</v>
      </c>
      <c r="M8" t="s">
        <v>4864</v>
      </c>
      <c r="N8" s="484" t="s">
        <v>54</v>
      </c>
      <c r="O8" s="485" t="s">
        <v>55</v>
      </c>
      <c r="Q8" t="s">
        <v>349</v>
      </c>
      <c r="R8" s="488" t="s">
        <v>87</v>
      </c>
      <c r="S8" s="488">
        <v>41</v>
      </c>
      <c r="U8" s="25"/>
    </row>
    <row r="9" spans="1:21">
      <c r="A9" s="24">
        <v>8</v>
      </c>
      <c r="B9" s="8">
        <v>100000008</v>
      </c>
      <c r="C9" s="216" t="s">
        <v>738</v>
      </c>
      <c r="D9" s="215" t="s">
        <v>1799</v>
      </c>
      <c r="E9" t="s">
        <v>4863</v>
      </c>
      <c r="F9" s="54">
        <v>23</v>
      </c>
      <c r="G9" s="216" t="s">
        <v>308</v>
      </c>
      <c r="H9" s="216">
        <v>4</v>
      </c>
      <c r="I9" s="216" t="s">
        <v>1800</v>
      </c>
      <c r="J9" s="216"/>
      <c r="K9" s="216">
        <v>20010411</v>
      </c>
      <c r="L9" s="242" t="s">
        <v>1796</v>
      </c>
      <c r="M9" t="s">
        <v>4864</v>
      </c>
      <c r="N9" s="484" t="s">
        <v>56</v>
      </c>
      <c r="O9" s="485" t="s">
        <v>57</v>
      </c>
      <c r="Q9" t="s">
        <v>350</v>
      </c>
      <c r="R9" s="488" t="s">
        <v>88</v>
      </c>
      <c r="S9" s="488">
        <v>40</v>
      </c>
      <c r="U9" s="25"/>
    </row>
    <row r="10" spans="1:21">
      <c r="A10" s="24">
        <v>9</v>
      </c>
      <c r="B10" s="8">
        <v>100000009</v>
      </c>
      <c r="C10" s="216" t="s">
        <v>739</v>
      </c>
      <c r="D10" s="215" t="s">
        <v>1801</v>
      </c>
      <c r="E10" t="s">
        <v>4863</v>
      </c>
      <c r="F10" s="54">
        <v>23</v>
      </c>
      <c r="G10" s="216" t="s">
        <v>308</v>
      </c>
      <c r="H10" s="216">
        <v>4</v>
      </c>
      <c r="I10" s="216" t="s">
        <v>1802</v>
      </c>
      <c r="J10" s="216"/>
      <c r="K10" s="216">
        <v>20010507</v>
      </c>
      <c r="L10" s="242" t="s">
        <v>1796</v>
      </c>
      <c r="M10" t="s">
        <v>4864</v>
      </c>
      <c r="N10" s="484" t="s">
        <v>58</v>
      </c>
      <c r="O10" s="485" t="s">
        <v>59</v>
      </c>
      <c r="Q10" t="s">
        <v>351</v>
      </c>
      <c r="R10" s="488" t="s">
        <v>89</v>
      </c>
      <c r="S10" s="488">
        <v>39</v>
      </c>
      <c r="U10" s="25"/>
    </row>
    <row r="11" spans="1:21">
      <c r="A11" s="24">
        <v>10</v>
      </c>
      <c r="B11" s="8">
        <v>100000010</v>
      </c>
      <c r="C11" s="216" t="s">
        <v>740</v>
      </c>
      <c r="D11" s="215" t="s">
        <v>1803</v>
      </c>
      <c r="E11" t="s">
        <v>4863</v>
      </c>
      <c r="F11" s="54">
        <v>23</v>
      </c>
      <c r="G11" s="216" t="s">
        <v>308</v>
      </c>
      <c r="H11" s="216">
        <v>4</v>
      </c>
      <c r="I11" s="216" t="s">
        <v>1804</v>
      </c>
      <c r="J11" s="216"/>
      <c r="K11" s="216">
        <v>20010528</v>
      </c>
      <c r="L11" s="242" t="s">
        <v>1796</v>
      </c>
      <c r="M11" t="s">
        <v>4864</v>
      </c>
      <c r="N11" s="484" t="s">
        <v>60</v>
      </c>
      <c r="O11" s="485" t="s">
        <v>61</v>
      </c>
      <c r="Q11" t="s">
        <v>352</v>
      </c>
      <c r="R11" s="488" t="s">
        <v>90</v>
      </c>
      <c r="S11" s="488">
        <v>38</v>
      </c>
      <c r="U11" s="25"/>
    </row>
    <row r="12" spans="1:21">
      <c r="A12" s="24">
        <v>11</v>
      </c>
      <c r="B12" s="8">
        <v>100000011</v>
      </c>
      <c r="C12" s="216" t="s">
        <v>741</v>
      </c>
      <c r="D12" s="215" t="s">
        <v>1805</v>
      </c>
      <c r="E12" t="s">
        <v>4863</v>
      </c>
      <c r="F12" s="54">
        <v>23</v>
      </c>
      <c r="G12" s="216" t="s">
        <v>308</v>
      </c>
      <c r="H12" s="216">
        <v>4</v>
      </c>
      <c r="I12" s="216" t="s">
        <v>1806</v>
      </c>
      <c r="J12" s="216"/>
      <c r="K12" s="216">
        <v>20010610</v>
      </c>
      <c r="L12" s="242" t="s">
        <v>1796</v>
      </c>
      <c r="M12" t="s">
        <v>4864</v>
      </c>
      <c r="N12" s="484" t="s">
        <v>62</v>
      </c>
      <c r="O12" s="485" t="s">
        <v>63</v>
      </c>
      <c r="Q12" t="s">
        <v>353</v>
      </c>
      <c r="R12" s="488" t="s">
        <v>91</v>
      </c>
      <c r="S12" s="488">
        <v>37</v>
      </c>
      <c r="U12" s="25"/>
    </row>
    <row r="13" spans="1:21">
      <c r="A13" s="24">
        <v>12</v>
      </c>
      <c r="B13" s="8">
        <v>100000012</v>
      </c>
      <c r="C13" s="216" t="s">
        <v>1807</v>
      </c>
      <c r="D13" s="215" t="s">
        <v>1808</v>
      </c>
      <c r="E13" t="s">
        <v>4863</v>
      </c>
      <c r="F13" s="54">
        <v>23</v>
      </c>
      <c r="G13" s="216" t="s">
        <v>308</v>
      </c>
      <c r="H13" s="216">
        <v>4</v>
      </c>
      <c r="I13" s="216" t="s">
        <v>1809</v>
      </c>
      <c r="J13" s="216"/>
      <c r="K13" s="216">
        <v>20010831</v>
      </c>
      <c r="L13" s="242" t="s">
        <v>1796</v>
      </c>
      <c r="M13" t="s">
        <v>4864</v>
      </c>
      <c r="N13" s="484" t="s">
        <v>64</v>
      </c>
      <c r="O13" s="485" t="s">
        <v>65</v>
      </c>
      <c r="Q13" t="s">
        <v>354</v>
      </c>
      <c r="R13" s="488" t="s">
        <v>92</v>
      </c>
      <c r="S13" s="488">
        <v>36</v>
      </c>
      <c r="U13" s="25"/>
    </row>
    <row r="14" spans="1:21">
      <c r="A14" s="24">
        <v>13</v>
      </c>
      <c r="B14" s="8">
        <v>100000013</v>
      </c>
      <c r="C14" s="216" t="s">
        <v>742</v>
      </c>
      <c r="D14" s="215" t="s">
        <v>1810</v>
      </c>
      <c r="E14" t="s">
        <v>4863</v>
      </c>
      <c r="F14" s="54">
        <v>23</v>
      </c>
      <c r="G14" s="216" t="s">
        <v>308</v>
      </c>
      <c r="H14" s="216">
        <v>4</v>
      </c>
      <c r="I14" s="216" t="s">
        <v>1811</v>
      </c>
      <c r="J14" s="216"/>
      <c r="K14" s="216">
        <v>20011207</v>
      </c>
      <c r="L14" s="242" t="s">
        <v>1796</v>
      </c>
      <c r="M14" t="s">
        <v>4864</v>
      </c>
      <c r="N14" s="484" t="s">
        <v>66</v>
      </c>
      <c r="O14" s="485" t="s">
        <v>67</v>
      </c>
      <c r="Q14" t="s">
        <v>355</v>
      </c>
      <c r="R14" s="488" t="s">
        <v>93</v>
      </c>
      <c r="S14" s="488">
        <v>35</v>
      </c>
      <c r="U14" s="25"/>
    </row>
    <row r="15" spans="1:21">
      <c r="A15" s="24">
        <v>14</v>
      </c>
      <c r="B15" s="8">
        <v>100000014</v>
      </c>
      <c r="C15" s="216" t="s">
        <v>743</v>
      </c>
      <c r="D15" s="215" t="s">
        <v>1812</v>
      </c>
      <c r="E15" t="s">
        <v>4863</v>
      </c>
      <c r="F15" s="54">
        <v>30</v>
      </c>
      <c r="G15" s="216" t="s">
        <v>308</v>
      </c>
      <c r="H15" s="216">
        <v>4</v>
      </c>
      <c r="I15" s="216" t="s">
        <v>1813</v>
      </c>
      <c r="J15" s="216"/>
      <c r="K15" s="216">
        <v>20020223</v>
      </c>
      <c r="L15" s="242" t="s">
        <v>1814</v>
      </c>
      <c r="M15" t="s">
        <v>4864</v>
      </c>
      <c r="N15" s="484" t="s">
        <v>68</v>
      </c>
      <c r="O15" s="485" t="s">
        <v>69</v>
      </c>
      <c r="Q15" t="s">
        <v>356</v>
      </c>
      <c r="R15" s="488" t="s">
        <v>94</v>
      </c>
      <c r="S15" s="488">
        <v>34</v>
      </c>
      <c r="U15" s="25"/>
    </row>
    <row r="16" spans="1:21">
      <c r="A16" s="24">
        <v>15</v>
      </c>
      <c r="B16" s="8">
        <v>100000015</v>
      </c>
      <c r="C16" s="216" t="s">
        <v>744</v>
      </c>
      <c r="D16" s="215" t="s">
        <v>1815</v>
      </c>
      <c r="E16" t="s">
        <v>4863</v>
      </c>
      <c r="F16" s="54">
        <v>23</v>
      </c>
      <c r="G16" s="216" t="s">
        <v>308</v>
      </c>
      <c r="H16" s="216">
        <v>4</v>
      </c>
      <c r="I16" s="216" t="s">
        <v>1816</v>
      </c>
      <c r="J16" s="216"/>
      <c r="K16" s="216">
        <v>20020224</v>
      </c>
      <c r="L16" s="242" t="s">
        <v>1814</v>
      </c>
      <c r="M16" t="s">
        <v>4864</v>
      </c>
      <c r="N16" s="484" t="s">
        <v>70</v>
      </c>
      <c r="O16" s="485" t="s">
        <v>71</v>
      </c>
      <c r="Q16" t="s">
        <v>357</v>
      </c>
      <c r="R16" s="488" t="s">
        <v>95</v>
      </c>
      <c r="S16" s="488">
        <v>33</v>
      </c>
      <c r="U16" s="25"/>
    </row>
    <row r="17" spans="1:21">
      <c r="A17" s="24">
        <v>16</v>
      </c>
      <c r="B17" s="8">
        <v>100000016</v>
      </c>
      <c r="C17" s="216" t="s">
        <v>745</v>
      </c>
      <c r="D17" s="215" t="s">
        <v>1817</v>
      </c>
      <c r="E17" t="s">
        <v>4863</v>
      </c>
      <c r="F17" s="54">
        <v>23</v>
      </c>
      <c r="G17" s="216" t="s">
        <v>308</v>
      </c>
      <c r="H17" s="216">
        <v>4</v>
      </c>
      <c r="I17" s="216" t="s">
        <v>1818</v>
      </c>
      <c r="J17" s="216"/>
      <c r="K17" s="216">
        <v>20020307</v>
      </c>
      <c r="L17" s="242" t="s">
        <v>1814</v>
      </c>
      <c r="M17" t="s">
        <v>4864</v>
      </c>
      <c r="N17" s="484" t="s">
        <v>72</v>
      </c>
      <c r="O17" s="485" t="s">
        <v>73</v>
      </c>
      <c r="Q17" t="s">
        <v>358</v>
      </c>
      <c r="R17" s="488" t="s">
        <v>96</v>
      </c>
      <c r="S17" s="488">
        <v>32</v>
      </c>
      <c r="U17" s="25"/>
    </row>
    <row r="18" spans="1:21">
      <c r="A18" s="24">
        <v>17</v>
      </c>
      <c r="B18" s="8">
        <v>100000017</v>
      </c>
      <c r="C18" s="216" t="s">
        <v>746</v>
      </c>
      <c r="D18" s="215" t="s">
        <v>1819</v>
      </c>
      <c r="E18" t="s">
        <v>4863</v>
      </c>
      <c r="F18" s="54">
        <v>23</v>
      </c>
      <c r="G18" s="216" t="s">
        <v>308</v>
      </c>
      <c r="H18" s="216">
        <v>4</v>
      </c>
      <c r="I18" s="216" t="s">
        <v>1820</v>
      </c>
      <c r="J18" s="216"/>
      <c r="K18" s="216">
        <v>20020326</v>
      </c>
      <c r="L18" s="242" t="s">
        <v>1814</v>
      </c>
      <c r="M18" t="s">
        <v>4864</v>
      </c>
      <c r="N18" s="484" t="s">
        <v>74</v>
      </c>
      <c r="O18" s="485" t="s">
        <v>75</v>
      </c>
      <c r="Q18" t="s">
        <v>359</v>
      </c>
      <c r="R18" s="488" t="s">
        <v>97</v>
      </c>
      <c r="S18" s="488">
        <v>31</v>
      </c>
      <c r="U18" s="25"/>
    </row>
    <row r="19" spans="1:21">
      <c r="A19" s="24">
        <v>18</v>
      </c>
      <c r="B19" s="8">
        <v>100000018</v>
      </c>
      <c r="C19" s="216" t="s">
        <v>1141</v>
      </c>
      <c r="D19" s="215" t="s">
        <v>1821</v>
      </c>
      <c r="E19" t="s">
        <v>4863</v>
      </c>
      <c r="F19" s="54">
        <v>23</v>
      </c>
      <c r="G19" s="216" t="s">
        <v>308</v>
      </c>
      <c r="H19" s="216">
        <v>3</v>
      </c>
      <c r="I19" s="216" t="s">
        <v>1822</v>
      </c>
      <c r="J19" s="216"/>
      <c r="K19" s="216">
        <v>20020524</v>
      </c>
      <c r="L19" s="242" t="s">
        <v>1814</v>
      </c>
      <c r="M19" t="s">
        <v>4864</v>
      </c>
      <c r="N19" s="484" t="s">
        <v>76</v>
      </c>
      <c r="O19" s="485" t="s">
        <v>77</v>
      </c>
      <c r="Q19" t="s">
        <v>360</v>
      </c>
      <c r="R19" s="488" t="s">
        <v>98</v>
      </c>
      <c r="S19" s="488">
        <v>30</v>
      </c>
      <c r="U19" s="25"/>
    </row>
    <row r="20" spans="1:21">
      <c r="A20" s="24">
        <v>19</v>
      </c>
      <c r="B20" s="8">
        <v>100000019</v>
      </c>
      <c r="C20" s="216" t="s">
        <v>1144</v>
      </c>
      <c r="D20" s="215" t="s">
        <v>1823</v>
      </c>
      <c r="E20" t="s">
        <v>4863</v>
      </c>
      <c r="F20" s="54">
        <v>23</v>
      </c>
      <c r="G20" s="216" t="s">
        <v>308</v>
      </c>
      <c r="H20" s="216">
        <v>3</v>
      </c>
      <c r="I20" s="216" t="s">
        <v>1824</v>
      </c>
      <c r="J20" s="216"/>
      <c r="K20" s="216">
        <v>20020601</v>
      </c>
      <c r="L20" s="242" t="s">
        <v>1814</v>
      </c>
      <c r="M20" t="s">
        <v>4864</v>
      </c>
      <c r="N20" s="484" t="s">
        <v>78</v>
      </c>
      <c r="O20" s="485" t="s">
        <v>79</v>
      </c>
      <c r="Q20" t="s">
        <v>361</v>
      </c>
      <c r="R20" s="488" t="s">
        <v>99</v>
      </c>
      <c r="S20" s="488">
        <v>29</v>
      </c>
      <c r="U20" s="25"/>
    </row>
    <row r="21" spans="1:21">
      <c r="A21" s="24">
        <v>20</v>
      </c>
      <c r="B21" s="8">
        <v>100000020</v>
      </c>
      <c r="C21" s="216" t="s">
        <v>1142</v>
      </c>
      <c r="D21" s="215" t="s">
        <v>1825</v>
      </c>
      <c r="E21" t="s">
        <v>4863</v>
      </c>
      <c r="F21" s="54">
        <v>23</v>
      </c>
      <c r="G21" s="216" t="s">
        <v>308</v>
      </c>
      <c r="H21" s="216">
        <v>3</v>
      </c>
      <c r="I21" s="216" t="s">
        <v>1826</v>
      </c>
      <c r="J21" s="216"/>
      <c r="K21" s="216">
        <v>20020804</v>
      </c>
      <c r="L21" s="242" t="s">
        <v>1814</v>
      </c>
      <c r="M21" t="s">
        <v>4864</v>
      </c>
      <c r="N21" s="484" t="s">
        <v>415</v>
      </c>
      <c r="O21" s="485" t="s">
        <v>416</v>
      </c>
      <c r="Q21" t="s">
        <v>362</v>
      </c>
      <c r="R21" s="488" t="s">
        <v>100</v>
      </c>
      <c r="S21" s="488">
        <v>28</v>
      </c>
      <c r="U21" s="25"/>
    </row>
    <row r="22" spans="1:21">
      <c r="A22" s="24">
        <v>21</v>
      </c>
      <c r="B22" s="8">
        <v>100000021</v>
      </c>
      <c r="C22" s="216" t="s">
        <v>1145</v>
      </c>
      <c r="D22" s="215" t="s">
        <v>1827</v>
      </c>
      <c r="E22" t="s">
        <v>4863</v>
      </c>
      <c r="F22" s="54">
        <v>23</v>
      </c>
      <c r="G22" s="216" t="s">
        <v>308</v>
      </c>
      <c r="H22" s="216">
        <v>3</v>
      </c>
      <c r="I22" s="216" t="s">
        <v>1828</v>
      </c>
      <c r="J22" s="216"/>
      <c r="K22" s="216">
        <v>20020820</v>
      </c>
      <c r="L22" s="242" t="s">
        <v>1814</v>
      </c>
      <c r="M22" t="s">
        <v>4864</v>
      </c>
      <c r="N22" s="486" t="s">
        <v>293</v>
      </c>
      <c r="O22" s="487" t="s">
        <v>294</v>
      </c>
      <c r="R22" s="488" t="s">
        <v>101</v>
      </c>
      <c r="S22" s="488">
        <v>27</v>
      </c>
      <c r="U22" s="25"/>
    </row>
    <row r="23" spans="1:21">
      <c r="A23" s="24">
        <v>22</v>
      </c>
      <c r="B23" s="8">
        <v>100000022</v>
      </c>
      <c r="C23" s="216" t="s">
        <v>1143</v>
      </c>
      <c r="D23" s="215" t="s">
        <v>1829</v>
      </c>
      <c r="E23" t="s">
        <v>4863</v>
      </c>
      <c r="F23" s="54">
        <v>23</v>
      </c>
      <c r="G23" s="216" t="s">
        <v>308</v>
      </c>
      <c r="H23" s="216">
        <v>3</v>
      </c>
      <c r="I23" s="216" t="s">
        <v>1830</v>
      </c>
      <c r="J23" s="216"/>
      <c r="K23" s="216">
        <v>20020902</v>
      </c>
      <c r="L23" s="242" t="s">
        <v>1814</v>
      </c>
      <c r="M23" t="s">
        <v>4864</v>
      </c>
      <c r="N23" s="11" t="s">
        <v>426</v>
      </c>
      <c r="R23" s="488" t="s">
        <v>102</v>
      </c>
      <c r="S23" s="488">
        <v>26</v>
      </c>
      <c r="U23" s="25"/>
    </row>
    <row r="24" spans="1:21">
      <c r="A24" s="24">
        <v>23</v>
      </c>
      <c r="B24" s="8">
        <v>100000023</v>
      </c>
      <c r="C24" s="216" t="s">
        <v>1831</v>
      </c>
      <c r="D24" s="215" t="s">
        <v>4238</v>
      </c>
      <c r="E24" t="s">
        <v>4863</v>
      </c>
      <c r="F24" s="54">
        <v>21</v>
      </c>
      <c r="G24" s="216" t="s">
        <v>308</v>
      </c>
      <c r="H24" s="216">
        <v>3</v>
      </c>
      <c r="I24" s="216" t="s">
        <v>1832</v>
      </c>
      <c r="J24" s="216"/>
      <c r="K24" s="216">
        <v>20021210</v>
      </c>
      <c r="L24" s="242" t="s">
        <v>1814</v>
      </c>
      <c r="M24" t="s">
        <v>4864</v>
      </c>
      <c r="N24" s="11" t="s">
        <v>46</v>
      </c>
      <c r="O24" s="9" t="s">
        <v>47</v>
      </c>
      <c r="R24" s="488" t="s">
        <v>103</v>
      </c>
      <c r="S24" s="488">
        <v>25</v>
      </c>
      <c r="U24" s="25"/>
    </row>
    <row r="25" spans="1:21">
      <c r="A25" s="24">
        <v>24</v>
      </c>
      <c r="B25" s="8">
        <v>100000024</v>
      </c>
      <c r="C25" s="216" t="s">
        <v>1833</v>
      </c>
      <c r="D25" s="215" t="s">
        <v>1834</v>
      </c>
      <c r="E25" t="s">
        <v>4863</v>
      </c>
      <c r="F25" s="54">
        <v>23</v>
      </c>
      <c r="G25" s="216" t="s">
        <v>308</v>
      </c>
      <c r="H25" s="216">
        <v>2</v>
      </c>
      <c r="I25" s="216" t="s">
        <v>1835</v>
      </c>
      <c r="J25" s="216"/>
      <c r="K25" s="216">
        <v>20030714</v>
      </c>
      <c r="L25" s="242" t="s">
        <v>1836</v>
      </c>
      <c r="M25" t="s">
        <v>4864</v>
      </c>
      <c r="N25" s="11" t="s">
        <v>48</v>
      </c>
      <c r="O25" s="9" t="s">
        <v>49</v>
      </c>
      <c r="R25" s="488" t="s">
        <v>104</v>
      </c>
      <c r="S25" s="488">
        <v>24</v>
      </c>
      <c r="U25" s="25"/>
    </row>
    <row r="26" spans="1:21">
      <c r="A26" s="24">
        <v>25</v>
      </c>
      <c r="B26" s="8">
        <v>100000025</v>
      </c>
      <c r="C26" s="216" t="s">
        <v>1837</v>
      </c>
      <c r="D26" s="215" t="s">
        <v>1838</v>
      </c>
      <c r="E26" t="s">
        <v>4863</v>
      </c>
      <c r="F26" s="54">
        <v>23</v>
      </c>
      <c r="G26" s="216" t="s">
        <v>308</v>
      </c>
      <c r="H26" s="216">
        <v>2</v>
      </c>
      <c r="I26" s="216" t="s">
        <v>1839</v>
      </c>
      <c r="J26" s="216"/>
      <c r="K26" s="216">
        <v>20030913</v>
      </c>
      <c r="L26" s="242" t="s">
        <v>1836</v>
      </c>
      <c r="M26" t="s">
        <v>4864</v>
      </c>
      <c r="N26" s="11" t="s">
        <v>25</v>
      </c>
      <c r="O26" s="9" t="s">
        <v>26</v>
      </c>
      <c r="R26" s="488" t="s">
        <v>105</v>
      </c>
      <c r="S26" s="488">
        <v>23</v>
      </c>
      <c r="U26" s="25"/>
    </row>
    <row r="27" spans="1:21">
      <c r="A27" s="24">
        <v>26</v>
      </c>
      <c r="B27" s="8">
        <v>100000026</v>
      </c>
      <c r="C27" s="216" t="s">
        <v>1695</v>
      </c>
      <c r="D27" s="215" t="s">
        <v>1840</v>
      </c>
      <c r="E27" t="s">
        <v>4863</v>
      </c>
      <c r="F27" s="54">
        <v>23</v>
      </c>
      <c r="G27" s="216" t="s">
        <v>308</v>
      </c>
      <c r="H27" s="216">
        <v>2</v>
      </c>
      <c r="I27" s="216" t="s">
        <v>1841</v>
      </c>
      <c r="J27" s="216"/>
      <c r="K27" s="216">
        <v>20031018</v>
      </c>
      <c r="L27" s="242" t="s">
        <v>1836</v>
      </c>
      <c r="M27" t="s">
        <v>4864</v>
      </c>
      <c r="N27" s="11" t="s">
        <v>50</v>
      </c>
      <c r="O27" s="9" t="s">
        <v>51</v>
      </c>
      <c r="R27" s="488" t="s">
        <v>106</v>
      </c>
      <c r="S27" s="488">
        <v>22</v>
      </c>
      <c r="U27" s="25"/>
    </row>
    <row r="28" spans="1:21">
      <c r="A28" s="24">
        <v>27</v>
      </c>
      <c r="B28" s="8">
        <v>100000027</v>
      </c>
      <c r="C28" s="216" t="s">
        <v>1842</v>
      </c>
      <c r="D28" s="215" t="s">
        <v>1843</v>
      </c>
      <c r="E28" t="s">
        <v>4863</v>
      </c>
      <c r="F28" s="54">
        <v>23</v>
      </c>
      <c r="G28" s="216" t="s">
        <v>308</v>
      </c>
      <c r="H28" s="216">
        <v>2</v>
      </c>
      <c r="I28" s="216" t="s">
        <v>1844</v>
      </c>
      <c r="J28" s="216"/>
      <c r="K28" s="216">
        <v>20031113</v>
      </c>
      <c r="L28" s="242" t="s">
        <v>1836</v>
      </c>
      <c r="M28" t="s">
        <v>4864</v>
      </c>
      <c r="N28" s="11" t="s">
        <v>33</v>
      </c>
      <c r="O28" s="9" t="s">
        <v>34</v>
      </c>
      <c r="R28" s="488" t="s">
        <v>107</v>
      </c>
      <c r="S28" s="488">
        <v>21</v>
      </c>
      <c r="U28" s="25"/>
    </row>
    <row r="29" spans="1:21">
      <c r="A29" s="24">
        <v>28</v>
      </c>
      <c r="B29" s="8">
        <v>100000028</v>
      </c>
      <c r="C29" s="216" t="s">
        <v>1696</v>
      </c>
      <c r="D29" s="215" t="s">
        <v>4239</v>
      </c>
      <c r="E29" t="s">
        <v>4863</v>
      </c>
      <c r="F29" s="54">
        <v>23</v>
      </c>
      <c r="G29" s="216" t="s">
        <v>308</v>
      </c>
      <c r="H29" s="216">
        <v>2</v>
      </c>
      <c r="I29" s="216" t="s">
        <v>1845</v>
      </c>
      <c r="J29" s="216"/>
      <c r="K29" s="216">
        <v>20031227</v>
      </c>
      <c r="L29" s="242" t="s">
        <v>1836</v>
      </c>
      <c r="M29" t="s">
        <v>4864</v>
      </c>
      <c r="N29" s="8" t="s">
        <v>424</v>
      </c>
      <c r="O29" s="9" t="s">
        <v>425</v>
      </c>
      <c r="R29" s="488" t="s">
        <v>108</v>
      </c>
      <c r="S29" s="488">
        <v>20</v>
      </c>
      <c r="U29" s="25"/>
    </row>
    <row r="30" spans="1:21">
      <c r="A30" s="24">
        <v>29</v>
      </c>
      <c r="B30" s="8">
        <v>100000029</v>
      </c>
      <c r="C30" s="216" t="s">
        <v>1697</v>
      </c>
      <c r="D30" s="215" t="s">
        <v>4240</v>
      </c>
      <c r="E30" t="s">
        <v>4863</v>
      </c>
      <c r="F30" s="54">
        <v>23</v>
      </c>
      <c r="G30" s="216" t="s">
        <v>308</v>
      </c>
      <c r="H30" s="216">
        <v>2</v>
      </c>
      <c r="I30" s="216" t="s">
        <v>1846</v>
      </c>
      <c r="J30" s="216"/>
      <c r="K30" s="216">
        <v>20040123</v>
      </c>
      <c r="L30" s="242" t="s">
        <v>1847</v>
      </c>
      <c r="M30" t="s">
        <v>4864</v>
      </c>
      <c r="N30" s="11" t="s">
        <v>56</v>
      </c>
      <c r="O30" s="9" t="s">
        <v>57</v>
      </c>
      <c r="R30" s="488" t="s">
        <v>423</v>
      </c>
      <c r="S30" s="488">
        <v>19</v>
      </c>
      <c r="U30" s="25"/>
    </row>
    <row r="31" spans="1:21">
      <c r="A31" s="24">
        <v>30</v>
      </c>
      <c r="B31" s="8">
        <v>100000030</v>
      </c>
      <c r="C31" s="216" t="s">
        <v>1485</v>
      </c>
      <c r="D31" s="215" t="s">
        <v>4241</v>
      </c>
      <c r="E31" t="s">
        <v>4863</v>
      </c>
      <c r="F31" s="54">
        <v>25</v>
      </c>
      <c r="G31" s="216" t="s">
        <v>322</v>
      </c>
      <c r="H31" s="216">
        <v>3</v>
      </c>
      <c r="I31" s="216" t="s">
        <v>1848</v>
      </c>
      <c r="J31" s="216"/>
      <c r="K31" s="216">
        <v>20020818</v>
      </c>
      <c r="L31" s="242" t="s">
        <v>1814</v>
      </c>
      <c r="M31" t="s">
        <v>4864</v>
      </c>
      <c r="N31" s="11" t="s">
        <v>58</v>
      </c>
      <c r="O31" s="9" t="s">
        <v>59</v>
      </c>
      <c r="R31" s="488" t="s">
        <v>109</v>
      </c>
      <c r="S31" s="488">
        <v>18</v>
      </c>
      <c r="U31" s="25"/>
    </row>
    <row r="32" spans="1:21">
      <c r="A32" s="24">
        <v>31</v>
      </c>
      <c r="B32" s="8">
        <v>100000031</v>
      </c>
      <c r="C32" s="216" t="s">
        <v>718</v>
      </c>
      <c r="D32" s="215" t="s">
        <v>4242</v>
      </c>
      <c r="E32" t="s">
        <v>4863</v>
      </c>
      <c r="F32" s="54">
        <v>23</v>
      </c>
      <c r="G32" s="216" t="s">
        <v>322</v>
      </c>
      <c r="H32" s="216">
        <v>4</v>
      </c>
      <c r="I32" s="216" t="s">
        <v>1849</v>
      </c>
      <c r="J32" s="216"/>
      <c r="K32" s="216">
        <v>20000509</v>
      </c>
      <c r="L32" s="242" t="s">
        <v>1787</v>
      </c>
      <c r="M32" t="s">
        <v>4864</v>
      </c>
      <c r="N32" s="11" t="s">
        <v>60</v>
      </c>
      <c r="O32" s="9" t="s">
        <v>61</v>
      </c>
      <c r="R32" s="488" t="s">
        <v>110</v>
      </c>
      <c r="S32" s="488">
        <v>17</v>
      </c>
      <c r="U32" s="25"/>
    </row>
    <row r="33" spans="1:21">
      <c r="A33" s="24">
        <v>32</v>
      </c>
      <c r="B33" s="8">
        <v>100000032</v>
      </c>
      <c r="C33" s="216" t="s">
        <v>728</v>
      </c>
      <c r="D33" s="215" t="s">
        <v>1850</v>
      </c>
      <c r="E33" t="s">
        <v>4863</v>
      </c>
      <c r="F33" s="54">
        <v>23</v>
      </c>
      <c r="G33" s="216" t="s">
        <v>322</v>
      </c>
      <c r="H33" s="216">
        <v>4</v>
      </c>
      <c r="I33" s="216" t="s">
        <v>1851</v>
      </c>
      <c r="J33" s="216"/>
      <c r="K33" s="216">
        <v>20020223</v>
      </c>
      <c r="L33" s="242" t="s">
        <v>1814</v>
      </c>
      <c r="M33" t="s">
        <v>4864</v>
      </c>
      <c r="N33" s="11" t="s">
        <v>62</v>
      </c>
      <c r="O33" s="9" t="s">
        <v>63</v>
      </c>
      <c r="R33" s="488" t="s">
        <v>422</v>
      </c>
      <c r="S33" s="488">
        <v>16</v>
      </c>
      <c r="U33" s="25"/>
    </row>
    <row r="34" spans="1:21">
      <c r="A34" s="24">
        <v>33</v>
      </c>
      <c r="B34" s="8">
        <v>100000033</v>
      </c>
      <c r="C34" s="216" t="s">
        <v>1852</v>
      </c>
      <c r="D34" s="215" t="s">
        <v>1853</v>
      </c>
      <c r="E34" t="s">
        <v>4863</v>
      </c>
      <c r="F34" s="54">
        <v>28</v>
      </c>
      <c r="G34" s="216" t="s">
        <v>322</v>
      </c>
      <c r="H34" s="216">
        <v>3</v>
      </c>
      <c r="I34" s="216" t="s">
        <v>1854</v>
      </c>
      <c r="J34" s="216"/>
      <c r="K34" s="216">
        <v>20020724</v>
      </c>
      <c r="L34" s="242" t="s">
        <v>1814</v>
      </c>
      <c r="M34" t="s">
        <v>4864</v>
      </c>
      <c r="N34" s="11" t="s">
        <v>64</v>
      </c>
      <c r="O34" s="9" t="s">
        <v>65</v>
      </c>
      <c r="R34" s="488" t="s">
        <v>421</v>
      </c>
      <c r="S34" s="488">
        <v>15</v>
      </c>
      <c r="U34" s="25"/>
    </row>
    <row r="35" spans="1:21">
      <c r="A35" s="24">
        <v>34</v>
      </c>
      <c r="B35" s="8">
        <v>100000034</v>
      </c>
      <c r="C35" s="216" t="s">
        <v>1186</v>
      </c>
      <c r="D35" s="215" t="s">
        <v>4243</v>
      </c>
      <c r="E35" t="s">
        <v>4863</v>
      </c>
      <c r="F35" s="54">
        <v>23</v>
      </c>
      <c r="G35" s="216" t="s">
        <v>322</v>
      </c>
      <c r="H35" s="216">
        <v>3</v>
      </c>
      <c r="I35" s="216" t="s">
        <v>1855</v>
      </c>
      <c r="J35" s="216"/>
      <c r="K35" s="216">
        <v>20020819</v>
      </c>
      <c r="L35" s="242" t="s">
        <v>1814</v>
      </c>
      <c r="M35" t="s">
        <v>4864</v>
      </c>
      <c r="N35" s="11" t="s">
        <v>66</v>
      </c>
      <c r="O35" s="9" t="s">
        <v>67</v>
      </c>
      <c r="R35" s="488" t="s">
        <v>111</v>
      </c>
      <c r="S35" s="488">
        <v>14</v>
      </c>
      <c r="U35" s="25"/>
    </row>
    <row r="36" spans="1:21">
      <c r="A36" s="24">
        <v>35</v>
      </c>
      <c r="B36" s="8">
        <v>100000035</v>
      </c>
      <c r="C36" s="216" t="s">
        <v>717</v>
      </c>
      <c r="D36" s="215" t="s">
        <v>4244</v>
      </c>
      <c r="E36" t="s">
        <v>4863</v>
      </c>
      <c r="F36" s="54">
        <v>23</v>
      </c>
      <c r="G36" s="216" t="s">
        <v>322</v>
      </c>
      <c r="H36" s="216">
        <v>4</v>
      </c>
      <c r="I36" s="216" t="s">
        <v>1856</v>
      </c>
      <c r="J36" s="216"/>
      <c r="K36" s="216">
        <v>20000403</v>
      </c>
      <c r="L36" s="242" t="s">
        <v>1787</v>
      </c>
      <c r="M36" t="s">
        <v>4864</v>
      </c>
      <c r="N36" s="11" t="s">
        <v>68</v>
      </c>
      <c r="O36" s="9" t="s">
        <v>69</v>
      </c>
      <c r="R36" s="488" t="s">
        <v>112</v>
      </c>
      <c r="S36" s="488">
        <v>13</v>
      </c>
      <c r="U36" s="25"/>
    </row>
    <row r="37" spans="1:21">
      <c r="A37" s="24">
        <v>36</v>
      </c>
      <c r="B37" s="8">
        <v>100000036</v>
      </c>
      <c r="C37" s="216" t="s">
        <v>1484</v>
      </c>
      <c r="D37" s="215" t="s">
        <v>4245</v>
      </c>
      <c r="E37" t="s">
        <v>4863</v>
      </c>
      <c r="F37" s="54">
        <v>23</v>
      </c>
      <c r="G37" s="216" t="s">
        <v>322</v>
      </c>
      <c r="H37" s="216">
        <v>3</v>
      </c>
      <c r="I37" s="216" t="s">
        <v>1857</v>
      </c>
      <c r="J37" s="216"/>
      <c r="K37" s="216">
        <v>20020603</v>
      </c>
      <c r="L37" s="242" t="s">
        <v>1814</v>
      </c>
      <c r="M37" t="s">
        <v>4864</v>
      </c>
      <c r="N37" s="11" t="s">
        <v>70</v>
      </c>
      <c r="O37" s="9" t="s">
        <v>71</v>
      </c>
      <c r="R37" s="488" t="s">
        <v>113</v>
      </c>
      <c r="S37" s="488">
        <v>12</v>
      </c>
      <c r="U37" s="25"/>
    </row>
    <row r="38" spans="1:21">
      <c r="A38" s="24">
        <v>37</v>
      </c>
      <c r="B38" s="8">
        <v>100000037</v>
      </c>
      <c r="C38" s="216" t="s">
        <v>438</v>
      </c>
      <c r="D38" s="215" t="s">
        <v>4246</v>
      </c>
      <c r="E38" t="s">
        <v>4863</v>
      </c>
      <c r="F38" s="54">
        <v>34</v>
      </c>
      <c r="G38" s="216" t="s">
        <v>322</v>
      </c>
      <c r="H38" s="216" t="s">
        <v>43</v>
      </c>
      <c r="I38" s="216" t="s">
        <v>1858</v>
      </c>
      <c r="J38" s="216"/>
      <c r="K38" s="216">
        <v>19990402</v>
      </c>
      <c r="L38" s="242" t="s">
        <v>1859</v>
      </c>
      <c r="M38" t="s">
        <v>4864</v>
      </c>
      <c r="N38" s="11" t="s">
        <v>72</v>
      </c>
      <c r="O38" s="9" t="s">
        <v>73</v>
      </c>
      <c r="R38" s="488" t="s">
        <v>114</v>
      </c>
      <c r="S38" s="488">
        <v>11</v>
      </c>
      <c r="U38" s="25"/>
    </row>
    <row r="39" spans="1:21">
      <c r="A39" s="24">
        <v>38</v>
      </c>
      <c r="B39" s="8">
        <v>100000038</v>
      </c>
      <c r="C39" s="216" t="s">
        <v>724</v>
      </c>
      <c r="D39" s="215" t="s">
        <v>4247</v>
      </c>
      <c r="E39" t="s">
        <v>4863</v>
      </c>
      <c r="F39" s="54">
        <v>21</v>
      </c>
      <c r="G39" s="216" t="s">
        <v>322</v>
      </c>
      <c r="H39" s="216" t="s">
        <v>44</v>
      </c>
      <c r="I39" s="216" t="s">
        <v>1860</v>
      </c>
      <c r="J39" s="216"/>
      <c r="K39" s="216">
        <v>20001007</v>
      </c>
      <c r="L39" s="242" t="s">
        <v>1787</v>
      </c>
      <c r="M39" t="s">
        <v>4864</v>
      </c>
      <c r="N39" s="11" t="s">
        <v>74</v>
      </c>
      <c r="O39" s="9" t="s">
        <v>75</v>
      </c>
      <c r="R39" s="488" t="s">
        <v>115</v>
      </c>
      <c r="S39" s="488">
        <v>10</v>
      </c>
      <c r="U39" s="25"/>
    </row>
    <row r="40" spans="1:21">
      <c r="A40" s="24">
        <v>39</v>
      </c>
      <c r="B40" s="8">
        <v>100000039</v>
      </c>
      <c r="C40" s="216" t="s">
        <v>713</v>
      </c>
      <c r="D40" s="215" t="s">
        <v>4248</v>
      </c>
      <c r="E40" t="s">
        <v>4863</v>
      </c>
      <c r="F40" s="54">
        <v>23</v>
      </c>
      <c r="G40" s="216" t="s">
        <v>322</v>
      </c>
      <c r="H40" s="216">
        <v>4</v>
      </c>
      <c r="I40" s="216" t="s">
        <v>1861</v>
      </c>
      <c r="J40" s="216"/>
      <c r="K40" s="216">
        <v>20011106</v>
      </c>
      <c r="L40" s="242" t="s">
        <v>1796</v>
      </c>
      <c r="M40" t="s">
        <v>4864</v>
      </c>
      <c r="N40" s="11" t="s">
        <v>76</v>
      </c>
      <c r="O40" s="9" t="s">
        <v>77</v>
      </c>
      <c r="R40" s="488" t="s">
        <v>116</v>
      </c>
      <c r="S40" s="488">
        <v>9</v>
      </c>
      <c r="U40" s="25"/>
    </row>
    <row r="41" spans="1:21">
      <c r="A41" s="24">
        <v>40</v>
      </c>
      <c r="B41" s="8">
        <v>100000040</v>
      </c>
      <c r="C41" s="216" t="s">
        <v>1862</v>
      </c>
      <c r="D41" s="215" t="s">
        <v>4249</v>
      </c>
      <c r="E41" t="s">
        <v>4863</v>
      </c>
      <c r="F41" s="54">
        <v>22</v>
      </c>
      <c r="G41" s="216" t="s">
        <v>322</v>
      </c>
      <c r="H41" s="216">
        <v>2</v>
      </c>
      <c r="I41" s="216" t="s">
        <v>1863</v>
      </c>
      <c r="J41" s="216"/>
      <c r="K41" s="216">
        <v>20031108</v>
      </c>
      <c r="L41" s="242" t="s">
        <v>1836</v>
      </c>
      <c r="M41" t="s">
        <v>4864</v>
      </c>
      <c r="N41" s="11" t="s">
        <v>78</v>
      </c>
      <c r="O41" s="9" t="s">
        <v>79</v>
      </c>
      <c r="R41" s="488" t="s">
        <v>117</v>
      </c>
      <c r="S41" s="488">
        <v>8</v>
      </c>
      <c r="U41" s="25"/>
    </row>
    <row r="42" spans="1:21">
      <c r="A42" s="24">
        <v>41</v>
      </c>
      <c r="B42" s="8">
        <v>100000041</v>
      </c>
      <c r="C42" s="216" t="s">
        <v>1489</v>
      </c>
      <c r="D42" s="215" t="s">
        <v>4250</v>
      </c>
      <c r="E42" t="s">
        <v>4863</v>
      </c>
      <c r="F42" s="54">
        <v>23</v>
      </c>
      <c r="G42" s="216" t="s">
        <v>322</v>
      </c>
      <c r="H42" s="216">
        <v>3</v>
      </c>
      <c r="I42" s="216" t="s">
        <v>1864</v>
      </c>
      <c r="J42" s="216"/>
      <c r="K42" s="216">
        <v>20010718</v>
      </c>
      <c r="L42" s="242" t="s">
        <v>1796</v>
      </c>
      <c r="M42" t="s">
        <v>4864</v>
      </c>
      <c r="R42" s="488" t="s">
        <v>118</v>
      </c>
      <c r="S42" s="488">
        <v>7</v>
      </c>
      <c r="U42" s="25"/>
    </row>
    <row r="43" spans="1:21">
      <c r="A43" s="24">
        <v>42</v>
      </c>
      <c r="B43" s="8">
        <v>100000042</v>
      </c>
      <c r="C43" s="216" t="s">
        <v>710</v>
      </c>
      <c r="D43" s="215" t="s">
        <v>4251</v>
      </c>
      <c r="E43" t="s">
        <v>4863</v>
      </c>
      <c r="F43" s="54">
        <v>23</v>
      </c>
      <c r="G43" s="216" t="s">
        <v>322</v>
      </c>
      <c r="H43" s="216">
        <v>4</v>
      </c>
      <c r="I43" s="216" t="s">
        <v>1865</v>
      </c>
      <c r="J43" s="216"/>
      <c r="K43" s="216">
        <v>20001002</v>
      </c>
      <c r="L43" s="242" t="s">
        <v>1787</v>
      </c>
      <c r="M43" t="s">
        <v>4864</v>
      </c>
      <c r="N43" s="11" t="s">
        <v>427</v>
      </c>
      <c r="R43" s="488" t="s">
        <v>119</v>
      </c>
      <c r="S43" s="488">
        <v>6</v>
      </c>
      <c r="U43" s="25"/>
    </row>
    <row r="44" spans="1:21">
      <c r="A44" s="24">
        <v>43</v>
      </c>
      <c r="B44" s="8">
        <v>100000043</v>
      </c>
      <c r="C44" s="216" t="s">
        <v>705</v>
      </c>
      <c r="D44" s="215" t="s">
        <v>4252</v>
      </c>
      <c r="E44" t="s">
        <v>4863</v>
      </c>
      <c r="F44" s="54">
        <v>23</v>
      </c>
      <c r="G44" s="216" t="s">
        <v>322</v>
      </c>
      <c r="H44" s="216">
        <v>4</v>
      </c>
      <c r="I44" s="216" t="s">
        <v>1866</v>
      </c>
      <c r="J44" s="216"/>
      <c r="K44" s="216">
        <v>20010212</v>
      </c>
      <c r="L44" s="242" t="s">
        <v>1796</v>
      </c>
      <c r="M44" t="s">
        <v>4864</v>
      </c>
      <c r="N44" s="22" t="s">
        <v>293</v>
      </c>
      <c r="O44" s="23" t="s">
        <v>294</v>
      </c>
      <c r="R44" s="488" t="s">
        <v>120</v>
      </c>
      <c r="S44" s="488">
        <v>5</v>
      </c>
      <c r="U44" s="25"/>
    </row>
    <row r="45" spans="1:21">
      <c r="A45" s="24">
        <v>44</v>
      </c>
      <c r="B45" s="8">
        <v>100000044</v>
      </c>
      <c r="C45" s="216" t="s">
        <v>1867</v>
      </c>
      <c r="D45" s="215" t="s">
        <v>4253</v>
      </c>
      <c r="E45" t="s">
        <v>4863</v>
      </c>
      <c r="F45" s="54">
        <v>23</v>
      </c>
      <c r="G45" s="216" t="s">
        <v>322</v>
      </c>
      <c r="H45" s="216">
        <v>2</v>
      </c>
      <c r="I45" s="216" t="s">
        <v>1868</v>
      </c>
      <c r="J45" s="216"/>
      <c r="K45" s="216">
        <v>20030829</v>
      </c>
      <c r="L45" s="242" t="s">
        <v>1836</v>
      </c>
      <c r="M45" t="s">
        <v>4864</v>
      </c>
      <c r="N45" s="22" t="s">
        <v>295</v>
      </c>
      <c r="O45" s="23" t="s">
        <v>296</v>
      </c>
      <c r="R45" s="488" t="s">
        <v>121</v>
      </c>
      <c r="S45" s="488">
        <v>4</v>
      </c>
      <c r="U45" s="25"/>
    </row>
    <row r="46" spans="1:21">
      <c r="A46" s="24">
        <v>45</v>
      </c>
      <c r="B46" s="8">
        <v>100000045</v>
      </c>
      <c r="C46" s="216" t="s">
        <v>1490</v>
      </c>
      <c r="D46" s="215" t="s">
        <v>4254</v>
      </c>
      <c r="E46" t="s">
        <v>4863</v>
      </c>
      <c r="F46" s="54">
        <v>23</v>
      </c>
      <c r="G46" s="216" t="s">
        <v>322</v>
      </c>
      <c r="H46" s="216">
        <v>3</v>
      </c>
      <c r="I46" s="216" t="s">
        <v>1869</v>
      </c>
      <c r="J46" s="216"/>
      <c r="K46" s="216">
        <v>20020717</v>
      </c>
      <c r="L46" s="242" t="s">
        <v>1814</v>
      </c>
      <c r="M46" t="s">
        <v>4864</v>
      </c>
      <c r="N46" s="22" t="s">
        <v>297</v>
      </c>
      <c r="O46" s="23" t="s">
        <v>298</v>
      </c>
      <c r="R46" s="488" t="s">
        <v>122</v>
      </c>
      <c r="S46" s="488">
        <v>3</v>
      </c>
      <c r="U46" s="25"/>
    </row>
    <row r="47" spans="1:21">
      <c r="A47" s="24">
        <v>46</v>
      </c>
      <c r="B47" s="8">
        <v>100000046</v>
      </c>
      <c r="C47" s="216" t="s">
        <v>716</v>
      </c>
      <c r="D47" s="215" t="s">
        <v>4255</v>
      </c>
      <c r="E47" t="s">
        <v>4863</v>
      </c>
      <c r="F47" s="54">
        <v>23</v>
      </c>
      <c r="G47" s="216" t="s">
        <v>322</v>
      </c>
      <c r="H47" s="216" t="s">
        <v>44</v>
      </c>
      <c r="I47" s="216" t="s">
        <v>1870</v>
      </c>
      <c r="J47" s="216"/>
      <c r="K47" s="216">
        <v>20000811</v>
      </c>
      <c r="L47" s="242" t="s">
        <v>1787</v>
      </c>
      <c r="M47" t="s">
        <v>4864</v>
      </c>
      <c r="N47" s="22" t="s">
        <v>299</v>
      </c>
      <c r="O47" s="23" t="s">
        <v>300</v>
      </c>
      <c r="R47" s="488" t="s">
        <v>123</v>
      </c>
      <c r="S47" s="488">
        <v>2</v>
      </c>
      <c r="U47" s="25"/>
    </row>
    <row r="48" spans="1:21">
      <c r="A48" s="24">
        <v>47</v>
      </c>
      <c r="B48" s="8">
        <v>100000047</v>
      </c>
      <c r="C48" s="216" t="s">
        <v>1724</v>
      </c>
      <c r="D48" s="215" t="s">
        <v>4256</v>
      </c>
      <c r="E48" t="s">
        <v>4863</v>
      </c>
      <c r="F48" s="54">
        <v>23</v>
      </c>
      <c r="G48" s="216" t="s">
        <v>322</v>
      </c>
      <c r="H48" s="216">
        <v>2</v>
      </c>
      <c r="I48" s="216" t="s">
        <v>1871</v>
      </c>
      <c r="J48" s="216"/>
      <c r="K48" s="216">
        <v>20021015</v>
      </c>
      <c r="L48" s="242" t="s">
        <v>1814</v>
      </c>
      <c r="M48" t="s">
        <v>4864</v>
      </c>
      <c r="N48" s="22" t="s">
        <v>301</v>
      </c>
      <c r="O48" s="23" t="s">
        <v>302</v>
      </c>
      <c r="R48" s="488" t="s">
        <v>45</v>
      </c>
      <c r="S48" s="488">
        <v>1</v>
      </c>
      <c r="U48" s="25"/>
    </row>
    <row r="49" spans="1:21">
      <c r="A49" s="24">
        <v>48</v>
      </c>
      <c r="B49" s="8">
        <v>100000048</v>
      </c>
      <c r="C49" s="216" t="s">
        <v>1488</v>
      </c>
      <c r="D49" s="215" t="s">
        <v>1872</v>
      </c>
      <c r="E49" t="s">
        <v>4863</v>
      </c>
      <c r="F49" s="54">
        <v>23</v>
      </c>
      <c r="G49" s="216" t="s">
        <v>322</v>
      </c>
      <c r="H49" s="216">
        <v>5</v>
      </c>
      <c r="I49" s="216" t="s">
        <v>1873</v>
      </c>
      <c r="J49" s="216"/>
      <c r="K49" s="216">
        <v>20000820</v>
      </c>
      <c r="L49" s="242" t="s">
        <v>1787</v>
      </c>
      <c r="M49" t="s">
        <v>4864</v>
      </c>
      <c r="N49" s="22" t="s">
        <v>303</v>
      </c>
      <c r="O49" s="23" t="s">
        <v>304</v>
      </c>
      <c r="U49" s="25"/>
    </row>
    <row r="50" spans="1:21">
      <c r="A50" s="24">
        <v>49</v>
      </c>
      <c r="B50" s="8">
        <v>100000049</v>
      </c>
      <c r="C50" s="216" t="s">
        <v>720</v>
      </c>
      <c r="D50" s="215" t="s">
        <v>4257</v>
      </c>
      <c r="E50" t="s">
        <v>4863</v>
      </c>
      <c r="F50" s="54">
        <v>23</v>
      </c>
      <c r="G50" s="216" t="s">
        <v>322</v>
      </c>
      <c r="H50" s="216">
        <v>4</v>
      </c>
      <c r="I50" s="216" t="s">
        <v>1874</v>
      </c>
      <c r="J50" s="216"/>
      <c r="K50" s="216">
        <v>20001206</v>
      </c>
      <c r="L50" s="242" t="s">
        <v>1787</v>
      </c>
      <c r="M50" t="s">
        <v>4864</v>
      </c>
      <c r="U50" s="25"/>
    </row>
    <row r="51" spans="1:21">
      <c r="A51" s="24">
        <v>50</v>
      </c>
      <c r="B51" s="8">
        <v>100000050</v>
      </c>
      <c r="C51" s="216" t="s">
        <v>1483</v>
      </c>
      <c r="D51" s="215" t="s">
        <v>4258</v>
      </c>
      <c r="E51" t="s">
        <v>4863</v>
      </c>
      <c r="F51" s="54">
        <v>23</v>
      </c>
      <c r="G51" s="216" t="s">
        <v>322</v>
      </c>
      <c r="H51" s="216">
        <v>3</v>
      </c>
      <c r="I51" s="216" t="s">
        <v>1875</v>
      </c>
      <c r="J51" s="216"/>
      <c r="K51" s="216">
        <v>20021226</v>
      </c>
      <c r="L51" s="242" t="s">
        <v>1814</v>
      </c>
      <c r="M51" t="s">
        <v>4864</v>
      </c>
      <c r="N51" s="57" t="s">
        <v>428</v>
      </c>
      <c r="U51" s="25"/>
    </row>
    <row r="52" spans="1:21">
      <c r="A52" s="24">
        <v>51</v>
      </c>
      <c r="B52" s="8">
        <v>100000051</v>
      </c>
      <c r="C52" s="216" t="s">
        <v>1723</v>
      </c>
      <c r="D52" s="215" t="s">
        <v>4259</v>
      </c>
      <c r="E52" t="s">
        <v>4863</v>
      </c>
      <c r="F52" s="54">
        <v>23</v>
      </c>
      <c r="G52" s="216" t="s">
        <v>322</v>
      </c>
      <c r="H52" s="216">
        <v>2</v>
      </c>
      <c r="I52" s="216" t="s">
        <v>1876</v>
      </c>
      <c r="J52" s="216"/>
      <c r="K52" s="216">
        <v>20030802</v>
      </c>
      <c r="L52" s="242" t="s">
        <v>1836</v>
      </c>
      <c r="M52" t="s">
        <v>4864</v>
      </c>
      <c r="N52" s="11" t="s">
        <v>46</v>
      </c>
      <c r="O52" s="9" t="s">
        <v>47</v>
      </c>
      <c r="U52" s="25"/>
    </row>
    <row r="53" spans="1:21">
      <c r="A53" s="24">
        <v>52</v>
      </c>
      <c r="B53" s="8">
        <v>100000052</v>
      </c>
      <c r="C53" s="216" t="s">
        <v>1486</v>
      </c>
      <c r="D53" s="215" t="s">
        <v>1877</v>
      </c>
      <c r="E53" t="s">
        <v>4863</v>
      </c>
      <c r="F53" s="54">
        <v>23</v>
      </c>
      <c r="G53" s="216" t="s">
        <v>322</v>
      </c>
      <c r="H53" s="216">
        <v>3</v>
      </c>
      <c r="I53" s="216" t="s">
        <v>1878</v>
      </c>
      <c r="J53" s="216"/>
      <c r="K53" s="216">
        <v>20020502</v>
      </c>
      <c r="L53" s="242" t="s">
        <v>1814</v>
      </c>
      <c r="M53" t="s">
        <v>4864</v>
      </c>
      <c r="N53" s="11" t="s">
        <v>48</v>
      </c>
      <c r="O53" s="9" t="s">
        <v>49</v>
      </c>
      <c r="U53" s="25"/>
    </row>
    <row r="54" spans="1:21">
      <c r="A54" s="24">
        <v>53</v>
      </c>
      <c r="B54" s="8">
        <v>100000053</v>
      </c>
      <c r="C54" s="216" t="s">
        <v>1482</v>
      </c>
      <c r="D54" s="215" t="s">
        <v>4260</v>
      </c>
      <c r="E54" t="s">
        <v>4863</v>
      </c>
      <c r="F54" s="54">
        <v>23</v>
      </c>
      <c r="G54" s="216" t="s">
        <v>322</v>
      </c>
      <c r="H54" s="216">
        <v>4</v>
      </c>
      <c r="I54" s="216" t="s">
        <v>1879</v>
      </c>
      <c r="J54" s="216"/>
      <c r="K54" s="216">
        <v>20020221</v>
      </c>
      <c r="L54" s="242" t="s">
        <v>1814</v>
      </c>
      <c r="M54" t="s">
        <v>4864</v>
      </c>
      <c r="N54" s="11" t="s">
        <v>25</v>
      </c>
      <c r="O54" s="9" t="s">
        <v>26</v>
      </c>
      <c r="U54" s="25"/>
    </row>
    <row r="55" spans="1:21">
      <c r="A55" s="24">
        <v>54</v>
      </c>
      <c r="B55" s="8">
        <v>100000054</v>
      </c>
      <c r="C55" s="216" t="s">
        <v>1183</v>
      </c>
      <c r="D55" s="215" t="s">
        <v>4261</v>
      </c>
      <c r="E55" t="s">
        <v>4863</v>
      </c>
      <c r="F55" s="54">
        <v>23</v>
      </c>
      <c r="G55" s="216" t="s">
        <v>322</v>
      </c>
      <c r="H55" s="216">
        <v>3</v>
      </c>
      <c r="I55" s="216" t="s">
        <v>1880</v>
      </c>
      <c r="J55" s="216"/>
      <c r="K55" s="216">
        <v>20030117</v>
      </c>
      <c r="L55" s="242" t="s">
        <v>1836</v>
      </c>
      <c r="M55" t="s">
        <v>4864</v>
      </c>
      <c r="N55" s="11" t="s">
        <v>50</v>
      </c>
      <c r="O55" s="9" t="s">
        <v>51</v>
      </c>
      <c r="U55" s="25"/>
    </row>
    <row r="56" spans="1:21">
      <c r="A56" s="24">
        <v>55</v>
      </c>
      <c r="B56" s="8">
        <v>100000055</v>
      </c>
      <c r="C56" s="216" t="s">
        <v>1881</v>
      </c>
      <c r="D56" s="215" t="s">
        <v>1882</v>
      </c>
      <c r="E56" t="s">
        <v>4863</v>
      </c>
      <c r="F56" s="54">
        <v>23</v>
      </c>
      <c r="G56" s="216" t="s">
        <v>322</v>
      </c>
      <c r="H56" s="216">
        <v>2</v>
      </c>
      <c r="I56" s="216" t="s">
        <v>1883</v>
      </c>
      <c r="J56" s="216"/>
      <c r="K56" s="216">
        <v>20020705</v>
      </c>
      <c r="L56" s="242" t="s">
        <v>1814</v>
      </c>
      <c r="M56" t="s">
        <v>4864</v>
      </c>
      <c r="N56" s="11" t="s">
        <v>56</v>
      </c>
      <c r="O56" s="9" t="s">
        <v>57</v>
      </c>
      <c r="U56" s="25"/>
    </row>
    <row r="57" spans="1:21">
      <c r="A57" s="24">
        <v>56</v>
      </c>
      <c r="B57" s="8">
        <v>100000056</v>
      </c>
      <c r="C57" s="216" t="s">
        <v>1520</v>
      </c>
      <c r="D57" s="215" t="s">
        <v>4262</v>
      </c>
      <c r="E57" t="s">
        <v>4863</v>
      </c>
      <c r="F57" s="54">
        <v>28</v>
      </c>
      <c r="G57" s="216" t="s">
        <v>322</v>
      </c>
      <c r="H57" s="216">
        <v>3</v>
      </c>
      <c r="I57" s="216" t="s">
        <v>1884</v>
      </c>
      <c r="J57" s="216"/>
      <c r="K57" s="216">
        <v>20020605</v>
      </c>
      <c r="L57" s="242" t="s">
        <v>1814</v>
      </c>
      <c r="M57" t="s">
        <v>4864</v>
      </c>
      <c r="N57" s="11" t="s">
        <v>58</v>
      </c>
      <c r="O57" s="9" t="s">
        <v>59</v>
      </c>
      <c r="U57" s="25"/>
    </row>
    <row r="58" spans="1:21">
      <c r="A58" s="24">
        <v>57</v>
      </c>
      <c r="B58" s="8">
        <v>100000057</v>
      </c>
      <c r="C58" s="216" t="s">
        <v>723</v>
      </c>
      <c r="D58" s="215" t="s">
        <v>4263</v>
      </c>
      <c r="E58" t="s">
        <v>4863</v>
      </c>
      <c r="F58" s="54">
        <v>25</v>
      </c>
      <c r="G58" s="216" t="s">
        <v>322</v>
      </c>
      <c r="H58" s="216">
        <v>4</v>
      </c>
      <c r="I58" s="216" t="s">
        <v>1885</v>
      </c>
      <c r="J58" s="216"/>
      <c r="K58" s="216">
        <v>20000524</v>
      </c>
      <c r="L58" s="242" t="s">
        <v>1787</v>
      </c>
      <c r="M58" t="s">
        <v>4864</v>
      </c>
      <c r="N58" s="11" t="s">
        <v>64</v>
      </c>
      <c r="O58" s="9" t="s">
        <v>65</v>
      </c>
      <c r="U58" s="25"/>
    </row>
    <row r="59" spans="1:21">
      <c r="A59" s="24">
        <v>58</v>
      </c>
      <c r="B59" s="8">
        <v>100000058</v>
      </c>
      <c r="C59" s="216" t="s">
        <v>1725</v>
      </c>
      <c r="D59" s="215" t="s">
        <v>1886</v>
      </c>
      <c r="E59" t="s">
        <v>4863</v>
      </c>
      <c r="F59" s="54">
        <v>23</v>
      </c>
      <c r="G59" s="216" t="s">
        <v>322</v>
      </c>
      <c r="H59" s="216">
        <v>2</v>
      </c>
      <c r="I59" s="216" t="s">
        <v>1887</v>
      </c>
      <c r="J59" s="216"/>
      <c r="K59" s="216">
        <v>20031006</v>
      </c>
      <c r="L59" s="242" t="s">
        <v>1836</v>
      </c>
      <c r="M59" t="s">
        <v>4864</v>
      </c>
      <c r="N59" s="11" t="s">
        <v>68</v>
      </c>
      <c r="O59" s="9" t="s">
        <v>69</v>
      </c>
      <c r="U59" s="25"/>
    </row>
    <row r="60" spans="1:21">
      <c r="A60" s="24">
        <v>59</v>
      </c>
      <c r="B60" s="8">
        <v>100000059</v>
      </c>
      <c r="C60" s="216" t="s">
        <v>1888</v>
      </c>
      <c r="D60" s="215" t="s">
        <v>4264</v>
      </c>
      <c r="E60" t="s">
        <v>4863</v>
      </c>
      <c r="F60" s="54">
        <v>23</v>
      </c>
      <c r="G60" s="216" t="s">
        <v>322</v>
      </c>
      <c r="H60" s="216">
        <v>2</v>
      </c>
      <c r="I60" s="216" t="s">
        <v>1889</v>
      </c>
      <c r="J60" s="216"/>
      <c r="K60" s="216">
        <v>20030929</v>
      </c>
      <c r="L60" s="242" t="s">
        <v>1836</v>
      </c>
      <c r="M60" t="s">
        <v>4864</v>
      </c>
      <c r="N60" s="11" t="s">
        <v>70</v>
      </c>
      <c r="O60" s="9" t="s">
        <v>71</v>
      </c>
      <c r="U60" s="25"/>
    </row>
    <row r="61" spans="1:21">
      <c r="A61" s="24">
        <v>60</v>
      </c>
      <c r="B61" s="8">
        <v>100000060</v>
      </c>
      <c r="C61" s="216" t="s">
        <v>712</v>
      </c>
      <c r="D61" s="215" t="s">
        <v>4265</v>
      </c>
      <c r="E61" t="s">
        <v>4863</v>
      </c>
      <c r="F61" s="54">
        <v>22</v>
      </c>
      <c r="G61" s="216" t="s">
        <v>322</v>
      </c>
      <c r="H61" s="216">
        <v>4</v>
      </c>
      <c r="I61" s="216" t="s">
        <v>1890</v>
      </c>
      <c r="J61" s="216"/>
      <c r="K61" s="216">
        <v>20010130</v>
      </c>
      <c r="L61" s="242" t="s">
        <v>1796</v>
      </c>
      <c r="M61" t="s">
        <v>4864</v>
      </c>
      <c r="N61" s="11" t="s">
        <v>72</v>
      </c>
      <c r="O61" s="9" t="s">
        <v>73</v>
      </c>
      <c r="U61" s="25"/>
    </row>
    <row r="62" spans="1:21">
      <c r="A62" s="24">
        <v>61</v>
      </c>
      <c r="B62" s="8">
        <v>100000061</v>
      </c>
      <c r="C62" s="216" t="s">
        <v>727</v>
      </c>
      <c r="D62" s="215" t="s">
        <v>4266</v>
      </c>
      <c r="E62" t="s">
        <v>4863</v>
      </c>
      <c r="F62" s="54">
        <v>23</v>
      </c>
      <c r="G62" s="216" t="s">
        <v>322</v>
      </c>
      <c r="H62" s="216">
        <v>4</v>
      </c>
      <c r="I62" s="216" t="s">
        <v>1891</v>
      </c>
      <c r="J62" s="216"/>
      <c r="K62" s="216">
        <v>20020227</v>
      </c>
      <c r="L62" s="242" t="s">
        <v>1814</v>
      </c>
      <c r="M62" t="s">
        <v>4864</v>
      </c>
      <c r="N62" s="11" t="s">
        <v>74</v>
      </c>
      <c r="O62" s="9" t="s">
        <v>75</v>
      </c>
      <c r="U62" s="25"/>
    </row>
    <row r="63" spans="1:21">
      <c r="A63" s="24">
        <v>62</v>
      </c>
      <c r="B63" s="8">
        <v>100000062</v>
      </c>
      <c r="C63" s="216" t="s">
        <v>715</v>
      </c>
      <c r="D63" s="215" t="s">
        <v>1892</v>
      </c>
      <c r="E63" t="s">
        <v>4863</v>
      </c>
      <c r="F63" s="54">
        <v>23</v>
      </c>
      <c r="G63" s="216" t="s">
        <v>322</v>
      </c>
      <c r="H63" s="216">
        <v>4</v>
      </c>
      <c r="I63" s="216" t="s">
        <v>1893</v>
      </c>
      <c r="J63" s="216"/>
      <c r="K63" s="216">
        <v>20011106</v>
      </c>
      <c r="L63" s="242" t="s">
        <v>1796</v>
      </c>
      <c r="M63" t="s">
        <v>4864</v>
      </c>
      <c r="N63" s="11" t="s">
        <v>78</v>
      </c>
      <c r="O63" s="9" t="s">
        <v>79</v>
      </c>
      <c r="U63" s="25"/>
    </row>
    <row r="64" spans="1:21">
      <c r="A64" s="24">
        <v>63</v>
      </c>
      <c r="B64" s="8">
        <v>100000063</v>
      </c>
      <c r="C64" s="216" t="s">
        <v>707</v>
      </c>
      <c r="D64" s="215" t="s">
        <v>4267</v>
      </c>
      <c r="E64" t="s">
        <v>4863</v>
      </c>
      <c r="F64" s="54">
        <v>16</v>
      </c>
      <c r="G64" s="216" t="s">
        <v>322</v>
      </c>
      <c r="H64" s="216">
        <v>4</v>
      </c>
      <c r="I64" s="216" t="s">
        <v>1894</v>
      </c>
      <c r="J64" s="216"/>
      <c r="K64" s="216">
        <v>20010426</v>
      </c>
      <c r="L64" s="242" t="s">
        <v>1796</v>
      </c>
      <c r="M64" t="s">
        <v>4864</v>
      </c>
      <c r="U64" s="25"/>
    </row>
    <row r="65" spans="1:21">
      <c r="A65" s="24">
        <v>64</v>
      </c>
      <c r="B65" s="8">
        <v>100000064</v>
      </c>
      <c r="C65" s="216" t="s">
        <v>1895</v>
      </c>
      <c r="D65" s="215" t="s">
        <v>4268</v>
      </c>
      <c r="E65" t="s">
        <v>4863</v>
      </c>
      <c r="F65" s="54">
        <v>23</v>
      </c>
      <c r="G65" s="216" t="s">
        <v>322</v>
      </c>
      <c r="H65" s="216">
        <v>2</v>
      </c>
      <c r="I65" s="216" t="s">
        <v>1896</v>
      </c>
      <c r="J65" s="216"/>
      <c r="K65" s="216">
        <v>20040325</v>
      </c>
      <c r="L65" s="242" t="s">
        <v>1847</v>
      </c>
      <c r="M65" t="s">
        <v>4864</v>
      </c>
      <c r="U65" s="25"/>
    </row>
    <row r="66" spans="1:21">
      <c r="A66" s="24">
        <v>65</v>
      </c>
      <c r="B66" s="8">
        <v>100000065</v>
      </c>
      <c r="C66" s="216" t="s">
        <v>1897</v>
      </c>
      <c r="D66" s="215" t="s">
        <v>4269</v>
      </c>
      <c r="E66" t="s">
        <v>4863</v>
      </c>
      <c r="F66" s="54">
        <v>23</v>
      </c>
      <c r="G66" s="216" t="s">
        <v>322</v>
      </c>
      <c r="H66" s="216">
        <v>2</v>
      </c>
      <c r="I66" s="216" t="s">
        <v>1898</v>
      </c>
      <c r="J66" s="216"/>
      <c r="K66" s="216">
        <v>20020611</v>
      </c>
      <c r="L66" s="242" t="s">
        <v>1814</v>
      </c>
      <c r="M66" t="s">
        <v>4864</v>
      </c>
      <c r="U66" s="25"/>
    </row>
    <row r="67" spans="1:21">
      <c r="A67" s="24">
        <v>66</v>
      </c>
      <c r="B67" s="8">
        <v>100000066</v>
      </c>
      <c r="C67" s="216" t="s">
        <v>726</v>
      </c>
      <c r="D67" s="215" t="s">
        <v>4270</v>
      </c>
      <c r="E67" t="s">
        <v>4863</v>
      </c>
      <c r="F67" s="54">
        <v>23</v>
      </c>
      <c r="G67" s="216" t="s">
        <v>322</v>
      </c>
      <c r="H67" s="216">
        <v>4</v>
      </c>
      <c r="I67" s="216" t="s">
        <v>1899</v>
      </c>
      <c r="J67" s="216"/>
      <c r="K67" s="216">
        <v>20010523</v>
      </c>
      <c r="L67" s="242" t="s">
        <v>1796</v>
      </c>
      <c r="M67" t="s">
        <v>4864</v>
      </c>
      <c r="U67" s="25"/>
    </row>
    <row r="68" spans="1:21">
      <c r="A68" s="24">
        <v>67</v>
      </c>
      <c r="B68" s="8">
        <v>100000067</v>
      </c>
      <c r="C68" s="216" t="s">
        <v>1900</v>
      </c>
      <c r="D68" s="215" t="s">
        <v>4271</v>
      </c>
      <c r="E68" t="s">
        <v>4863</v>
      </c>
      <c r="F68" s="54">
        <v>23</v>
      </c>
      <c r="G68" s="216" t="s">
        <v>322</v>
      </c>
      <c r="H68" s="216">
        <v>2</v>
      </c>
      <c r="I68" s="216" t="s">
        <v>1901</v>
      </c>
      <c r="J68" s="216"/>
      <c r="K68" s="216">
        <v>20020816</v>
      </c>
      <c r="L68" s="242" t="s">
        <v>1814</v>
      </c>
      <c r="M68" t="s">
        <v>4864</v>
      </c>
      <c r="U68" s="25"/>
    </row>
    <row r="69" spans="1:21">
      <c r="A69" s="24">
        <v>68</v>
      </c>
      <c r="B69" s="8">
        <v>100000068</v>
      </c>
      <c r="C69" s="216" t="s">
        <v>1184</v>
      </c>
      <c r="D69" s="215" t="s">
        <v>1902</v>
      </c>
      <c r="E69" t="s">
        <v>4863</v>
      </c>
      <c r="F69" s="54">
        <v>23</v>
      </c>
      <c r="G69" s="216" t="s">
        <v>322</v>
      </c>
      <c r="H69" s="216">
        <v>3</v>
      </c>
      <c r="I69" s="216" t="s">
        <v>1903</v>
      </c>
      <c r="J69" s="216"/>
      <c r="K69" s="216">
        <v>20011218</v>
      </c>
      <c r="L69" s="242" t="s">
        <v>1796</v>
      </c>
      <c r="M69" t="s">
        <v>4864</v>
      </c>
      <c r="U69" s="25"/>
    </row>
    <row r="70" spans="1:21">
      <c r="A70" s="24">
        <v>69</v>
      </c>
      <c r="B70" s="8">
        <v>100000069</v>
      </c>
      <c r="C70" s="216" t="s">
        <v>709</v>
      </c>
      <c r="D70" s="215" t="s">
        <v>1904</v>
      </c>
      <c r="E70" t="s">
        <v>4863</v>
      </c>
      <c r="F70" s="54">
        <v>24</v>
      </c>
      <c r="G70" s="216" t="s">
        <v>322</v>
      </c>
      <c r="H70" s="216">
        <v>4</v>
      </c>
      <c r="I70" s="216" t="s">
        <v>1905</v>
      </c>
      <c r="J70" s="216"/>
      <c r="K70" s="216">
        <v>20010804</v>
      </c>
      <c r="L70" s="242" t="s">
        <v>1796</v>
      </c>
      <c r="M70" t="s">
        <v>4864</v>
      </c>
      <c r="U70" s="25"/>
    </row>
    <row r="71" spans="1:21">
      <c r="A71" s="24">
        <v>70</v>
      </c>
      <c r="B71" s="8">
        <v>100000070</v>
      </c>
      <c r="C71" s="216" t="s">
        <v>719</v>
      </c>
      <c r="D71" s="215" t="s">
        <v>4272</v>
      </c>
      <c r="E71" t="s">
        <v>4863</v>
      </c>
      <c r="F71" s="54">
        <v>23</v>
      </c>
      <c r="G71" s="216" t="s">
        <v>322</v>
      </c>
      <c r="H71" s="216">
        <v>4</v>
      </c>
      <c r="I71" s="216" t="s">
        <v>1906</v>
      </c>
      <c r="J71" s="216"/>
      <c r="K71" s="216">
        <v>20010805</v>
      </c>
      <c r="L71" s="242" t="s">
        <v>1796</v>
      </c>
      <c r="M71" t="s">
        <v>4864</v>
      </c>
      <c r="U71" s="25"/>
    </row>
    <row r="72" spans="1:21">
      <c r="A72" s="24">
        <v>71</v>
      </c>
      <c r="B72" s="8">
        <v>100000071</v>
      </c>
      <c r="C72" s="216" t="s">
        <v>1907</v>
      </c>
      <c r="D72" s="215" t="s">
        <v>4273</v>
      </c>
      <c r="E72" t="s">
        <v>4863</v>
      </c>
      <c r="F72" s="54">
        <v>23</v>
      </c>
      <c r="G72" s="216" t="s">
        <v>322</v>
      </c>
      <c r="H72" s="216">
        <v>2</v>
      </c>
      <c r="I72" s="216" t="s">
        <v>1908</v>
      </c>
      <c r="J72" s="216"/>
      <c r="K72" s="216">
        <v>20030713</v>
      </c>
      <c r="L72" s="242" t="s">
        <v>1836</v>
      </c>
      <c r="M72" t="s">
        <v>4864</v>
      </c>
      <c r="U72" s="25"/>
    </row>
    <row r="73" spans="1:21">
      <c r="A73" s="24">
        <v>72</v>
      </c>
      <c r="B73" s="8">
        <v>100000072</v>
      </c>
      <c r="C73" s="216" t="s">
        <v>708</v>
      </c>
      <c r="D73" s="215" t="s">
        <v>4274</v>
      </c>
      <c r="E73" t="s">
        <v>4863</v>
      </c>
      <c r="F73" s="54">
        <v>23</v>
      </c>
      <c r="G73" s="216" t="s">
        <v>322</v>
      </c>
      <c r="H73" s="216">
        <v>4</v>
      </c>
      <c r="I73" s="216" t="s">
        <v>1909</v>
      </c>
      <c r="J73" s="216"/>
      <c r="K73" s="216">
        <v>20010410</v>
      </c>
      <c r="L73" s="242" t="s">
        <v>1796</v>
      </c>
      <c r="M73" t="s">
        <v>4864</v>
      </c>
      <c r="U73" s="25"/>
    </row>
    <row r="74" spans="1:21">
      <c r="A74" s="24">
        <v>73</v>
      </c>
      <c r="B74" s="8">
        <v>100000073</v>
      </c>
      <c r="C74" s="216" t="s">
        <v>1910</v>
      </c>
      <c r="D74" s="215" t="s">
        <v>4275</v>
      </c>
      <c r="E74" t="s">
        <v>4863</v>
      </c>
      <c r="F74" s="54">
        <v>23</v>
      </c>
      <c r="G74" s="216" t="s">
        <v>322</v>
      </c>
      <c r="H74" s="216">
        <v>2</v>
      </c>
      <c r="I74" s="216" t="s">
        <v>1911</v>
      </c>
      <c r="J74" s="216"/>
      <c r="K74" s="216">
        <v>20030904</v>
      </c>
      <c r="L74" s="242" t="s">
        <v>1836</v>
      </c>
      <c r="M74" t="s">
        <v>4864</v>
      </c>
      <c r="U74" s="25"/>
    </row>
    <row r="75" spans="1:21">
      <c r="A75" s="24">
        <v>74</v>
      </c>
      <c r="B75" s="8">
        <v>100000074</v>
      </c>
      <c r="C75" s="216" t="s">
        <v>721</v>
      </c>
      <c r="D75" s="215" t="s">
        <v>4276</v>
      </c>
      <c r="E75" t="s">
        <v>4863</v>
      </c>
      <c r="F75" s="54">
        <v>24</v>
      </c>
      <c r="G75" s="216" t="s">
        <v>322</v>
      </c>
      <c r="H75" s="216" t="s">
        <v>44</v>
      </c>
      <c r="I75" s="216" t="s">
        <v>1912</v>
      </c>
      <c r="J75" s="216"/>
      <c r="K75" s="216">
        <v>19990909</v>
      </c>
      <c r="L75" s="242" t="s">
        <v>1859</v>
      </c>
      <c r="M75" t="s">
        <v>4864</v>
      </c>
      <c r="U75" s="25"/>
    </row>
    <row r="76" spans="1:21">
      <c r="A76" s="24">
        <v>75</v>
      </c>
      <c r="B76" s="8">
        <v>100000075</v>
      </c>
      <c r="C76" s="216" t="s">
        <v>714</v>
      </c>
      <c r="D76" s="215" t="s">
        <v>4277</v>
      </c>
      <c r="E76" t="s">
        <v>4863</v>
      </c>
      <c r="F76" s="54">
        <v>23</v>
      </c>
      <c r="G76" s="216" t="s">
        <v>322</v>
      </c>
      <c r="H76" s="216">
        <v>4</v>
      </c>
      <c r="I76" s="216" t="s">
        <v>1913</v>
      </c>
      <c r="J76" s="216"/>
      <c r="K76" s="216">
        <v>20010415</v>
      </c>
      <c r="L76" s="242" t="s">
        <v>1796</v>
      </c>
      <c r="M76" t="s">
        <v>4864</v>
      </c>
      <c r="U76" s="25"/>
    </row>
    <row r="77" spans="1:21">
      <c r="A77" s="24">
        <v>76</v>
      </c>
      <c r="B77" s="8">
        <v>100000076</v>
      </c>
      <c r="C77" s="216" t="s">
        <v>700</v>
      </c>
      <c r="D77" s="215" t="s">
        <v>4278</v>
      </c>
      <c r="E77" t="s">
        <v>4863</v>
      </c>
      <c r="F77" s="54">
        <v>30</v>
      </c>
      <c r="G77" s="216" t="s">
        <v>322</v>
      </c>
      <c r="H77" s="216" t="s">
        <v>44</v>
      </c>
      <c r="I77" s="216" t="s">
        <v>1914</v>
      </c>
      <c r="J77" s="216"/>
      <c r="K77" s="216">
        <v>20000108</v>
      </c>
      <c r="L77" s="242" t="s">
        <v>1787</v>
      </c>
      <c r="M77" t="s">
        <v>4864</v>
      </c>
      <c r="U77" s="25"/>
    </row>
    <row r="78" spans="1:21">
      <c r="A78" s="24">
        <v>77</v>
      </c>
      <c r="B78" s="8">
        <v>100000077</v>
      </c>
      <c r="C78" s="216" t="s">
        <v>722</v>
      </c>
      <c r="D78" s="215" t="s">
        <v>4279</v>
      </c>
      <c r="E78" t="s">
        <v>4863</v>
      </c>
      <c r="F78" s="54">
        <v>35</v>
      </c>
      <c r="G78" s="216" t="s">
        <v>322</v>
      </c>
      <c r="H78" s="216">
        <v>4</v>
      </c>
      <c r="I78" s="216" t="s">
        <v>1915</v>
      </c>
      <c r="J78" s="216"/>
      <c r="K78" s="216">
        <v>20011213</v>
      </c>
      <c r="L78" s="242" t="s">
        <v>1796</v>
      </c>
      <c r="M78" t="s">
        <v>4864</v>
      </c>
      <c r="U78" s="25"/>
    </row>
    <row r="79" spans="1:21">
      <c r="A79" s="24">
        <v>78</v>
      </c>
      <c r="B79" s="8">
        <v>100000078</v>
      </c>
      <c r="C79" s="216" t="s">
        <v>1487</v>
      </c>
      <c r="D79" s="215" t="s">
        <v>4280</v>
      </c>
      <c r="E79" t="s">
        <v>4863</v>
      </c>
      <c r="F79" s="54">
        <v>23</v>
      </c>
      <c r="G79" s="216" t="s">
        <v>322</v>
      </c>
      <c r="H79" s="216" t="s">
        <v>43</v>
      </c>
      <c r="I79" s="216" t="s">
        <v>1916</v>
      </c>
      <c r="J79" s="216"/>
      <c r="K79" s="216">
        <v>19990607</v>
      </c>
      <c r="L79" s="242" t="s">
        <v>1859</v>
      </c>
      <c r="M79" t="s">
        <v>4864</v>
      </c>
      <c r="U79" s="25"/>
    </row>
    <row r="80" spans="1:21">
      <c r="A80" s="24">
        <v>79</v>
      </c>
      <c r="B80" s="8">
        <v>100000079</v>
      </c>
      <c r="C80" s="216" t="s">
        <v>1917</v>
      </c>
      <c r="D80" s="215" t="s">
        <v>4281</v>
      </c>
      <c r="E80" t="s">
        <v>4863</v>
      </c>
      <c r="F80" s="54">
        <v>23</v>
      </c>
      <c r="G80" s="216" t="s">
        <v>322</v>
      </c>
      <c r="H80" s="216">
        <v>2</v>
      </c>
      <c r="I80" s="216" t="s">
        <v>1918</v>
      </c>
      <c r="J80" s="216"/>
      <c r="K80" s="216">
        <v>20030903</v>
      </c>
      <c r="L80" s="242" t="s">
        <v>1836</v>
      </c>
      <c r="M80" t="s">
        <v>4864</v>
      </c>
      <c r="U80" s="25"/>
    </row>
    <row r="81" spans="1:21">
      <c r="A81" s="24">
        <v>80</v>
      </c>
      <c r="B81" s="8">
        <v>100000080</v>
      </c>
      <c r="C81" s="216" t="s">
        <v>1919</v>
      </c>
      <c r="D81" s="215" t="s">
        <v>4282</v>
      </c>
      <c r="E81" t="s">
        <v>4863</v>
      </c>
      <c r="F81" s="54">
        <v>23</v>
      </c>
      <c r="G81" s="216" t="s">
        <v>322</v>
      </c>
      <c r="H81" s="216">
        <v>2</v>
      </c>
      <c r="I81" s="216" t="s">
        <v>1920</v>
      </c>
      <c r="J81" s="216"/>
      <c r="K81" s="216">
        <v>20040311</v>
      </c>
      <c r="L81" s="242" t="s">
        <v>1847</v>
      </c>
      <c r="M81" t="s">
        <v>4864</v>
      </c>
      <c r="U81" s="25"/>
    </row>
    <row r="82" spans="1:21">
      <c r="A82" s="24">
        <v>81</v>
      </c>
      <c r="B82" s="8">
        <v>100000081</v>
      </c>
      <c r="C82" s="216" t="s">
        <v>1921</v>
      </c>
      <c r="D82" s="215" t="s">
        <v>4283</v>
      </c>
      <c r="E82" t="s">
        <v>4863</v>
      </c>
      <c r="F82" s="54">
        <v>23</v>
      </c>
      <c r="G82" s="216" t="s">
        <v>322</v>
      </c>
      <c r="H82" s="216">
        <v>2</v>
      </c>
      <c r="I82" s="216" t="s">
        <v>1922</v>
      </c>
      <c r="J82" s="216"/>
      <c r="K82" s="216">
        <v>20030304</v>
      </c>
      <c r="L82" s="242" t="s">
        <v>1836</v>
      </c>
      <c r="M82" t="s">
        <v>4864</v>
      </c>
      <c r="U82" s="25"/>
    </row>
    <row r="83" spans="1:21">
      <c r="A83" s="24">
        <v>82</v>
      </c>
      <c r="B83" s="8">
        <v>100000082</v>
      </c>
      <c r="C83" s="216" t="s">
        <v>1185</v>
      </c>
      <c r="D83" s="215" t="s">
        <v>4284</v>
      </c>
      <c r="E83" t="s">
        <v>4863</v>
      </c>
      <c r="F83" s="54">
        <v>24</v>
      </c>
      <c r="G83" s="216" t="s">
        <v>322</v>
      </c>
      <c r="H83" s="216">
        <v>3</v>
      </c>
      <c r="I83" s="216" t="s">
        <v>1923</v>
      </c>
      <c r="J83" s="216"/>
      <c r="K83" s="216">
        <v>20020922</v>
      </c>
      <c r="L83" s="242" t="s">
        <v>1814</v>
      </c>
      <c r="M83" t="s">
        <v>4864</v>
      </c>
      <c r="U83" s="25"/>
    </row>
    <row r="84" spans="1:21">
      <c r="A84" s="24">
        <v>83</v>
      </c>
      <c r="B84" s="8">
        <v>100000083</v>
      </c>
      <c r="C84" s="216" t="s">
        <v>725</v>
      </c>
      <c r="D84" s="215" t="s">
        <v>4285</v>
      </c>
      <c r="E84" t="s">
        <v>4863</v>
      </c>
      <c r="F84" s="54">
        <v>23</v>
      </c>
      <c r="G84" s="216" t="s">
        <v>322</v>
      </c>
      <c r="H84" s="216">
        <v>4</v>
      </c>
      <c r="I84" s="216" t="s">
        <v>1924</v>
      </c>
      <c r="J84" s="216"/>
      <c r="K84" s="216">
        <v>20010314</v>
      </c>
      <c r="L84" s="242" t="s">
        <v>1796</v>
      </c>
      <c r="M84" t="s">
        <v>4864</v>
      </c>
      <c r="U84" s="25"/>
    </row>
    <row r="85" spans="1:21">
      <c r="A85" s="24">
        <v>84</v>
      </c>
      <c r="B85" s="8">
        <v>100000084</v>
      </c>
      <c r="C85" s="216" t="s">
        <v>1925</v>
      </c>
      <c r="D85" s="215" t="s">
        <v>4286</v>
      </c>
      <c r="E85" t="s">
        <v>4863</v>
      </c>
      <c r="F85" s="54">
        <v>21</v>
      </c>
      <c r="G85" s="216" t="s">
        <v>322</v>
      </c>
      <c r="H85" s="216">
        <v>2</v>
      </c>
      <c r="I85" s="216" t="s">
        <v>1926</v>
      </c>
      <c r="J85" s="216"/>
      <c r="K85" s="216">
        <v>20030719</v>
      </c>
      <c r="L85" s="242" t="s">
        <v>1836</v>
      </c>
      <c r="M85" t="s">
        <v>4864</v>
      </c>
      <c r="U85" s="25"/>
    </row>
    <row r="86" spans="1:21">
      <c r="A86" s="24">
        <v>85</v>
      </c>
      <c r="B86" s="8">
        <v>100000085</v>
      </c>
      <c r="C86" s="216" t="s">
        <v>704</v>
      </c>
      <c r="D86" s="215" t="s">
        <v>4287</v>
      </c>
      <c r="E86" t="s">
        <v>4863</v>
      </c>
      <c r="F86" s="54">
        <v>23</v>
      </c>
      <c r="G86" s="216" t="s">
        <v>322</v>
      </c>
      <c r="H86" s="216">
        <v>4</v>
      </c>
      <c r="I86" s="216" t="s">
        <v>1927</v>
      </c>
      <c r="J86" s="216"/>
      <c r="K86" s="216">
        <v>20020221</v>
      </c>
      <c r="L86" s="242" t="s">
        <v>1814</v>
      </c>
      <c r="M86" t="s">
        <v>4864</v>
      </c>
      <c r="U86" s="25"/>
    </row>
    <row r="87" spans="1:21">
      <c r="A87" s="24">
        <v>86</v>
      </c>
      <c r="B87" s="8">
        <v>100000086</v>
      </c>
      <c r="C87" s="216" t="s">
        <v>711</v>
      </c>
      <c r="D87" s="215" t="s">
        <v>4288</v>
      </c>
      <c r="E87" t="s">
        <v>4863</v>
      </c>
      <c r="F87" s="54">
        <v>28</v>
      </c>
      <c r="G87" s="216" t="s">
        <v>322</v>
      </c>
      <c r="H87" s="216">
        <v>4</v>
      </c>
      <c r="I87" s="216" t="s">
        <v>1928</v>
      </c>
      <c r="J87" s="216"/>
      <c r="K87" s="216">
        <v>20010607</v>
      </c>
      <c r="L87" s="242" t="s">
        <v>1796</v>
      </c>
      <c r="M87" t="s">
        <v>4864</v>
      </c>
      <c r="U87" s="25"/>
    </row>
    <row r="88" spans="1:21">
      <c r="A88" s="24">
        <v>87</v>
      </c>
      <c r="B88" s="8">
        <v>100000087</v>
      </c>
      <c r="C88" s="216" t="s">
        <v>1492</v>
      </c>
      <c r="D88" s="215" t="s">
        <v>4289</v>
      </c>
      <c r="E88" t="s">
        <v>4863</v>
      </c>
      <c r="F88" s="54">
        <v>23</v>
      </c>
      <c r="G88" s="216" t="s">
        <v>322</v>
      </c>
      <c r="H88" s="216">
        <v>3</v>
      </c>
      <c r="I88" s="216" t="s">
        <v>1929</v>
      </c>
      <c r="J88" s="216"/>
      <c r="K88" s="216">
        <v>20020725</v>
      </c>
      <c r="L88" s="242" t="s">
        <v>1814</v>
      </c>
      <c r="M88" t="s">
        <v>4864</v>
      </c>
      <c r="U88" s="25"/>
    </row>
    <row r="89" spans="1:21">
      <c r="A89" s="24">
        <v>88</v>
      </c>
      <c r="B89" s="8">
        <v>100000088</v>
      </c>
      <c r="C89" s="216" t="s">
        <v>1637</v>
      </c>
      <c r="D89" s="215" t="s">
        <v>4290</v>
      </c>
      <c r="E89" t="s">
        <v>4863</v>
      </c>
      <c r="F89" s="54">
        <v>22</v>
      </c>
      <c r="G89" s="216" t="s">
        <v>1642</v>
      </c>
      <c r="H89" s="216" t="s">
        <v>43</v>
      </c>
      <c r="I89" s="216" t="s">
        <v>1930</v>
      </c>
      <c r="J89" s="216"/>
      <c r="K89" s="216">
        <v>20000217</v>
      </c>
      <c r="L89" s="242" t="s">
        <v>1787</v>
      </c>
      <c r="M89" t="s">
        <v>4864</v>
      </c>
      <c r="U89" s="25"/>
    </row>
    <row r="90" spans="1:21">
      <c r="A90" s="24">
        <v>89</v>
      </c>
      <c r="B90" s="8">
        <v>100000089</v>
      </c>
      <c r="C90" s="216" t="s">
        <v>1628</v>
      </c>
      <c r="D90" s="215" t="s">
        <v>1931</v>
      </c>
      <c r="E90" t="s">
        <v>4863</v>
      </c>
      <c r="F90" s="54">
        <v>22</v>
      </c>
      <c r="G90" s="216" t="s">
        <v>1642</v>
      </c>
      <c r="H90" s="216" t="s">
        <v>43</v>
      </c>
      <c r="I90" s="216" t="s">
        <v>1932</v>
      </c>
      <c r="J90" s="216"/>
      <c r="K90" s="216">
        <v>19991228</v>
      </c>
      <c r="L90" s="242" t="s">
        <v>1859</v>
      </c>
      <c r="M90" t="s">
        <v>4864</v>
      </c>
      <c r="U90" s="25"/>
    </row>
    <row r="91" spans="1:21">
      <c r="A91" s="24">
        <v>90</v>
      </c>
      <c r="B91" s="8">
        <v>100000090</v>
      </c>
      <c r="C91" s="216" t="s">
        <v>1638</v>
      </c>
      <c r="D91" s="215" t="s">
        <v>1933</v>
      </c>
      <c r="E91" t="s">
        <v>4863</v>
      </c>
      <c r="F91" s="54">
        <v>22</v>
      </c>
      <c r="G91" s="216" t="s">
        <v>1642</v>
      </c>
      <c r="H91" s="216" t="s">
        <v>43</v>
      </c>
      <c r="I91" s="216" t="s">
        <v>1934</v>
      </c>
      <c r="J91" s="216"/>
      <c r="K91" s="216">
        <v>19990502</v>
      </c>
      <c r="L91" s="242" t="s">
        <v>1859</v>
      </c>
      <c r="M91" t="s">
        <v>4864</v>
      </c>
      <c r="U91" s="25"/>
    </row>
    <row r="92" spans="1:21">
      <c r="A92" s="24">
        <v>91</v>
      </c>
      <c r="B92" s="8">
        <v>100000091</v>
      </c>
      <c r="C92" s="216" t="s">
        <v>1636</v>
      </c>
      <c r="D92" s="215" t="s">
        <v>1935</v>
      </c>
      <c r="E92" t="s">
        <v>4863</v>
      </c>
      <c r="F92" s="54">
        <v>22</v>
      </c>
      <c r="G92" s="216" t="s">
        <v>1642</v>
      </c>
      <c r="H92" s="216" t="s">
        <v>43</v>
      </c>
      <c r="I92" s="216" t="s">
        <v>1936</v>
      </c>
      <c r="J92" s="216"/>
      <c r="K92" s="216">
        <v>19991113</v>
      </c>
      <c r="L92" s="242" t="s">
        <v>1859</v>
      </c>
      <c r="M92" t="s">
        <v>4864</v>
      </c>
      <c r="U92" s="25"/>
    </row>
    <row r="93" spans="1:21">
      <c r="A93" s="24">
        <v>92</v>
      </c>
      <c r="B93" s="8">
        <v>100000092</v>
      </c>
      <c r="C93" s="216" t="s">
        <v>1937</v>
      </c>
      <c r="D93" s="215" t="s">
        <v>4291</v>
      </c>
      <c r="E93" t="s">
        <v>4863</v>
      </c>
      <c r="F93" s="54">
        <v>22</v>
      </c>
      <c r="G93" s="216" t="s">
        <v>1642</v>
      </c>
      <c r="H93" s="216" t="s">
        <v>43</v>
      </c>
      <c r="I93" s="216" t="s">
        <v>1938</v>
      </c>
      <c r="J93" s="216"/>
      <c r="K93" s="216">
        <v>19990731</v>
      </c>
      <c r="L93" s="242" t="s">
        <v>1859</v>
      </c>
      <c r="M93" t="s">
        <v>4864</v>
      </c>
      <c r="U93" s="25"/>
    </row>
    <row r="94" spans="1:21">
      <c r="A94" s="24">
        <v>93</v>
      </c>
      <c r="B94" s="8">
        <v>100000093</v>
      </c>
      <c r="C94" s="216" t="s">
        <v>1627</v>
      </c>
      <c r="D94" s="215" t="s">
        <v>4292</v>
      </c>
      <c r="E94" t="s">
        <v>4863</v>
      </c>
      <c r="F94" s="54">
        <v>22</v>
      </c>
      <c r="G94" s="216" t="s">
        <v>1642</v>
      </c>
      <c r="H94" s="216" t="s">
        <v>44</v>
      </c>
      <c r="I94" s="216" t="s">
        <v>1939</v>
      </c>
      <c r="J94" s="216"/>
      <c r="K94" s="216">
        <v>20000710</v>
      </c>
      <c r="L94" s="242" t="s">
        <v>1787</v>
      </c>
      <c r="M94" t="s">
        <v>4864</v>
      </c>
      <c r="U94" s="25"/>
    </row>
    <row r="95" spans="1:21">
      <c r="A95" s="24">
        <v>94</v>
      </c>
      <c r="B95" s="8">
        <v>100000094</v>
      </c>
      <c r="C95" s="216" t="s">
        <v>1624</v>
      </c>
      <c r="D95" s="215" t="s">
        <v>1940</v>
      </c>
      <c r="E95" t="s">
        <v>4863</v>
      </c>
      <c r="F95" s="54">
        <v>22</v>
      </c>
      <c r="G95" s="216" t="s">
        <v>1642</v>
      </c>
      <c r="H95" s="216">
        <v>4</v>
      </c>
      <c r="I95" s="216" t="s">
        <v>1941</v>
      </c>
      <c r="J95" s="216"/>
      <c r="K95" s="216">
        <v>20011004</v>
      </c>
      <c r="L95" s="242" t="s">
        <v>1796</v>
      </c>
      <c r="M95" t="s">
        <v>4864</v>
      </c>
      <c r="U95" s="25"/>
    </row>
    <row r="96" spans="1:21">
      <c r="A96" s="24">
        <v>95</v>
      </c>
      <c r="B96" s="8">
        <v>100000095</v>
      </c>
      <c r="C96" s="216" t="s">
        <v>1626</v>
      </c>
      <c r="D96" s="215" t="s">
        <v>1942</v>
      </c>
      <c r="E96" t="s">
        <v>4863</v>
      </c>
      <c r="F96" s="54">
        <v>22</v>
      </c>
      <c r="G96" s="216" t="s">
        <v>1642</v>
      </c>
      <c r="H96" s="216">
        <v>4</v>
      </c>
      <c r="I96" s="216" t="s">
        <v>1943</v>
      </c>
      <c r="J96" s="216"/>
      <c r="K96" s="216">
        <v>20011101</v>
      </c>
      <c r="L96" s="242" t="s">
        <v>1796</v>
      </c>
      <c r="M96" t="s">
        <v>4864</v>
      </c>
      <c r="U96" s="25"/>
    </row>
    <row r="97" spans="1:21">
      <c r="A97" s="24">
        <v>96</v>
      </c>
      <c r="B97" s="8">
        <v>100000096</v>
      </c>
      <c r="C97" s="216" t="s">
        <v>1625</v>
      </c>
      <c r="D97" s="215" t="s">
        <v>4293</v>
      </c>
      <c r="E97" t="s">
        <v>4863</v>
      </c>
      <c r="F97" s="54">
        <v>22</v>
      </c>
      <c r="G97" s="216" t="s">
        <v>1642</v>
      </c>
      <c r="H97" s="216">
        <v>4</v>
      </c>
      <c r="I97" s="216" t="s">
        <v>1944</v>
      </c>
      <c r="J97" s="216"/>
      <c r="K97" s="216">
        <v>20010530</v>
      </c>
      <c r="L97" s="242" t="s">
        <v>1796</v>
      </c>
      <c r="M97" t="s">
        <v>4864</v>
      </c>
      <c r="U97" s="25"/>
    </row>
    <row r="98" spans="1:21">
      <c r="A98" s="24">
        <v>97</v>
      </c>
      <c r="B98" s="8">
        <v>100000097</v>
      </c>
      <c r="C98" s="216" t="s">
        <v>1634</v>
      </c>
      <c r="D98" s="215" t="s">
        <v>4294</v>
      </c>
      <c r="E98" t="s">
        <v>4863</v>
      </c>
      <c r="F98" s="54">
        <v>22</v>
      </c>
      <c r="G98" s="216" t="s">
        <v>1642</v>
      </c>
      <c r="H98" s="216">
        <v>4</v>
      </c>
      <c r="I98" s="216" t="s">
        <v>1945</v>
      </c>
      <c r="J98" s="216"/>
      <c r="K98" s="216">
        <v>20020206</v>
      </c>
      <c r="L98" s="242" t="s">
        <v>1814</v>
      </c>
      <c r="M98" t="s">
        <v>4864</v>
      </c>
      <c r="U98" s="25"/>
    </row>
    <row r="99" spans="1:21">
      <c r="A99" s="24">
        <v>98</v>
      </c>
      <c r="B99" s="8">
        <v>100000098</v>
      </c>
      <c r="C99" s="216" t="s">
        <v>1635</v>
      </c>
      <c r="D99" s="215" t="s">
        <v>1946</v>
      </c>
      <c r="E99" t="s">
        <v>4863</v>
      </c>
      <c r="F99" s="54">
        <v>22</v>
      </c>
      <c r="G99" s="216" t="s">
        <v>1642</v>
      </c>
      <c r="H99" s="216">
        <v>4</v>
      </c>
      <c r="I99" s="216" t="s">
        <v>1947</v>
      </c>
      <c r="J99" s="216"/>
      <c r="K99" s="216">
        <v>20010110</v>
      </c>
      <c r="L99" s="242" t="s">
        <v>1796</v>
      </c>
      <c r="M99" t="s">
        <v>4864</v>
      </c>
      <c r="U99" s="25"/>
    </row>
    <row r="100" spans="1:21">
      <c r="A100" s="24">
        <v>99</v>
      </c>
      <c r="B100" s="8">
        <v>100000099</v>
      </c>
      <c r="C100" s="216" t="s">
        <v>1633</v>
      </c>
      <c r="D100" s="215" t="s">
        <v>4295</v>
      </c>
      <c r="E100" t="s">
        <v>4863</v>
      </c>
      <c r="F100" s="54">
        <v>22</v>
      </c>
      <c r="G100" s="216" t="s">
        <v>1642</v>
      </c>
      <c r="H100" s="216">
        <v>4</v>
      </c>
      <c r="I100" s="216" t="s">
        <v>1948</v>
      </c>
      <c r="J100" s="216"/>
      <c r="K100" s="216">
        <v>20010704</v>
      </c>
      <c r="L100" s="242" t="s">
        <v>1796</v>
      </c>
      <c r="M100" t="s">
        <v>4864</v>
      </c>
      <c r="U100" s="25"/>
    </row>
    <row r="101" spans="1:21">
      <c r="A101" s="24">
        <v>100</v>
      </c>
      <c r="B101" s="8">
        <v>100000100</v>
      </c>
      <c r="C101" s="216" t="s">
        <v>1622</v>
      </c>
      <c r="D101" s="215" t="s">
        <v>1949</v>
      </c>
      <c r="E101" t="s">
        <v>4863</v>
      </c>
      <c r="F101" s="54">
        <v>22</v>
      </c>
      <c r="G101" s="216" t="s">
        <v>1642</v>
      </c>
      <c r="H101" s="216">
        <v>3</v>
      </c>
      <c r="I101" s="216" t="s">
        <v>1950</v>
      </c>
      <c r="J101" s="216"/>
      <c r="K101" s="216">
        <v>20020715</v>
      </c>
      <c r="L101" s="242" t="s">
        <v>1814</v>
      </c>
      <c r="M101" t="s">
        <v>4864</v>
      </c>
      <c r="U101" s="25"/>
    </row>
    <row r="102" spans="1:21">
      <c r="A102" s="24">
        <v>101</v>
      </c>
      <c r="B102" s="8">
        <v>100000101</v>
      </c>
      <c r="C102" s="216" t="s">
        <v>1620</v>
      </c>
      <c r="D102" s="215" t="s">
        <v>4296</v>
      </c>
      <c r="E102" t="s">
        <v>4863</v>
      </c>
      <c r="F102" s="54">
        <v>22</v>
      </c>
      <c r="G102" s="216" t="s">
        <v>1642</v>
      </c>
      <c r="H102" s="216">
        <v>3</v>
      </c>
      <c r="I102" s="216" t="s">
        <v>1951</v>
      </c>
      <c r="J102" s="216"/>
      <c r="K102" s="216">
        <v>20020927</v>
      </c>
      <c r="L102" s="242" t="s">
        <v>1814</v>
      </c>
      <c r="M102" t="s">
        <v>4864</v>
      </c>
      <c r="U102" s="25"/>
    </row>
    <row r="103" spans="1:21">
      <c r="A103" s="24">
        <v>102</v>
      </c>
      <c r="B103" s="8">
        <v>100000102</v>
      </c>
      <c r="C103" s="216" t="s">
        <v>1631</v>
      </c>
      <c r="D103" s="215" t="s">
        <v>4297</v>
      </c>
      <c r="E103" t="s">
        <v>4863</v>
      </c>
      <c r="F103" s="54">
        <v>22</v>
      </c>
      <c r="G103" s="216" t="s">
        <v>1642</v>
      </c>
      <c r="H103" s="216">
        <v>3</v>
      </c>
      <c r="I103" s="216" t="s">
        <v>1952</v>
      </c>
      <c r="J103" s="216"/>
      <c r="K103" s="216">
        <v>20010827</v>
      </c>
      <c r="L103" s="242" t="s">
        <v>1796</v>
      </c>
      <c r="M103" t="s">
        <v>4864</v>
      </c>
      <c r="U103" s="25"/>
    </row>
    <row r="104" spans="1:21">
      <c r="A104" s="24">
        <v>103</v>
      </c>
      <c r="B104" s="8">
        <v>100000103</v>
      </c>
      <c r="C104" s="216" t="s">
        <v>1630</v>
      </c>
      <c r="D104" s="215" t="s">
        <v>1953</v>
      </c>
      <c r="E104" t="s">
        <v>4863</v>
      </c>
      <c r="F104" s="54">
        <v>22</v>
      </c>
      <c r="G104" s="216" t="s">
        <v>1642</v>
      </c>
      <c r="H104" s="216">
        <v>3</v>
      </c>
      <c r="I104" s="216" t="s">
        <v>1954</v>
      </c>
      <c r="J104" s="216"/>
      <c r="K104" s="216">
        <v>20020512</v>
      </c>
      <c r="L104" s="242" t="s">
        <v>1814</v>
      </c>
      <c r="M104" t="s">
        <v>4864</v>
      </c>
      <c r="U104" s="25"/>
    </row>
    <row r="105" spans="1:21">
      <c r="A105" s="24">
        <v>104</v>
      </c>
      <c r="B105" s="8">
        <v>100000104</v>
      </c>
      <c r="C105" s="216" t="s">
        <v>1621</v>
      </c>
      <c r="D105" s="215" t="s">
        <v>1955</v>
      </c>
      <c r="E105" t="s">
        <v>4863</v>
      </c>
      <c r="F105" s="54">
        <v>22</v>
      </c>
      <c r="G105" s="216" t="s">
        <v>1642</v>
      </c>
      <c r="H105" s="216">
        <v>3</v>
      </c>
      <c r="I105" s="216" t="s">
        <v>1956</v>
      </c>
      <c r="J105" s="216"/>
      <c r="K105" s="216">
        <v>20020406</v>
      </c>
      <c r="L105" s="242" t="s">
        <v>1814</v>
      </c>
      <c r="M105" t="s">
        <v>4864</v>
      </c>
      <c r="U105" s="25"/>
    </row>
    <row r="106" spans="1:21">
      <c r="A106" s="24">
        <v>105</v>
      </c>
      <c r="B106" s="8">
        <v>100000105</v>
      </c>
      <c r="C106" s="216" t="s">
        <v>1623</v>
      </c>
      <c r="D106" s="215" t="s">
        <v>1957</v>
      </c>
      <c r="E106" t="s">
        <v>4863</v>
      </c>
      <c r="F106" s="54">
        <v>22</v>
      </c>
      <c r="G106" s="216" t="s">
        <v>1642</v>
      </c>
      <c r="H106" s="216">
        <v>3</v>
      </c>
      <c r="I106" s="216" t="s">
        <v>1958</v>
      </c>
      <c r="J106" s="216"/>
      <c r="K106" s="216">
        <v>20020427</v>
      </c>
      <c r="L106" s="242" t="s">
        <v>1814</v>
      </c>
      <c r="M106" t="s">
        <v>4864</v>
      </c>
      <c r="U106" s="25"/>
    </row>
    <row r="107" spans="1:21">
      <c r="A107" s="24">
        <v>106</v>
      </c>
      <c r="B107" s="8">
        <v>100000106</v>
      </c>
      <c r="C107" s="216" t="s">
        <v>1632</v>
      </c>
      <c r="D107" s="215" t="s">
        <v>4298</v>
      </c>
      <c r="E107" t="s">
        <v>4863</v>
      </c>
      <c r="F107" s="54">
        <v>22</v>
      </c>
      <c r="G107" s="216" t="s">
        <v>1642</v>
      </c>
      <c r="H107" s="216">
        <v>3</v>
      </c>
      <c r="I107" s="216" t="s">
        <v>1959</v>
      </c>
      <c r="J107" s="216"/>
      <c r="K107" s="216">
        <v>20021021</v>
      </c>
      <c r="L107" s="242" t="s">
        <v>1814</v>
      </c>
      <c r="M107" t="s">
        <v>4864</v>
      </c>
      <c r="U107" s="25"/>
    </row>
    <row r="108" spans="1:21">
      <c r="A108" s="24">
        <v>107</v>
      </c>
      <c r="B108" s="8">
        <v>100000107</v>
      </c>
      <c r="C108" s="216" t="s">
        <v>1629</v>
      </c>
      <c r="D108" s="215" t="s">
        <v>4299</v>
      </c>
      <c r="E108" t="s">
        <v>4863</v>
      </c>
      <c r="F108" s="54">
        <v>22</v>
      </c>
      <c r="G108" s="216" t="s">
        <v>1642</v>
      </c>
      <c r="H108" s="216">
        <v>3</v>
      </c>
      <c r="I108" s="216" t="s">
        <v>1960</v>
      </c>
      <c r="J108" s="216"/>
      <c r="K108" s="216">
        <v>20010707</v>
      </c>
      <c r="L108" s="242" t="s">
        <v>1796</v>
      </c>
      <c r="M108" t="s">
        <v>4864</v>
      </c>
      <c r="U108" s="25"/>
    </row>
    <row r="109" spans="1:21">
      <c r="A109" s="24">
        <v>108</v>
      </c>
      <c r="B109" s="8">
        <v>100000108</v>
      </c>
      <c r="C109" s="216" t="s">
        <v>1961</v>
      </c>
      <c r="D109" s="215" t="s">
        <v>4300</v>
      </c>
      <c r="E109" t="s">
        <v>4863</v>
      </c>
      <c r="F109" s="54">
        <v>22</v>
      </c>
      <c r="G109" s="216" t="s">
        <v>1642</v>
      </c>
      <c r="H109" s="216">
        <v>3</v>
      </c>
      <c r="I109" s="216" t="s">
        <v>1962</v>
      </c>
      <c r="J109" s="216"/>
      <c r="K109" s="216">
        <v>20020814</v>
      </c>
      <c r="L109" s="242" t="s">
        <v>1814</v>
      </c>
      <c r="M109" t="s">
        <v>4864</v>
      </c>
      <c r="U109" s="25"/>
    </row>
    <row r="110" spans="1:21">
      <c r="A110" s="24">
        <v>109</v>
      </c>
      <c r="B110" s="8">
        <v>100000109</v>
      </c>
      <c r="C110" s="216" t="s">
        <v>1963</v>
      </c>
      <c r="D110" s="215" t="s">
        <v>1964</v>
      </c>
      <c r="E110" t="s">
        <v>4863</v>
      </c>
      <c r="F110" s="54">
        <v>22</v>
      </c>
      <c r="G110" s="216" t="s">
        <v>1642</v>
      </c>
      <c r="H110" s="216">
        <v>2</v>
      </c>
      <c r="I110" s="216" t="s">
        <v>1965</v>
      </c>
      <c r="J110" s="216"/>
      <c r="K110" s="216">
        <v>20030723</v>
      </c>
      <c r="L110" s="242" t="s">
        <v>1836</v>
      </c>
      <c r="M110" t="s">
        <v>4864</v>
      </c>
      <c r="U110" s="25"/>
    </row>
    <row r="111" spans="1:21">
      <c r="A111" s="24">
        <v>110</v>
      </c>
      <c r="B111" s="8">
        <v>100000110</v>
      </c>
      <c r="C111" s="216" t="s">
        <v>1966</v>
      </c>
      <c r="D111" s="215" t="s">
        <v>1967</v>
      </c>
      <c r="E111" t="s">
        <v>4863</v>
      </c>
      <c r="F111" s="54">
        <v>22</v>
      </c>
      <c r="G111" s="216" t="s">
        <v>1642</v>
      </c>
      <c r="H111" s="216">
        <v>2</v>
      </c>
      <c r="I111" s="216" t="s">
        <v>1968</v>
      </c>
      <c r="J111" s="216"/>
      <c r="K111" s="216">
        <v>20031105</v>
      </c>
      <c r="L111" s="242" t="s">
        <v>1836</v>
      </c>
      <c r="M111" t="s">
        <v>4864</v>
      </c>
      <c r="U111" s="25"/>
    </row>
    <row r="112" spans="1:21">
      <c r="A112" s="24">
        <v>111</v>
      </c>
      <c r="B112" s="8">
        <v>100000111</v>
      </c>
      <c r="C112" s="216" t="s">
        <v>1969</v>
      </c>
      <c r="D112" s="215" t="s">
        <v>1970</v>
      </c>
      <c r="E112" t="s">
        <v>4863</v>
      </c>
      <c r="F112" s="54">
        <v>22</v>
      </c>
      <c r="G112" s="216" t="s">
        <v>1642</v>
      </c>
      <c r="H112" s="216">
        <v>2</v>
      </c>
      <c r="I112" s="216" t="s">
        <v>1971</v>
      </c>
      <c r="J112" s="216"/>
      <c r="K112" s="216">
        <v>20030529</v>
      </c>
      <c r="L112" s="242" t="s">
        <v>1836</v>
      </c>
      <c r="M112" t="s">
        <v>4864</v>
      </c>
      <c r="U112" s="25"/>
    </row>
    <row r="113" spans="1:21">
      <c r="A113" s="24">
        <v>112</v>
      </c>
      <c r="B113" s="8">
        <v>100000112</v>
      </c>
      <c r="C113" s="216" t="s">
        <v>1688</v>
      </c>
      <c r="D113" s="215" t="s">
        <v>1972</v>
      </c>
      <c r="E113" t="s">
        <v>4863</v>
      </c>
      <c r="F113" s="54">
        <v>22</v>
      </c>
      <c r="G113" s="216" t="s">
        <v>1642</v>
      </c>
      <c r="H113" s="216">
        <v>2</v>
      </c>
      <c r="I113" s="216" t="s">
        <v>1973</v>
      </c>
      <c r="J113" s="216"/>
      <c r="K113" s="216">
        <v>20030809</v>
      </c>
      <c r="L113" s="242" t="s">
        <v>1836</v>
      </c>
      <c r="M113" t="s">
        <v>4864</v>
      </c>
      <c r="U113" s="25"/>
    </row>
    <row r="114" spans="1:21">
      <c r="A114" s="24">
        <v>113</v>
      </c>
      <c r="B114" s="8">
        <v>100000113</v>
      </c>
      <c r="C114" s="216" t="s">
        <v>1974</v>
      </c>
      <c r="D114" s="215" t="s">
        <v>1975</v>
      </c>
      <c r="E114" t="s">
        <v>4863</v>
      </c>
      <c r="F114" s="54">
        <v>22</v>
      </c>
      <c r="G114" s="216" t="s">
        <v>1642</v>
      </c>
      <c r="H114" s="216">
        <v>2</v>
      </c>
      <c r="I114" s="216" t="s">
        <v>1976</v>
      </c>
      <c r="J114" s="216"/>
      <c r="K114" s="216">
        <v>20031029</v>
      </c>
      <c r="L114" s="242" t="s">
        <v>1836</v>
      </c>
      <c r="M114" t="s">
        <v>4864</v>
      </c>
      <c r="U114" s="25"/>
    </row>
    <row r="115" spans="1:21">
      <c r="A115" s="24">
        <v>114</v>
      </c>
      <c r="B115" s="8">
        <v>100000114</v>
      </c>
      <c r="C115" s="216" t="s">
        <v>1977</v>
      </c>
      <c r="D115" s="215" t="s">
        <v>1978</v>
      </c>
      <c r="E115" t="s">
        <v>4863</v>
      </c>
      <c r="F115" s="54">
        <v>22</v>
      </c>
      <c r="G115" s="216" t="s">
        <v>1642</v>
      </c>
      <c r="H115" s="216">
        <v>2</v>
      </c>
      <c r="I115" s="216" t="s">
        <v>1979</v>
      </c>
      <c r="J115" s="216"/>
      <c r="K115" s="216">
        <v>20030802</v>
      </c>
      <c r="L115" s="242" t="s">
        <v>1836</v>
      </c>
      <c r="M115" t="s">
        <v>4864</v>
      </c>
      <c r="U115" s="25"/>
    </row>
    <row r="116" spans="1:21">
      <c r="A116" s="24">
        <v>115</v>
      </c>
      <c r="B116" s="8">
        <v>100000115</v>
      </c>
      <c r="C116" s="216" t="s">
        <v>1980</v>
      </c>
      <c r="D116" s="215" t="s">
        <v>1981</v>
      </c>
      <c r="E116" t="s">
        <v>4863</v>
      </c>
      <c r="F116" s="54">
        <v>22</v>
      </c>
      <c r="G116" s="216" t="s">
        <v>1642</v>
      </c>
      <c r="H116" s="216">
        <v>2</v>
      </c>
      <c r="I116" s="216" t="s">
        <v>1982</v>
      </c>
      <c r="J116" s="216"/>
      <c r="K116" s="216">
        <v>20030717</v>
      </c>
      <c r="L116" s="242" t="s">
        <v>1836</v>
      </c>
      <c r="M116" t="s">
        <v>4864</v>
      </c>
      <c r="U116" s="25"/>
    </row>
    <row r="117" spans="1:21">
      <c r="A117" s="24">
        <v>116</v>
      </c>
      <c r="B117" s="8">
        <v>100000116</v>
      </c>
      <c r="C117" s="216" t="s">
        <v>1983</v>
      </c>
      <c r="D117" s="215" t="s">
        <v>1984</v>
      </c>
      <c r="E117" t="s">
        <v>4863</v>
      </c>
      <c r="F117" s="54">
        <v>22</v>
      </c>
      <c r="G117" s="216" t="s">
        <v>1642</v>
      </c>
      <c r="H117" s="216">
        <v>2</v>
      </c>
      <c r="I117" s="216" t="s">
        <v>1985</v>
      </c>
      <c r="J117" s="216"/>
      <c r="K117" s="216">
        <v>20030423</v>
      </c>
      <c r="L117" s="242" t="s">
        <v>1836</v>
      </c>
      <c r="M117" t="s">
        <v>4864</v>
      </c>
      <c r="U117" s="25"/>
    </row>
    <row r="118" spans="1:21">
      <c r="A118" s="24">
        <v>117</v>
      </c>
      <c r="B118" s="8">
        <v>100000117</v>
      </c>
      <c r="C118" s="216" t="s">
        <v>1986</v>
      </c>
      <c r="D118" s="215" t="s">
        <v>4301</v>
      </c>
      <c r="E118" t="s">
        <v>4863</v>
      </c>
      <c r="F118" s="54">
        <v>22</v>
      </c>
      <c r="G118" s="216" t="s">
        <v>1642</v>
      </c>
      <c r="H118" s="216">
        <v>2</v>
      </c>
      <c r="I118" s="216" t="s">
        <v>1987</v>
      </c>
      <c r="J118" s="216"/>
      <c r="K118" s="216">
        <v>20030723</v>
      </c>
      <c r="L118" s="242" t="s">
        <v>1836</v>
      </c>
      <c r="M118" t="s">
        <v>4864</v>
      </c>
      <c r="U118" s="25"/>
    </row>
    <row r="119" spans="1:21">
      <c r="A119" s="24">
        <v>118</v>
      </c>
      <c r="B119" s="8">
        <v>100000118</v>
      </c>
      <c r="C119" s="216" t="s">
        <v>1988</v>
      </c>
      <c r="D119" s="215" t="s">
        <v>4302</v>
      </c>
      <c r="E119" t="s">
        <v>4863</v>
      </c>
      <c r="F119" s="54">
        <v>22</v>
      </c>
      <c r="G119" s="216" t="s">
        <v>1642</v>
      </c>
      <c r="H119" s="216">
        <v>2</v>
      </c>
      <c r="I119" s="216" t="s">
        <v>1989</v>
      </c>
      <c r="J119" s="216"/>
      <c r="K119" s="216">
        <v>20040401</v>
      </c>
      <c r="L119" s="242" t="s">
        <v>1847</v>
      </c>
      <c r="M119" t="s">
        <v>4864</v>
      </c>
      <c r="U119" s="25"/>
    </row>
    <row r="120" spans="1:21">
      <c r="A120" s="24">
        <v>119</v>
      </c>
      <c r="B120" s="8">
        <v>100000119</v>
      </c>
      <c r="C120" s="216" t="s">
        <v>701</v>
      </c>
      <c r="D120" s="215" t="s">
        <v>4303</v>
      </c>
      <c r="E120" t="s">
        <v>4863</v>
      </c>
      <c r="F120" s="54">
        <v>47</v>
      </c>
      <c r="G120" s="216" t="s">
        <v>327</v>
      </c>
      <c r="H120" s="216" t="s">
        <v>44</v>
      </c>
      <c r="I120" s="216" t="s">
        <v>1990</v>
      </c>
      <c r="J120" s="216"/>
      <c r="K120" s="216">
        <v>19920720</v>
      </c>
      <c r="L120" s="242" t="s">
        <v>1991</v>
      </c>
      <c r="M120" t="s">
        <v>4864</v>
      </c>
      <c r="U120" s="25"/>
    </row>
    <row r="121" spans="1:21">
      <c r="A121" s="24">
        <v>120</v>
      </c>
      <c r="B121" s="8">
        <v>100000120</v>
      </c>
      <c r="C121" s="216" t="s">
        <v>890</v>
      </c>
      <c r="D121" s="215" t="s">
        <v>4304</v>
      </c>
      <c r="E121" t="s">
        <v>4863</v>
      </c>
      <c r="F121" s="54">
        <v>23</v>
      </c>
      <c r="G121" s="216" t="s">
        <v>327</v>
      </c>
      <c r="H121" s="216">
        <v>4</v>
      </c>
      <c r="I121" s="216" t="s">
        <v>1992</v>
      </c>
      <c r="J121" s="216"/>
      <c r="K121" s="216">
        <v>20010726</v>
      </c>
      <c r="L121" s="242" t="s">
        <v>1796</v>
      </c>
      <c r="M121" t="s">
        <v>4864</v>
      </c>
      <c r="U121" s="25"/>
    </row>
    <row r="122" spans="1:21">
      <c r="A122" s="24">
        <v>121</v>
      </c>
      <c r="B122" s="8">
        <v>100000121</v>
      </c>
      <c r="C122" s="216" t="s">
        <v>889</v>
      </c>
      <c r="D122" s="215" t="s">
        <v>4305</v>
      </c>
      <c r="E122" t="s">
        <v>4863</v>
      </c>
      <c r="F122" s="54">
        <v>23</v>
      </c>
      <c r="G122" s="216" t="s">
        <v>327</v>
      </c>
      <c r="H122" s="216">
        <v>4</v>
      </c>
      <c r="I122" s="216" t="s">
        <v>1993</v>
      </c>
      <c r="J122" s="216"/>
      <c r="K122" s="216">
        <v>20020223</v>
      </c>
      <c r="L122" s="242" t="s">
        <v>1814</v>
      </c>
      <c r="M122" t="s">
        <v>4864</v>
      </c>
      <c r="U122" s="25"/>
    </row>
    <row r="123" spans="1:21">
      <c r="A123" s="24">
        <v>122</v>
      </c>
      <c r="B123" s="8">
        <v>100000122</v>
      </c>
      <c r="C123" s="216" t="s">
        <v>891</v>
      </c>
      <c r="D123" s="215" t="s">
        <v>1994</v>
      </c>
      <c r="E123" t="s">
        <v>4863</v>
      </c>
      <c r="F123" s="54">
        <v>23</v>
      </c>
      <c r="G123" s="216" t="s">
        <v>327</v>
      </c>
      <c r="H123" s="216">
        <v>4</v>
      </c>
      <c r="I123" s="216" t="s">
        <v>1995</v>
      </c>
      <c r="J123" s="216"/>
      <c r="K123" s="216">
        <v>20010608</v>
      </c>
      <c r="L123" s="242" t="s">
        <v>1796</v>
      </c>
      <c r="M123" t="s">
        <v>4864</v>
      </c>
      <c r="U123" s="25"/>
    </row>
    <row r="124" spans="1:21">
      <c r="A124" s="24">
        <v>123</v>
      </c>
      <c r="B124" s="8">
        <v>100000123</v>
      </c>
      <c r="C124" s="216" t="s">
        <v>893</v>
      </c>
      <c r="D124" s="215" t="s">
        <v>1996</v>
      </c>
      <c r="E124" t="s">
        <v>4863</v>
      </c>
      <c r="F124" s="54">
        <v>23</v>
      </c>
      <c r="G124" s="216" t="s">
        <v>327</v>
      </c>
      <c r="H124" s="216">
        <v>4</v>
      </c>
      <c r="I124" s="216" t="s">
        <v>1997</v>
      </c>
      <c r="J124" s="216"/>
      <c r="K124" s="216">
        <v>20011006</v>
      </c>
      <c r="L124" s="242" t="s">
        <v>1796</v>
      </c>
      <c r="M124" t="s">
        <v>4864</v>
      </c>
      <c r="U124" s="25"/>
    </row>
    <row r="125" spans="1:21">
      <c r="A125" s="24">
        <v>124</v>
      </c>
      <c r="B125" s="8">
        <v>100000124</v>
      </c>
      <c r="C125" s="216" t="s">
        <v>892</v>
      </c>
      <c r="D125" s="215" t="s">
        <v>4306</v>
      </c>
      <c r="E125" t="s">
        <v>4863</v>
      </c>
      <c r="F125" s="54">
        <v>23</v>
      </c>
      <c r="G125" s="216" t="s">
        <v>327</v>
      </c>
      <c r="H125" s="216">
        <v>4</v>
      </c>
      <c r="I125" s="216" t="s">
        <v>1998</v>
      </c>
      <c r="J125" s="216"/>
      <c r="K125" s="216">
        <v>20010604</v>
      </c>
      <c r="L125" s="242" t="s">
        <v>1796</v>
      </c>
      <c r="M125" t="s">
        <v>4864</v>
      </c>
      <c r="U125" s="25"/>
    </row>
    <row r="126" spans="1:21">
      <c r="A126" s="24">
        <v>125</v>
      </c>
      <c r="B126" s="8">
        <v>100000125</v>
      </c>
      <c r="C126" s="216" t="s">
        <v>1471</v>
      </c>
      <c r="D126" s="215" t="s">
        <v>1999</v>
      </c>
      <c r="E126" t="s">
        <v>4863</v>
      </c>
      <c r="F126" s="54">
        <v>23</v>
      </c>
      <c r="G126" s="216" t="s">
        <v>327</v>
      </c>
      <c r="H126" s="216">
        <v>3</v>
      </c>
      <c r="I126" s="216" t="s">
        <v>2000</v>
      </c>
      <c r="J126" s="216"/>
      <c r="K126" s="216">
        <v>20020517</v>
      </c>
      <c r="L126" s="242" t="s">
        <v>1814</v>
      </c>
      <c r="M126" t="s">
        <v>4864</v>
      </c>
      <c r="U126" s="25"/>
    </row>
    <row r="127" spans="1:21">
      <c r="A127" s="24">
        <v>126</v>
      </c>
      <c r="B127" s="8">
        <v>100000126</v>
      </c>
      <c r="C127" s="216" t="s">
        <v>1472</v>
      </c>
      <c r="D127" s="215" t="s">
        <v>4307</v>
      </c>
      <c r="E127" t="s">
        <v>4863</v>
      </c>
      <c r="F127" s="54">
        <v>23</v>
      </c>
      <c r="G127" s="216" t="s">
        <v>327</v>
      </c>
      <c r="H127" s="216">
        <v>3</v>
      </c>
      <c r="I127" s="216" t="s">
        <v>2001</v>
      </c>
      <c r="J127" s="216"/>
      <c r="K127" s="216">
        <v>20021018</v>
      </c>
      <c r="L127" s="242" t="s">
        <v>1814</v>
      </c>
      <c r="M127" t="s">
        <v>4864</v>
      </c>
      <c r="U127" s="25"/>
    </row>
    <row r="128" spans="1:21">
      <c r="A128" s="24">
        <v>127</v>
      </c>
      <c r="B128" s="8">
        <v>100000127</v>
      </c>
      <c r="C128" s="216" t="s">
        <v>1470</v>
      </c>
      <c r="D128" s="215" t="s">
        <v>4308</v>
      </c>
      <c r="E128" t="s">
        <v>4863</v>
      </c>
      <c r="F128" s="54">
        <v>23</v>
      </c>
      <c r="G128" s="216" t="s">
        <v>327</v>
      </c>
      <c r="H128" s="216">
        <v>3</v>
      </c>
      <c r="I128" s="216" t="s">
        <v>2002</v>
      </c>
      <c r="J128" s="216"/>
      <c r="K128" s="216">
        <v>20030123</v>
      </c>
      <c r="L128" s="242" t="s">
        <v>1836</v>
      </c>
      <c r="M128" t="s">
        <v>4864</v>
      </c>
      <c r="U128" s="25"/>
    </row>
    <row r="129" spans="1:21">
      <c r="A129" s="24">
        <v>128</v>
      </c>
      <c r="B129" s="8">
        <v>100000128</v>
      </c>
      <c r="C129" s="216" t="s">
        <v>894</v>
      </c>
      <c r="D129" s="215" t="s">
        <v>4309</v>
      </c>
      <c r="E129" t="s">
        <v>4863</v>
      </c>
      <c r="F129" s="54">
        <v>23</v>
      </c>
      <c r="G129" s="216" t="s">
        <v>327</v>
      </c>
      <c r="H129" s="216">
        <v>3</v>
      </c>
      <c r="I129" s="216" t="s">
        <v>2003</v>
      </c>
      <c r="J129" s="216"/>
      <c r="K129" s="216">
        <v>20021108</v>
      </c>
      <c r="L129" s="242" t="s">
        <v>1814</v>
      </c>
      <c r="M129" t="s">
        <v>4864</v>
      </c>
      <c r="U129" s="25"/>
    </row>
    <row r="130" spans="1:21">
      <c r="A130" s="24">
        <v>129</v>
      </c>
      <c r="B130" s="8">
        <v>100000129</v>
      </c>
      <c r="C130" s="216" t="s">
        <v>1475</v>
      </c>
      <c r="D130" s="215" t="s">
        <v>4310</v>
      </c>
      <c r="E130" t="s">
        <v>4863</v>
      </c>
      <c r="F130" s="54">
        <v>23</v>
      </c>
      <c r="G130" s="216" t="s">
        <v>327</v>
      </c>
      <c r="H130" s="216">
        <v>2</v>
      </c>
      <c r="I130" s="216" t="s">
        <v>2004</v>
      </c>
      <c r="J130" s="216"/>
      <c r="K130" s="216">
        <v>20040318</v>
      </c>
      <c r="L130" s="242" t="s">
        <v>1847</v>
      </c>
      <c r="M130" t="s">
        <v>4864</v>
      </c>
      <c r="U130" s="25"/>
    </row>
    <row r="131" spans="1:21">
      <c r="A131" s="24">
        <v>130</v>
      </c>
      <c r="B131" s="8">
        <v>100000130</v>
      </c>
      <c r="C131" s="216" t="s">
        <v>2005</v>
      </c>
      <c r="D131" s="215" t="s">
        <v>2006</v>
      </c>
      <c r="E131" t="s">
        <v>4863</v>
      </c>
      <c r="F131" s="54">
        <v>23</v>
      </c>
      <c r="G131" s="216" t="s">
        <v>327</v>
      </c>
      <c r="H131" s="216">
        <v>2</v>
      </c>
      <c r="I131" s="216" t="s">
        <v>2007</v>
      </c>
      <c r="J131" s="216"/>
      <c r="K131" s="216">
        <v>20031028</v>
      </c>
      <c r="L131" s="242" t="s">
        <v>1836</v>
      </c>
      <c r="M131" t="s">
        <v>4864</v>
      </c>
      <c r="U131" s="25"/>
    </row>
    <row r="132" spans="1:21">
      <c r="A132" s="24">
        <v>131</v>
      </c>
      <c r="B132" s="8">
        <v>100000131</v>
      </c>
      <c r="C132" s="216" t="s">
        <v>1474</v>
      </c>
      <c r="D132" s="215" t="s">
        <v>2008</v>
      </c>
      <c r="E132" t="s">
        <v>4863</v>
      </c>
      <c r="F132" s="54">
        <v>23</v>
      </c>
      <c r="G132" s="216" t="s">
        <v>327</v>
      </c>
      <c r="H132" s="216">
        <v>2</v>
      </c>
      <c r="I132" s="216" t="s">
        <v>2009</v>
      </c>
      <c r="J132" s="216"/>
      <c r="K132" s="216">
        <v>20030427</v>
      </c>
      <c r="L132" s="242" t="s">
        <v>1836</v>
      </c>
      <c r="M132" t="s">
        <v>4864</v>
      </c>
      <c r="U132" s="25"/>
    </row>
    <row r="133" spans="1:21">
      <c r="A133" s="24">
        <v>132</v>
      </c>
      <c r="B133" s="8">
        <v>100000132</v>
      </c>
      <c r="C133" s="216" t="s">
        <v>1722</v>
      </c>
      <c r="D133" s="215" t="s">
        <v>4311</v>
      </c>
      <c r="E133" t="s">
        <v>4863</v>
      </c>
      <c r="F133" s="54">
        <v>23</v>
      </c>
      <c r="G133" s="216" t="s">
        <v>327</v>
      </c>
      <c r="H133" s="216">
        <v>2</v>
      </c>
      <c r="I133" s="216" t="s">
        <v>2010</v>
      </c>
      <c r="J133" s="216"/>
      <c r="K133" s="216">
        <v>20030713</v>
      </c>
      <c r="L133" s="242" t="s">
        <v>1836</v>
      </c>
      <c r="M133" t="s">
        <v>4864</v>
      </c>
      <c r="U133" s="25"/>
    </row>
    <row r="134" spans="1:21">
      <c r="A134" s="24">
        <v>133</v>
      </c>
      <c r="B134" s="8">
        <v>100000133</v>
      </c>
      <c r="C134" s="216" t="s">
        <v>1473</v>
      </c>
      <c r="D134" s="215" t="s">
        <v>4312</v>
      </c>
      <c r="E134" t="s">
        <v>4863</v>
      </c>
      <c r="F134" s="54">
        <v>23</v>
      </c>
      <c r="G134" s="216" t="s">
        <v>327</v>
      </c>
      <c r="H134" s="216">
        <v>2</v>
      </c>
      <c r="I134" s="216" t="s">
        <v>2011</v>
      </c>
      <c r="J134" s="216"/>
      <c r="K134" s="216">
        <v>20040214</v>
      </c>
      <c r="L134" s="242" t="s">
        <v>1847</v>
      </c>
      <c r="M134" t="s">
        <v>4864</v>
      </c>
      <c r="U134" s="25"/>
    </row>
    <row r="135" spans="1:21">
      <c r="A135" s="24">
        <v>134</v>
      </c>
      <c r="B135" s="8">
        <v>100000134</v>
      </c>
      <c r="C135" s="216" t="s">
        <v>2012</v>
      </c>
      <c r="D135" s="215" t="s">
        <v>2013</v>
      </c>
      <c r="E135" t="s">
        <v>4863</v>
      </c>
      <c r="F135" s="54">
        <v>23</v>
      </c>
      <c r="G135" s="216" t="s">
        <v>327</v>
      </c>
      <c r="H135" s="216">
        <v>2</v>
      </c>
      <c r="I135" s="216" t="s">
        <v>2014</v>
      </c>
      <c r="J135" s="216"/>
      <c r="K135" s="216">
        <v>20030712</v>
      </c>
      <c r="L135" s="242" t="s">
        <v>1836</v>
      </c>
      <c r="M135" t="s">
        <v>4864</v>
      </c>
      <c r="U135" s="25"/>
    </row>
    <row r="136" spans="1:21">
      <c r="A136" s="24">
        <v>135</v>
      </c>
      <c r="B136" s="8">
        <v>100000135</v>
      </c>
      <c r="C136" s="216" t="s">
        <v>1721</v>
      </c>
      <c r="D136" s="215" t="s">
        <v>2015</v>
      </c>
      <c r="E136" t="s">
        <v>4863</v>
      </c>
      <c r="F136" s="54">
        <v>23</v>
      </c>
      <c r="G136" s="216" t="s">
        <v>327</v>
      </c>
      <c r="H136" s="216">
        <v>2</v>
      </c>
      <c r="I136" s="216" t="s">
        <v>2016</v>
      </c>
      <c r="J136" s="216"/>
      <c r="K136" s="216">
        <v>20031117</v>
      </c>
      <c r="L136" s="242" t="s">
        <v>1836</v>
      </c>
      <c r="M136" t="s">
        <v>4864</v>
      </c>
      <c r="U136" s="25"/>
    </row>
    <row r="137" spans="1:21">
      <c r="A137" s="24">
        <v>136</v>
      </c>
      <c r="B137" s="8">
        <v>100000136</v>
      </c>
      <c r="C137" s="216" t="s">
        <v>1477</v>
      </c>
      <c r="D137" s="215" t="s">
        <v>2017</v>
      </c>
      <c r="E137" t="s">
        <v>4863</v>
      </c>
      <c r="F137" s="54">
        <v>23</v>
      </c>
      <c r="G137" s="216" t="s">
        <v>327</v>
      </c>
      <c r="H137" s="216">
        <v>2</v>
      </c>
      <c r="I137" s="216" t="s">
        <v>2018</v>
      </c>
      <c r="J137" s="216"/>
      <c r="K137" s="216">
        <v>20030423</v>
      </c>
      <c r="L137" s="242" t="s">
        <v>1836</v>
      </c>
      <c r="M137" t="s">
        <v>4864</v>
      </c>
      <c r="U137" s="25"/>
    </row>
    <row r="138" spans="1:21">
      <c r="A138" s="24">
        <v>137</v>
      </c>
      <c r="B138" s="8">
        <v>100000137</v>
      </c>
      <c r="C138" s="216" t="s">
        <v>1476</v>
      </c>
      <c r="D138" s="215" t="s">
        <v>4313</v>
      </c>
      <c r="E138" t="s">
        <v>4863</v>
      </c>
      <c r="F138" s="54">
        <v>23</v>
      </c>
      <c r="G138" s="216" t="s">
        <v>327</v>
      </c>
      <c r="H138" s="216">
        <v>2</v>
      </c>
      <c r="I138" s="216" t="s">
        <v>2019</v>
      </c>
      <c r="J138" s="216"/>
      <c r="K138" s="216">
        <v>20030518</v>
      </c>
      <c r="L138" s="242" t="s">
        <v>1836</v>
      </c>
      <c r="M138" t="s">
        <v>4864</v>
      </c>
      <c r="U138" s="25"/>
    </row>
    <row r="139" spans="1:21">
      <c r="A139" s="24">
        <v>138</v>
      </c>
      <c r="B139" s="8">
        <v>100000138</v>
      </c>
      <c r="C139" s="216" t="s">
        <v>2020</v>
      </c>
      <c r="D139" s="215" t="s">
        <v>2021</v>
      </c>
      <c r="E139" t="s">
        <v>4863</v>
      </c>
      <c r="F139" s="54">
        <v>23</v>
      </c>
      <c r="G139" s="216" t="s">
        <v>327</v>
      </c>
      <c r="H139" s="216">
        <v>1</v>
      </c>
      <c r="I139" s="216" t="s">
        <v>2022</v>
      </c>
      <c r="J139" s="216"/>
      <c r="K139" s="216">
        <v>20040916</v>
      </c>
      <c r="L139" s="242" t="s">
        <v>1847</v>
      </c>
      <c r="M139" t="s">
        <v>4864</v>
      </c>
      <c r="U139" s="25"/>
    </row>
    <row r="140" spans="1:21">
      <c r="A140" s="24">
        <v>139</v>
      </c>
      <c r="B140" s="8">
        <v>100000139</v>
      </c>
      <c r="C140" s="216" t="s">
        <v>2023</v>
      </c>
      <c r="D140" s="215" t="s">
        <v>2024</v>
      </c>
      <c r="E140" t="s">
        <v>4863</v>
      </c>
      <c r="F140" s="54">
        <v>23</v>
      </c>
      <c r="G140" s="216" t="s">
        <v>327</v>
      </c>
      <c r="H140" s="216">
        <v>1</v>
      </c>
      <c r="I140" s="216" t="s">
        <v>2025</v>
      </c>
      <c r="J140" s="216"/>
      <c r="K140" s="216">
        <v>20040406</v>
      </c>
      <c r="L140" s="242" t="s">
        <v>1847</v>
      </c>
      <c r="M140" t="s">
        <v>4864</v>
      </c>
      <c r="U140" s="25"/>
    </row>
    <row r="141" spans="1:21">
      <c r="A141" s="24">
        <v>140</v>
      </c>
      <c r="B141" s="8">
        <v>100000140</v>
      </c>
      <c r="C141" s="216" t="s">
        <v>2026</v>
      </c>
      <c r="D141" s="215" t="s">
        <v>2027</v>
      </c>
      <c r="E141" t="s">
        <v>4863</v>
      </c>
      <c r="F141" s="54">
        <v>23</v>
      </c>
      <c r="G141" s="216" t="s">
        <v>327</v>
      </c>
      <c r="H141" s="216">
        <v>1</v>
      </c>
      <c r="I141" s="216" t="s">
        <v>2028</v>
      </c>
      <c r="J141" s="216"/>
      <c r="K141" s="216">
        <v>20041210</v>
      </c>
      <c r="L141" s="242" t="s">
        <v>1847</v>
      </c>
      <c r="M141" t="s">
        <v>4864</v>
      </c>
      <c r="U141" s="25"/>
    </row>
    <row r="142" spans="1:21">
      <c r="A142" s="24">
        <v>141</v>
      </c>
      <c r="B142" s="8">
        <v>100000141</v>
      </c>
      <c r="C142" s="216" t="s">
        <v>2029</v>
      </c>
      <c r="D142" s="215" t="s">
        <v>2030</v>
      </c>
      <c r="E142" t="s">
        <v>4863</v>
      </c>
      <c r="F142" s="54">
        <v>23</v>
      </c>
      <c r="G142" s="216" t="s">
        <v>327</v>
      </c>
      <c r="H142" s="216">
        <v>1</v>
      </c>
      <c r="I142" s="216" t="s">
        <v>2031</v>
      </c>
      <c r="J142" s="216"/>
      <c r="K142" s="216">
        <v>20040701</v>
      </c>
      <c r="L142" s="242" t="s">
        <v>1847</v>
      </c>
      <c r="M142" t="s">
        <v>4864</v>
      </c>
      <c r="U142" s="25"/>
    </row>
    <row r="143" spans="1:21">
      <c r="A143" s="24">
        <v>142</v>
      </c>
      <c r="B143" s="8">
        <v>100000142</v>
      </c>
      <c r="C143" s="216" t="s">
        <v>2032</v>
      </c>
      <c r="D143" s="215" t="s">
        <v>2033</v>
      </c>
      <c r="E143" t="s">
        <v>4863</v>
      </c>
      <c r="F143" s="54">
        <v>23</v>
      </c>
      <c r="G143" s="216" t="s">
        <v>327</v>
      </c>
      <c r="H143" s="216">
        <v>1</v>
      </c>
      <c r="I143" s="216" t="s">
        <v>2034</v>
      </c>
      <c r="J143" s="216"/>
      <c r="K143" s="216">
        <v>20041102</v>
      </c>
      <c r="L143" s="242" t="s">
        <v>1847</v>
      </c>
      <c r="M143" t="s">
        <v>4864</v>
      </c>
      <c r="U143" s="25"/>
    </row>
    <row r="144" spans="1:21">
      <c r="A144" s="24">
        <v>143</v>
      </c>
      <c r="B144" s="8">
        <v>100000143</v>
      </c>
      <c r="C144" s="216" t="s">
        <v>2035</v>
      </c>
      <c r="D144" s="215" t="s">
        <v>2036</v>
      </c>
      <c r="E144" t="s">
        <v>4863</v>
      </c>
      <c r="F144" s="54">
        <v>23</v>
      </c>
      <c r="G144" s="216" t="s">
        <v>327</v>
      </c>
      <c r="H144" s="216">
        <v>1</v>
      </c>
      <c r="I144" s="216" t="s">
        <v>2037</v>
      </c>
      <c r="J144" s="216"/>
      <c r="K144" s="216">
        <v>20040720</v>
      </c>
      <c r="L144" s="242" t="s">
        <v>1847</v>
      </c>
      <c r="M144" t="s">
        <v>4864</v>
      </c>
      <c r="U144" s="25"/>
    </row>
    <row r="145" spans="1:21">
      <c r="A145" s="24">
        <v>144</v>
      </c>
      <c r="B145" s="8">
        <v>100000144</v>
      </c>
      <c r="C145" s="216" t="s">
        <v>2038</v>
      </c>
      <c r="D145" s="215" t="s">
        <v>2039</v>
      </c>
      <c r="E145" t="s">
        <v>4863</v>
      </c>
      <c r="F145" s="54">
        <v>47</v>
      </c>
      <c r="G145" s="216" t="s">
        <v>327</v>
      </c>
      <c r="H145" s="216">
        <v>1</v>
      </c>
      <c r="I145" s="216" t="s">
        <v>2040</v>
      </c>
      <c r="J145" s="216"/>
      <c r="K145" s="216">
        <v>20040614</v>
      </c>
      <c r="L145" s="242" t="s">
        <v>1847</v>
      </c>
      <c r="M145" t="s">
        <v>4864</v>
      </c>
      <c r="U145" s="25"/>
    </row>
    <row r="146" spans="1:21">
      <c r="A146" s="24">
        <v>145</v>
      </c>
      <c r="B146" s="8">
        <v>100000145</v>
      </c>
      <c r="C146" s="216" t="s">
        <v>2041</v>
      </c>
      <c r="D146" s="215" t="s">
        <v>2042</v>
      </c>
      <c r="E146" t="s">
        <v>4863</v>
      </c>
      <c r="F146" s="54">
        <v>23</v>
      </c>
      <c r="G146" s="216" t="s">
        <v>327</v>
      </c>
      <c r="H146" s="216">
        <v>1</v>
      </c>
      <c r="I146" s="216" t="s">
        <v>2043</v>
      </c>
      <c r="J146" s="216"/>
      <c r="K146" s="216">
        <v>20040508</v>
      </c>
      <c r="L146" s="242" t="s">
        <v>1847</v>
      </c>
      <c r="M146" t="s">
        <v>4864</v>
      </c>
      <c r="U146" s="25"/>
    </row>
    <row r="147" spans="1:21">
      <c r="A147" s="24">
        <v>146</v>
      </c>
      <c r="B147" s="8">
        <v>100000146</v>
      </c>
      <c r="C147" s="216" t="s">
        <v>2044</v>
      </c>
      <c r="D147" s="215" t="s">
        <v>2045</v>
      </c>
      <c r="E147" t="s">
        <v>4863</v>
      </c>
      <c r="F147" s="54">
        <v>23</v>
      </c>
      <c r="G147" s="216" t="s">
        <v>327</v>
      </c>
      <c r="H147" s="216">
        <v>1</v>
      </c>
      <c r="I147" s="216" t="s">
        <v>2046</v>
      </c>
      <c r="J147" s="216"/>
      <c r="K147" s="216">
        <v>20040417</v>
      </c>
      <c r="L147" s="242" t="s">
        <v>1847</v>
      </c>
      <c r="M147" t="s">
        <v>4864</v>
      </c>
      <c r="U147" s="25"/>
    </row>
    <row r="148" spans="1:21">
      <c r="A148" s="24">
        <v>147</v>
      </c>
      <c r="B148" s="8">
        <v>100000147</v>
      </c>
      <c r="C148" s="216" t="s">
        <v>2047</v>
      </c>
      <c r="D148" s="215" t="s">
        <v>4314</v>
      </c>
      <c r="E148" t="s">
        <v>4863</v>
      </c>
      <c r="F148" s="54">
        <v>23</v>
      </c>
      <c r="G148" s="216" t="s">
        <v>327</v>
      </c>
      <c r="H148" s="216">
        <v>1</v>
      </c>
      <c r="I148" s="216" t="s">
        <v>2048</v>
      </c>
      <c r="J148" s="216"/>
      <c r="K148" s="216">
        <v>20040907</v>
      </c>
      <c r="L148" s="242" t="s">
        <v>1847</v>
      </c>
      <c r="M148" t="s">
        <v>4864</v>
      </c>
      <c r="U148" s="25"/>
    </row>
    <row r="149" spans="1:21">
      <c r="A149" s="24">
        <v>148</v>
      </c>
      <c r="B149" s="8">
        <v>100000148</v>
      </c>
      <c r="C149" s="216" t="s">
        <v>853</v>
      </c>
      <c r="D149" s="215" t="s">
        <v>4315</v>
      </c>
      <c r="E149" t="s">
        <v>4863</v>
      </c>
      <c r="F149" s="54">
        <v>23</v>
      </c>
      <c r="G149" s="216" t="s">
        <v>319</v>
      </c>
      <c r="H149" s="216" t="s">
        <v>44</v>
      </c>
      <c r="I149" s="216" t="s">
        <v>2049</v>
      </c>
      <c r="J149" s="216"/>
      <c r="K149" s="216">
        <v>20000619</v>
      </c>
      <c r="L149" s="242" t="s">
        <v>1787</v>
      </c>
      <c r="M149" t="s">
        <v>4864</v>
      </c>
      <c r="U149" s="25"/>
    </row>
    <row r="150" spans="1:21">
      <c r="A150" s="24">
        <v>149</v>
      </c>
      <c r="B150" s="8">
        <v>100000149</v>
      </c>
      <c r="C150" s="216" t="s">
        <v>1179</v>
      </c>
      <c r="D150" s="215" t="s">
        <v>4316</v>
      </c>
      <c r="E150" t="s">
        <v>4863</v>
      </c>
      <c r="F150" s="54">
        <v>25</v>
      </c>
      <c r="G150" s="216" t="s">
        <v>319</v>
      </c>
      <c r="H150" s="216">
        <v>3</v>
      </c>
      <c r="I150" s="216" t="s">
        <v>2050</v>
      </c>
      <c r="J150" s="216"/>
      <c r="K150" s="216">
        <v>20020920</v>
      </c>
      <c r="L150" s="242" t="s">
        <v>1814</v>
      </c>
      <c r="M150" t="s">
        <v>4864</v>
      </c>
      <c r="U150" s="25"/>
    </row>
    <row r="151" spans="1:21">
      <c r="A151" s="24">
        <v>150</v>
      </c>
      <c r="B151" s="8">
        <v>100000150</v>
      </c>
      <c r="C151" s="216" t="s">
        <v>855</v>
      </c>
      <c r="D151" s="215" t="s">
        <v>2051</v>
      </c>
      <c r="E151" t="s">
        <v>4863</v>
      </c>
      <c r="F151" s="54">
        <v>24</v>
      </c>
      <c r="G151" s="216" t="s">
        <v>319</v>
      </c>
      <c r="H151" s="216">
        <v>4</v>
      </c>
      <c r="I151" s="216" t="s">
        <v>2052</v>
      </c>
      <c r="J151" s="216"/>
      <c r="K151" s="216">
        <v>20011224</v>
      </c>
      <c r="L151" s="242" t="s">
        <v>1796</v>
      </c>
      <c r="M151" t="s">
        <v>4864</v>
      </c>
      <c r="U151" s="25"/>
    </row>
    <row r="152" spans="1:21">
      <c r="A152" s="24">
        <v>151</v>
      </c>
      <c r="B152" s="8">
        <v>100000151</v>
      </c>
      <c r="C152" s="216" t="s">
        <v>859</v>
      </c>
      <c r="D152" s="215" t="s">
        <v>2053</v>
      </c>
      <c r="E152" t="s">
        <v>4863</v>
      </c>
      <c r="F152" s="54">
        <v>23</v>
      </c>
      <c r="G152" s="216" t="s">
        <v>319</v>
      </c>
      <c r="H152" s="216">
        <v>4</v>
      </c>
      <c r="I152" s="216" t="s">
        <v>2054</v>
      </c>
      <c r="J152" s="216"/>
      <c r="K152" s="216">
        <v>20010802</v>
      </c>
      <c r="L152" s="242" t="s">
        <v>1796</v>
      </c>
      <c r="M152" t="s">
        <v>4864</v>
      </c>
      <c r="U152" s="25"/>
    </row>
    <row r="153" spans="1:21">
      <c r="A153" s="24">
        <v>152</v>
      </c>
      <c r="B153" s="8">
        <v>100000152</v>
      </c>
      <c r="C153" s="216" t="s">
        <v>1180</v>
      </c>
      <c r="D153" s="215" t="s">
        <v>4317</v>
      </c>
      <c r="E153" t="s">
        <v>4863</v>
      </c>
      <c r="F153" s="54">
        <v>23</v>
      </c>
      <c r="G153" s="216" t="s">
        <v>319</v>
      </c>
      <c r="H153" s="216">
        <v>4</v>
      </c>
      <c r="I153" s="216" t="s">
        <v>2055</v>
      </c>
      <c r="J153" s="216"/>
      <c r="K153" s="216">
        <v>20010227</v>
      </c>
      <c r="L153" s="242" t="s">
        <v>1796</v>
      </c>
      <c r="M153" t="s">
        <v>4864</v>
      </c>
      <c r="U153" s="25"/>
    </row>
    <row r="154" spans="1:21">
      <c r="A154" s="24">
        <v>153</v>
      </c>
      <c r="B154" s="8">
        <v>100000153</v>
      </c>
      <c r="C154" s="216" t="s">
        <v>852</v>
      </c>
      <c r="D154" s="215" t="s">
        <v>4318</v>
      </c>
      <c r="E154" t="s">
        <v>4863</v>
      </c>
      <c r="F154" s="54">
        <v>23</v>
      </c>
      <c r="G154" s="216" t="s">
        <v>319</v>
      </c>
      <c r="H154" s="216" t="s">
        <v>43</v>
      </c>
      <c r="I154" s="216" t="s">
        <v>2056</v>
      </c>
      <c r="J154" s="216"/>
      <c r="K154" s="216">
        <v>19991120</v>
      </c>
      <c r="L154" s="242" t="s">
        <v>1859</v>
      </c>
      <c r="M154" t="s">
        <v>4864</v>
      </c>
      <c r="U154" s="25"/>
    </row>
    <row r="155" spans="1:21">
      <c r="A155" s="24">
        <v>154</v>
      </c>
      <c r="B155" s="8">
        <v>100000154</v>
      </c>
      <c r="C155" s="216" t="s">
        <v>1449</v>
      </c>
      <c r="D155" s="215" t="s">
        <v>4319</v>
      </c>
      <c r="E155" t="s">
        <v>4863</v>
      </c>
      <c r="F155" s="54">
        <v>23</v>
      </c>
      <c r="G155" s="216" t="s">
        <v>319</v>
      </c>
      <c r="H155" s="216">
        <v>3</v>
      </c>
      <c r="I155" s="216" t="s">
        <v>2057</v>
      </c>
      <c r="J155" s="216"/>
      <c r="K155" s="216">
        <v>20021218</v>
      </c>
      <c r="L155" s="242" t="s">
        <v>1814</v>
      </c>
      <c r="M155" t="s">
        <v>4864</v>
      </c>
      <c r="U155" s="25"/>
    </row>
    <row r="156" spans="1:21">
      <c r="A156" s="24">
        <v>155</v>
      </c>
      <c r="B156" s="8">
        <v>100000155</v>
      </c>
      <c r="C156" s="216" t="s">
        <v>857</v>
      </c>
      <c r="D156" s="215" t="s">
        <v>2058</v>
      </c>
      <c r="E156" t="s">
        <v>4863</v>
      </c>
      <c r="F156" s="54">
        <v>24</v>
      </c>
      <c r="G156" s="216" t="s">
        <v>319</v>
      </c>
      <c r="H156" s="216">
        <v>3</v>
      </c>
      <c r="I156" s="216" t="s">
        <v>2059</v>
      </c>
      <c r="J156" s="216"/>
      <c r="K156" s="216">
        <v>20011010</v>
      </c>
      <c r="L156" s="242" t="s">
        <v>1796</v>
      </c>
      <c r="M156" t="s">
        <v>4864</v>
      </c>
      <c r="U156" s="25"/>
    </row>
    <row r="157" spans="1:21">
      <c r="A157" s="24">
        <v>156</v>
      </c>
      <c r="B157" s="8">
        <v>100000156</v>
      </c>
      <c r="C157" s="216" t="s">
        <v>858</v>
      </c>
      <c r="D157" s="215" t="s">
        <v>4320</v>
      </c>
      <c r="E157" t="s">
        <v>4863</v>
      </c>
      <c r="F157" s="54">
        <v>23</v>
      </c>
      <c r="G157" s="216" t="s">
        <v>319</v>
      </c>
      <c r="H157" s="216">
        <v>4</v>
      </c>
      <c r="I157" s="216" t="s">
        <v>2060</v>
      </c>
      <c r="J157" s="216"/>
      <c r="K157" s="216">
        <v>20010407</v>
      </c>
      <c r="L157" s="242" t="s">
        <v>1796</v>
      </c>
      <c r="M157" t="s">
        <v>4864</v>
      </c>
      <c r="U157" s="25"/>
    </row>
    <row r="158" spans="1:21">
      <c r="A158" s="24">
        <v>157</v>
      </c>
      <c r="B158" s="8">
        <v>100000157</v>
      </c>
      <c r="C158" s="216" t="s">
        <v>1452</v>
      </c>
      <c r="D158" s="215" t="s">
        <v>4321</v>
      </c>
      <c r="E158" t="s">
        <v>4863</v>
      </c>
      <c r="F158" s="54">
        <v>23</v>
      </c>
      <c r="G158" s="216" t="s">
        <v>319</v>
      </c>
      <c r="H158" s="216">
        <v>3</v>
      </c>
      <c r="I158" s="216" t="s">
        <v>2061</v>
      </c>
      <c r="J158" s="216"/>
      <c r="K158" s="216">
        <v>20020821</v>
      </c>
      <c r="L158" s="242" t="s">
        <v>1814</v>
      </c>
      <c r="M158" t="s">
        <v>4864</v>
      </c>
      <c r="U158" s="25"/>
    </row>
    <row r="159" spans="1:21">
      <c r="A159" s="24">
        <v>158</v>
      </c>
      <c r="B159" s="8">
        <v>100000158</v>
      </c>
      <c r="C159" s="216" t="s">
        <v>860</v>
      </c>
      <c r="D159" s="215" t="s">
        <v>4322</v>
      </c>
      <c r="E159" t="s">
        <v>4863</v>
      </c>
      <c r="F159" s="54">
        <v>23</v>
      </c>
      <c r="G159" s="216" t="s">
        <v>319</v>
      </c>
      <c r="H159" s="216">
        <v>4</v>
      </c>
      <c r="I159" s="216" t="s">
        <v>2062</v>
      </c>
      <c r="J159" s="216"/>
      <c r="K159" s="216">
        <v>20010409</v>
      </c>
      <c r="L159" s="242" t="s">
        <v>1796</v>
      </c>
      <c r="M159" t="s">
        <v>4864</v>
      </c>
      <c r="U159" s="25"/>
    </row>
    <row r="160" spans="1:21">
      <c r="A160" s="24">
        <v>159</v>
      </c>
      <c r="B160" s="8">
        <v>100000159</v>
      </c>
      <c r="C160" s="216" t="s">
        <v>1181</v>
      </c>
      <c r="D160" s="215" t="s">
        <v>4323</v>
      </c>
      <c r="E160" t="s">
        <v>4863</v>
      </c>
      <c r="F160" s="54">
        <v>23</v>
      </c>
      <c r="G160" s="216" t="s">
        <v>319</v>
      </c>
      <c r="H160" s="216">
        <v>3</v>
      </c>
      <c r="I160" s="216" t="s">
        <v>2063</v>
      </c>
      <c r="J160" s="216"/>
      <c r="K160" s="216">
        <v>20021010</v>
      </c>
      <c r="L160" s="242" t="s">
        <v>1814</v>
      </c>
      <c r="M160" t="s">
        <v>4864</v>
      </c>
      <c r="U160" s="25"/>
    </row>
    <row r="161" spans="1:21">
      <c r="A161" s="24">
        <v>160</v>
      </c>
      <c r="B161" s="8">
        <v>100000160</v>
      </c>
      <c r="C161" s="216" t="s">
        <v>861</v>
      </c>
      <c r="D161" s="215" t="s">
        <v>4324</v>
      </c>
      <c r="E161" t="s">
        <v>4863</v>
      </c>
      <c r="F161" s="54">
        <v>23</v>
      </c>
      <c r="G161" s="216" t="s">
        <v>319</v>
      </c>
      <c r="H161" s="216">
        <v>4</v>
      </c>
      <c r="I161" s="216" t="s">
        <v>1922</v>
      </c>
      <c r="J161" s="216"/>
      <c r="K161" s="216">
        <v>20010925</v>
      </c>
      <c r="L161" s="242" t="s">
        <v>1796</v>
      </c>
      <c r="M161" t="s">
        <v>4864</v>
      </c>
      <c r="U161" s="25"/>
    </row>
    <row r="162" spans="1:21">
      <c r="A162" s="24">
        <v>161</v>
      </c>
      <c r="B162" s="8">
        <v>100000161</v>
      </c>
      <c r="C162" s="216" t="s">
        <v>1451</v>
      </c>
      <c r="D162" s="215" t="s">
        <v>4325</v>
      </c>
      <c r="E162" t="s">
        <v>4863</v>
      </c>
      <c r="F162" s="54">
        <v>23</v>
      </c>
      <c r="G162" s="216" t="s">
        <v>319</v>
      </c>
      <c r="H162" s="216">
        <v>3</v>
      </c>
      <c r="I162" s="216" t="s">
        <v>2064</v>
      </c>
      <c r="J162" s="216"/>
      <c r="K162" s="216">
        <v>20020501</v>
      </c>
      <c r="L162" s="242" t="s">
        <v>1814</v>
      </c>
      <c r="M162" t="s">
        <v>4864</v>
      </c>
      <c r="U162" s="25"/>
    </row>
    <row r="163" spans="1:21">
      <c r="A163" s="24">
        <v>162</v>
      </c>
      <c r="B163" s="8">
        <v>100000162</v>
      </c>
      <c r="C163" s="216" t="s">
        <v>1448</v>
      </c>
      <c r="D163" s="215" t="s">
        <v>4326</v>
      </c>
      <c r="E163" t="s">
        <v>4863</v>
      </c>
      <c r="F163" s="54">
        <v>23</v>
      </c>
      <c r="G163" s="216" t="s">
        <v>319</v>
      </c>
      <c r="H163" s="216" t="s">
        <v>44</v>
      </c>
      <c r="I163" s="216" t="s">
        <v>2065</v>
      </c>
      <c r="J163" s="216"/>
      <c r="K163" s="216">
        <v>20000918</v>
      </c>
      <c r="L163" s="242" t="s">
        <v>1787</v>
      </c>
      <c r="M163" t="s">
        <v>4864</v>
      </c>
      <c r="U163" s="25"/>
    </row>
    <row r="164" spans="1:21">
      <c r="A164" s="24">
        <v>163</v>
      </c>
      <c r="B164" s="8">
        <v>100000163</v>
      </c>
      <c r="C164" s="216" t="s">
        <v>854</v>
      </c>
      <c r="D164" s="215" t="s">
        <v>4327</v>
      </c>
      <c r="E164" t="s">
        <v>4863</v>
      </c>
      <c r="F164" s="54">
        <v>23</v>
      </c>
      <c r="G164" s="216" t="s">
        <v>319</v>
      </c>
      <c r="H164" s="216">
        <v>3</v>
      </c>
      <c r="I164" s="216" t="s">
        <v>2066</v>
      </c>
      <c r="J164" s="216"/>
      <c r="K164" s="216">
        <v>19980131</v>
      </c>
      <c r="L164" s="242" t="s">
        <v>1784</v>
      </c>
      <c r="M164" t="s">
        <v>4864</v>
      </c>
      <c r="U164" s="25"/>
    </row>
    <row r="165" spans="1:21">
      <c r="A165" s="24">
        <v>164</v>
      </c>
      <c r="B165" s="8">
        <v>100000164</v>
      </c>
      <c r="C165" s="216" t="s">
        <v>2067</v>
      </c>
      <c r="D165" s="215" t="s">
        <v>4328</v>
      </c>
      <c r="E165" t="s">
        <v>4863</v>
      </c>
      <c r="F165" s="54">
        <v>23</v>
      </c>
      <c r="G165" s="216" t="s">
        <v>319</v>
      </c>
      <c r="H165" s="216">
        <v>2</v>
      </c>
      <c r="I165" s="216" t="s">
        <v>2068</v>
      </c>
      <c r="J165" s="216"/>
      <c r="K165" s="216">
        <v>20030915</v>
      </c>
      <c r="L165" s="242" t="s">
        <v>1836</v>
      </c>
      <c r="M165" t="s">
        <v>4864</v>
      </c>
      <c r="U165" s="25"/>
    </row>
    <row r="166" spans="1:21">
      <c r="A166" s="24">
        <v>165</v>
      </c>
      <c r="B166" s="8">
        <v>100000165</v>
      </c>
      <c r="C166" s="216" t="s">
        <v>1450</v>
      </c>
      <c r="D166" s="215" t="s">
        <v>4329</v>
      </c>
      <c r="E166" t="s">
        <v>4863</v>
      </c>
      <c r="F166" s="54">
        <v>23</v>
      </c>
      <c r="G166" s="216" t="s">
        <v>319</v>
      </c>
      <c r="H166" s="216">
        <v>3</v>
      </c>
      <c r="I166" s="216" t="s">
        <v>2069</v>
      </c>
      <c r="J166" s="216"/>
      <c r="K166" s="216">
        <v>20020904</v>
      </c>
      <c r="L166" s="242" t="s">
        <v>1814</v>
      </c>
      <c r="M166" t="s">
        <v>4864</v>
      </c>
      <c r="U166" s="25"/>
    </row>
    <row r="167" spans="1:21">
      <c r="A167" s="24">
        <v>166</v>
      </c>
      <c r="B167" s="8">
        <v>100000166</v>
      </c>
      <c r="C167" s="216" t="s">
        <v>2070</v>
      </c>
      <c r="D167" s="215" t="s">
        <v>2071</v>
      </c>
      <c r="E167" t="s">
        <v>4863</v>
      </c>
      <c r="F167" s="54">
        <v>23</v>
      </c>
      <c r="G167" s="216" t="s">
        <v>319</v>
      </c>
      <c r="H167" s="216">
        <v>2</v>
      </c>
      <c r="I167" s="216" t="s">
        <v>2072</v>
      </c>
      <c r="J167" s="216"/>
      <c r="K167" s="216">
        <v>20031128</v>
      </c>
      <c r="L167" s="242" t="s">
        <v>1836</v>
      </c>
      <c r="M167" t="s">
        <v>4864</v>
      </c>
      <c r="U167" s="25"/>
    </row>
    <row r="168" spans="1:21">
      <c r="A168" s="24">
        <v>167</v>
      </c>
      <c r="B168" s="8">
        <v>100000167</v>
      </c>
      <c r="C168" s="216" t="s">
        <v>2073</v>
      </c>
      <c r="D168" s="215" t="s">
        <v>4330</v>
      </c>
      <c r="E168" t="s">
        <v>4863</v>
      </c>
      <c r="F168" s="54">
        <v>21</v>
      </c>
      <c r="G168" s="216" t="s">
        <v>319</v>
      </c>
      <c r="H168" s="216">
        <v>2</v>
      </c>
      <c r="I168" s="216" t="s">
        <v>2074</v>
      </c>
      <c r="J168" s="216"/>
      <c r="K168" s="216">
        <v>20030430</v>
      </c>
      <c r="L168" s="242" t="s">
        <v>1836</v>
      </c>
      <c r="M168" t="s">
        <v>4864</v>
      </c>
      <c r="U168" s="25"/>
    </row>
    <row r="169" spans="1:21">
      <c r="A169" s="24">
        <v>168</v>
      </c>
      <c r="B169" s="8">
        <v>100000168</v>
      </c>
      <c r="C169" s="216" t="s">
        <v>856</v>
      </c>
      <c r="D169" s="215" t="s">
        <v>4331</v>
      </c>
      <c r="E169" t="s">
        <v>4863</v>
      </c>
      <c r="F169" s="54">
        <v>21</v>
      </c>
      <c r="G169" s="216" t="s">
        <v>319</v>
      </c>
      <c r="H169" s="216">
        <v>4</v>
      </c>
      <c r="I169" s="216" t="s">
        <v>2075</v>
      </c>
      <c r="J169" s="216"/>
      <c r="K169" s="216">
        <v>20020301</v>
      </c>
      <c r="L169" s="242" t="s">
        <v>1814</v>
      </c>
      <c r="M169" t="s">
        <v>4864</v>
      </c>
      <c r="U169" s="25"/>
    </row>
    <row r="170" spans="1:21">
      <c r="A170" s="24">
        <v>169</v>
      </c>
      <c r="B170" s="8">
        <v>100000169</v>
      </c>
      <c r="C170" s="216" t="s">
        <v>2076</v>
      </c>
      <c r="D170" s="215" t="s">
        <v>4332</v>
      </c>
      <c r="E170" t="s">
        <v>4863</v>
      </c>
      <c r="F170" s="54">
        <v>23</v>
      </c>
      <c r="G170" s="216" t="s">
        <v>319</v>
      </c>
      <c r="H170" s="216">
        <v>2</v>
      </c>
      <c r="I170" s="216" t="s">
        <v>2077</v>
      </c>
      <c r="J170" s="216"/>
      <c r="K170" s="216">
        <v>20040213</v>
      </c>
      <c r="L170" s="242" t="s">
        <v>1847</v>
      </c>
      <c r="M170" t="s">
        <v>4864</v>
      </c>
      <c r="U170" s="25"/>
    </row>
    <row r="171" spans="1:21">
      <c r="A171" s="24">
        <v>170</v>
      </c>
      <c r="B171" s="8">
        <v>100000170</v>
      </c>
      <c r="C171" s="216" t="s">
        <v>1715</v>
      </c>
      <c r="D171" s="215" t="s">
        <v>4333</v>
      </c>
      <c r="E171" t="s">
        <v>4863</v>
      </c>
      <c r="F171" s="54">
        <v>23</v>
      </c>
      <c r="G171" s="216" t="s">
        <v>319</v>
      </c>
      <c r="H171" s="216">
        <v>4</v>
      </c>
      <c r="I171" s="216" t="s">
        <v>2078</v>
      </c>
      <c r="J171" s="216"/>
      <c r="K171" s="216">
        <v>20010930</v>
      </c>
      <c r="L171" s="242" t="s">
        <v>1796</v>
      </c>
      <c r="M171" t="s">
        <v>4864</v>
      </c>
      <c r="U171" s="25"/>
    </row>
    <row r="172" spans="1:21">
      <c r="A172" s="24">
        <v>171</v>
      </c>
      <c r="B172" s="8">
        <v>100000171</v>
      </c>
      <c r="C172" s="216" t="s">
        <v>1453</v>
      </c>
      <c r="D172" s="215" t="s">
        <v>2079</v>
      </c>
      <c r="E172" t="s">
        <v>4863</v>
      </c>
      <c r="F172" s="54">
        <v>28</v>
      </c>
      <c r="G172" s="216" t="s">
        <v>319</v>
      </c>
      <c r="H172" s="216">
        <v>3</v>
      </c>
      <c r="I172" s="216" t="s">
        <v>2080</v>
      </c>
      <c r="J172" s="216"/>
      <c r="K172" s="216">
        <v>20030207</v>
      </c>
      <c r="L172" s="242" t="s">
        <v>1836</v>
      </c>
      <c r="M172" t="s">
        <v>4864</v>
      </c>
      <c r="U172" s="25"/>
    </row>
    <row r="173" spans="1:21">
      <c r="A173" s="24">
        <v>172</v>
      </c>
      <c r="B173" s="8">
        <v>100000172</v>
      </c>
      <c r="C173" s="216" t="s">
        <v>2081</v>
      </c>
      <c r="D173" s="215" t="s">
        <v>2082</v>
      </c>
      <c r="E173" t="s">
        <v>4863</v>
      </c>
      <c r="F173" s="54">
        <v>21</v>
      </c>
      <c r="G173" s="216" t="s">
        <v>319</v>
      </c>
      <c r="H173" s="216">
        <v>2</v>
      </c>
      <c r="I173" s="216" t="s">
        <v>2083</v>
      </c>
      <c r="J173" s="216"/>
      <c r="K173" s="216">
        <v>20030704</v>
      </c>
      <c r="L173" s="242" t="s">
        <v>1836</v>
      </c>
      <c r="M173" t="s">
        <v>4864</v>
      </c>
      <c r="U173" s="25"/>
    </row>
    <row r="174" spans="1:21">
      <c r="A174" s="24">
        <v>173</v>
      </c>
      <c r="B174" s="8">
        <v>100000173</v>
      </c>
      <c r="C174" s="216" t="s">
        <v>2084</v>
      </c>
      <c r="D174" s="215" t="s">
        <v>4334</v>
      </c>
      <c r="E174" t="s">
        <v>4863</v>
      </c>
      <c r="F174" s="54">
        <v>23</v>
      </c>
      <c r="G174" s="216" t="s">
        <v>319</v>
      </c>
      <c r="H174" s="216">
        <v>2</v>
      </c>
      <c r="I174" s="216" t="s">
        <v>2085</v>
      </c>
      <c r="J174" s="216"/>
      <c r="K174" s="216">
        <v>20031203</v>
      </c>
      <c r="L174" s="242" t="s">
        <v>1836</v>
      </c>
      <c r="M174" t="s">
        <v>4864</v>
      </c>
      <c r="U174" s="25"/>
    </row>
    <row r="175" spans="1:21">
      <c r="A175" s="24">
        <v>174</v>
      </c>
      <c r="B175" s="8">
        <v>100000174</v>
      </c>
      <c r="C175" s="216" t="s">
        <v>2086</v>
      </c>
      <c r="D175" s="215" t="s">
        <v>4335</v>
      </c>
      <c r="E175" t="s">
        <v>4863</v>
      </c>
      <c r="F175" s="54">
        <v>23</v>
      </c>
      <c r="G175" s="216" t="s">
        <v>319</v>
      </c>
      <c r="H175" s="216">
        <v>3</v>
      </c>
      <c r="I175" s="216" t="s">
        <v>2087</v>
      </c>
      <c r="J175" s="216"/>
      <c r="K175" s="216">
        <v>20020705</v>
      </c>
      <c r="L175" s="242" t="s">
        <v>1814</v>
      </c>
      <c r="M175" t="s">
        <v>4864</v>
      </c>
      <c r="U175" s="25"/>
    </row>
    <row r="176" spans="1:21">
      <c r="A176" s="24">
        <v>175</v>
      </c>
      <c r="B176" s="8">
        <v>100000175</v>
      </c>
      <c r="C176" s="216" t="s">
        <v>2088</v>
      </c>
      <c r="D176" s="215" t="s">
        <v>4336</v>
      </c>
      <c r="E176" t="s">
        <v>4863</v>
      </c>
      <c r="F176" s="54">
        <v>23</v>
      </c>
      <c r="G176" s="216" t="s">
        <v>319</v>
      </c>
      <c r="H176" s="216">
        <v>1</v>
      </c>
      <c r="I176" s="216" t="s">
        <v>2089</v>
      </c>
      <c r="J176" s="216"/>
      <c r="K176" s="216">
        <v>20040819</v>
      </c>
      <c r="L176" s="242" t="s">
        <v>1847</v>
      </c>
      <c r="M176" t="s">
        <v>4864</v>
      </c>
      <c r="U176" s="25"/>
    </row>
    <row r="177" spans="1:21">
      <c r="A177" s="24">
        <v>176</v>
      </c>
      <c r="B177" s="8">
        <v>100000176</v>
      </c>
      <c r="C177" s="216" t="s">
        <v>2090</v>
      </c>
      <c r="D177" s="215" t="s">
        <v>4337</v>
      </c>
      <c r="E177" t="s">
        <v>4863</v>
      </c>
      <c r="F177" s="54">
        <v>24</v>
      </c>
      <c r="G177" s="216" t="s">
        <v>319</v>
      </c>
      <c r="H177" s="216">
        <v>1</v>
      </c>
      <c r="I177" s="216" t="s">
        <v>2091</v>
      </c>
      <c r="J177" s="216"/>
      <c r="K177" s="216">
        <v>20050127</v>
      </c>
      <c r="L177" s="242" t="s">
        <v>2092</v>
      </c>
      <c r="M177" t="s">
        <v>4864</v>
      </c>
      <c r="U177" s="25"/>
    </row>
    <row r="178" spans="1:21">
      <c r="A178" s="24">
        <v>177</v>
      </c>
      <c r="B178" s="8">
        <v>100000177</v>
      </c>
      <c r="C178" s="216" t="s">
        <v>872</v>
      </c>
      <c r="D178" s="215" t="s">
        <v>2093</v>
      </c>
      <c r="E178" t="s">
        <v>4863</v>
      </c>
      <c r="F178" s="54">
        <v>23</v>
      </c>
      <c r="G178" s="216" t="s">
        <v>326</v>
      </c>
      <c r="H178" s="216">
        <v>4</v>
      </c>
      <c r="I178" s="216" t="s">
        <v>2094</v>
      </c>
      <c r="J178" s="216"/>
      <c r="K178" s="216">
        <v>20011229</v>
      </c>
      <c r="L178" s="242" t="s">
        <v>1796</v>
      </c>
      <c r="M178" t="s">
        <v>4864</v>
      </c>
      <c r="U178" s="25"/>
    </row>
    <row r="179" spans="1:21">
      <c r="A179" s="24">
        <v>178</v>
      </c>
      <c r="B179" s="8">
        <v>100000178</v>
      </c>
      <c r="C179" s="216" t="s">
        <v>873</v>
      </c>
      <c r="D179" s="215" t="s">
        <v>2095</v>
      </c>
      <c r="E179" t="s">
        <v>4863</v>
      </c>
      <c r="F179" s="54">
        <v>23</v>
      </c>
      <c r="G179" s="216" t="s">
        <v>326</v>
      </c>
      <c r="H179" s="216">
        <v>4</v>
      </c>
      <c r="I179" s="216" t="s">
        <v>2096</v>
      </c>
      <c r="J179" s="216"/>
      <c r="K179" s="216">
        <v>20010707</v>
      </c>
      <c r="L179" s="242" t="s">
        <v>1796</v>
      </c>
      <c r="M179" t="s">
        <v>4864</v>
      </c>
      <c r="U179" s="25"/>
    </row>
    <row r="180" spans="1:21">
      <c r="A180" s="24">
        <v>179</v>
      </c>
      <c r="B180" s="8">
        <v>100000179</v>
      </c>
      <c r="C180" s="216" t="s">
        <v>874</v>
      </c>
      <c r="D180" s="215" t="s">
        <v>2097</v>
      </c>
      <c r="E180" t="s">
        <v>4863</v>
      </c>
      <c r="F180" s="54">
        <v>23</v>
      </c>
      <c r="G180" s="216" t="s">
        <v>326</v>
      </c>
      <c r="H180" s="216">
        <v>4</v>
      </c>
      <c r="I180" s="216" t="s">
        <v>2098</v>
      </c>
      <c r="J180" s="216"/>
      <c r="K180" s="216">
        <v>20011009</v>
      </c>
      <c r="L180" s="242" t="s">
        <v>1796</v>
      </c>
      <c r="M180" t="s">
        <v>4864</v>
      </c>
      <c r="U180" s="25"/>
    </row>
    <row r="181" spans="1:21">
      <c r="A181" s="24">
        <v>180</v>
      </c>
      <c r="B181" s="8">
        <v>100000180</v>
      </c>
      <c r="C181" s="216" t="s">
        <v>1465</v>
      </c>
      <c r="D181" s="215" t="s">
        <v>2099</v>
      </c>
      <c r="E181" t="s">
        <v>4863</v>
      </c>
      <c r="F181" s="54">
        <v>23</v>
      </c>
      <c r="G181" s="216" t="s">
        <v>326</v>
      </c>
      <c r="H181" s="216">
        <v>4</v>
      </c>
      <c r="I181" s="216" t="s">
        <v>2100</v>
      </c>
      <c r="J181" s="216"/>
      <c r="K181" s="216">
        <v>20011204</v>
      </c>
      <c r="L181" s="242" t="s">
        <v>1796</v>
      </c>
      <c r="M181" t="s">
        <v>4864</v>
      </c>
      <c r="U181" s="25"/>
    </row>
    <row r="182" spans="1:21">
      <c r="A182" s="24">
        <v>181</v>
      </c>
      <c r="B182" s="8">
        <v>100000181</v>
      </c>
      <c r="C182" s="216" t="s">
        <v>871</v>
      </c>
      <c r="D182" s="215" t="s">
        <v>2101</v>
      </c>
      <c r="E182" t="s">
        <v>4863</v>
      </c>
      <c r="F182" s="54">
        <v>23</v>
      </c>
      <c r="G182" s="216" t="s">
        <v>326</v>
      </c>
      <c r="H182" s="216">
        <v>4</v>
      </c>
      <c r="I182" s="216" t="s">
        <v>2102</v>
      </c>
      <c r="J182" s="216"/>
      <c r="K182" s="216">
        <v>20010522</v>
      </c>
      <c r="L182" s="242" t="s">
        <v>1796</v>
      </c>
      <c r="M182" t="s">
        <v>4864</v>
      </c>
      <c r="U182" s="25"/>
    </row>
    <row r="183" spans="1:21">
      <c r="A183" s="24">
        <v>182</v>
      </c>
      <c r="B183" s="8">
        <v>100000182</v>
      </c>
      <c r="C183" s="216" t="s">
        <v>877</v>
      </c>
      <c r="D183" s="215" t="s">
        <v>2103</v>
      </c>
      <c r="E183" t="s">
        <v>4863</v>
      </c>
      <c r="F183" s="54">
        <v>21</v>
      </c>
      <c r="G183" s="216" t="s">
        <v>326</v>
      </c>
      <c r="H183" s="216">
        <v>4</v>
      </c>
      <c r="I183" s="216" t="s">
        <v>2104</v>
      </c>
      <c r="J183" s="216"/>
      <c r="K183" s="216">
        <v>20011108</v>
      </c>
      <c r="L183" s="242" t="s">
        <v>1796</v>
      </c>
      <c r="M183" t="s">
        <v>4864</v>
      </c>
      <c r="U183" s="25"/>
    </row>
    <row r="184" spans="1:21">
      <c r="A184" s="24">
        <v>183</v>
      </c>
      <c r="B184" s="8">
        <v>100000183</v>
      </c>
      <c r="C184" s="216" t="s">
        <v>875</v>
      </c>
      <c r="D184" s="215" t="s">
        <v>2105</v>
      </c>
      <c r="E184" t="s">
        <v>4863</v>
      </c>
      <c r="F184" s="54">
        <v>24</v>
      </c>
      <c r="G184" s="216" t="s">
        <v>326</v>
      </c>
      <c r="H184" s="216">
        <v>4</v>
      </c>
      <c r="I184" s="216" t="s">
        <v>2106</v>
      </c>
      <c r="J184" s="216"/>
      <c r="K184" s="216">
        <v>20011125</v>
      </c>
      <c r="L184" s="242" t="s">
        <v>1796</v>
      </c>
      <c r="M184" t="s">
        <v>4864</v>
      </c>
      <c r="U184" s="25"/>
    </row>
    <row r="185" spans="1:21">
      <c r="A185" s="24">
        <v>184</v>
      </c>
      <c r="B185" s="8">
        <v>100000184</v>
      </c>
      <c r="C185" s="216" t="s">
        <v>876</v>
      </c>
      <c r="D185" s="215" t="s">
        <v>4338</v>
      </c>
      <c r="E185" t="s">
        <v>4863</v>
      </c>
      <c r="F185" s="54">
        <v>24</v>
      </c>
      <c r="G185" s="216" t="s">
        <v>326</v>
      </c>
      <c r="H185" s="216">
        <v>4</v>
      </c>
      <c r="I185" s="216" t="s">
        <v>2107</v>
      </c>
      <c r="J185" s="216"/>
      <c r="K185" s="216">
        <v>20011214</v>
      </c>
      <c r="L185" s="242" t="s">
        <v>1796</v>
      </c>
      <c r="M185" t="s">
        <v>4864</v>
      </c>
      <c r="U185" s="25"/>
    </row>
    <row r="186" spans="1:21">
      <c r="A186" s="24">
        <v>185</v>
      </c>
      <c r="B186" s="8">
        <v>100000185</v>
      </c>
      <c r="C186" s="216" t="s">
        <v>1464</v>
      </c>
      <c r="D186" s="215" t="s">
        <v>2108</v>
      </c>
      <c r="E186" t="s">
        <v>4863</v>
      </c>
      <c r="F186" s="54">
        <v>23</v>
      </c>
      <c r="G186" s="216" t="s">
        <v>326</v>
      </c>
      <c r="H186" s="216">
        <v>3</v>
      </c>
      <c r="I186" s="216" t="s">
        <v>2109</v>
      </c>
      <c r="J186" s="216"/>
      <c r="K186" s="216">
        <v>20020806</v>
      </c>
      <c r="L186" s="242" t="s">
        <v>1814</v>
      </c>
      <c r="M186" t="s">
        <v>4864</v>
      </c>
      <c r="U186" s="25"/>
    </row>
    <row r="187" spans="1:21">
      <c r="A187" s="24">
        <v>186</v>
      </c>
      <c r="B187" s="8">
        <v>100000186</v>
      </c>
      <c r="C187" s="216" t="s">
        <v>1182</v>
      </c>
      <c r="D187" s="215" t="s">
        <v>2110</v>
      </c>
      <c r="E187" t="s">
        <v>4863</v>
      </c>
      <c r="F187" s="54">
        <v>23</v>
      </c>
      <c r="G187" s="216" t="s">
        <v>326</v>
      </c>
      <c r="H187" s="216">
        <v>3</v>
      </c>
      <c r="I187" s="216" t="s">
        <v>2111</v>
      </c>
      <c r="J187" s="216"/>
      <c r="K187" s="216">
        <v>20020704</v>
      </c>
      <c r="L187" s="242" t="s">
        <v>1814</v>
      </c>
      <c r="M187" t="s">
        <v>4864</v>
      </c>
      <c r="U187" s="25"/>
    </row>
    <row r="188" spans="1:21">
      <c r="A188" s="24">
        <v>187</v>
      </c>
      <c r="B188" s="8">
        <v>100000187</v>
      </c>
      <c r="C188" s="216" t="s">
        <v>1466</v>
      </c>
      <c r="D188" s="215" t="s">
        <v>2112</v>
      </c>
      <c r="E188" t="s">
        <v>4863</v>
      </c>
      <c r="F188" s="54">
        <v>23</v>
      </c>
      <c r="G188" s="216" t="s">
        <v>326</v>
      </c>
      <c r="H188" s="216">
        <v>3</v>
      </c>
      <c r="I188" s="216" t="s">
        <v>2113</v>
      </c>
      <c r="J188" s="216"/>
      <c r="K188" s="216">
        <v>20020501</v>
      </c>
      <c r="L188" s="242" t="s">
        <v>1814</v>
      </c>
      <c r="M188" t="s">
        <v>4864</v>
      </c>
      <c r="U188" s="25"/>
    </row>
    <row r="189" spans="1:21">
      <c r="A189" s="24">
        <v>188</v>
      </c>
      <c r="B189" s="8">
        <v>100000188</v>
      </c>
      <c r="C189" s="216" t="s">
        <v>1467</v>
      </c>
      <c r="D189" s="215" t="s">
        <v>2114</v>
      </c>
      <c r="E189" t="s">
        <v>4863</v>
      </c>
      <c r="F189" s="54">
        <v>47</v>
      </c>
      <c r="G189" s="216" t="s">
        <v>326</v>
      </c>
      <c r="H189" s="216">
        <v>3</v>
      </c>
      <c r="I189" s="216" t="s">
        <v>2115</v>
      </c>
      <c r="J189" s="216"/>
      <c r="K189" s="216">
        <v>20020506</v>
      </c>
      <c r="L189" s="242" t="s">
        <v>1814</v>
      </c>
      <c r="M189" t="s">
        <v>4864</v>
      </c>
      <c r="U189" s="25"/>
    </row>
    <row r="190" spans="1:21">
      <c r="A190" s="24">
        <v>189</v>
      </c>
      <c r="B190" s="8">
        <v>100000189</v>
      </c>
      <c r="C190" s="216" t="s">
        <v>1468</v>
      </c>
      <c r="D190" s="215" t="s">
        <v>4339</v>
      </c>
      <c r="E190" t="s">
        <v>4863</v>
      </c>
      <c r="F190" s="54">
        <v>23</v>
      </c>
      <c r="G190" s="216" t="s">
        <v>326</v>
      </c>
      <c r="H190" s="216">
        <v>3</v>
      </c>
      <c r="I190" s="216" t="s">
        <v>2116</v>
      </c>
      <c r="J190" s="216"/>
      <c r="K190" s="216">
        <v>20021128</v>
      </c>
      <c r="L190" s="242" t="s">
        <v>1814</v>
      </c>
      <c r="M190" t="s">
        <v>4864</v>
      </c>
      <c r="U190" s="25"/>
    </row>
    <row r="191" spans="1:21">
      <c r="A191" s="24">
        <v>190</v>
      </c>
      <c r="B191" s="8">
        <v>100000190</v>
      </c>
      <c r="C191" s="216" t="s">
        <v>1469</v>
      </c>
      <c r="D191" s="215" t="s">
        <v>4340</v>
      </c>
      <c r="E191" t="s">
        <v>4863</v>
      </c>
      <c r="F191" s="54">
        <v>23</v>
      </c>
      <c r="G191" s="216" t="s">
        <v>326</v>
      </c>
      <c r="H191" s="216">
        <v>3</v>
      </c>
      <c r="I191" s="216" t="s">
        <v>2117</v>
      </c>
      <c r="J191" s="216"/>
      <c r="K191" s="216">
        <v>20030215</v>
      </c>
      <c r="L191" s="242" t="s">
        <v>1836</v>
      </c>
      <c r="M191" t="s">
        <v>4864</v>
      </c>
      <c r="U191" s="25"/>
    </row>
    <row r="192" spans="1:21">
      <c r="A192" s="24">
        <v>191</v>
      </c>
      <c r="B192" s="8">
        <v>100000191</v>
      </c>
      <c r="C192" s="216" t="s">
        <v>2118</v>
      </c>
      <c r="D192" s="215" t="s">
        <v>2119</v>
      </c>
      <c r="E192" t="s">
        <v>4863</v>
      </c>
      <c r="F192" s="54">
        <v>23</v>
      </c>
      <c r="G192" s="216" t="s">
        <v>326</v>
      </c>
      <c r="H192" s="216">
        <v>3</v>
      </c>
      <c r="I192" s="216" t="s">
        <v>2120</v>
      </c>
      <c r="J192" s="216"/>
      <c r="K192" s="216">
        <v>20020706</v>
      </c>
      <c r="L192" s="242" t="s">
        <v>1814</v>
      </c>
      <c r="M192" t="s">
        <v>4864</v>
      </c>
      <c r="U192" s="25"/>
    </row>
    <row r="193" spans="1:21">
      <c r="A193" s="24">
        <v>192</v>
      </c>
      <c r="B193" s="8">
        <v>100000192</v>
      </c>
      <c r="C193" s="216" t="s">
        <v>1463</v>
      </c>
      <c r="D193" s="215" t="s">
        <v>4341</v>
      </c>
      <c r="E193" t="s">
        <v>4863</v>
      </c>
      <c r="F193" s="54">
        <v>21</v>
      </c>
      <c r="G193" s="216" t="s">
        <v>326</v>
      </c>
      <c r="H193" s="216">
        <v>3</v>
      </c>
      <c r="I193" s="216" t="s">
        <v>2121</v>
      </c>
      <c r="J193" s="216"/>
      <c r="K193" s="216">
        <v>20020518</v>
      </c>
      <c r="L193" s="242" t="s">
        <v>1814</v>
      </c>
      <c r="M193" t="s">
        <v>4864</v>
      </c>
      <c r="U193" s="25"/>
    </row>
    <row r="194" spans="1:21">
      <c r="A194" s="24">
        <v>193</v>
      </c>
      <c r="B194" s="8">
        <v>100000193</v>
      </c>
      <c r="C194" s="216" t="s">
        <v>2122</v>
      </c>
      <c r="D194" s="215" t="s">
        <v>2123</v>
      </c>
      <c r="E194" t="s">
        <v>4863</v>
      </c>
      <c r="F194" s="54">
        <v>23</v>
      </c>
      <c r="G194" s="216" t="s">
        <v>326</v>
      </c>
      <c r="H194" s="216">
        <v>2</v>
      </c>
      <c r="I194" s="216" t="s">
        <v>2124</v>
      </c>
      <c r="J194" s="216"/>
      <c r="K194" s="216">
        <v>20031116</v>
      </c>
      <c r="L194" s="242" t="s">
        <v>1836</v>
      </c>
      <c r="M194" t="s">
        <v>4864</v>
      </c>
      <c r="U194" s="25"/>
    </row>
    <row r="195" spans="1:21">
      <c r="A195" s="24">
        <v>194</v>
      </c>
      <c r="B195" s="8">
        <v>100000194</v>
      </c>
      <c r="C195" s="216" t="s">
        <v>2125</v>
      </c>
      <c r="D195" s="215" t="s">
        <v>2126</v>
      </c>
      <c r="E195" t="s">
        <v>4863</v>
      </c>
      <c r="F195" s="54">
        <v>23</v>
      </c>
      <c r="G195" s="216" t="s">
        <v>326</v>
      </c>
      <c r="H195" s="216">
        <v>2</v>
      </c>
      <c r="I195" s="216" t="s">
        <v>2127</v>
      </c>
      <c r="J195" s="216"/>
      <c r="K195" s="216">
        <v>20031008</v>
      </c>
      <c r="L195" s="242" t="s">
        <v>1836</v>
      </c>
      <c r="M195" t="s">
        <v>4864</v>
      </c>
      <c r="U195" s="25"/>
    </row>
    <row r="196" spans="1:21">
      <c r="A196" s="24">
        <v>195</v>
      </c>
      <c r="B196" s="8">
        <v>100000195</v>
      </c>
      <c r="C196" s="216" t="s">
        <v>2128</v>
      </c>
      <c r="D196" s="215" t="s">
        <v>2129</v>
      </c>
      <c r="E196" t="s">
        <v>4863</v>
      </c>
      <c r="F196" s="54">
        <v>23</v>
      </c>
      <c r="G196" s="216" t="s">
        <v>326</v>
      </c>
      <c r="H196" s="216">
        <v>2</v>
      </c>
      <c r="I196" s="216" t="s">
        <v>2130</v>
      </c>
      <c r="J196" s="216"/>
      <c r="K196" s="216">
        <v>20030505</v>
      </c>
      <c r="L196" s="242" t="s">
        <v>1836</v>
      </c>
      <c r="M196" t="s">
        <v>4864</v>
      </c>
      <c r="U196" s="25"/>
    </row>
    <row r="197" spans="1:21">
      <c r="A197" s="24">
        <v>196</v>
      </c>
      <c r="B197" s="8">
        <v>100000196</v>
      </c>
      <c r="C197" s="216" t="s">
        <v>2131</v>
      </c>
      <c r="D197" s="215" t="s">
        <v>2132</v>
      </c>
      <c r="E197" t="s">
        <v>4863</v>
      </c>
      <c r="F197" s="54">
        <v>23</v>
      </c>
      <c r="G197" s="216" t="s">
        <v>326</v>
      </c>
      <c r="H197" s="216">
        <v>2</v>
      </c>
      <c r="I197" s="216" t="s">
        <v>2133</v>
      </c>
      <c r="J197" s="216"/>
      <c r="K197" s="216">
        <v>20030702</v>
      </c>
      <c r="L197" s="242" t="s">
        <v>1836</v>
      </c>
      <c r="M197" t="s">
        <v>4864</v>
      </c>
      <c r="U197" s="25"/>
    </row>
    <row r="198" spans="1:21">
      <c r="A198" s="24">
        <v>197</v>
      </c>
      <c r="B198" s="8">
        <v>100000197</v>
      </c>
      <c r="C198" s="216" t="s">
        <v>2134</v>
      </c>
      <c r="D198" s="215" t="s">
        <v>2135</v>
      </c>
      <c r="E198" t="s">
        <v>4863</v>
      </c>
      <c r="F198" s="54">
        <v>23</v>
      </c>
      <c r="G198" s="216" t="s">
        <v>326</v>
      </c>
      <c r="H198" s="216">
        <v>2</v>
      </c>
      <c r="I198" s="216" t="s">
        <v>2136</v>
      </c>
      <c r="J198" s="216"/>
      <c r="K198" s="216">
        <v>20030504</v>
      </c>
      <c r="L198" s="242" t="s">
        <v>1836</v>
      </c>
      <c r="M198" t="s">
        <v>4864</v>
      </c>
      <c r="U198" s="25"/>
    </row>
    <row r="199" spans="1:21">
      <c r="A199" s="24">
        <v>198</v>
      </c>
      <c r="B199" s="8">
        <v>100000198</v>
      </c>
      <c r="C199" s="216" t="s">
        <v>2137</v>
      </c>
      <c r="D199" s="215" t="s">
        <v>2138</v>
      </c>
      <c r="E199" t="s">
        <v>4863</v>
      </c>
      <c r="F199" s="54">
        <v>23</v>
      </c>
      <c r="G199" s="216" t="s">
        <v>326</v>
      </c>
      <c r="H199" s="216">
        <v>2</v>
      </c>
      <c r="I199" s="216" t="s">
        <v>2139</v>
      </c>
      <c r="J199" s="216"/>
      <c r="K199" s="216">
        <v>20031017</v>
      </c>
      <c r="L199" s="242" t="s">
        <v>1836</v>
      </c>
      <c r="M199" t="s">
        <v>4864</v>
      </c>
      <c r="U199" s="25"/>
    </row>
    <row r="200" spans="1:21">
      <c r="A200" s="24">
        <v>199</v>
      </c>
      <c r="B200" s="8">
        <v>100000199</v>
      </c>
      <c r="C200" s="216" t="s">
        <v>2140</v>
      </c>
      <c r="D200" s="215" t="s">
        <v>2141</v>
      </c>
      <c r="E200" t="s">
        <v>4863</v>
      </c>
      <c r="F200" s="54">
        <v>22</v>
      </c>
      <c r="G200" s="216" t="s">
        <v>326</v>
      </c>
      <c r="H200" s="216">
        <v>2</v>
      </c>
      <c r="I200" s="216" t="s">
        <v>2142</v>
      </c>
      <c r="J200" s="216"/>
      <c r="K200" s="216">
        <v>20030524</v>
      </c>
      <c r="L200" s="242" t="s">
        <v>1836</v>
      </c>
      <c r="M200" t="s">
        <v>4864</v>
      </c>
      <c r="U200" s="25"/>
    </row>
    <row r="201" spans="1:21">
      <c r="A201" s="24">
        <v>200</v>
      </c>
      <c r="B201" s="8">
        <v>100000200</v>
      </c>
      <c r="C201" s="216" t="s">
        <v>2143</v>
      </c>
      <c r="D201" s="215" t="s">
        <v>2144</v>
      </c>
      <c r="E201" t="s">
        <v>4863</v>
      </c>
      <c r="F201" s="54">
        <v>23</v>
      </c>
      <c r="G201" s="216" t="s">
        <v>326</v>
      </c>
      <c r="H201" s="216">
        <v>2</v>
      </c>
      <c r="I201" s="216" t="s">
        <v>2145</v>
      </c>
      <c r="J201" s="216"/>
      <c r="K201" s="216">
        <v>20030507</v>
      </c>
      <c r="L201" s="242" t="s">
        <v>1836</v>
      </c>
      <c r="M201" t="s">
        <v>4864</v>
      </c>
      <c r="U201" s="25"/>
    </row>
    <row r="202" spans="1:21">
      <c r="A202" s="24">
        <v>201</v>
      </c>
      <c r="B202" s="8">
        <v>100000201</v>
      </c>
      <c r="C202" s="216" t="s">
        <v>2146</v>
      </c>
      <c r="D202" s="215" t="s">
        <v>2147</v>
      </c>
      <c r="E202" t="s">
        <v>4863</v>
      </c>
      <c r="F202" s="54">
        <v>23</v>
      </c>
      <c r="G202" s="216" t="s">
        <v>326</v>
      </c>
      <c r="H202" s="216">
        <v>2</v>
      </c>
      <c r="I202" s="216" t="s">
        <v>2148</v>
      </c>
      <c r="J202" s="216"/>
      <c r="K202" s="216">
        <v>20031214</v>
      </c>
      <c r="L202" s="242" t="s">
        <v>1836</v>
      </c>
      <c r="M202" t="s">
        <v>4864</v>
      </c>
      <c r="U202" s="25"/>
    </row>
    <row r="203" spans="1:21">
      <c r="A203" s="24">
        <v>202</v>
      </c>
      <c r="B203" s="8">
        <v>100000202</v>
      </c>
      <c r="C203" s="216" t="s">
        <v>2149</v>
      </c>
      <c r="D203" s="215" t="s">
        <v>2150</v>
      </c>
      <c r="E203" t="s">
        <v>4863</v>
      </c>
      <c r="F203" s="54">
        <v>23</v>
      </c>
      <c r="G203" s="216" t="s">
        <v>326</v>
      </c>
      <c r="H203" s="216">
        <v>2</v>
      </c>
      <c r="I203" s="216" t="s">
        <v>2151</v>
      </c>
      <c r="J203" s="216"/>
      <c r="K203" s="216">
        <v>20030821</v>
      </c>
      <c r="L203" s="242" t="s">
        <v>1836</v>
      </c>
      <c r="M203" t="s">
        <v>4864</v>
      </c>
      <c r="U203" s="25"/>
    </row>
    <row r="204" spans="1:21">
      <c r="A204" s="24">
        <v>203</v>
      </c>
      <c r="B204" s="8">
        <v>100000203</v>
      </c>
      <c r="C204" s="216" t="s">
        <v>2152</v>
      </c>
      <c r="D204" s="215" t="s">
        <v>2153</v>
      </c>
      <c r="E204" t="s">
        <v>4863</v>
      </c>
      <c r="F204" s="54">
        <v>23</v>
      </c>
      <c r="G204" s="216" t="s">
        <v>326</v>
      </c>
      <c r="H204" s="216">
        <v>2</v>
      </c>
      <c r="I204" s="216" t="s">
        <v>2154</v>
      </c>
      <c r="J204" s="216"/>
      <c r="K204" s="216">
        <v>20030422</v>
      </c>
      <c r="L204" s="242" t="s">
        <v>1836</v>
      </c>
      <c r="M204" t="s">
        <v>4864</v>
      </c>
      <c r="U204" s="25"/>
    </row>
    <row r="205" spans="1:21">
      <c r="A205" s="24">
        <v>204</v>
      </c>
      <c r="B205" s="8">
        <v>100000204</v>
      </c>
      <c r="C205" s="216" t="s">
        <v>2155</v>
      </c>
      <c r="D205" s="215" t="s">
        <v>4342</v>
      </c>
      <c r="E205" t="s">
        <v>4863</v>
      </c>
      <c r="F205" s="54">
        <v>23</v>
      </c>
      <c r="G205" s="216" t="s">
        <v>326</v>
      </c>
      <c r="H205" s="216">
        <v>2</v>
      </c>
      <c r="I205" s="216" t="s">
        <v>2156</v>
      </c>
      <c r="J205" s="216"/>
      <c r="K205" s="216">
        <v>20031026</v>
      </c>
      <c r="L205" s="242" t="s">
        <v>1836</v>
      </c>
      <c r="M205" t="s">
        <v>4864</v>
      </c>
      <c r="U205" s="25"/>
    </row>
    <row r="206" spans="1:21">
      <c r="A206" s="24">
        <v>205</v>
      </c>
      <c r="B206" s="8">
        <v>100000205</v>
      </c>
      <c r="C206" s="216" t="s">
        <v>2157</v>
      </c>
      <c r="D206" s="215" t="s">
        <v>4343</v>
      </c>
      <c r="E206" t="s">
        <v>4863</v>
      </c>
      <c r="F206" s="54">
        <v>23</v>
      </c>
      <c r="G206" s="216" t="s">
        <v>326</v>
      </c>
      <c r="H206" s="216">
        <v>2</v>
      </c>
      <c r="I206" s="216" t="s">
        <v>2158</v>
      </c>
      <c r="J206" s="216"/>
      <c r="K206" s="216">
        <v>20040131</v>
      </c>
      <c r="L206" s="242" t="s">
        <v>1847</v>
      </c>
      <c r="M206" t="s">
        <v>4864</v>
      </c>
      <c r="U206" s="25"/>
    </row>
    <row r="207" spans="1:21">
      <c r="A207" s="24">
        <v>206</v>
      </c>
      <c r="B207" s="8">
        <v>100000206</v>
      </c>
      <c r="C207" s="216" t="s">
        <v>2159</v>
      </c>
      <c r="D207" s="215" t="s">
        <v>4344</v>
      </c>
      <c r="E207" t="s">
        <v>4863</v>
      </c>
      <c r="F207" s="54">
        <v>23</v>
      </c>
      <c r="G207" s="216" t="s">
        <v>326</v>
      </c>
      <c r="H207" s="216">
        <v>2</v>
      </c>
      <c r="I207" s="216" t="s">
        <v>2160</v>
      </c>
      <c r="J207" s="216"/>
      <c r="K207" s="216">
        <v>20030716</v>
      </c>
      <c r="L207" s="242" t="s">
        <v>1836</v>
      </c>
      <c r="M207" t="s">
        <v>4864</v>
      </c>
      <c r="U207" s="25"/>
    </row>
    <row r="208" spans="1:21">
      <c r="A208" s="24">
        <v>207</v>
      </c>
      <c r="B208" s="8">
        <v>100000207</v>
      </c>
      <c r="C208" s="216" t="s">
        <v>1720</v>
      </c>
      <c r="D208" s="215" t="s">
        <v>2161</v>
      </c>
      <c r="E208" t="s">
        <v>4863</v>
      </c>
      <c r="F208" s="54">
        <v>23</v>
      </c>
      <c r="G208" s="216" t="s">
        <v>326</v>
      </c>
      <c r="H208" s="216">
        <v>2</v>
      </c>
      <c r="I208" s="216" t="s">
        <v>2162</v>
      </c>
      <c r="J208" s="216"/>
      <c r="K208" s="216">
        <v>20040113</v>
      </c>
      <c r="L208" s="242" t="s">
        <v>1847</v>
      </c>
      <c r="M208" t="s">
        <v>4864</v>
      </c>
      <c r="U208" s="25"/>
    </row>
    <row r="209" spans="1:21">
      <c r="A209" s="24">
        <v>208</v>
      </c>
      <c r="B209" s="8">
        <v>100000208</v>
      </c>
      <c r="C209" s="216" t="s">
        <v>2163</v>
      </c>
      <c r="D209" s="215" t="s">
        <v>4345</v>
      </c>
      <c r="E209" t="s">
        <v>4863</v>
      </c>
      <c r="F209" s="54">
        <v>23</v>
      </c>
      <c r="G209" s="216" t="s">
        <v>326</v>
      </c>
      <c r="H209" s="216">
        <v>2</v>
      </c>
      <c r="I209" s="216" t="s">
        <v>2164</v>
      </c>
      <c r="J209" s="216"/>
      <c r="K209" s="216">
        <v>20040226</v>
      </c>
      <c r="L209" s="242" t="s">
        <v>1847</v>
      </c>
      <c r="M209" t="s">
        <v>4864</v>
      </c>
      <c r="U209" s="25"/>
    </row>
    <row r="210" spans="1:21">
      <c r="A210" s="24">
        <v>209</v>
      </c>
      <c r="B210" s="8">
        <v>100000209</v>
      </c>
      <c r="C210" s="216" t="s">
        <v>2165</v>
      </c>
      <c r="D210" s="215" t="s">
        <v>2166</v>
      </c>
      <c r="E210" t="s">
        <v>4863</v>
      </c>
      <c r="F210" s="54">
        <v>23</v>
      </c>
      <c r="G210" s="216" t="s">
        <v>326</v>
      </c>
      <c r="H210" s="216">
        <v>2</v>
      </c>
      <c r="I210" s="216" t="s">
        <v>2167</v>
      </c>
      <c r="J210" s="216"/>
      <c r="K210" s="216">
        <v>20030404</v>
      </c>
      <c r="L210" s="242" t="s">
        <v>1836</v>
      </c>
      <c r="M210" t="s">
        <v>4864</v>
      </c>
      <c r="U210" s="25"/>
    </row>
    <row r="211" spans="1:21">
      <c r="A211" s="24">
        <v>210</v>
      </c>
      <c r="B211" s="8">
        <v>100000210</v>
      </c>
      <c r="C211" s="216" t="s">
        <v>2168</v>
      </c>
      <c r="D211" s="215" t="s">
        <v>4346</v>
      </c>
      <c r="E211" t="s">
        <v>4863</v>
      </c>
      <c r="F211" s="54">
        <v>24</v>
      </c>
      <c r="G211" s="216" t="s">
        <v>326</v>
      </c>
      <c r="H211" s="216">
        <v>2</v>
      </c>
      <c r="I211" s="216" t="s">
        <v>2169</v>
      </c>
      <c r="J211" s="216"/>
      <c r="K211" s="216">
        <v>20030801</v>
      </c>
      <c r="L211" s="242" t="s">
        <v>1836</v>
      </c>
      <c r="M211" t="s">
        <v>4864</v>
      </c>
      <c r="U211" s="25"/>
    </row>
    <row r="212" spans="1:21">
      <c r="A212" s="24">
        <v>211</v>
      </c>
      <c r="B212" s="8">
        <v>100000211</v>
      </c>
      <c r="C212" s="216" t="s">
        <v>883</v>
      </c>
      <c r="D212" s="215" t="s">
        <v>4347</v>
      </c>
      <c r="E212" t="s">
        <v>4863</v>
      </c>
      <c r="F212" s="54">
        <v>23</v>
      </c>
      <c r="G212" s="216" t="s">
        <v>307</v>
      </c>
      <c r="H212" s="216">
        <v>4</v>
      </c>
      <c r="I212" s="216" t="s">
        <v>2170</v>
      </c>
      <c r="J212" s="216"/>
      <c r="K212" s="216">
        <v>20020129</v>
      </c>
      <c r="L212" s="242" t="s">
        <v>1814</v>
      </c>
      <c r="M212" t="s">
        <v>4864</v>
      </c>
      <c r="U212" s="25"/>
    </row>
    <row r="213" spans="1:21">
      <c r="A213" s="24">
        <v>212</v>
      </c>
      <c r="B213" s="8">
        <v>100000212</v>
      </c>
      <c r="C213" s="216" t="s">
        <v>935</v>
      </c>
      <c r="D213" s="215" t="s">
        <v>2171</v>
      </c>
      <c r="E213" t="s">
        <v>4863</v>
      </c>
      <c r="F213" s="54">
        <v>23</v>
      </c>
      <c r="G213" s="216" t="s">
        <v>307</v>
      </c>
      <c r="H213" s="216">
        <v>4</v>
      </c>
      <c r="I213" s="216" t="s">
        <v>2172</v>
      </c>
      <c r="J213" s="216"/>
      <c r="K213" s="216">
        <v>20010714</v>
      </c>
      <c r="L213" s="242" t="s">
        <v>1796</v>
      </c>
      <c r="M213" t="s">
        <v>4864</v>
      </c>
      <c r="U213" s="25"/>
    </row>
    <row r="214" spans="1:21">
      <c r="A214" s="24">
        <v>213</v>
      </c>
      <c r="B214" s="8">
        <v>100000213</v>
      </c>
      <c r="C214" s="216" t="s">
        <v>1341</v>
      </c>
      <c r="D214" s="215" t="s">
        <v>4348</v>
      </c>
      <c r="E214" t="s">
        <v>4863</v>
      </c>
      <c r="F214" s="54">
        <v>23</v>
      </c>
      <c r="G214" s="216" t="s">
        <v>307</v>
      </c>
      <c r="H214" s="216">
        <v>4</v>
      </c>
      <c r="I214" s="216" t="s">
        <v>2173</v>
      </c>
      <c r="J214" s="216"/>
      <c r="K214" s="216">
        <v>20010806</v>
      </c>
      <c r="L214" s="242" t="s">
        <v>1796</v>
      </c>
      <c r="M214" t="s">
        <v>4864</v>
      </c>
      <c r="U214" s="25"/>
    </row>
    <row r="215" spans="1:21">
      <c r="A215" s="24">
        <v>214</v>
      </c>
      <c r="B215" s="8">
        <v>100000214</v>
      </c>
      <c r="C215" s="216" t="s">
        <v>1336</v>
      </c>
      <c r="D215" s="215" t="s">
        <v>2174</v>
      </c>
      <c r="E215" t="s">
        <v>4863</v>
      </c>
      <c r="F215" s="54">
        <v>23</v>
      </c>
      <c r="G215" s="216" t="s">
        <v>307</v>
      </c>
      <c r="H215" s="216">
        <v>3</v>
      </c>
      <c r="I215" s="216" t="s">
        <v>2175</v>
      </c>
      <c r="J215" s="216"/>
      <c r="K215" s="216">
        <v>20020418</v>
      </c>
      <c r="L215" s="242" t="s">
        <v>1814</v>
      </c>
      <c r="M215" t="s">
        <v>4864</v>
      </c>
      <c r="U215" s="25"/>
    </row>
    <row r="216" spans="1:21">
      <c r="A216" s="24">
        <v>215</v>
      </c>
      <c r="B216" s="8">
        <v>100000215</v>
      </c>
      <c r="C216" s="216" t="s">
        <v>2176</v>
      </c>
      <c r="D216" s="215" t="s">
        <v>2177</v>
      </c>
      <c r="E216" t="s">
        <v>4863</v>
      </c>
      <c r="F216" s="54">
        <v>23</v>
      </c>
      <c r="G216" s="216" t="s">
        <v>307</v>
      </c>
      <c r="H216" s="216">
        <v>3</v>
      </c>
      <c r="I216" s="216" t="s">
        <v>2178</v>
      </c>
      <c r="J216" s="216"/>
      <c r="K216" s="216">
        <v>20021219</v>
      </c>
      <c r="L216" s="242" t="s">
        <v>1814</v>
      </c>
      <c r="M216" t="s">
        <v>4864</v>
      </c>
      <c r="U216" s="25"/>
    </row>
    <row r="217" spans="1:21">
      <c r="A217" s="24">
        <v>216</v>
      </c>
      <c r="B217" s="8">
        <v>100000216</v>
      </c>
      <c r="C217" s="216" t="s">
        <v>1338</v>
      </c>
      <c r="D217" s="215" t="s">
        <v>2179</v>
      </c>
      <c r="E217" t="s">
        <v>4863</v>
      </c>
      <c r="F217" s="54">
        <v>23</v>
      </c>
      <c r="G217" s="216" t="s">
        <v>307</v>
      </c>
      <c r="H217" s="216">
        <v>3</v>
      </c>
      <c r="I217" s="216" t="s">
        <v>2180</v>
      </c>
      <c r="J217" s="216"/>
      <c r="K217" s="216">
        <v>20020815</v>
      </c>
      <c r="L217" s="242" t="s">
        <v>1814</v>
      </c>
      <c r="M217" t="s">
        <v>4864</v>
      </c>
      <c r="U217" s="25"/>
    </row>
    <row r="218" spans="1:21">
      <c r="A218" s="24">
        <v>217</v>
      </c>
      <c r="B218" s="8">
        <v>100000217</v>
      </c>
      <c r="C218" s="216" t="s">
        <v>1340</v>
      </c>
      <c r="D218" s="215" t="s">
        <v>4349</v>
      </c>
      <c r="E218" t="s">
        <v>4863</v>
      </c>
      <c r="F218" s="54">
        <v>23</v>
      </c>
      <c r="G218" s="216" t="s">
        <v>307</v>
      </c>
      <c r="H218" s="216">
        <v>3</v>
      </c>
      <c r="I218" s="216" t="s">
        <v>2181</v>
      </c>
      <c r="J218" s="216"/>
      <c r="K218" s="216">
        <v>20020625</v>
      </c>
      <c r="L218" s="242" t="s">
        <v>1814</v>
      </c>
      <c r="M218" t="s">
        <v>4864</v>
      </c>
      <c r="U218" s="25"/>
    </row>
    <row r="219" spans="1:21">
      <c r="A219" s="24">
        <v>218</v>
      </c>
      <c r="B219" s="8">
        <v>100000218</v>
      </c>
      <c r="C219" s="216" t="s">
        <v>1337</v>
      </c>
      <c r="D219" s="215" t="s">
        <v>4350</v>
      </c>
      <c r="E219" t="s">
        <v>4863</v>
      </c>
      <c r="F219" s="54">
        <v>23</v>
      </c>
      <c r="G219" s="216" t="s">
        <v>307</v>
      </c>
      <c r="H219" s="216">
        <v>3</v>
      </c>
      <c r="I219" s="216" t="s">
        <v>2182</v>
      </c>
      <c r="J219" s="216"/>
      <c r="K219" s="216">
        <v>20030111</v>
      </c>
      <c r="L219" s="242" t="s">
        <v>1836</v>
      </c>
      <c r="M219" t="s">
        <v>4864</v>
      </c>
      <c r="U219" s="25"/>
    </row>
    <row r="220" spans="1:21">
      <c r="A220" s="24">
        <v>219</v>
      </c>
      <c r="B220" s="8">
        <v>100000219</v>
      </c>
      <c r="C220" s="216" t="s">
        <v>2183</v>
      </c>
      <c r="D220" s="215" t="s">
        <v>2184</v>
      </c>
      <c r="E220" t="s">
        <v>4863</v>
      </c>
      <c r="F220" s="54">
        <v>23</v>
      </c>
      <c r="G220" s="216" t="s">
        <v>307</v>
      </c>
      <c r="H220" s="216">
        <v>3</v>
      </c>
      <c r="I220" s="216" t="s">
        <v>2185</v>
      </c>
      <c r="J220" s="216"/>
      <c r="K220" s="216">
        <v>20020612</v>
      </c>
      <c r="L220" s="242" t="s">
        <v>1814</v>
      </c>
      <c r="M220" t="s">
        <v>4864</v>
      </c>
      <c r="U220" s="25"/>
    </row>
    <row r="221" spans="1:21">
      <c r="A221" s="24">
        <v>220</v>
      </c>
      <c r="B221" s="8">
        <v>100000220</v>
      </c>
      <c r="C221" s="216" t="s">
        <v>1339</v>
      </c>
      <c r="D221" s="215" t="s">
        <v>4351</v>
      </c>
      <c r="E221" t="s">
        <v>4863</v>
      </c>
      <c r="F221" s="54">
        <v>23</v>
      </c>
      <c r="G221" s="216" t="s">
        <v>307</v>
      </c>
      <c r="H221" s="216">
        <v>3</v>
      </c>
      <c r="I221" s="216" t="s">
        <v>2186</v>
      </c>
      <c r="J221" s="216"/>
      <c r="K221" s="216">
        <v>20021025</v>
      </c>
      <c r="L221" s="242" t="s">
        <v>1814</v>
      </c>
      <c r="M221" t="s">
        <v>4864</v>
      </c>
      <c r="U221" s="25"/>
    </row>
    <row r="222" spans="1:21">
      <c r="A222" s="24">
        <v>221</v>
      </c>
      <c r="B222" s="8">
        <v>100000221</v>
      </c>
      <c r="C222" s="216" t="s">
        <v>2187</v>
      </c>
      <c r="D222" s="215" t="s">
        <v>2188</v>
      </c>
      <c r="E222" t="s">
        <v>4863</v>
      </c>
      <c r="F222" s="54">
        <v>23</v>
      </c>
      <c r="G222" s="216" t="s">
        <v>307</v>
      </c>
      <c r="H222" s="216">
        <v>3</v>
      </c>
      <c r="I222" s="216" t="s">
        <v>2189</v>
      </c>
      <c r="J222" s="216"/>
      <c r="K222" s="216">
        <v>20030310</v>
      </c>
      <c r="L222" s="242" t="s">
        <v>1836</v>
      </c>
      <c r="M222" t="s">
        <v>4864</v>
      </c>
      <c r="U222" s="25"/>
    </row>
    <row r="223" spans="1:21">
      <c r="A223" s="24">
        <v>222</v>
      </c>
      <c r="B223" s="8">
        <v>100000222</v>
      </c>
      <c r="C223" s="216" t="s">
        <v>1694</v>
      </c>
      <c r="D223" s="215" t="s">
        <v>2190</v>
      </c>
      <c r="E223" t="s">
        <v>4863</v>
      </c>
      <c r="F223" s="54">
        <v>21</v>
      </c>
      <c r="G223" s="216" t="s">
        <v>307</v>
      </c>
      <c r="H223" s="216">
        <v>2</v>
      </c>
      <c r="I223" s="216" t="s">
        <v>2191</v>
      </c>
      <c r="J223" s="216"/>
      <c r="K223" s="216">
        <v>20030515</v>
      </c>
      <c r="L223" s="242" t="s">
        <v>1836</v>
      </c>
      <c r="M223" t="s">
        <v>4864</v>
      </c>
      <c r="U223" s="25"/>
    </row>
    <row r="224" spans="1:21">
      <c r="A224" s="24">
        <v>223</v>
      </c>
      <c r="B224" s="8">
        <v>100000223</v>
      </c>
      <c r="C224" s="216" t="s">
        <v>1693</v>
      </c>
      <c r="D224" s="215" t="s">
        <v>2192</v>
      </c>
      <c r="E224" t="s">
        <v>4863</v>
      </c>
      <c r="F224" s="54">
        <v>21</v>
      </c>
      <c r="G224" s="216" t="s">
        <v>307</v>
      </c>
      <c r="H224" s="216">
        <v>2</v>
      </c>
      <c r="I224" s="216" t="s">
        <v>2193</v>
      </c>
      <c r="J224" s="216"/>
      <c r="K224" s="216">
        <v>20030913</v>
      </c>
      <c r="L224" s="242" t="s">
        <v>1836</v>
      </c>
      <c r="M224" t="s">
        <v>4864</v>
      </c>
      <c r="U224" s="25"/>
    </row>
    <row r="225" spans="1:21">
      <c r="A225" s="24">
        <v>224</v>
      </c>
      <c r="B225" s="8">
        <v>100000224</v>
      </c>
      <c r="C225" s="216" t="s">
        <v>2194</v>
      </c>
      <c r="D225" s="215" t="s">
        <v>2195</v>
      </c>
      <c r="E225" t="s">
        <v>4863</v>
      </c>
      <c r="F225" s="54">
        <v>23</v>
      </c>
      <c r="G225" s="216" t="s">
        <v>307</v>
      </c>
      <c r="H225" s="216">
        <v>2</v>
      </c>
      <c r="I225" s="216" t="s">
        <v>2196</v>
      </c>
      <c r="J225" s="216"/>
      <c r="K225" s="216">
        <v>20030509</v>
      </c>
      <c r="L225" s="242" t="s">
        <v>1836</v>
      </c>
      <c r="M225" t="s">
        <v>4864</v>
      </c>
      <c r="U225" s="25"/>
    </row>
    <row r="226" spans="1:21">
      <c r="A226" s="24">
        <v>225</v>
      </c>
      <c r="B226" s="8">
        <v>100000225</v>
      </c>
      <c r="C226" s="216" t="s">
        <v>2197</v>
      </c>
      <c r="D226" s="215" t="s">
        <v>2198</v>
      </c>
      <c r="E226" t="s">
        <v>4863</v>
      </c>
      <c r="F226" s="54">
        <v>23</v>
      </c>
      <c r="G226" s="216" t="s">
        <v>307</v>
      </c>
      <c r="H226" s="216">
        <v>2</v>
      </c>
      <c r="I226" s="216" t="s">
        <v>2199</v>
      </c>
      <c r="J226" s="216"/>
      <c r="K226" s="216">
        <v>20030810</v>
      </c>
      <c r="L226" s="242" t="s">
        <v>1836</v>
      </c>
      <c r="M226" t="s">
        <v>4864</v>
      </c>
      <c r="U226" s="25"/>
    </row>
    <row r="227" spans="1:21">
      <c r="A227" s="24">
        <v>226</v>
      </c>
      <c r="B227" s="8">
        <v>100000226</v>
      </c>
      <c r="C227" s="216" t="s">
        <v>2200</v>
      </c>
      <c r="D227" s="215" t="s">
        <v>2201</v>
      </c>
      <c r="E227" t="s">
        <v>4863</v>
      </c>
      <c r="F227" s="54">
        <v>23</v>
      </c>
      <c r="G227" s="216" t="s">
        <v>307</v>
      </c>
      <c r="H227" s="216">
        <v>2</v>
      </c>
      <c r="I227" s="216" t="s">
        <v>2202</v>
      </c>
      <c r="J227" s="216"/>
      <c r="K227" s="216">
        <v>20030904</v>
      </c>
      <c r="L227" s="242" t="s">
        <v>1836</v>
      </c>
      <c r="M227" t="s">
        <v>4864</v>
      </c>
      <c r="U227" s="25"/>
    </row>
    <row r="228" spans="1:21">
      <c r="A228" s="24">
        <v>227</v>
      </c>
      <c r="B228" s="8">
        <v>100000227</v>
      </c>
      <c r="C228" s="216" t="s">
        <v>2203</v>
      </c>
      <c r="D228" s="215" t="s">
        <v>4352</v>
      </c>
      <c r="E228" t="s">
        <v>4863</v>
      </c>
      <c r="F228" s="54">
        <v>23</v>
      </c>
      <c r="G228" s="216" t="s">
        <v>307</v>
      </c>
      <c r="H228" s="216">
        <v>2</v>
      </c>
      <c r="I228" s="216" t="s">
        <v>2204</v>
      </c>
      <c r="J228" s="216"/>
      <c r="K228" s="216">
        <v>20031229</v>
      </c>
      <c r="L228" s="242" t="s">
        <v>1836</v>
      </c>
      <c r="M228" t="s">
        <v>4864</v>
      </c>
      <c r="U228" s="25"/>
    </row>
    <row r="229" spans="1:21">
      <c r="A229" s="24">
        <v>228</v>
      </c>
      <c r="B229" s="8">
        <v>100000228</v>
      </c>
      <c r="C229" s="216" t="s">
        <v>2205</v>
      </c>
      <c r="D229" s="215" t="s">
        <v>4353</v>
      </c>
      <c r="E229" t="s">
        <v>4863</v>
      </c>
      <c r="F229" s="54">
        <v>23</v>
      </c>
      <c r="G229" s="216" t="s">
        <v>307</v>
      </c>
      <c r="H229" s="216">
        <v>2</v>
      </c>
      <c r="I229" s="216" t="s">
        <v>2206</v>
      </c>
      <c r="J229" s="216"/>
      <c r="K229" s="216">
        <v>20040323</v>
      </c>
      <c r="L229" s="242" t="s">
        <v>1847</v>
      </c>
      <c r="M229" t="s">
        <v>4864</v>
      </c>
      <c r="U229" s="25"/>
    </row>
    <row r="230" spans="1:21">
      <c r="A230" s="24">
        <v>229</v>
      </c>
      <c r="B230" s="8">
        <v>100000229</v>
      </c>
      <c r="C230" s="216" t="s">
        <v>2207</v>
      </c>
      <c r="D230" s="215" t="s">
        <v>4354</v>
      </c>
      <c r="E230" t="s">
        <v>4863</v>
      </c>
      <c r="F230" s="54">
        <v>23</v>
      </c>
      <c r="G230" s="216" t="s">
        <v>307</v>
      </c>
      <c r="H230" s="216">
        <v>2</v>
      </c>
      <c r="I230" s="216" t="s">
        <v>2208</v>
      </c>
      <c r="J230" s="216"/>
      <c r="K230" s="216">
        <v>20030708</v>
      </c>
      <c r="L230" s="242" t="s">
        <v>1836</v>
      </c>
      <c r="M230" t="s">
        <v>4864</v>
      </c>
      <c r="U230" s="25"/>
    </row>
    <row r="231" spans="1:21">
      <c r="A231" s="24">
        <v>230</v>
      </c>
      <c r="B231" s="8">
        <v>100000230</v>
      </c>
      <c r="C231" s="216" t="s">
        <v>1342</v>
      </c>
      <c r="D231" s="215" t="s">
        <v>2209</v>
      </c>
      <c r="E231" t="s">
        <v>4863</v>
      </c>
      <c r="F231" s="54">
        <v>23</v>
      </c>
      <c r="G231" s="216" t="s">
        <v>307</v>
      </c>
      <c r="H231" s="216">
        <v>3</v>
      </c>
      <c r="I231" s="216" t="s">
        <v>2210</v>
      </c>
      <c r="J231" s="216"/>
      <c r="K231" s="216">
        <v>20020928</v>
      </c>
      <c r="L231" s="242" t="s">
        <v>1814</v>
      </c>
      <c r="M231" t="s">
        <v>4864</v>
      </c>
      <c r="U231" s="25"/>
    </row>
    <row r="232" spans="1:21">
      <c r="A232" s="24">
        <v>231</v>
      </c>
      <c r="B232" s="8">
        <v>100000231</v>
      </c>
      <c r="C232" s="216" t="s">
        <v>1692</v>
      </c>
      <c r="D232" s="215" t="s">
        <v>4355</v>
      </c>
      <c r="E232" t="s">
        <v>4863</v>
      </c>
      <c r="F232" s="54">
        <v>23</v>
      </c>
      <c r="G232" s="216" t="s">
        <v>307</v>
      </c>
      <c r="H232" s="216">
        <v>3</v>
      </c>
      <c r="I232" s="216" t="s">
        <v>2211</v>
      </c>
      <c r="J232" s="216"/>
      <c r="K232" s="216">
        <v>20021203</v>
      </c>
      <c r="L232" s="242" t="s">
        <v>1814</v>
      </c>
      <c r="M232" t="s">
        <v>4864</v>
      </c>
      <c r="U232" s="25"/>
    </row>
    <row r="233" spans="1:21">
      <c r="A233" s="24">
        <v>232</v>
      </c>
      <c r="B233" s="8">
        <v>100000232</v>
      </c>
      <c r="C233" s="216" t="s">
        <v>747</v>
      </c>
      <c r="D233" s="215" t="s">
        <v>4356</v>
      </c>
      <c r="E233" t="s">
        <v>4863</v>
      </c>
      <c r="F233" s="54">
        <v>23</v>
      </c>
      <c r="G233" s="216" t="s">
        <v>309</v>
      </c>
      <c r="H233" s="216">
        <v>4</v>
      </c>
      <c r="I233" s="216" t="s">
        <v>2212</v>
      </c>
      <c r="J233" s="216"/>
      <c r="K233" s="216">
        <v>20011225</v>
      </c>
      <c r="L233" s="242" t="s">
        <v>1796</v>
      </c>
      <c r="M233" t="s">
        <v>4864</v>
      </c>
      <c r="U233" s="25"/>
    </row>
    <row r="234" spans="1:21">
      <c r="A234" s="24">
        <v>233</v>
      </c>
      <c r="B234" s="8">
        <v>100000233</v>
      </c>
      <c r="C234" s="216" t="s">
        <v>748</v>
      </c>
      <c r="D234" s="215" t="s">
        <v>4357</v>
      </c>
      <c r="E234" t="s">
        <v>4863</v>
      </c>
      <c r="F234" s="54">
        <v>24</v>
      </c>
      <c r="G234" s="216" t="s">
        <v>309</v>
      </c>
      <c r="H234" s="216">
        <v>4</v>
      </c>
      <c r="I234" s="216" t="s">
        <v>2213</v>
      </c>
      <c r="J234" s="216"/>
      <c r="K234" s="216">
        <v>20020325</v>
      </c>
      <c r="L234" s="242" t="s">
        <v>1814</v>
      </c>
      <c r="M234" t="s">
        <v>4864</v>
      </c>
      <c r="U234" s="25"/>
    </row>
    <row r="235" spans="1:21">
      <c r="A235" s="24">
        <v>234</v>
      </c>
      <c r="B235" s="8">
        <v>100000234</v>
      </c>
      <c r="C235" s="216" t="s">
        <v>749</v>
      </c>
      <c r="D235" s="215" t="s">
        <v>2214</v>
      </c>
      <c r="E235" t="s">
        <v>4863</v>
      </c>
      <c r="F235" s="54">
        <v>23</v>
      </c>
      <c r="G235" s="216" t="s">
        <v>309</v>
      </c>
      <c r="H235" s="216">
        <v>4</v>
      </c>
      <c r="I235" s="216" t="s">
        <v>2215</v>
      </c>
      <c r="J235" s="216"/>
      <c r="K235" s="216">
        <v>20011028</v>
      </c>
      <c r="L235" s="242" t="s">
        <v>1796</v>
      </c>
      <c r="M235" t="s">
        <v>4864</v>
      </c>
      <c r="U235" s="25"/>
    </row>
    <row r="236" spans="1:21">
      <c r="A236" s="24">
        <v>235</v>
      </c>
      <c r="B236" s="8">
        <v>100000235</v>
      </c>
      <c r="C236" s="216" t="s">
        <v>750</v>
      </c>
      <c r="D236" s="215" t="s">
        <v>4358</v>
      </c>
      <c r="E236" t="s">
        <v>4863</v>
      </c>
      <c r="F236" s="54">
        <v>24</v>
      </c>
      <c r="G236" s="216" t="s">
        <v>309</v>
      </c>
      <c r="H236" s="216">
        <v>4</v>
      </c>
      <c r="I236" s="216" t="s">
        <v>2216</v>
      </c>
      <c r="J236" s="216"/>
      <c r="K236" s="216">
        <v>20010510</v>
      </c>
      <c r="L236" s="242" t="s">
        <v>1796</v>
      </c>
      <c r="M236" t="s">
        <v>4864</v>
      </c>
      <c r="U236" s="25"/>
    </row>
    <row r="237" spans="1:21">
      <c r="A237" s="24">
        <v>236</v>
      </c>
      <c r="B237" s="8">
        <v>100000236</v>
      </c>
      <c r="C237" s="216" t="s">
        <v>751</v>
      </c>
      <c r="D237" s="215" t="s">
        <v>2217</v>
      </c>
      <c r="E237" t="s">
        <v>4863</v>
      </c>
      <c r="F237" s="54">
        <v>23</v>
      </c>
      <c r="G237" s="216" t="s">
        <v>309</v>
      </c>
      <c r="H237" s="216">
        <v>3</v>
      </c>
      <c r="I237" s="216" t="s">
        <v>2218</v>
      </c>
      <c r="J237" s="216"/>
      <c r="K237" s="216">
        <v>20020928</v>
      </c>
      <c r="L237" s="242" t="s">
        <v>1814</v>
      </c>
      <c r="M237" t="s">
        <v>4864</v>
      </c>
      <c r="U237" s="25"/>
    </row>
    <row r="238" spans="1:21">
      <c r="A238" s="24">
        <v>237</v>
      </c>
      <c r="B238" s="8">
        <v>100000237</v>
      </c>
      <c r="C238" s="216" t="s">
        <v>752</v>
      </c>
      <c r="D238" s="215" t="s">
        <v>2219</v>
      </c>
      <c r="E238" t="s">
        <v>4863</v>
      </c>
      <c r="F238" s="54">
        <v>23</v>
      </c>
      <c r="G238" s="216" t="s">
        <v>309</v>
      </c>
      <c r="H238" s="216">
        <v>3</v>
      </c>
      <c r="I238" s="216" t="s">
        <v>2220</v>
      </c>
      <c r="J238" s="216"/>
      <c r="K238" s="216">
        <v>20021218</v>
      </c>
      <c r="L238" s="242" t="s">
        <v>1814</v>
      </c>
      <c r="M238" t="s">
        <v>4865</v>
      </c>
      <c r="U238" s="25"/>
    </row>
    <row r="239" spans="1:21">
      <c r="A239" s="24">
        <v>238</v>
      </c>
      <c r="B239" s="8">
        <v>100000238</v>
      </c>
      <c r="C239" s="216" t="s">
        <v>937</v>
      </c>
      <c r="D239" s="215" t="s">
        <v>4359</v>
      </c>
      <c r="E239" t="s">
        <v>4863</v>
      </c>
      <c r="F239" s="54">
        <v>23</v>
      </c>
      <c r="G239" s="216" t="s">
        <v>309</v>
      </c>
      <c r="H239" s="216">
        <v>3</v>
      </c>
      <c r="I239" s="216" t="s">
        <v>2221</v>
      </c>
      <c r="J239" s="216"/>
      <c r="K239" s="216">
        <v>20020628</v>
      </c>
      <c r="L239" s="242" t="s">
        <v>1814</v>
      </c>
      <c r="M239" t="s">
        <v>4864</v>
      </c>
      <c r="U239" s="25"/>
    </row>
    <row r="240" spans="1:21">
      <c r="A240" s="24">
        <v>239</v>
      </c>
      <c r="B240" s="8">
        <v>100000239</v>
      </c>
      <c r="C240" s="216" t="s">
        <v>753</v>
      </c>
      <c r="D240" s="215" t="s">
        <v>4360</v>
      </c>
      <c r="E240" t="s">
        <v>4863</v>
      </c>
      <c r="F240" s="54">
        <v>23</v>
      </c>
      <c r="G240" s="216" t="s">
        <v>309</v>
      </c>
      <c r="H240" s="216">
        <v>3</v>
      </c>
      <c r="I240" s="216" t="s">
        <v>2222</v>
      </c>
      <c r="J240" s="216"/>
      <c r="K240" s="216">
        <v>20030202</v>
      </c>
      <c r="L240" s="242" t="s">
        <v>1836</v>
      </c>
      <c r="M240" t="s">
        <v>4864</v>
      </c>
      <c r="U240" s="25"/>
    </row>
    <row r="241" spans="1:21">
      <c r="A241" s="24">
        <v>240</v>
      </c>
      <c r="B241" s="8">
        <v>100000240</v>
      </c>
      <c r="C241" s="216" t="s">
        <v>1343</v>
      </c>
      <c r="D241" s="215" t="s">
        <v>4361</v>
      </c>
      <c r="E241" t="s">
        <v>4863</v>
      </c>
      <c r="F241" s="54">
        <v>23</v>
      </c>
      <c r="G241" s="216" t="s">
        <v>309</v>
      </c>
      <c r="H241" s="216">
        <v>3</v>
      </c>
      <c r="I241" s="216" t="s">
        <v>2223</v>
      </c>
      <c r="J241" s="216"/>
      <c r="K241" s="216">
        <v>20021218</v>
      </c>
      <c r="L241" s="242" t="s">
        <v>1814</v>
      </c>
      <c r="M241" t="s">
        <v>4864</v>
      </c>
      <c r="U241" s="25"/>
    </row>
    <row r="242" spans="1:21">
      <c r="A242" s="24">
        <v>241</v>
      </c>
      <c r="B242" s="8">
        <v>100000241</v>
      </c>
      <c r="C242" s="216" t="s">
        <v>936</v>
      </c>
      <c r="D242" s="215" t="s">
        <v>2224</v>
      </c>
      <c r="E242" t="s">
        <v>4863</v>
      </c>
      <c r="F242" s="54">
        <v>23</v>
      </c>
      <c r="G242" s="216" t="s">
        <v>309</v>
      </c>
      <c r="H242" s="216">
        <v>3</v>
      </c>
      <c r="I242" s="216" t="s">
        <v>2225</v>
      </c>
      <c r="J242" s="216"/>
      <c r="K242" s="216">
        <v>20030325</v>
      </c>
      <c r="L242" s="242" t="s">
        <v>1836</v>
      </c>
      <c r="M242" t="s">
        <v>4864</v>
      </c>
      <c r="U242" s="25"/>
    </row>
    <row r="243" spans="1:21">
      <c r="A243" s="24">
        <v>242</v>
      </c>
      <c r="B243" s="8">
        <v>100000242</v>
      </c>
      <c r="C243" s="216" t="s">
        <v>1346</v>
      </c>
      <c r="D243" s="215" t="s">
        <v>2226</v>
      </c>
      <c r="E243" t="s">
        <v>4863</v>
      </c>
      <c r="F243" s="54">
        <v>23</v>
      </c>
      <c r="G243" s="216" t="s">
        <v>309</v>
      </c>
      <c r="H243" s="216">
        <v>2</v>
      </c>
      <c r="I243" s="216" t="s">
        <v>2227</v>
      </c>
      <c r="J243" s="216"/>
      <c r="K243" s="216">
        <v>20031109</v>
      </c>
      <c r="L243" s="242" t="s">
        <v>1836</v>
      </c>
      <c r="M243" t="s">
        <v>4864</v>
      </c>
      <c r="U243" s="25"/>
    </row>
    <row r="244" spans="1:21">
      <c r="A244" s="24">
        <v>243</v>
      </c>
      <c r="B244" s="8">
        <v>100000243</v>
      </c>
      <c r="C244" s="216" t="s">
        <v>1345</v>
      </c>
      <c r="D244" s="215" t="s">
        <v>4362</v>
      </c>
      <c r="E244" t="s">
        <v>4863</v>
      </c>
      <c r="F244" s="54">
        <v>24</v>
      </c>
      <c r="G244" s="216" t="s">
        <v>309</v>
      </c>
      <c r="H244" s="216">
        <v>2</v>
      </c>
      <c r="I244" s="216" t="s">
        <v>2228</v>
      </c>
      <c r="J244" s="216"/>
      <c r="K244" s="216">
        <v>20030710</v>
      </c>
      <c r="L244" s="242" t="s">
        <v>1836</v>
      </c>
      <c r="M244" t="s">
        <v>4864</v>
      </c>
      <c r="U244" s="25"/>
    </row>
    <row r="245" spans="1:21">
      <c r="A245" s="24">
        <v>244</v>
      </c>
      <c r="B245" s="8">
        <v>100000244</v>
      </c>
      <c r="C245" s="216" t="s">
        <v>1344</v>
      </c>
      <c r="D245" s="215" t="s">
        <v>2229</v>
      </c>
      <c r="E245" t="s">
        <v>4863</v>
      </c>
      <c r="F245" s="54">
        <v>21</v>
      </c>
      <c r="G245" s="216" t="s">
        <v>309</v>
      </c>
      <c r="H245" s="216">
        <v>2</v>
      </c>
      <c r="I245" s="216" t="s">
        <v>2230</v>
      </c>
      <c r="J245" s="216"/>
      <c r="K245" s="216">
        <v>20040311</v>
      </c>
      <c r="L245" s="242" t="s">
        <v>1847</v>
      </c>
      <c r="M245" t="s">
        <v>4864</v>
      </c>
      <c r="U245" s="25"/>
    </row>
    <row r="246" spans="1:21">
      <c r="A246" s="24">
        <v>245</v>
      </c>
      <c r="B246" s="8">
        <v>100000245</v>
      </c>
      <c r="C246" s="216" t="s">
        <v>2231</v>
      </c>
      <c r="D246" s="215" t="s">
        <v>2232</v>
      </c>
      <c r="E246" t="s">
        <v>4863</v>
      </c>
      <c r="F246" s="54">
        <v>23</v>
      </c>
      <c r="G246" s="216" t="s">
        <v>309</v>
      </c>
      <c r="H246" s="216">
        <v>1</v>
      </c>
      <c r="I246" s="216" t="s">
        <v>2233</v>
      </c>
      <c r="J246" s="216"/>
      <c r="K246" s="216">
        <v>20040922</v>
      </c>
      <c r="L246" s="242" t="s">
        <v>1847</v>
      </c>
      <c r="M246" t="s">
        <v>4864</v>
      </c>
      <c r="U246" s="25"/>
    </row>
    <row r="247" spans="1:21">
      <c r="A247" s="24">
        <v>246</v>
      </c>
      <c r="B247" s="8">
        <v>100000246</v>
      </c>
      <c r="C247" s="216" t="s">
        <v>2234</v>
      </c>
      <c r="D247" s="215" t="s">
        <v>4363</v>
      </c>
      <c r="E247" t="s">
        <v>4863</v>
      </c>
      <c r="F247" s="54">
        <v>23</v>
      </c>
      <c r="G247" s="216" t="s">
        <v>309</v>
      </c>
      <c r="H247" s="216">
        <v>1</v>
      </c>
      <c r="I247" s="216" t="s">
        <v>2235</v>
      </c>
      <c r="J247" s="216"/>
      <c r="K247" s="216">
        <v>20040702</v>
      </c>
      <c r="L247" s="242" t="s">
        <v>1847</v>
      </c>
      <c r="M247" t="s">
        <v>4864</v>
      </c>
      <c r="U247" s="25"/>
    </row>
    <row r="248" spans="1:21">
      <c r="A248" s="24">
        <v>247</v>
      </c>
      <c r="B248" s="8">
        <v>100000247</v>
      </c>
      <c r="C248" s="216" t="s">
        <v>2236</v>
      </c>
      <c r="D248" s="215" t="s">
        <v>4364</v>
      </c>
      <c r="E248" t="s">
        <v>4863</v>
      </c>
      <c r="F248" s="54">
        <v>21</v>
      </c>
      <c r="G248" s="216" t="s">
        <v>309</v>
      </c>
      <c r="H248" s="216">
        <v>1</v>
      </c>
      <c r="I248" s="216" t="s">
        <v>2237</v>
      </c>
      <c r="J248" s="216"/>
      <c r="K248" s="216">
        <v>20050115</v>
      </c>
      <c r="L248" s="242" t="s">
        <v>2092</v>
      </c>
      <c r="M248" t="s">
        <v>4864</v>
      </c>
      <c r="U248" s="25"/>
    </row>
    <row r="249" spans="1:21">
      <c r="A249" s="24">
        <v>248</v>
      </c>
      <c r="B249" s="8">
        <v>100000248</v>
      </c>
      <c r="C249" s="216" t="s">
        <v>2238</v>
      </c>
      <c r="D249" s="215" t="s">
        <v>4365</v>
      </c>
      <c r="E249" t="s">
        <v>4863</v>
      </c>
      <c r="F249" s="54">
        <v>23</v>
      </c>
      <c r="G249" s="216" t="s">
        <v>309</v>
      </c>
      <c r="H249" s="216">
        <v>1</v>
      </c>
      <c r="I249" s="216" t="s">
        <v>2239</v>
      </c>
      <c r="J249" s="216"/>
      <c r="K249" s="216">
        <v>20040808</v>
      </c>
      <c r="L249" s="242" t="s">
        <v>1847</v>
      </c>
      <c r="M249" t="s">
        <v>4864</v>
      </c>
      <c r="U249" s="25"/>
    </row>
    <row r="250" spans="1:21">
      <c r="A250" s="24">
        <v>249</v>
      </c>
      <c r="B250" s="8">
        <v>100000249</v>
      </c>
      <c r="C250" s="216" t="s">
        <v>2240</v>
      </c>
      <c r="D250" s="215" t="s">
        <v>4366</v>
      </c>
      <c r="E250" t="s">
        <v>4863</v>
      </c>
      <c r="F250" s="54">
        <v>23</v>
      </c>
      <c r="G250" s="216" t="s">
        <v>309</v>
      </c>
      <c r="H250" s="216">
        <v>1</v>
      </c>
      <c r="I250" s="216" t="s">
        <v>2241</v>
      </c>
      <c r="J250" s="216"/>
      <c r="K250" s="216">
        <v>20050325</v>
      </c>
      <c r="L250" s="242" t="s">
        <v>2092</v>
      </c>
      <c r="M250" t="s">
        <v>4864</v>
      </c>
      <c r="U250" s="25"/>
    </row>
    <row r="251" spans="1:21">
      <c r="A251" s="24">
        <v>250</v>
      </c>
      <c r="B251" s="8">
        <v>100000250</v>
      </c>
      <c r="C251" s="216" t="s">
        <v>2242</v>
      </c>
      <c r="D251" s="215" t="s">
        <v>2243</v>
      </c>
      <c r="E251" t="s">
        <v>4863</v>
      </c>
      <c r="F251" s="54">
        <v>23</v>
      </c>
      <c r="G251" s="216" t="s">
        <v>309</v>
      </c>
      <c r="H251" s="216">
        <v>1</v>
      </c>
      <c r="I251" s="216" t="s">
        <v>2244</v>
      </c>
      <c r="J251" s="216"/>
      <c r="K251" s="216">
        <v>20040317</v>
      </c>
      <c r="L251" s="242" t="s">
        <v>1847</v>
      </c>
      <c r="M251" t="s">
        <v>4864</v>
      </c>
      <c r="U251" s="25"/>
    </row>
    <row r="252" spans="1:21">
      <c r="A252" s="24">
        <v>251</v>
      </c>
      <c r="B252" s="8">
        <v>100000251</v>
      </c>
      <c r="C252" s="216" t="s">
        <v>2245</v>
      </c>
      <c r="D252" s="215" t="s">
        <v>4367</v>
      </c>
      <c r="E252" t="s">
        <v>4863</v>
      </c>
      <c r="F252" s="54">
        <v>23</v>
      </c>
      <c r="G252" s="216" t="s">
        <v>309</v>
      </c>
      <c r="H252" s="216">
        <v>1</v>
      </c>
      <c r="I252" s="216" t="s">
        <v>2246</v>
      </c>
      <c r="J252" s="216"/>
      <c r="K252" s="216">
        <v>20040507</v>
      </c>
      <c r="L252" s="242" t="s">
        <v>1847</v>
      </c>
      <c r="M252" t="s">
        <v>4864</v>
      </c>
      <c r="U252" s="25"/>
    </row>
    <row r="253" spans="1:21">
      <c r="A253" s="24">
        <v>252</v>
      </c>
      <c r="B253" s="8">
        <v>100000252</v>
      </c>
      <c r="C253" s="216" t="s">
        <v>759</v>
      </c>
      <c r="D253" s="215" t="s">
        <v>2247</v>
      </c>
      <c r="E253" t="s">
        <v>4863</v>
      </c>
      <c r="F253" s="54">
        <v>21</v>
      </c>
      <c r="G253" s="216" t="s">
        <v>331</v>
      </c>
      <c r="H253" s="216">
        <v>4</v>
      </c>
      <c r="I253" s="216" t="s">
        <v>2248</v>
      </c>
      <c r="J253" s="216"/>
      <c r="K253" s="216">
        <v>20010420</v>
      </c>
      <c r="L253" s="242" t="s">
        <v>1796</v>
      </c>
      <c r="M253" t="s">
        <v>4864</v>
      </c>
      <c r="U253" s="25"/>
    </row>
    <row r="254" spans="1:21">
      <c r="A254" s="24">
        <v>253</v>
      </c>
      <c r="B254" s="8">
        <v>100000253</v>
      </c>
      <c r="C254" s="216" t="s">
        <v>761</v>
      </c>
      <c r="D254" s="215" t="s">
        <v>2249</v>
      </c>
      <c r="E254" t="s">
        <v>4863</v>
      </c>
      <c r="F254" s="54">
        <v>21</v>
      </c>
      <c r="G254" s="216" t="s">
        <v>331</v>
      </c>
      <c r="H254" s="216">
        <v>4</v>
      </c>
      <c r="I254" s="216" t="s">
        <v>2250</v>
      </c>
      <c r="J254" s="216"/>
      <c r="K254" s="216">
        <v>20011202</v>
      </c>
      <c r="L254" s="242" t="s">
        <v>1796</v>
      </c>
      <c r="M254" t="s">
        <v>4864</v>
      </c>
      <c r="U254" s="25"/>
    </row>
    <row r="255" spans="1:21">
      <c r="A255" s="24">
        <v>254</v>
      </c>
      <c r="B255" s="8">
        <v>100000254</v>
      </c>
      <c r="C255" s="216" t="s">
        <v>758</v>
      </c>
      <c r="D255" s="215" t="s">
        <v>4368</v>
      </c>
      <c r="E255" t="s">
        <v>4863</v>
      </c>
      <c r="F255" s="54">
        <v>23</v>
      </c>
      <c r="G255" s="216" t="s">
        <v>331</v>
      </c>
      <c r="H255" s="216">
        <v>4</v>
      </c>
      <c r="I255" s="216" t="s">
        <v>2251</v>
      </c>
      <c r="J255" s="216"/>
      <c r="K255" s="216">
        <v>20010823</v>
      </c>
      <c r="L255" s="242" t="s">
        <v>1796</v>
      </c>
      <c r="M255" t="s">
        <v>4864</v>
      </c>
      <c r="U255" s="25"/>
    </row>
    <row r="256" spans="1:21">
      <c r="A256" s="24">
        <v>255</v>
      </c>
      <c r="B256" s="8">
        <v>100000255</v>
      </c>
      <c r="C256" s="216" t="s">
        <v>760</v>
      </c>
      <c r="D256" s="215" t="s">
        <v>2252</v>
      </c>
      <c r="E256" t="s">
        <v>4863</v>
      </c>
      <c r="F256" s="54">
        <v>23</v>
      </c>
      <c r="G256" s="216" t="s">
        <v>331</v>
      </c>
      <c r="H256" s="216">
        <v>4</v>
      </c>
      <c r="I256" s="216" t="s">
        <v>2253</v>
      </c>
      <c r="J256" s="216"/>
      <c r="K256" s="216">
        <v>20020103</v>
      </c>
      <c r="L256" s="242" t="s">
        <v>1814</v>
      </c>
      <c r="M256" t="s">
        <v>4864</v>
      </c>
      <c r="U256" s="25"/>
    </row>
    <row r="257" spans="1:21">
      <c r="A257" s="24">
        <v>256</v>
      </c>
      <c r="B257" s="8">
        <v>100000256</v>
      </c>
      <c r="C257" s="216" t="s">
        <v>756</v>
      </c>
      <c r="D257" s="215" t="s">
        <v>4369</v>
      </c>
      <c r="E257" t="s">
        <v>4863</v>
      </c>
      <c r="F257" s="54">
        <v>23</v>
      </c>
      <c r="G257" s="216" t="s">
        <v>331</v>
      </c>
      <c r="H257" s="216">
        <v>4</v>
      </c>
      <c r="I257" s="216" t="s">
        <v>2254</v>
      </c>
      <c r="J257" s="216"/>
      <c r="K257" s="216">
        <v>20020119</v>
      </c>
      <c r="L257" s="242" t="s">
        <v>1814</v>
      </c>
      <c r="M257" t="s">
        <v>4864</v>
      </c>
      <c r="U257" s="25"/>
    </row>
    <row r="258" spans="1:21">
      <c r="A258" s="24">
        <v>257</v>
      </c>
      <c r="B258" s="8">
        <v>100000257</v>
      </c>
      <c r="C258" s="216" t="s">
        <v>755</v>
      </c>
      <c r="D258" s="215" t="s">
        <v>2255</v>
      </c>
      <c r="E258" t="s">
        <v>4863</v>
      </c>
      <c r="F258" s="54">
        <v>23</v>
      </c>
      <c r="G258" s="216" t="s">
        <v>331</v>
      </c>
      <c r="H258" s="216">
        <v>4</v>
      </c>
      <c r="I258" s="216" t="s">
        <v>2256</v>
      </c>
      <c r="J258" s="216"/>
      <c r="K258" s="216">
        <v>20011221</v>
      </c>
      <c r="L258" s="242" t="s">
        <v>1796</v>
      </c>
      <c r="M258" t="s">
        <v>4864</v>
      </c>
      <c r="U258" s="25"/>
    </row>
    <row r="259" spans="1:21">
      <c r="A259" s="24">
        <v>258</v>
      </c>
      <c r="B259" s="8">
        <v>100000258</v>
      </c>
      <c r="C259" s="216" t="s">
        <v>757</v>
      </c>
      <c r="D259" s="215" t="s">
        <v>2257</v>
      </c>
      <c r="E259" t="s">
        <v>4863</v>
      </c>
      <c r="F259" s="54">
        <v>23</v>
      </c>
      <c r="G259" s="216" t="s">
        <v>331</v>
      </c>
      <c r="H259" s="216">
        <v>4</v>
      </c>
      <c r="I259" s="216" t="s">
        <v>2258</v>
      </c>
      <c r="J259" s="216"/>
      <c r="K259" s="216">
        <v>20010912</v>
      </c>
      <c r="L259" s="242" t="s">
        <v>1796</v>
      </c>
      <c r="M259" t="s">
        <v>4864</v>
      </c>
      <c r="U259" s="25"/>
    </row>
    <row r="260" spans="1:21">
      <c r="A260" s="24">
        <v>259</v>
      </c>
      <c r="B260" s="8">
        <v>100000259</v>
      </c>
      <c r="C260" s="216" t="s">
        <v>2259</v>
      </c>
      <c r="D260" s="215" t="s">
        <v>4370</v>
      </c>
      <c r="E260" t="s">
        <v>4863</v>
      </c>
      <c r="F260" s="54">
        <v>23</v>
      </c>
      <c r="G260" s="216" t="s">
        <v>331</v>
      </c>
      <c r="H260" s="216">
        <v>4</v>
      </c>
      <c r="I260" s="216" t="s">
        <v>2260</v>
      </c>
      <c r="J260" s="216"/>
      <c r="K260" s="216">
        <v>20010903</v>
      </c>
      <c r="L260" s="242" t="s">
        <v>1796</v>
      </c>
      <c r="M260" t="s">
        <v>4864</v>
      </c>
      <c r="U260" s="25"/>
    </row>
    <row r="261" spans="1:21">
      <c r="A261" s="24">
        <v>260</v>
      </c>
      <c r="B261" s="8">
        <v>100000260</v>
      </c>
      <c r="C261" s="216" t="s">
        <v>1349</v>
      </c>
      <c r="D261" s="215" t="s">
        <v>2261</v>
      </c>
      <c r="E261" t="s">
        <v>4863</v>
      </c>
      <c r="F261" s="54">
        <v>23</v>
      </c>
      <c r="G261" s="216" t="s">
        <v>331</v>
      </c>
      <c r="H261" s="216">
        <v>3</v>
      </c>
      <c r="I261" s="216" t="s">
        <v>2262</v>
      </c>
      <c r="J261" s="216"/>
      <c r="K261" s="216">
        <v>20021018</v>
      </c>
      <c r="L261" s="242" t="s">
        <v>1814</v>
      </c>
      <c r="M261" t="s">
        <v>4864</v>
      </c>
      <c r="U261" s="25"/>
    </row>
    <row r="262" spans="1:21">
      <c r="A262" s="24">
        <v>261</v>
      </c>
      <c r="B262" s="8">
        <v>100000261</v>
      </c>
      <c r="C262" s="216" t="s">
        <v>1354</v>
      </c>
      <c r="D262" s="215" t="s">
        <v>4371</v>
      </c>
      <c r="E262" t="s">
        <v>4863</v>
      </c>
      <c r="F262" s="54">
        <v>23</v>
      </c>
      <c r="G262" s="216" t="s">
        <v>331</v>
      </c>
      <c r="H262" s="216">
        <v>3</v>
      </c>
      <c r="I262" s="216" t="s">
        <v>2263</v>
      </c>
      <c r="J262" s="216"/>
      <c r="K262" s="216">
        <v>20020709</v>
      </c>
      <c r="L262" s="242" t="s">
        <v>1814</v>
      </c>
      <c r="M262" t="s">
        <v>4864</v>
      </c>
      <c r="U262" s="25"/>
    </row>
    <row r="263" spans="1:21">
      <c r="A263" s="24">
        <v>262</v>
      </c>
      <c r="B263" s="8">
        <v>100000262</v>
      </c>
      <c r="C263" s="216" t="s">
        <v>1353</v>
      </c>
      <c r="D263" s="215" t="s">
        <v>4372</v>
      </c>
      <c r="E263" t="s">
        <v>4863</v>
      </c>
      <c r="F263" s="54">
        <v>23</v>
      </c>
      <c r="G263" s="216" t="s">
        <v>331</v>
      </c>
      <c r="H263" s="216">
        <v>3</v>
      </c>
      <c r="I263" s="216" t="s">
        <v>2264</v>
      </c>
      <c r="J263" s="216"/>
      <c r="K263" s="216">
        <v>20030120</v>
      </c>
      <c r="L263" s="242" t="s">
        <v>1836</v>
      </c>
      <c r="M263" t="s">
        <v>4864</v>
      </c>
      <c r="U263" s="25"/>
    </row>
    <row r="264" spans="1:21">
      <c r="A264" s="24">
        <v>263</v>
      </c>
      <c r="B264" s="8">
        <v>100000263</v>
      </c>
      <c r="C264" s="216" t="s">
        <v>1350</v>
      </c>
      <c r="D264" s="215" t="s">
        <v>2265</v>
      </c>
      <c r="E264" t="s">
        <v>4863</v>
      </c>
      <c r="F264" s="54">
        <v>23</v>
      </c>
      <c r="G264" s="216" t="s">
        <v>331</v>
      </c>
      <c r="H264" s="216">
        <v>3</v>
      </c>
      <c r="I264" s="216" t="s">
        <v>2266</v>
      </c>
      <c r="J264" s="216"/>
      <c r="K264" s="216">
        <v>20021005</v>
      </c>
      <c r="L264" s="242" t="s">
        <v>1814</v>
      </c>
      <c r="M264" t="s">
        <v>4864</v>
      </c>
      <c r="U264" s="25"/>
    </row>
    <row r="265" spans="1:21">
      <c r="A265" s="24">
        <v>264</v>
      </c>
      <c r="B265" s="8">
        <v>100000264</v>
      </c>
      <c r="C265" s="216" t="s">
        <v>1352</v>
      </c>
      <c r="D265" s="215" t="s">
        <v>2267</v>
      </c>
      <c r="E265" t="s">
        <v>4863</v>
      </c>
      <c r="F265" s="54">
        <v>23</v>
      </c>
      <c r="G265" s="216" t="s">
        <v>331</v>
      </c>
      <c r="H265" s="216">
        <v>3</v>
      </c>
      <c r="I265" s="216" t="s">
        <v>2268</v>
      </c>
      <c r="J265" s="216"/>
      <c r="K265" s="216">
        <v>20020627</v>
      </c>
      <c r="L265" s="242" t="s">
        <v>1814</v>
      </c>
      <c r="M265" t="s">
        <v>4864</v>
      </c>
      <c r="U265" s="25"/>
    </row>
    <row r="266" spans="1:21">
      <c r="A266" s="24">
        <v>265</v>
      </c>
      <c r="B266" s="8">
        <v>100000265</v>
      </c>
      <c r="C266" s="216" t="s">
        <v>1351</v>
      </c>
      <c r="D266" s="215" t="s">
        <v>4373</v>
      </c>
      <c r="E266" t="s">
        <v>4863</v>
      </c>
      <c r="F266" s="54">
        <v>23</v>
      </c>
      <c r="G266" s="216" t="s">
        <v>331</v>
      </c>
      <c r="H266" s="216">
        <v>3</v>
      </c>
      <c r="I266" s="216" t="s">
        <v>2269</v>
      </c>
      <c r="J266" s="216"/>
      <c r="K266" s="216">
        <v>20020507</v>
      </c>
      <c r="L266" s="242" t="s">
        <v>1814</v>
      </c>
      <c r="M266" t="s">
        <v>4864</v>
      </c>
      <c r="U266" s="25"/>
    </row>
    <row r="267" spans="1:21">
      <c r="A267" s="24">
        <v>266</v>
      </c>
      <c r="B267" s="8">
        <v>100000266</v>
      </c>
      <c r="C267" s="216" t="s">
        <v>1698</v>
      </c>
      <c r="D267" s="215" t="s">
        <v>4374</v>
      </c>
      <c r="E267" t="s">
        <v>4863</v>
      </c>
      <c r="F267" s="54">
        <v>23</v>
      </c>
      <c r="G267" s="216" t="s">
        <v>331</v>
      </c>
      <c r="H267" s="216">
        <v>2</v>
      </c>
      <c r="I267" s="216" t="s">
        <v>2270</v>
      </c>
      <c r="J267" s="216"/>
      <c r="K267" s="216">
        <v>20030522</v>
      </c>
      <c r="L267" s="242" t="s">
        <v>1836</v>
      </c>
      <c r="M267" t="s">
        <v>4864</v>
      </c>
      <c r="U267" s="25"/>
    </row>
    <row r="268" spans="1:21">
      <c r="A268" s="24">
        <v>267</v>
      </c>
      <c r="B268" s="8">
        <v>100000267</v>
      </c>
      <c r="C268" s="216" t="s">
        <v>2271</v>
      </c>
      <c r="D268" s="215" t="s">
        <v>4375</v>
      </c>
      <c r="E268" t="s">
        <v>4863</v>
      </c>
      <c r="F268" s="54">
        <v>23</v>
      </c>
      <c r="G268" s="216" t="s">
        <v>331</v>
      </c>
      <c r="H268" s="216">
        <v>2</v>
      </c>
      <c r="I268" s="216" t="s">
        <v>2272</v>
      </c>
      <c r="J268" s="216"/>
      <c r="K268" s="216">
        <v>20040222</v>
      </c>
      <c r="L268" s="242" t="s">
        <v>1847</v>
      </c>
      <c r="M268" t="s">
        <v>4864</v>
      </c>
      <c r="U268" s="25"/>
    </row>
    <row r="269" spans="1:21">
      <c r="A269" s="24">
        <v>268</v>
      </c>
      <c r="B269" s="8">
        <v>100000268</v>
      </c>
      <c r="C269" s="216" t="s">
        <v>2273</v>
      </c>
      <c r="D269" s="215" t="s">
        <v>2274</v>
      </c>
      <c r="E269" t="s">
        <v>4863</v>
      </c>
      <c r="F269" s="54">
        <v>23</v>
      </c>
      <c r="G269" s="216" t="s">
        <v>331</v>
      </c>
      <c r="H269" s="216">
        <v>2</v>
      </c>
      <c r="I269" s="216" t="s">
        <v>2275</v>
      </c>
      <c r="J269" s="216"/>
      <c r="K269" s="216">
        <v>20030620</v>
      </c>
      <c r="L269" s="242" t="s">
        <v>1836</v>
      </c>
      <c r="M269" t="s">
        <v>4864</v>
      </c>
      <c r="U269" s="25"/>
    </row>
    <row r="270" spans="1:21">
      <c r="A270" s="24">
        <v>269</v>
      </c>
      <c r="B270" s="8">
        <v>100000269</v>
      </c>
      <c r="C270" s="216" t="s">
        <v>2276</v>
      </c>
      <c r="D270" s="215" t="s">
        <v>2277</v>
      </c>
      <c r="E270" t="s">
        <v>4863</v>
      </c>
      <c r="F270" s="54">
        <v>23</v>
      </c>
      <c r="G270" s="216" t="s">
        <v>331</v>
      </c>
      <c r="H270" s="216">
        <v>2</v>
      </c>
      <c r="I270" s="216" t="s">
        <v>2278</v>
      </c>
      <c r="J270" s="216"/>
      <c r="K270" s="216">
        <v>20030602</v>
      </c>
      <c r="L270" s="242" t="s">
        <v>1836</v>
      </c>
      <c r="M270" t="s">
        <v>4864</v>
      </c>
      <c r="U270" s="25"/>
    </row>
    <row r="271" spans="1:21">
      <c r="A271" s="24">
        <v>270</v>
      </c>
      <c r="B271" s="8">
        <v>100000270</v>
      </c>
      <c r="C271" s="216" t="s">
        <v>2279</v>
      </c>
      <c r="D271" s="215" t="s">
        <v>2280</v>
      </c>
      <c r="E271" t="s">
        <v>4863</v>
      </c>
      <c r="F271" s="54">
        <v>23</v>
      </c>
      <c r="G271" s="216" t="s">
        <v>331</v>
      </c>
      <c r="H271" s="216">
        <v>2</v>
      </c>
      <c r="I271" s="216" t="s">
        <v>2281</v>
      </c>
      <c r="J271" s="216"/>
      <c r="K271" s="216">
        <v>20031104</v>
      </c>
      <c r="L271" s="242" t="s">
        <v>1836</v>
      </c>
      <c r="M271" t="s">
        <v>4864</v>
      </c>
      <c r="U271" s="25"/>
    </row>
    <row r="272" spans="1:21">
      <c r="A272" s="24">
        <v>271</v>
      </c>
      <c r="B272" s="8">
        <v>100000271</v>
      </c>
      <c r="C272" s="216" t="s">
        <v>2282</v>
      </c>
      <c r="D272" s="215" t="s">
        <v>4376</v>
      </c>
      <c r="E272" t="s">
        <v>4863</v>
      </c>
      <c r="F272" s="54">
        <v>23</v>
      </c>
      <c r="G272" s="216" t="s">
        <v>331</v>
      </c>
      <c r="H272" s="216">
        <v>2</v>
      </c>
      <c r="I272" s="216" t="s">
        <v>2283</v>
      </c>
      <c r="J272" s="216"/>
      <c r="K272" s="216">
        <v>20031202</v>
      </c>
      <c r="L272" s="242" t="s">
        <v>1836</v>
      </c>
      <c r="M272" t="s">
        <v>4864</v>
      </c>
      <c r="U272" s="25"/>
    </row>
    <row r="273" spans="1:21">
      <c r="A273" s="24">
        <v>272</v>
      </c>
      <c r="B273" s="8">
        <v>100000272</v>
      </c>
      <c r="C273" s="216" t="s">
        <v>2284</v>
      </c>
      <c r="D273" s="215" t="s">
        <v>4377</v>
      </c>
      <c r="E273" t="s">
        <v>4863</v>
      </c>
      <c r="F273" s="54">
        <v>23</v>
      </c>
      <c r="G273" s="216" t="s">
        <v>331</v>
      </c>
      <c r="H273" s="216">
        <v>2</v>
      </c>
      <c r="I273" s="216" t="s">
        <v>2285</v>
      </c>
      <c r="J273" s="216"/>
      <c r="K273" s="216">
        <v>20040203</v>
      </c>
      <c r="L273" s="242" t="s">
        <v>1847</v>
      </c>
      <c r="M273" t="s">
        <v>4864</v>
      </c>
      <c r="U273" s="25"/>
    </row>
    <row r="274" spans="1:21">
      <c r="A274" s="24">
        <v>273</v>
      </c>
      <c r="B274" s="8">
        <v>100000273</v>
      </c>
      <c r="C274" s="216" t="s">
        <v>762</v>
      </c>
      <c r="D274" s="215" t="s">
        <v>2286</v>
      </c>
      <c r="E274" t="s">
        <v>4863</v>
      </c>
      <c r="F274" s="54">
        <v>23</v>
      </c>
      <c r="G274" s="216" t="s">
        <v>679</v>
      </c>
      <c r="H274" s="216">
        <v>4</v>
      </c>
      <c r="I274" s="216" t="s">
        <v>2287</v>
      </c>
      <c r="J274" s="216"/>
      <c r="K274" s="216">
        <v>20010814</v>
      </c>
      <c r="L274" s="242" t="s">
        <v>1796</v>
      </c>
      <c r="M274" t="s">
        <v>4864</v>
      </c>
      <c r="U274" s="25"/>
    </row>
    <row r="275" spans="1:21">
      <c r="A275" s="24">
        <v>274</v>
      </c>
      <c r="B275" s="8">
        <v>100000274</v>
      </c>
      <c r="C275" s="216" t="s">
        <v>763</v>
      </c>
      <c r="D275" s="215" t="s">
        <v>4378</v>
      </c>
      <c r="E275" t="s">
        <v>4863</v>
      </c>
      <c r="F275" s="54">
        <v>24</v>
      </c>
      <c r="G275" s="216" t="s">
        <v>679</v>
      </c>
      <c r="H275" s="216">
        <v>4</v>
      </c>
      <c r="I275" s="216" t="s">
        <v>2288</v>
      </c>
      <c r="J275" s="216"/>
      <c r="K275" s="216">
        <v>20010413</v>
      </c>
      <c r="L275" s="242" t="s">
        <v>1796</v>
      </c>
      <c r="M275" t="s">
        <v>4866</v>
      </c>
      <c r="U275" s="25"/>
    </row>
    <row r="276" spans="1:21">
      <c r="A276" s="24">
        <v>275</v>
      </c>
      <c r="B276" s="8">
        <v>100000275</v>
      </c>
      <c r="C276" s="216" t="s">
        <v>764</v>
      </c>
      <c r="D276" s="215" t="s">
        <v>4379</v>
      </c>
      <c r="E276" t="s">
        <v>4863</v>
      </c>
      <c r="F276" s="54">
        <v>21</v>
      </c>
      <c r="G276" s="216" t="s">
        <v>679</v>
      </c>
      <c r="H276" s="216">
        <v>4</v>
      </c>
      <c r="I276" s="216" t="s">
        <v>2289</v>
      </c>
      <c r="J276" s="216"/>
      <c r="K276" s="216">
        <v>20020101</v>
      </c>
      <c r="L276" s="242" t="s">
        <v>1814</v>
      </c>
      <c r="M276" t="s">
        <v>4864</v>
      </c>
      <c r="U276" s="25"/>
    </row>
    <row r="277" spans="1:21">
      <c r="A277" s="24">
        <v>276</v>
      </c>
      <c r="B277" s="8">
        <v>100000276</v>
      </c>
      <c r="C277" s="216" t="s">
        <v>765</v>
      </c>
      <c r="D277" s="215" t="s">
        <v>2290</v>
      </c>
      <c r="E277" t="s">
        <v>4863</v>
      </c>
      <c r="F277" s="54">
        <v>33</v>
      </c>
      <c r="G277" s="216" t="s">
        <v>679</v>
      </c>
      <c r="H277" s="216">
        <v>4</v>
      </c>
      <c r="I277" s="216" t="s">
        <v>2291</v>
      </c>
      <c r="J277" s="216"/>
      <c r="K277" s="216">
        <v>20010916</v>
      </c>
      <c r="L277" s="242" t="s">
        <v>1796</v>
      </c>
      <c r="M277" t="s">
        <v>4864</v>
      </c>
      <c r="U277" s="25"/>
    </row>
    <row r="278" spans="1:21">
      <c r="A278" s="24">
        <v>277</v>
      </c>
      <c r="B278" s="8">
        <v>100000277</v>
      </c>
      <c r="C278" s="216" t="s">
        <v>766</v>
      </c>
      <c r="D278" s="215" t="s">
        <v>2292</v>
      </c>
      <c r="E278" t="s">
        <v>4863</v>
      </c>
      <c r="F278" s="54">
        <v>21</v>
      </c>
      <c r="G278" s="216" t="s">
        <v>679</v>
      </c>
      <c r="H278" s="216">
        <v>4</v>
      </c>
      <c r="I278" s="216" t="s">
        <v>2293</v>
      </c>
      <c r="J278" s="216"/>
      <c r="K278" s="216">
        <v>20010616</v>
      </c>
      <c r="L278" s="242" t="s">
        <v>1796</v>
      </c>
      <c r="M278" t="s">
        <v>4864</v>
      </c>
      <c r="U278" s="25"/>
    </row>
    <row r="279" spans="1:21">
      <c r="A279" s="24">
        <v>278</v>
      </c>
      <c r="B279" s="8">
        <v>100000278</v>
      </c>
      <c r="C279" s="216" t="s">
        <v>767</v>
      </c>
      <c r="D279" s="215" t="s">
        <v>4380</v>
      </c>
      <c r="E279" t="s">
        <v>4863</v>
      </c>
      <c r="F279" s="54">
        <v>23</v>
      </c>
      <c r="G279" s="216" t="s">
        <v>679</v>
      </c>
      <c r="H279" s="216">
        <v>4</v>
      </c>
      <c r="I279" s="216" t="s">
        <v>2294</v>
      </c>
      <c r="J279" s="216"/>
      <c r="K279" s="216">
        <v>20011116</v>
      </c>
      <c r="L279" s="242" t="s">
        <v>1796</v>
      </c>
      <c r="M279" t="s">
        <v>4864</v>
      </c>
      <c r="U279" s="25"/>
    </row>
    <row r="280" spans="1:21">
      <c r="A280" s="24">
        <v>279</v>
      </c>
      <c r="B280" s="8">
        <v>100000279</v>
      </c>
      <c r="C280" s="216" t="s">
        <v>768</v>
      </c>
      <c r="D280" s="215" t="s">
        <v>2295</v>
      </c>
      <c r="E280" t="s">
        <v>4863</v>
      </c>
      <c r="F280" s="54">
        <v>21</v>
      </c>
      <c r="G280" s="216" t="s">
        <v>679</v>
      </c>
      <c r="H280" s="216">
        <v>4</v>
      </c>
      <c r="I280" s="216" t="s">
        <v>2296</v>
      </c>
      <c r="J280" s="216"/>
      <c r="K280" s="216">
        <v>20020106</v>
      </c>
      <c r="L280" s="242" t="s">
        <v>1814</v>
      </c>
      <c r="M280" t="s">
        <v>4864</v>
      </c>
      <c r="U280" s="25"/>
    </row>
    <row r="281" spans="1:21">
      <c r="A281" s="24">
        <v>280</v>
      </c>
      <c r="B281" s="8">
        <v>100000280</v>
      </c>
      <c r="C281" s="216" t="s">
        <v>769</v>
      </c>
      <c r="D281" s="215" t="s">
        <v>4381</v>
      </c>
      <c r="E281" t="s">
        <v>4863</v>
      </c>
      <c r="F281" s="54">
        <v>21</v>
      </c>
      <c r="G281" s="216" t="s">
        <v>679</v>
      </c>
      <c r="H281" s="216">
        <v>4</v>
      </c>
      <c r="I281" s="216" t="s">
        <v>2297</v>
      </c>
      <c r="J281" s="216"/>
      <c r="K281" s="216">
        <v>20020202</v>
      </c>
      <c r="L281" s="242" t="s">
        <v>1814</v>
      </c>
      <c r="M281" t="s">
        <v>4864</v>
      </c>
      <c r="U281" s="52"/>
    </row>
    <row r="282" spans="1:21">
      <c r="A282" s="24">
        <v>281</v>
      </c>
      <c r="B282" s="8">
        <v>100000281</v>
      </c>
      <c r="C282" s="216" t="s">
        <v>770</v>
      </c>
      <c r="D282" s="215" t="s">
        <v>2298</v>
      </c>
      <c r="E282" t="s">
        <v>4863</v>
      </c>
      <c r="F282" s="54">
        <v>33</v>
      </c>
      <c r="G282" s="216" t="s">
        <v>679</v>
      </c>
      <c r="H282" s="216">
        <v>4</v>
      </c>
      <c r="I282" s="216" t="s">
        <v>2299</v>
      </c>
      <c r="J282" s="216"/>
      <c r="K282" s="216">
        <v>20010701</v>
      </c>
      <c r="L282" s="242" t="s">
        <v>1796</v>
      </c>
      <c r="M282" t="s">
        <v>4864</v>
      </c>
      <c r="U282" s="25"/>
    </row>
    <row r="283" spans="1:21">
      <c r="A283" s="24">
        <v>282</v>
      </c>
      <c r="B283" s="8">
        <v>100000282</v>
      </c>
      <c r="C283" s="216" t="s">
        <v>771</v>
      </c>
      <c r="D283" s="215" t="s">
        <v>4382</v>
      </c>
      <c r="E283" t="s">
        <v>4863</v>
      </c>
      <c r="F283" s="54">
        <v>24</v>
      </c>
      <c r="G283" s="216" t="s">
        <v>679</v>
      </c>
      <c r="H283" s="216">
        <v>4</v>
      </c>
      <c r="I283" s="216" t="s">
        <v>2300</v>
      </c>
      <c r="J283" s="216"/>
      <c r="K283" s="216">
        <v>20010916</v>
      </c>
      <c r="L283" s="242" t="s">
        <v>1796</v>
      </c>
      <c r="M283" t="s">
        <v>4864</v>
      </c>
      <c r="U283" s="25"/>
    </row>
    <row r="284" spans="1:21">
      <c r="A284" s="24">
        <v>283</v>
      </c>
      <c r="B284" s="8">
        <v>100000283</v>
      </c>
      <c r="C284" s="216" t="s">
        <v>772</v>
      </c>
      <c r="D284" s="215" t="s">
        <v>4383</v>
      </c>
      <c r="E284" t="s">
        <v>4863</v>
      </c>
      <c r="F284" s="54">
        <v>24</v>
      </c>
      <c r="G284" s="216" t="s">
        <v>679</v>
      </c>
      <c r="H284" s="216">
        <v>4</v>
      </c>
      <c r="I284" s="216" t="s">
        <v>2301</v>
      </c>
      <c r="J284" s="216"/>
      <c r="K284" s="216">
        <v>20020106</v>
      </c>
      <c r="L284" s="242" t="s">
        <v>1814</v>
      </c>
      <c r="M284" t="s">
        <v>4864</v>
      </c>
      <c r="U284" s="25"/>
    </row>
    <row r="285" spans="1:21">
      <c r="A285" s="24">
        <v>284</v>
      </c>
      <c r="B285" s="8">
        <v>100000284</v>
      </c>
      <c r="C285" s="216" t="s">
        <v>773</v>
      </c>
      <c r="D285" s="215" t="s">
        <v>2302</v>
      </c>
      <c r="E285" t="s">
        <v>4863</v>
      </c>
      <c r="F285" s="54">
        <v>21</v>
      </c>
      <c r="G285" s="216" t="s">
        <v>679</v>
      </c>
      <c r="H285" s="216">
        <v>4</v>
      </c>
      <c r="I285" s="216" t="s">
        <v>2303</v>
      </c>
      <c r="J285" s="216"/>
      <c r="K285" s="216">
        <v>20010720</v>
      </c>
      <c r="L285" s="242" t="s">
        <v>1796</v>
      </c>
      <c r="M285" t="s">
        <v>4864</v>
      </c>
      <c r="U285" s="25"/>
    </row>
    <row r="286" spans="1:21">
      <c r="A286" s="24">
        <v>285</v>
      </c>
      <c r="B286" s="8">
        <v>100000285</v>
      </c>
      <c r="C286" s="216" t="s">
        <v>774</v>
      </c>
      <c r="D286" s="215" t="s">
        <v>4384</v>
      </c>
      <c r="E286" t="s">
        <v>4863</v>
      </c>
      <c r="F286" s="54">
        <v>24</v>
      </c>
      <c r="G286" s="216" t="s">
        <v>679</v>
      </c>
      <c r="H286" s="216">
        <v>4</v>
      </c>
      <c r="I286" s="216" t="s">
        <v>2304</v>
      </c>
      <c r="J286" s="216"/>
      <c r="K286" s="216">
        <v>20010927</v>
      </c>
      <c r="L286" s="242" t="s">
        <v>1796</v>
      </c>
      <c r="M286" t="s">
        <v>4864</v>
      </c>
      <c r="U286" s="52"/>
    </row>
    <row r="287" spans="1:21">
      <c r="A287" s="24">
        <v>286</v>
      </c>
      <c r="B287" s="8">
        <v>100000286</v>
      </c>
      <c r="C287" s="216" t="s">
        <v>775</v>
      </c>
      <c r="D287" s="215" t="s">
        <v>4385</v>
      </c>
      <c r="E287" t="s">
        <v>4863</v>
      </c>
      <c r="F287" s="54">
        <v>21</v>
      </c>
      <c r="G287" s="216" t="s">
        <v>679</v>
      </c>
      <c r="H287" s="216">
        <v>4</v>
      </c>
      <c r="I287" s="216" t="s">
        <v>2305</v>
      </c>
      <c r="J287" s="216"/>
      <c r="K287" s="216">
        <v>20001029</v>
      </c>
      <c r="L287" s="242" t="s">
        <v>1787</v>
      </c>
      <c r="M287" t="s">
        <v>4864</v>
      </c>
      <c r="U287" s="25"/>
    </row>
    <row r="288" spans="1:21">
      <c r="A288" s="24">
        <v>287</v>
      </c>
      <c r="B288" s="8">
        <v>100000287</v>
      </c>
      <c r="C288" s="216" t="s">
        <v>776</v>
      </c>
      <c r="D288" s="215" t="s">
        <v>2306</v>
      </c>
      <c r="E288" t="s">
        <v>4863</v>
      </c>
      <c r="F288" s="54">
        <v>23</v>
      </c>
      <c r="G288" s="216" t="s">
        <v>679</v>
      </c>
      <c r="H288" s="216">
        <v>4</v>
      </c>
      <c r="I288" s="216" t="s">
        <v>2307</v>
      </c>
      <c r="J288" s="216"/>
      <c r="K288" s="216">
        <v>20011021</v>
      </c>
      <c r="L288" s="242" t="s">
        <v>1796</v>
      </c>
      <c r="M288" t="s">
        <v>4864</v>
      </c>
      <c r="U288" s="25"/>
    </row>
    <row r="289" spans="1:21">
      <c r="A289" s="24">
        <v>288</v>
      </c>
      <c r="B289" s="8">
        <v>100000288</v>
      </c>
      <c r="C289" s="216" t="s">
        <v>777</v>
      </c>
      <c r="D289" s="215" t="s">
        <v>2308</v>
      </c>
      <c r="E289" t="s">
        <v>4863</v>
      </c>
      <c r="F289" s="54">
        <v>21</v>
      </c>
      <c r="G289" s="216" t="s">
        <v>679</v>
      </c>
      <c r="H289" s="216">
        <v>4</v>
      </c>
      <c r="I289" s="216" t="s">
        <v>2309</v>
      </c>
      <c r="J289" s="216"/>
      <c r="K289" s="216">
        <v>20010709</v>
      </c>
      <c r="L289" s="242" t="s">
        <v>1796</v>
      </c>
      <c r="M289" t="s">
        <v>4864</v>
      </c>
      <c r="U289" s="25"/>
    </row>
    <row r="290" spans="1:21">
      <c r="A290" s="24">
        <v>289</v>
      </c>
      <c r="B290" s="8">
        <v>100000289</v>
      </c>
      <c r="C290" s="216" t="s">
        <v>778</v>
      </c>
      <c r="D290" s="215" t="s">
        <v>2310</v>
      </c>
      <c r="E290" t="s">
        <v>4863</v>
      </c>
      <c r="F290" s="54">
        <v>23</v>
      </c>
      <c r="G290" s="216" t="s">
        <v>679</v>
      </c>
      <c r="H290" s="216">
        <v>4</v>
      </c>
      <c r="I290" s="216" t="s">
        <v>2311</v>
      </c>
      <c r="J290" s="216"/>
      <c r="K290" s="216">
        <v>20010923</v>
      </c>
      <c r="L290" s="242" t="s">
        <v>1796</v>
      </c>
      <c r="M290" t="s">
        <v>4864</v>
      </c>
      <c r="U290" s="25"/>
    </row>
    <row r="291" spans="1:21">
      <c r="A291" s="24">
        <v>290</v>
      </c>
      <c r="B291" s="8">
        <v>100000290</v>
      </c>
      <c r="C291" s="216" t="s">
        <v>1355</v>
      </c>
      <c r="D291" s="215" t="s">
        <v>4386</v>
      </c>
      <c r="E291" t="s">
        <v>4863</v>
      </c>
      <c r="F291" s="54">
        <v>23</v>
      </c>
      <c r="G291" s="216" t="s">
        <v>679</v>
      </c>
      <c r="H291" s="216">
        <v>4</v>
      </c>
      <c r="I291" s="216" t="s">
        <v>2312</v>
      </c>
      <c r="J291" s="216"/>
      <c r="K291" s="216">
        <v>20010429</v>
      </c>
      <c r="L291" s="242" t="s">
        <v>1796</v>
      </c>
      <c r="M291" t="s">
        <v>4864</v>
      </c>
      <c r="U291" s="25"/>
    </row>
    <row r="292" spans="1:21">
      <c r="A292" s="24">
        <v>291</v>
      </c>
      <c r="B292" s="8">
        <v>100000291</v>
      </c>
      <c r="C292" s="216" t="s">
        <v>779</v>
      </c>
      <c r="D292" s="215" t="s">
        <v>2313</v>
      </c>
      <c r="E292" t="s">
        <v>4863</v>
      </c>
      <c r="F292" s="54">
        <v>21</v>
      </c>
      <c r="G292" s="216" t="s">
        <v>679</v>
      </c>
      <c r="H292" s="216">
        <v>3</v>
      </c>
      <c r="I292" s="216" t="s">
        <v>2314</v>
      </c>
      <c r="J292" s="216"/>
      <c r="K292" s="216">
        <v>20030212</v>
      </c>
      <c r="L292" s="242" t="s">
        <v>1836</v>
      </c>
      <c r="M292" t="s">
        <v>4864</v>
      </c>
      <c r="U292" s="25"/>
    </row>
    <row r="293" spans="1:21">
      <c r="A293" s="24">
        <v>292</v>
      </c>
      <c r="B293" s="8">
        <v>100000292</v>
      </c>
      <c r="C293" s="216" t="s">
        <v>780</v>
      </c>
      <c r="D293" s="215" t="s">
        <v>4387</v>
      </c>
      <c r="E293" t="s">
        <v>4863</v>
      </c>
      <c r="F293" s="54">
        <v>21</v>
      </c>
      <c r="G293" s="216" t="s">
        <v>679</v>
      </c>
      <c r="H293" s="216">
        <v>3</v>
      </c>
      <c r="I293" s="216" t="s">
        <v>2315</v>
      </c>
      <c r="J293" s="216"/>
      <c r="K293" s="216">
        <v>20030331</v>
      </c>
      <c r="L293" s="242" t="s">
        <v>1836</v>
      </c>
      <c r="M293" t="s">
        <v>4864</v>
      </c>
      <c r="U293" s="25"/>
    </row>
    <row r="294" spans="1:21">
      <c r="A294" s="24">
        <v>293</v>
      </c>
      <c r="B294" s="8">
        <v>100000293</v>
      </c>
      <c r="C294" s="216" t="s">
        <v>781</v>
      </c>
      <c r="D294" s="215" t="s">
        <v>2316</v>
      </c>
      <c r="E294" t="s">
        <v>4863</v>
      </c>
      <c r="F294" s="54">
        <v>21</v>
      </c>
      <c r="G294" s="216" t="s">
        <v>679</v>
      </c>
      <c r="H294" s="216">
        <v>3</v>
      </c>
      <c r="I294" s="216" t="s">
        <v>2317</v>
      </c>
      <c r="J294" s="216"/>
      <c r="K294" s="216">
        <v>20021205</v>
      </c>
      <c r="L294" s="242" t="s">
        <v>1814</v>
      </c>
      <c r="M294" t="s">
        <v>4864</v>
      </c>
      <c r="U294" s="25"/>
    </row>
    <row r="295" spans="1:21">
      <c r="A295" s="24">
        <v>294</v>
      </c>
      <c r="B295" s="8">
        <v>100000294</v>
      </c>
      <c r="C295" s="216" t="s">
        <v>782</v>
      </c>
      <c r="D295" s="215" t="s">
        <v>2318</v>
      </c>
      <c r="E295" t="s">
        <v>4863</v>
      </c>
      <c r="F295" s="54">
        <v>24</v>
      </c>
      <c r="G295" s="216" t="s">
        <v>679</v>
      </c>
      <c r="H295" s="216">
        <v>3</v>
      </c>
      <c r="I295" s="216" t="s">
        <v>2319</v>
      </c>
      <c r="J295" s="216"/>
      <c r="K295" s="216">
        <v>20020926</v>
      </c>
      <c r="L295" s="242" t="s">
        <v>1814</v>
      </c>
      <c r="M295" t="s">
        <v>4864</v>
      </c>
      <c r="U295" s="25"/>
    </row>
    <row r="296" spans="1:21">
      <c r="A296" s="24">
        <v>295</v>
      </c>
      <c r="B296" s="8">
        <v>100000295</v>
      </c>
      <c r="C296" s="216" t="s">
        <v>783</v>
      </c>
      <c r="D296" s="215" t="s">
        <v>2320</v>
      </c>
      <c r="E296" t="s">
        <v>4863</v>
      </c>
      <c r="F296" s="54">
        <v>21</v>
      </c>
      <c r="G296" s="216" t="s">
        <v>679</v>
      </c>
      <c r="H296" s="216">
        <v>3</v>
      </c>
      <c r="I296" s="216" t="s">
        <v>2321</v>
      </c>
      <c r="J296" s="216"/>
      <c r="K296" s="216">
        <v>20020704</v>
      </c>
      <c r="L296" s="242" t="s">
        <v>1814</v>
      </c>
      <c r="M296" t="s">
        <v>4864</v>
      </c>
      <c r="U296" s="25"/>
    </row>
    <row r="297" spans="1:21">
      <c r="A297" s="24">
        <v>296</v>
      </c>
      <c r="B297" s="8">
        <v>100000296</v>
      </c>
      <c r="C297" s="216" t="s">
        <v>784</v>
      </c>
      <c r="D297" s="215" t="s">
        <v>2322</v>
      </c>
      <c r="E297" t="s">
        <v>4863</v>
      </c>
      <c r="F297" s="54">
        <v>25</v>
      </c>
      <c r="G297" s="216" t="s">
        <v>679</v>
      </c>
      <c r="H297" s="216">
        <v>3</v>
      </c>
      <c r="I297" s="216" t="s">
        <v>2323</v>
      </c>
      <c r="J297" s="216"/>
      <c r="K297" s="216">
        <v>20020717</v>
      </c>
      <c r="L297" s="242" t="s">
        <v>1814</v>
      </c>
      <c r="M297" t="s">
        <v>4864</v>
      </c>
      <c r="U297" s="25"/>
    </row>
    <row r="298" spans="1:21">
      <c r="A298" s="24">
        <v>297</v>
      </c>
      <c r="B298" s="8">
        <v>100000297</v>
      </c>
      <c r="C298" s="216" t="s">
        <v>785</v>
      </c>
      <c r="D298" s="215" t="s">
        <v>2324</v>
      </c>
      <c r="E298" t="s">
        <v>4863</v>
      </c>
      <c r="F298" s="54">
        <v>21</v>
      </c>
      <c r="G298" s="216" t="s">
        <v>679</v>
      </c>
      <c r="H298" s="216">
        <v>3</v>
      </c>
      <c r="I298" s="216" t="s">
        <v>2325</v>
      </c>
      <c r="J298" s="216"/>
      <c r="K298" s="216">
        <v>20021117</v>
      </c>
      <c r="L298" s="242" t="s">
        <v>1814</v>
      </c>
      <c r="M298" t="s">
        <v>4864</v>
      </c>
      <c r="U298" s="25"/>
    </row>
    <row r="299" spans="1:21">
      <c r="A299" s="24">
        <v>298</v>
      </c>
      <c r="B299" s="8">
        <v>100000298</v>
      </c>
      <c r="C299" s="216" t="s">
        <v>786</v>
      </c>
      <c r="D299" s="215" t="s">
        <v>2326</v>
      </c>
      <c r="E299" t="s">
        <v>4863</v>
      </c>
      <c r="F299" s="54">
        <v>21</v>
      </c>
      <c r="G299" s="216" t="s">
        <v>679</v>
      </c>
      <c r="H299" s="216">
        <v>3</v>
      </c>
      <c r="I299" s="216" t="s">
        <v>2327</v>
      </c>
      <c r="J299" s="216"/>
      <c r="K299" s="216">
        <v>20021021</v>
      </c>
      <c r="L299" s="242" t="s">
        <v>1814</v>
      </c>
      <c r="M299" t="s">
        <v>4864</v>
      </c>
      <c r="U299" s="25"/>
    </row>
    <row r="300" spans="1:21">
      <c r="A300" s="24">
        <v>299</v>
      </c>
      <c r="B300" s="8">
        <v>100000299</v>
      </c>
      <c r="C300" s="216" t="s">
        <v>2328</v>
      </c>
      <c r="D300" s="215" t="s">
        <v>2329</v>
      </c>
      <c r="E300" t="s">
        <v>4863</v>
      </c>
      <c r="F300" s="54">
        <v>21</v>
      </c>
      <c r="G300" s="216" t="s">
        <v>679</v>
      </c>
      <c r="H300" s="216">
        <v>3</v>
      </c>
      <c r="I300" s="216" t="s">
        <v>2330</v>
      </c>
      <c r="J300" s="216"/>
      <c r="K300" s="216">
        <v>20021129</v>
      </c>
      <c r="L300" s="242" t="s">
        <v>1814</v>
      </c>
      <c r="M300" t="s">
        <v>4864</v>
      </c>
      <c r="U300" s="25"/>
    </row>
    <row r="301" spans="1:21">
      <c r="A301" s="24">
        <v>300</v>
      </c>
      <c r="B301" s="8">
        <v>100000300</v>
      </c>
      <c r="C301" s="216" t="s">
        <v>787</v>
      </c>
      <c r="D301" s="215" t="s">
        <v>2331</v>
      </c>
      <c r="E301" t="s">
        <v>4863</v>
      </c>
      <c r="F301" s="54">
        <v>21</v>
      </c>
      <c r="G301" s="216" t="s">
        <v>679</v>
      </c>
      <c r="H301" s="216">
        <v>3</v>
      </c>
      <c r="I301" s="216" t="s">
        <v>2332</v>
      </c>
      <c r="J301" s="216"/>
      <c r="K301" s="216">
        <v>20020723</v>
      </c>
      <c r="L301" s="242" t="s">
        <v>1814</v>
      </c>
      <c r="M301" t="s">
        <v>4864</v>
      </c>
      <c r="U301" s="25"/>
    </row>
    <row r="302" spans="1:21">
      <c r="A302" s="24">
        <v>301</v>
      </c>
      <c r="B302" s="8">
        <v>100000301</v>
      </c>
      <c r="C302" s="216" t="s">
        <v>788</v>
      </c>
      <c r="D302" s="215" t="s">
        <v>2333</v>
      </c>
      <c r="E302" t="s">
        <v>4863</v>
      </c>
      <c r="F302" s="54">
        <v>21</v>
      </c>
      <c r="G302" s="216" t="s">
        <v>679</v>
      </c>
      <c r="H302" s="216">
        <v>3</v>
      </c>
      <c r="I302" s="216" t="s">
        <v>2334</v>
      </c>
      <c r="J302" s="216"/>
      <c r="K302" s="216">
        <v>20020406</v>
      </c>
      <c r="L302" s="242" t="s">
        <v>1814</v>
      </c>
      <c r="M302" t="s">
        <v>4864</v>
      </c>
      <c r="U302" s="25"/>
    </row>
    <row r="303" spans="1:21">
      <c r="A303" s="24">
        <v>302</v>
      </c>
      <c r="B303" s="8">
        <v>100000302</v>
      </c>
      <c r="C303" s="216" t="s">
        <v>789</v>
      </c>
      <c r="D303" s="215" t="s">
        <v>2335</v>
      </c>
      <c r="E303" t="s">
        <v>4863</v>
      </c>
      <c r="F303" s="54">
        <v>21</v>
      </c>
      <c r="G303" s="216" t="s">
        <v>679</v>
      </c>
      <c r="H303" s="216">
        <v>3</v>
      </c>
      <c r="I303" s="216" t="s">
        <v>2336</v>
      </c>
      <c r="J303" s="216"/>
      <c r="K303" s="216">
        <v>20020417</v>
      </c>
      <c r="L303" s="242" t="s">
        <v>1814</v>
      </c>
      <c r="M303" t="s">
        <v>4864</v>
      </c>
      <c r="U303" s="25"/>
    </row>
    <row r="304" spans="1:21">
      <c r="A304" s="24">
        <v>303</v>
      </c>
      <c r="B304" s="8">
        <v>100000303</v>
      </c>
      <c r="C304" s="216" t="s">
        <v>790</v>
      </c>
      <c r="D304" s="215" t="s">
        <v>2337</v>
      </c>
      <c r="E304" t="s">
        <v>4863</v>
      </c>
      <c r="F304" s="54">
        <v>24</v>
      </c>
      <c r="G304" s="216" t="s">
        <v>679</v>
      </c>
      <c r="H304" s="216">
        <v>3</v>
      </c>
      <c r="I304" s="216" t="s">
        <v>2338</v>
      </c>
      <c r="J304" s="216"/>
      <c r="K304" s="216">
        <v>20020904</v>
      </c>
      <c r="L304" s="242" t="s">
        <v>1814</v>
      </c>
      <c r="M304" t="s">
        <v>4864</v>
      </c>
      <c r="U304" s="25"/>
    </row>
    <row r="305" spans="1:21">
      <c r="A305" s="24">
        <v>304</v>
      </c>
      <c r="B305" s="8">
        <v>100000304</v>
      </c>
      <c r="C305" s="216" t="s">
        <v>1146</v>
      </c>
      <c r="D305" s="215" t="s">
        <v>2339</v>
      </c>
      <c r="E305" t="s">
        <v>4863</v>
      </c>
      <c r="F305" s="54">
        <v>21</v>
      </c>
      <c r="G305" s="216" t="s">
        <v>679</v>
      </c>
      <c r="H305" s="216">
        <v>3</v>
      </c>
      <c r="I305" s="216" t="s">
        <v>2340</v>
      </c>
      <c r="J305" s="216"/>
      <c r="K305" s="216">
        <v>20020525</v>
      </c>
      <c r="L305" s="242" t="s">
        <v>1814</v>
      </c>
      <c r="M305" t="s">
        <v>4864</v>
      </c>
      <c r="U305" s="25"/>
    </row>
    <row r="306" spans="1:21">
      <c r="A306" s="24">
        <v>305</v>
      </c>
      <c r="B306" s="8">
        <v>100000305</v>
      </c>
      <c r="C306" s="216" t="s">
        <v>791</v>
      </c>
      <c r="D306" s="215" t="s">
        <v>2341</v>
      </c>
      <c r="E306" t="s">
        <v>4863</v>
      </c>
      <c r="F306" s="54">
        <v>21</v>
      </c>
      <c r="G306" s="216" t="s">
        <v>679</v>
      </c>
      <c r="H306" s="216">
        <v>3</v>
      </c>
      <c r="I306" s="216" t="s">
        <v>2342</v>
      </c>
      <c r="J306" s="216"/>
      <c r="K306" s="216">
        <v>20021216</v>
      </c>
      <c r="L306" s="242" t="s">
        <v>1814</v>
      </c>
      <c r="M306" t="s">
        <v>4864</v>
      </c>
      <c r="U306" s="25"/>
    </row>
    <row r="307" spans="1:21">
      <c r="A307" s="24">
        <v>306</v>
      </c>
      <c r="B307" s="8">
        <v>100000306</v>
      </c>
      <c r="C307" s="216" t="s">
        <v>792</v>
      </c>
      <c r="D307" s="215" t="s">
        <v>2343</v>
      </c>
      <c r="E307" t="s">
        <v>4863</v>
      </c>
      <c r="F307" s="54">
        <v>24</v>
      </c>
      <c r="G307" s="216" t="s">
        <v>679</v>
      </c>
      <c r="H307" s="216">
        <v>3</v>
      </c>
      <c r="I307" s="216" t="s">
        <v>2344</v>
      </c>
      <c r="J307" s="216"/>
      <c r="K307" s="216">
        <v>20020514</v>
      </c>
      <c r="L307" s="242" t="s">
        <v>1814</v>
      </c>
      <c r="M307" t="s">
        <v>4864</v>
      </c>
      <c r="U307" s="25"/>
    </row>
    <row r="308" spans="1:21">
      <c r="A308" s="24">
        <v>307</v>
      </c>
      <c r="B308" s="8">
        <v>100000307</v>
      </c>
      <c r="C308" s="216" t="s">
        <v>793</v>
      </c>
      <c r="D308" s="215" t="s">
        <v>4388</v>
      </c>
      <c r="E308" t="s">
        <v>4863</v>
      </c>
      <c r="F308" s="54">
        <v>21</v>
      </c>
      <c r="G308" s="216" t="s">
        <v>679</v>
      </c>
      <c r="H308" s="216">
        <v>3</v>
      </c>
      <c r="I308" s="216" t="s">
        <v>2345</v>
      </c>
      <c r="J308" s="216"/>
      <c r="K308" s="216">
        <v>20021205</v>
      </c>
      <c r="L308" s="242" t="s">
        <v>1814</v>
      </c>
      <c r="M308" t="s">
        <v>4864</v>
      </c>
      <c r="U308" s="25"/>
    </row>
    <row r="309" spans="1:21">
      <c r="A309" s="24">
        <v>308</v>
      </c>
      <c r="B309" s="8">
        <v>100000308</v>
      </c>
      <c r="C309" s="216" t="s">
        <v>794</v>
      </c>
      <c r="D309" s="215" t="s">
        <v>2346</v>
      </c>
      <c r="E309" t="s">
        <v>4863</v>
      </c>
      <c r="F309" s="54">
        <v>21</v>
      </c>
      <c r="G309" s="216" t="s">
        <v>679</v>
      </c>
      <c r="H309" s="216">
        <v>3</v>
      </c>
      <c r="I309" s="216" t="s">
        <v>2347</v>
      </c>
      <c r="J309" s="216"/>
      <c r="K309" s="216">
        <v>20030312</v>
      </c>
      <c r="L309" s="242" t="s">
        <v>1836</v>
      </c>
      <c r="M309" t="s">
        <v>4864</v>
      </c>
      <c r="U309" s="25"/>
    </row>
    <row r="310" spans="1:21">
      <c r="A310" s="24">
        <v>309</v>
      </c>
      <c r="B310" s="8">
        <v>100000309</v>
      </c>
      <c r="C310" s="216" t="s">
        <v>1147</v>
      </c>
      <c r="D310" s="215" t="s">
        <v>4389</v>
      </c>
      <c r="E310" t="s">
        <v>4863</v>
      </c>
      <c r="F310" s="54">
        <v>21</v>
      </c>
      <c r="G310" s="216" t="s">
        <v>679</v>
      </c>
      <c r="H310" s="216">
        <v>3</v>
      </c>
      <c r="I310" s="216" t="s">
        <v>2348</v>
      </c>
      <c r="J310" s="216"/>
      <c r="K310" s="216">
        <v>20030209</v>
      </c>
      <c r="L310" s="242" t="s">
        <v>1836</v>
      </c>
      <c r="M310" t="s">
        <v>4864</v>
      </c>
      <c r="U310" s="25"/>
    </row>
    <row r="311" spans="1:21">
      <c r="A311" s="24">
        <v>310</v>
      </c>
      <c r="B311" s="8">
        <v>100000310</v>
      </c>
      <c r="C311" s="216" t="s">
        <v>795</v>
      </c>
      <c r="D311" s="215" t="s">
        <v>2349</v>
      </c>
      <c r="E311" t="s">
        <v>4863</v>
      </c>
      <c r="F311" s="54">
        <v>21</v>
      </c>
      <c r="G311" s="216" t="s">
        <v>679</v>
      </c>
      <c r="H311" s="216">
        <v>3</v>
      </c>
      <c r="I311" s="216" t="s">
        <v>2350</v>
      </c>
      <c r="J311" s="216"/>
      <c r="K311" s="216">
        <v>20021025</v>
      </c>
      <c r="L311" s="242" t="s">
        <v>1814</v>
      </c>
      <c r="M311" t="s">
        <v>4864</v>
      </c>
      <c r="U311" s="25"/>
    </row>
    <row r="312" spans="1:21">
      <c r="A312" s="24">
        <v>311</v>
      </c>
      <c r="B312" s="8">
        <v>100000311</v>
      </c>
      <c r="C312" s="216" t="s">
        <v>1148</v>
      </c>
      <c r="D312" s="215" t="s">
        <v>2351</v>
      </c>
      <c r="E312" t="s">
        <v>4863</v>
      </c>
      <c r="F312" s="54">
        <v>25</v>
      </c>
      <c r="G312" s="216" t="s">
        <v>679</v>
      </c>
      <c r="H312" s="216">
        <v>3</v>
      </c>
      <c r="I312" s="216" t="s">
        <v>2352</v>
      </c>
      <c r="J312" s="216"/>
      <c r="K312" s="216">
        <v>20020508</v>
      </c>
      <c r="L312" s="242" t="s">
        <v>1814</v>
      </c>
      <c r="M312" t="s">
        <v>4864</v>
      </c>
      <c r="U312" s="25"/>
    </row>
    <row r="313" spans="1:21">
      <c r="A313" s="24">
        <v>312</v>
      </c>
      <c r="B313" s="8">
        <v>100000312</v>
      </c>
      <c r="C313" s="216" t="s">
        <v>796</v>
      </c>
      <c r="D313" s="215" t="s">
        <v>4390</v>
      </c>
      <c r="E313" t="s">
        <v>4863</v>
      </c>
      <c r="F313" s="54">
        <v>21</v>
      </c>
      <c r="G313" s="216" t="s">
        <v>679</v>
      </c>
      <c r="H313" s="216">
        <v>3</v>
      </c>
      <c r="I313" s="216" t="s">
        <v>2353</v>
      </c>
      <c r="J313" s="216"/>
      <c r="K313" s="216">
        <v>20020919</v>
      </c>
      <c r="L313" s="242" t="s">
        <v>1814</v>
      </c>
      <c r="M313" t="s">
        <v>4864</v>
      </c>
      <c r="U313" s="25"/>
    </row>
    <row r="314" spans="1:21">
      <c r="A314" s="24">
        <v>313</v>
      </c>
      <c r="B314" s="8">
        <v>100000313</v>
      </c>
      <c r="C314" s="216" t="s">
        <v>797</v>
      </c>
      <c r="D314" s="215" t="s">
        <v>4391</v>
      </c>
      <c r="E314" t="s">
        <v>4863</v>
      </c>
      <c r="F314" s="54">
        <v>21</v>
      </c>
      <c r="G314" s="216" t="s">
        <v>679</v>
      </c>
      <c r="H314" s="216">
        <v>3</v>
      </c>
      <c r="I314" s="216" t="s">
        <v>2354</v>
      </c>
      <c r="J314" s="216"/>
      <c r="K314" s="216">
        <v>20030222</v>
      </c>
      <c r="L314" s="242" t="s">
        <v>1836</v>
      </c>
      <c r="M314" t="s">
        <v>4864</v>
      </c>
      <c r="U314" s="25"/>
    </row>
    <row r="315" spans="1:21">
      <c r="A315" s="24">
        <v>314</v>
      </c>
      <c r="B315" s="8">
        <v>100000314</v>
      </c>
      <c r="C315" s="216" t="s">
        <v>798</v>
      </c>
      <c r="D315" s="215" t="s">
        <v>4392</v>
      </c>
      <c r="E315" t="s">
        <v>4863</v>
      </c>
      <c r="F315" s="54">
        <v>21</v>
      </c>
      <c r="G315" s="216" t="s">
        <v>679</v>
      </c>
      <c r="H315" s="216">
        <v>3</v>
      </c>
      <c r="I315" s="216" t="s">
        <v>2355</v>
      </c>
      <c r="J315" s="216"/>
      <c r="K315" s="216">
        <v>20021022</v>
      </c>
      <c r="L315" s="242" t="s">
        <v>1814</v>
      </c>
      <c r="M315" t="s">
        <v>4864</v>
      </c>
      <c r="U315" s="25"/>
    </row>
    <row r="316" spans="1:21">
      <c r="A316" s="24">
        <v>315</v>
      </c>
      <c r="B316" s="8">
        <v>100000315</v>
      </c>
      <c r="C316" s="216" t="s">
        <v>1356</v>
      </c>
      <c r="D316" s="215" t="s">
        <v>2356</v>
      </c>
      <c r="E316" t="s">
        <v>4863</v>
      </c>
      <c r="F316" s="54">
        <v>23</v>
      </c>
      <c r="G316" s="216" t="s">
        <v>679</v>
      </c>
      <c r="H316" s="216">
        <v>2</v>
      </c>
      <c r="I316" s="216" t="s">
        <v>2357</v>
      </c>
      <c r="J316" s="216"/>
      <c r="K316" s="216">
        <v>20031229</v>
      </c>
      <c r="L316" s="242" t="s">
        <v>1836</v>
      </c>
      <c r="M316" t="s">
        <v>4864</v>
      </c>
      <c r="U316" s="25"/>
    </row>
    <row r="317" spans="1:21">
      <c r="A317" s="24">
        <v>316</v>
      </c>
      <c r="B317" s="8">
        <v>100000316</v>
      </c>
      <c r="C317" s="216" t="s">
        <v>1357</v>
      </c>
      <c r="D317" s="215" t="s">
        <v>2358</v>
      </c>
      <c r="E317" t="s">
        <v>4863</v>
      </c>
      <c r="F317" s="54">
        <v>21</v>
      </c>
      <c r="G317" s="216" t="s">
        <v>679</v>
      </c>
      <c r="H317" s="216">
        <v>2</v>
      </c>
      <c r="I317" s="216" t="s">
        <v>2359</v>
      </c>
      <c r="J317" s="216"/>
      <c r="K317" s="216">
        <v>20030507</v>
      </c>
      <c r="L317" s="242" t="s">
        <v>1836</v>
      </c>
      <c r="M317" t="s">
        <v>4864</v>
      </c>
      <c r="U317" s="25"/>
    </row>
    <row r="318" spans="1:21">
      <c r="A318" s="24">
        <v>317</v>
      </c>
      <c r="B318" s="8">
        <v>100000317</v>
      </c>
      <c r="C318" s="216" t="s">
        <v>1358</v>
      </c>
      <c r="D318" s="215" t="s">
        <v>4393</v>
      </c>
      <c r="E318" t="s">
        <v>4863</v>
      </c>
      <c r="F318" s="54">
        <v>22</v>
      </c>
      <c r="G318" s="216" t="s">
        <v>679</v>
      </c>
      <c r="H318" s="216">
        <v>2</v>
      </c>
      <c r="I318" s="216" t="s">
        <v>2360</v>
      </c>
      <c r="J318" s="216"/>
      <c r="K318" s="216">
        <v>20030717</v>
      </c>
      <c r="L318" s="242" t="s">
        <v>1836</v>
      </c>
      <c r="M318" t="s">
        <v>4864</v>
      </c>
      <c r="U318" s="25"/>
    </row>
    <row r="319" spans="1:21">
      <c r="A319" s="24">
        <v>318</v>
      </c>
      <c r="B319" s="8">
        <v>100000318</v>
      </c>
      <c r="C319" s="216" t="s">
        <v>1359</v>
      </c>
      <c r="D319" s="215" t="s">
        <v>4394</v>
      </c>
      <c r="E319" t="s">
        <v>4863</v>
      </c>
      <c r="F319" s="54">
        <v>23</v>
      </c>
      <c r="G319" s="216" t="s">
        <v>679</v>
      </c>
      <c r="H319" s="216">
        <v>2</v>
      </c>
      <c r="I319" s="216" t="s">
        <v>2361</v>
      </c>
      <c r="J319" s="216"/>
      <c r="K319" s="216">
        <v>20040301</v>
      </c>
      <c r="L319" s="242" t="s">
        <v>1847</v>
      </c>
      <c r="M319" t="s">
        <v>4864</v>
      </c>
      <c r="U319" s="25"/>
    </row>
    <row r="320" spans="1:21">
      <c r="A320" s="24">
        <v>319</v>
      </c>
      <c r="B320" s="8">
        <v>100000319</v>
      </c>
      <c r="C320" s="216" t="s">
        <v>1360</v>
      </c>
      <c r="D320" s="215" t="s">
        <v>2362</v>
      </c>
      <c r="E320" t="s">
        <v>4863</v>
      </c>
      <c r="F320" s="54">
        <v>1</v>
      </c>
      <c r="G320" s="216" t="s">
        <v>679</v>
      </c>
      <c r="H320" s="216">
        <v>2</v>
      </c>
      <c r="I320" s="216" t="s">
        <v>2363</v>
      </c>
      <c r="J320" s="216"/>
      <c r="K320" s="216">
        <v>20030414</v>
      </c>
      <c r="L320" s="242" t="s">
        <v>1836</v>
      </c>
      <c r="M320" t="s">
        <v>4864</v>
      </c>
      <c r="U320" s="25"/>
    </row>
    <row r="321" spans="1:21">
      <c r="A321" s="24">
        <v>320</v>
      </c>
      <c r="B321" s="8">
        <v>100000320</v>
      </c>
      <c r="C321" s="216" t="s">
        <v>1361</v>
      </c>
      <c r="D321" s="215" t="s">
        <v>2364</v>
      </c>
      <c r="E321" t="s">
        <v>4863</v>
      </c>
      <c r="F321" s="54">
        <v>22</v>
      </c>
      <c r="G321" s="216" t="s">
        <v>679</v>
      </c>
      <c r="H321" s="216">
        <v>2</v>
      </c>
      <c r="I321" s="216" t="s">
        <v>2365</v>
      </c>
      <c r="J321" s="216"/>
      <c r="K321" s="216">
        <v>20031029</v>
      </c>
      <c r="L321" s="242" t="s">
        <v>1836</v>
      </c>
      <c r="M321" t="s">
        <v>4864</v>
      </c>
      <c r="U321" s="25"/>
    </row>
    <row r="322" spans="1:21">
      <c r="A322" s="24">
        <v>321</v>
      </c>
      <c r="B322" s="8">
        <v>100000321</v>
      </c>
      <c r="C322" s="216" t="s">
        <v>1362</v>
      </c>
      <c r="D322" s="215" t="s">
        <v>2366</v>
      </c>
      <c r="E322" t="s">
        <v>4863</v>
      </c>
      <c r="F322" s="54">
        <v>24</v>
      </c>
      <c r="G322" s="216" t="s">
        <v>679</v>
      </c>
      <c r="H322" s="216">
        <v>2</v>
      </c>
      <c r="I322" s="216" t="s">
        <v>2367</v>
      </c>
      <c r="J322" s="216"/>
      <c r="K322" s="216">
        <v>20030515</v>
      </c>
      <c r="L322" s="242" t="s">
        <v>1836</v>
      </c>
      <c r="M322" t="s">
        <v>4864</v>
      </c>
      <c r="U322" s="25"/>
    </row>
    <row r="323" spans="1:21">
      <c r="A323" s="24">
        <v>322</v>
      </c>
      <c r="B323" s="8">
        <v>100000322</v>
      </c>
      <c r="C323" s="216" t="s">
        <v>1363</v>
      </c>
      <c r="D323" s="215" t="s">
        <v>2368</v>
      </c>
      <c r="E323" t="s">
        <v>4863</v>
      </c>
      <c r="F323" s="54">
        <v>21</v>
      </c>
      <c r="G323" s="216" t="s">
        <v>679</v>
      </c>
      <c r="H323" s="216">
        <v>2</v>
      </c>
      <c r="I323" s="216" t="s">
        <v>2369</v>
      </c>
      <c r="J323" s="216"/>
      <c r="K323" s="216">
        <v>20031208</v>
      </c>
      <c r="L323" s="242" t="s">
        <v>1836</v>
      </c>
      <c r="M323" t="s">
        <v>4864</v>
      </c>
      <c r="U323" s="25"/>
    </row>
    <row r="324" spans="1:21">
      <c r="A324" s="24">
        <v>323</v>
      </c>
      <c r="B324" s="8">
        <v>100000323</v>
      </c>
      <c r="C324" s="216" t="s">
        <v>1364</v>
      </c>
      <c r="D324" s="215" t="s">
        <v>2370</v>
      </c>
      <c r="E324" t="s">
        <v>4863</v>
      </c>
      <c r="F324" s="54">
        <v>22</v>
      </c>
      <c r="G324" s="216" t="s">
        <v>679</v>
      </c>
      <c r="H324" s="216">
        <v>2</v>
      </c>
      <c r="I324" s="216" t="s">
        <v>2371</v>
      </c>
      <c r="J324" s="216"/>
      <c r="K324" s="216">
        <v>20031225</v>
      </c>
      <c r="L324" s="242" t="s">
        <v>1836</v>
      </c>
      <c r="M324" t="s">
        <v>4864</v>
      </c>
      <c r="U324" s="25"/>
    </row>
    <row r="325" spans="1:21">
      <c r="A325" s="24">
        <v>324</v>
      </c>
      <c r="B325" s="8">
        <v>100000324</v>
      </c>
      <c r="C325" s="216" t="s">
        <v>1365</v>
      </c>
      <c r="D325" s="215" t="s">
        <v>2372</v>
      </c>
      <c r="E325" t="s">
        <v>4863</v>
      </c>
      <c r="F325" s="54">
        <v>22</v>
      </c>
      <c r="G325" s="216" t="s">
        <v>679</v>
      </c>
      <c r="H325" s="216">
        <v>2</v>
      </c>
      <c r="I325" s="216" t="s">
        <v>2373</v>
      </c>
      <c r="J325" s="216"/>
      <c r="K325" s="216">
        <v>20030411</v>
      </c>
      <c r="L325" s="242" t="s">
        <v>1836</v>
      </c>
      <c r="M325" t="s">
        <v>4864</v>
      </c>
      <c r="U325" s="25"/>
    </row>
    <row r="326" spans="1:21">
      <c r="A326" s="24">
        <v>325</v>
      </c>
      <c r="B326" s="8">
        <v>100000325</v>
      </c>
      <c r="C326" s="216" t="s">
        <v>1366</v>
      </c>
      <c r="D326" s="215" t="s">
        <v>4395</v>
      </c>
      <c r="E326" t="s">
        <v>4863</v>
      </c>
      <c r="F326" s="54">
        <v>25</v>
      </c>
      <c r="G326" s="216" t="s">
        <v>679</v>
      </c>
      <c r="H326" s="216">
        <v>2</v>
      </c>
      <c r="I326" s="216" t="s">
        <v>2374</v>
      </c>
      <c r="J326" s="216"/>
      <c r="K326" s="216">
        <v>20031129</v>
      </c>
      <c r="L326" s="242" t="s">
        <v>1836</v>
      </c>
      <c r="M326" t="s">
        <v>4864</v>
      </c>
      <c r="U326" s="25"/>
    </row>
    <row r="327" spans="1:21">
      <c r="A327" s="24">
        <v>326</v>
      </c>
      <c r="B327" s="8">
        <v>100000326</v>
      </c>
      <c r="C327" s="216" t="s">
        <v>1367</v>
      </c>
      <c r="D327" s="215" t="s">
        <v>2375</v>
      </c>
      <c r="E327" t="s">
        <v>4863</v>
      </c>
      <c r="F327" s="54">
        <v>21</v>
      </c>
      <c r="G327" s="216" t="s">
        <v>679</v>
      </c>
      <c r="H327" s="216">
        <v>2</v>
      </c>
      <c r="I327" s="216" t="s">
        <v>2376</v>
      </c>
      <c r="J327" s="216"/>
      <c r="K327" s="216">
        <v>20040218</v>
      </c>
      <c r="L327" s="242" t="s">
        <v>1847</v>
      </c>
      <c r="M327" t="s">
        <v>4864</v>
      </c>
      <c r="U327" s="25"/>
    </row>
    <row r="328" spans="1:21">
      <c r="A328" s="24">
        <v>327</v>
      </c>
      <c r="B328" s="8">
        <v>100000327</v>
      </c>
      <c r="C328" s="216" t="s">
        <v>1368</v>
      </c>
      <c r="D328" s="215" t="s">
        <v>4396</v>
      </c>
      <c r="E328" t="s">
        <v>4863</v>
      </c>
      <c r="F328" s="54">
        <v>22</v>
      </c>
      <c r="G328" s="216" t="s">
        <v>679</v>
      </c>
      <c r="H328" s="216">
        <v>2</v>
      </c>
      <c r="I328" s="216" t="s">
        <v>2377</v>
      </c>
      <c r="J328" s="216"/>
      <c r="K328" s="216">
        <v>20040127</v>
      </c>
      <c r="L328" s="242" t="s">
        <v>1847</v>
      </c>
      <c r="M328" t="s">
        <v>4864</v>
      </c>
      <c r="U328" s="25"/>
    </row>
    <row r="329" spans="1:21">
      <c r="A329" s="24">
        <v>328</v>
      </c>
      <c r="B329" s="8">
        <v>100000328</v>
      </c>
      <c r="C329" s="216" t="s">
        <v>1369</v>
      </c>
      <c r="D329" s="215" t="s">
        <v>2378</v>
      </c>
      <c r="E329" t="s">
        <v>4863</v>
      </c>
      <c r="F329" s="54">
        <v>24</v>
      </c>
      <c r="G329" s="216" t="s">
        <v>679</v>
      </c>
      <c r="H329" s="216">
        <v>2</v>
      </c>
      <c r="I329" s="216" t="s">
        <v>2379</v>
      </c>
      <c r="J329" s="216"/>
      <c r="K329" s="216">
        <v>20031005</v>
      </c>
      <c r="L329" s="242" t="s">
        <v>1836</v>
      </c>
      <c r="M329" t="s">
        <v>4864</v>
      </c>
      <c r="U329" s="25"/>
    </row>
    <row r="330" spans="1:21">
      <c r="A330" s="24">
        <v>329</v>
      </c>
      <c r="B330" s="8">
        <v>100000329</v>
      </c>
      <c r="C330" s="216" t="s">
        <v>1370</v>
      </c>
      <c r="D330" s="215" t="s">
        <v>4397</v>
      </c>
      <c r="E330" t="s">
        <v>4863</v>
      </c>
      <c r="F330" s="54">
        <v>21</v>
      </c>
      <c r="G330" s="216" t="s">
        <v>679</v>
      </c>
      <c r="H330" s="216">
        <v>2</v>
      </c>
      <c r="I330" s="216" t="s">
        <v>2380</v>
      </c>
      <c r="J330" s="216"/>
      <c r="K330" s="216">
        <v>20030826</v>
      </c>
      <c r="L330" s="242" t="s">
        <v>1836</v>
      </c>
      <c r="M330" t="s">
        <v>4864</v>
      </c>
      <c r="U330" s="25"/>
    </row>
    <row r="331" spans="1:21">
      <c r="A331" s="24">
        <v>330</v>
      </c>
      <c r="B331" s="8">
        <v>100000330</v>
      </c>
      <c r="C331" s="216" t="s">
        <v>1371</v>
      </c>
      <c r="D331" s="215" t="s">
        <v>4398</v>
      </c>
      <c r="E331" t="s">
        <v>4863</v>
      </c>
      <c r="F331" s="54">
        <v>21</v>
      </c>
      <c r="G331" s="216" t="s">
        <v>679</v>
      </c>
      <c r="H331" s="216">
        <v>2</v>
      </c>
      <c r="I331" s="216" t="s">
        <v>2381</v>
      </c>
      <c r="J331" s="216"/>
      <c r="K331" s="216">
        <v>20040306</v>
      </c>
      <c r="L331" s="242" t="s">
        <v>1847</v>
      </c>
      <c r="M331" t="s">
        <v>4864</v>
      </c>
      <c r="U331" s="25"/>
    </row>
    <row r="332" spans="1:21">
      <c r="A332" s="24">
        <v>331</v>
      </c>
      <c r="B332" s="8">
        <v>100000331</v>
      </c>
      <c r="C332" s="216" t="s">
        <v>1372</v>
      </c>
      <c r="D332" s="215" t="s">
        <v>4399</v>
      </c>
      <c r="E332" t="s">
        <v>4863</v>
      </c>
      <c r="F332" s="54">
        <v>22</v>
      </c>
      <c r="G332" s="216" t="s">
        <v>679</v>
      </c>
      <c r="H332" s="216">
        <v>2</v>
      </c>
      <c r="I332" s="216" t="s">
        <v>2382</v>
      </c>
      <c r="J332" s="216"/>
      <c r="K332" s="216">
        <v>20030626</v>
      </c>
      <c r="L332" s="242" t="s">
        <v>1836</v>
      </c>
      <c r="M332" t="s">
        <v>4864</v>
      </c>
      <c r="U332" s="25"/>
    </row>
    <row r="333" spans="1:21">
      <c r="A333" s="24">
        <v>332</v>
      </c>
      <c r="B333" s="8">
        <v>100000332</v>
      </c>
      <c r="C333" s="216" t="s">
        <v>1373</v>
      </c>
      <c r="D333" s="215" t="s">
        <v>4400</v>
      </c>
      <c r="E333" t="s">
        <v>4863</v>
      </c>
      <c r="F333" s="54">
        <v>21</v>
      </c>
      <c r="G333" s="216" t="s">
        <v>679</v>
      </c>
      <c r="H333" s="216">
        <v>2</v>
      </c>
      <c r="I333" s="216" t="s">
        <v>2383</v>
      </c>
      <c r="J333" s="216"/>
      <c r="K333" s="216">
        <v>20040201</v>
      </c>
      <c r="L333" s="242" t="s">
        <v>1847</v>
      </c>
      <c r="M333" t="s">
        <v>4864</v>
      </c>
      <c r="U333" s="25"/>
    </row>
    <row r="334" spans="1:21">
      <c r="A334" s="24">
        <v>333</v>
      </c>
      <c r="B334" s="8">
        <v>100000333</v>
      </c>
      <c r="C334" s="216" t="s">
        <v>1374</v>
      </c>
      <c r="D334" s="215" t="s">
        <v>2384</v>
      </c>
      <c r="E334" t="s">
        <v>4863</v>
      </c>
      <c r="F334" s="54">
        <v>22</v>
      </c>
      <c r="G334" s="216" t="s">
        <v>679</v>
      </c>
      <c r="H334" s="216">
        <v>2</v>
      </c>
      <c r="I334" s="216" t="s">
        <v>2385</v>
      </c>
      <c r="J334" s="216"/>
      <c r="K334" s="216">
        <v>20030425</v>
      </c>
      <c r="L334" s="242" t="s">
        <v>1836</v>
      </c>
      <c r="M334" t="s">
        <v>4864</v>
      </c>
      <c r="U334" s="25"/>
    </row>
    <row r="335" spans="1:21">
      <c r="A335" s="24">
        <v>334</v>
      </c>
      <c r="B335" s="8">
        <v>100000334</v>
      </c>
      <c r="C335" s="216" t="s">
        <v>1375</v>
      </c>
      <c r="D335" s="215" t="s">
        <v>2386</v>
      </c>
      <c r="E335" t="s">
        <v>4863</v>
      </c>
      <c r="F335" s="54">
        <v>24</v>
      </c>
      <c r="G335" s="216" t="s">
        <v>679</v>
      </c>
      <c r="H335" s="216">
        <v>2</v>
      </c>
      <c r="I335" s="216" t="s">
        <v>2387</v>
      </c>
      <c r="J335" s="216"/>
      <c r="K335" s="216">
        <v>20030429</v>
      </c>
      <c r="L335" s="242" t="s">
        <v>1836</v>
      </c>
      <c r="M335" t="s">
        <v>4864</v>
      </c>
      <c r="U335" s="25"/>
    </row>
    <row r="336" spans="1:21">
      <c r="A336" s="24">
        <v>335</v>
      </c>
      <c r="B336" s="8">
        <v>100000335</v>
      </c>
      <c r="C336" s="216" t="s">
        <v>1376</v>
      </c>
      <c r="D336" s="215" t="s">
        <v>2388</v>
      </c>
      <c r="E336" t="s">
        <v>4863</v>
      </c>
      <c r="F336" s="54">
        <v>23</v>
      </c>
      <c r="G336" s="216" t="s">
        <v>679</v>
      </c>
      <c r="H336" s="216">
        <v>2</v>
      </c>
      <c r="I336" s="216" t="s">
        <v>2389</v>
      </c>
      <c r="J336" s="216"/>
      <c r="K336" s="216">
        <v>20030801</v>
      </c>
      <c r="L336" s="242" t="s">
        <v>1836</v>
      </c>
      <c r="M336" t="s">
        <v>4864</v>
      </c>
      <c r="U336" s="25"/>
    </row>
    <row r="337" spans="1:21">
      <c r="A337" s="24">
        <v>336</v>
      </c>
      <c r="B337" s="8">
        <v>100000336</v>
      </c>
      <c r="C337" s="216" t="s">
        <v>1377</v>
      </c>
      <c r="D337" s="215" t="s">
        <v>2390</v>
      </c>
      <c r="E337" t="s">
        <v>4863</v>
      </c>
      <c r="F337" s="54">
        <v>24</v>
      </c>
      <c r="G337" s="216" t="s">
        <v>679</v>
      </c>
      <c r="H337" s="216">
        <v>2</v>
      </c>
      <c r="I337" s="216" t="s">
        <v>2391</v>
      </c>
      <c r="J337" s="216"/>
      <c r="K337" s="216">
        <v>20031118</v>
      </c>
      <c r="L337" s="242" t="s">
        <v>1836</v>
      </c>
      <c r="M337" t="s">
        <v>4864</v>
      </c>
      <c r="U337" s="25"/>
    </row>
    <row r="338" spans="1:21">
      <c r="A338" s="24">
        <v>337</v>
      </c>
      <c r="B338" s="8">
        <v>100000337</v>
      </c>
      <c r="C338" s="216" t="s">
        <v>1378</v>
      </c>
      <c r="D338" s="215" t="s">
        <v>4401</v>
      </c>
      <c r="E338" t="s">
        <v>4863</v>
      </c>
      <c r="F338" s="54">
        <v>21</v>
      </c>
      <c r="G338" s="216" t="s">
        <v>679</v>
      </c>
      <c r="H338" s="216">
        <v>2</v>
      </c>
      <c r="I338" s="216" t="s">
        <v>2392</v>
      </c>
      <c r="J338" s="216"/>
      <c r="K338" s="216">
        <v>20030710</v>
      </c>
      <c r="L338" s="242" t="s">
        <v>1836</v>
      </c>
      <c r="M338" t="s">
        <v>4864</v>
      </c>
      <c r="U338" s="25"/>
    </row>
    <row r="339" spans="1:21">
      <c r="A339" s="24">
        <v>338</v>
      </c>
      <c r="B339" s="8">
        <v>100000338</v>
      </c>
      <c r="C339" s="216" t="s">
        <v>1732</v>
      </c>
      <c r="D339" s="215" t="s">
        <v>4402</v>
      </c>
      <c r="E339" t="s">
        <v>4863</v>
      </c>
      <c r="F339" s="54">
        <v>16</v>
      </c>
      <c r="G339" s="216" t="s">
        <v>679</v>
      </c>
      <c r="H339" s="216">
        <v>2</v>
      </c>
      <c r="I339" s="216" t="s">
        <v>2393</v>
      </c>
      <c r="J339" s="216"/>
      <c r="K339" s="216">
        <v>20040131</v>
      </c>
      <c r="L339" s="242" t="s">
        <v>1847</v>
      </c>
      <c r="M339" t="s">
        <v>4864</v>
      </c>
      <c r="U339" s="25"/>
    </row>
    <row r="340" spans="1:21">
      <c r="A340" s="24">
        <v>339</v>
      </c>
      <c r="B340" s="8">
        <v>100000339</v>
      </c>
      <c r="C340" s="216" t="s">
        <v>1379</v>
      </c>
      <c r="D340" s="215" t="s">
        <v>2394</v>
      </c>
      <c r="E340" t="s">
        <v>4863</v>
      </c>
      <c r="F340" s="54">
        <v>24</v>
      </c>
      <c r="G340" s="216" t="s">
        <v>679</v>
      </c>
      <c r="H340" s="216">
        <v>2</v>
      </c>
      <c r="I340" s="216" t="s">
        <v>2395</v>
      </c>
      <c r="J340" s="216"/>
      <c r="K340" s="216">
        <v>20030412</v>
      </c>
      <c r="L340" s="242" t="s">
        <v>1836</v>
      </c>
      <c r="M340" t="s">
        <v>4864</v>
      </c>
      <c r="U340" s="25"/>
    </row>
    <row r="341" spans="1:21">
      <c r="A341" s="24">
        <v>340</v>
      </c>
      <c r="B341" s="8">
        <v>100000340</v>
      </c>
      <c r="C341" s="216" t="s">
        <v>1380</v>
      </c>
      <c r="D341" s="215" t="s">
        <v>2396</v>
      </c>
      <c r="E341" t="s">
        <v>4863</v>
      </c>
      <c r="F341" s="54">
        <v>25</v>
      </c>
      <c r="G341" s="216" t="s">
        <v>679</v>
      </c>
      <c r="H341" s="216">
        <v>2</v>
      </c>
      <c r="I341" s="216" t="s">
        <v>2397</v>
      </c>
      <c r="J341" s="216"/>
      <c r="K341" s="216">
        <v>20030603</v>
      </c>
      <c r="L341" s="242" t="s">
        <v>1836</v>
      </c>
      <c r="M341" t="s">
        <v>4864</v>
      </c>
      <c r="U341" s="25"/>
    </row>
    <row r="342" spans="1:21">
      <c r="A342" s="24">
        <v>341</v>
      </c>
      <c r="B342" s="8">
        <v>100000341</v>
      </c>
      <c r="C342" s="216" t="s">
        <v>1381</v>
      </c>
      <c r="D342" s="215" t="s">
        <v>4403</v>
      </c>
      <c r="E342" t="s">
        <v>4863</v>
      </c>
      <c r="F342" s="54">
        <v>25</v>
      </c>
      <c r="G342" s="216" t="s">
        <v>679</v>
      </c>
      <c r="H342" s="216">
        <v>2</v>
      </c>
      <c r="I342" s="216" t="s">
        <v>2398</v>
      </c>
      <c r="J342" s="216"/>
      <c r="K342" s="216">
        <v>20030603</v>
      </c>
      <c r="L342" s="242" t="s">
        <v>1836</v>
      </c>
      <c r="M342" t="s">
        <v>4864</v>
      </c>
      <c r="U342" s="25"/>
    </row>
    <row r="343" spans="1:21">
      <c r="A343" s="24">
        <v>342</v>
      </c>
      <c r="B343" s="8">
        <v>100000342</v>
      </c>
      <c r="C343" s="216" t="s">
        <v>1382</v>
      </c>
      <c r="D343" s="215" t="s">
        <v>4404</v>
      </c>
      <c r="E343" t="s">
        <v>4863</v>
      </c>
      <c r="F343" s="54">
        <v>22</v>
      </c>
      <c r="G343" s="216" t="s">
        <v>679</v>
      </c>
      <c r="H343" s="216">
        <v>2</v>
      </c>
      <c r="I343" s="216" t="s">
        <v>2399</v>
      </c>
      <c r="J343" s="216"/>
      <c r="K343" s="216">
        <v>20040304</v>
      </c>
      <c r="L343" s="242" t="s">
        <v>1847</v>
      </c>
      <c r="M343" t="s">
        <v>4864</v>
      </c>
      <c r="U343" s="25"/>
    </row>
    <row r="344" spans="1:21">
      <c r="A344" s="24">
        <v>343</v>
      </c>
      <c r="B344" s="8">
        <v>100000343</v>
      </c>
      <c r="C344" s="216" t="s">
        <v>1383</v>
      </c>
      <c r="D344" s="215" t="s">
        <v>4405</v>
      </c>
      <c r="E344" t="s">
        <v>4863</v>
      </c>
      <c r="F344" s="54">
        <v>25</v>
      </c>
      <c r="G344" s="216" t="s">
        <v>679</v>
      </c>
      <c r="H344" s="216">
        <v>2</v>
      </c>
      <c r="I344" s="216" t="s">
        <v>2400</v>
      </c>
      <c r="J344" s="216"/>
      <c r="K344" s="216">
        <v>20030525</v>
      </c>
      <c r="L344" s="242" t="s">
        <v>1836</v>
      </c>
      <c r="M344" t="s">
        <v>4864</v>
      </c>
      <c r="U344" s="25"/>
    </row>
    <row r="345" spans="1:21">
      <c r="A345" s="24">
        <v>344</v>
      </c>
      <c r="B345" s="8">
        <v>100000344</v>
      </c>
      <c r="C345" s="216" t="s">
        <v>2401</v>
      </c>
      <c r="D345" s="215" t="s">
        <v>2402</v>
      </c>
      <c r="E345" t="s">
        <v>4863</v>
      </c>
      <c r="F345" s="54">
        <v>21</v>
      </c>
      <c r="G345" s="216" t="s">
        <v>679</v>
      </c>
      <c r="H345" s="216">
        <v>1</v>
      </c>
      <c r="I345" s="216" t="s">
        <v>2403</v>
      </c>
      <c r="J345" s="216"/>
      <c r="K345" s="216">
        <v>20040508</v>
      </c>
      <c r="L345" s="242" t="s">
        <v>1847</v>
      </c>
      <c r="M345" t="s">
        <v>4864</v>
      </c>
      <c r="U345" s="25"/>
    </row>
    <row r="346" spans="1:21">
      <c r="A346" s="24">
        <v>345</v>
      </c>
      <c r="B346" s="8">
        <v>100000345</v>
      </c>
      <c r="C346" s="216" t="s">
        <v>2404</v>
      </c>
      <c r="D346" s="215" t="s">
        <v>2405</v>
      </c>
      <c r="E346" t="s">
        <v>4863</v>
      </c>
      <c r="F346" s="54">
        <v>23</v>
      </c>
      <c r="G346" s="216" t="s">
        <v>679</v>
      </c>
      <c r="H346" s="216">
        <v>1</v>
      </c>
      <c r="I346" s="216" t="s">
        <v>2406</v>
      </c>
      <c r="J346" s="216"/>
      <c r="K346" s="216">
        <v>20041031</v>
      </c>
      <c r="L346" s="242" t="s">
        <v>1847</v>
      </c>
      <c r="M346" t="s">
        <v>4864</v>
      </c>
      <c r="U346" s="25"/>
    </row>
    <row r="347" spans="1:21">
      <c r="A347" s="24">
        <v>346</v>
      </c>
      <c r="B347" s="8">
        <v>100000346</v>
      </c>
      <c r="C347" s="216" t="s">
        <v>2407</v>
      </c>
      <c r="D347" s="215" t="s">
        <v>2408</v>
      </c>
      <c r="E347" t="s">
        <v>4863</v>
      </c>
      <c r="F347" s="54">
        <v>23</v>
      </c>
      <c r="G347" s="216" t="s">
        <v>679</v>
      </c>
      <c r="H347" s="216">
        <v>1</v>
      </c>
      <c r="I347" s="216" t="s">
        <v>2409</v>
      </c>
      <c r="J347" s="216"/>
      <c r="K347" s="216">
        <v>20040505</v>
      </c>
      <c r="L347" s="242" t="s">
        <v>1847</v>
      </c>
      <c r="M347" t="s">
        <v>4864</v>
      </c>
      <c r="U347" s="25"/>
    </row>
    <row r="348" spans="1:21">
      <c r="A348" s="24">
        <v>347</v>
      </c>
      <c r="B348" s="8">
        <v>100000347</v>
      </c>
      <c r="C348" s="216" t="s">
        <v>2410</v>
      </c>
      <c r="D348" s="215" t="s">
        <v>2411</v>
      </c>
      <c r="E348" t="s">
        <v>4863</v>
      </c>
      <c r="F348" s="54">
        <v>22</v>
      </c>
      <c r="G348" s="216" t="s">
        <v>679</v>
      </c>
      <c r="H348" s="216">
        <v>1</v>
      </c>
      <c r="I348" s="216" t="s">
        <v>2412</v>
      </c>
      <c r="J348" s="216"/>
      <c r="K348" s="216">
        <v>20040707</v>
      </c>
      <c r="L348" s="242" t="s">
        <v>1847</v>
      </c>
      <c r="M348" t="s">
        <v>4864</v>
      </c>
      <c r="U348" s="25"/>
    </row>
    <row r="349" spans="1:21">
      <c r="A349" s="24">
        <v>348</v>
      </c>
      <c r="B349" s="8">
        <v>100000348</v>
      </c>
      <c r="C349" s="216" t="s">
        <v>2413</v>
      </c>
      <c r="D349" s="215" t="s">
        <v>4406</v>
      </c>
      <c r="E349" t="s">
        <v>4863</v>
      </c>
      <c r="F349" s="54">
        <v>21</v>
      </c>
      <c r="G349" s="216" t="s">
        <v>679</v>
      </c>
      <c r="H349" s="216">
        <v>1</v>
      </c>
      <c r="I349" s="216" t="s">
        <v>2414</v>
      </c>
      <c r="J349" s="216"/>
      <c r="K349" s="216">
        <v>20040407</v>
      </c>
      <c r="L349" s="242" t="s">
        <v>1847</v>
      </c>
      <c r="M349" t="s">
        <v>4864</v>
      </c>
      <c r="U349" s="25"/>
    </row>
    <row r="350" spans="1:21">
      <c r="A350" s="24">
        <v>349</v>
      </c>
      <c r="B350" s="8">
        <v>100000349</v>
      </c>
      <c r="C350" s="216" t="s">
        <v>2415</v>
      </c>
      <c r="D350" s="215" t="s">
        <v>4407</v>
      </c>
      <c r="E350" t="s">
        <v>4863</v>
      </c>
      <c r="F350" s="54">
        <v>24</v>
      </c>
      <c r="G350" s="216" t="s">
        <v>679</v>
      </c>
      <c r="H350" s="216">
        <v>1</v>
      </c>
      <c r="I350" s="216" t="s">
        <v>2416</v>
      </c>
      <c r="J350" s="216"/>
      <c r="K350" s="216">
        <v>20050322</v>
      </c>
      <c r="L350" s="242" t="s">
        <v>2092</v>
      </c>
      <c r="M350" t="s">
        <v>4864</v>
      </c>
      <c r="U350" s="25"/>
    </row>
    <row r="351" spans="1:21">
      <c r="A351" s="24">
        <v>350</v>
      </c>
      <c r="B351" s="8">
        <v>100000350</v>
      </c>
      <c r="C351" s="216" t="s">
        <v>2417</v>
      </c>
      <c r="D351" s="215" t="s">
        <v>2418</v>
      </c>
      <c r="E351" t="s">
        <v>4863</v>
      </c>
      <c r="F351" s="54">
        <v>24</v>
      </c>
      <c r="G351" s="216" t="s">
        <v>679</v>
      </c>
      <c r="H351" s="216">
        <v>1</v>
      </c>
      <c r="I351" s="216" t="s">
        <v>2419</v>
      </c>
      <c r="J351" s="216"/>
      <c r="K351" s="216">
        <v>20041012</v>
      </c>
      <c r="L351" s="242" t="s">
        <v>1847</v>
      </c>
      <c r="M351" t="s">
        <v>4864</v>
      </c>
      <c r="U351" s="25"/>
    </row>
    <row r="352" spans="1:21">
      <c r="A352" s="24">
        <v>351</v>
      </c>
      <c r="B352" s="8">
        <v>100000351</v>
      </c>
      <c r="C352" s="216" t="s">
        <v>2420</v>
      </c>
      <c r="D352" s="215" t="s">
        <v>2421</v>
      </c>
      <c r="E352" t="s">
        <v>4863</v>
      </c>
      <c r="F352" s="54">
        <v>24</v>
      </c>
      <c r="G352" s="216" t="s">
        <v>679</v>
      </c>
      <c r="H352" s="216">
        <v>1</v>
      </c>
      <c r="I352" s="216" t="s">
        <v>2422</v>
      </c>
      <c r="J352" s="216"/>
      <c r="K352" s="216">
        <v>20041116</v>
      </c>
      <c r="L352" s="242" t="s">
        <v>1847</v>
      </c>
      <c r="M352" t="s">
        <v>4864</v>
      </c>
      <c r="U352" s="25"/>
    </row>
    <row r="353" spans="1:21">
      <c r="A353" s="24">
        <v>352</v>
      </c>
      <c r="B353" s="8">
        <v>100000352</v>
      </c>
      <c r="C353" s="216" t="s">
        <v>2423</v>
      </c>
      <c r="D353" s="215" t="s">
        <v>2424</v>
      </c>
      <c r="E353" t="s">
        <v>4863</v>
      </c>
      <c r="F353" s="54">
        <v>22</v>
      </c>
      <c r="G353" s="216" t="s">
        <v>679</v>
      </c>
      <c r="H353" s="216">
        <v>1</v>
      </c>
      <c r="I353" s="216" t="s">
        <v>2425</v>
      </c>
      <c r="J353" s="216"/>
      <c r="K353" s="216">
        <v>20040901</v>
      </c>
      <c r="L353" s="242" t="s">
        <v>1847</v>
      </c>
      <c r="M353" t="s">
        <v>4864</v>
      </c>
      <c r="U353" s="25"/>
    </row>
    <row r="354" spans="1:21">
      <c r="A354" s="24">
        <v>353</v>
      </c>
      <c r="B354" s="8">
        <v>100000353</v>
      </c>
      <c r="C354" s="216" t="s">
        <v>2426</v>
      </c>
      <c r="D354" s="215" t="s">
        <v>2427</v>
      </c>
      <c r="E354" t="s">
        <v>4863</v>
      </c>
      <c r="F354" s="54">
        <v>21</v>
      </c>
      <c r="G354" s="216" t="s">
        <v>679</v>
      </c>
      <c r="H354" s="216">
        <v>1</v>
      </c>
      <c r="I354" s="216" t="s">
        <v>2428</v>
      </c>
      <c r="J354" s="216"/>
      <c r="K354" s="216">
        <v>20040717</v>
      </c>
      <c r="L354" s="242" t="s">
        <v>1847</v>
      </c>
      <c r="M354" t="s">
        <v>4864</v>
      </c>
      <c r="U354" s="25"/>
    </row>
    <row r="355" spans="1:21">
      <c r="A355" s="24">
        <v>354</v>
      </c>
      <c r="B355" s="8">
        <v>100000354</v>
      </c>
      <c r="C355" s="216" t="s">
        <v>2429</v>
      </c>
      <c r="D355" s="215" t="s">
        <v>2430</v>
      </c>
      <c r="E355" t="s">
        <v>4863</v>
      </c>
      <c r="F355" s="54">
        <v>23</v>
      </c>
      <c r="G355" s="216" t="s">
        <v>679</v>
      </c>
      <c r="H355" s="216">
        <v>1</v>
      </c>
      <c r="I355" s="216" t="s">
        <v>2431</v>
      </c>
      <c r="J355" s="216"/>
      <c r="K355" s="216">
        <v>20040918</v>
      </c>
      <c r="L355" s="242" t="s">
        <v>1847</v>
      </c>
      <c r="M355" t="s">
        <v>4864</v>
      </c>
      <c r="U355" s="25"/>
    </row>
    <row r="356" spans="1:21">
      <c r="A356" s="24">
        <v>355</v>
      </c>
      <c r="B356" s="8">
        <v>100000355</v>
      </c>
      <c r="C356" s="216" t="s">
        <v>2432</v>
      </c>
      <c r="D356" s="215" t="s">
        <v>4408</v>
      </c>
      <c r="E356" t="s">
        <v>4863</v>
      </c>
      <c r="F356" s="54">
        <v>47</v>
      </c>
      <c r="G356" s="216" t="s">
        <v>679</v>
      </c>
      <c r="H356" s="216">
        <v>1</v>
      </c>
      <c r="I356" s="216" t="s">
        <v>2433</v>
      </c>
      <c r="J356" s="216"/>
      <c r="K356" s="216">
        <v>20040413</v>
      </c>
      <c r="L356" s="242" t="s">
        <v>1847</v>
      </c>
      <c r="M356" t="s">
        <v>4864</v>
      </c>
      <c r="U356" s="25"/>
    </row>
    <row r="357" spans="1:21">
      <c r="A357" s="24">
        <v>356</v>
      </c>
      <c r="B357" s="8">
        <v>100000356</v>
      </c>
      <c r="C357" s="216" t="s">
        <v>2434</v>
      </c>
      <c r="D357" s="215" t="s">
        <v>2435</v>
      </c>
      <c r="E357" t="s">
        <v>4863</v>
      </c>
      <c r="F357" s="54">
        <v>1</v>
      </c>
      <c r="G357" s="216" t="s">
        <v>679</v>
      </c>
      <c r="H357" s="216">
        <v>1</v>
      </c>
      <c r="I357" s="216" t="s">
        <v>2436</v>
      </c>
      <c r="J357" s="216"/>
      <c r="K357" s="216">
        <v>20050106</v>
      </c>
      <c r="L357" s="242" t="s">
        <v>2092</v>
      </c>
      <c r="M357" t="s">
        <v>4864</v>
      </c>
      <c r="U357" s="25"/>
    </row>
    <row r="358" spans="1:21">
      <c r="A358" s="24">
        <v>357</v>
      </c>
      <c r="B358" s="8">
        <v>100000357</v>
      </c>
      <c r="C358" s="216" t="s">
        <v>2437</v>
      </c>
      <c r="D358" s="215" t="s">
        <v>4409</v>
      </c>
      <c r="E358" t="s">
        <v>4863</v>
      </c>
      <c r="F358" s="54">
        <v>22</v>
      </c>
      <c r="G358" s="216" t="s">
        <v>679</v>
      </c>
      <c r="H358" s="216">
        <v>1</v>
      </c>
      <c r="I358" s="216" t="s">
        <v>2438</v>
      </c>
      <c r="J358" s="216"/>
      <c r="K358" s="216">
        <v>20050125</v>
      </c>
      <c r="L358" s="242" t="s">
        <v>2092</v>
      </c>
      <c r="M358" t="s">
        <v>4864</v>
      </c>
      <c r="U358" s="25"/>
    </row>
    <row r="359" spans="1:21">
      <c r="A359" s="24">
        <v>358</v>
      </c>
      <c r="B359" s="8">
        <v>100000358</v>
      </c>
      <c r="C359" s="216" t="s">
        <v>2439</v>
      </c>
      <c r="D359" s="215" t="s">
        <v>4410</v>
      </c>
      <c r="E359" t="s">
        <v>4863</v>
      </c>
      <c r="F359" s="54">
        <v>24</v>
      </c>
      <c r="G359" s="216" t="s">
        <v>679</v>
      </c>
      <c r="H359" s="216">
        <v>1</v>
      </c>
      <c r="I359" s="216" t="s">
        <v>2440</v>
      </c>
      <c r="J359" s="216"/>
      <c r="K359" s="216">
        <v>20040425</v>
      </c>
      <c r="L359" s="242" t="s">
        <v>1847</v>
      </c>
      <c r="M359" t="s">
        <v>4864</v>
      </c>
      <c r="U359" s="25"/>
    </row>
    <row r="360" spans="1:21">
      <c r="A360" s="24">
        <v>359</v>
      </c>
      <c r="B360" s="8">
        <v>100000359</v>
      </c>
      <c r="C360" s="216" t="s">
        <v>2441</v>
      </c>
      <c r="D360" s="215" t="s">
        <v>4411</v>
      </c>
      <c r="E360" t="s">
        <v>4863</v>
      </c>
      <c r="F360" s="54">
        <v>1</v>
      </c>
      <c r="G360" s="216" t="s">
        <v>679</v>
      </c>
      <c r="H360" s="216">
        <v>1</v>
      </c>
      <c r="I360" s="216" t="s">
        <v>2442</v>
      </c>
      <c r="J360" s="216"/>
      <c r="K360" s="216">
        <v>20050310</v>
      </c>
      <c r="L360" s="242" t="s">
        <v>2092</v>
      </c>
      <c r="M360" t="s">
        <v>4864</v>
      </c>
      <c r="U360" s="25"/>
    </row>
    <row r="361" spans="1:21">
      <c r="A361" s="24">
        <v>360</v>
      </c>
      <c r="B361" s="8">
        <v>100000360</v>
      </c>
      <c r="C361" s="216" t="s">
        <v>2443</v>
      </c>
      <c r="D361" s="215" t="s">
        <v>2444</v>
      </c>
      <c r="E361" t="s">
        <v>4863</v>
      </c>
      <c r="F361" s="54">
        <v>21</v>
      </c>
      <c r="G361" s="216" t="s">
        <v>679</v>
      </c>
      <c r="H361" s="216">
        <v>1</v>
      </c>
      <c r="I361" s="216" t="s">
        <v>2445</v>
      </c>
      <c r="J361" s="216"/>
      <c r="K361" s="216">
        <v>20040830</v>
      </c>
      <c r="L361" s="242" t="s">
        <v>1847</v>
      </c>
      <c r="M361" t="s">
        <v>4864</v>
      </c>
      <c r="U361" s="25"/>
    </row>
    <row r="362" spans="1:21">
      <c r="A362" s="24">
        <v>361</v>
      </c>
      <c r="B362" s="8">
        <v>100000361</v>
      </c>
      <c r="C362" s="216" t="s">
        <v>2446</v>
      </c>
      <c r="D362" s="215" t="s">
        <v>2447</v>
      </c>
      <c r="E362" t="s">
        <v>4863</v>
      </c>
      <c r="F362" s="54">
        <v>21</v>
      </c>
      <c r="G362" s="216" t="s">
        <v>679</v>
      </c>
      <c r="H362" s="216">
        <v>1</v>
      </c>
      <c r="I362" s="216" t="s">
        <v>2448</v>
      </c>
      <c r="J362" s="216"/>
      <c r="K362" s="216">
        <v>20040420</v>
      </c>
      <c r="L362" s="242" t="s">
        <v>1847</v>
      </c>
      <c r="M362" t="s">
        <v>4864</v>
      </c>
      <c r="U362" s="25"/>
    </row>
    <row r="363" spans="1:21">
      <c r="A363" s="24">
        <v>362</v>
      </c>
      <c r="B363" s="8">
        <v>100000362</v>
      </c>
      <c r="C363" s="216" t="s">
        <v>2449</v>
      </c>
      <c r="D363" s="215" t="s">
        <v>2450</v>
      </c>
      <c r="E363" t="s">
        <v>4863</v>
      </c>
      <c r="F363" s="54">
        <v>20</v>
      </c>
      <c r="G363" s="216" t="s">
        <v>679</v>
      </c>
      <c r="H363" s="216">
        <v>1</v>
      </c>
      <c r="I363" s="216" t="s">
        <v>2451</v>
      </c>
      <c r="J363" s="216"/>
      <c r="K363" s="216">
        <v>20041104</v>
      </c>
      <c r="L363" s="242" t="s">
        <v>1847</v>
      </c>
      <c r="M363" t="s">
        <v>4864</v>
      </c>
      <c r="U363" s="25"/>
    </row>
    <row r="364" spans="1:21">
      <c r="A364" s="24">
        <v>363</v>
      </c>
      <c r="B364" s="8">
        <v>100000363</v>
      </c>
      <c r="C364" s="216" t="s">
        <v>2452</v>
      </c>
      <c r="D364" s="215" t="s">
        <v>2453</v>
      </c>
      <c r="E364" t="s">
        <v>4863</v>
      </c>
      <c r="F364" s="54">
        <v>21</v>
      </c>
      <c r="G364" s="216" t="s">
        <v>679</v>
      </c>
      <c r="H364" s="216">
        <v>1</v>
      </c>
      <c r="I364" s="216" t="s">
        <v>2454</v>
      </c>
      <c r="J364" s="216"/>
      <c r="K364" s="216">
        <v>20041121</v>
      </c>
      <c r="L364" s="242" t="s">
        <v>1847</v>
      </c>
      <c r="M364" t="s">
        <v>4864</v>
      </c>
      <c r="U364" s="25"/>
    </row>
    <row r="365" spans="1:21">
      <c r="A365" s="24">
        <v>364</v>
      </c>
      <c r="B365" s="8">
        <v>100000364</v>
      </c>
      <c r="C365" s="216" t="s">
        <v>2455</v>
      </c>
      <c r="D365" s="215" t="s">
        <v>2456</v>
      </c>
      <c r="E365" t="s">
        <v>4863</v>
      </c>
      <c r="F365" s="54">
        <v>22</v>
      </c>
      <c r="G365" s="216" t="s">
        <v>679</v>
      </c>
      <c r="H365" s="216">
        <v>1</v>
      </c>
      <c r="I365" s="216" t="s">
        <v>2457</v>
      </c>
      <c r="J365" s="216"/>
      <c r="K365" s="216">
        <v>20040517</v>
      </c>
      <c r="L365" s="242" t="s">
        <v>1847</v>
      </c>
      <c r="M365" t="s">
        <v>4864</v>
      </c>
      <c r="U365" s="25"/>
    </row>
    <row r="366" spans="1:21">
      <c r="A366" s="24">
        <v>365</v>
      </c>
      <c r="B366" s="8">
        <v>100000365</v>
      </c>
      <c r="C366" s="216" t="s">
        <v>2458</v>
      </c>
      <c r="D366" s="215" t="s">
        <v>2459</v>
      </c>
      <c r="E366" t="s">
        <v>4863</v>
      </c>
      <c r="F366" s="54">
        <v>21</v>
      </c>
      <c r="G366" s="216" t="s">
        <v>679</v>
      </c>
      <c r="H366" s="216">
        <v>1</v>
      </c>
      <c r="I366" s="216" t="s">
        <v>2460</v>
      </c>
      <c r="J366" s="216"/>
      <c r="K366" s="216">
        <v>20040802</v>
      </c>
      <c r="L366" s="242" t="s">
        <v>1847</v>
      </c>
      <c r="M366" t="s">
        <v>4864</v>
      </c>
      <c r="U366" s="25"/>
    </row>
    <row r="367" spans="1:21">
      <c r="A367" s="24">
        <v>366</v>
      </c>
      <c r="B367" s="8">
        <v>100000366</v>
      </c>
      <c r="C367" s="216" t="s">
        <v>2461</v>
      </c>
      <c r="D367" s="215" t="s">
        <v>2462</v>
      </c>
      <c r="E367" t="s">
        <v>4863</v>
      </c>
      <c r="F367" s="54">
        <v>21</v>
      </c>
      <c r="G367" s="216" t="s">
        <v>679</v>
      </c>
      <c r="H367" s="216">
        <v>1</v>
      </c>
      <c r="I367" s="216" t="s">
        <v>2463</v>
      </c>
      <c r="J367" s="216"/>
      <c r="K367" s="216">
        <v>20041209</v>
      </c>
      <c r="L367" s="242" t="s">
        <v>1847</v>
      </c>
      <c r="M367" t="s">
        <v>4864</v>
      </c>
      <c r="U367" s="25"/>
    </row>
    <row r="368" spans="1:21">
      <c r="A368" s="24">
        <v>367</v>
      </c>
      <c r="B368" s="8">
        <v>100000367</v>
      </c>
      <c r="C368" s="216" t="s">
        <v>2464</v>
      </c>
      <c r="D368" s="215" t="s">
        <v>2465</v>
      </c>
      <c r="E368" t="s">
        <v>4863</v>
      </c>
      <c r="F368" s="54">
        <v>21</v>
      </c>
      <c r="G368" s="216" t="s">
        <v>679</v>
      </c>
      <c r="H368" s="216">
        <v>1</v>
      </c>
      <c r="I368" s="216" t="s">
        <v>2466</v>
      </c>
      <c r="J368" s="216"/>
      <c r="K368" s="216">
        <v>20041208</v>
      </c>
      <c r="L368" s="242" t="s">
        <v>1847</v>
      </c>
      <c r="M368" t="s">
        <v>4864</v>
      </c>
      <c r="U368" s="25"/>
    </row>
    <row r="369" spans="1:21">
      <c r="A369" s="24">
        <v>368</v>
      </c>
      <c r="B369" s="8">
        <v>100000368</v>
      </c>
      <c r="C369" s="216" t="s">
        <v>2467</v>
      </c>
      <c r="D369" s="215" t="s">
        <v>4412</v>
      </c>
      <c r="E369" t="s">
        <v>4863</v>
      </c>
      <c r="F369" s="54">
        <v>21</v>
      </c>
      <c r="G369" s="216" t="s">
        <v>679</v>
      </c>
      <c r="H369" s="216">
        <v>1</v>
      </c>
      <c r="I369" s="216" t="s">
        <v>2468</v>
      </c>
      <c r="J369" s="216"/>
      <c r="K369" s="216">
        <v>20041224</v>
      </c>
      <c r="L369" s="242" t="s">
        <v>1847</v>
      </c>
      <c r="M369" t="s">
        <v>4864</v>
      </c>
      <c r="U369" s="25"/>
    </row>
    <row r="370" spans="1:21">
      <c r="A370" s="24">
        <v>369</v>
      </c>
      <c r="B370" s="8">
        <v>100000369</v>
      </c>
      <c r="C370" s="216" t="s">
        <v>2469</v>
      </c>
      <c r="D370" s="215" t="s">
        <v>4413</v>
      </c>
      <c r="E370" t="s">
        <v>4863</v>
      </c>
      <c r="F370" s="54">
        <v>21</v>
      </c>
      <c r="G370" s="216" t="s">
        <v>679</v>
      </c>
      <c r="H370" s="216">
        <v>1</v>
      </c>
      <c r="I370" s="216" t="s">
        <v>2470</v>
      </c>
      <c r="J370" s="216"/>
      <c r="K370" s="216">
        <v>20050205</v>
      </c>
      <c r="L370" s="242" t="s">
        <v>2092</v>
      </c>
      <c r="M370" t="s">
        <v>4864</v>
      </c>
      <c r="U370" s="25"/>
    </row>
    <row r="371" spans="1:21">
      <c r="A371" s="24">
        <v>370</v>
      </c>
      <c r="B371" s="8">
        <v>100000370</v>
      </c>
      <c r="C371" s="216" t="s">
        <v>2471</v>
      </c>
      <c r="D371" s="215" t="s">
        <v>2472</v>
      </c>
      <c r="E371" t="s">
        <v>4863</v>
      </c>
      <c r="F371" s="54">
        <v>25</v>
      </c>
      <c r="G371" s="216" t="s">
        <v>679</v>
      </c>
      <c r="H371" s="216">
        <v>1</v>
      </c>
      <c r="I371" s="216" t="s">
        <v>2473</v>
      </c>
      <c r="J371" s="216"/>
      <c r="K371" s="216">
        <v>20040526</v>
      </c>
      <c r="L371" s="242" t="s">
        <v>1847</v>
      </c>
      <c r="M371" t="s">
        <v>4866</v>
      </c>
      <c r="U371" s="25"/>
    </row>
    <row r="372" spans="1:21">
      <c r="A372" s="24">
        <v>371</v>
      </c>
      <c r="B372" s="8">
        <v>100000371</v>
      </c>
      <c r="C372" s="216" t="s">
        <v>2474</v>
      </c>
      <c r="D372" s="215" t="s">
        <v>2475</v>
      </c>
      <c r="E372" t="s">
        <v>4863</v>
      </c>
      <c r="F372" s="54">
        <v>25</v>
      </c>
      <c r="G372" s="216" t="s">
        <v>679</v>
      </c>
      <c r="H372" s="216">
        <v>1</v>
      </c>
      <c r="I372" s="216" t="s">
        <v>2476</v>
      </c>
      <c r="J372" s="216"/>
      <c r="K372" s="216">
        <v>20040422</v>
      </c>
      <c r="L372" s="242" t="s">
        <v>1847</v>
      </c>
      <c r="M372" t="s">
        <v>4864</v>
      </c>
      <c r="U372" s="25"/>
    </row>
    <row r="373" spans="1:21">
      <c r="A373" s="24">
        <v>372</v>
      </c>
      <c r="B373" s="8">
        <v>100000372</v>
      </c>
      <c r="C373" s="216" t="s">
        <v>2477</v>
      </c>
      <c r="D373" s="215" t="s">
        <v>2478</v>
      </c>
      <c r="E373" t="s">
        <v>4863</v>
      </c>
      <c r="F373" s="54">
        <v>21</v>
      </c>
      <c r="G373" s="216" t="s">
        <v>679</v>
      </c>
      <c r="H373" s="216">
        <v>1</v>
      </c>
      <c r="I373" s="216" t="s">
        <v>2479</v>
      </c>
      <c r="J373" s="216"/>
      <c r="K373" s="216">
        <v>20040430</v>
      </c>
      <c r="L373" s="242" t="s">
        <v>1847</v>
      </c>
      <c r="M373" t="s">
        <v>4864</v>
      </c>
      <c r="U373" s="25"/>
    </row>
    <row r="374" spans="1:21">
      <c r="A374" s="24">
        <v>373</v>
      </c>
      <c r="B374" s="8">
        <v>100000373</v>
      </c>
      <c r="C374" s="216" t="s">
        <v>2480</v>
      </c>
      <c r="D374" s="215" t="s">
        <v>4414</v>
      </c>
      <c r="E374" t="s">
        <v>4863</v>
      </c>
      <c r="F374" s="54">
        <v>21</v>
      </c>
      <c r="G374" s="216" t="s">
        <v>679</v>
      </c>
      <c r="H374" s="216">
        <v>1</v>
      </c>
      <c r="I374" s="216" t="s">
        <v>2481</v>
      </c>
      <c r="J374" s="216"/>
      <c r="K374" s="216">
        <v>20040426</v>
      </c>
      <c r="L374" s="242" t="s">
        <v>1847</v>
      </c>
      <c r="M374" t="s">
        <v>4864</v>
      </c>
      <c r="U374" s="25"/>
    </row>
    <row r="375" spans="1:21">
      <c r="A375" s="24">
        <v>374</v>
      </c>
      <c r="B375" s="8">
        <v>100000374</v>
      </c>
      <c r="C375" s="216" t="s">
        <v>799</v>
      </c>
      <c r="D375" s="215" t="s">
        <v>4415</v>
      </c>
      <c r="E375" t="s">
        <v>4863</v>
      </c>
      <c r="F375" s="54">
        <v>21</v>
      </c>
      <c r="G375" s="216" t="s">
        <v>679</v>
      </c>
      <c r="H375" s="216">
        <v>4</v>
      </c>
      <c r="I375" s="216" t="s">
        <v>2482</v>
      </c>
      <c r="J375" s="216"/>
      <c r="K375" s="216">
        <v>20020206</v>
      </c>
      <c r="L375" s="242" t="s">
        <v>1814</v>
      </c>
      <c r="M375" t="s">
        <v>4864</v>
      </c>
      <c r="U375" s="25"/>
    </row>
    <row r="376" spans="1:21">
      <c r="A376" s="24">
        <v>375</v>
      </c>
      <c r="B376" s="8">
        <v>100000375</v>
      </c>
      <c r="C376" s="216" t="s">
        <v>1384</v>
      </c>
      <c r="D376" s="215" t="s">
        <v>2483</v>
      </c>
      <c r="E376" t="s">
        <v>4863</v>
      </c>
      <c r="F376" s="54">
        <v>21</v>
      </c>
      <c r="G376" s="216" t="s">
        <v>679</v>
      </c>
      <c r="H376" s="216">
        <v>4</v>
      </c>
      <c r="I376" s="216" t="s">
        <v>2484</v>
      </c>
      <c r="J376" s="216"/>
      <c r="K376" s="216">
        <v>20010605</v>
      </c>
      <c r="L376" s="242" t="s">
        <v>1796</v>
      </c>
      <c r="M376" t="s">
        <v>4864</v>
      </c>
      <c r="U376" s="25"/>
    </row>
    <row r="377" spans="1:21">
      <c r="A377" s="24">
        <v>376</v>
      </c>
      <c r="B377" s="8">
        <v>100000376</v>
      </c>
      <c r="C377" s="216" t="s">
        <v>1385</v>
      </c>
      <c r="D377" s="215" t="s">
        <v>4416</v>
      </c>
      <c r="E377" t="s">
        <v>4863</v>
      </c>
      <c r="F377" s="54">
        <v>21</v>
      </c>
      <c r="G377" s="216" t="s">
        <v>679</v>
      </c>
      <c r="H377" s="216">
        <v>4</v>
      </c>
      <c r="I377" s="216" t="s">
        <v>2485</v>
      </c>
      <c r="J377" s="216"/>
      <c r="K377" s="216">
        <v>20010901</v>
      </c>
      <c r="L377" s="242" t="s">
        <v>1796</v>
      </c>
      <c r="M377" t="s">
        <v>4864</v>
      </c>
      <c r="U377" s="25"/>
    </row>
    <row r="378" spans="1:21">
      <c r="A378" s="24">
        <v>377</v>
      </c>
      <c r="B378" s="8">
        <v>100000377</v>
      </c>
      <c r="C378" s="216" t="s">
        <v>800</v>
      </c>
      <c r="D378" s="215" t="s">
        <v>4417</v>
      </c>
      <c r="E378" t="s">
        <v>4863</v>
      </c>
      <c r="F378" s="54">
        <v>21</v>
      </c>
      <c r="G378" s="216" t="s">
        <v>679</v>
      </c>
      <c r="H378" s="216">
        <v>3</v>
      </c>
      <c r="I378" s="216" t="s">
        <v>2486</v>
      </c>
      <c r="J378" s="216"/>
      <c r="K378" s="216">
        <v>20030209</v>
      </c>
      <c r="L378" s="242" t="s">
        <v>1836</v>
      </c>
      <c r="M378" t="s">
        <v>4864</v>
      </c>
      <c r="U378" s="25"/>
    </row>
    <row r="379" spans="1:21">
      <c r="A379" s="24">
        <v>378</v>
      </c>
      <c r="B379" s="8">
        <v>100000378</v>
      </c>
      <c r="C379" s="216" t="s">
        <v>801</v>
      </c>
      <c r="D379" s="215" t="s">
        <v>4418</v>
      </c>
      <c r="E379" t="s">
        <v>4863</v>
      </c>
      <c r="F379" s="54">
        <v>21</v>
      </c>
      <c r="G379" s="216" t="s">
        <v>679</v>
      </c>
      <c r="H379" s="216">
        <v>3</v>
      </c>
      <c r="I379" s="216" t="s">
        <v>2487</v>
      </c>
      <c r="J379" s="216"/>
      <c r="K379" s="216">
        <v>20021030</v>
      </c>
      <c r="L379" s="242" t="s">
        <v>1814</v>
      </c>
      <c r="M379" t="s">
        <v>4864</v>
      </c>
      <c r="U379" s="25"/>
    </row>
    <row r="380" spans="1:21">
      <c r="A380" s="24">
        <v>379</v>
      </c>
      <c r="B380" s="8">
        <v>100000379</v>
      </c>
      <c r="C380" s="216" t="s">
        <v>802</v>
      </c>
      <c r="D380" s="215" t="s">
        <v>2488</v>
      </c>
      <c r="E380" t="s">
        <v>4863</v>
      </c>
      <c r="F380" s="54">
        <v>21</v>
      </c>
      <c r="G380" s="216" t="s">
        <v>679</v>
      </c>
      <c r="H380" s="216">
        <v>3</v>
      </c>
      <c r="I380" s="216" t="s">
        <v>2489</v>
      </c>
      <c r="J380" s="216"/>
      <c r="K380" s="216">
        <v>20030322</v>
      </c>
      <c r="L380" s="242" t="s">
        <v>1836</v>
      </c>
      <c r="M380" t="s">
        <v>4864</v>
      </c>
      <c r="U380" s="25"/>
    </row>
    <row r="381" spans="1:21">
      <c r="A381" s="24">
        <v>380</v>
      </c>
      <c r="B381" s="8">
        <v>100000380</v>
      </c>
      <c r="C381" s="216" t="s">
        <v>803</v>
      </c>
      <c r="D381" s="215" t="s">
        <v>4419</v>
      </c>
      <c r="E381" t="s">
        <v>4863</v>
      </c>
      <c r="F381" s="54">
        <v>21</v>
      </c>
      <c r="G381" s="216" t="s">
        <v>679</v>
      </c>
      <c r="H381" s="216">
        <v>3</v>
      </c>
      <c r="I381" s="216" t="s">
        <v>2490</v>
      </c>
      <c r="J381" s="216"/>
      <c r="K381" s="216">
        <v>20030107</v>
      </c>
      <c r="L381" s="242" t="s">
        <v>1836</v>
      </c>
      <c r="M381" t="s">
        <v>4864</v>
      </c>
      <c r="U381" s="25"/>
    </row>
    <row r="382" spans="1:21">
      <c r="A382" s="24">
        <v>381</v>
      </c>
      <c r="B382" s="8">
        <v>100000381</v>
      </c>
      <c r="C382" s="216" t="s">
        <v>804</v>
      </c>
      <c r="D382" s="215" t="s">
        <v>2491</v>
      </c>
      <c r="E382" t="s">
        <v>4863</v>
      </c>
      <c r="F382" s="54">
        <v>21</v>
      </c>
      <c r="G382" s="216" t="s">
        <v>679</v>
      </c>
      <c r="H382" s="216">
        <v>3</v>
      </c>
      <c r="I382" s="216" t="s">
        <v>2492</v>
      </c>
      <c r="J382" s="216"/>
      <c r="K382" s="216">
        <v>20020710</v>
      </c>
      <c r="L382" s="242" t="s">
        <v>1814</v>
      </c>
      <c r="M382" t="s">
        <v>4864</v>
      </c>
      <c r="U382" s="25"/>
    </row>
    <row r="383" spans="1:21">
      <c r="A383" s="24">
        <v>382</v>
      </c>
      <c r="B383" s="8">
        <v>100000382</v>
      </c>
      <c r="C383" s="216" t="s">
        <v>805</v>
      </c>
      <c r="D383" s="215" t="s">
        <v>2493</v>
      </c>
      <c r="E383" t="s">
        <v>4863</v>
      </c>
      <c r="F383" s="54">
        <v>21</v>
      </c>
      <c r="G383" s="216" t="s">
        <v>679</v>
      </c>
      <c r="H383" s="216">
        <v>3</v>
      </c>
      <c r="I383" s="216" t="s">
        <v>2494</v>
      </c>
      <c r="J383" s="216"/>
      <c r="K383" s="216">
        <v>20020816</v>
      </c>
      <c r="L383" s="242" t="s">
        <v>1814</v>
      </c>
      <c r="M383" t="s">
        <v>4864</v>
      </c>
      <c r="U383" s="25"/>
    </row>
    <row r="384" spans="1:21">
      <c r="A384" s="24">
        <v>383</v>
      </c>
      <c r="B384" s="8">
        <v>100000383</v>
      </c>
      <c r="C384" s="216" t="s">
        <v>806</v>
      </c>
      <c r="D384" s="215" t="s">
        <v>2495</v>
      </c>
      <c r="E384" t="s">
        <v>4863</v>
      </c>
      <c r="F384" s="54">
        <v>21</v>
      </c>
      <c r="G384" s="216" t="s">
        <v>679</v>
      </c>
      <c r="H384" s="216">
        <v>3</v>
      </c>
      <c r="I384" s="216" t="s">
        <v>2496</v>
      </c>
      <c r="J384" s="216"/>
      <c r="K384" s="216">
        <v>20020828</v>
      </c>
      <c r="L384" s="242" t="s">
        <v>1814</v>
      </c>
      <c r="M384" t="s">
        <v>4864</v>
      </c>
      <c r="U384" s="25"/>
    </row>
    <row r="385" spans="1:21">
      <c r="A385" s="24">
        <v>384</v>
      </c>
      <c r="B385" s="8">
        <v>100000384</v>
      </c>
      <c r="C385" s="216" t="s">
        <v>807</v>
      </c>
      <c r="D385" s="215" t="s">
        <v>2497</v>
      </c>
      <c r="E385" t="s">
        <v>4863</v>
      </c>
      <c r="F385" s="54">
        <v>21</v>
      </c>
      <c r="G385" s="216" t="s">
        <v>679</v>
      </c>
      <c r="H385" s="216">
        <v>3</v>
      </c>
      <c r="I385" s="216" t="s">
        <v>2498</v>
      </c>
      <c r="J385" s="216"/>
      <c r="K385" s="216">
        <v>20021116</v>
      </c>
      <c r="L385" s="242" t="s">
        <v>1814</v>
      </c>
      <c r="M385" t="s">
        <v>4864</v>
      </c>
      <c r="U385" s="25"/>
    </row>
    <row r="386" spans="1:21">
      <c r="A386" s="24">
        <v>385</v>
      </c>
      <c r="B386" s="8">
        <v>100000385</v>
      </c>
      <c r="C386" s="216" t="s">
        <v>808</v>
      </c>
      <c r="D386" s="215" t="s">
        <v>4420</v>
      </c>
      <c r="E386" t="s">
        <v>4863</v>
      </c>
      <c r="F386" s="54">
        <v>21</v>
      </c>
      <c r="G386" s="216" t="s">
        <v>679</v>
      </c>
      <c r="H386" s="216">
        <v>3</v>
      </c>
      <c r="I386" s="216" t="s">
        <v>2499</v>
      </c>
      <c r="J386" s="216"/>
      <c r="K386" s="216">
        <v>20020908</v>
      </c>
      <c r="L386" s="242" t="s">
        <v>1814</v>
      </c>
      <c r="M386" t="s">
        <v>4864</v>
      </c>
      <c r="U386" s="25"/>
    </row>
    <row r="387" spans="1:21">
      <c r="A387" s="24">
        <v>386</v>
      </c>
      <c r="B387" s="8">
        <v>100000386</v>
      </c>
      <c r="C387" s="216" t="s">
        <v>2500</v>
      </c>
      <c r="D387" s="215" t="s">
        <v>2501</v>
      </c>
      <c r="E387" t="s">
        <v>4863</v>
      </c>
      <c r="F387" s="54">
        <v>21</v>
      </c>
      <c r="G387" s="216" t="s">
        <v>679</v>
      </c>
      <c r="H387" s="216">
        <v>2</v>
      </c>
      <c r="I387" s="216" t="s">
        <v>2502</v>
      </c>
      <c r="J387" s="216"/>
      <c r="K387" s="216">
        <v>20030308</v>
      </c>
      <c r="L387" s="242" t="s">
        <v>1836</v>
      </c>
      <c r="M387" t="s">
        <v>4864</v>
      </c>
      <c r="U387" s="25"/>
    </row>
    <row r="388" spans="1:21">
      <c r="A388" s="24">
        <v>387</v>
      </c>
      <c r="B388" s="8">
        <v>100000387</v>
      </c>
      <c r="C388" s="216" t="s">
        <v>1386</v>
      </c>
      <c r="D388" s="215" t="s">
        <v>4421</v>
      </c>
      <c r="E388" t="s">
        <v>4863</v>
      </c>
      <c r="F388" s="54">
        <v>21</v>
      </c>
      <c r="G388" s="216" t="s">
        <v>679</v>
      </c>
      <c r="H388" s="216">
        <v>2</v>
      </c>
      <c r="I388" s="216" t="s">
        <v>2503</v>
      </c>
      <c r="J388" s="216"/>
      <c r="K388" s="216">
        <v>20030729</v>
      </c>
      <c r="L388" s="242" t="s">
        <v>1836</v>
      </c>
      <c r="M388" t="s">
        <v>4864</v>
      </c>
      <c r="U388" s="25"/>
    </row>
    <row r="389" spans="1:21">
      <c r="A389" s="24">
        <v>388</v>
      </c>
      <c r="B389" s="8">
        <v>100000388</v>
      </c>
      <c r="C389" s="216" t="s">
        <v>1387</v>
      </c>
      <c r="D389" s="215" t="s">
        <v>2504</v>
      </c>
      <c r="E389" t="s">
        <v>4863</v>
      </c>
      <c r="F389" s="54">
        <v>21</v>
      </c>
      <c r="G389" s="216" t="s">
        <v>679</v>
      </c>
      <c r="H389" s="216">
        <v>2</v>
      </c>
      <c r="I389" s="216" t="s">
        <v>2505</v>
      </c>
      <c r="J389" s="216"/>
      <c r="K389" s="216">
        <v>20040308</v>
      </c>
      <c r="L389" s="242" t="s">
        <v>1847</v>
      </c>
      <c r="M389" t="s">
        <v>4864</v>
      </c>
      <c r="U389" s="25"/>
    </row>
    <row r="390" spans="1:21">
      <c r="A390" s="24">
        <v>389</v>
      </c>
      <c r="B390" s="8">
        <v>100000389</v>
      </c>
      <c r="C390" s="216" t="s">
        <v>2506</v>
      </c>
      <c r="D390" s="215" t="s">
        <v>2507</v>
      </c>
      <c r="E390" t="s">
        <v>4863</v>
      </c>
      <c r="F390" s="54">
        <v>21</v>
      </c>
      <c r="G390" s="216" t="s">
        <v>679</v>
      </c>
      <c r="H390" s="216">
        <v>1</v>
      </c>
      <c r="I390" s="216" t="s">
        <v>2508</v>
      </c>
      <c r="J390" s="216"/>
      <c r="K390" s="216">
        <v>20040810</v>
      </c>
      <c r="L390" s="242" t="s">
        <v>1847</v>
      </c>
      <c r="M390" t="s">
        <v>4864</v>
      </c>
      <c r="U390" s="25"/>
    </row>
    <row r="391" spans="1:21">
      <c r="A391" s="24">
        <v>390</v>
      </c>
      <c r="B391" s="8">
        <v>100000390</v>
      </c>
      <c r="C391" s="216" t="s">
        <v>2509</v>
      </c>
      <c r="D391" s="215" t="s">
        <v>2510</v>
      </c>
      <c r="E391" t="s">
        <v>4863</v>
      </c>
      <c r="F391" s="54">
        <v>21</v>
      </c>
      <c r="G391" s="216" t="s">
        <v>679</v>
      </c>
      <c r="H391" s="216">
        <v>1</v>
      </c>
      <c r="I391" s="216" t="s">
        <v>2511</v>
      </c>
      <c r="J391" s="216"/>
      <c r="K391" s="216">
        <v>20040927</v>
      </c>
      <c r="L391" s="242" t="s">
        <v>1847</v>
      </c>
      <c r="M391" t="s">
        <v>4864</v>
      </c>
      <c r="U391" s="25"/>
    </row>
    <row r="392" spans="1:21">
      <c r="A392" s="24">
        <v>391</v>
      </c>
      <c r="B392" s="8">
        <v>100000391</v>
      </c>
      <c r="C392" s="216" t="s">
        <v>2512</v>
      </c>
      <c r="D392" s="215" t="s">
        <v>2513</v>
      </c>
      <c r="E392" t="s">
        <v>4863</v>
      </c>
      <c r="F392" s="54">
        <v>21</v>
      </c>
      <c r="G392" s="216" t="s">
        <v>679</v>
      </c>
      <c r="H392" s="216">
        <v>1</v>
      </c>
      <c r="I392" s="216" t="s">
        <v>2514</v>
      </c>
      <c r="J392" s="216"/>
      <c r="K392" s="216">
        <v>20040810</v>
      </c>
      <c r="L392" s="242" t="s">
        <v>1847</v>
      </c>
      <c r="M392" t="s">
        <v>4864</v>
      </c>
      <c r="U392" s="25"/>
    </row>
    <row r="393" spans="1:21">
      <c r="A393" s="24">
        <v>392</v>
      </c>
      <c r="B393" s="8">
        <v>100000392</v>
      </c>
      <c r="C393" s="216" t="s">
        <v>2515</v>
      </c>
      <c r="D393" s="215" t="s">
        <v>2516</v>
      </c>
      <c r="E393" t="s">
        <v>4863</v>
      </c>
      <c r="F393" s="54">
        <v>21</v>
      </c>
      <c r="G393" s="216" t="s">
        <v>679</v>
      </c>
      <c r="H393" s="216">
        <v>1</v>
      </c>
      <c r="I393" s="216" t="s">
        <v>2517</v>
      </c>
      <c r="J393" s="216"/>
      <c r="K393" s="216">
        <v>20040612</v>
      </c>
      <c r="L393" s="242" t="s">
        <v>1847</v>
      </c>
      <c r="M393" t="s">
        <v>4864</v>
      </c>
      <c r="U393" s="25"/>
    </row>
    <row r="394" spans="1:21">
      <c r="A394" s="24">
        <v>393</v>
      </c>
      <c r="B394" s="8">
        <v>100000393</v>
      </c>
      <c r="C394" s="216" t="s">
        <v>2518</v>
      </c>
      <c r="D394" s="215" t="s">
        <v>4422</v>
      </c>
      <c r="E394" t="s">
        <v>4863</v>
      </c>
      <c r="F394" s="54">
        <v>21</v>
      </c>
      <c r="G394" s="216" t="s">
        <v>679</v>
      </c>
      <c r="H394" s="216">
        <v>1</v>
      </c>
      <c r="I394" s="216" t="s">
        <v>2519</v>
      </c>
      <c r="J394" s="216"/>
      <c r="K394" s="216">
        <v>20041115</v>
      </c>
      <c r="L394" s="242" t="s">
        <v>1847</v>
      </c>
      <c r="M394" t="s">
        <v>4864</v>
      </c>
      <c r="U394" s="25"/>
    </row>
    <row r="395" spans="1:21">
      <c r="A395" s="24">
        <v>394</v>
      </c>
      <c r="B395" s="8">
        <v>100000394</v>
      </c>
      <c r="C395" s="216" t="s">
        <v>2520</v>
      </c>
      <c r="D395" s="215" t="s">
        <v>2521</v>
      </c>
      <c r="E395" t="s">
        <v>4863</v>
      </c>
      <c r="F395" s="54">
        <v>21</v>
      </c>
      <c r="G395" s="216" t="s">
        <v>679</v>
      </c>
      <c r="H395" s="216">
        <v>1</v>
      </c>
      <c r="I395" s="216" t="s">
        <v>2522</v>
      </c>
      <c r="J395" s="216"/>
      <c r="K395" s="216">
        <v>20050127</v>
      </c>
      <c r="L395" s="242" t="s">
        <v>2092</v>
      </c>
      <c r="M395" t="s">
        <v>4864</v>
      </c>
      <c r="U395" s="25"/>
    </row>
    <row r="396" spans="1:21">
      <c r="A396" s="24">
        <v>395</v>
      </c>
      <c r="B396" s="8">
        <v>100000395</v>
      </c>
      <c r="C396" s="216" t="s">
        <v>2523</v>
      </c>
      <c r="D396" s="215" t="s">
        <v>4423</v>
      </c>
      <c r="E396" t="s">
        <v>4863</v>
      </c>
      <c r="F396" s="54">
        <v>21</v>
      </c>
      <c r="G396" s="216" t="s">
        <v>679</v>
      </c>
      <c r="H396" s="216">
        <v>1</v>
      </c>
      <c r="I396" s="216" t="s">
        <v>2524</v>
      </c>
      <c r="J396" s="216"/>
      <c r="K396" s="216">
        <v>20050302</v>
      </c>
      <c r="L396" s="242" t="s">
        <v>2092</v>
      </c>
      <c r="M396" t="s">
        <v>4864</v>
      </c>
      <c r="U396" s="25"/>
    </row>
    <row r="397" spans="1:21">
      <c r="A397" s="24">
        <v>396</v>
      </c>
      <c r="B397" s="8">
        <v>100000396</v>
      </c>
      <c r="C397" s="216" t="s">
        <v>2525</v>
      </c>
      <c r="D397" s="215" t="s">
        <v>2526</v>
      </c>
      <c r="E397" t="s">
        <v>4863</v>
      </c>
      <c r="F397" s="54">
        <v>21</v>
      </c>
      <c r="G397" s="216" t="s">
        <v>679</v>
      </c>
      <c r="H397" s="216">
        <v>1</v>
      </c>
      <c r="I397" s="216" t="s">
        <v>2527</v>
      </c>
      <c r="J397" s="216"/>
      <c r="K397" s="216">
        <v>20041203</v>
      </c>
      <c r="L397" s="242" t="s">
        <v>1847</v>
      </c>
      <c r="M397" t="s">
        <v>4864</v>
      </c>
      <c r="U397" s="25"/>
    </row>
    <row r="398" spans="1:21">
      <c r="A398" s="24">
        <v>397</v>
      </c>
      <c r="B398" s="8">
        <v>100000397</v>
      </c>
      <c r="C398" s="216" t="s">
        <v>2528</v>
      </c>
      <c r="D398" s="215" t="s">
        <v>2529</v>
      </c>
      <c r="E398" t="s">
        <v>4863</v>
      </c>
      <c r="F398" s="54">
        <v>21</v>
      </c>
      <c r="G398" s="216" t="s">
        <v>679</v>
      </c>
      <c r="H398" s="216">
        <v>1</v>
      </c>
      <c r="I398" s="216" t="s">
        <v>2530</v>
      </c>
      <c r="J398" s="216"/>
      <c r="K398" s="216">
        <v>20040608</v>
      </c>
      <c r="L398" s="242" t="s">
        <v>1847</v>
      </c>
      <c r="M398" t="s">
        <v>4864</v>
      </c>
      <c r="U398" s="25"/>
    </row>
    <row r="399" spans="1:21">
      <c r="A399" s="24">
        <v>398</v>
      </c>
      <c r="B399" s="8">
        <v>100000398</v>
      </c>
      <c r="C399" s="216" t="s">
        <v>2531</v>
      </c>
      <c r="D399" s="215" t="s">
        <v>4424</v>
      </c>
      <c r="E399" t="s">
        <v>4863</v>
      </c>
      <c r="F399" s="54">
        <v>21</v>
      </c>
      <c r="G399" s="216" t="s">
        <v>679</v>
      </c>
      <c r="H399" s="216">
        <v>1</v>
      </c>
      <c r="I399" s="216" t="s">
        <v>2532</v>
      </c>
      <c r="J399" s="216"/>
      <c r="K399" s="216">
        <v>20040418</v>
      </c>
      <c r="L399" s="242" t="s">
        <v>1847</v>
      </c>
      <c r="M399" t="s">
        <v>4864</v>
      </c>
      <c r="U399" s="25"/>
    </row>
    <row r="400" spans="1:21">
      <c r="A400" s="24">
        <v>399</v>
      </c>
      <c r="B400" s="8">
        <v>100000399</v>
      </c>
      <c r="C400" s="216" t="s">
        <v>1639</v>
      </c>
      <c r="D400" s="215" t="s">
        <v>4425</v>
      </c>
      <c r="E400" t="s">
        <v>4863</v>
      </c>
      <c r="F400" s="54">
        <v>23</v>
      </c>
      <c r="G400" s="216" t="s">
        <v>312</v>
      </c>
      <c r="H400" s="216">
        <v>4</v>
      </c>
      <c r="I400" s="216" t="s">
        <v>2533</v>
      </c>
      <c r="J400" s="216"/>
      <c r="K400" s="216">
        <v>20010727</v>
      </c>
      <c r="L400" s="242" t="s">
        <v>1796</v>
      </c>
      <c r="M400" t="s">
        <v>4864</v>
      </c>
      <c r="U400" s="25"/>
    </row>
    <row r="401" spans="1:21">
      <c r="A401" s="24">
        <v>400</v>
      </c>
      <c r="B401" s="8">
        <v>100000400</v>
      </c>
      <c r="C401" s="216" t="s">
        <v>2534</v>
      </c>
      <c r="D401" s="215" t="s">
        <v>4426</v>
      </c>
      <c r="E401" t="s">
        <v>4863</v>
      </c>
      <c r="F401" s="54">
        <v>25</v>
      </c>
      <c r="G401" s="216" t="s">
        <v>312</v>
      </c>
      <c r="H401" s="216">
        <v>3</v>
      </c>
      <c r="I401" s="216" t="s">
        <v>2535</v>
      </c>
      <c r="J401" s="216"/>
      <c r="K401" s="216">
        <v>20030222</v>
      </c>
      <c r="L401" s="242" t="s">
        <v>1836</v>
      </c>
      <c r="M401" t="s">
        <v>4864</v>
      </c>
      <c r="U401" s="25"/>
    </row>
    <row r="402" spans="1:21">
      <c r="A402" s="24">
        <v>401</v>
      </c>
      <c r="B402" s="8">
        <v>100000401</v>
      </c>
      <c r="C402" s="216" t="s">
        <v>2536</v>
      </c>
      <c r="D402" s="215" t="s">
        <v>4427</v>
      </c>
      <c r="E402" t="s">
        <v>4863</v>
      </c>
      <c r="F402" s="54">
        <v>21</v>
      </c>
      <c r="G402" s="216" t="s">
        <v>312</v>
      </c>
      <c r="H402" s="216">
        <v>2</v>
      </c>
      <c r="I402" s="216" t="s">
        <v>2537</v>
      </c>
      <c r="J402" s="216"/>
      <c r="K402" s="216">
        <v>20040323</v>
      </c>
      <c r="L402" s="242" t="s">
        <v>1847</v>
      </c>
      <c r="M402" t="s">
        <v>4864</v>
      </c>
      <c r="U402" s="25"/>
    </row>
    <row r="403" spans="1:21">
      <c r="A403" s="24">
        <v>402</v>
      </c>
      <c r="B403" s="8">
        <v>100000402</v>
      </c>
      <c r="C403" s="216" t="s">
        <v>2538</v>
      </c>
      <c r="D403" s="215" t="s">
        <v>4428</v>
      </c>
      <c r="E403" t="s">
        <v>4863</v>
      </c>
      <c r="F403" s="54">
        <v>21</v>
      </c>
      <c r="G403" s="216" t="s">
        <v>312</v>
      </c>
      <c r="H403" s="216">
        <v>2</v>
      </c>
      <c r="I403" s="216" t="s">
        <v>2539</v>
      </c>
      <c r="J403" s="216"/>
      <c r="K403" s="216">
        <v>20030801</v>
      </c>
      <c r="L403" s="242" t="s">
        <v>1836</v>
      </c>
      <c r="M403" t="s">
        <v>4864</v>
      </c>
      <c r="U403" s="25"/>
    </row>
    <row r="404" spans="1:21">
      <c r="A404" s="24">
        <v>403</v>
      </c>
      <c r="B404" s="8">
        <v>100000403</v>
      </c>
      <c r="C404" s="216" t="s">
        <v>1612</v>
      </c>
      <c r="D404" s="215" t="s">
        <v>4429</v>
      </c>
      <c r="E404" t="s">
        <v>4863</v>
      </c>
      <c r="F404" s="54">
        <v>24</v>
      </c>
      <c r="G404" s="216" t="s">
        <v>311</v>
      </c>
      <c r="H404" s="216">
        <v>4</v>
      </c>
      <c r="I404" s="216" t="s">
        <v>2540</v>
      </c>
      <c r="J404" s="216"/>
      <c r="K404" s="216">
        <v>20020324</v>
      </c>
      <c r="L404" s="242" t="s">
        <v>1814</v>
      </c>
      <c r="M404" t="s">
        <v>4864</v>
      </c>
      <c r="U404" s="25"/>
    </row>
    <row r="405" spans="1:21">
      <c r="A405" s="24">
        <v>404</v>
      </c>
      <c r="B405" s="8">
        <v>100000404</v>
      </c>
      <c r="C405" s="216" t="s">
        <v>938</v>
      </c>
      <c r="D405" s="215" t="s">
        <v>2541</v>
      </c>
      <c r="E405" t="s">
        <v>4863</v>
      </c>
      <c r="F405" s="54">
        <v>21</v>
      </c>
      <c r="G405" s="216" t="s">
        <v>311</v>
      </c>
      <c r="H405" s="216">
        <v>4</v>
      </c>
      <c r="I405" s="216" t="s">
        <v>2542</v>
      </c>
      <c r="J405" s="216"/>
      <c r="K405" s="216">
        <v>20010904</v>
      </c>
      <c r="L405" s="242" t="s">
        <v>1796</v>
      </c>
      <c r="M405" t="s">
        <v>4864</v>
      </c>
      <c r="U405" s="25"/>
    </row>
    <row r="406" spans="1:21">
      <c r="A406" s="24">
        <v>405</v>
      </c>
      <c r="B406" s="8">
        <v>100000405</v>
      </c>
      <c r="C406" s="216" t="s">
        <v>809</v>
      </c>
      <c r="D406" s="215" t="s">
        <v>2543</v>
      </c>
      <c r="E406" t="s">
        <v>4863</v>
      </c>
      <c r="F406" s="54">
        <v>24</v>
      </c>
      <c r="G406" s="216" t="s">
        <v>311</v>
      </c>
      <c r="H406" s="216">
        <v>4</v>
      </c>
      <c r="I406" s="216" t="s">
        <v>2544</v>
      </c>
      <c r="J406" s="216"/>
      <c r="K406" s="216">
        <v>20010426</v>
      </c>
      <c r="L406" s="242" t="s">
        <v>1796</v>
      </c>
      <c r="M406" t="s">
        <v>4864</v>
      </c>
      <c r="U406" s="25"/>
    </row>
    <row r="407" spans="1:21">
      <c r="A407" s="24">
        <v>406</v>
      </c>
      <c r="B407" s="8">
        <v>100000406</v>
      </c>
      <c r="C407" s="216" t="s">
        <v>1394</v>
      </c>
      <c r="D407" s="215" t="s">
        <v>4430</v>
      </c>
      <c r="E407" t="s">
        <v>4863</v>
      </c>
      <c r="F407" s="54">
        <v>21</v>
      </c>
      <c r="G407" s="216" t="s">
        <v>311</v>
      </c>
      <c r="H407" s="216">
        <v>4</v>
      </c>
      <c r="I407" s="216" t="s">
        <v>2545</v>
      </c>
      <c r="J407" s="216"/>
      <c r="K407" s="216">
        <v>20010707</v>
      </c>
      <c r="L407" s="242" t="s">
        <v>1796</v>
      </c>
      <c r="M407" t="s">
        <v>4864</v>
      </c>
      <c r="U407" s="25"/>
    </row>
    <row r="408" spans="1:21">
      <c r="A408" s="24">
        <v>407</v>
      </c>
      <c r="B408" s="8">
        <v>100000407</v>
      </c>
      <c r="C408" s="216" t="s">
        <v>811</v>
      </c>
      <c r="D408" s="215" t="s">
        <v>4431</v>
      </c>
      <c r="E408" t="s">
        <v>4863</v>
      </c>
      <c r="F408" s="54">
        <v>29</v>
      </c>
      <c r="G408" s="216" t="s">
        <v>311</v>
      </c>
      <c r="H408" s="216">
        <v>4</v>
      </c>
      <c r="I408" s="216" t="s">
        <v>2546</v>
      </c>
      <c r="J408" s="216"/>
      <c r="K408" s="216">
        <v>20020331</v>
      </c>
      <c r="L408" s="242" t="s">
        <v>1814</v>
      </c>
      <c r="M408" t="s">
        <v>4864</v>
      </c>
      <c r="U408" s="25"/>
    </row>
    <row r="409" spans="1:21">
      <c r="A409" s="24">
        <v>408</v>
      </c>
      <c r="B409" s="8">
        <v>100000408</v>
      </c>
      <c r="C409" s="216" t="s">
        <v>939</v>
      </c>
      <c r="D409" s="215" t="s">
        <v>4432</v>
      </c>
      <c r="E409" t="s">
        <v>4863</v>
      </c>
      <c r="F409" s="54">
        <v>17</v>
      </c>
      <c r="G409" s="216" t="s">
        <v>311</v>
      </c>
      <c r="H409" s="216">
        <v>4</v>
      </c>
      <c r="I409" s="216" t="s">
        <v>2547</v>
      </c>
      <c r="J409" s="216"/>
      <c r="K409" s="216">
        <v>20010720</v>
      </c>
      <c r="L409" s="242" t="s">
        <v>1796</v>
      </c>
      <c r="M409" t="s">
        <v>4864</v>
      </c>
      <c r="U409" s="25"/>
    </row>
    <row r="410" spans="1:21">
      <c r="A410" s="24">
        <v>409</v>
      </c>
      <c r="B410" s="8">
        <v>100000409</v>
      </c>
      <c r="C410" s="216" t="s">
        <v>1614</v>
      </c>
      <c r="D410" s="215" t="s">
        <v>4433</v>
      </c>
      <c r="E410" t="s">
        <v>4863</v>
      </c>
      <c r="F410" s="54">
        <v>25</v>
      </c>
      <c r="G410" s="216" t="s">
        <v>311</v>
      </c>
      <c r="H410" s="216">
        <v>4</v>
      </c>
      <c r="I410" s="216" t="s">
        <v>2548</v>
      </c>
      <c r="J410" s="216"/>
      <c r="K410" s="216">
        <v>20000831</v>
      </c>
      <c r="L410" s="242" t="s">
        <v>1787</v>
      </c>
      <c r="M410" t="s">
        <v>4864</v>
      </c>
      <c r="U410" s="25"/>
    </row>
    <row r="411" spans="1:21">
      <c r="A411" s="24">
        <v>410</v>
      </c>
      <c r="B411" s="8">
        <v>100000410</v>
      </c>
      <c r="C411" s="216" t="s">
        <v>1390</v>
      </c>
      <c r="D411" s="215" t="s">
        <v>4434</v>
      </c>
      <c r="E411" t="s">
        <v>4863</v>
      </c>
      <c r="F411" s="54">
        <v>21</v>
      </c>
      <c r="G411" s="216" t="s">
        <v>311</v>
      </c>
      <c r="H411" s="216">
        <v>3</v>
      </c>
      <c r="I411" s="216" t="s">
        <v>2549</v>
      </c>
      <c r="J411" s="216"/>
      <c r="K411" s="216">
        <v>20020428</v>
      </c>
      <c r="L411" s="242" t="s">
        <v>1814</v>
      </c>
      <c r="M411" t="s">
        <v>4864</v>
      </c>
      <c r="U411" s="25"/>
    </row>
    <row r="412" spans="1:21">
      <c r="A412" s="24">
        <v>411</v>
      </c>
      <c r="B412" s="8">
        <v>100000411</v>
      </c>
      <c r="C412" s="216" t="s">
        <v>1391</v>
      </c>
      <c r="D412" s="215" t="s">
        <v>4435</v>
      </c>
      <c r="E412" t="s">
        <v>4863</v>
      </c>
      <c r="F412" s="54">
        <v>23</v>
      </c>
      <c r="G412" s="216" t="s">
        <v>311</v>
      </c>
      <c r="H412" s="216">
        <v>3</v>
      </c>
      <c r="I412" s="216" t="s">
        <v>2550</v>
      </c>
      <c r="J412" s="216"/>
      <c r="K412" s="216">
        <v>20010802</v>
      </c>
      <c r="L412" s="242" t="s">
        <v>1796</v>
      </c>
      <c r="M412" t="s">
        <v>4864</v>
      </c>
      <c r="U412" s="25"/>
    </row>
    <row r="413" spans="1:21">
      <c r="A413" s="24">
        <v>412</v>
      </c>
      <c r="B413" s="8">
        <v>100000412</v>
      </c>
      <c r="C413" s="216" t="s">
        <v>941</v>
      </c>
      <c r="D413" s="215" t="s">
        <v>4436</v>
      </c>
      <c r="E413" t="s">
        <v>4863</v>
      </c>
      <c r="F413" s="54">
        <v>21</v>
      </c>
      <c r="G413" s="216" t="s">
        <v>311</v>
      </c>
      <c r="H413" s="216">
        <v>3</v>
      </c>
      <c r="I413" s="216" t="s">
        <v>2551</v>
      </c>
      <c r="J413" s="216"/>
      <c r="K413" s="216">
        <v>20020822</v>
      </c>
      <c r="L413" s="242" t="s">
        <v>1814</v>
      </c>
      <c r="M413" t="s">
        <v>4864</v>
      </c>
      <c r="U413" s="25"/>
    </row>
    <row r="414" spans="1:21">
      <c r="A414" s="24">
        <v>413</v>
      </c>
      <c r="B414" s="8">
        <v>100000413</v>
      </c>
      <c r="C414" s="216" t="s">
        <v>1392</v>
      </c>
      <c r="D414" s="215" t="s">
        <v>4437</v>
      </c>
      <c r="E414" t="s">
        <v>4863</v>
      </c>
      <c r="F414" s="54">
        <v>21</v>
      </c>
      <c r="G414" s="216" t="s">
        <v>311</v>
      </c>
      <c r="H414" s="216">
        <v>3</v>
      </c>
      <c r="I414" s="216" t="s">
        <v>2552</v>
      </c>
      <c r="J414" s="216"/>
      <c r="K414" s="216">
        <v>20030207</v>
      </c>
      <c r="L414" s="242" t="s">
        <v>1836</v>
      </c>
      <c r="M414" t="s">
        <v>4864</v>
      </c>
      <c r="U414" s="25"/>
    </row>
    <row r="415" spans="1:21">
      <c r="A415" s="24">
        <v>414</v>
      </c>
      <c r="B415" s="8">
        <v>100000414</v>
      </c>
      <c r="C415" s="216" t="s">
        <v>1393</v>
      </c>
      <c r="D415" s="215" t="s">
        <v>4438</v>
      </c>
      <c r="E415" t="s">
        <v>4863</v>
      </c>
      <c r="F415" s="54">
        <v>21</v>
      </c>
      <c r="G415" s="216" t="s">
        <v>311</v>
      </c>
      <c r="H415" s="216">
        <v>3</v>
      </c>
      <c r="I415" s="216" t="s">
        <v>2553</v>
      </c>
      <c r="J415" s="216"/>
      <c r="K415" s="216">
        <v>20010604</v>
      </c>
      <c r="L415" s="242" t="s">
        <v>1796</v>
      </c>
      <c r="M415" t="s">
        <v>4864</v>
      </c>
      <c r="U415" s="25"/>
    </row>
    <row r="416" spans="1:21">
      <c r="A416" s="24">
        <v>415</v>
      </c>
      <c r="B416" s="8">
        <v>100000415</v>
      </c>
      <c r="C416" s="216" t="s">
        <v>940</v>
      </c>
      <c r="D416" s="215" t="s">
        <v>4439</v>
      </c>
      <c r="E416" t="s">
        <v>4863</v>
      </c>
      <c r="F416" s="54">
        <v>21</v>
      </c>
      <c r="G416" s="216" t="s">
        <v>311</v>
      </c>
      <c r="H416" s="216">
        <v>3</v>
      </c>
      <c r="I416" s="216" t="s">
        <v>2554</v>
      </c>
      <c r="J416" s="216"/>
      <c r="K416" s="216">
        <v>20020507</v>
      </c>
      <c r="L416" s="242" t="s">
        <v>1814</v>
      </c>
      <c r="M416" t="s">
        <v>4864</v>
      </c>
      <c r="U416" s="25"/>
    </row>
    <row r="417" spans="1:21">
      <c r="A417" s="24">
        <v>416</v>
      </c>
      <c r="B417" s="8">
        <v>100000416</v>
      </c>
      <c r="C417" s="216" t="s">
        <v>1395</v>
      </c>
      <c r="D417" s="215" t="s">
        <v>4440</v>
      </c>
      <c r="E417" t="s">
        <v>4863</v>
      </c>
      <c r="F417" s="54">
        <v>21</v>
      </c>
      <c r="G417" s="216" t="s">
        <v>311</v>
      </c>
      <c r="H417" s="216">
        <v>3</v>
      </c>
      <c r="I417" s="216" t="s">
        <v>2555</v>
      </c>
      <c r="J417" s="216"/>
      <c r="K417" s="216">
        <v>20010831</v>
      </c>
      <c r="L417" s="242" t="s">
        <v>1796</v>
      </c>
      <c r="M417" t="s">
        <v>4864</v>
      </c>
      <c r="U417" s="25"/>
    </row>
    <row r="418" spans="1:21">
      <c r="A418" s="24">
        <v>417</v>
      </c>
      <c r="B418" s="8">
        <v>100000417</v>
      </c>
      <c r="C418" s="216" t="s">
        <v>1613</v>
      </c>
      <c r="D418" s="215" t="s">
        <v>4441</v>
      </c>
      <c r="E418" t="s">
        <v>4863</v>
      </c>
      <c r="F418" s="54">
        <v>21</v>
      </c>
      <c r="G418" s="216" t="s">
        <v>311</v>
      </c>
      <c r="H418" s="216">
        <v>3</v>
      </c>
      <c r="I418" s="216" t="s">
        <v>2556</v>
      </c>
      <c r="J418" s="216"/>
      <c r="K418" s="216">
        <v>20020907</v>
      </c>
      <c r="L418" s="242" t="s">
        <v>1814</v>
      </c>
      <c r="M418" t="s">
        <v>4864</v>
      </c>
      <c r="U418" s="25"/>
    </row>
    <row r="419" spans="1:21">
      <c r="A419" s="24">
        <v>418</v>
      </c>
      <c r="B419" s="8">
        <v>100000418</v>
      </c>
      <c r="C419" s="216" t="s">
        <v>1700</v>
      </c>
      <c r="D419" s="215" t="s">
        <v>2557</v>
      </c>
      <c r="E419" t="s">
        <v>4863</v>
      </c>
      <c r="F419" s="54">
        <v>21</v>
      </c>
      <c r="G419" s="216" t="s">
        <v>311</v>
      </c>
      <c r="H419" s="216">
        <v>2</v>
      </c>
      <c r="I419" s="216" t="s">
        <v>2558</v>
      </c>
      <c r="J419" s="216"/>
      <c r="K419" s="216">
        <v>20040326</v>
      </c>
      <c r="L419" s="242" t="s">
        <v>1847</v>
      </c>
      <c r="M419" t="s">
        <v>4864</v>
      </c>
      <c r="U419" s="25"/>
    </row>
    <row r="420" spans="1:21">
      <c r="A420" s="24">
        <v>419</v>
      </c>
      <c r="B420" s="8">
        <v>100000419</v>
      </c>
      <c r="C420" s="216" t="s">
        <v>1701</v>
      </c>
      <c r="D420" s="215" t="s">
        <v>4442</v>
      </c>
      <c r="E420" t="s">
        <v>4863</v>
      </c>
      <c r="F420" s="54">
        <v>21</v>
      </c>
      <c r="G420" s="216" t="s">
        <v>311</v>
      </c>
      <c r="H420" s="216">
        <v>2</v>
      </c>
      <c r="I420" s="216" t="s">
        <v>2559</v>
      </c>
      <c r="J420" s="216"/>
      <c r="K420" s="216">
        <v>20040107</v>
      </c>
      <c r="L420" s="242" t="s">
        <v>1847</v>
      </c>
      <c r="M420" t="s">
        <v>4864</v>
      </c>
      <c r="U420" s="25"/>
    </row>
    <row r="421" spans="1:21">
      <c r="A421" s="24">
        <v>420</v>
      </c>
      <c r="B421" s="8">
        <v>100000420</v>
      </c>
      <c r="C421" s="216" t="s">
        <v>1702</v>
      </c>
      <c r="D421" s="215" t="s">
        <v>2560</v>
      </c>
      <c r="E421" t="s">
        <v>4863</v>
      </c>
      <c r="F421" s="54">
        <v>21</v>
      </c>
      <c r="G421" s="216" t="s">
        <v>311</v>
      </c>
      <c r="H421" s="216">
        <v>2</v>
      </c>
      <c r="I421" s="216" t="s">
        <v>2561</v>
      </c>
      <c r="J421" s="216"/>
      <c r="K421" s="216">
        <v>20030721</v>
      </c>
      <c r="L421" s="242" t="s">
        <v>1836</v>
      </c>
      <c r="M421" t="s">
        <v>4864</v>
      </c>
      <c r="U421" s="25"/>
    </row>
    <row r="422" spans="1:21">
      <c r="A422" s="24">
        <v>421</v>
      </c>
      <c r="B422" s="8">
        <v>100000421</v>
      </c>
      <c r="C422" s="216" t="s">
        <v>1703</v>
      </c>
      <c r="D422" s="215" t="s">
        <v>2562</v>
      </c>
      <c r="E422" t="s">
        <v>4863</v>
      </c>
      <c r="F422" s="54">
        <v>21</v>
      </c>
      <c r="G422" s="216" t="s">
        <v>311</v>
      </c>
      <c r="H422" s="216">
        <v>2</v>
      </c>
      <c r="I422" s="216" t="s">
        <v>2563</v>
      </c>
      <c r="J422" s="216"/>
      <c r="K422" s="216">
        <v>20030627</v>
      </c>
      <c r="L422" s="242" t="s">
        <v>1836</v>
      </c>
      <c r="M422" t="s">
        <v>4864</v>
      </c>
      <c r="U422" s="25"/>
    </row>
    <row r="423" spans="1:21">
      <c r="A423" s="24">
        <v>422</v>
      </c>
      <c r="B423" s="8">
        <v>100000422</v>
      </c>
      <c r="C423" s="216" t="s">
        <v>2564</v>
      </c>
      <c r="D423" s="215" t="s">
        <v>4443</v>
      </c>
      <c r="E423" t="s">
        <v>4863</v>
      </c>
      <c r="F423" s="54">
        <v>23</v>
      </c>
      <c r="G423" s="216" t="s">
        <v>311</v>
      </c>
      <c r="H423" s="216">
        <v>2</v>
      </c>
      <c r="I423" s="216" t="s">
        <v>2565</v>
      </c>
      <c r="J423" s="216"/>
      <c r="K423" s="216">
        <v>20030625</v>
      </c>
      <c r="L423" s="242" t="s">
        <v>1836</v>
      </c>
      <c r="M423" t="s">
        <v>4864</v>
      </c>
      <c r="U423" s="25"/>
    </row>
    <row r="424" spans="1:21">
      <c r="A424" s="24">
        <v>423</v>
      </c>
      <c r="B424" s="8">
        <v>100000423</v>
      </c>
      <c r="C424" s="216" t="s">
        <v>934</v>
      </c>
      <c r="D424" s="215" t="s">
        <v>2566</v>
      </c>
      <c r="E424" t="s">
        <v>4863</v>
      </c>
      <c r="F424" s="54">
        <v>21</v>
      </c>
      <c r="G424" s="216" t="s">
        <v>311</v>
      </c>
      <c r="H424" s="216" t="s">
        <v>43</v>
      </c>
      <c r="I424" s="216" t="s">
        <v>2567</v>
      </c>
      <c r="J424" s="216"/>
      <c r="K424" s="216">
        <v>19991209</v>
      </c>
      <c r="L424" s="242" t="s">
        <v>1859</v>
      </c>
      <c r="M424" t="s">
        <v>4864</v>
      </c>
      <c r="U424" s="25"/>
    </row>
    <row r="425" spans="1:21">
      <c r="A425" s="24">
        <v>424</v>
      </c>
      <c r="B425" s="8">
        <v>100000424</v>
      </c>
      <c r="C425" s="216" t="s">
        <v>698</v>
      </c>
      <c r="D425" s="215" t="s">
        <v>4444</v>
      </c>
      <c r="E425" t="s">
        <v>4863</v>
      </c>
      <c r="F425" s="54">
        <v>21</v>
      </c>
      <c r="G425" s="216" t="s">
        <v>311</v>
      </c>
      <c r="H425" s="216" t="s">
        <v>43</v>
      </c>
      <c r="I425" s="216" t="s">
        <v>2568</v>
      </c>
      <c r="J425" s="216"/>
      <c r="K425" s="216">
        <v>19991127</v>
      </c>
      <c r="L425" s="242" t="s">
        <v>1859</v>
      </c>
      <c r="M425" t="s">
        <v>4864</v>
      </c>
      <c r="U425" s="25"/>
    </row>
    <row r="426" spans="1:21">
      <c r="A426" s="24">
        <v>425</v>
      </c>
      <c r="B426" s="8">
        <v>100000425</v>
      </c>
      <c r="C426" s="216" t="s">
        <v>441</v>
      </c>
      <c r="D426" s="215" t="s">
        <v>2569</v>
      </c>
      <c r="E426" t="s">
        <v>4863</v>
      </c>
      <c r="F426" s="54">
        <v>23</v>
      </c>
      <c r="G426" s="216" t="s">
        <v>311</v>
      </c>
      <c r="H426" s="216" t="s">
        <v>43</v>
      </c>
      <c r="I426" s="216" t="s">
        <v>2570</v>
      </c>
      <c r="J426" s="216"/>
      <c r="K426" s="216">
        <v>20000220</v>
      </c>
      <c r="L426" s="242" t="s">
        <v>1787</v>
      </c>
      <c r="M426" t="s">
        <v>4864</v>
      </c>
      <c r="U426" s="25"/>
    </row>
    <row r="427" spans="1:21">
      <c r="A427" s="24">
        <v>426</v>
      </c>
      <c r="B427" s="8">
        <v>100000426</v>
      </c>
      <c r="C427" s="216" t="s">
        <v>483</v>
      </c>
      <c r="D427" s="215" t="s">
        <v>4445</v>
      </c>
      <c r="E427" t="s">
        <v>4863</v>
      </c>
      <c r="F427" s="54">
        <v>21</v>
      </c>
      <c r="G427" s="216" t="s">
        <v>311</v>
      </c>
      <c r="H427" s="216" t="s">
        <v>43</v>
      </c>
      <c r="I427" s="216" t="s">
        <v>2571</v>
      </c>
      <c r="J427" s="216"/>
      <c r="K427" s="216">
        <v>20000310</v>
      </c>
      <c r="L427" s="242" t="s">
        <v>1787</v>
      </c>
      <c r="M427" t="s">
        <v>4864</v>
      </c>
      <c r="U427" s="25"/>
    </row>
    <row r="428" spans="1:21">
      <c r="A428" s="24">
        <v>427</v>
      </c>
      <c r="B428" s="8">
        <v>100000427</v>
      </c>
      <c r="C428" s="216" t="s">
        <v>1699</v>
      </c>
      <c r="D428" s="215" t="s">
        <v>2572</v>
      </c>
      <c r="E428" t="s">
        <v>4863</v>
      </c>
      <c r="F428" s="54">
        <v>21</v>
      </c>
      <c r="G428" s="216" t="s">
        <v>311</v>
      </c>
      <c r="H428" s="216" t="s">
        <v>43</v>
      </c>
      <c r="I428" s="216" t="s">
        <v>2573</v>
      </c>
      <c r="J428" s="216"/>
      <c r="K428" s="216">
        <v>19981031</v>
      </c>
      <c r="L428" s="242" t="s">
        <v>1784</v>
      </c>
      <c r="M428" t="s">
        <v>4864</v>
      </c>
      <c r="U428" s="25"/>
    </row>
    <row r="429" spans="1:21">
      <c r="A429" s="24">
        <v>428</v>
      </c>
      <c r="B429" s="8">
        <v>100000428</v>
      </c>
      <c r="C429" s="216" t="s">
        <v>491</v>
      </c>
      <c r="D429" s="215" t="s">
        <v>2574</v>
      </c>
      <c r="E429" t="s">
        <v>4863</v>
      </c>
      <c r="F429" s="54">
        <v>21</v>
      </c>
      <c r="G429" s="216" t="s">
        <v>311</v>
      </c>
      <c r="H429" s="216" t="s">
        <v>43</v>
      </c>
      <c r="I429" s="216" t="s">
        <v>2575</v>
      </c>
      <c r="J429" s="216"/>
      <c r="K429" s="216">
        <v>19980917</v>
      </c>
      <c r="L429" s="242" t="s">
        <v>1784</v>
      </c>
      <c r="M429" t="s">
        <v>4864</v>
      </c>
      <c r="U429" s="25"/>
    </row>
    <row r="430" spans="1:21">
      <c r="A430" s="24">
        <v>429</v>
      </c>
      <c r="B430" s="8">
        <v>100000429</v>
      </c>
      <c r="C430" s="216" t="s">
        <v>484</v>
      </c>
      <c r="D430" s="215" t="s">
        <v>2576</v>
      </c>
      <c r="E430" t="s">
        <v>4863</v>
      </c>
      <c r="F430" s="54">
        <v>21</v>
      </c>
      <c r="G430" s="216" t="s">
        <v>311</v>
      </c>
      <c r="H430" s="216" t="s">
        <v>43</v>
      </c>
      <c r="I430" s="216" t="s">
        <v>2577</v>
      </c>
      <c r="J430" s="216"/>
      <c r="K430" s="216">
        <v>19980907</v>
      </c>
      <c r="L430" s="242" t="s">
        <v>1784</v>
      </c>
      <c r="M430" t="s">
        <v>4864</v>
      </c>
      <c r="U430" s="25"/>
    </row>
    <row r="431" spans="1:21">
      <c r="A431" s="24">
        <v>430</v>
      </c>
      <c r="B431" s="8">
        <v>100000430</v>
      </c>
      <c r="C431" s="216" t="s">
        <v>810</v>
      </c>
      <c r="D431" s="215" t="s">
        <v>4446</v>
      </c>
      <c r="E431" t="s">
        <v>4863</v>
      </c>
      <c r="F431" s="54">
        <v>21</v>
      </c>
      <c r="G431" s="216" t="s">
        <v>311</v>
      </c>
      <c r="H431" s="216">
        <v>4</v>
      </c>
      <c r="I431" s="216" t="s">
        <v>2578</v>
      </c>
      <c r="J431" s="216"/>
      <c r="K431" s="216">
        <v>19980402</v>
      </c>
      <c r="L431" s="242" t="s">
        <v>1784</v>
      </c>
      <c r="M431" t="s">
        <v>4864</v>
      </c>
      <c r="U431" s="25"/>
    </row>
    <row r="432" spans="1:21">
      <c r="A432" s="24">
        <v>431</v>
      </c>
      <c r="B432" s="8">
        <v>100000431</v>
      </c>
      <c r="C432" s="216" t="s">
        <v>2579</v>
      </c>
      <c r="D432" s="215" t="s">
        <v>4447</v>
      </c>
      <c r="E432" t="s">
        <v>4863</v>
      </c>
      <c r="F432" s="54">
        <v>21</v>
      </c>
      <c r="G432" s="216" t="s">
        <v>311</v>
      </c>
      <c r="H432" s="216">
        <v>3</v>
      </c>
      <c r="I432" s="216" t="s">
        <v>2580</v>
      </c>
      <c r="J432" s="216"/>
      <c r="K432" s="216">
        <v>20020728</v>
      </c>
      <c r="L432" s="242" t="s">
        <v>1814</v>
      </c>
      <c r="M432" t="s">
        <v>4864</v>
      </c>
      <c r="U432" s="25"/>
    </row>
    <row r="433" spans="1:21">
      <c r="A433" s="24">
        <v>432</v>
      </c>
      <c r="B433" s="8">
        <v>100000432</v>
      </c>
      <c r="C433" s="216" t="s">
        <v>2581</v>
      </c>
      <c r="D433" s="215" t="s">
        <v>2582</v>
      </c>
      <c r="E433" t="s">
        <v>4863</v>
      </c>
      <c r="F433" s="54">
        <v>21</v>
      </c>
      <c r="G433" s="216" t="s">
        <v>311</v>
      </c>
      <c r="H433" s="216">
        <v>2</v>
      </c>
      <c r="I433" s="216" t="s">
        <v>2583</v>
      </c>
      <c r="J433" s="216"/>
      <c r="K433" s="216">
        <v>20030512</v>
      </c>
      <c r="L433" s="242" t="s">
        <v>1836</v>
      </c>
      <c r="M433" t="s">
        <v>4864</v>
      </c>
      <c r="U433" s="25"/>
    </row>
    <row r="434" spans="1:21">
      <c r="A434" s="24">
        <v>433</v>
      </c>
      <c r="B434" s="8">
        <v>100000433</v>
      </c>
      <c r="C434" s="216" t="s">
        <v>2584</v>
      </c>
      <c r="D434" s="215" t="s">
        <v>2585</v>
      </c>
      <c r="E434" t="s">
        <v>4863</v>
      </c>
      <c r="F434" s="54">
        <v>21</v>
      </c>
      <c r="G434" s="216" t="s">
        <v>311</v>
      </c>
      <c r="H434" s="216">
        <v>2</v>
      </c>
      <c r="I434" s="216" t="s">
        <v>2586</v>
      </c>
      <c r="J434" s="216"/>
      <c r="K434" s="216">
        <v>20030422</v>
      </c>
      <c r="L434" s="242" t="s">
        <v>1836</v>
      </c>
      <c r="M434" t="s">
        <v>4864</v>
      </c>
      <c r="U434" s="25"/>
    </row>
    <row r="435" spans="1:21">
      <c r="A435" s="24">
        <v>434</v>
      </c>
      <c r="B435" s="8">
        <v>100000434</v>
      </c>
      <c r="C435" s="216" t="s">
        <v>1397</v>
      </c>
      <c r="D435" s="215" t="s">
        <v>2587</v>
      </c>
      <c r="E435" t="s">
        <v>4863</v>
      </c>
      <c r="F435" s="54">
        <v>24</v>
      </c>
      <c r="G435" s="216" t="s">
        <v>313</v>
      </c>
      <c r="H435" s="216">
        <v>2</v>
      </c>
      <c r="I435" s="216" t="s">
        <v>2588</v>
      </c>
      <c r="J435" s="216"/>
      <c r="K435" s="216">
        <v>20030411</v>
      </c>
      <c r="L435" s="242" t="s">
        <v>1836</v>
      </c>
      <c r="M435" t="s">
        <v>4864</v>
      </c>
      <c r="U435" s="25"/>
    </row>
    <row r="436" spans="1:21">
      <c r="A436" s="24">
        <v>435</v>
      </c>
      <c r="B436" s="8">
        <v>100000435</v>
      </c>
      <c r="C436" s="216" t="s">
        <v>1398</v>
      </c>
      <c r="D436" s="215" t="s">
        <v>2589</v>
      </c>
      <c r="E436" t="s">
        <v>4863</v>
      </c>
      <c r="F436" s="54">
        <v>24</v>
      </c>
      <c r="G436" s="216" t="s">
        <v>313</v>
      </c>
      <c r="H436" s="216">
        <v>2</v>
      </c>
      <c r="I436" s="216" t="s">
        <v>2590</v>
      </c>
      <c r="J436" s="216"/>
      <c r="K436" s="216">
        <v>20031108</v>
      </c>
      <c r="L436" s="242" t="s">
        <v>1836</v>
      </c>
      <c r="M436" t="s">
        <v>4864</v>
      </c>
      <c r="U436" s="25"/>
    </row>
    <row r="437" spans="1:21">
      <c r="A437" s="24">
        <v>436</v>
      </c>
      <c r="B437" s="8">
        <v>100000436</v>
      </c>
      <c r="C437" s="216" t="s">
        <v>1396</v>
      </c>
      <c r="D437" s="215" t="s">
        <v>4448</v>
      </c>
      <c r="E437" t="s">
        <v>4863</v>
      </c>
      <c r="F437" s="54">
        <v>24</v>
      </c>
      <c r="G437" s="216" t="s">
        <v>313</v>
      </c>
      <c r="H437" s="216">
        <v>2</v>
      </c>
      <c r="I437" s="216" t="s">
        <v>2591</v>
      </c>
      <c r="J437" s="216"/>
      <c r="K437" s="216">
        <v>20030831</v>
      </c>
      <c r="L437" s="242" t="s">
        <v>1836</v>
      </c>
      <c r="M437" t="s">
        <v>4864</v>
      </c>
      <c r="U437" s="25"/>
    </row>
    <row r="438" spans="1:21">
      <c r="A438" s="24">
        <v>437</v>
      </c>
      <c r="B438" s="8">
        <v>100000437</v>
      </c>
      <c r="C438" s="216" t="s">
        <v>2592</v>
      </c>
      <c r="D438" s="215" t="s">
        <v>2593</v>
      </c>
      <c r="E438" t="s">
        <v>4863</v>
      </c>
      <c r="F438" s="54">
        <v>24</v>
      </c>
      <c r="G438" s="216" t="s">
        <v>313</v>
      </c>
      <c r="H438" s="216">
        <v>1</v>
      </c>
      <c r="I438" s="216" t="s">
        <v>2594</v>
      </c>
      <c r="J438" s="216"/>
      <c r="K438" s="216">
        <v>20041229</v>
      </c>
      <c r="L438" s="242" t="s">
        <v>1847</v>
      </c>
      <c r="M438" t="s">
        <v>4864</v>
      </c>
      <c r="U438" s="25"/>
    </row>
    <row r="439" spans="1:21">
      <c r="A439" s="24">
        <v>438</v>
      </c>
      <c r="B439" s="8">
        <v>100000438</v>
      </c>
      <c r="C439" s="216" t="s">
        <v>2595</v>
      </c>
      <c r="D439" s="215" t="s">
        <v>2596</v>
      </c>
      <c r="E439" t="s">
        <v>4863</v>
      </c>
      <c r="F439" s="54">
        <v>24</v>
      </c>
      <c r="G439" s="216" t="s">
        <v>313</v>
      </c>
      <c r="H439" s="216">
        <v>1</v>
      </c>
      <c r="I439" s="216" t="s">
        <v>2597</v>
      </c>
      <c r="J439" s="216"/>
      <c r="K439" s="216">
        <v>20041119</v>
      </c>
      <c r="L439" s="242" t="s">
        <v>1847</v>
      </c>
      <c r="M439" t="s">
        <v>4864</v>
      </c>
      <c r="U439" s="25"/>
    </row>
    <row r="440" spans="1:21">
      <c r="A440" s="24">
        <v>439</v>
      </c>
      <c r="B440" s="8">
        <v>100000439</v>
      </c>
      <c r="C440" s="216" t="s">
        <v>2598</v>
      </c>
      <c r="D440" s="215" t="s">
        <v>2599</v>
      </c>
      <c r="E440" t="s">
        <v>4863</v>
      </c>
      <c r="F440" s="54">
        <v>24</v>
      </c>
      <c r="G440" s="216" t="s">
        <v>313</v>
      </c>
      <c r="H440" s="216">
        <v>1</v>
      </c>
      <c r="I440" s="216" t="s">
        <v>2600</v>
      </c>
      <c r="J440" s="216"/>
      <c r="K440" s="216">
        <v>20041022</v>
      </c>
      <c r="L440" s="242" t="s">
        <v>1847</v>
      </c>
      <c r="M440" t="s">
        <v>4864</v>
      </c>
      <c r="U440" s="25"/>
    </row>
    <row r="441" spans="1:21">
      <c r="A441" s="24">
        <v>440</v>
      </c>
      <c r="B441" s="8">
        <v>100000440</v>
      </c>
      <c r="C441" s="216" t="s">
        <v>2601</v>
      </c>
      <c r="D441" s="215" t="s">
        <v>2602</v>
      </c>
      <c r="E441" t="s">
        <v>4863</v>
      </c>
      <c r="F441" s="54">
        <v>24</v>
      </c>
      <c r="G441" s="216" t="s">
        <v>313</v>
      </c>
      <c r="H441" s="216">
        <v>1</v>
      </c>
      <c r="I441" s="216" t="s">
        <v>2603</v>
      </c>
      <c r="J441" s="216"/>
      <c r="K441" s="216">
        <v>20040603</v>
      </c>
      <c r="L441" s="242" t="s">
        <v>1847</v>
      </c>
      <c r="M441" t="s">
        <v>4864</v>
      </c>
      <c r="U441" s="25"/>
    </row>
    <row r="442" spans="1:21">
      <c r="A442" s="24">
        <v>441</v>
      </c>
      <c r="B442" s="8">
        <v>100000441</v>
      </c>
      <c r="C442" s="216" t="s">
        <v>2604</v>
      </c>
      <c r="D442" s="215" t="s">
        <v>4449</v>
      </c>
      <c r="E442" t="s">
        <v>4863</v>
      </c>
      <c r="F442" s="54">
        <v>24</v>
      </c>
      <c r="G442" s="216" t="s">
        <v>313</v>
      </c>
      <c r="H442" s="216">
        <v>1</v>
      </c>
      <c r="I442" s="216" t="s">
        <v>2605</v>
      </c>
      <c r="J442" s="216"/>
      <c r="K442" s="216">
        <v>20040923</v>
      </c>
      <c r="L442" s="242" t="s">
        <v>1847</v>
      </c>
      <c r="M442" t="s">
        <v>4864</v>
      </c>
      <c r="U442" s="25"/>
    </row>
    <row r="443" spans="1:21">
      <c r="A443" s="24">
        <v>442</v>
      </c>
      <c r="B443" s="8">
        <v>100000442</v>
      </c>
      <c r="C443" s="216" t="s">
        <v>730</v>
      </c>
      <c r="D443" s="215" t="s">
        <v>4450</v>
      </c>
      <c r="E443" t="s">
        <v>4863</v>
      </c>
      <c r="F443" s="54">
        <v>42</v>
      </c>
      <c r="G443" s="216" t="s">
        <v>314</v>
      </c>
      <c r="H443" s="216">
        <v>4</v>
      </c>
      <c r="I443" s="216" t="s">
        <v>2606</v>
      </c>
      <c r="J443" s="216"/>
      <c r="K443" s="216">
        <v>20010519</v>
      </c>
      <c r="L443" s="242" t="s">
        <v>1796</v>
      </c>
      <c r="M443" t="s">
        <v>4864</v>
      </c>
      <c r="U443" s="25"/>
    </row>
    <row r="444" spans="1:21">
      <c r="A444" s="24">
        <v>443</v>
      </c>
      <c r="B444" s="8">
        <v>100000443</v>
      </c>
      <c r="C444" s="216" t="s">
        <v>1503</v>
      </c>
      <c r="D444" s="215" t="s">
        <v>4451</v>
      </c>
      <c r="E444" t="s">
        <v>4863</v>
      </c>
      <c r="F444" s="54">
        <v>22</v>
      </c>
      <c r="G444" s="216" t="s">
        <v>314</v>
      </c>
      <c r="H444" s="216">
        <v>2</v>
      </c>
      <c r="I444" s="216" t="s">
        <v>2607</v>
      </c>
      <c r="J444" s="216"/>
      <c r="K444" s="216">
        <v>20031021</v>
      </c>
      <c r="L444" s="242" t="s">
        <v>1836</v>
      </c>
      <c r="M444" t="s">
        <v>4864</v>
      </c>
      <c r="U444" s="25"/>
    </row>
    <row r="445" spans="1:21">
      <c r="A445" s="24">
        <v>444</v>
      </c>
      <c r="B445" s="8">
        <v>100000444</v>
      </c>
      <c r="C445" s="216" t="s">
        <v>2608</v>
      </c>
      <c r="D445" s="215" t="s">
        <v>4452</v>
      </c>
      <c r="E445" t="s">
        <v>4863</v>
      </c>
      <c r="F445" s="54">
        <v>24</v>
      </c>
      <c r="G445" s="216" t="s">
        <v>329</v>
      </c>
      <c r="H445" s="216" t="s">
        <v>44</v>
      </c>
      <c r="I445" s="216" t="s">
        <v>2609</v>
      </c>
      <c r="J445" s="216"/>
      <c r="K445" s="216">
        <v>20001211</v>
      </c>
      <c r="L445" s="242" t="s">
        <v>1787</v>
      </c>
      <c r="M445" t="s">
        <v>4864</v>
      </c>
      <c r="U445" s="25"/>
    </row>
    <row r="446" spans="1:21">
      <c r="A446" s="24">
        <v>445</v>
      </c>
      <c r="B446" s="8">
        <v>100000445</v>
      </c>
      <c r="C446" s="216" t="s">
        <v>1643</v>
      </c>
      <c r="D446" s="215" t="s">
        <v>4453</v>
      </c>
      <c r="E446" t="s">
        <v>4863</v>
      </c>
      <c r="F446" s="54">
        <v>23</v>
      </c>
      <c r="G446" s="216" t="s">
        <v>315</v>
      </c>
      <c r="H446" s="216">
        <v>4</v>
      </c>
      <c r="I446" s="216" t="s">
        <v>2610</v>
      </c>
      <c r="J446" s="216"/>
      <c r="K446" s="216">
        <v>20011130</v>
      </c>
      <c r="L446" s="242" t="s">
        <v>1796</v>
      </c>
      <c r="M446" t="s">
        <v>4864</v>
      </c>
      <c r="U446" s="25"/>
    </row>
    <row r="447" spans="1:21">
      <c r="A447" s="24">
        <v>446</v>
      </c>
      <c r="B447" s="8">
        <v>100000446</v>
      </c>
      <c r="C447" s="216" t="s">
        <v>918</v>
      </c>
      <c r="D447" s="215" t="s">
        <v>2611</v>
      </c>
      <c r="E447" t="s">
        <v>4863</v>
      </c>
      <c r="F447" s="54">
        <v>21</v>
      </c>
      <c r="G447" s="216" t="s">
        <v>315</v>
      </c>
      <c r="H447" s="216">
        <v>4</v>
      </c>
      <c r="I447" s="216" t="s">
        <v>2612</v>
      </c>
      <c r="J447" s="216"/>
      <c r="K447" s="216">
        <v>20020316</v>
      </c>
      <c r="L447" s="242" t="s">
        <v>1814</v>
      </c>
      <c r="M447" t="s">
        <v>4864</v>
      </c>
      <c r="U447" s="25"/>
    </row>
    <row r="448" spans="1:21">
      <c r="A448" s="24">
        <v>447</v>
      </c>
      <c r="B448" s="8">
        <v>100000447</v>
      </c>
      <c r="C448" s="216" t="s">
        <v>1406</v>
      </c>
      <c r="D448" s="215" t="s">
        <v>4454</v>
      </c>
      <c r="E448" t="s">
        <v>4863</v>
      </c>
      <c r="F448" s="54">
        <v>24</v>
      </c>
      <c r="G448" s="216" t="s">
        <v>315</v>
      </c>
      <c r="H448" s="216">
        <v>3</v>
      </c>
      <c r="I448" s="216" t="s">
        <v>2613</v>
      </c>
      <c r="J448" s="216"/>
      <c r="K448" s="216">
        <v>20021106</v>
      </c>
      <c r="L448" s="242" t="s">
        <v>1814</v>
      </c>
      <c r="M448" t="s">
        <v>4864</v>
      </c>
      <c r="U448" s="25"/>
    </row>
    <row r="449" spans="1:21">
      <c r="A449" s="24">
        <v>448</v>
      </c>
      <c r="B449" s="8">
        <v>100000448</v>
      </c>
      <c r="C449" s="216" t="s">
        <v>916</v>
      </c>
      <c r="D449" s="215" t="s">
        <v>2614</v>
      </c>
      <c r="E449" t="s">
        <v>4863</v>
      </c>
      <c r="F449" s="54">
        <v>23</v>
      </c>
      <c r="G449" s="216" t="s">
        <v>315</v>
      </c>
      <c r="H449" s="216">
        <v>4</v>
      </c>
      <c r="I449" s="216" t="s">
        <v>2615</v>
      </c>
      <c r="J449" s="216"/>
      <c r="K449" s="216">
        <v>20010731</v>
      </c>
      <c r="L449" s="242" t="s">
        <v>1796</v>
      </c>
      <c r="M449" t="s">
        <v>4864</v>
      </c>
      <c r="U449" s="25"/>
    </row>
    <row r="450" spans="1:21">
      <c r="A450" s="24">
        <v>449</v>
      </c>
      <c r="B450" s="8">
        <v>100000449</v>
      </c>
      <c r="C450" s="216" t="s">
        <v>924</v>
      </c>
      <c r="D450" s="215" t="s">
        <v>4455</v>
      </c>
      <c r="E450" t="s">
        <v>4863</v>
      </c>
      <c r="F450" s="54">
        <v>23</v>
      </c>
      <c r="G450" s="216" t="s">
        <v>315</v>
      </c>
      <c r="H450" s="216">
        <v>4</v>
      </c>
      <c r="I450" s="216" t="s">
        <v>2616</v>
      </c>
      <c r="J450" s="216"/>
      <c r="K450" s="216">
        <v>20010430</v>
      </c>
      <c r="L450" s="242" t="s">
        <v>1796</v>
      </c>
      <c r="M450" t="s">
        <v>4864</v>
      </c>
      <c r="U450" s="25"/>
    </row>
    <row r="451" spans="1:21">
      <c r="A451" s="24">
        <v>450</v>
      </c>
      <c r="B451" s="8">
        <v>100000450</v>
      </c>
      <c r="C451" s="216" t="s">
        <v>927</v>
      </c>
      <c r="D451" s="215" t="s">
        <v>4456</v>
      </c>
      <c r="E451" t="s">
        <v>4863</v>
      </c>
      <c r="F451" s="54">
        <v>24</v>
      </c>
      <c r="G451" s="216" t="s">
        <v>315</v>
      </c>
      <c r="H451" s="216">
        <v>3</v>
      </c>
      <c r="I451" s="216" t="s">
        <v>2617</v>
      </c>
      <c r="J451" s="216"/>
      <c r="K451" s="216">
        <v>20020422</v>
      </c>
      <c r="L451" s="242" t="s">
        <v>1814</v>
      </c>
      <c r="M451" t="s">
        <v>4864</v>
      </c>
      <c r="U451" s="25"/>
    </row>
    <row r="452" spans="1:21">
      <c r="A452" s="24">
        <v>451</v>
      </c>
      <c r="B452" s="8">
        <v>100000451</v>
      </c>
      <c r="C452" s="216" t="s">
        <v>925</v>
      </c>
      <c r="D452" s="215" t="s">
        <v>4457</v>
      </c>
      <c r="E452" t="s">
        <v>4863</v>
      </c>
      <c r="F452" s="54">
        <v>23</v>
      </c>
      <c r="G452" s="216" t="s">
        <v>315</v>
      </c>
      <c r="H452" s="216">
        <v>4</v>
      </c>
      <c r="I452" s="216" t="s">
        <v>2618</v>
      </c>
      <c r="J452" s="216"/>
      <c r="K452" s="216">
        <v>20011016</v>
      </c>
      <c r="L452" s="242" t="s">
        <v>1796</v>
      </c>
      <c r="M452" t="s">
        <v>4864</v>
      </c>
      <c r="U452" s="25"/>
    </row>
    <row r="453" spans="1:21">
      <c r="A453" s="24">
        <v>452</v>
      </c>
      <c r="B453" s="8">
        <v>100000452</v>
      </c>
      <c r="C453" s="216" t="s">
        <v>1691</v>
      </c>
      <c r="D453" s="215" t="s">
        <v>2619</v>
      </c>
      <c r="E453" t="s">
        <v>4863</v>
      </c>
      <c r="F453" s="54">
        <v>21</v>
      </c>
      <c r="G453" s="216" t="s">
        <v>315</v>
      </c>
      <c r="H453" s="216">
        <v>2</v>
      </c>
      <c r="I453" s="216" t="s">
        <v>2620</v>
      </c>
      <c r="J453" s="216"/>
      <c r="K453" s="216">
        <v>20030525</v>
      </c>
      <c r="L453" s="242" t="s">
        <v>1836</v>
      </c>
      <c r="M453" t="s">
        <v>4864</v>
      </c>
      <c r="U453" s="25"/>
    </row>
    <row r="454" spans="1:21">
      <c r="A454" s="24">
        <v>453</v>
      </c>
      <c r="B454" s="8">
        <v>100000453</v>
      </c>
      <c r="C454" s="216" t="s">
        <v>1688</v>
      </c>
      <c r="D454" s="215" t="s">
        <v>1972</v>
      </c>
      <c r="E454" t="s">
        <v>4863</v>
      </c>
      <c r="F454" s="54">
        <v>22</v>
      </c>
      <c r="G454" s="216" t="s">
        <v>315</v>
      </c>
      <c r="H454" s="216">
        <v>2</v>
      </c>
      <c r="I454" s="216" t="s">
        <v>1973</v>
      </c>
      <c r="J454" s="216"/>
      <c r="K454" s="216">
        <v>20030906</v>
      </c>
      <c r="L454" s="242" t="s">
        <v>1836</v>
      </c>
      <c r="M454" t="s">
        <v>4864</v>
      </c>
      <c r="U454" s="25"/>
    </row>
    <row r="455" spans="1:21">
      <c r="A455" s="24">
        <v>454</v>
      </c>
      <c r="B455" s="8">
        <v>100000454</v>
      </c>
      <c r="C455" s="216" t="s">
        <v>915</v>
      </c>
      <c r="D455" s="215" t="s">
        <v>4458</v>
      </c>
      <c r="E455" t="s">
        <v>4863</v>
      </c>
      <c r="F455" s="54">
        <v>23</v>
      </c>
      <c r="G455" s="216" t="s">
        <v>315</v>
      </c>
      <c r="H455" s="216">
        <v>4</v>
      </c>
      <c r="I455" s="216" t="s">
        <v>2621</v>
      </c>
      <c r="J455" s="216"/>
      <c r="K455" s="216">
        <v>20011017</v>
      </c>
      <c r="L455" s="242" t="s">
        <v>1796</v>
      </c>
      <c r="M455" t="s">
        <v>4864</v>
      </c>
      <c r="U455" s="25"/>
    </row>
    <row r="456" spans="1:21">
      <c r="A456" s="24">
        <v>455</v>
      </c>
      <c r="B456" s="8">
        <v>100000455</v>
      </c>
      <c r="C456" s="216" t="s">
        <v>694</v>
      </c>
      <c r="D456" s="215" t="s">
        <v>4459</v>
      </c>
      <c r="E456" t="s">
        <v>4863</v>
      </c>
      <c r="F456" s="54">
        <v>23</v>
      </c>
      <c r="G456" s="216" t="s">
        <v>315</v>
      </c>
      <c r="H456" s="216" t="s">
        <v>44</v>
      </c>
      <c r="I456" s="216" t="s">
        <v>2622</v>
      </c>
      <c r="J456" s="216"/>
      <c r="K456" s="216">
        <v>20000930</v>
      </c>
      <c r="L456" s="242" t="s">
        <v>1787</v>
      </c>
      <c r="M456" t="s">
        <v>4864</v>
      </c>
      <c r="U456" s="25"/>
    </row>
    <row r="457" spans="1:21">
      <c r="A457" s="24">
        <v>456</v>
      </c>
      <c r="B457" s="8">
        <v>100000456</v>
      </c>
      <c r="C457" s="216" t="s">
        <v>1404</v>
      </c>
      <c r="D457" s="215" t="s">
        <v>2623</v>
      </c>
      <c r="E457" t="s">
        <v>4863</v>
      </c>
      <c r="F457" s="54">
        <v>23</v>
      </c>
      <c r="G457" s="216" t="s">
        <v>315</v>
      </c>
      <c r="H457" s="216">
        <v>2</v>
      </c>
      <c r="I457" s="216" t="s">
        <v>2624</v>
      </c>
      <c r="J457" s="216"/>
      <c r="K457" s="216">
        <v>20030831</v>
      </c>
      <c r="L457" s="242" t="s">
        <v>1836</v>
      </c>
      <c r="M457" t="s">
        <v>4864</v>
      </c>
      <c r="U457" s="25"/>
    </row>
    <row r="458" spans="1:21">
      <c r="A458" s="24">
        <v>457</v>
      </c>
      <c r="B458" s="8">
        <v>100000457</v>
      </c>
      <c r="C458" s="216" t="s">
        <v>1687</v>
      </c>
      <c r="D458" s="215" t="s">
        <v>2625</v>
      </c>
      <c r="E458" t="s">
        <v>4863</v>
      </c>
      <c r="F458" s="54">
        <v>21</v>
      </c>
      <c r="G458" s="216" t="s">
        <v>315</v>
      </c>
      <c r="H458" s="216">
        <v>2</v>
      </c>
      <c r="I458" s="216" t="s">
        <v>2626</v>
      </c>
      <c r="J458" s="216"/>
      <c r="K458" s="216">
        <v>20030418</v>
      </c>
      <c r="L458" s="242" t="s">
        <v>1836</v>
      </c>
      <c r="M458" t="s">
        <v>4864</v>
      </c>
      <c r="U458" s="25"/>
    </row>
    <row r="459" spans="1:21">
      <c r="A459" s="24">
        <v>458</v>
      </c>
      <c r="B459" s="8">
        <v>100000458</v>
      </c>
      <c r="C459" s="216" t="s">
        <v>1617</v>
      </c>
      <c r="D459" s="215" t="s">
        <v>4460</v>
      </c>
      <c r="E459" t="s">
        <v>4863</v>
      </c>
      <c r="F459" s="54">
        <v>22</v>
      </c>
      <c r="G459" s="216" t="s">
        <v>315</v>
      </c>
      <c r="H459" s="216">
        <v>2</v>
      </c>
      <c r="I459" s="216" t="s">
        <v>2627</v>
      </c>
      <c r="J459" s="216"/>
      <c r="K459" s="216">
        <v>20031213</v>
      </c>
      <c r="L459" s="242" t="s">
        <v>1836</v>
      </c>
      <c r="M459" t="s">
        <v>4864</v>
      </c>
      <c r="U459" s="25"/>
    </row>
    <row r="460" spans="1:21">
      <c r="A460" s="24">
        <v>459</v>
      </c>
      <c r="B460" s="8">
        <v>100000459</v>
      </c>
      <c r="C460" s="216" t="s">
        <v>1400</v>
      </c>
      <c r="D460" s="215" t="s">
        <v>4461</v>
      </c>
      <c r="E460" t="s">
        <v>4863</v>
      </c>
      <c r="F460" s="54">
        <v>21</v>
      </c>
      <c r="G460" s="216" t="s">
        <v>315</v>
      </c>
      <c r="H460" s="216">
        <v>3</v>
      </c>
      <c r="I460" s="216" t="s">
        <v>2628</v>
      </c>
      <c r="J460" s="216"/>
      <c r="K460" s="216">
        <v>20020812</v>
      </c>
      <c r="L460" s="242" t="s">
        <v>1814</v>
      </c>
      <c r="M460" t="s">
        <v>4864</v>
      </c>
      <c r="U460" s="25"/>
    </row>
    <row r="461" spans="1:21">
      <c r="A461" s="24">
        <v>460</v>
      </c>
      <c r="B461" s="8">
        <v>100000460</v>
      </c>
      <c r="C461" s="216" t="s">
        <v>1401</v>
      </c>
      <c r="D461" s="215" t="s">
        <v>4462</v>
      </c>
      <c r="E461" t="s">
        <v>4863</v>
      </c>
      <c r="F461" s="54">
        <v>23</v>
      </c>
      <c r="G461" s="216" t="s">
        <v>315</v>
      </c>
      <c r="H461" s="216">
        <v>3</v>
      </c>
      <c r="I461" s="216" t="s">
        <v>2629</v>
      </c>
      <c r="J461" s="216"/>
      <c r="K461" s="216">
        <v>20030303</v>
      </c>
      <c r="L461" s="242" t="s">
        <v>1836</v>
      </c>
      <c r="M461" t="s">
        <v>4864</v>
      </c>
      <c r="U461" s="25"/>
    </row>
    <row r="462" spans="1:21">
      <c r="A462" s="24">
        <v>461</v>
      </c>
      <c r="B462" s="8">
        <v>100000461</v>
      </c>
      <c r="C462" s="216" t="s">
        <v>923</v>
      </c>
      <c r="D462" s="215" t="s">
        <v>4463</v>
      </c>
      <c r="E462" t="s">
        <v>4863</v>
      </c>
      <c r="F462" s="54">
        <v>23</v>
      </c>
      <c r="G462" s="216" t="s">
        <v>315</v>
      </c>
      <c r="H462" s="216">
        <v>4</v>
      </c>
      <c r="I462" s="216" t="s">
        <v>2630</v>
      </c>
      <c r="J462" s="216"/>
      <c r="K462" s="216">
        <v>20010403</v>
      </c>
      <c r="L462" s="242" t="s">
        <v>1796</v>
      </c>
      <c r="M462" t="s">
        <v>4864</v>
      </c>
      <c r="U462" s="25"/>
    </row>
    <row r="463" spans="1:21">
      <c r="A463" s="24">
        <v>462</v>
      </c>
      <c r="B463" s="8">
        <v>100000462</v>
      </c>
      <c r="C463" s="216" t="s">
        <v>913</v>
      </c>
      <c r="D463" s="215" t="s">
        <v>2631</v>
      </c>
      <c r="E463" t="s">
        <v>4863</v>
      </c>
      <c r="F463" s="54">
        <v>23</v>
      </c>
      <c r="G463" s="216" t="s">
        <v>315</v>
      </c>
      <c r="H463" s="216">
        <v>4</v>
      </c>
      <c r="I463" s="216" t="s">
        <v>2632</v>
      </c>
      <c r="J463" s="216"/>
      <c r="K463" s="216">
        <v>20020122</v>
      </c>
      <c r="L463" s="242" t="s">
        <v>1814</v>
      </c>
      <c r="M463" t="s">
        <v>4864</v>
      </c>
      <c r="U463" s="25"/>
    </row>
    <row r="464" spans="1:21">
      <c r="A464" s="24">
        <v>463</v>
      </c>
      <c r="B464" s="8">
        <v>100000463</v>
      </c>
      <c r="C464" s="216" t="s">
        <v>1686</v>
      </c>
      <c r="D464" s="215" t="s">
        <v>4464</v>
      </c>
      <c r="E464" t="s">
        <v>4863</v>
      </c>
      <c r="F464" s="54">
        <v>23</v>
      </c>
      <c r="G464" s="216" t="s">
        <v>315</v>
      </c>
      <c r="H464" s="216">
        <v>3</v>
      </c>
      <c r="I464" s="216" t="s">
        <v>2633</v>
      </c>
      <c r="J464" s="216"/>
      <c r="K464" s="216">
        <v>20021210</v>
      </c>
      <c r="L464" s="242" t="s">
        <v>1814</v>
      </c>
      <c r="M464" t="s">
        <v>4864</v>
      </c>
      <c r="U464" s="25"/>
    </row>
    <row r="465" spans="1:21">
      <c r="A465" s="24">
        <v>464</v>
      </c>
      <c r="B465" s="8">
        <v>100000464</v>
      </c>
      <c r="C465" s="216" t="s">
        <v>919</v>
      </c>
      <c r="D465" s="215" t="s">
        <v>4465</v>
      </c>
      <c r="E465" t="s">
        <v>4863</v>
      </c>
      <c r="F465" s="54">
        <v>23</v>
      </c>
      <c r="G465" s="216" t="s">
        <v>315</v>
      </c>
      <c r="H465" s="216">
        <v>4</v>
      </c>
      <c r="I465" s="216" t="s">
        <v>2634</v>
      </c>
      <c r="J465" s="216"/>
      <c r="K465" s="216">
        <v>20010922</v>
      </c>
      <c r="L465" s="242" t="s">
        <v>1796</v>
      </c>
      <c r="M465" t="s">
        <v>4864</v>
      </c>
      <c r="U465" s="25"/>
    </row>
    <row r="466" spans="1:21">
      <c r="A466" s="24">
        <v>465</v>
      </c>
      <c r="B466" s="8">
        <v>100000465</v>
      </c>
      <c r="C466" s="216" t="s">
        <v>1690</v>
      </c>
      <c r="D466" s="215" t="s">
        <v>4466</v>
      </c>
      <c r="E466" t="s">
        <v>4863</v>
      </c>
      <c r="F466" s="54">
        <v>23</v>
      </c>
      <c r="G466" s="216" t="s">
        <v>315</v>
      </c>
      <c r="H466" s="216">
        <v>2</v>
      </c>
      <c r="I466" s="216" t="s">
        <v>2635</v>
      </c>
      <c r="J466" s="216"/>
      <c r="K466" s="216">
        <v>20031117</v>
      </c>
      <c r="L466" s="242" t="s">
        <v>1836</v>
      </c>
      <c r="M466" t="s">
        <v>4864</v>
      </c>
      <c r="U466" s="25"/>
    </row>
    <row r="467" spans="1:21">
      <c r="A467" s="24">
        <v>466</v>
      </c>
      <c r="B467" s="8">
        <v>100000466</v>
      </c>
      <c r="C467" s="216" t="s">
        <v>1399</v>
      </c>
      <c r="D467" s="215" t="s">
        <v>4467</v>
      </c>
      <c r="E467" t="s">
        <v>4863</v>
      </c>
      <c r="F467" s="54">
        <v>16</v>
      </c>
      <c r="G467" s="216" t="s">
        <v>315</v>
      </c>
      <c r="H467" s="216">
        <v>3</v>
      </c>
      <c r="I467" s="216" t="s">
        <v>2636</v>
      </c>
      <c r="J467" s="216"/>
      <c r="K467" s="216">
        <v>20021028</v>
      </c>
      <c r="L467" s="242" t="s">
        <v>1814</v>
      </c>
      <c r="M467" t="s">
        <v>4864</v>
      </c>
      <c r="U467" s="25"/>
    </row>
    <row r="468" spans="1:21">
      <c r="A468" s="24">
        <v>467</v>
      </c>
      <c r="B468" s="8">
        <v>100000467</v>
      </c>
      <c r="C468" s="216" t="s">
        <v>1615</v>
      </c>
      <c r="D468" s="215" t="s">
        <v>2637</v>
      </c>
      <c r="E468" t="s">
        <v>4863</v>
      </c>
      <c r="F468" s="54">
        <v>22</v>
      </c>
      <c r="G468" s="216" t="s">
        <v>315</v>
      </c>
      <c r="H468" s="216">
        <v>2</v>
      </c>
      <c r="I468" s="216" t="s">
        <v>2638</v>
      </c>
      <c r="J468" s="216"/>
      <c r="K468" s="216">
        <v>20040217</v>
      </c>
      <c r="L468" s="242" t="s">
        <v>1847</v>
      </c>
      <c r="M468" t="s">
        <v>4864</v>
      </c>
      <c r="U468" s="25"/>
    </row>
    <row r="469" spans="1:21">
      <c r="A469" s="24">
        <v>468</v>
      </c>
      <c r="B469" s="8">
        <v>100000468</v>
      </c>
      <c r="C469" s="216" t="s">
        <v>1618</v>
      </c>
      <c r="D469" s="215" t="s">
        <v>4468</v>
      </c>
      <c r="E469" t="s">
        <v>4863</v>
      </c>
      <c r="F469" s="54">
        <v>22</v>
      </c>
      <c r="G469" s="216" t="s">
        <v>315</v>
      </c>
      <c r="H469" s="216">
        <v>2</v>
      </c>
      <c r="I469" s="216" t="s">
        <v>2639</v>
      </c>
      <c r="J469" s="216"/>
      <c r="K469" s="216">
        <v>20040116</v>
      </c>
      <c r="L469" s="242" t="s">
        <v>1847</v>
      </c>
      <c r="M469" t="s">
        <v>4864</v>
      </c>
      <c r="U469" s="25"/>
    </row>
    <row r="470" spans="1:21">
      <c r="A470" s="24">
        <v>469</v>
      </c>
      <c r="B470" s="8">
        <v>100000469</v>
      </c>
      <c r="C470" s="216" t="s">
        <v>1616</v>
      </c>
      <c r="D470" s="215" t="s">
        <v>2640</v>
      </c>
      <c r="E470" t="s">
        <v>4863</v>
      </c>
      <c r="F470" s="54">
        <v>22</v>
      </c>
      <c r="G470" s="216" t="s">
        <v>315</v>
      </c>
      <c r="H470" s="216">
        <v>2</v>
      </c>
      <c r="I470" s="216" t="s">
        <v>2641</v>
      </c>
      <c r="J470" s="216"/>
      <c r="K470" s="216">
        <v>20030829</v>
      </c>
      <c r="L470" s="242" t="s">
        <v>1836</v>
      </c>
      <c r="M470" t="s">
        <v>4864</v>
      </c>
      <c r="U470" s="25"/>
    </row>
    <row r="471" spans="1:21">
      <c r="A471" s="24">
        <v>470</v>
      </c>
      <c r="B471" s="8">
        <v>100000470</v>
      </c>
      <c r="C471" s="216" t="s">
        <v>1405</v>
      </c>
      <c r="D471" s="215" t="s">
        <v>4469</v>
      </c>
      <c r="E471" t="s">
        <v>4863</v>
      </c>
      <c r="F471" s="54">
        <v>22</v>
      </c>
      <c r="G471" s="216" t="s">
        <v>315</v>
      </c>
      <c r="H471" s="216">
        <v>2</v>
      </c>
      <c r="I471" s="216" t="s">
        <v>2642</v>
      </c>
      <c r="J471" s="216"/>
      <c r="K471" s="216">
        <v>20030930</v>
      </c>
      <c r="L471" s="242" t="s">
        <v>1836</v>
      </c>
      <c r="M471" t="s">
        <v>4864</v>
      </c>
      <c r="U471" s="25"/>
    </row>
    <row r="472" spans="1:21">
      <c r="A472" s="24">
        <v>471</v>
      </c>
      <c r="B472" s="8">
        <v>100000471</v>
      </c>
      <c r="C472" s="216" t="s">
        <v>914</v>
      </c>
      <c r="D472" s="215" t="s">
        <v>4470</v>
      </c>
      <c r="E472" t="s">
        <v>4863</v>
      </c>
      <c r="F472" s="54">
        <v>23</v>
      </c>
      <c r="G472" s="216" t="s">
        <v>315</v>
      </c>
      <c r="H472" s="216">
        <v>4</v>
      </c>
      <c r="I472" s="216" t="s">
        <v>2643</v>
      </c>
      <c r="J472" s="216"/>
      <c r="K472" s="216">
        <v>20010814</v>
      </c>
      <c r="L472" s="242" t="s">
        <v>1796</v>
      </c>
      <c r="M472" t="s">
        <v>4864</v>
      </c>
      <c r="U472" s="25"/>
    </row>
    <row r="473" spans="1:21">
      <c r="A473" s="24">
        <v>472</v>
      </c>
      <c r="B473" s="8">
        <v>100000472</v>
      </c>
      <c r="C473" s="216" t="s">
        <v>2644</v>
      </c>
      <c r="D473" s="215" t="s">
        <v>4471</v>
      </c>
      <c r="E473" t="s">
        <v>4863</v>
      </c>
      <c r="F473" s="54">
        <v>22</v>
      </c>
      <c r="G473" s="216" t="s">
        <v>315</v>
      </c>
      <c r="H473" s="216">
        <v>1</v>
      </c>
      <c r="I473" s="216" t="s">
        <v>2645</v>
      </c>
      <c r="J473" s="216"/>
      <c r="K473" s="216">
        <v>20040415</v>
      </c>
      <c r="L473" s="242" t="s">
        <v>1847</v>
      </c>
      <c r="M473" t="s">
        <v>4864</v>
      </c>
      <c r="U473" s="25"/>
    </row>
    <row r="474" spans="1:21">
      <c r="A474" s="24">
        <v>473</v>
      </c>
      <c r="B474" s="8">
        <v>100000473</v>
      </c>
      <c r="C474" s="216" t="s">
        <v>920</v>
      </c>
      <c r="D474" s="215" t="s">
        <v>2646</v>
      </c>
      <c r="E474" t="s">
        <v>4863</v>
      </c>
      <c r="F474" s="54">
        <v>23</v>
      </c>
      <c r="G474" s="216" t="s">
        <v>315</v>
      </c>
      <c r="H474" s="216">
        <v>4</v>
      </c>
      <c r="I474" s="216" t="s">
        <v>2647</v>
      </c>
      <c r="J474" s="216"/>
      <c r="K474" s="216">
        <v>20010928</v>
      </c>
      <c r="L474" s="242" t="s">
        <v>1796</v>
      </c>
      <c r="M474" t="s">
        <v>4864</v>
      </c>
      <c r="U474" s="25"/>
    </row>
    <row r="475" spans="1:21">
      <c r="A475" s="24">
        <v>474</v>
      </c>
      <c r="B475" s="8">
        <v>100000474</v>
      </c>
      <c r="C475" s="216" t="s">
        <v>922</v>
      </c>
      <c r="D475" s="215" t="s">
        <v>4472</v>
      </c>
      <c r="E475" t="s">
        <v>4863</v>
      </c>
      <c r="F475" s="54">
        <v>23</v>
      </c>
      <c r="G475" s="216" t="s">
        <v>315</v>
      </c>
      <c r="H475" s="216">
        <v>4</v>
      </c>
      <c r="I475" s="216" t="s">
        <v>2648</v>
      </c>
      <c r="J475" s="216"/>
      <c r="K475" s="216">
        <v>20010824</v>
      </c>
      <c r="L475" s="242" t="s">
        <v>1796</v>
      </c>
      <c r="M475" t="s">
        <v>4864</v>
      </c>
      <c r="U475" s="25"/>
    </row>
    <row r="476" spans="1:21">
      <c r="A476" s="24">
        <v>475</v>
      </c>
      <c r="B476" s="8">
        <v>100000475</v>
      </c>
      <c r="C476" s="216" t="s">
        <v>932</v>
      </c>
      <c r="D476" s="215" t="s">
        <v>2649</v>
      </c>
      <c r="E476" t="s">
        <v>4863</v>
      </c>
      <c r="F476" s="54">
        <v>23</v>
      </c>
      <c r="G476" s="216" t="s">
        <v>315</v>
      </c>
      <c r="H476" s="216">
        <v>3</v>
      </c>
      <c r="I476" s="216" t="s">
        <v>2650</v>
      </c>
      <c r="J476" s="216"/>
      <c r="K476" s="216">
        <v>20020402</v>
      </c>
      <c r="L476" s="242" t="s">
        <v>1814</v>
      </c>
      <c r="M476" t="s">
        <v>4864</v>
      </c>
      <c r="U476" s="25"/>
    </row>
    <row r="477" spans="1:21">
      <c r="A477" s="24">
        <v>476</v>
      </c>
      <c r="B477" s="8">
        <v>100000476</v>
      </c>
      <c r="C477" s="216" t="s">
        <v>933</v>
      </c>
      <c r="D477" s="215" t="s">
        <v>2651</v>
      </c>
      <c r="E477" t="s">
        <v>4863</v>
      </c>
      <c r="F477" s="54">
        <v>23</v>
      </c>
      <c r="G477" s="216" t="s">
        <v>315</v>
      </c>
      <c r="H477" s="216">
        <v>4</v>
      </c>
      <c r="I477" s="216" t="s">
        <v>2652</v>
      </c>
      <c r="J477" s="216"/>
      <c r="K477" s="216">
        <v>20020102</v>
      </c>
      <c r="L477" s="242" t="s">
        <v>1814</v>
      </c>
      <c r="M477" t="s">
        <v>4864</v>
      </c>
      <c r="U477" s="25"/>
    </row>
    <row r="478" spans="1:21">
      <c r="A478" s="24">
        <v>477</v>
      </c>
      <c r="B478" s="8">
        <v>100000477</v>
      </c>
      <c r="C478" s="216" t="s">
        <v>917</v>
      </c>
      <c r="D478" s="215" t="s">
        <v>4473</v>
      </c>
      <c r="E478" t="s">
        <v>4863</v>
      </c>
      <c r="F478" s="54">
        <v>22</v>
      </c>
      <c r="G478" s="216" t="s">
        <v>315</v>
      </c>
      <c r="H478" s="216">
        <v>4</v>
      </c>
      <c r="I478" s="216" t="s">
        <v>2653</v>
      </c>
      <c r="J478" s="216"/>
      <c r="K478" s="216">
        <v>20020126</v>
      </c>
      <c r="L478" s="242" t="s">
        <v>1814</v>
      </c>
      <c r="M478" t="s">
        <v>4864</v>
      </c>
      <c r="U478" s="25"/>
    </row>
    <row r="479" spans="1:21">
      <c r="A479" s="24">
        <v>478</v>
      </c>
      <c r="B479" s="8">
        <v>100000478</v>
      </c>
      <c r="C479" s="216" t="s">
        <v>931</v>
      </c>
      <c r="D479" s="215" t="s">
        <v>2654</v>
      </c>
      <c r="E479" t="s">
        <v>4863</v>
      </c>
      <c r="F479" s="54">
        <v>24</v>
      </c>
      <c r="G479" s="216" t="s">
        <v>315</v>
      </c>
      <c r="H479" s="216">
        <v>3</v>
      </c>
      <c r="I479" s="216" t="s">
        <v>2655</v>
      </c>
      <c r="J479" s="216"/>
      <c r="K479" s="216">
        <v>20030201</v>
      </c>
      <c r="L479" s="242" t="s">
        <v>1836</v>
      </c>
      <c r="M479" t="s">
        <v>4864</v>
      </c>
      <c r="U479" s="25"/>
    </row>
    <row r="480" spans="1:21">
      <c r="A480" s="24">
        <v>479</v>
      </c>
      <c r="B480" s="8">
        <v>100000479</v>
      </c>
      <c r="C480" s="216" t="s">
        <v>2656</v>
      </c>
      <c r="D480" s="215" t="s">
        <v>4474</v>
      </c>
      <c r="E480" t="s">
        <v>4863</v>
      </c>
      <c r="F480" s="54">
        <v>23</v>
      </c>
      <c r="G480" s="216" t="s">
        <v>315</v>
      </c>
      <c r="H480" s="216">
        <v>2</v>
      </c>
      <c r="I480" s="216" t="s">
        <v>2657</v>
      </c>
      <c r="J480" s="216"/>
      <c r="K480" s="216">
        <v>20030629</v>
      </c>
      <c r="L480" s="242" t="s">
        <v>1836</v>
      </c>
      <c r="M480" t="s">
        <v>4864</v>
      </c>
      <c r="U480" s="25"/>
    </row>
    <row r="481" spans="1:21">
      <c r="A481" s="24">
        <v>480</v>
      </c>
      <c r="B481" s="8">
        <v>100000480</v>
      </c>
      <c r="C481" s="216" t="s">
        <v>930</v>
      </c>
      <c r="D481" s="215" t="s">
        <v>2658</v>
      </c>
      <c r="E481" t="s">
        <v>4863</v>
      </c>
      <c r="F481" s="54">
        <v>23</v>
      </c>
      <c r="G481" s="216" t="s">
        <v>315</v>
      </c>
      <c r="H481" s="216">
        <v>3</v>
      </c>
      <c r="I481" s="216" t="s">
        <v>2659</v>
      </c>
      <c r="J481" s="216"/>
      <c r="K481" s="216">
        <v>20020415</v>
      </c>
      <c r="L481" s="242" t="s">
        <v>1814</v>
      </c>
      <c r="M481" t="s">
        <v>4864</v>
      </c>
      <c r="U481" s="25"/>
    </row>
    <row r="482" spans="1:21">
      <c r="A482" s="24">
        <v>481</v>
      </c>
      <c r="B482" s="8">
        <v>100000481</v>
      </c>
      <c r="C482" s="216" t="s">
        <v>2660</v>
      </c>
      <c r="D482" s="215" t="s">
        <v>2661</v>
      </c>
      <c r="E482" t="s">
        <v>4863</v>
      </c>
      <c r="F482" s="54">
        <v>22</v>
      </c>
      <c r="G482" s="216" t="s">
        <v>315</v>
      </c>
      <c r="H482" s="216">
        <v>3</v>
      </c>
      <c r="I482" s="216" t="s">
        <v>2662</v>
      </c>
      <c r="J482" s="216"/>
      <c r="K482" s="216">
        <v>20020512</v>
      </c>
      <c r="L482" s="242" t="s">
        <v>1814</v>
      </c>
      <c r="M482" t="s">
        <v>4864</v>
      </c>
      <c r="U482" s="25"/>
    </row>
    <row r="483" spans="1:21">
      <c r="A483" s="24">
        <v>482</v>
      </c>
      <c r="B483" s="8">
        <v>100000482</v>
      </c>
      <c r="C483" s="216" t="s">
        <v>1402</v>
      </c>
      <c r="D483" s="215" t="s">
        <v>2663</v>
      </c>
      <c r="E483" t="s">
        <v>4863</v>
      </c>
      <c r="F483" s="54">
        <v>22</v>
      </c>
      <c r="G483" s="216" t="s">
        <v>315</v>
      </c>
      <c r="H483" s="216">
        <v>3</v>
      </c>
      <c r="I483" s="216" t="s">
        <v>2664</v>
      </c>
      <c r="J483" s="216"/>
      <c r="K483" s="216">
        <v>20020803</v>
      </c>
      <c r="L483" s="242" t="s">
        <v>1814</v>
      </c>
      <c r="M483" t="s">
        <v>4864</v>
      </c>
      <c r="U483" s="25"/>
    </row>
    <row r="484" spans="1:21">
      <c r="A484" s="24">
        <v>483</v>
      </c>
      <c r="B484" s="8">
        <v>100000483</v>
      </c>
      <c r="C484" s="216" t="s">
        <v>929</v>
      </c>
      <c r="D484" s="215" t="s">
        <v>4475</v>
      </c>
      <c r="E484" t="s">
        <v>4863</v>
      </c>
      <c r="F484" s="54">
        <v>23</v>
      </c>
      <c r="G484" s="216" t="s">
        <v>315</v>
      </c>
      <c r="H484" s="216">
        <v>3</v>
      </c>
      <c r="I484" s="216" t="s">
        <v>2665</v>
      </c>
      <c r="J484" s="216"/>
      <c r="K484" s="216">
        <v>20020410</v>
      </c>
      <c r="L484" s="242" t="s">
        <v>1814</v>
      </c>
      <c r="M484" t="s">
        <v>4864</v>
      </c>
      <c r="U484" s="25"/>
    </row>
    <row r="485" spans="1:21">
      <c r="A485" s="24">
        <v>484</v>
      </c>
      <c r="B485" s="8">
        <v>100000484</v>
      </c>
      <c r="C485" s="216" t="s">
        <v>1644</v>
      </c>
      <c r="D485" s="215" t="s">
        <v>4476</v>
      </c>
      <c r="E485" t="s">
        <v>4863</v>
      </c>
      <c r="F485" s="54">
        <v>23</v>
      </c>
      <c r="G485" s="216" t="s">
        <v>315</v>
      </c>
      <c r="H485" s="216">
        <v>2</v>
      </c>
      <c r="I485" s="216" t="s">
        <v>2666</v>
      </c>
      <c r="J485" s="216"/>
      <c r="K485" s="216">
        <v>20030613</v>
      </c>
      <c r="L485" s="242" t="s">
        <v>1836</v>
      </c>
      <c r="M485" t="s">
        <v>4864</v>
      </c>
      <c r="U485" s="25"/>
    </row>
    <row r="486" spans="1:21">
      <c r="A486" s="24">
        <v>485</v>
      </c>
      <c r="B486" s="8">
        <v>100000485</v>
      </c>
      <c r="C486" s="216" t="s">
        <v>921</v>
      </c>
      <c r="D486" s="215" t="s">
        <v>4477</v>
      </c>
      <c r="E486" t="s">
        <v>4863</v>
      </c>
      <c r="F486" s="54">
        <v>21</v>
      </c>
      <c r="G486" s="216" t="s">
        <v>315</v>
      </c>
      <c r="H486" s="216">
        <v>4</v>
      </c>
      <c r="I486" s="216" t="s">
        <v>2667</v>
      </c>
      <c r="J486" s="216"/>
      <c r="K486" s="216">
        <v>20010814</v>
      </c>
      <c r="L486" s="242" t="s">
        <v>1796</v>
      </c>
      <c r="M486" t="s">
        <v>4864</v>
      </c>
      <c r="U486" s="25"/>
    </row>
    <row r="487" spans="1:21">
      <c r="A487" s="24">
        <v>486</v>
      </c>
      <c r="B487" s="8">
        <v>100000486</v>
      </c>
      <c r="C487" s="216" t="s">
        <v>1403</v>
      </c>
      <c r="D487" s="215" t="s">
        <v>2668</v>
      </c>
      <c r="E487" t="s">
        <v>4863</v>
      </c>
      <c r="F487" s="54">
        <v>23</v>
      </c>
      <c r="G487" s="216" t="s">
        <v>315</v>
      </c>
      <c r="H487" s="216">
        <v>2</v>
      </c>
      <c r="I487" s="216" t="s">
        <v>2669</v>
      </c>
      <c r="J487" s="216"/>
      <c r="K487" s="216">
        <v>20030531</v>
      </c>
      <c r="L487" s="242" t="s">
        <v>1836</v>
      </c>
      <c r="M487" t="s">
        <v>4864</v>
      </c>
      <c r="U487" s="25"/>
    </row>
    <row r="488" spans="1:21">
      <c r="A488" s="24">
        <v>487</v>
      </c>
      <c r="B488" s="8">
        <v>100000487</v>
      </c>
      <c r="C488" s="216" t="s">
        <v>1689</v>
      </c>
      <c r="D488" s="215" t="s">
        <v>2670</v>
      </c>
      <c r="E488" t="s">
        <v>4863</v>
      </c>
      <c r="F488" s="54">
        <v>24</v>
      </c>
      <c r="G488" s="216" t="s">
        <v>315</v>
      </c>
      <c r="H488" s="216">
        <v>2</v>
      </c>
      <c r="I488" s="216" t="s">
        <v>2671</v>
      </c>
      <c r="J488" s="216"/>
      <c r="K488" s="216">
        <v>20031123</v>
      </c>
      <c r="L488" s="242" t="s">
        <v>1836</v>
      </c>
      <c r="M488" t="s">
        <v>4864</v>
      </c>
      <c r="U488" s="25"/>
    </row>
    <row r="489" spans="1:21">
      <c r="A489" s="24">
        <v>488</v>
      </c>
      <c r="B489" s="8">
        <v>100000488</v>
      </c>
      <c r="C489" s="216" t="s">
        <v>926</v>
      </c>
      <c r="D489" s="215" t="s">
        <v>2672</v>
      </c>
      <c r="E489" t="s">
        <v>4863</v>
      </c>
      <c r="F489" s="54">
        <v>21</v>
      </c>
      <c r="G489" s="216" t="s">
        <v>315</v>
      </c>
      <c r="H489" s="216">
        <v>3</v>
      </c>
      <c r="I489" s="216" t="s">
        <v>2673</v>
      </c>
      <c r="J489" s="216"/>
      <c r="K489" s="216">
        <v>20030118</v>
      </c>
      <c r="L489" s="242" t="s">
        <v>1836</v>
      </c>
      <c r="M489" t="s">
        <v>4864</v>
      </c>
      <c r="U489" s="25"/>
    </row>
    <row r="490" spans="1:21">
      <c r="A490" s="24">
        <v>489</v>
      </c>
      <c r="B490" s="8">
        <v>100000489</v>
      </c>
      <c r="C490" s="216" t="s">
        <v>1619</v>
      </c>
      <c r="D490" s="215" t="s">
        <v>4478</v>
      </c>
      <c r="E490" t="s">
        <v>4863</v>
      </c>
      <c r="F490" s="54">
        <v>23</v>
      </c>
      <c r="G490" s="216" t="s">
        <v>315</v>
      </c>
      <c r="H490" s="216">
        <v>2</v>
      </c>
      <c r="I490" s="216" t="s">
        <v>2674</v>
      </c>
      <c r="J490" s="216"/>
      <c r="K490" s="216">
        <v>20030515</v>
      </c>
      <c r="L490" s="242" t="s">
        <v>1836</v>
      </c>
      <c r="M490" t="s">
        <v>4864</v>
      </c>
      <c r="U490" s="25"/>
    </row>
    <row r="491" spans="1:21">
      <c r="A491" s="24">
        <v>490</v>
      </c>
      <c r="B491" s="8">
        <v>100000490</v>
      </c>
      <c r="C491" s="216" t="s">
        <v>2675</v>
      </c>
      <c r="D491" s="215" t="s">
        <v>2676</v>
      </c>
      <c r="E491" t="s">
        <v>4863</v>
      </c>
      <c r="F491" s="54">
        <v>23</v>
      </c>
      <c r="G491" s="216" t="s">
        <v>315</v>
      </c>
      <c r="H491" s="216">
        <v>1</v>
      </c>
      <c r="I491" s="216" t="s">
        <v>2677</v>
      </c>
      <c r="J491" s="216"/>
      <c r="K491" s="216">
        <v>20040825</v>
      </c>
      <c r="L491" s="242" t="s">
        <v>1847</v>
      </c>
      <c r="M491" t="s">
        <v>4864</v>
      </c>
      <c r="U491" s="25"/>
    </row>
    <row r="492" spans="1:21">
      <c r="A492" s="24">
        <v>491</v>
      </c>
      <c r="B492" s="8">
        <v>100000491</v>
      </c>
      <c r="C492" s="216" t="s">
        <v>2678</v>
      </c>
      <c r="D492" s="215" t="s">
        <v>2679</v>
      </c>
      <c r="E492" t="s">
        <v>4863</v>
      </c>
      <c r="F492" s="54">
        <v>23</v>
      </c>
      <c r="G492" s="216" t="s">
        <v>315</v>
      </c>
      <c r="H492" s="216">
        <v>1</v>
      </c>
      <c r="I492" s="216" t="s">
        <v>2680</v>
      </c>
      <c r="J492" s="216"/>
      <c r="K492" s="216">
        <v>20040611</v>
      </c>
      <c r="L492" s="242" t="s">
        <v>1847</v>
      </c>
      <c r="M492" t="s">
        <v>4864</v>
      </c>
      <c r="U492" s="25"/>
    </row>
    <row r="493" spans="1:21">
      <c r="A493" s="24">
        <v>492</v>
      </c>
      <c r="B493" s="8">
        <v>100000492</v>
      </c>
      <c r="C493" s="216" t="s">
        <v>2681</v>
      </c>
      <c r="D493" s="215" t="s">
        <v>2682</v>
      </c>
      <c r="E493" t="s">
        <v>4863</v>
      </c>
      <c r="F493" s="54">
        <v>23</v>
      </c>
      <c r="G493" s="216" t="s">
        <v>315</v>
      </c>
      <c r="H493" s="216">
        <v>1</v>
      </c>
      <c r="I493" s="216" t="s">
        <v>2683</v>
      </c>
      <c r="J493" s="216"/>
      <c r="K493" s="216">
        <v>20040422</v>
      </c>
      <c r="L493" s="242" t="s">
        <v>1847</v>
      </c>
      <c r="M493" t="s">
        <v>4864</v>
      </c>
      <c r="U493" s="25"/>
    </row>
    <row r="494" spans="1:21">
      <c r="A494" s="24">
        <v>493</v>
      </c>
      <c r="B494" s="8">
        <v>100000493</v>
      </c>
      <c r="C494" s="216" t="s">
        <v>2684</v>
      </c>
      <c r="D494" s="215" t="s">
        <v>2685</v>
      </c>
      <c r="E494" t="s">
        <v>4863</v>
      </c>
      <c r="F494" s="54">
        <v>21</v>
      </c>
      <c r="G494" s="216" t="s">
        <v>315</v>
      </c>
      <c r="H494" s="216">
        <v>1</v>
      </c>
      <c r="I494" s="216" t="s">
        <v>2686</v>
      </c>
      <c r="J494" s="216"/>
      <c r="K494" s="216">
        <v>20040903</v>
      </c>
      <c r="L494" s="242" t="s">
        <v>1847</v>
      </c>
      <c r="M494" t="s">
        <v>4864</v>
      </c>
      <c r="U494" s="25"/>
    </row>
    <row r="495" spans="1:21">
      <c r="A495" s="24">
        <v>494</v>
      </c>
      <c r="B495" s="8">
        <v>100000494</v>
      </c>
      <c r="C495" s="216" t="s">
        <v>2687</v>
      </c>
      <c r="D495" s="215" t="s">
        <v>4479</v>
      </c>
      <c r="E495" t="s">
        <v>4863</v>
      </c>
      <c r="F495" s="54">
        <v>23</v>
      </c>
      <c r="G495" s="216" t="s">
        <v>315</v>
      </c>
      <c r="H495" s="216">
        <v>1</v>
      </c>
      <c r="I495" s="216" t="s">
        <v>2688</v>
      </c>
      <c r="J495" s="216"/>
      <c r="K495" s="216">
        <v>20040420</v>
      </c>
      <c r="L495" s="242" t="s">
        <v>1847</v>
      </c>
      <c r="M495" t="s">
        <v>4864</v>
      </c>
      <c r="U495" s="25"/>
    </row>
    <row r="496" spans="1:21">
      <c r="A496" s="24">
        <v>495</v>
      </c>
      <c r="B496" s="8">
        <v>100000495</v>
      </c>
      <c r="C496" s="216" t="s">
        <v>2689</v>
      </c>
      <c r="D496" s="215" t="s">
        <v>4480</v>
      </c>
      <c r="E496" t="s">
        <v>4863</v>
      </c>
      <c r="F496" s="54">
        <v>24</v>
      </c>
      <c r="G496" s="216" t="s">
        <v>315</v>
      </c>
      <c r="H496" s="216">
        <v>1</v>
      </c>
      <c r="I496" s="216" t="s">
        <v>2690</v>
      </c>
      <c r="J496" s="216"/>
      <c r="K496" s="216">
        <v>20050131</v>
      </c>
      <c r="L496" s="242" t="s">
        <v>2092</v>
      </c>
      <c r="M496" t="s">
        <v>4864</v>
      </c>
      <c r="U496" s="25"/>
    </row>
    <row r="497" spans="1:21">
      <c r="A497" s="24">
        <v>496</v>
      </c>
      <c r="B497" s="8">
        <v>100000496</v>
      </c>
      <c r="C497" s="216" t="s">
        <v>2691</v>
      </c>
      <c r="D497" s="215" t="s">
        <v>2692</v>
      </c>
      <c r="E497" t="s">
        <v>4863</v>
      </c>
      <c r="F497" s="54">
        <v>24</v>
      </c>
      <c r="G497" s="216" t="s">
        <v>315</v>
      </c>
      <c r="H497" s="216">
        <v>1</v>
      </c>
      <c r="I497" s="216" t="s">
        <v>2693</v>
      </c>
      <c r="J497" s="216"/>
      <c r="K497" s="216">
        <v>20040629</v>
      </c>
      <c r="L497" s="242" t="s">
        <v>1847</v>
      </c>
      <c r="M497" t="s">
        <v>4864</v>
      </c>
      <c r="U497" s="25"/>
    </row>
    <row r="498" spans="1:21">
      <c r="A498" s="24">
        <v>497</v>
      </c>
      <c r="B498" s="8">
        <v>100000497</v>
      </c>
      <c r="C498" s="216" t="s">
        <v>2694</v>
      </c>
      <c r="D498" s="215" t="s">
        <v>2695</v>
      </c>
      <c r="E498" t="s">
        <v>4863</v>
      </c>
      <c r="F498" s="54">
        <v>22</v>
      </c>
      <c r="G498" s="216" t="s">
        <v>315</v>
      </c>
      <c r="H498" s="216">
        <v>1</v>
      </c>
      <c r="I498" s="216" t="s">
        <v>2696</v>
      </c>
      <c r="J498" s="216"/>
      <c r="K498" s="216">
        <v>20040922</v>
      </c>
      <c r="L498" s="242" t="s">
        <v>1847</v>
      </c>
      <c r="M498" t="s">
        <v>4864</v>
      </c>
      <c r="U498" s="25"/>
    </row>
    <row r="499" spans="1:21">
      <c r="A499" s="24">
        <v>498</v>
      </c>
      <c r="B499" s="8">
        <v>100000498</v>
      </c>
      <c r="C499" s="216" t="s">
        <v>2697</v>
      </c>
      <c r="D499" s="215" t="s">
        <v>4481</v>
      </c>
      <c r="E499" t="s">
        <v>4863</v>
      </c>
      <c r="F499" s="54">
        <v>22</v>
      </c>
      <c r="G499" s="216" t="s">
        <v>315</v>
      </c>
      <c r="H499" s="216">
        <v>1</v>
      </c>
      <c r="I499" s="216" t="s">
        <v>2698</v>
      </c>
      <c r="J499" s="216"/>
      <c r="K499" s="216">
        <v>20040629</v>
      </c>
      <c r="L499" s="242" t="s">
        <v>1847</v>
      </c>
      <c r="M499" t="s">
        <v>4864</v>
      </c>
      <c r="U499" s="25"/>
    </row>
    <row r="500" spans="1:21">
      <c r="A500" s="24">
        <v>499</v>
      </c>
      <c r="B500" s="8">
        <v>100000499</v>
      </c>
      <c r="C500" s="216" t="s">
        <v>2699</v>
      </c>
      <c r="D500" s="215" t="s">
        <v>4482</v>
      </c>
      <c r="E500" t="s">
        <v>4863</v>
      </c>
      <c r="F500" s="54">
        <v>23</v>
      </c>
      <c r="G500" s="216" t="s">
        <v>315</v>
      </c>
      <c r="H500" s="216">
        <v>1</v>
      </c>
      <c r="I500" s="216" t="s">
        <v>2700</v>
      </c>
      <c r="J500" s="216"/>
      <c r="K500" s="216">
        <v>20050205</v>
      </c>
      <c r="L500" s="242" t="s">
        <v>2092</v>
      </c>
      <c r="M500" t="s">
        <v>4864</v>
      </c>
      <c r="U500" s="25"/>
    </row>
    <row r="501" spans="1:21">
      <c r="A501" s="24">
        <v>500</v>
      </c>
      <c r="B501" s="8">
        <v>100000500</v>
      </c>
      <c r="C501" s="216" t="s">
        <v>2701</v>
      </c>
      <c r="D501" s="215" t="s">
        <v>2702</v>
      </c>
      <c r="E501" t="s">
        <v>4863</v>
      </c>
      <c r="F501" s="54">
        <v>22</v>
      </c>
      <c r="G501" s="216" t="s">
        <v>315</v>
      </c>
      <c r="H501" s="216">
        <v>1</v>
      </c>
      <c r="I501" s="216" t="s">
        <v>2703</v>
      </c>
      <c r="J501" s="216"/>
      <c r="K501" s="216">
        <v>20040920</v>
      </c>
      <c r="L501" s="242" t="s">
        <v>1847</v>
      </c>
      <c r="M501" t="s">
        <v>4864</v>
      </c>
      <c r="U501" s="25"/>
    </row>
    <row r="502" spans="1:21">
      <c r="A502" s="24">
        <v>501</v>
      </c>
      <c r="B502" s="8">
        <v>100000501</v>
      </c>
      <c r="C502" s="216" t="s">
        <v>2704</v>
      </c>
      <c r="D502" s="215" t="s">
        <v>4483</v>
      </c>
      <c r="E502" t="s">
        <v>4863</v>
      </c>
      <c r="F502" s="54">
        <v>21</v>
      </c>
      <c r="G502" s="216" t="s">
        <v>315</v>
      </c>
      <c r="H502" s="216">
        <v>1</v>
      </c>
      <c r="I502" s="216" t="s">
        <v>2705</v>
      </c>
      <c r="J502" s="216"/>
      <c r="K502" s="216">
        <v>20040721</v>
      </c>
      <c r="L502" s="242" t="s">
        <v>1847</v>
      </c>
      <c r="M502" t="s">
        <v>4864</v>
      </c>
      <c r="U502" s="25"/>
    </row>
    <row r="503" spans="1:21">
      <c r="A503" s="24">
        <v>502</v>
      </c>
      <c r="B503" s="8">
        <v>100000502</v>
      </c>
      <c r="C503" s="216" t="s">
        <v>2706</v>
      </c>
      <c r="D503" s="215" t="s">
        <v>4484</v>
      </c>
      <c r="E503" t="s">
        <v>4863</v>
      </c>
      <c r="F503" s="54">
        <v>23</v>
      </c>
      <c r="G503" s="216" t="s">
        <v>315</v>
      </c>
      <c r="H503" s="216">
        <v>3</v>
      </c>
      <c r="I503" s="216" t="s">
        <v>2707</v>
      </c>
      <c r="J503" s="216"/>
      <c r="K503" s="216">
        <v>19990115</v>
      </c>
      <c r="L503" s="242" t="s">
        <v>1859</v>
      </c>
      <c r="M503" t="s">
        <v>4864</v>
      </c>
      <c r="U503" s="25"/>
    </row>
    <row r="504" spans="1:21">
      <c r="A504" s="24">
        <v>503</v>
      </c>
      <c r="B504" s="8">
        <v>100000503</v>
      </c>
      <c r="C504" s="216" t="s">
        <v>1407</v>
      </c>
      <c r="D504" s="215" t="s">
        <v>2708</v>
      </c>
      <c r="E504" t="s">
        <v>4863</v>
      </c>
      <c r="F504" s="54">
        <v>23</v>
      </c>
      <c r="G504" s="216" t="s">
        <v>315</v>
      </c>
      <c r="H504" s="216">
        <v>3</v>
      </c>
      <c r="I504" s="216" t="s">
        <v>2709</v>
      </c>
      <c r="J504" s="216"/>
      <c r="K504" s="216">
        <v>20021002</v>
      </c>
      <c r="L504" s="242" t="s">
        <v>1814</v>
      </c>
      <c r="M504" t="s">
        <v>4864</v>
      </c>
      <c r="U504" s="25"/>
    </row>
    <row r="505" spans="1:21">
      <c r="A505" s="24">
        <v>504</v>
      </c>
      <c r="B505" s="8">
        <v>100000504</v>
      </c>
      <c r="C505" s="216" t="s">
        <v>928</v>
      </c>
      <c r="D505" s="215" t="s">
        <v>2710</v>
      </c>
      <c r="E505" t="s">
        <v>4863</v>
      </c>
      <c r="F505" s="54">
        <v>23</v>
      </c>
      <c r="G505" s="216" t="s">
        <v>315</v>
      </c>
      <c r="H505" s="216">
        <v>3</v>
      </c>
      <c r="I505" s="216" t="s">
        <v>2711</v>
      </c>
      <c r="J505" s="216"/>
      <c r="K505" s="216">
        <v>20021109</v>
      </c>
      <c r="L505" s="242" t="s">
        <v>1814</v>
      </c>
      <c r="M505" t="s">
        <v>4864</v>
      </c>
      <c r="U505" s="25"/>
    </row>
    <row r="506" spans="1:21">
      <c r="A506" s="24">
        <v>505</v>
      </c>
      <c r="B506" s="8">
        <v>100000505</v>
      </c>
      <c r="C506" s="216" t="s">
        <v>2712</v>
      </c>
      <c r="D506" s="215" t="s">
        <v>2713</v>
      </c>
      <c r="E506" t="s">
        <v>4863</v>
      </c>
      <c r="F506" s="54">
        <v>22</v>
      </c>
      <c r="G506" s="216" t="s">
        <v>333</v>
      </c>
      <c r="H506" s="216">
        <v>2</v>
      </c>
      <c r="I506" s="216" t="s">
        <v>2714</v>
      </c>
      <c r="J506" s="216"/>
      <c r="K506" s="216">
        <v>20020508</v>
      </c>
      <c r="L506" s="242" t="s">
        <v>1814</v>
      </c>
      <c r="M506" t="s">
        <v>4864</v>
      </c>
      <c r="U506" s="25"/>
    </row>
    <row r="507" spans="1:21">
      <c r="A507" s="24">
        <v>506</v>
      </c>
      <c r="B507" s="8">
        <v>100000506</v>
      </c>
      <c r="C507" s="216" t="s">
        <v>2715</v>
      </c>
      <c r="D507" s="215" t="s">
        <v>4485</v>
      </c>
      <c r="E507" t="s">
        <v>4863</v>
      </c>
      <c r="F507" s="54">
        <v>22</v>
      </c>
      <c r="G507" s="216" t="s">
        <v>333</v>
      </c>
      <c r="H507" s="216">
        <v>1</v>
      </c>
      <c r="I507" s="216" t="s">
        <v>2716</v>
      </c>
      <c r="J507" s="216"/>
      <c r="K507" s="216">
        <v>20021214</v>
      </c>
      <c r="L507" s="242" t="s">
        <v>1814</v>
      </c>
      <c r="M507" t="s">
        <v>4864</v>
      </c>
      <c r="U507" s="25"/>
    </row>
    <row r="508" spans="1:21">
      <c r="A508" s="24">
        <v>507</v>
      </c>
      <c r="B508" s="8">
        <v>100000507</v>
      </c>
      <c r="C508" s="216" t="s">
        <v>2717</v>
      </c>
      <c r="D508" s="215" t="s">
        <v>4486</v>
      </c>
      <c r="E508" t="s">
        <v>4863</v>
      </c>
      <c r="F508" s="54">
        <v>22</v>
      </c>
      <c r="G508" s="216" t="s">
        <v>333</v>
      </c>
      <c r="H508" s="216">
        <v>2</v>
      </c>
      <c r="I508" s="216" t="s">
        <v>2718</v>
      </c>
      <c r="J508" s="216"/>
      <c r="K508" s="216">
        <v>20030107</v>
      </c>
      <c r="L508" s="242" t="s">
        <v>1836</v>
      </c>
      <c r="M508" t="s">
        <v>4864</v>
      </c>
      <c r="U508" s="25"/>
    </row>
    <row r="509" spans="1:21">
      <c r="A509" s="24">
        <v>508</v>
      </c>
      <c r="B509" s="8">
        <v>100000508</v>
      </c>
      <c r="C509" s="216" t="s">
        <v>2719</v>
      </c>
      <c r="D509" s="215" t="s">
        <v>4487</v>
      </c>
      <c r="E509" t="s">
        <v>4863</v>
      </c>
      <c r="F509" s="54">
        <v>22</v>
      </c>
      <c r="G509" s="216" t="s">
        <v>333</v>
      </c>
      <c r="H509" s="216" t="s">
        <v>44</v>
      </c>
      <c r="I509" s="216" t="s">
        <v>2720</v>
      </c>
      <c r="J509" s="216"/>
      <c r="K509" s="216">
        <v>19990507</v>
      </c>
      <c r="L509" s="242" t="s">
        <v>1859</v>
      </c>
      <c r="M509" t="s">
        <v>4864</v>
      </c>
      <c r="U509" s="25"/>
    </row>
    <row r="510" spans="1:21">
      <c r="A510" s="24">
        <v>509</v>
      </c>
      <c r="B510" s="8">
        <v>100000509</v>
      </c>
      <c r="C510" s="216" t="s">
        <v>1165</v>
      </c>
      <c r="D510" s="215" t="s">
        <v>4488</v>
      </c>
      <c r="E510" t="s">
        <v>4863</v>
      </c>
      <c r="F510" s="54">
        <v>22</v>
      </c>
      <c r="G510" s="216" t="s">
        <v>333</v>
      </c>
      <c r="H510" s="216">
        <v>3</v>
      </c>
      <c r="I510" s="216" t="s">
        <v>2721</v>
      </c>
      <c r="J510" s="216"/>
      <c r="K510" s="216">
        <v>20011228</v>
      </c>
      <c r="L510" s="242" t="s">
        <v>1796</v>
      </c>
      <c r="M510" t="s">
        <v>4864</v>
      </c>
      <c r="U510" s="25"/>
    </row>
    <row r="511" spans="1:21">
      <c r="A511" s="24">
        <v>510</v>
      </c>
      <c r="B511" s="8">
        <v>100000510</v>
      </c>
      <c r="C511" s="216" t="s">
        <v>902</v>
      </c>
      <c r="D511" s="215" t="s">
        <v>4489</v>
      </c>
      <c r="E511" t="s">
        <v>4863</v>
      </c>
      <c r="F511" s="54">
        <v>22</v>
      </c>
      <c r="G511" s="216" t="s">
        <v>333</v>
      </c>
      <c r="H511" s="216">
        <v>4</v>
      </c>
      <c r="I511" s="216" t="s">
        <v>2722</v>
      </c>
      <c r="J511" s="216"/>
      <c r="K511" s="216">
        <v>20001211</v>
      </c>
      <c r="L511" s="242" t="s">
        <v>1787</v>
      </c>
      <c r="M511" t="s">
        <v>4864</v>
      </c>
      <c r="U511" s="25"/>
    </row>
    <row r="512" spans="1:21">
      <c r="A512" s="24">
        <v>511</v>
      </c>
      <c r="B512" s="8">
        <v>100000511</v>
      </c>
      <c r="C512" s="216" t="s">
        <v>1408</v>
      </c>
      <c r="D512" s="215" t="s">
        <v>2723</v>
      </c>
      <c r="E512" t="s">
        <v>4863</v>
      </c>
      <c r="F512" s="54">
        <v>22</v>
      </c>
      <c r="G512" s="216" t="s">
        <v>333</v>
      </c>
      <c r="H512" s="216">
        <v>2</v>
      </c>
      <c r="I512" s="216" t="s">
        <v>2724</v>
      </c>
      <c r="J512" s="216"/>
      <c r="K512" s="216">
        <v>20020616</v>
      </c>
      <c r="L512" s="242" t="s">
        <v>1814</v>
      </c>
      <c r="M512" t="s">
        <v>4864</v>
      </c>
      <c r="U512" s="25"/>
    </row>
    <row r="513" spans="1:21">
      <c r="A513" s="24">
        <v>512</v>
      </c>
      <c r="B513" s="8">
        <v>100000512</v>
      </c>
      <c r="C513" s="216" t="s">
        <v>1409</v>
      </c>
      <c r="D513" s="215" t="s">
        <v>2725</v>
      </c>
      <c r="E513" t="s">
        <v>4863</v>
      </c>
      <c r="F513" s="54">
        <v>22</v>
      </c>
      <c r="G513" s="216" t="s">
        <v>333</v>
      </c>
      <c r="H513" s="216">
        <v>2</v>
      </c>
      <c r="I513" s="216" t="s">
        <v>2726</v>
      </c>
      <c r="J513" s="216"/>
      <c r="K513" s="216">
        <v>20020712</v>
      </c>
      <c r="L513" s="242" t="s">
        <v>1814</v>
      </c>
      <c r="M513" t="s">
        <v>4864</v>
      </c>
      <c r="U513" s="25"/>
    </row>
    <row r="514" spans="1:21">
      <c r="A514" s="24">
        <v>513</v>
      </c>
      <c r="B514" s="8">
        <v>100000513</v>
      </c>
      <c r="C514" s="216" t="s">
        <v>1410</v>
      </c>
      <c r="D514" s="215" t="s">
        <v>4490</v>
      </c>
      <c r="E514" t="s">
        <v>4863</v>
      </c>
      <c r="F514" s="54">
        <v>22</v>
      </c>
      <c r="G514" s="216" t="s">
        <v>333</v>
      </c>
      <c r="H514" s="216">
        <v>2</v>
      </c>
      <c r="I514" s="216" t="s">
        <v>2727</v>
      </c>
      <c r="J514" s="216"/>
      <c r="K514" s="216">
        <v>20020502</v>
      </c>
      <c r="L514" s="242" t="s">
        <v>1814</v>
      </c>
      <c r="M514" t="s">
        <v>4864</v>
      </c>
      <c r="U514" s="25"/>
    </row>
    <row r="515" spans="1:21">
      <c r="A515" s="24">
        <v>514</v>
      </c>
      <c r="B515" s="8">
        <v>100000514</v>
      </c>
      <c r="C515" s="216" t="s">
        <v>2728</v>
      </c>
      <c r="D515" s="215" t="s">
        <v>4491</v>
      </c>
      <c r="E515" t="s">
        <v>4863</v>
      </c>
      <c r="F515" s="54">
        <v>22</v>
      </c>
      <c r="G515" s="216" t="s">
        <v>333</v>
      </c>
      <c r="H515" s="216">
        <v>1</v>
      </c>
      <c r="I515" s="216" t="s">
        <v>2729</v>
      </c>
      <c r="J515" s="216"/>
      <c r="K515" s="216">
        <v>20030605</v>
      </c>
      <c r="L515" s="242" t="s">
        <v>1836</v>
      </c>
      <c r="M515" t="s">
        <v>4864</v>
      </c>
      <c r="U515" s="25"/>
    </row>
    <row r="516" spans="1:21">
      <c r="A516" s="24">
        <v>515</v>
      </c>
      <c r="B516" s="8">
        <v>100000515</v>
      </c>
      <c r="C516" s="216" t="s">
        <v>1663</v>
      </c>
      <c r="D516" s="215" t="s">
        <v>2730</v>
      </c>
      <c r="E516" t="s">
        <v>4863</v>
      </c>
      <c r="F516" s="54">
        <v>21</v>
      </c>
      <c r="G516" s="216" t="s">
        <v>320</v>
      </c>
      <c r="H516" s="216">
        <v>4</v>
      </c>
      <c r="I516" s="216" t="s">
        <v>2731</v>
      </c>
      <c r="J516" s="216"/>
      <c r="K516" s="216">
        <v>20011119</v>
      </c>
      <c r="L516" s="242" t="s">
        <v>1796</v>
      </c>
      <c r="M516" t="s">
        <v>4864</v>
      </c>
      <c r="U516" s="25"/>
    </row>
    <row r="517" spans="1:21">
      <c r="A517" s="24">
        <v>516</v>
      </c>
      <c r="B517" s="8">
        <v>100000516</v>
      </c>
      <c r="C517" s="216" t="s">
        <v>2732</v>
      </c>
      <c r="D517" s="215" t="s">
        <v>4492</v>
      </c>
      <c r="E517" t="s">
        <v>4863</v>
      </c>
      <c r="F517" s="54">
        <v>21</v>
      </c>
      <c r="G517" s="216" t="s">
        <v>320</v>
      </c>
      <c r="H517" s="216">
        <v>4</v>
      </c>
      <c r="I517" s="216" t="s">
        <v>2733</v>
      </c>
      <c r="J517" s="216"/>
      <c r="K517" s="216">
        <v>20011123</v>
      </c>
      <c r="L517" s="242" t="s">
        <v>1796</v>
      </c>
      <c r="M517" t="s">
        <v>4864</v>
      </c>
      <c r="U517" s="25"/>
    </row>
    <row r="518" spans="1:21">
      <c r="A518" s="24">
        <v>517</v>
      </c>
      <c r="B518" s="8">
        <v>100000517</v>
      </c>
      <c r="C518" s="216" t="s">
        <v>851</v>
      </c>
      <c r="D518" s="215" t="s">
        <v>2734</v>
      </c>
      <c r="E518" t="s">
        <v>4863</v>
      </c>
      <c r="F518" s="54">
        <v>21</v>
      </c>
      <c r="G518" s="216" t="s">
        <v>320</v>
      </c>
      <c r="H518" s="216">
        <v>3</v>
      </c>
      <c r="I518" s="216" t="s">
        <v>2735</v>
      </c>
      <c r="J518" s="216"/>
      <c r="K518" s="216">
        <v>20021021</v>
      </c>
      <c r="L518" s="242" t="s">
        <v>1814</v>
      </c>
      <c r="M518" t="s">
        <v>4864</v>
      </c>
      <c r="U518" s="25"/>
    </row>
    <row r="519" spans="1:21">
      <c r="A519" s="24">
        <v>518</v>
      </c>
      <c r="B519" s="8">
        <v>100000518</v>
      </c>
      <c r="C519" s="216" t="s">
        <v>1178</v>
      </c>
      <c r="D519" s="215" t="s">
        <v>2736</v>
      </c>
      <c r="E519" t="s">
        <v>4863</v>
      </c>
      <c r="F519" s="54">
        <v>21</v>
      </c>
      <c r="G519" s="216" t="s">
        <v>320</v>
      </c>
      <c r="H519" s="216">
        <v>3</v>
      </c>
      <c r="I519" s="216" t="s">
        <v>2737</v>
      </c>
      <c r="J519" s="216"/>
      <c r="K519" s="216">
        <v>20021003</v>
      </c>
      <c r="L519" s="242" t="s">
        <v>1814</v>
      </c>
      <c r="M519" t="s">
        <v>4864</v>
      </c>
      <c r="U519" s="25"/>
    </row>
    <row r="520" spans="1:21">
      <c r="A520" s="479">
        <v>519</v>
      </c>
      <c r="B520" s="8">
        <v>100000519</v>
      </c>
      <c r="C520" s="216" t="s">
        <v>2738</v>
      </c>
      <c r="D520" s="215" t="s">
        <v>4493</v>
      </c>
      <c r="E520" t="s">
        <v>4863</v>
      </c>
      <c r="F520" s="54">
        <v>21</v>
      </c>
      <c r="G520" s="216" t="s">
        <v>320</v>
      </c>
      <c r="H520" s="216">
        <v>3</v>
      </c>
      <c r="I520" s="216" t="s">
        <v>2739</v>
      </c>
      <c r="J520" s="216"/>
      <c r="K520" s="216">
        <v>20020815</v>
      </c>
      <c r="L520" s="242" t="s">
        <v>1814</v>
      </c>
      <c r="M520" t="s">
        <v>4864</v>
      </c>
    </row>
    <row r="521" spans="1:21">
      <c r="A521" s="479">
        <v>520</v>
      </c>
      <c r="B521" s="8">
        <v>100000520</v>
      </c>
      <c r="C521" s="216" t="s">
        <v>1664</v>
      </c>
      <c r="D521" s="215" t="s">
        <v>4494</v>
      </c>
      <c r="E521" t="s">
        <v>4863</v>
      </c>
      <c r="F521" s="54">
        <v>21</v>
      </c>
      <c r="G521" s="216" t="s">
        <v>320</v>
      </c>
      <c r="H521" s="216">
        <v>2</v>
      </c>
      <c r="I521" s="216" t="s">
        <v>2740</v>
      </c>
      <c r="J521" s="216"/>
      <c r="K521" s="216">
        <v>20030725</v>
      </c>
      <c r="L521" s="242" t="s">
        <v>1836</v>
      </c>
      <c r="M521" t="s">
        <v>4864</v>
      </c>
    </row>
    <row r="522" spans="1:21">
      <c r="A522" s="479">
        <v>521</v>
      </c>
      <c r="B522" s="8">
        <v>100000521</v>
      </c>
      <c r="C522" s="216" t="s">
        <v>2741</v>
      </c>
      <c r="D522" s="215" t="s">
        <v>4495</v>
      </c>
      <c r="E522" t="s">
        <v>4863</v>
      </c>
      <c r="F522" s="54">
        <v>21</v>
      </c>
      <c r="G522" s="216" t="s">
        <v>320</v>
      </c>
      <c r="H522" s="216">
        <v>1</v>
      </c>
      <c r="I522" s="216" t="s">
        <v>2742</v>
      </c>
      <c r="J522" s="216"/>
      <c r="K522" s="216">
        <v>20040701</v>
      </c>
      <c r="L522" s="242" t="s">
        <v>1847</v>
      </c>
      <c r="M522" t="s">
        <v>4864</v>
      </c>
    </row>
    <row r="523" spans="1:21">
      <c r="A523" s="479">
        <v>522</v>
      </c>
      <c r="B523" s="8">
        <v>100000522</v>
      </c>
      <c r="C523" s="216" t="s">
        <v>1454</v>
      </c>
      <c r="D523" s="215" t="s">
        <v>4496</v>
      </c>
      <c r="E523" t="s">
        <v>4863</v>
      </c>
      <c r="F523" s="54">
        <v>24</v>
      </c>
      <c r="G523" s="216" t="s">
        <v>1522</v>
      </c>
      <c r="H523" s="216">
        <v>2</v>
      </c>
      <c r="I523" s="216" t="s">
        <v>2743</v>
      </c>
      <c r="J523" s="216"/>
      <c r="K523" s="216">
        <v>20030505</v>
      </c>
      <c r="L523" s="242" t="s">
        <v>1836</v>
      </c>
      <c r="M523" t="s">
        <v>4864</v>
      </c>
    </row>
    <row r="524" spans="1:21">
      <c r="A524" s="479">
        <v>523</v>
      </c>
      <c r="B524" s="8">
        <v>100000523</v>
      </c>
      <c r="C524" s="216" t="s">
        <v>1455</v>
      </c>
      <c r="D524" s="215" t="s">
        <v>4497</v>
      </c>
      <c r="E524" t="s">
        <v>4863</v>
      </c>
      <c r="F524" s="54">
        <v>24</v>
      </c>
      <c r="G524" s="216" t="s">
        <v>1522</v>
      </c>
      <c r="H524" s="216">
        <v>2</v>
      </c>
      <c r="I524" s="216" t="s">
        <v>2744</v>
      </c>
      <c r="J524" s="216"/>
      <c r="K524" s="216">
        <v>20040305</v>
      </c>
      <c r="L524" s="242" t="s">
        <v>1847</v>
      </c>
      <c r="M524" t="s">
        <v>4864</v>
      </c>
    </row>
    <row r="525" spans="1:21">
      <c r="A525" s="479">
        <v>524</v>
      </c>
      <c r="B525" s="8">
        <v>100000524</v>
      </c>
      <c r="C525" s="216" t="s">
        <v>862</v>
      </c>
      <c r="D525" s="215" t="s">
        <v>2745</v>
      </c>
      <c r="E525" t="s">
        <v>4863</v>
      </c>
      <c r="F525" s="54">
        <v>23</v>
      </c>
      <c r="G525" s="216" t="s">
        <v>321</v>
      </c>
      <c r="H525" s="216">
        <v>4</v>
      </c>
      <c r="I525" s="216" t="s">
        <v>2746</v>
      </c>
      <c r="J525" s="216"/>
      <c r="K525" s="216">
        <v>20010530</v>
      </c>
      <c r="L525" s="242" t="s">
        <v>1796</v>
      </c>
      <c r="M525" t="s">
        <v>4864</v>
      </c>
    </row>
    <row r="526" spans="1:21">
      <c r="A526" s="479">
        <v>525</v>
      </c>
      <c r="B526" s="8">
        <v>100000525</v>
      </c>
      <c r="C526" s="216" t="s">
        <v>863</v>
      </c>
      <c r="D526" s="215" t="s">
        <v>2747</v>
      </c>
      <c r="E526" t="s">
        <v>4863</v>
      </c>
      <c r="F526" s="54">
        <v>23</v>
      </c>
      <c r="G526" s="216" t="s">
        <v>321</v>
      </c>
      <c r="H526" s="216">
        <v>4</v>
      </c>
      <c r="I526" s="216" t="s">
        <v>2748</v>
      </c>
      <c r="J526" s="216"/>
      <c r="K526" s="216">
        <v>20011224</v>
      </c>
      <c r="L526" s="242" t="s">
        <v>1796</v>
      </c>
      <c r="M526" t="s">
        <v>4864</v>
      </c>
    </row>
    <row r="527" spans="1:21">
      <c r="A527" s="479">
        <v>526</v>
      </c>
      <c r="B527" s="8">
        <v>100000526</v>
      </c>
      <c r="C527" s="216" t="s">
        <v>864</v>
      </c>
      <c r="D527" s="215" t="s">
        <v>2749</v>
      </c>
      <c r="E527" t="s">
        <v>4863</v>
      </c>
      <c r="F527" s="54">
        <v>23</v>
      </c>
      <c r="G527" s="216" t="s">
        <v>321</v>
      </c>
      <c r="H527" s="216">
        <v>4</v>
      </c>
      <c r="I527" s="216" t="s">
        <v>2750</v>
      </c>
      <c r="J527" s="216"/>
      <c r="K527" s="216">
        <v>20010414</v>
      </c>
      <c r="L527" s="242" t="s">
        <v>1796</v>
      </c>
      <c r="M527" t="s">
        <v>4864</v>
      </c>
    </row>
    <row r="528" spans="1:21">
      <c r="A528" s="479">
        <v>527</v>
      </c>
      <c r="B528" s="8">
        <v>100000527</v>
      </c>
      <c r="C528" s="216" t="s">
        <v>865</v>
      </c>
      <c r="D528" s="215" t="s">
        <v>4498</v>
      </c>
      <c r="E528" t="s">
        <v>4863</v>
      </c>
      <c r="F528" s="54">
        <v>23</v>
      </c>
      <c r="G528" s="216" t="s">
        <v>321</v>
      </c>
      <c r="H528" s="216">
        <v>4</v>
      </c>
      <c r="I528" s="216" t="s">
        <v>2751</v>
      </c>
      <c r="J528" s="216"/>
      <c r="K528" s="216">
        <v>20010514</v>
      </c>
      <c r="L528" s="242" t="s">
        <v>1796</v>
      </c>
      <c r="M528" t="s">
        <v>4864</v>
      </c>
    </row>
    <row r="529" spans="1:13">
      <c r="A529" s="479">
        <v>528</v>
      </c>
      <c r="B529" s="8">
        <v>100000528</v>
      </c>
      <c r="C529" s="216" t="s">
        <v>866</v>
      </c>
      <c r="D529" s="215" t="s">
        <v>4499</v>
      </c>
      <c r="E529" t="s">
        <v>4863</v>
      </c>
      <c r="F529" s="54">
        <v>23</v>
      </c>
      <c r="G529" s="216" t="s">
        <v>321</v>
      </c>
      <c r="H529" s="216">
        <v>4</v>
      </c>
      <c r="I529" s="216" t="s">
        <v>2752</v>
      </c>
      <c r="J529" s="216"/>
      <c r="K529" s="216">
        <v>20020317</v>
      </c>
      <c r="L529" s="242" t="s">
        <v>1814</v>
      </c>
      <c r="M529" t="s">
        <v>4864</v>
      </c>
    </row>
    <row r="530" spans="1:13">
      <c r="A530" s="479">
        <v>529</v>
      </c>
      <c r="B530" s="8">
        <v>100000529</v>
      </c>
      <c r="C530" s="216" t="s">
        <v>867</v>
      </c>
      <c r="D530" s="215" t="s">
        <v>4500</v>
      </c>
      <c r="E530" t="s">
        <v>4863</v>
      </c>
      <c r="F530" s="54">
        <v>23</v>
      </c>
      <c r="G530" s="216" t="s">
        <v>321</v>
      </c>
      <c r="H530" s="216">
        <v>4</v>
      </c>
      <c r="I530" s="216" t="s">
        <v>2753</v>
      </c>
      <c r="J530" s="216"/>
      <c r="K530" s="216">
        <v>20010922</v>
      </c>
      <c r="L530" s="242" t="s">
        <v>1796</v>
      </c>
      <c r="M530" t="s">
        <v>4864</v>
      </c>
    </row>
    <row r="531" spans="1:13">
      <c r="A531" s="479">
        <v>530</v>
      </c>
      <c r="B531" s="8">
        <v>100000530</v>
      </c>
      <c r="C531" s="216" t="s">
        <v>1456</v>
      </c>
      <c r="D531" s="215" t="s">
        <v>2754</v>
      </c>
      <c r="E531" t="s">
        <v>4863</v>
      </c>
      <c r="F531" s="54">
        <v>23</v>
      </c>
      <c r="G531" s="216" t="s">
        <v>321</v>
      </c>
      <c r="H531" s="216">
        <v>3</v>
      </c>
      <c r="I531" s="216" t="s">
        <v>2755</v>
      </c>
      <c r="J531" s="216"/>
      <c r="K531" s="216">
        <v>20020622</v>
      </c>
      <c r="L531" s="242" t="s">
        <v>1814</v>
      </c>
      <c r="M531" t="s">
        <v>4864</v>
      </c>
    </row>
    <row r="532" spans="1:13">
      <c r="A532" s="479">
        <v>531</v>
      </c>
      <c r="B532" s="8">
        <v>100000531</v>
      </c>
      <c r="C532" s="216" t="s">
        <v>868</v>
      </c>
      <c r="D532" s="215" t="s">
        <v>2756</v>
      </c>
      <c r="E532" t="s">
        <v>4863</v>
      </c>
      <c r="F532" s="54">
        <v>23</v>
      </c>
      <c r="G532" s="216" t="s">
        <v>321</v>
      </c>
      <c r="H532" s="216">
        <v>3</v>
      </c>
      <c r="I532" s="216" t="s">
        <v>2757</v>
      </c>
      <c r="J532" s="216"/>
      <c r="K532" s="216">
        <v>20021128</v>
      </c>
      <c r="L532" s="242" t="s">
        <v>1814</v>
      </c>
      <c r="M532" t="s">
        <v>4864</v>
      </c>
    </row>
    <row r="533" spans="1:13">
      <c r="A533" s="479">
        <v>532</v>
      </c>
      <c r="B533" s="8">
        <v>100000532</v>
      </c>
      <c r="C533" s="216" t="s">
        <v>1457</v>
      </c>
      <c r="D533" s="215" t="s">
        <v>4501</v>
      </c>
      <c r="E533" t="s">
        <v>4863</v>
      </c>
      <c r="F533" s="54">
        <v>23</v>
      </c>
      <c r="G533" s="216" t="s">
        <v>321</v>
      </c>
      <c r="H533" s="216">
        <v>3</v>
      </c>
      <c r="I533" s="216" t="s">
        <v>2758</v>
      </c>
      <c r="J533" s="216"/>
      <c r="K533" s="216">
        <v>20021004</v>
      </c>
      <c r="L533" s="242" t="s">
        <v>1814</v>
      </c>
      <c r="M533" t="s">
        <v>4864</v>
      </c>
    </row>
    <row r="534" spans="1:13">
      <c r="A534" s="479">
        <v>533</v>
      </c>
      <c r="B534" s="8">
        <v>100000533</v>
      </c>
      <c r="C534" s="216" t="s">
        <v>869</v>
      </c>
      <c r="D534" s="215" t="s">
        <v>4502</v>
      </c>
      <c r="E534" t="s">
        <v>4863</v>
      </c>
      <c r="F534" s="54">
        <v>23</v>
      </c>
      <c r="G534" s="216" t="s">
        <v>321</v>
      </c>
      <c r="H534" s="216">
        <v>3</v>
      </c>
      <c r="I534" s="216" t="s">
        <v>2759</v>
      </c>
      <c r="J534" s="216"/>
      <c r="K534" s="216">
        <v>20030107</v>
      </c>
      <c r="L534" s="242" t="s">
        <v>1836</v>
      </c>
      <c r="M534" t="s">
        <v>4864</v>
      </c>
    </row>
    <row r="535" spans="1:13">
      <c r="A535" s="479">
        <v>534</v>
      </c>
      <c r="B535" s="8">
        <v>100000534</v>
      </c>
      <c r="C535" s="216" t="s">
        <v>1458</v>
      </c>
      <c r="D535" s="215" t="s">
        <v>2760</v>
      </c>
      <c r="E535" t="s">
        <v>4863</v>
      </c>
      <c r="F535" s="54">
        <v>23</v>
      </c>
      <c r="G535" s="216" t="s">
        <v>321</v>
      </c>
      <c r="H535" s="216">
        <v>3</v>
      </c>
      <c r="I535" s="216" t="s">
        <v>2761</v>
      </c>
      <c r="J535" s="216"/>
      <c r="K535" s="216">
        <v>20021115</v>
      </c>
      <c r="L535" s="242" t="s">
        <v>1814</v>
      </c>
      <c r="M535" t="s">
        <v>4864</v>
      </c>
    </row>
    <row r="536" spans="1:13">
      <c r="A536" s="479">
        <v>535</v>
      </c>
      <c r="B536" s="8">
        <v>100000535</v>
      </c>
      <c r="C536" s="216" t="s">
        <v>1459</v>
      </c>
      <c r="D536" s="215" t="s">
        <v>2762</v>
      </c>
      <c r="E536" t="s">
        <v>4863</v>
      </c>
      <c r="F536" s="54">
        <v>23</v>
      </c>
      <c r="G536" s="216" t="s">
        <v>321</v>
      </c>
      <c r="H536" s="216">
        <v>3</v>
      </c>
      <c r="I536" s="216" t="s">
        <v>2763</v>
      </c>
      <c r="J536" s="216"/>
      <c r="K536" s="216">
        <v>20020408</v>
      </c>
      <c r="L536" s="242" t="s">
        <v>1814</v>
      </c>
      <c r="M536" t="s">
        <v>4864</v>
      </c>
    </row>
    <row r="537" spans="1:13">
      <c r="A537" s="479">
        <v>536</v>
      </c>
      <c r="B537" s="8">
        <v>100000536</v>
      </c>
      <c r="C537" s="216" t="s">
        <v>1460</v>
      </c>
      <c r="D537" s="215" t="s">
        <v>2764</v>
      </c>
      <c r="E537" t="s">
        <v>4863</v>
      </c>
      <c r="F537" s="54">
        <v>23</v>
      </c>
      <c r="G537" s="216" t="s">
        <v>321</v>
      </c>
      <c r="H537" s="216">
        <v>3</v>
      </c>
      <c r="I537" s="216" t="s">
        <v>2765</v>
      </c>
      <c r="J537" s="216"/>
      <c r="K537" s="216">
        <v>20021203</v>
      </c>
      <c r="L537" s="242" t="s">
        <v>1814</v>
      </c>
      <c r="M537" t="s">
        <v>4864</v>
      </c>
    </row>
    <row r="538" spans="1:13">
      <c r="A538" s="479">
        <v>537</v>
      </c>
      <c r="B538" s="8">
        <v>100000537</v>
      </c>
      <c r="C538" s="216" t="s">
        <v>1461</v>
      </c>
      <c r="D538" s="215" t="s">
        <v>2766</v>
      </c>
      <c r="E538" t="s">
        <v>4863</v>
      </c>
      <c r="F538" s="54">
        <v>23</v>
      </c>
      <c r="G538" s="216" t="s">
        <v>321</v>
      </c>
      <c r="H538" s="216">
        <v>3</v>
      </c>
      <c r="I538" s="216" t="s">
        <v>2767</v>
      </c>
      <c r="J538" s="216"/>
      <c r="K538" s="216">
        <v>20021207</v>
      </c>
      <c r="L538" s="242" t="s">
        <v>1814</v>
      </c>
      <c r="M538" t="s">
        <v>4864</v>
      </c>
    </row>
    <row r="539" spans="1:13">
      <c r="A539" s="479">
        <v>538</v>
      </c>
      <c r="B539" s="8">
        <v>100000538</v>
      </c>
      <c r="C539" s="216" t="s">
        <v>870</v>
      </c>
      <c r="D539" s="215" t="s">
        <v>4503</v>
      </c>
      <c r="E539" t="s">
        <v>4863</v>
      </c>
      <c r="F539" s="54">
        <v>23</v>
      </c>
      <c r="G539" s="216" t="s">
        <v>321</v>
      </c>
      <c r="H539" s="216">
        <v>3</v>
      </c>
      <c r="I539" s="216" t="s">
        <v>2768</v>
      </c>
      <c r="J539" s="216"/>
      <c r="K539" s="216">
        <v>20021231</v>
      </c>
      <c r="L539" s="242" t="s">
        <v>1814</v>
      </c>
      <c r="M539" t="s">
        <v>4864</v>
      </c>
    </row>
    <row r="540" spans="1:13">
      <c r="A540" s="479">
        <v>539</v>
      </c>
      <c r="B540" s="8">
        <v>100000539</v>
      </c>
      <c r="C540" s="216" t="s">
        <v>1733</v>
      </c>
      <c r="D540" s="215" t="s">
        <v>2769</v>
      </c>
      <c r="E540" t="s">
        <v>4863</v>
      </c>
      <c r="F540" s="54">
        <v>21</v>
      </c>
      <c r="G540" s="216" t="s">
        <v>321</v>
      </c>
      <c r="H540" s="216">
        <v>2</v>
      </c>
      <c r="I540" s="216" t="s">
        <v>2770</v>
      </c>
      <c r="J540" s="216"/>
      <c r="K540" s="216">
        <v>20030410</v>
      </c>
      <c r="L540" s="242" t="s">
        <v>1836</v>
      </c>
      <c r="M540" t="s">
        <v>4864</v>
      </c>
    </row>
    <row r="541" spans="1:13">
      <c r="A541" s="479">
        <v>540</v>
      </c>
      <c r="B541" s="8">
        <v>100000540</v>
      </c>
      <c r="C541" s="216" t="s">
        <v>1462</v>
      </c>
      <c r="D541" s="215" t="s">
        <v>2771</v>
      </c>
      <c r="E541" t="s">
        <v>4863</v>
      </c>
      <c r="F541" s="54">
        <v>23</v>
      </c>
      <c r="G541" s="216" t="s">
        <v>321</v>
      </c>
      <c r="H541" s="216">
        <v>2</v>
      </c>
      <c r="I541" s="216" t="s">
        <v>2772</v>
      </c>
      <c r="J541" s="216"/>
      <c r="K541" s="216">
        <v>20030501</v>
      </c>
      <c r="L541" s="242" t="s">
        <v>1836</v>
      </c>
      <c r="M541" t="s">
        <v>4864</v>
      </c>
    </row>
    <row r="542" spans="1:13">
      <c r="A542" s="479">
        <v>541</v>
      </c>
      <c r="B542" s="8">
        <v>100000541</v>
      </c>
      <c r="C542" s="216" t="s">
        <v>1734</v>
      </c>
      <c r="D542" s="215" t="s">
        <v>2773</v>
      </c>
      <c r="E542" t="s">
        <v>4863</v>
      </c>
      <c r="F542" s="54">
        <v>23</v>
      </c>
      <c r="G542" s="216" t="s">
        <v>321</v>
      </c>
      <c r="H542" s="216">
        <v>2</v>
      </c>
      <c r="I542" s="216" t="s">
        <v>2774</v>
      </c>
      <c r="J542" s="216"/>
      <c r="K542" s="216">
        <v>20031010</v>
      </c>
      <c r="L542" s="242" t="s">
        <v>1836</v>
      </c>
      <c r="M542" t="s">
        <v>4864</v>
      </c>
    </row>
    <row r="543" spans="1:13">
      <c r="A543" s="479">
        <v>542</v>
      </c>
      <c r="B543" s="8">
        <v>100000542</v>
      </c>
      <c r="C543" s="216" t="s">
        <v>1735</v>
      </c>
      <c r="D543" s="215" t="s">
        <v>2775</v>
      </c>
      <c r="E543" t="s">
        <v>4863</v>
      </c>
      <c r="F543" s="54">
        <v>23</v>
      </c>
      <c r="G543" s="216" t="s">
        <v>321</v>
      </c>
      <c r="H543" s="216">
        <v>2</v>
      </c>
      <c r="I543" s="216" t="s">
        <v>2776</v>
      </c>
      <c r="J543" s="216"/>
      <c r="K543" s="216">
        <v>20031001</v>
      </c>
      <c r="L543" s="242" t="s">
        <v>1836</v>
      </c>
      <c r="M543" t="s">
        <v>4864</v>
      </c>
    </row>
    <row r="544" spans="1:13">
      <c r="A544" s="479">
        <v>543</v>
      </c>
      <c r="B544" s="8">
        <v>100000543</v>
      </c>
      <c r="C544" s="216" t="s">
        <v>1736</v>
      </c>
      <c r="D544" s="215" t="s">
        <v>2777</v>
      </c>
      <c r="E544" t="s">
        <v>4863</v>
      </c>
      <c r="F544" s="54">
        <v>21</v>
      </c>
      <c r="G544" s="216" t="s">
        <v>321</v>
      </c>
      <c r="H544" s="216">
        <v>2</v>
      </c>
      <c r="I544" s="216" t="s">
        <v>2778</v>
      </c>
      <c r="J544" s="216"/>
      <c r="K544" s="216">
        <v>20030807</v>
      </c>
      <c r="L544" s="242" t="s">
        <v>1836</v>
      </c>
      <c r="M544" t="s">
        <v>4864</v>
      </c>
    </row>
    <row r="545" spans="1:13">
      <c r="A545" s="479">
        <v>544</v>
      </c>
      <c r="B545" s="8">
        <v>100000544</v>
      </c>
      <c r="C545" s="216" t="s">
        <v>1737</v>
      </c>
      <c r="D545" s="215" t="s">
        <v>2779</v>
      </c>
      <c r="E545" t="s">
        <v>4863</v>
      </c>
      <c r="F545" s="54">
        <v>23</v>
      </c>
      <c r="G545" s="216" t="s">
        <v>321</v>
      </c>
      <c r="H545" s="216">
        <v>2</v>
      </c>
      <c r="I545" s="216" t="s">
        <v>2780</v>
      </c>
      <c r="J545" s="216"/>
      <c r="K545" s="216">
        <v>20030504</v>
      </c>
      <c r="L545" s="242" t="s">
        <v>1836</v>
      </c>
      <c r="M545" t="s">
        <v>4864</v>
      </c>
    </row>
    <row r="546" spans="1:13">
      <c r="A546" s="479">
        <v>545</v>
      </c>
      <c r="B546" s="8">
        <v>100000545</v>
      </c>
      <c r="C546" s="216" t="s">
        <v>2781</v>
      </c>
      <c r="D546" s="215" t="s">
        <v>2782</v>
      </c>
      <c r="E546" t="s">
        <v>4863</v>
      </c>
      <c r="F546" s="54">
        <v>23</v>
      </c>
      <c r="G546" s="216" t="s">
        <v>321</v>
      </c>
      <c r="H546" s="216">
        <v>2</v>
      </c>
      <c r="I546" s="216" t="s">
        <v>2783</v>
      </c>
      <c r="J546" s="216"/>
      <c r="K546" s="216">
        <v>20031106</v>
      </c>
      <c r="L546" s="242" t="s">
        <v>1836</v>
      </c>
      <c r="M546" t="s">
        <v>4864</v>
      </c>
    </row>
    <row r="547" spans="1:13">
      <c r="A547" s="479">
        <v>546</v>
      </c>
      <c r="B547" s="8">
        <v>100000546</v>
      </c>
      <c r="C547" s="216" t="s">
        <v>1665</v>
      </c>
      <c r="D547" s="215" t="s">
        <v>2784</v>
      </c>
      <c r="E547" t="s">
        <v>4863</v>
      </c>
      <c r="F547" s="54">
        <v>23</v>
      </c>
      <c r="G547" s="216" t="s">
        <v>321</v>
      </c>
      <c r="H547" s="216">
        <v>2</v>
      </c>
      <c r="I547" s="216" t="s">
        <v>2785</v>
      </c>
      <c r="J547" s="216"/>
      <c r="K547" s="216">
        <v>20031011</v>
      </c>
      <c r="L547" s="242" t="s">
        <v>1836</v>
      </c>
      <c r="M547" t="s">
        <v>4864</v>
      </c>
    </row>
    <row r="548" spans="1:13">
      <c r="A548" s="479">
        <v>547</v>
      </c>
      <c r="B548" s="8">
        <v>100000547</v>
      </c>
      <c r="C548" s="216" t="s">
        <v>2786</v>
      </c>
      <c r="D548" s="215" t="s">
        <v>2787</v>
      </c>
      <c r="E548" t="s">
        <v>4863</v>
      </c>
      <c r="F548" s="54">
        <v>23</v>
      </c>
      <c r="G548" s="216" t="s">
        <v>321</v>
      </c>
      <c r="H548" s="216">
        <v>2</v>
      </c>
      <c r="I548" s="216" t="s">
        <v>2788</v>
      </c>
      <c r="J548" s="216"/>
      <c r="K548" s="216">
        <v>20031015</v>
      </c>
      <c r="L548" s="242" t="s">
        <v>1836</v>
      </c>
      <c r="M548" t="s">
        <v>4864</v>
      </c>
    </row>
    <row r="549" spans="1:13">
      <c r="A549" s="479">
        <v>548</v>
      </c>
      <c r="B549" s="8">
        <v>100000548</v>
      </c>
      <c r="C549" s="216" t="s">
        <v>1738</v>
      </c>
      <c r="D549" s="215" t="s">
        <v>2789</v>
      </c>
      <c r="E549" t="s">
        <v>4863</v>
      </c>
      <c r="F549" s="54">
        <v>23</v>
      </c>
      <c r="G549" s="216" t="s">
        <v>321</v>
      </c>
      <c r="H549" s="216">
        <v>2</v>
      </c>
      <c r="I549" s="216" t="s">
        <v>2790</v>
      </c>
      <c r="J549" s="216"/>
      <c r="K549" s="216">
        <v>20030627</v>
      </c>
      <c r="L549" s="242" t="s">
        <v>1836</v>
      </c>
      <c r="M549" t="s">
        <v>4864</v>
      </c>
    </row>
    <row r="550" spans="1:13">
      <c r="A550" s="479">
        <v>549</v>
      </c>
      <c r="B550" s="8">
        <v>100000549</v>
      </c>
      <c r="C550" s="216" t="s">
        <v>1666</v>
      </c>
      <c r="D550" s="215" t="s">
        <v>4504</v>
      </c>
      <c r="E550" t="s">
        <v>4863</v>
      </c>
      <c r="F550" s="54">
        <v>23</v>
      </c>
      <c r="G550" s="216" t="s">
        <v>321</v>
      </c>
      <c r="H550" s="216">
        <v>2</v>
      </c>
      <c r="I550" s="216" t="s">
        <v>2791</v>
      </c>
      <c r="J550" s="216"/>
      <c r="K550" s="216">
        <v>20031111</v>
      </c>
      <c r="L550" s="242" t="s">
        <v>1836</v>
      </c>
      <c r="M550" t="s">
        <v>4864</v>
      </c>
    </row>
    <row r="551" spans="1:13">
      <c r="A551" s="479">
        <v>550</v>
      </c>
      <c r="B551" s="8">
        <v>100000550</v>
      </c>
      <c r="C551" s="216" t="s">
        <v>2792</v>
      </c>
      <c r="D551" s="215" t="s">
        <v>2793</v>
      </c>
      <c r="E551" t="s">
        <v>4863</v>
      </c>
      <c r="F551" s="54">
        <v>23</v>
      </c>
      <c r="G551" s="216" t="s">
        <v>321</v>
      </c>
      <c r="H551" s="216">
        <v>1</v>
      </c>
      <c r="I551" s="216" t="s">
        <v>2794</v>
      </c>
      <c r="J551" s="216"/>
      <c r="K551" s="216">
        <v>20041018</v>
      </c>
      <c r="L551" s="242" t="s">
        <v>1847</v>
      </c>
      <c r="M551" t="s">
        <v>4864</v>
      </c>
    </row>
    <row r="552" spans="1:13">
      <c r="A552" s="479">
        <v>551</v>
      </c>
      <c r="B552" s="8">
        <v>100000551</v>
      </c>
      <c r="C552" s="216" t="s">
        <v>2795</v>
      </c>
      <c r="D552" s="215" t="s">
        <v>2796</v>
      </c>
      <c r="E552" t="s">
        <v>4863</v>
      </c>
      <c r="F552" s="54">
        <v>23</v>
      </c>
      <c r="G552" s="216" t="s">
        <v>321</v>
      </c>
      <c r="H552" s="216">
        <v>1</v>
      </c>
      <c r="I552" s="216" t="s">
        <v>2797</v>
      </c>
      <c r="J552" s="216"/>
      <c r="K552" s="216">
        <v>20040805</v>
      </c>
      <c r="L552" s="242" t="s">
        <v>1847</v>
      </c>
      <c r="M552" t="s">
        <v>4864</v>
      </c>
    </row>
    <row r="553" spans="1:13">
      <c r="A553" s="479">
        <v>552</v>
      </c>
      <c r="B553" s="8">
        <v>100000552</v>
      </c>
      <c r="C553" s="216" t="s">
        <v>2798</v>
      </c>
      <c r="D553" s="215" t="s">
        <v>2799</v>
      </c>
      <c r="E553" t="s">
        <v>4863</v>
      </c>
      <c r="F553" s="54">
        <v>23</v>
      </c>
      <c r="G553" s="216" t="s">
        <v>321</v>
      </c>
      <c r="H553" s="216">
        <v>1</v>
      </c>
      <c r="I553" s="216" t="s">
        <v>2800</v>
      </c>
      <c r="J553" s="216"/>
      <c r="K553" s="216">
        <v>20040429</v>
      </c>
      <c r="L553" s="242" t="s">
        <v>1847</v>
      </c>
      <c r="M553" t="s">
        <v>4864</v>
      </c>
    </row>
    <row r="554" spans="1:13">
      <c r="A554" s="479">
        <v>553</v>
      </c>
      <c r="B554" s="8">
        <v>100000553</v>
      </c>
      <c r="C554" s="216" t="s">
        <v>2801</v>
      </c>
      <c r="D554" s="215" t="s">
        <v>4505</v>
      </c>
      <c r="E554" t="s">
        <v>4863</v>
      </c>
      <c r="F554" s="54">
        <v>23</v>
      </c>
      <c r="G554" s="216" t="s">
        <v>321</v>
      </c>
      <c r="H554" s="216">
        <v>1</v>
      </c>
      <c r="I554" s="216" t="s">
        <v>2802</v>
      </c>
      <c r="J554" s="216"/>
      <c r="K554" s="216">
        <v>20040930</v>
      </c>
      <c r="L554" s="242" t="s">
        <v>1847</v>
      </c>
      <c r="M554" t="s">
        <v>4864</v>
      </c>
    </row>
    <row r="555" spans="1:13">
      <c r="A555" s="479">
        <v>554</v>
      </c>
      <c r="B555" s="8">
        <v>100000554</v>
      </c>
      <c r="C555" s="216" t="s">
        <v>2803</v>
      </c>
      <c r="D555" s="215" t="s">
        <v>4506</v>
      </c>
      <c r="E555" t="s">
        <v>4863</v>
      </c>
      <c r="F555" s="54">
        <v>22</v>
      </c>
      <c r="G555" s="216" t="s">
        <v>2804</v>
      </c>
      <c r="H555" s="216">
        <v>2</v>
      </c>
      <c r="I555" s="216" t="s">
        <v>2805</v>
      </c>
      <c r="J555" s="216"/>
      <c r="K555" s="216">
        <v>20030819</v>
      </c>
      <c r="L555" s="242" t="s">
        <v>1836</v>
      </c>
      <c r="M555" t="s">
        <v>4864</v>
      </c>
    </row>
    <row r="556" spans="1:13">
      <c r="A556" s="479">
        <v>555</v>
      </c>
      <c r="B556" s="8">
        <v>100000555</v>
      </c>
      <c r="C556" s="216" t="s">
        <v>1716</v>
      </c>
      <c r="D556" s="215" t="s">
        <v>4507</v>
      </c>
      <c r="E556" t="s">
        <v>4863</v>
      </c>
      <c r="F556" s="54">
        <v>22</v>
      </c>
      <c r="G556" s="216" t="s">
        <v>2804</v>
      </c>
      <c r="H556" s="216">
        <v>4</v>
      </c>
      <c r="I556" s="216" t="s">
        <v>2806</v>
      </c>
      <c r="J556" s="216"/>
      <c r="K556" s="216">
        <v>20020107</v>
      </c>
      <c r="L556" s="242" t="s">
        <v>1814</v>
      </c>
      <c r="M556" t="s">
        <v>4864</v>
      </c>
    </row>
    <row r="557" spans="1:13">
      <c r="A557" s="479">
        <v>556</v>
      </c>
      <c r="B557" s="8">
        <v>100000556</v>
      </c>
      <c r="C557" s="216" t="s">
        <v>1719</v>
      </c>
      <c r="D557" s="215" t="s">
        <v>4508</v>
      </c>
      <c r="E557" t="s">
        <v>4863</v>
      </c>
      <c r="F557" s="54">
        <v>22</v>
      </c>
      <c r="G557" s="216" t="s">
        <v>2804</v>
      </c>
      <c r="H557" s="216">
        <v>2</v>
      </c>
      <c r="I557" s="216" t="s">
        <v>2807</v>
      </c>
      <c r="J557" s="216"/>
      <c r="K557" s="216">
        <v>20030703</v>
      </c>
      <c r="L557" s="242" t="s">
        <v>1836</v>
      </c>
      <c r="M557" t="s">
        <v>4864</v>
      </c>
    </row>
    <row r="558" spans="1:13">
      <c r="A558" s="479">
        <v>557</v>
      </c>
      <c r="B558" s="8">
        <v>100000557</v>
      </c>
      <c r="C558" s="216" t="s">
        <v>2808</v>
      </c>
      <c r="D558" s="215" t="s">
        <v>4509</v>
      </c>
      <c r="E558" t="s">
        <v>4863</v>
      </c>
      <c r="F558" s="54">
        <v>22</v>
      </c>
      <c r="G558" s="216" t="s">
        <v>2804</v>
      </c>
      <c r="H558" s="216">
        <v>1</v>
      </c>
      <c r="I558" s="216" t="s">
        <v>2809</v>
      </c>
      <c r="J558" s="216"/>
      <c r="K558" s="216">
        <v>20041113</v>
      </c>
      <c r="L558" s="242" t="s">
        <v>1847</v>
      </c>
      <c r="M558" t="s">
        <v>4864</v>
      </c>
    </row>
    <row r="559" spans="1:13">
      <c r="A559" s="479">
        <v>558</v>
      </c>
      <c r="B559" s="8">
        <v>100000558</v>
      </c>
      <c r="C559" s="216" t="s">
        <v>1717</v>
      </c>
      <c r="D559" s="215" t="s">
        <v>4510</v>
      </c>
      <c r="E559" t="s">
        <v>4863</v>
      </c>
      <c r="F559" s="54">
        <v>22</v>
      </c>
      <c r="G559" s="216" t="s">
        <v>2804</v>
      </c>
      <c r="H559" s="216">
        <v>4</v>
      </c>
      <c r="I559" s="216" t="s">
        <v>2810</v>
      </c>
      <c r="J559" s="216"/>
      <c r="K559" s="216">
        <v>20011224</v>
      </c>
      <c r="L559" s="242" t="s">
        <v>1796</v>
      </c>
      <c r="M559" t="s">
        <v>4864</v>
      </c>
    </row>
    <row r="560" spans="1:13">
      <c r="A560" s="479">
        <v>559</v>
      </c>
      <c r="B560" s="8">
        <v>100000559</v>
      </c>
      <c r="C560" s="216" t="s">
        <v>2811</v>
      </c>
      <c r="D560" s="215" t="s">
        <v>2812</v>
      </c>
      <c r="E560" t="s">
        <v>4863</v>
      </c>
      <c r="F560" s="54">
        <v>22</v>
      </c>
      <c r="G560" s="216" t="s">
        <v>2804</v>
      </c>
      <c r="H560" s="216">
        <v>3</v>
      </c>
      <c r="I560" s="216" t="s">
        <v>2813</v>
      </c>
      <c r="J560" s="216"/>
      <c r="K560" s="216">
        <v>20020627</v>
      </c>
      <c r="L560" s="242" t="s">
        <v>1814</v>
      </c>
      <c r="M560" t="s">
        <v>4864</v>
      </c>
    </row>
    <row r="561" spans="1:13">
      <c r="A561" s="479">
        <v>560</v>
      </c>
      <c r="B561" s="8">
        <v>100000560</v>
      </c>
      <c r="C561" s="216" t="s">
        <v>2814</v>
      </c>
      <c r="D561" s="215" t="s">
        <v>4511</v>
      </c>
      <c r="E561" t="s">
        <v>4863</v>
      </c>
      <c r="F561" s="54">
        <v>22</v>
      </c>
      <c r="G561" s="216" t="s">
        <v>2804</v>
      </c>
      <c r="H561" s="216">
        <v>4</v>
      </c>
      <c r="I561" s="216" t="s">
        <v>2815</v>
      </c>
      <c r="J561" s="216"/>
      <c r="K561" s="216">
        <v>20020314</v>
      </c>
      <c r="L561" s="242" t="s">
        <v>1814</v>
      </c>
      <c r="M561" t="s">
        <v>4864</v>
      </c>
    </row>
    <row r="562" spans="1:13">
      <c r="A562" s="479">
        <v>561</v>
      </c>
      <c r="B562" s="8">
        <v>100000561</v>
      </c>
      <c r="C562" s="216" t="s">
        <v>2816</v>
      </c>
      <c r="D562" s="215" t="s">
        <v>4512</v>
      </c>
      <c r="E562" t="s">
        <v>4863</v>
      </c>
      <c r="F562" s="54">
        <v>22</v>
      </c>
      <c r="G562" s="216" t="s">
        <v>2804</v>
      </c>
      <c r="H562" s="216">
        <v>3</v>
      </c>
      <c r="I562" s="216" t="s">
        <v>2817</v>
      </c>
      <c r="J562" s="216"/>
      <c r="K562" s="216">
        <v>20030327</v>
      </c>
      <c r="L562" s="242" t="s">
        <v>1836</v>
      </c>
      <c r="M562" t="s">
        <v>4864</v>
      </c>
    </row>
    <row r="563" spans="1:13">
      <c r="A563" s="479">
        <v>562</v>
      </c>
      <c r="B563" s="8">
        <v>100000562</v>
      </c>
      <c r="C563" s="216" t="s">
        <v>1718</v>
      </c>
      <c r="D563" s="215" t="s">
        <v>4513</v>
      </c>
      <c r="E563" t="s">
        <v>4863</v>
      </c>
      <c r="F563" s="54">
        <v>22</v>
      </c>
      <c r="G563" s="216" t="s">
        <v>2804</v>
      </c>
      <c r="H563" s="216">
        <v>3</v>
      </c>
      <c r="I563" s="216" t="s">
        <v>2818</v>
      </c>
      <c r="J563" s="216"/>
      <c r="K563" s="216">
        <v>20020424</v>
      </c>
      <c r="L563" s="242" t="s">
        <v>1814</v>
      </c>
      <c r="M563" t="s">
        <v>4864</v>
      </c>
    </row>
    <row r="564" spans="1:13">
      <c r="A564" s="479">
        <v>563</v>
      </c>
      <c r="B564" s="8">
        <v>100000563</v>
      </c>
      <c r="C564" s="216" t="s">
        <v>2819</v>
      </c>
      <c r="D564" s="215" t="s">
        <v>4514</v>
      </c>
      <c r="E564" t="s">
        <v>4863</v>
      </c>
      <c r="F564" s="54">
        <v>22</v>
      </c>
      <c r="G564" s="216" t="s">
        <v>2804</v>
      </c>
      <c r="H564" s="216">
        <v>2</v>
      </c>
      <c r="I564" s="216" t="s">
        <v>2820</v>
      </c>
      <c r="J564" s="216"/>
      <c r="K564" s="216">
        <v>20040110</v>
      </c>
      <c r="L564" s="242" t="s">
        <v>1847</v>
      </c>
      <c r="M564" t="s">
        <v>4864</v>
      </c>
    </row>
    <row r="565" spans="1:13">
      <c r="A565" s="479">
        <v>564</v>
      </c>
      <c r="B565" s="8">
        <v>100000564</v>
      </c>
      <c r="C565" s="216" t="s">
        <v>2821</v>
      </c>
      <c r="D565" s="215" t="s">
        <v>4515</v>
      </c>
      <c r="E565" t="s">
        <v>4863</v>
      </c>
      <c r="F565" s="54">
        <v>22</v>
      </c>
      <c r="G565" s="216" t="s">
        <v>2804</v>
      </c>
      <c r="H565" s="216">
        <v>2</v>
      </c>
      <c r="I565" s="216" t="s">
        <v>2822</v>
      </c>
      <c r="J565" s="216"/>
      <c r="K565" s="216">
        <v>20030515</v>
      </c>
      <c r="L565" s="242" t="s">
        <v>1836</v>
      </c>
      <c r="M565" t="s">
        <v>4864</v>
      </c>
    </row>
    <row r="566" spans="1:13">
      <c r="A566" s="479">
        <v>565</v>
      </c>
      <c r="B566" s="8">
        <v>100000565</v>
      </c>
      <c r="C566" s="216" t="s">
        <v>485</v>
      </c>
      <c r="D566" s="215" t="s">
        <v>4516</v>
      </c>
      <c r="E566" t="s">
        <v>4863</v>
      </c>
      <c r="F566" s="54">
        <v>22</v>
      </c>
      <c r="G566" s="216" t="s">
        <v>328</v>
      </c>
      <c r="H566" s="216">
        <v>6</v>
      </c>
      <c r="I566" s="216" t="s">
        <v>2823</v>
      </c>
      <c r="J566" s="216"/>
      <c r="K566" s="216">
        <v>20000229</v>
      </c>
      <c r="L566" s="242" t="s">
        <v>1787</v>
      </c>
      <c r="M566" t="s">
        <v>4864</v>
      </c>
    </row>
    <row r="567" spans="1:13">
      <c r="A567" s="479">
        <v>566</v>
      </c>
      <c r="B567" s="8">
        <v>100000566</v>
      </c>
      <c r="C567" s="216" t="s">
        <v>878</v>
      </c>
      <c r="D567" s="215" t="s">
        <v>4517</v>
      </c>
      <c r="E567" t="s">
        <v>4863</v>
      </c>
      <c r="F567" s="54">
        <v>22</v>
      </c>
      <c r="G567" s="216" t="s">
        <v>328</v>
      </c>
      <c r="H567" s="216">
        <v>4</v>
      </c>
      <c r="I567" s="216" t="s">
        <v>2824</v>
      </c>
      <c r="J567" s="216"/>
      <c r="K567" s="216">
        <v>20010126</v>
      </c>
      <c r="L567" s="242" t="s">
        <v>1796</v>
      </c>
      <c r="M567" t="s">
        <v>4864</v>
      </c>
    </row>
    <row r="568" spans="1:13">
      <c r="A568" s="479">
        <v>567</v>
      </c>
      <c r="B568" s="8">
        <v>100000567</v>
      </c>
      <c r="C568" s="216" t="s">
        <v>1478</v>
      </c>
      <c r="D568" s="215" t="s">
        <v>2825</v>
      </c>
      <c r="E568" t="s">
        <v>4863</v>
      </c>
      <c r="F568" s="54">
        <v>22</v>
      </c>
      <c r="G568" s="216" t="s">
        <v>328</v>
      </c>
      <c r="H568" s="216">
        <v>3</v>
      </c>
      <c r="I568" s="216" t="s">
        <v>2826</v>
      </c>
      <c r="J568" s="216"/>
      <c r="K568" s="216">
        <v>20030126</v>
      </c>
      <c r="L568" s="242" t="s">
        <v>1836</v>
      </c>
      <c r="M568" t="s">
        <v>4864</v>
      </c>
    </row>
    <row r="569" spans="1:13">
      <c r="A569" s="479">
        <v>568</v>
      </c>
      <c r="B569" s="8">
        <v>100000568</v>
      </c>
      <c r="C569" s="216" t="s">
        <v>2827</v>
      </c>
      <c r="D569" s="215" t="s">
        <v>4518</v>
      </c>
      <c r="E569" t="s">
        <v>4863</v>
      </c>
      <c r="F569" s="54">
        <v>22</v>
      </c>
      <c r="G569" s="216" t="s">
        <v>328</v>
      </c>
      <c r="H569" s="216">
        <v>2</v>
      </c>
      <c r="I569" s="216" t="s">
        <v>2828</v>
      </c>
      <c r="J569" s="216"/>
      <c r="K569" s="216">
        <v>20030626</v>
      </c>
      <c r="L569" s="242" t="s">
        <v>1836</v>
      </c>
      <c r="M569" t="s">
        <v>4864</v>
      </c>
    </row>
    <row r="570" spans="1:13">
      <c r="A570" s="479">
        <v>569</v>
      </c>
      <c r="B570" s="8">
        <v>100000569</v>
      </c>
      <c r="C570" s="216" t="s">
        <v>2829</v>
      </c>
      <c r="D570" s="215" t="s">
        <v>2830</v>
      </c>
      <c r="E570" t="s">
        <v>4863</v>
      </c>
      <c r="F570" s="54">
        <v>23</v>
      </c>
      <c r="G570" s="216" t="s">
        <v>323</v>
      </c>
      <c r="H570" s="216">
        <v>4</v>
      </c>
      <c r="I570" s="216" t="s">
        <v>2831</v>
      </c>
      <c r="J570" s="216"/>
      <c r="K570" s="216">
        <v>20010620</v>
      </c>
      <c r="L570" s="242" t="s">
        <v>1796</v>
      </c>
      <c r="M570" t="s">
        <v>4864</v>
      </c>
    </row>
    <row r="571" spans="1:13">
      <c r="A571" s="479">
        <v>570</v>
      </c>
      <c r="B571" s="8">
        <v>100000570</v>
      </c>
      <c r="C571" s="216" t="s">
        <v>879</v>
      </c>
      <c r="D571" s="215" t="s">
        <v>2832</v>
      </c>
      <c r="E571" t="s">
        <v>4863</v>
      </c>
      <c r="F571" s="54">
        <v>23</v>
      </c>
      <c r="G571" s="216" t="s">
        <v>323</v>
      </c>
      <c r="H571" s="216">
        <v>4</v>
      </c>
      <c r="I571" s="216" t="s">
        <v>2833</v>
      </c>
      <c r="J571" s="216"/>
      <c r="K571" s="216">
        <v>20010803</v>
      </c>
      <c r="L571" s="242" t="s">
        <v>1796</v>
      </c>
      <c r="M571" t="s">
        <v>4864</v>
      </c>
    </row>
    <row r="572" spans="1:13">
      <c r="A572" s="479">
        <v>571</v>
      </c>
      <c r="B572" s="8">
        <v>100000571</v>
      </c>
      <c r="C572" s="216" t="s">
        <v>881</v>
      </c>
      <c r="D572" s="215" t="s">
        <v>2834</v>
      </c>
      <c r="E572" t="s">
        <v>4863</v>
      </c>
      <c r="F572" s="54">
        <v>24</v>
      </c>
      <c r="G572" s="216" t="s">
        <v>323</v>
      </c>
      <c r="H572" s="216">
        <v>4</v>
      </c>
      <c r="I572" s="216" t="s">
        <v>2835</v>
      </c>
      <c r="J572" s="216"/>
      <c r="K572" s="216">
        <v>20011223</v>
      </c>
      <c r="L572" s="242" t="s">
        <v>1796</v>
      </c>
      <c r="M572" t="s">
        <v>4864</v>
      </c>
    </row>
    <row r="573" spans="1:13">
      <c r="A573" s="479">
        <v>572</v>
      </c>
      <c r="B573" s="8">
        <v>100000572</v>
      </c>
      <c r="C573" s="216" t="s">
        <v>880</v>
      </c>
      <c r="D573" s="215" t="s">
        <v>4519</v>
      </c>
      <c r="E573" t="s">
        <v>4863</v>
      </c>
      <c r="F573" s="54">
        <v>23</v>
      </c>
      <c r="G573" s="216" t="s">
        <v>323</v>
      </c>
      <c r="H573" s="216">
        <v>4</v>
      </c>
      <c r="I573" s="216" t="s">
        <v>2836</v>
      </c>
      <c r="J573" s="216"/>
      <c r="K573" s="216">
        <v>20010731</v>
      </c>
      <c r="L573" s="242" t="s">
        <v>1796</v>
      </c>
      <c r="M573" t="s">
        <v>4864</v>
      </c>
    </row>
    <row r="574" spans="1:13">
      <c r="A574" s="479">
        <v>573</v>
      </c>
      <c r="B574" s="8">
        <v>100000573</v>
      </c>
      <c r="C574" s="216" t="s">
        <v>882</v>
      </c>
      <c r="D574" s="215" t="s">
        <v>2837</v>
      </c>
      <c r="E574" t="s">
        <v>4863</v>
      </c>
      <c r="F574" s="54">
        <v>23</v>
      </c>
      <c r="G574" s="216" t="s">
        <v>323</v>
      </c>
      <c r="H574" s="216">
        <v>4</v>
      </c>
      <c r="I574" s="216" t="s">
        <v>2838</v>
      </c>
      <c r="J574" s="216"/>
      <c r="K574" s="216">
        <v>20020209</v>
      </c>
      <c r="L574" s="242" t="s">
        <v>1814</v>
      </c>
      <c r="M574" t="s">
        <v>4864</v>
      </c>
    </row>
    <row r="575" spans="1:13">
      <c r="A575" s="479">
        <v>574</v>
      </c>
      <c r="B575" s="8">
        <v>100000574</v>
      </c>
      <c r="C575" s="216" t="s">
        <v>1331</v>
      </c>
      <c r="D575" s="215" t="s">
        <v>2839</v>
      </c>
      <c r="E575" t="s">
        <v>4863</v>
      </c>
      <c r="F575" s="54">
        <v>23</v>
      </c>
      <c r="G575" s="216" t="s">
        <v>323</v>
      </c>
      <c r="H575" s="216">
        <v>3</v>
      </c>
      <c r="I575" s="216" t="s">
        <v>2840</v>
      </c>
      <c r="J575" s="216"/>
      <c r="K575" s="216">
        <v>20020810</v>
      </c>
      <c r="L575" s="242" t="s">
        <v>1814</v>
      </c>
      <c r="M575" t="s">
        <v>4864</v>
      </c>
    </row>
    <row r="576" spans="1:13">
      <c r="A576" s="479">
        <v>575</v>
      </c>
      <c r="B576" s="8">
        <v>100000575</v>
      </c>
      <c r="C576" s="216" t="s">
        <v>1332</v>
      </c>
      <c r="D576" s="215" t="s">
        <v>2841</v>
      </c>
      <c r="E576" t="s">
        <v>4863</v>
      </c>
      <c r="F576" s="54">
        <v>23</v>
      </c>
      <c r="G576" s="216" t="s">
        <v>323</v>
      </c>
      <c r="H576" s="216">
        <v>3</v>
      </c>
      <c r="I576" s="216" t="s">
        <v>2842</v>
      </c>
      <c r="J576" s="216"/>
      <c r="K576" s="216">
        <v>20020716</v>
      </c>
      <c r="L576" s="242" t="s">
        <v>1814</v>
      </c>
      <c r="M576" t="s">
        <v>4864</v>
      </c>
    </row>
    <row r="577" spans="1:13">
      <c r="A577" s="479">
        <v>576</v>
      </c>
      <c r="B577" s="8">
        <v>100000576</v>
      </c>
      <c r="C577" s="216" t="s">
        <v>1333</v>
      </c>
      <c r="D577" s="215" t="s">
        <v>2843</v>
      </c>
      <c r="E577" t="s">
        <v>4863</v>
      </c>
      <c r="F577" s="54">
        <v>23</v>
      </c>
      <c r="G577" s="216" t="s">
        <v>323</v>
      </c>
      <c r="H577" s="216">
        <v>3</v>
      </c>
      <c r="I577" s="216" t="s">
        <v>2844</v>
      </c>
      <c r="J577" s="216"/>
      <c r="K577" s="216">
        <v>20021219</v>
      </c>
      <c r="L577" s="242" t="s">
        <v>1814</v>
      </c>
      <c r="M577" t="s">
        <v>4864</v>
      </c>
    </row>
    <row r="578" spans="1:13">
      <c r="A578" s="479">
        <v>577</v>
      </c>
      <c r="B578" s="8">
        <v>100000577</v>
      </c>
      <c r="C578" s="216" t="s">
        <v>1334</v>
      </c>
      <c r="D578" s="215" t="s">
        <v>4520</v>
      </c>
      <c r="E578" t="s">
        <v>4863</v>
      </c>
      <c r="F578" s="54">
        <v>23</v>
      </c>
      <c r="G578" s="216" t="s">
        <v>323</v>
      </c>
      <c r="H578" s="216">
        <v>3</v>
      </c>
      <c r="I578" s="216" t="s">
        <v>2845</v>
      </c>
      <c r="J578" s="216"/>
      <c r="K578" s="216">
        <v>20020627</v>
      </c>
      <c r="L578" s="242" t="s">
        <v>1814</v>
      </c>
      <c r="M578" t="s">
        <v>4864</v>
      </c>
    </row>
    <row r="579" spans="1:13">
      <c r="A579" s="479">
        <v>578</v>
      </c>
      <c r="B579" s="8">
        <v>100000578</v>
      </c>
      <c r="C579" s="216" t="s">
        <v>1335</v>
      </c>
      <c r="D579" s="215" t="s">
        <v>2846</v>
      </c>
      <c r="E579" t="s">
        <v>4863</v>
      </c>
      <c r="F579" s="54">
        <v>23</v>
      </c>
      <c r="G579" s="216" t="s">
        <v>323</v>
      </c>
      <c r="H579" s="216">
        <v>2</v>
      </c>
      <c r="I579" s="216" t="s">
        <v>2847</v>
      </c>
      <c r="J579" s="216"/>
      <c r="K579" s="216">
        <v>20030507</v>
      </c>
      <c r="L579" s="242" t="s">
        <v>1836</v>
      </c>
      <c r="M579" t="s">
        <v>4864</v>
      </c>
    </row>
    <row r="580" spans="1:13">
      <c r="A580" s="479">
        <v>579</v>
      </c>
      <c r="B580" s="8">
        <v>100000579</v>
      </c>
      <c r="C580" s="216" t="s">
        <v>2848</v>
      </c>
      <c r="D580" s="215" t="s">
        <v>2849</v>
      </c>
      <c r="E580" t="s">
        <v>4863</v>
      </c>
      <c r="F580" s="54">
        <v>23</v>
      </c>
      <c r="G580" s="216" t="s">
        <v>323</v>
      </c>
      <c r="H580" s="216">
        <v>2</v>
      </c>
      <c r="I580" s="216" t="s">
        <v>2850</v>
      </c>
      <c r="J580" s="216"/>
      <c r="K580" s="216">
        <v>20030410</v>
      </c>
      <c r="L580" s="242" t="s">
        <v>1836</v>
      </c>
      <c r="M580" t="s">
        <v>4864</v>
      </c>
    </row>
    <row r="581" spans="1:13">
      <c r="A581" s="479">
        <v>580</v>
      </c>
      <c r="B581" s="8">
        <v>100000580</v>
      </c>
      <c r="C581" s="216" t="s">
        <v>1683</v>
      </c>
      <c r="D581" s="215" t="s">
        <v>2851</v>
      </c>
      <c r="E581" t="s">
        <v>4863</v>
      </c>
      <c r="F581" s="54">
        <v>23</v>
      </c>
      <c r="G581" s="216" t="s">
        <v>323</v>
      </c>
      <c r="H581" s="216">
        <v>2</v>
      </c>
      <c r="I581" s="216" t="s">
        <v>2852</v>
      </c>
      <c r="J581" s="216"/>
      <c r="K581" s="216">
        <v>20030924</v>
      </c>
      <c r="L581" s="242" t="s">
        <v>1836</v>
      </c>
      <c r="M581" t="s">
        <v>4864</v>
      </c>
    </row>
    <row r="582" spans="1:13">
      <c r="A582" s="479">
        <v>581</v>
      </c>
      <c r="B582" s="8">
        <v>100000581</v>
      </c>
      <c r="C582" s="216" t="s">
        <v>2853</v>
      </c>
      <c r="D582" s="215" t="s">
        <v>2854</v>
      </c>
      <c r="E582" t="s">
        <v>4863</v>
      </c>
      <c r="F582" s="54">
        <v>23</v>
      </c>
      <c r="G582" s="216" t="s">
        <v>323</v>
      </c>
      <c r="H582" s="216">
        <v>2</v>
      </c>
      <c r="I582" s="216" t="s">
        <v>2855</v>
      </c>
      <c r="J582" s="216"/>
      <c r="K582" s="216">
        <v>20030909</v>
      </c>
      <c r="L582" s="242" t="s">
        <v>1836</v>
      </c>
      <c r="M582" t="s">
        <v>4864</v>
      </c>
    </row>
    <row r="583" spans="1:13">
      <c r="A583" s="479">
        <v>582</v>
      </c>
      <c r="B583" s="8">
        <v>100000582</v>
      </c>
      <c r="C583" s="216" t="s">
        <v>1685</v>
      </c>
      <c r="D583" s="215" t="s">
        <v>2856</v>
      </c>
      <c r="E583" t="s">
        <v>4863</v>
      </c>
      <c r="F583" s="54">
        <v>23</v>
      </c>
      <c r="G583" s="216" t="s">
        <v>323</v>
      </c>
      <c r="H583" s="216">
        <v>2</v>
      </c>
      <c r="I583" s="216" t="s">
        <v>2857</v>
      </c>
      <c r="J583" s="216"/>
      <c r="K583" s="216">
        <v>20031017</v>
      </c>
      <c r="L583" s="242" t="s">
        <v>1836</v>
      </c>
      <c r="M583" t="s">
        <v>4864</v>
      </c>
    </row>
    <row r="584" spans="1:13">
      <c r="A584" s="479">
        <v>583</v>
      </c>
      <c r="B584" s="8">
        <v>100000583</v>
      </c>
      <c r="C584" s="216" t="s">
        <v>2858</v>
      </c>
      <c r="D584" s="215" t="s">
        <v>2859</v>
      </c>
      <c r="E584" t="s">
        <v>4863</v>
      </c>
      <c r="F584" s="54">
        <v>23</v>
      </c>
      <c r="G584" s="216" t="s">
        <v>323</v>
      </c>
      <c r="H584" s="216">
        <v>2</v>
      </c>
      <c r="I584" s="216" t="s">
        <v>2860</v>
      </c>
      <c r="J584" s="216"/>
      <c r="K584" s="216">
        <v>20031220</v>
      </c>
      <c r="L584" s="242" t="s">
        <v>1836</v>
      </c>
      <c r="M584" t="s">
        <v>4864</v>
      </c>
    </row>
    <row r="585" spans="1:13">
      <c r="A585" s="479">
        <v>584</v>
      </c>
      <c r="B585" s="8">
        <v>100000584</v>
      </c>
      <c r="C585" s="216" t="s">
        <v>1684</v>
      </c>
      <c r="D585" s="215" t="s">
        <v>2861</v>
      </c>
      <c r="E585" t="s">
        <v>4863</v>
      </c>
      <c r="F585" s="54">
        <v>23</v>
      </c>
      <c r="G585" s="216" t="s">
        <v>323</v>
      </c>
      <c r="H585" s="216">
        <v>2</v>
      </c>
      <c r="I585" s="216" t="s">
        <v>2862</v>
      </c>
      <c r="J585" s="216"/>
      <c r="K585" s="216">
        <v>20030617</v>
      </c>
      <c r="L585" s="242" t="s">
        <v>1836</v>
      </c>
      <c r="M585" t="s">
        <v>4864</v>
      </c>
    </row>
    <row r="586" spans="1:13">
      <c r="A586" s="479">
        <v>585</v>
      </c>
      <c r="B586" s="8">
        <v>100000585</v>
      </c>
      <c r="C586" s="216" t="s">
        <v>2863</v>
      </c>
      <c r="D586" s="215" t="s">
        <v>4521</v>
      </c>
      <c r="E586" t="s">
        <v>4863</v>
      </c>
      <c r="F586" s="54">
        <v>23</v>
      </c>
      <c r="G586" s="216" t="s">
        <v>324</v>
      </c>
      <c r="H586" s="216">
        <v>2</v>
      </c>
      <c r="I586" s="216" t="s">
        <v>2864</v>
      </c>
      <c r="J586" s="216"/>
      <c r="K586" s="216">
        <v>20030805</v>
      </c>
      <c r="L586" s="242" t="s">
        <v>1836</v>
      </c>
      <c r="M586" t="s">
        <v>4864</v>
      </c>
    </row>
    <row r="587" spans="1:13">
      <c r="A587" s="479">
        <v>586</v>
      </c>
      <c r="B587" s="8">
        <v>100000586</v>
      </c>
      <c r="C587" s="216" t="s">
        <v>1495</v>
      </c>
      <c r="D587" s="215" t="s">
        <v>4522</v>
      </c>
      <c r="E587" t="s">
        <v>4863</v>
      </c>
      <c r="F587" s="54">
        <v>23</v>
      </c>
      <c r="G587" s="216" t="s">
        <v>324</v>
      </c>
      <c r="H587" s="216">
        <v>3</v>
      </c>
      <c r="I587" s="216" t="s">
        <v>2865</v>
      </c>
      <c r="J587" s="216"/>
      <c r="K587" s="216">
        <v>20010917</v>
      </c>
      <c r="L587" s="242" t="s">
        <v>1796</v>
      </c>
      <c r="M587" t="s">
        <v>4864</v>
      </c>
    </row>
    <row r="588" spans="1:13">
      <c r="A588" s="479">
        <v>587</v>
      </c>
      <c r="B588" s="8">
        <v>100000587</v>
      </c>
      <c r="C588" s="216" t="s">
        <v>885</v>
      </c>
      <c r="D588" s="215" t="s">
        <v>4523</v>
      </c>
      <c r="E588" t="s">
        <v>4863</v>
      </c>
      <c r="F588" s="54">
        <v>23</v>
      </c>
      <c r="G588" s="216" t="s">
        <v>324</v>
      </c>
      <c r="H588" s="216" t="s">
        <v>44</v>
      </c>
      <c r="I588" s="216" t="s">
        <v>2866</v>
      </c>
      <c r="J588" s="216"/>
      <c r="K588" s="216">
        <v>20000508</v>
      </c>
      <c r="L588" s="242" t="s">
        <v>1787</v>
      </c>
      <c r="M588" t="s">
        <v>4864</v>
      </c>
    </row>
    <row r="589" spans="1:13">
      <c r="A589" s="479">
        <v>588</v>
      </c>
      <c r="B589" s="8">
        <v>100000588</v>
      </c>
      <c r="C589" s="216" t="s">
        <v>440</v>
      </c>
      <c r="D589" s="215" t="s">
        <v>4524</v>
      </c>
      <c r="E589" t="s">
        <v>4863</v>
      </c>
      <c r="F589" s="54">
        <v>23</v>
      </c>
      <c r="G589" s="216" t="s">
        <v>324</v>
      </c>
      <c r="H589" s="216" t="s">
        <v>43</v>
      </c>
      <c r="I589" s="216" t="s">
        <v>2867</v>
      </c>
      <c r="J589" s="216"/>
      <c r="K589" s="216">
        <v>19980809</v>
      </c>
      <c r="L589" s="242" t="s">
        <v>1784</v>
      </c>
      <c r="M589" t="s">
        <v>4864</v>
      </c>
    </row>
    <row r="590" spans="1:13">
      <c r="A590" s="479">
        <v>589</v>
      </c>
      <c r="B590" s="8">
        <v>100000589</v>
      </c>
      <c r="C590" s="216" t="s">
        <v>884</v>
      </c>
      <c r="D590" s="215" t="s">
        <v>4525</v>
      </c>
      <c r="E590" t="s">
        <v>4863</v>
      </c>
      <c r="F590" s="54">
        <v>23</v>
      </c>
      <c r="G590" s="216" t="s">
        <v>324</v>
      </c>
      <c r="H590" s="216" t="s">
        <v>44</v>
      </c>
      <c r="I590" s="216" t="s">
        <v>2868</v>
      </c>
      <c r="J590" s="216"/>
      <c r="K590" s="216">
        <v>20010218</v>
      </c>
      <c r="L590" s="242" t="s">
        <v>1796</v>
      </c>
      <c r="M590" t="s">
        <v>4864</v>
      </c>
    </row>
    <row r="591" spans="1:13">
      <c r="A591" s="479">
        <v>590</v>
      </c>
      <c r="B591" s="8">
        <v>100000590</v>
      </c>
      <c r="C591" s="216" t="s">
        <v>2869</v>
      </c>
      <c r="D591" s="215" t="s">
        <v>4526</v>
      </c>
      <c r="E591" t="s">
        <v>4863</v>
      </c>
      <c r="F591" s="54">
        <v>23</v>
      </c>
      <c r="G591" s="216" t="s">
        <v>324</v>
      </c>
      <c r="H591" s="216">
        <v>2</v>
      </c>
      <c r="I591" s="216" t="s">
        <v>2870</v>
      </c>
      <c r="J591" s="216"/>
      <c r="K591" s="216">
        <v>20031115</v>
      </c>
      <c r="L591" s="242" t="s">
        <v>1836</v>
      </c>
      <c r="M591" t="s">
        <v>4864</v>
      </c>
    </row>
    <row r="592" spans="1:13">
      <c r="A592" s="479">
        <v>591</v>
      </c>
      <c r="B592" s="8">
        <v>100000591</v>
      </c>
      <c r="C592" s="216" t="s">
        <v>1497</v>
      </c>
      <c r="D592" s="215" t="s">
        <v>2871</v>
      </c>
      <c r="E592" t="s">
        <v>4863</v>
      </c>
      <c r="F592" s="54">
        <v>23</v>
      </c>
      <c r="G592" s="216" t="s">
        <v>324</v>
      </c>
      <c r="H592" s="216">
        <v>3</v>
      </c>
      <c r="I592" s="216" t="s">
        <v>2872</v>
      </c>
      <c r="J592" s="216"/>
      <c r="K592" s="216">
        <v>20020614</v>
      </c>
      <c r="L592" s="242" t="s">
        <v>1814</v>
      </c>
      <c r="M592" t="s">
        <v>4864</v>
      </c>
    </row>
    <row r="593" spans="1:13">
      <c r="A593" s="479">
        <v>592</v>
      </c>
      <c r="B593" s="8">
        <v>100000592</v>
      </c>
      <c r="C593" s="216" t="s">
        <v>2873</v>
      </c>
      <c r="D593" s="215" t="s">
        <v>4527</v>
      </c>
      <c r="E593" t="s">
        <v>4863</v>
      </c>
      <c r="F593" s="54">
        <v>23</v>
      </c>
      <c r="G593" s="216" t="s">
        <v>324</v>
      </c>
      <c r="H593" s="216">
        <v>3</v>
      </c>
      <c r="I593" s="216" t="s">
        <v>2874</v>
      </c>
      <c r="J593" s="216"/>
      <c r="K593" s="216">
        <v>20020829</v>
      </c>
      <c r="L593" s="242" t="s">
        <v>1814</v>
      </c>
      <c r="M593" t="s">
        <v>4864</v>
      </c>
    </row>
    <row r="594" spans="1:13">
      <c r="A594" s="479">
        <v>593</v>
      </c>
      <c r="B594" s="8">
        <v>100000593</v>
      </c>
      <c r="C594" s="216" t="s">
        <v>2875</v>
      </c>
      <c r="D594" s="215" t="s">
        <v>4528</v>
      </c>
      <c r="E594" t="s">
        <v>4863</v>
      </c>
      <c r="F594" s="54">
        <v>23</v>
      </c>
      <c r="G594" s="216" t="s">
        <v>324</v>
      </c>
      <c r="H594" s="216">
        <v>2</v>
      </c>
      <c r="I594" s="216" t="s">
        <v>2876</v>
      </c>
      <c r="J594" s="216"/>
      <c r="K594" s="216">
        <v>20030611</v>
      </c>
      <c r="L594" s="242" t="s">
        <v>1836</v>
      </c>
      <c r="M594" t="s">
        <v>4864</v>
      </c>
    </row>
    <row r="595" spans="1:13">
      <c r="A595" s="479">
        <v>594</v>
      </c>
      <c r="B595" s="8">
        <v>100000594</v>
      </c>
      <c r="C595" s="216" t="s">
        <v>886</v>
      </c>
      <c r="D595" s="215" t="s">
        <v>4529</v>
      </c>
      <c r="E595" t="s">
        <v>4863</v>
      </c>
      <c r="F595" s="54">
        <v>23</v>
      </c>
      <c r="G595" s="216" t="s">
        <v>324</v>
      </c>
      <c r="H595" s="216" t="s">
        <v>44</v>
      </c>
      <c r="I595" s="216" t="s">
        <v>2877</v>
      </c>
      <c r="J595" s="216"/>
      <c r="K595" s="216">
        <v>19990607</v>
      </c>
      <c r="L595" s="242" t="s">
        <v>1859</v>
      </c>
      <c r="M595" t="s">
        <v>4864</v>
      </c>
    </row>
    <row r="596" spans="1:13">
      <c r="A596" s="479">
        <v>595</v>
      </c>
      <c r="B596" s="8">
        <v>100000595</v>
      </c>
      <c r="C596" s="216" t="s">
        <v>1493</v>
      </c>
      <c r="D596" s="215" t="s">
        <v>2878</v>
      </c>
      <c r="E596" t="s">
        <v>4863</v>
      </c>
      <c r="F596" s="54">
        <v>23</v>
      </c>
      <c r="G596" s="216" t="s">
        <v>324</v>
      </c>
      <c r="H596" s="216">
        <v>3</v>
      </c>
      <c r="I596" s="216" t="s">
        <v>2879</v>
      </c>
      <c r="J596" s="216"/>
      <c r="K596" s="216">
        <v>20021030</v>
      </c>
      <c r="L596" s="242" t="s">
        <v>1814</v>
      </c>
      <c r="M596" t="s">
        <v>4864</v>
      </c>
    </row>
    <row r="597" spans="1:13">
      <c r="A597" s="479">
        <v>596</v>
      </c>
      <c r="B597" s="8">
        <v>100000596</v>
      </c>
      <c r="C597" s="216" t="s">
        <v>2880</v>
      </c>
      <c r="D597" s="215" t="s">
        <v>4530</v>
      </c>
      <c r="E597" t="s">
        <v>4863</v>
      </c>
      <c r="F597" s="54">
        <v>23</v>
      </c>
      <c r="G597" s="216" t="s">
        <v>324</v>
      </c>
      <c r="H597" s="216">
        <v>3</v>
      </c>
      <c r="I597" s="216" t="s">
        <v>2881</v>
      </c>
      <c r="J597" s="216"/>
      <c r="K597" s="216">
        <v>20020930</v>
      </c>
      <c r="L597" s="242" t="s">
        <v>1814</v>
      </c>
      <c r="M597" t="s">
        <v>4864</v>
      </c>
    </row>
    <row r="598" spans="1:13">
      <c r="A598" s="479">
        <v>597</v>
      </c>
      <c r="B598" s="8">
        <v>100000597</v>
      </c>
      <c r="C598" s="216" t="s">
        <v>2882</v>
      </c>
      <c r="D598" s="215" t="s">
        <v>4531</v>
      </c>
      <c r="E598" t="s">
        <v>4863</v>
      </c>
      <c r="F598" s="54">
        <v>23</v>
      </c>
      <c r="G598" s="216" t="s">
        <v>324</v>
      </c>
      <c r="H598" s="216">
        <v>2</v>
      </c>
      <c r="I598" s="216" t="s">
        <v>2883</v>
      </c>
      <c r="J598" s="216"/>
      <c r="K598" s="216">
        <v>20040227</v>
      </c>
      <c r="L598" s="242" t="s">
        <v>1847</v>
      </c>
      <c r="M598" t="s">
        <v>4864</v>
      </c>
    </row>
    <row r="599" spans="1:13">
      <c r="A599" s="479">
        <v>598</v>
      </c>
      <c r="B599" s="8">
        <v>100000598</v>
      </c>
      <c r="C599" s="216" t="s">
        <v>2884</v>
      </c>
      <c r="D599" s="215" t="s">
        <v>4532</v>
      </c>
      <c r="E599" t="s">
        <v>4863</v>
      </c>
      <c r="F599" s="54">
        <v>23</v>
      </c>
      <c r="G599" s="216" t="s">
        <v>324</v>
      </c>
      <c r="H599" s="216">
        <v>2</v>
      </c>
      <c r="I599" s="216" t="s">
        <v>2885</v>
      </c>
      <c r="J599" s="216"/>
      <c r="K599" s="216">
        <v>20030606</v>
      </c>
      <c r="L599" s="242" t="s">
        <v>1836</v>
      </c>
      <c r="M599" t="s">
        <v>4864</v>
      </c>
    </row>
    <row r="600" spans="1:13">
      <c r="A600" s="479">
        <v>599</v>
      </c>
      <c r="B600" s="8">
        <v>100000599</v>
      </c>
      <c r="C600" s="216" t="s">
        <v>1494</v>
      </c>
      <c r="D600" s="215" t="s">
        <v>4533</v>
      </c>
      <c r="E600" t="s">
        <v>4863</v>
      </c>
      <c r="F600" s="54">
        <v>23</v>
      </c>
      <c r="G600" s="216" t="s">
        <v>324</v>
      </c>
      <c r="H600" s="216">
        <v>3</v>
      </c>
      <c r="I600" s="216" t="s">
        <v>2886</v>
      </c>
      <c r="J600" s="216"/>
      <c r="K600" s="216">
        <v>20020811</v>
      </c>
      <c r="L600" s="242" t="s">
        <v>1814</v>
      </c>
      <c r="M600" t="s">
        <v>4864</v>
      </c>
    </row>
    <row r="601" spans="1:13">
      <c r="A601" s="479">
        <v>600</v>
      </c>
      <c r="B601" s="8">
        <v>100000600</v>
      </c>
      <c r="C601" s="216" t="s">
        <v>2887</v>
      </c>
      <c r="D601" s="215" t="s">
        <v>2888</v>
      </c>
      <c r="E601" t="s">
        <v>4863</v>
      </c>
      <c r="F601" s="54">
        <v>23</v>
      </c>
      <c r="G601" s="216" t="s">
        <v>324</v>
      </c>
      <c r="H601" s="216">
        <v>2</v>
      </c>
      <c r="I601" s="216" t="s">
        <v>2889</v>
      </c>
      <c r="J601" s="216"/>
      <c r="K601" s="216">
        <v>20030423</v>
      </c>
      <c r="L601" s="242" t="s">
        <v>1836</v>
      </c>
      <c r="M601" t="s">
        <v>4864</v>
      </c>
    </row>
    <row r="602" spans="1:13">
      <c r="A602" s="479">
        <v>601</v>
      </c>
      <c r="B602" s="8">
        <v>100000601</v>
      </c>
      <c r="C602" s="216" t="s">
        <v>2890</v>
      </c>
      <c r="D602" s="215" t="s">
        <v>4534</v>
      </c>
      <c r="E602" t="s">
        <v>4863</v>
      </c>
      <c r="F602" s="54">
        <v>23</v>
      </c>
      <c r="G602" s="216" t="s">
        <v>324</v>
      </c>
      <c r="H602" s="216">
        <v>2</v>
      </c>
      <c r="I602" s="216" t="s">
        <v>2891</v>
      </c>
      <c r="J602" s="216"/>
      <c r="K602" s="216">
        <v>20030624</v>
      </c>
      <c r="L602" s="242" t="s">
        <v>1836</v>
      </c>
      <c r="M602" t="s">
        <v>4864</v>
      </c>
    </row>
    <row r="603" spans="1:13">
      <c r="A603" s="479">
        <v>602</v>
      </c>
      <c r="B603" s="8">
        <v>100000602</v>
      </c>
      <c r="C603" s="216" t="s">
        <v>887</v>
      </c>
      <c r="D603" s="215" t="s">
        <v>4535</v>
      </c>
      <c r="E603" t="s">
        <v>4863</v>
      </c>
      <c r="F603" s="54">
        <v>23</v>
      </c>
      <c r="G603" s="216" t="s">
        <v>324</v>
      </c>
      <c r="H603" s="216" t="s">
        <v>44</v>
      </c>
      <c r="I603" s="216" t="s">
        <v>2892</v>
      </c>
      <c r="J603" s="216"/>
      <c r="K603" s="216">
        <v>20000529</v>
      </c>
      <c r="L603" s="242" t="s">
        <v>1787</v>
      </c>
      <c r="M603" t="s">
        <v>4864</v>
      </c>
    </row>
    <row r="604" spans="1:13">
      <c r="A604" s="479">
        <v>603</v>
      </c>
      <c r="B604" s="8">
        <v>100000603</v>
      </c>
      <c r="C604" s="216" t="s">
        <v>2893</v>
      </c>
      <c r="D604" s="215" t="s">
        <v>4536</v>
      </c>
      <c r="E604" t="s">
        <v>4863</v>
      </c>
      <c r="F604" s="54">
        <v>23</v>
      </c>
      <c r="G604" s="216" t="s">
        <v>324</v>
      </c>
      <c r="H604" s="216">
        <v>3</v>
      </c>
      <c r="I604" s="216" t="s">
        <v>2894</v>
      </c>
      <c r="J604" s="216"/>
      <c r="K604" s="216">
        <v>20021024</v>
      </c>
      <c r="L604" s="242" t="s">
        <v>1814</v>
      </c>
      <c r="M604" t="s">
        <v>4864</v>
      </c>
    </row>
    <row r="605" spans="1:13">
      <c r="A605" s="479">
        <v>604</v>
      </c>
      <c r="B605" s="8">
        <v>100000604</v>
      </c>
      <c r="C605" s="216" t="s">
        <v>2895</v>
      </c>
      <c r="D605" s="215" t="s">
        <v>4537</v>
      </c>
      <c r="E605" t="s">
        <v>4863</v>
      </c>
      <c r="F605" s="54">
        <v>23</v>
      </c>
      <c r="G605" s="216" t="s">
        <v>324</v>
      </c>
      <c r="H605" s="216">
        <v>2</v>
      </c>
      <c r="I605" s="216" t="s">
        <v>2896</v>
      </c>
      <c r="J605" s="216"/>
      <c r="K605" s="216">
        <v>20040104</v>
      </c>
      <c r="L605" s="242" t="s">
        <v>1847</v>
      </c>
      <c r="M605" t="s">
        <v>4864</v>
      </c>
    </row>
    <row r="606" spans="1:13">
      <c r="A606" s="479">
        <v>605</v>
      </c>
      <c r="B606" s="8">
        <v>100000605</v>
      </c>
      <c r="C606" s="216" t="s">
        <v>439</v>
      </c>
      <c r="D606" s="215" t="s">
        <v>4538</v>
      </c>
      <c r="E606" t="s">
        <v>4863</v>
      </c>
      <c r="F606" s="54">
        <v>23</v>
      </c>
      <c r="G606" s="216" t="s">
        <v>324</v>
      </c>
      <c r="H606" s="216" t="s">
        <v>43</v>
      </c>
      <c r="I606" s="216" t="s">
        <v>2897</v>
      </c>
      <c r="J606" s="216"/>
      <c r="K606" s="216">
        <v>19990822</v>
      </c>
      <c r="L606" s="242" t="s">
        <v>1859</v>
      </c>
      <c r="M606" t="s">
        <v>4864</v>
      </c>
    </row>
    <row r="607" spans="1:13">
      <c r="A607" s="479">
        <v>606</v>
      </c>
      <c r="B607" s="8">
        <v>100000606</v>
      </c>
      <c r="C607" s="216" t="s">
        <v>2898</v>
      </c>
      <c r="D607" s="215" t="s">
        <v>4539</v>
      </c>
      <c r="E607" t="s">
        <v>4863</v>
      </c>
      <c r="F607" s="54">
        <v>23</v>
      </c>
      <c r="G607" s="216" t="s">
        <v>324</v>
      </c>
      <c r="H607" s="216">
        <v>2</v>
      </c>
      <c r="I607" s="216" t="s">
        <v>2899</v>
      </c>
      <c r="J607" s="216"/>
      <c r="K607" s="216">
        <v>20030611</v>
      </c>
      <c r="L607" s="242" t="s">
        <v>1836</v>
      </c>
      <c r="M607" t="s">
        <v>4864</v>
      </c>
    </row>
    <row r="608" spans="1:13">
      <c r="A608" s="479">
        <v>607</v>
      </c>
      <c r="B608" s="8">
        <v>100000607</v>
      </c>
      <c r="C608" s="216" t="s">
        <v>1496</v>
      </c>
      <c r="D608" s="215" t="s">
        <v>4540</v>
      </c>
      <c r="E608" t="s">
        <v>4863</v>
      </c>
      <c r="F608" s="54">
        <v>23</v>
      </c>
      <c r="G608" s="216" t="s">
        <v>324</v>
      </c>
      <c r="H608" s="216">
        <v>3</v>
      </c>
      <c r="I608" s="216" t="s">
        <v>2900</v>
      </c>
      <c r="J608" s="216"/>
      <c r="K608" s="216">
        <v>20010423</v>
      </c>
      <c r="L608" s="242" t="s">
        <v>1796</v>
      </c>
      <c r="M608" t="s">
        <v>4864</v>
      </c>
    </row>
    <row r="609" spans="1:13">
      <c r="A609" s="479">
        <v>608</v>
      </c>
      <c r="B609" s="8">
        <v>100000608</v>
      </c>
      <c r="C609" s="216" t="s">
        <v>907</v>
      </c>
      <c r="D609" s="215" t="s">
        <v>4541</v>
      </c>
      <c r="E609" t="s">
        <v>4863</v>
      </c>
      <c r="F609" s="54">
        <v>24</v>
      </c>
      <c r="G609" s="216" t="s">
        <v>330</v>
      </c>
      <c r="H609" s="216">
        <v>3</v>
      </c>
      <c r="I609" s="216" t="s">
        <v>2901</v>
      </c>
      <c r="J609" s="216"/>
      <c r="K609" s="216">
        <v>20020317</v>
      </c>
      <c r="L609" s="242" t="s">
        <v>1814</v>
      </c>
      <c r="M609" t="s">
        <v>4864</v>
      </c>
    </row>
    <row r="610" spans="1:13">
      <c r="A610" s="479">
        <v>609</v>
      </c>
      <c r="B610" s="8">
        <v>100000609</v>
      </c>
      <c r="C610" s="216" t="s">
        <v>906</v>
      </c>
      <c r="D610" s="215" t="s">
        <v>2902</v>
      </c>
      <c r="E610" t="s">
        <v>4863</v>
      </c>
      <c r="F610" s="54">
        <v>23</v>
      </c>
      <c r="G610" s="216" t="s">
        <v>330</v>
      </c>
      <c r="H610" s="216">
        <v>4</v>
      </c>
      <c r="I610" s="216" t="s">
        <v>2903</v>
      </c>
      <c r="J610" s="216"/>
      <c r="K610" s="216">
        <v>20010615</v>
      </c>
      <c r="L610" s="242" t="s">
        <v>1796</v>
      </c>
      <c r="M610" t="s">
        <v>4864</v>
      </c>
    </row>
    <row r="611" spans="1:13">
      <c r="A611" s="479">
        <v>610</v>
      </c>
      <c r="B611" s="8">
        <v>100000610</v>
      </c>
      <c r="C611" s="216" t="s">
        <v>909</v>
      </c>
      <c r="D611" s="215" t="s">
        <v>2904</v>
      </c>
      <c r="E611" t="s">
        <v>4863</v>
      </c>
      <c r="F611" s="54">
        <v>23</v>
      </c>
      <c r="G611" s="216" t="s">
        <v>330</v>
      </c>
      <c r="H611" s="216">
        <v>4</v>
      </c>
      <c r="I611" s="216" t="s">
        <v>2905</v>
      </c>
      <c r="J611" s="216"/>
      <c r="K611" s="216">
        <v>20010715</v>
      </c>
      <c r="L611" s="242" t="s">
        <v>1796</v>
      </c>
      <c r="M611" t="s">
        <v>4864</v>
      </c>
    </row>
    <row r="612" spans="1:13">
      <c r="A612" s="479">
        <v>611</v>
      </c>
      <c r="B612" s="8">
        <v>100000611</v>
      </c>
      <c r="C612" s="216" t="s">
        <v>903</v>
      </c>
      <c r="D612" s="215" t="s">
        <v>2906</v>
      </c>
      <c r="E612" t="s">
        <v>4863</v>
      </c>
      <c r="F612" s="54">
        <v>24</v>
      </c>
      <c r="G612" s="216" t="s">
        <v>330</v>
      </c>
      <c r="H612" s="216">
        <v>4</v>
      </c>
      <c r="I612" s="216" t="s">
        <v>2907</v>
      </c>
      <c r="J612" s="216"/>
      <c r="K612" s="216">
        <v>20010930</v>
      </c>
      <c r="L612" s="242" t="s">
        <v>1796</v>
      </c>
      <c r="M612" t="s">
        <v>4864</v>
      </c>
    </row>
    <row r="613" spans="1:13">
      <c r="A613" s="479">
        <v>612</v>
      </c>
      <c r="B613" s="8">
        <v>100000612</v>
      </c>
      <c r="C613" s="216" t="s">
        <v>904</v>
      </c>
      <c r="D613" s="215" t="s">
        <v>2908</v>
      </c>
      <c r="E613" t="s">
        <v>4863</v>
      </c>
      <c r="F613" s="54">
        <v>21</v>
      </c>
      <c r="G613" s="216" t="s">
        <v>330</v>
      </c>
      <c r="H613" s="216">
        <v>4</v>
      </c>
      <c r="I613" s="216" t="s">
        <v>2909</v>
      </c>
      <c r="J613" s="216"/>
      <c r="K613" s="216">
        <v>20010721</v>
      </c>
      <c r="L613" s="242" t="s">
        <v>1796</v>
      </c>
      <c r="M613" t="s">
        <v>4867</v>
      </c>
    </row>
    <row r="614" spans="1:13">
      <c r="A614" s="479">
        <v>613</v>
      </c>
      <c r="B614" s="8">
        <v>100000613</v>
      </c>
      <c r="C614" s="216" t="s">
        <v>908</v>
      </c>
      <c r="D614" s="215" t="s">
        <v>2910</v>
      </c>
      <c r="E614" t="s">
        <v>4863</v>
      </c>
      <c r="F614" s="54">
        <v>23</v>
      </c>
      <c r="G614" s="216" t="s">
        <v>330</v>
      </c>
      <c r="H614" s="216">
        <v>4</v>
      </c>
      <c r="I614" s="216" t="s">
        <v>2911</v>
      </c>
      <c r="J614" s="216"/>
      <c r="K614" s="216">
        <v>20010726</v>
      </c>
      <c r="L614" s="242" t="s">
        <v>1796</v>
      </c>
      <c r="M614" t="s">
        <v>4864</v>
      </c>
    </row>
    <row r="615" spans="1:13">
      <c r="A615" s="479">
        <v>614</v>
      </c>
      <c r="B615" s="8">
        <v>100000614</v>
      </c>
      <c r="C615" s="216" t="s">
        <v>905</v>
      </c>
      <c r="D615" s="215" t="s">
        <v>4542</v>
      </c>
      <c r="E615" t="s">
        <v>4863</v>
      </c>
      <c r="F615" s="54">
        <v>21</v>
      </c>
      <c r="G615" s="216" t="s">
        <v>330</v>
      </c>
      <c r="H615" s="216">
        <v>4</v>
      </c>
      <c r="I615" s="216" t="s">
        <v>2912</v>
      </c>
      <c r="J615" s="216"/>
      <c r="K615" s="216">
        <v>20010827</v>
      </c>
      <c r="L615" s="242" t="s">
        <v>1796</v>
      </c>
      <c r="M615" t="s">
        <v>4864</v>
      </c>
    </row>
    <row r="616" spans="1:13">
      <c r="A616" s="479">
        <v>615</v>
      </c>
      <c r="B616" s="8">
        <v>100000615</v>
      </c>
      <c r="C616" s="216" t="s">
        <v>1498</v>
      </c>
      <c r="D616" s="215" t="s">
        <v>2913</v>
      </c>
      <c r="E616" t="s">
        <v>4863</v>
      </c>
      <c r="F616" s="54">
        <v>23</v>
      </c>
      <c r="G616" s="216" t="s">
        <v>330</v>
      </c>
      <c r="H616" s="216">
        <v>3</v>
      </c>
      <c r="I616" s="216" t="s">
        <v>2914</v>
      </c>
      <c r="J616" s="216"/>
      <c r="K616" s="216">
        <v>20021122</v>
      </c>
      <c r="L616" s="242" t="s">
        <v>1814</v>
      </c>
      <c r="M616" t="s">
        <v>4864</v>
      </c>
    </row>
    <row r="617" spans="1:13">
      <c r="A617" s="479">
        <v>616</v>
      </c>
      <c r="B617" s="8">
        <v>100000616</v>
      </c>
      <c r="C617" s="216" t="s">
        <v>1499</v>
      </c>
      <c r="D617" s="215" t="s">
        <v>4543</v>
      </c>
      <c r="E617" t="s">
        <v>4863</v>
      </c>
      <c r="F617" s="54">
        <v>21</v>
      </c>
      <c r="G617" s="216" t="s">
        <v>330</v>
      </c>
      <c r="H617" s="216">
        <v>3</v>
      </c>
      <c r="I617" s="216" t="s">
        <v>2915</v>
      </c>
      <c r="J617" s="216"/>
      <c r="K617" s="216">
        <v>20020707</v>
      </c>
      <c r="L617" s="242" t="s">
        <v>1814</v>
      </c>
      <c r="M617" t="s">
        <v>4864</v>
      </c>
    </row>
    <row r="618" spans="1:13">
      <c r="A618" s="479">
        <v>617</v>
      </c>
      <c r="B618" s="8">
        <v>100000617</v>
      </c>
      <c r="C618" s="216" t="s">
        <v>912</v>
      </c>
      <c r="D618" s="215" t="s">
        <v>4544</v>
      </c>
      <c r="E618" t="s">
        <v>4863</v>
      </c>
      <c r="F618" s="54">
        <v>23</v>
      </c>
      <c r="G618" s="216" t="s">
        <v>330</v>
      </c>
      <c r="H618" s="216">
        <v>2</v>
      </c>
      <c r="I618" s="216" t="s">
        <v>2916</v>
      </c>
      <c r="J618" s="216"/>
      <c r="K618" s="216">
        <v>20000512</v>
      </c>
      <c r="L618" s="242" t="s">
        <v>1787</v>
      </c>
      <c r="M618" t="s">
        <v>4864</v>
      </c>
    </row>
    <row r="619" spans="1:13">
      <c r="A619" s="479">
        <v>618</v>
      </c>
      <c r="B619" s="8">
        <v>100000618</v>
      </c>
      <c r="C619" s="216" t="s">
        <v>1726</v>
      </c>
      <c r="D619" s="215" t="s">
        <v>2917</v>
      </c>
      <c r="E619" t="s">
        <v>4863</v>
      </c>
      <c r="F619" s="54">
        <v>23</v>
      </c>
      <c r="G619" s="216" t="s">
        <v>330</v>
      </c>
      <c r="H619" s="216">
        <v>2</v>
      </c>
      <c r="I619" s="216" t="s">
        <v>2918</v>
      </c>
      <c r="J619" s="216"/>
      <c r="K619" s="216">
        <v>20030822</v>
      </c>
      <c r="L619" s="242" t="s">
        <v>1836</v>
      </c>
      <c r="M619" t="s">
        <v>4864</v>
      </c>
    </row>
    <row r="620" spans="1:13">
      <c r="A620" s="479">
        <v>619</v>
      </c>
      <c r="B620" s="8">
        <v>100000619</v>
      </c>
      <c r="C620" s="216" t="s">
        <v>1729</v>
      </c>
      <c r="D620" s="215" t="s">
        <v>2919</v>
      </c>
      <c r="E620" t="s">
        <v>4863</v>
      </c>
      <c r="F620" s="54">
        <v>21</v>
      </c>
      <c r="G620" s="216" t="s">
        <v>330</v>
      </c>
      <c r="H620" s="216">
        <v>2</v>
      </c>
      <c r="I620" s="216" t="s">
        <v>2920</v>
      </c>
      <c r="J620" s="216"/>
      <c r="K620" s="216">
        <v>20031115</v>
      </c>
      <c r="L620" s="242" t="s">
        <v>1836</v>
      </c>
      <c r="M620" t="s">
        <v>4864</v>
      </c>
    </row>
    <row r="621" spans="1:13">
      <c r="A621" s="479">
        <v>620</v>
      </c>
      <c r="B621" s="8">
        <v>100000620</v>
      </c>
      <c r="C621" s="216" t="s">
        <v>2921</v>
      </c>
      <c r="D621" s="215" t="s">
        <v>2922</v>
      </c>
      <c r="E621" t="s">
        <v>4863</v>
      </c>
      <c r="F621" s="54">
        <v>23</v>
      </c>
      <c r="G621" s="216" t="s">
        <v>330</v>
      </c>
      <c r="H621" s="216">
        <v>2</v>
      </c>
      <c r="I621" s="216" t="s">
        <v>2923</v>
      </c>
      <c r="J621" s="216"/>
      <c r="K621" s="216">
        <v>20030714</v>
      </c>
      <c r="L621" s="242" t="s">
        <v>1836</v>
      </c>
      <c r="M621" t="s">
        <v>4864</v>
      </c>
    </row>
    <row r="622" spans="1:13">
      <c r="A622" s="479">
        <v>621</v>
      </c>
      <c r="B622" s="8">
        <v>100000621</v>
      </c>
      <c r="C622" s="216" t="s">
        <v>2924</v>
      </c>
      <c r="D622" s="215" t="s">
        <v>2925</v>
      </c>
      <c r="E622" t="s">
        <v>4863</v>
      </c>
      <c r="F622" s="54">
        <v>23</v>
      </c>
      <c r="G622" s="216" t="s">
        <v>330</v>
      </c>
      <c r="H622" s="216">
        <v>2</v>
      </c>
      <c r="I622" s="216" t="s">
        <v>2926</v>
      </c>
      <c r="J622" s="216"/>
      <c r="K622" s="216">
        <v>20030808</v>
      </c>
      <c r="L622" s="242" t="s">
        <v>1836</v>
      </c>
      <c r="M622" t="s">
        <v>4864</v>
      </c>
    </row>
    <row r="623" spans="1:13">
      <c r="A623" s="479">
        <v>622</v>
      </c>
      <c r="B623" s="8">
        <v>100000622</v>
      </c>
      <c r="C623" s="216" t="s">
        <v>1728</v>
      </c>
      <c r="D623" s="215" t="s">
        <v>4545</v>
      </c>
      <c r="E623" t="s">
        <v>4863</v>
      </c>
      <c r="F623" s="54">
        <v>21</v>
      </c>
      <c r="G623" s="216" t="s">
        <v>330</v>
      </c>
      <c r="H623" s="216">
        <v>2</v>
      </c>
      <c r="I623" s="216" t="s">
        <v>2927</v>
      </c>
      <c r="J623" s="216"/>
      <c r="K623" s="216">
        <v>20030403</v>
      </c>
      <c r="L623" s="242" t="s">
        <v>1836</v>
      </c>
      <c r="M623" t="s">
        <v>4864</v>
      </c>
    </row>
    <row r="624" spans="1:13">
      <c r="A624" s="479">
        <v>623</v>
      </c>
      <c r="B624" s="8">
        <v>100000623</v>
      </c>
      <c r="C624" s="216" t="s">
        <v>910</v>
      </c>
      <c r="D624" s="215" t="s">
        <v>4546</v>
      </c>
      <c r="E624" t="s">
        <v>4863</v>
      </c>
      <c r="F624" s="54">
        <v>21</v>
      </c>
      <c r="G624" s="216" t="s">
        <v>330</v>
      </c>
      <c r="H624" s="216">
        <v>4</v>
      </c>
      <c r="I624" s="216" t="s">
        <v>2928</v>
      </c>
      <c r="J624" s="216"/>
      <c r="K624" s="216">
        <v>20011025</v>
      </c>
      <c r="L624" s="242" t="s">
        <v>1796</v>
      </c>
      <c r="M624" t="s">
        <v>4864</v>
      </c>
    </row>
    <row r="625" spans="1:13">
      <c r="A625" s="479">
        <v>624</v>
      </c>
      <c r="B625" s="8">
        <v>100000624</v>
      </c>
      <c r="C625" s="216" t="s">
        <v>1727</v>
      </c>
      <c r="D625" s="215" t="s">
        <v>2929</v>
      </c>
      <c r="E625" t="s">
        <v>4863</v>
      </c>
      <c r="F625" s="54">
        <v>23</v>
      </c>
      <c r="G625" s="216" t="s">
        <v>330</v>
      </c>
      <c r="H625" s="216">
        <v>2</v>
      </c>
      <c r="I625" s="216" t="s">
        <v>2930</v>
      </c>
      <c r="J625" s="216"/>
      <c r="K625" s="216">
        <v>20030917</v>
      </c>
      <c r="L625" s="242" t="s">
        <v>1836</v>
      </c>
      <c r="M625" t="s">
        <v>4864</v>
      </c>
    </row>
    <row r="626" spans="1:13">
      <c r="A626" s="479">
        <v>625</v>
      </c>
      <c r="B626" s="8">
        <v>100000625</v>
      </c>
      <c r="C626" s="216" t="s">
        <v>2931</v>
      </c>
      <c r="D626" s="215" t="s">
        <v>2932</v>
      </c>
      <c r="E626" t="s">
        <v>4863</v>
      </c>
      <c r="F626" s="54">
        <v>23</v>
      </c>
      <c r="G626" s="216" t="s">
        <v>330</v>
      </c>
      <c r="H626" s="216">
        <v>2</v>
      </c>
      <c r="I626" s="216" t="s">
        <v>2933</v>
      </c>
      <c r="J626" s="216"/>
      <c r="K626" s="216">
        <v>20031123</v>
      </c>
      <c r="L626" s="242" t="s">
        <v>1836</v>
      </c>
      <c r="M626" t="s">
        <v>4864</v>
      </c>
    </row>
    <row r="627" spans="1:13">
      <c r="A627" s="479">
        <v>626</v>
      </c>
      <c r="B627" s="8">
        <v>100000626</v>
      </c>
      <c r="C627" s="216" t="s">
        <v>2934</v>
      </c>
      <c r="D627" s="215" t="s">
        <v>2935</v>
      </c>
      <c r="E627" t="s">
        <v>4863</v>
      </c>
      <c r="F627" s="54">
        <v>23</v>
      </c>
      <c r="G627" s="216" t="s">
        <v>330</v>
      </c>
      <c r="H627" s="216">
        <v>2</v>
      </c>
      <c r="I627" s="216" t="s">
        <v>2936</v>
      </c>
      <c r="J627" s="216"/>
      <c r="K627" s="216">
        <v>20030918</v>
      </c>
      <c r="L627" s="242" t="s">
        <v>1836</v>
      </c>
      <c r="M627" t="s">
        <v>4864</v>
      </c>
    </row>
    <row r="628" spans="1:13">
      <c r="A628" s="479">
        <v>627</v>
      </c>
      <c r="B628" s="8">
        <v>100000627</v>
      </c>
      <c r="C628" s="216" t="s">
        <v>1668</v>
      </c>
      <c r="D628" s="215" t="s">
        <v>4547</v>
      </c>
      <c r="E628" t="s">
        <v>4863</v>
      </c>
      <c r="F628" s="54">
        <v>23</v>
      </c>
      <c r="G628" s="216" t="s">
        <v>330</v>
      </c>
      <c r="H628" s="216">
        <v>2</v>
      </c>
      <c r="I628" s="216" t="s">
        <v>2937</v>
      </c>
      <c r="J628" s="216"/>
      <c r="K628" s="216">
        <v>20031230</v>
      </c>
      <c r="L628" s="242" t="s">
        <v>1836</v>
      </c>
      <c r="M628" t="s">
        <v>4864</v>
      </c>
    </row>
    <row r="629" spans="1:13">
      <c r="A629" s="479">
        <v>628</v>
      </c>
      <c r="B629" s="8">
        <v>100000628</v>
      </c>
      <c r="C629" s="216" t="s">
        <v>911</v>
      </c>
      <c r="D629" s="215" t="s">
        <v>4548</v>
      </c>
      <c r="E629" t="s">
        <v>4863</v>
      </c>
      <c r="F629" s="54">
        <v>21</v>
      </c>
      <c r="G629" s="216" t="s">
        <v>330</v>
      </c>
      <c r="H629" s="216">
        <v>4</v>
      </c>
      <c r="I629" s="216" t="s">
        <v>2938</v>
      </c>
      <c r="J629" s="216"/>
      <c r="K629" s="216">
        <v>20010805</v>
      </c>
      <c r="L629" s="242" t="s">
        <v>1796</v>
      </c>
      <c r="M629" t="s">
        <v>4864</v>
      </c>
    </row>
    <row r="630" spans="1:13">
      <c r="A630" s="479">
        <v>629</v>
      </c>
      <c r="B630" s="8">
        <v>100000629</v>
      </c>
      <c r="C630" s="216" t="s">
        <v>2939</v>
      </c>
      <c r="D630" s="215" t="s">
        <v>2940</v>
      </c>
      <c r="E630" t="s">
        <v>4863</v>
      </c>
      <c r="F630" s="54">
        <v>23</v>
      </c>
      <c r="G630" s="216" t="s">
        <v>330</v>
      </c>
      <c r="H630" s="216">
        <v>2</v>
      </c>
      <c r="I630" s="216" t="s">
        <v>2941</v>
      </c>
      <c r="J630" s="216"/>
      <c r="K630" s="216">
        <v>20030519</v>
      </c>
      <c r="L630" s="242" t="s">
        <v>1836</v>
      </c>
      <c r="M630" t="s">
        <v>4864</v>
      </c>
    </row>
    <row r="631" spans="1:13">
      <c r="A631" s="479">
        <v>630</v>
      </c>
      <c r="B631" s="8">
        <v>100000630</v>
      </c>
      <c r="C631" s="216" t="s">
        <v>2942</v>
      </c>
      <c r="D631" s="215" t="s">
        <v>4549</v>
      </c>
      <c r="E631" t="s">
        <v>4863</v>
      </c>
      <c r="F631" s="54">
        <v>23</v>
      </c>
      <c r="G631" s="216" t="s">
        <v>330</v>
      </c>
      <c r="H631" s="216">
        <v>2</v>
      </c>
      <c r="I631" s="216" t="s">
        <v>2943</v>
      </c>
      <c r="J631" s="216"/>
      <c r="K631" s="216">
        <v>20031111</v>
      </c>
      <c r="L631" s="242" t="s">
        <v>1836</v>
      </c>
      <c r="M631" t="s">
        <v>4864</v>
      </c>
    </row>
    <row r="632" spans="1:13">
      <c r="A632" s="479">
        <v>631</v>
      </c>
      <c r="B632" s="8">
        <v>100000631</v>
      </c>
      <c r="C632" s="216" t="s">
        <v>734</v>
      </c>
      <c r="D632" s="215" t="s">
        <v>2944</v>
      </c>
      <c r="E632" t="s">
        <v>4863</v>
      </c>
      <c r="F632" s="54">
        <v>23</v>
      </c>
      <c r="G632" s="216" t="s">
        <v>332</v>
      </c>
      <c r="H632" s="216">
        <v>4</v>
      </c>
      <c r="I632" s="216" t="s">
        <v>2945</v>
      </c>
      <c r="J632" s="216"/>
      <c r="K632" s="216">
        <v>20000905</v>
      </c>
      <c r="L632" s="242" t="s">
        <v>1787</v>
      </c>
      <c r="M632" t="s">
        <v>4864</v>
      </c>
    </row>
    <row r="633" spans="1:13">
      <c r="A633" s="479">
        <v>632</v>
      </c>
      <c r="B633" s="8">
        <v>100000632</v>
      </c>
      <c r="C633" s="216" t="s">
        <v>733</v>
      </c>
      <c r="D633" s="215" t="s">
        <v>4550</v>
      </c>
      <c r="E633" t="s">
        <v>4863</v>
      </c>
      <c r="F633" s="54">
        <v>23</v>
      </c>
      <c r="G633" s="216" t="s">
        <v>332</v>
      </c>
      <c r="H633" s="216">
        <v>3</v>
      </c>
      <c r="I633" s="216" t="s">
        <v>2946</v>
      </c>
      <c r="J633" s="216"/>
      <c r="K633" s="216">
        <v>20001108</v>
      </c>
      <c r="L633" s="242" t="s">
        <v>1787</v>
      </c>
      <c r="M633" t="s">
        <v>4864</v>
      </c>
    </row>
    <row r="634" spans="1:13">
      <c r="A634" s="479">
        <v>633</v>
      </c>
      <c r="B634" s="8">
        <v>100000633</v>
      </c>
      <c r="C634" s="216" t="s">
        <v>1518</v>
      </c>
      <c r="D634" s="215" t="s">
        <v>4551</v>
      </c>
      <c r="E634" t="s">
        <v>4863</v>
      </c>
      <c r="F634" s="54">
        <v>23</v>
      </c>
      <c r="G634" s="216" t="s">
        <v>332</v>
      </c>
      <c r="H634" s="216">
        <v>3</v>
      </c>
      <c r="I634" s="216" t="s">
        <v>2947</v>
      </c>
      <c r="J634" s="216"/>
      <c r="K634" s="216">
        <v>20030119</v>
      </c>
      <c r="L634" s="242" t="s">
        <v>1836</v>
      </c>
      <c r="M634" t="s">
        <v>4864</v>
      </c>
    </row>
    <row r="635" spans="1:13">
      <c r="A635" s="479">
        <v>634</v>
      </c>
      <c r="B635" s="8">
        <v>100000634</v>
      </c>
      <c r="C635" s="216" t="s">
        <v>1517</v>
      </c>
      <c r="D635" s="215" t="s">
        <v>4552</v>
      </c>
      <c r="E635" t="s">
        <v>4863</v>
      </c>
      <c r="F635" s="54">
        <v>23</v>
      </c>
      <c r="G635" s="216" t="s">
        <v>332</v>
      </c>
      <c r="H635" s="216">
        <v>2</v>
      </c>
      <c r="I635" s="216" t="s">
        <v>2948</v>
      </c>
      <c r="J635" s="216"/>
      <c r="K635" s="216">
        <v>20010411</v>
      </c>
      <c r="L635" s="242" t="s">
        <v>1796</v>
      </c>
      <c r="M635" t="s">
        <v>4864</v>
      </c>
    </row>
    <row r="636" spans="1:13">
      <c r="A636" s="479">
        <v>635</v>
      </c>
      <c r="B636" s="8">
        <v>100000635</v>
      </c>
      <c r="C636" s="216" t="s">
        <v>2949</v>
      </c>
      <c r="D636" s="215" t="s">
        <v>4553</v>
      </c>
      <c r="E636" t="s">
        <v>4863</v>
      </c>
      <c r="F636" s="54">
        <v>23</v>
      </c>
      <c r="G636" s="216" t="s">
        <v>332</v>
      </c>
      <c r="H636" s="216">
        <v>2</v>
      </c>
      <c r="I636" s="216" t="s">
        <v>2950</v>
      </c>
      <c r="J636" s="216"/>
      <c r="K636" s="216">
        <v>20020723</v>
      </c>
      <c r="L636" s="242" t="s">
        <v>1814</v>
      </c>
      <c r="M636" t="s">
        <v>4864</v>
      </c>
    </row>
    <row r="637" spans="1:13">
      <c r="A637" s="479">
        <v>636</v>
      </c>
      <c r="B637" s="8">
        <v>100000636</v>
      </c>
      <c r="C637" s="216" t="s">
        <v>2951</v>
      </c>
      <c r="D637" s="215" t="s">
        <v>4554</v>
      </c>
      <c r="E637" t="s">
        <v>4863</v>
      </c>
      <c r="F637" s="54">
        <v>23</v>
      </c>
      <c r="G637" s="216" t="s">
        <v>332</v>
      </c>
      <c r="H637" s="216">
        <v>2</v>
      </c>
      <c r="I637" s="216" t="s">
        <v>2952</v>
      </c>
      <c r="J637" s="216"/>
      <c r="K637" s="216">
        <v>19990522</v>
      </c>
      <c r="L637" s="242" t="s">
        <v>1859</v>
      </c>
      <c r="M637" t="s">
        <v>4864</v>
      </c>
    </row>
    <row r="638" spans="1:13">
      <c r="A638" s="479">
        <v>637</v>
      </c>
      <c r="B638" s="8">
        <v>100000637</v>
      </c>
      <c r="C638" s="216" t="s">
        <v>2953</v>
      </c>
      <c r="D638" s="215" t="s">
        <v>4555</v>
      </c>
      <c r="E638" t="s">
        <v>4863</v>
      </c>
      <c r="F638" s="54">
        <v>23</v>
      </c>
      <c r="G638" s="216" t="s">
        <v>332</v>
      </c>
      <c r="H638" s="216">
        <v>2</v>
      </c>
      <c r="I638" s="216" t="s">
        <v>2954</v>
      </c>
      <c r="J638" s="216"/>
      <c r="K638" s="216">
        <v>20010825</v>
      </c>
      <c r="L638" s="242" t="s">
        <v>1796</v>
      </c>
      <c r="M638" t="s">
        <v>4864</v>
      </c>
    </row>
    <row r="639" spans="1:13">
      <c r="A639" s="479">
        <v>638</v>
      </c>
      <c r="B639" s="8">
        <v>100000638</v>
      </c>
      <c r="C639" s="216" t="s">
        <v>442</v>
      </c>
      <c r="D639" s="215" t="s">
        <v>4556</v>
      </c>
      <c r="E639" t="s">
        <v>4863</v>
      </c>
      <c r="F639" s="54">
        <v>24</v>
      </c>
      <c r="G639" s="216" t="s">
        <v>317</v>
      </c>
      <c r="H639" s="216" t="s">
        <v>43</v>
      </c>
      <c r="I639" s="216" t="s">
        <v>2955</v>
      </c>
      <c r="J639" s="216"/>
      <c r="K639" s="216">
        <v>19990805</v>
      </c>
      <c r="L639" s="242" t="s">
        <v>1859</v>
      </c>
      <c r="M639" t="s">
        <v>4864</v>
      </c>
    </row>
    <row r="640" spans="1:13">
      <c r="A640" s="479">
        <v>639</v>
      </c>
      <c r="B640" s="8">
        <v>100000639</v>
      </c>
      <c r="C640" s="216" t="s">
        <v>828</v>
      </c>
      <c r="D640" s="215" t="s">
        <v>2956</v>
      </c>
      <c r="E640" t="s">
        <v>4863</v>
      </c>
      <c r="F640" s="54">
        <v>24</v>
      </c>
      <c r="G640" s="216" t="s">
        <v>317</v>
      </c>
      <c r="H640" s="216">
        <v>4</v>
      </c>
      <c r="I640" s="216" t="s">
        <v>2957</v>
      </c>
      <c r="J640" s="216"/>
      <c r="K640" s="216">
        <v>20010413</v>
      </c>
      <c r="L640" s="242" t="s">
        <v>1796</v>
      </c>
      <c r="M640" t="s">
        <v>4864</v>
      </c>
    </row>
    <row r="641" spans="1:13">
      <c r="A641" s="479">
        <v>640</v>
      </c>
      <c r="B641" s="8">
        <v>100000640</v>
      </c>
      <c r="C641" s="216" t="s">
        <v>836</v>
      </c>
      <c r="D641" s="215" t="s">
        <v>2958</v>
      </c>
      <c r="E641" t="s">
        <v>4863</v>
      </c>
      <c r="F641" s="54">
        <v>39</v>
      </c>
      <c r="G641" s="216" t="s">
        <v>317</v>
      </c>
      <c r="H641" s="216">
        <v>4</v>
      </c>
      <c r="I641" s="216" t="s">
        <v>2959</v>
      </c>
      <c r="J641" s="216"/>
      <c r="K641" s="216">
        <v>20010420</v>
      </c>
      <c r="L641" s="242" t="s">
        <v>1796</v>
      </c>
      <c r="M641" t="s">
        <v>4864</v>
      </c>
    </row>
    <row r="642" spans="1:13">
      <c r="A642" s="479">
        <v>641</v>
      </c>
      <c r="B642" s="8">
        <v>100000641</v>
      </c>
      <c r="C642" s="216" t="s">
        <v>823</v>
      </c>
      <c r="D642" s="215" t="s">
        <v>2960</v>
      </c>
      <c r="E642" t="s">
        <v>4863</v>
      </c>
      <c r="F642" s="54">
        <v>8</v>
      </c>
      <c r="G642" s="216" t="s">
        <v>317</v>
      </c>
      <c r="H642" s="216">
        <v>4</v>
      </c>
      <c r="I642" s="216" t="s">
        <v>2961</v>
      </c>
      <c r="J642" s="216"/>
      <c r="K642" s="216">
        <v>20010508</v>
      </c>
      <c r="L642" s="242" t="s">
        <v>1796</v>
      </c>
      <c r="M642" t="s">
        <v>4864</v>
      </c>
    </row>
    <row r="643" spans="1:13">
      <c r="A643" s="479">
        <v>642</v>
      </c>
      <c r="B643" s="8">
        <v>100000642</v>
      </c>
      <c r="C643" s="216" t="s">
        <v>844</v>
      </c>
      <c r="D643" s="215" t="s">
        <v>2962</v>
      </c>
      <c r="E643" t="s">
        <v>4863</v>
      </c>
      <c r="F643" s="54">
        <v>23</v>
      </c>
      <c r="G643" s="216" t="s">
        <v>317</v>
      </c>
      <c r="H643" s="216">
        <v>4</v>
      </c>
      <c r="I643" s="216" t="s">
        <v>2963</v>
      </c>
      <c r="J643" s="216"/>
      <c r="K643" s="216">
        <v>20010528</v>
      </c>
      <c r="L643" s="242" t="s">
        <v>1796</v>
      </c>
      <c r="M643" t="s">
        <v>4864</v>
      </c>
    </row>
    <row r="644" spans="1:13">
      <c r="A644" s="479">
        <v>643</v>
      </c>
      <c r="B644" s="8">
        <v>100000643</v>
      </c>
      <c r="C644" s="216" t="s">
        <v>820</v>
      </c>
      <c r="D644" s="215" t="s">
        <v>2964</v>
      </c>
      <c r="E644" t="s">
        <v>4863</v>
      </c>
      <c r="F644" s="54">
        <v>22</v>
      </c>
      <c r="G644" s="216" t="s">
        <v>317</v>
      </c>
      <c r="H644" s="216">
        <v>4</v>
      </c>
      <c r="I644" s="216" t="s">
        <v>2965</v>
      </c>
      <c r="J644" s="216"/>
      <c r="K644" s="216">
        <v>20010528</v>
      </c>
      <c r="L644" s="242" t="s">
        <v>1796</v>
      </c>
      <c r="M644" t="s">
        <v>4864</v>
      </c>
    </row>
    <row r="645" spans="1:13">
      <c r="A645" s="479">
        <v>644</v>
      </c>
      <c r="B645" s="8">
        <v>100000644</v>
      </c>
      <c r="C645" s="216" t="s">
        <v>819</v>
      </c>
      <c r="D645" s="215" t="s">
        <v>2966</v>
      </c>
      <c r="E645" t="s">
        <v>4863</v>
      </c>
      <c r="F645" s="54">
        <v>23</v>
      </c>
      <c r="G645" s="216" t="s">
        <v>317</v>
      </c>
      <c r="H645" s="216">
        <v>4</v>
      </c>
      <c r="I645" s="216" t="s">
        <v>2967</v>
      </c>
      <c r="J645" s="216"/>
      <c r="K645" s="216">
        <v>20010530</v>
      </c>
      <c r="L645" s="242" t="s">
        <v>1796</v>
      </c>
      <c r="M645" t="s">
        <v>4864</v>
      </c>
    </row>
    <row r="646" spans="1:13">
      <c r="A646" s="479">
        <v>645</v>
      </c>
      <c r="B646" s="8">
        <v>100000645</v>
      </c>
      <c r="C646" s="216" t="s">
        <v>847</v>
      </c>
      <c r="D646" s="215" t="s">
        <v>2968</v>
      </c>
      <c r="E646" t="s">
        <v>4863</v>
      </c>
      <c r="F646" s="54">
        <v>23</v>
      </c>
      <c r="G646" s="216" t="s">
        <v>317</v>
      </c>
      <c r="H646" s="216">
        <v>4</v>
      </c>
      <c r="I646" s="216" t="s">
        <v>2969</v>
      </c>
      <c r="J646" s="216"/>
      <c r="K646" s="216">
        <v>20010621</v>
      </c>
      <c r="L646" s="242" t="s">
        <v>1796</v>
      </c>
      <c r="M646" t="s">
        <v>4864</v>
      </c>
    </row>
    <row r="647" spans="1:13">
      <c r="A647" s="479">
        <v>646</v>
      </c>
      <c r="B647" s="8">
        <v>100000646</v>
      </c>
      <c r="C647" s="216" t="s">
        <v>816</v>
      </c>
      <c r="D647" s="215" t="s">
        <v>2970</v>
      </c>
      <c r="E647" t="s">
        <v>4863</v>
      </c>
      <c r="F647" s="54">
        <v>41</v>
      </c>
      <c r="G647" s="216" t="s">
        <v>317</v>
      </c>
      <c r="H647" s="216">
        <v>4</v>
      </c>
      <c r="I647" s="216" t="s">
        <v>2971</v>
      </c>
      <c r="J647" s="216"/>
      <c r="K647" s="216">
        <v>20010711</v>
      </c>
      <c r="L647" s="242" t="s">
        <v>1796</v>
      </c>
      <c r="M647" t="s">
        <v>4864</v>
      </c>
    </row>
    <row r="648" spans="1:13">
      <c r="A648" s="479">
        <v>647</v>
      </c>
      <c r="B648" s="8">
        <v>100000647</v>
      </c>
      <c r="C648" s="216" t="s">
        <v>830</v>
      </c>
      <c r="D648" s="215" t="s">
        <v>2972</v>
      </c>
      <c r="E648" t="s">
        <v>4863</v>
      </c>
      <c r="F648" s="54">
        <v>23</v>
      </c>
      <c r="G648" s="216" t="s">
        <v>317</v>
      </c>
      <c r="H648" s="216">
        <v>4</v>
      </c>
      <c r="I648" s="216" t="s">
        <v>2973</v>
      </c>
      <c r="J648" s="216"/>
      <c r="K648" s="216">
        <v>20010726</v>
      </c>
      <c r="L648" s="242" t="s">
        <v>1796</v>
      </c>
      <c r="M648" t="s">
        <v>4864</v>
      </c>
    </row>
    <row r="649" spans="1:13">
      <c r="A649" s="479">
        <v>648</v>
      </c>
      <c r="B649" s="8">
        <v>100000648</v>
      </c>
      <c r="C649" s="216" t="s">
        <v>825</v>
      </c>
      <c r="D649" s="215" t="s">
        <v>2974</v>
      </c>
      <c r="E649" t="s">
        <v>4863</v>
      </c>
      <c r="F649" s="54">
        <v>36</v>
      </c>
      <c r="G649" s="216" t="s">
        <v>317</v>
      </c>
      <c r="H649" s="216">
        <v>4</v>
      </c>
      <c r="I649" s="216" t="s">
        <v>2975</v>
      </c>
      <c r="J649" s="216"/>
      <c r="K649" s="216">
        <v>20010803</v>
      </c>
      <c r="L649" s="242" t="s">
        <v>1796</v>
      </c>
      <c r="M649" t="s">
        <v>4864</v>
      </c>
    </row>
    <row r="650" spans="1:13">
      <c r="A650" s="479">
        <v>649</v>
      </c>
      <c r="B650" s="8">
        <v>100000649</v>
      </c>
      <c r="C650" s="216" t="s">
        <v>829</v>
      </c>
      <c r="D650" s="215" t="s">
        <v>2976</v>
      </c>
      <c r="E650" t="s">
        <v>4863</v>
      </c>
      <c r="F650" s="54">
        <v>25</v>
      </c>
      <c r="G650" s="216" t="s">
        <v>317</v>
      </c>
      <c r="H650" s="216">
        <v>4</v>
      </c>
      <c r="I650" s="216" t="s">
        <v>2977</v>
      </c>
      <c r="J650" s="216"/>
      <c r="K650" s="216">
        <v>20010804</v>
      </c>
      <c r="L650" s="242" t="s">
        <v>1796</v>
      </c>
      <c r="M650" t="s">
        <v>4864</v>
      </c>
    </row>
    <row r="651" spans="1:13">
      <c r="A651" s="479">
        <v>650</v>
      </c>
      <c r="B651" s="8">
        <v>100000650</v>
      </c>
      <c r="C651" s="216" t="s">
        <v>817</v>
      </c>
      <c r="D651" s="215" t="s">
        <v>2978</v>
      </c>
      <c r="E651" t="s">
        <v>4863</v>
      </c>
      <c r="F651" s="54">
        <v>23</v>
      </c>
      <c r="G651" s="216" t="s">
        <v>317</v>
      </c>
      <c r="H651" s="216">
        <v>4</v>
      </c>
      <c r="I651" s="216" t="s">
        <v>2979</v>
      </c>
      <c r="J651" s="216"/>
      <c r="K651" s="216">
        <v>20010807</v>
      </c>
      <c r="L651" s="242" t="s">
        <v>1796</v>
      </c>
      <c r="M651" t="s">
        <v>4864</v>
      </c>
    </row>
    <row r="652" spans="1:13">
      <c r="A652" s="479">
        <v>651</v>
      </c>
      <c r="B652" s="8">
        <v>100000651</v>
      </c>
      <c r="C652" s="216" t="s">
        <v>824</v>
      </c>
      <c r="D652" s="215" t="s">
        <v>2980</v>
      </c>
      <c r="E652" t="s">
        <v>4863</v>
      </c>
      <c r="F652" s="54">
        <v>26</v>
      </c>
      <c r="G652" s="216" t="s">
        <v>317</v>
      </c>
      <c r="H652" s="216">
        <v>4</v>
      </c>
      <c r="I652" s="216" t="s">
        <v>2981</v>
      </c>
      <c r="J652" s="216"/>
      <c r="K652" s="216">
        <v>20010809</v>
      </c>
      <c r="L652" s="242" t="s">
        <v>1796</v>
      </c>
      <c r="M652" t="s">
        <v>4864</v>
      </c>
    </row>
    <row r="653" spans="1:13">
      <c r="A653" s="479">
        <v>652</v>
      </c>
      <c r="B653" s="8">
        <v>100000652</v>
      </c>
      <c r="C653" s="216" t="s">
        <v>835</v>
      </c>
      <c r="D653" s="215" t="s">
        <v>2982</v>
      </c>
      <c r="E653" t="s">
        <v>4863</v>
      </c>
      <c r="F653" s="54">
        <v>23</v>
      </c>
      <c r="G653" s="216" t="s">
        <v>317</v>
      </c>
      <c r="H653" s="216">
        <v>4</v>
      </c>
      <c r="I653" s="216" t="s">
        <v>2983</v>
      </c>
      <c r="J653" s="216"/>
      <c r="K653" s="216">
        <v>20010810</v>
      </c>
      <c r="L653" s="242" t="s">
        <v>1796</v>
      </c>
      <c r="M653" t="s">
        <v>4864</v>
      </c>
    </row>
    <row r="654" spans="1:13">
      <c r="A654" s="479">
        <v>653</v>
      </c>
      <c r="B654" s="8">
        <v>100000653</v>
      </c>
      <c r="C654" s="216" t="s">
        <v>815</v>
      </c>
      <c r="D654" s="215" t="s">
        <v>2984</v>
      </c>
      <c r="E654" t="s">
        <v>4863</v>
      </c>
      <c r="F654" s="54">
        <v>23</v>
      </c>
      <c r="G654" s="216" t="s">
        <v>317</v>
      </c>
      <c r="H654" s="216">
        <v>4</v>
      </c>
      <c r="I654" s="216" t="s">
        <v>2985</v>
      </c>
      <c r="J654" s="216"/>
      <c r="K654" s="216">
        <v>20010921</v>
      </c>
      <c r="L654" s="242" t="s">
        <v>1796</v>
      </c>
      <c r="M654" t="s">
        <v>4864</v>
      </c>
    </row>
    <row r="655" spans="1:13">
      <c r="A655" s="479">
        <v>654</v>
      </c>
      <c r="B655" s="8">
        <v>100000654</v>
      </c>
      <c r="C655" s="216" t="s">
        <v>814</v>
      </c>
      <c r="D655" s="215" t="s">
        <v>2986</v>
      </c>
      <c r="E655" t="s">
        <v>4863</v>
      </c>
      <c r="F655" s="54">
        <v>24</v>
      </c>
      <c r="G655" s="216" t="s">
        <v>317</v>
      </c>
      <c r="H655" s="216">
        <v>4</v>
      </c>
      <c r="I655" s="216" t="s">
        <v>2987</v>
      </c>
      <c r="J655" s="216"/>
      <c r="K655" s="216">
        <v>20011002</v>
      </c>
      <c r="L655" s="242" t="s">
        <v>1796</v>
      </c>
      <c r="M655" t="s">
        <v>4864</v>
      </c>
    </row>
    <row r="656" spans="1:13">
      <c r="A656" s="479">
        <v>655</v>
      </c>
      <c r="B656" s="8">
        <v>100000655</v>
      </c>
      <c r="C656" s="216" t="s">
        <v>837</v>
      </c>
      <c r="D656" s="215" t="s">
        <v>2988</v>
      </c>
      <c r="E656" t="s">
        <v>4863</v>
      </c>
      <c r="F656" s="54">
        <v>24</v>
      </c>
      <c r="G656" s="216" t="s">
        <v>317</v>
      </c>
      <c r="H656" s="216">
        <v>4</v>
      </c>
      <c r="I656" s="216" t="s">
        <v>2989</v>
      </c>
      <c r="J656" s="216"/>
      <c r="K656" s="216">
        <v>20011015</v>
      </c>
      <c r="L656" s="242" t="s">
        <v>1796</v>
      </c>
      <c r="M656" t="s">
        <v>4864</v>
      </c>
    </row>
    <row r="657" spans="1:13">
      <c r="A657" s="479">
        <v>656</v>
      </c>
      <c r="B657" s="8">
        <v>100000656</v>
      </c>
      <c r="C657" s="216" t="s">
        <v>822</v>
      </c>
      <c r="D657" s="215" t="s">
        <v>2990</v>
      </c>
      <c r="E657" t="s">
        <v>4863</v>
      </c>
      <c r="F657" s="54">
        <v>23</v>
      </c>
      <c r="G657" s="216" t="s">
        <v>317</v>
      </c>
      <c r="H657" s="216">
        <v>4</v>
      </c>
      <c r="I657" s="216" t="s">
        <v>2991</v>
      </c>
      <c r="J657" s="216"/>
      <c r="K657" s="216">
        <v>20011026</v>
      </c>
      <c r="L657" s="242" t="s">
        <v>1796</v>
      </c>
      <c r="M657" t="s">
        <v>4864</v>
      </c>
    </row>
    <row r="658" spans="1:13">
      <c r="A658" s="479">
        <v>657</v>
      </c>
      <c r="B658" s="8">
        <v>100000657</v>
      </c>
      <c r="C658" s="216" t="s">
        <v>838</v>
      </c>
      <c r="D658" s="215" t="s">
        <v>2992</v>
      </c>
      <c r="E658" t="s">
        <v>4863</v>
      </c>
      <c r="F658" s="54">
        <v>21</v>
      </c>
      <c r="G658" s="216" t="s">
        <v>317</v>
      </c>
      <c r="H658" s="216">
        <v>4</v>
      </c>
      <c r="I658" s="216" t="s">
        <v>2993</v>
      </c>
      <c r="J658" s="216"/>
      <c r="K658" s="216">
        <v>20011028</v>
      </c>
      <c r="L658" s="242" t="s">
        <v>1796</v>
      </c>
      <c r="M658" t="s">
        <v>4864</v>
      </c>
    </row>
    <row r="659" spans="1:13">
      <c r="A659" s="479">
        <v>658</v>
      </c>
      <c r="B659" s="8">
        <v>100000658</v>
      </c>
      <c r="C659" s="216" t="s">
        <v>821</v>
      </c>
      <c r="D659" s="215" t="s">
        <v>2994</v>
      </c>
      <c r="E659" t="s">
        <v>4863</v>
      </c>
      <c r="F659" s="54">
        <v>15</v>
      </c>
      <c r="G659" s="216" t="s">
        <v>317</v>
      </c>
      <c r="H659" s="216">
        <v>4</v>
      </c>
      <c r="I659" s="216" t="s">
        <v>2995</v>
      </c>
      <c r="J659" s="216"/>
      <c r="K659" s="216">
        <v>20011119</v>
      </c>
      <c r="L659" s="242" t="s">
        <v>1796</v>
      </c>
      <c r="M659" t="s">
        <v>4864</v>
      </c>
    </row>
    <row r="660" spans="1:13">
      <c r="A660" s="479">
        <v>659</v>
      </c>
      <c r="B660" s="8">
        <v>100000659</v>
      </c>
      <c r="C660" s="216" t="s">
        <v>2996</v>
      </c>
      <c r="D660" s="215" t="s">
        <v>2997</v>
      </c>
      <c r="E660" t="s">
        <v>4863</v>
      </c>
      <c r="F660" s="54">
        <v>21</v>
      </c>
      <c r="G660" s="216" t="s">
        <v>317</v>
      </c>
      <c r="H660" s="216">
        <v>4</v>
      </c>
      <c r="I660" s="216" t="s">
        <v>2998</v>
      </c>
      <c r="J660" s="216"/>
      <c r="K660" s="216">
        <v>20011208</v>
      </c>
      <c r="L660" s="242" t="s">
        <v>1796</v>
      </c>
      <c r="M660" t="s">
        <v>4864</v>
      </c>
    </row>
    <row r="661" spans="1:13">
      <c r="A661" s="479">
        <v>660</v>
      </c>
      <c r="B661" s="8">
        <v>100000660</v>
      </c>
      <c r="C661" s="216" t="s">
        <v>827</v>
      </c>
      <c r="D661" s="215" t="s">
        <v>4557</v>
      </c>
      <c r="E661" t="s">
        <v>4863</v>
      </c>
      <c r="F661" s="54">
        <v>24</v>
      </c>
      <c r="G661" s="216" t="s">
        <v>317</v>
      </c>
      <c r="H661" s="216">
        <v>4</v>
      </c>
      <c r="I661" s="216" t="s">
        <v>2999</v>
      </c>
      <c r="J661" s="216"/>
      <c r="K661" s="216">
        <v>20011209</v>
      </c>
      <c r="L661" s="242" t="s">
        <v>1796</v>
      </c>
      <c r="M661" t="s">
        <v>4864</v>
      </c>
    </row>
    <row r="662" spans="1:13">
      <c r="A662" s="479">
        <v>661</v>
      </c>
      <c r="B662" s="8">
        <v>100000661</v>
      </c>
      <c r="C662" s="216" t="s">
        <v>845</v>
      </c>
      <c r="D662" s="215" t="s">
        <v>3000</v>
      </c>
      <c r="E662" t="s">
        <v>4863</v>
      </c>
      <c r="F662" s="54">
        <v>23</v>
      </c>
      <c r="G662" s="216" t="s">
        <v>317</v>
      </c>
      <c r="H662" s="216">
        <v>4</v>
      </c>
      <c r="I662" s="216" t="s">
        <v>3001</v>
      </c>
      <c r="J662" s="216"/>
      <c r="K662" s="216">
        <v>20020112</v>
      </c>
      <c r="L662" s="242" t="s">
        <v>1814</v>
      </c>
      <c r="M662" t="s">
        <v>4864</v>
      </c>
    </row>
    <row r="663" spans="1:13">
      <c r="A663" s="479">
        <v>662</v>
      </c>
      <c r="B663" s="8">
        <v>100000662</v>
      </c>
      <c r="C663" s="216" t="s">
        <v>826</v>
      </c>
      <c r="D663" s="215" t="s">
        <v>3002</v>
      </c>
      <c r="E663" t="s">
        <v>4863</v>
      </c>
      <c r="F663" s="54">
        <v>23</v>
      </c>
      <c r="G663" s="216" t="s">
        <v>317</v>
      </c>
      <c r="H663" s="216">
        <v>4</v>
      </c>
      <c r="I663" s="216" t="s">
        <v>3003</v>
      </c>
      <c r="J663" s="216"/>
      <c r="K663" s="216">
        <v>20020118</v>
      </c>
      <c r="L663" s="242" t="s">
        <v>1814</v>
      </c>
      <c r="M663" t="s">
        <v>4864</v>
      </c>
    </row>
    <row r="664" spans="1:13">
      <c r="A664" s="479">
        <v>663</v>
      </c>
      <c r="B664" s="8">
        <v>100000663</v>
      </c>
      <c r="C664" s="216" t="s">
        <v>3004</v>
      </c>
      <c r="D664" s="215" t="s">
        <v>3005</v>
      </c>
      <c r="E664" t="s">
        <v>4863</v>
      </c>
      <c r="F664" s="54">
        <v>28</v>
      </c>
      <c r="G664" s="216" t="s">
        <v>317</v>
      </c>
      <c r="H664" s="216">
        <v>4</v>
      </c>
      <c r="I664" s="216" t="s">
        <v>3006</v>
      </c>
      <c r="J664" s="216"/>
      <c r="K664" s="216">
        <v>20020204</v>
      </c>
      <c r="L664" s="242" t="s">
        <v>1814</v>
      </c>
      <c r="M664" t="s">
        <v>4864</v>
      </c>
    </row>
    <row r="665" spans="1:13">
      <c r="A665" s="479">
        <v>664</v>
      </c>
      <c r="B665" s="8">
        <v>100000664</v>
      </c>
      <c r="C665" s="216" t="s">
        <v>818</v>
      </c>
      <c r="D665" s="215" t="s">
        <v>3007</v>
      </c>
      <c r="E665" t="s">
        <v>4863</v>
      </c>
      <c r="F665" s="54">
        <v>25</v>
      </c>
      <c r="G665" s="216" t="s">
        <v>317</v>
      </c>
      <c r="H665" s="216">
        <v>4</v>
      </c>
      <c r="I665" s="216" t="s">
        <v>3008</v>
      </c>
      <c r="J665" s="216"/>
      <c r="K665" s="216">
        <v>20020206</v>
      </c>
      <c r="L665" s="242" t="s">
        <v>1814</v>
      </c>
      <c r="M665" t="s">
        <v>4864</v>
      </c>
    </row>
    <row r="666" spans="1:13">
      <c r="A666" s="479">
        <v>665</v>
      </c>
      <c r="B666" s="8">
        <v>100000665</v>
      </c>
      <c r="C666" s="216" t="s">
        <v>846</v>
      </c>
      <c r="D666" s="215" t="s">
        <v>3009</v>
      </c>
      <c r="E666" t="s">
        <v>4863</v>
      </c>
      <c r="F666" s="54">
        <v>23</v>
      </c>
      <c r="G666" s="216" t="s">
        <v>317</v>
      </c>
      <c r="H666" s="216">
        <v>4</v>
      </c>
      <c r="I666" s="216" t="s">
        <v>3010</v>
      </c>
      <c r="J666" s="216"/>
      <c r="K666" s="216">
        <v>20020214</v>
      </c>
      <c r="L666" s="242" t="s">
        <v>1814</v>
      </c>
      <c r="M666" t="s">
        <v>4864</v>
      </c>
    </row>
    <row r="667" spans="1:13">
      <c r="A667" s="479">
        <v>666</v>
      </c>
      <c r="B667" s="8">
        <v>100000666</v>
      </c>
      <c r="C667" s="216" t="s">
        <v>1437</v>
      </c>
      <c r="D667" s="215" t="s">
        <v>3011</v>
      </c>
      <c r="E667" t="s">
        <v>4863</v>
      </c>
      <c r="F667" s="54">
        <v>23</v>
      </c>
      <c r="G667" s="216" t="s">
        <v>317</v>
      </c>
      <c r="H667" s="216">
        <v>3</v>
      </c>
      <c r="I667" s="216" t="s">
        <v>3012</v>
      </c>
      <c r="J667" s="216"/>
      <c r="K667" s="216">
        <v>20020403</v>
      </c>
      <c r="L667" s="242" t="s">
        <v>1814</v>
      </c>
      <c r="M667" t="s">
        <v>4864</v>
      </c>
    </row>
    <row r="668" spans="1:13">
      <c r="A668" s="479">
        <v>667</v>
      </c>
      <c r="B668" s="8">
        <v>100000667</v>
      </c>
      <c r="C668" s="216" t="s">
        <v>1176</v>
      </c>
      <c r="D668" s="215" t="s">
        <v>3013</v>
      </c>
      <c r="E668" t="s">
        <v>4863</v>
      </c>
      <c r="F668" s="54">
        <v>27</v>
      </c>
      <c r="G668" s="216" t="s">
        <v>317</v>
      </c>
      <c r="H668" s="216">
        <v>3</v>
      </c>
      <c r="I668" s="216" t="s">
        <v>3014</v>
      </c>
      <c r="J668" s="216"/>
      <c r="K668" s="216">
        <v>20020403</v>
      </c>
      <c r="L668" s="242" t="s">
        <v>1814</v>
      </c>
      <c r="M668" t="s">
        <v>4864</v>
      </c>
    </row>
    <row r="669" spans="1:13">
      <c r="A669" s="479">
        <v>668</v>
      </c>
      <c r="B669" s="8">
        <v>100000668</v>
      </c>
      <c r="C669" s="216" t="s">
        <v>843</v>
      </c>
      <c r="D669" s="215" t="s">
        <v>3015</v>
      </c>
      <c r="E669" t="s">
        <v>4863</v>
      </c>
      <c r="F669" s="54">
        <v>21</v>
      </c>
      <c r="G669" s="216" t="s">
        <v>317</v>
      </c>
      <c r="H669" s="216">
        <v>3</v>
      </c>
      <c r="I669" s="216" t="s">
        <v>3016</v>
      </c>
      <c r="J669" s="216"/>
      <c r="K669" s="216">
        <v>20020406</v>
      </c>
      <c r="L669" s="242" t="s">
        <v>1814</v>
      </c>
      <c r="M669" t="s">
        <v>4864</v>
      </c>
    </row>
    <row r="670" spans="1:13">
      <c r="A670" s="479">
        <v>669</v>
      </c>
      <c r="B670" s="8">
        <v>100000669</v>
      </c>
      <c r="C670" s="216" t="s">
        <v>3017</v>
      </c>
      <c r="D670" s="215" t="s">
        <v>3018</v>
      </c>
      <c r="E670" t="s">
        <v>4863</v>
      </c>
      <c r="F670" s="54">
        <v>46</v>
      </c>
      <c r="G670" s="216" t="s">
        <v>317</v>
      </c>
      <c r="H670" s="216">
        <v>3</v>
      </c>
      <c r="I670" s="216" t="s">
        <v>3019</v>
      </c>
      <c r="J670" s="216"/>
      <c r="K670" s="216">
        <v>20020407</v>
      </c>
      <c r="L670" s="242" t="s">
        <v>1814</v>
      </c>
      <c r="M670" t="s">
        <v>4864</v>
      </c>
    </row>
    <row r="671" spans="1:13">
      <c r="A671" s="479">
        <v>670</v>
      </c>
      <c r="B671" s="8">
        <v>100000670</v>
      </c>
      <c r="C671" s="216" t="s">
        <v>840</v>
      </c>
      <c r="D671" s="215" t="s">
        <v>3020</v>
      </c>
      <c r="E671" t="s">
        <v>4863</v>
      </c>
      <c r="F671" s="54">
        <v>23</v>
      </c>
      <c r="G671" s="216" t="s">
        <v>317</v>
      </c>
      <c r="H671" s="216">
        <v>3</v>
      </c>
      <c r="I671" s="216" t="s">
        <v>3021</v>
      </c>
      <c r="J671" s="216"/>
      <c r="K671" s="216">
        <v>20020417</v>
      </c>
      <c r="L671" s="242" t="s">
        <v>1814</v>
      </c>
      <c r="M671" t="s">
        <v>4864</v>
      </c>
    </row>
    <row r="672" spans="1:13">
      <c r="A672" s="479">
        <v>671</v>
      </c>
      <c r="B672" s="8">
        <v>100000671</v>
      </c>
      <c r="C672" s="216" t="s">
        <v>1423</v>
      </c>
      <c r="D672" s="215" t="s">
        <v>3022</v>
      </c>
      <c r="E672" t="s">
        <v>4863</v>
      </c>
      <c r="F672" s="54">
        <v>27</v>
      </c>
      <c r="G672" s="216" t="s">
        <v>317</v>
      </c>
      <c r="H672" s="216">
        <v>3</v>
      </c>
      <c r="I672" s="216" t="s">
        <v>3023</v>
      </c>
      <c r="J672" s="216"/>
      <c r="K672" s="216">
        <v>20020426</v>
      </c>
      <c r="L672" s="242" t="s">
        <v>1814</v>
      </c>
      <c r="M672" t="s">
        <v>4864</v>
      </c>
    </row>
    <row r="673" spans="1:13">
      <c r="A673" s="479">
        <v>672</v>
      </c>
      <c r="B673" s="8">
        <v>100000672</v>
      </c>
      <c r="C673" s="216" t="s">
        <v>833</v>
      </c>
      <c r="D673" s="215" t="s">
        <v>3024</v>
      </c>
      <c r="E673" t="s">
        <v>4863</v>
      </c>
      <c r="F673" s="54">
        <v>23</v>
      </c>
      <c r="G673" s="216" t="s">
        <v>317</v>
      </c>
      <c r="H673" s="216">
        <v>3</v>
      </c>
      <c r="I673" s="216" t="s">
        <v>3025</v>
      </c>
      <c r="J673" s="216"/>
      <c r="K673" s="216">
        <v>20020428</v>
      </c>
      <c r="L673" s="242" t="s">
        <v>1814</v>
      </c>
      <c r="M673" t="s">
        <v>4864</v>
      </c>
    </row>
    <row r="674" spans="1:13">
      <c r="A674" s="479">
        <v>673</v>
      </c>
      <c r="B674" s="8">
        <v>100000673</v>
      </c>
      <c r="C674" s="216" t="s">
        <v>850</v>
      </c>
      <c r="D674" s="215" t="s">
        <v>3026</v>
      </c>
      <c r="E674" t="s">
        <v>4863</v>
      </c>
      <c r="F674" s="54">
        <v>24</v>
      </c>
      <c r="G674" s="216" t="s">
        <v>317</v>
      </c>
      <c r="H674" s="216">
        <v>3</v>
      </c>
      <c r="I674" s="216" t="s">
        <v>3027</v>
      </c>
      <c r="J674" s="216"/>
      <c r="K674" s="216">
        <v>20020508</v>
      </c>
      <c r="L674" s="242" t="s">
        <v>1814</v>
      </c>
      <c r="M674" t="s">
        <v>4868</v>
      </c>
    </row>
    <row r="675" spans="1:13">
      <c r="A675" s="479">
        <v>674</v>
      </c>
      <c r="B675" s="8">
        <v>100000674</v>
      </c>
      <c r="C675" s="216" t="s">
        <v>948</v>
      </c>
      <c r="D675" s="215" t="s">
        <v>3028</v>
      </c>
      <c r="E675" t="s">
        <v>4863</v>
      </c>
      <c r="F675" s="54">
        <v>23</v>
      </c>
      <c r="G675" s="216" t="s">
        <v>317</v>
      </c>
      <c r="H675" s="216">
        <v>3</v>
      </c>
      <c r="I675" s="216" t="s">
        <v>3029</v>
      </c>
      <c r="J675" s="216"/>
      <c r="K675" s="216">
        <v>20020514</v>
      </c>
      <c r="L675" s="242" t="s">
        <v>1814</v>
      </c>
      <c r="M675" t="s">
        <v>4864</v>
      </c>
    </row>
    <row r="676" spans="1:13">
      <c r="A676" s="479">
        <v>675</v>
      </c>
      <c r="B676" s="8">
        <v>100000675</v>
      </c>
      <c r="C676" s="216" t="s">
        <v>834</v>
      </c>
      <c r="D676" s="215" t="s">
        <v>3030</v>
      </c>
      <c r="E676" t="s">
        <v>4863</v>
      </c>
      <c r="F676" s="54">
        <v>23</v>
      </c>
      <c r="G676" s="216" t="s">
        <v>317</v>
      </c>
      <c r="H676" s="216">
        <v>3</v>
      </c>
      <c r="I676" s="216" t="s">
        <v>3031</v>
      </c>
      <c r="J676" s="216"/>
      <c r="K676" s="216">
        <v>20020515</v>
      </c>
      <c r="L676" s="242" t="s">
        <v>1814</v>
      </c>
      <c r="M676" t="s">
        <v>4864</v>
      </c>
    </row>
    <row r="677" spans="1:13">
      <c r="A677" s="479">
        <v>676</v>
      </c>
      <c r="B677" s="8">
        <v>100000676</v>
      </c>
      <c r="C677" s="216" t="s">
        <v>1439</v>
      </c>
      <c r="D677" s="215" t="s">
        <v>4558</v>
      </c>
      <c r="E677" t="s">
        <v>4863</v>
      </c>
      <c r="F677" s="54">
        <v>31</v>
      </c>
      <c r="G677" s="216" t="s">
        <v>317</v>
      </c>
      <c r="H677" s="216">
        <v>3</v>
      </c>
      <c r="I677" s="216" t="s">
        <v>3032</v>
      </c>
      <c r="J677" s="216"/>
      <c r="K677" s="216">
        <v>20020519</v>
      </c>
      <c r="L677" s="242" t="s">
        <v>1814</v>
      </c>
      <c r="M677" t="s">
        <v>4864</v>
      </c>
    </row>
    <row r="678" spans="1:13">
      <c r="A678" s="479">
        <v>677</v>
      </c>
      <c r="B678" s="8">
        <v>100000677</v>
      </c>
      <c r="C678" s="216" t="s">
        <v>3033</v>
      </c>
      <c r="D678" s="215" t="s">
        <v>4559</v>
      </c>
      <c r="E678" t="s">
        <v>4863</v>
      </c>
      <c r="F678" s="54">
        <v>45</v>
      </c>
      <c r="G678" s="216" t="s">
        <v>317</v>
      </c>
      <c r="H678" s="216">
        <v>3</v>
      </c>
      <c r="I678" s="216" t="s">
        <v>3034</v>
      </c>
      <c r="J678" s="216"/>
      <c r="K678" s="216">
        <v>20030603</v>
      </c>
      <c r="L678" s="242" t="s">
        <v>1836</v>
      </c>
      <c r="M678" t="s">
        <v>4864</v>
      </c>
    </row>
    <row r="679" spans="1:13">
      <c r="A679" s="479">
        <v>678</v>
      </c>
      <c r="B679" s="8">
        <v>100000678</v>
      </c>
      <c r="C679" s="216" t="s">
        <v>831</v>
      </c>
      <c r="D679" s="215" t="s">
        <v>3035</v>
      </c>
      <c r="E679" t="s">
        <v>4863</v>
      </c>
      <c r="F679" s="54">
        <v>23</v>
      </c>
      <c r="G679" s="216" t="s">
        <v>317</v>
      </c>
      <c r="H679" s="216">
        <v>3</v>
      </c>
      <c r="I679" s="216" t="s">
        <v>3036</v>
      </c>
      <c r="J679" s="216"/>
      <c r="K679" s="216">
        <v>20020611</v>
      </c>
      <c r="L679" s="242" t="s">
        <v>1814</v>
      </c>
      <c r="M679" t="s">
        <v>4864</v>
      </c>
    </row>
    <row r="680" spans="1:13">
      <c r="A680" s="479">
        <v>679</v>
      </c>
      <c r="B680" s="8">
        <v>100000679</v>
      </c>
      <c r="C680" s="216" t="s">
        <v>849</v>
      </c>
      <c r="D680" s="215" t="s">
        <v>3037</v>
      </c>
      <c r="E680" t="s">
        <v>4863</v>
      </c>
      <c r="F680" s="54">
        <v>30</v>
      </c>
      <c r="G680" s="216" t="s">
        <v>317</v>
      </c>
      <c r="H680" s="216">
        <v>3</v>
      </c>
      <c r="I680" s="216" t="s">
        <v>3038</v>
      </c>
      <c r="J680" s="216"/>
      <c r="K680" s="216">
        <v>20020615</v>
      </c>
      <c r="L680" s="242" t="s">
        <v>1814</v>
      </c>
      <c r="M680" t="s">
        <v>4864</v>
      </c>
    </row>
    <row r="681" spans="1:13">
      <c r="A681" s="479">
        <v>680</v>
      </c>
      <c r="B681" s="8">
        <v>100000680</v>
      </c>
      <c r="C681" s="216" t="s">
        <v>900</v>
      </c>
      <c r="D681" s="215" t="s">
        <v>3039</v>
      </c>
      <c r="E681" t="s">
        <v>4863</v>
      </c>
      <c r="F681" s="54">
        <v>30</v>
      </c>
      <c r="G681" s="216" t="s">
        <v>317</v>
      </c>
      <c r="H681" s="216">
        <v>3</v>
      </c>
      <c r="I681" s="216" t="s">
        <v>3040</v>
      </c>
      <c r="J681" s="216"/>
      <c r="K681" s="216">
        <v>20020701</v>
      </c>
      <c r="L681" s="242" t="s">
        <v>1814</v>
      </c>
      <c r="M681" t="s">
        <v>4864</v>
      </c>
    </row>
    <row r="682" spans="1:13">
      <c r="A682" s="479">
        <v>681</v>
      </c>
      <c r="B682" s="8">
        <v>100000681</v>
      </c>
      <c r="C682" s="216" t="s">
        <v>947</v>
      </c>
      <c r="D682" s="215" t="s">
        <v>3041</v>
      </c>
      <c r="E682" t="s">
        <v>4863</v>
      </c>
      <c r="F682" s="54">
        <v>23</v>
      </c>
      <c r="G682" s="216" t="s">
        <v>317</v>
      </c>
      <c r="H682" s="216">
        <v>3</v>
      </c>
      <c r="I682" s="216" t="s">
        <v>3042</v>
      </c>
      <c r="J682" s="216"/>
      <c r="K682" s="216">
        <v>20020708</v>
      </c>
      <c r="L682" s="242" t="s">
        <v>1814</v>
      </c>
      <c r="M682" t="s">
        <v>4864</v>
      </c>
    </row>
    <row r="683" spans="1:13">
      <c r="A683" s="479">
        <v>682</v>
      </c>
      <c r="B683" s="8">
        <v>100000682</v>
      </c>
      <c r="C683" s="216" t="s">
        <v>1435</v>
      </c>
      <c r="D683" s="215" t="s">
        <v>3043</v>
      </c>
      <c r="E683" t="s">
        <v>4863</v>
      </c>
      <c r="F683" s="54">
        <v>23</v>
      </c>
      <c r="G683" s="216" t="s">
        <v>317</v>
      </c>
      <c r="H683" s="216">
        <v>3</v>
      </c>
      <c r="I683" s="216" t="s">
        <v>3044</v>
      </c>
      <c r="J683" s="216"/>
      <c r="K683" s="216">
        <v>20020716</v>
      </c>
      <c r="L683" s="242" t="s">
        <v>1814</v>
      </c>
      <c r="M683" t="s">
        <v>4864</v>
      </c>
    </row>
    <row r="684" spans="1:13">
      <c r="A684" s="479">
        <v>683</v>
      </c>
      <c r="B684" s="8">
        <v>100000683</v>
      </c>
      <c r="C684" s="216" t="s">
        <v>1168</v>
      </c>
      <c r="D684" s="215" t="s">
        <v>3045</v>
      </c>
      <c r="E684" t="s">
        <v>4863</v>
      </c>
      <c r="F684" s="54">
        <v>22</v>
      </c>
      <c r="G684" s="216" t="s">
        <v>317</v>
      </c>
      <c r="H684" s="216">
        <v>3</v>
      </c>
      <c r="I684" s="216" t="s">
        <v>3046</v>
      </c>
      <c r="J684" s="216"/>
      <c r="K684" s="216">
        <v>20020718</v>
      </c>
      <c r="L684" s="242" t="s">
        <v>1814</v>
      </c>
      <c r="M684" t="s">
        <v>4864</v>
      </c>
    </row>
    <row r="685" spans="1:13">
      <c r="A685" s="479">
        <v>684</v>
      </c>
      <c r="B685" s="8">
        <v>100000684</v>
      </c>
      <c r="C685" s="216" t="s">
        <v>1170</v>
      </c>
      <c r="D685" s="215" t="s">
        <v>3047</v>
      </c>
      <c r="E685" t="s">
        <v>4863</v>
      </c>
      <c r="F685" s="54">
        <v>17</v>
      </c>
      <c r="G685" s="216" t="s">
        <v>317</v>
      </c>
      <c r="H685" s="216">
        <v>3</v>
      </c>
      <c r="I685" s="216" t="s">
        <v>3048</v>
      </c>
      <c r="J685" s="216"/>
      <c r="K685" s="216">
        <v>20020801</v>
      </c>
      <c r="L685" s="242" t="s">
        <v>1814</v>
      </c>
      <c r="M685" t="s">
        <v>4864</v>
      </c>
    </row>
    <row r="686" spans="1:13">
      <c r="A686" s="479">
        <v>685</v>
      </c>
      <c r="B686" s="8">
        <v>100000685</v>
      </c>
      <c r="C686" s="216" t="s">
        <v>946</v>
      </c>
      <c r="D686" s="215" t="s">
        <v>3049</v>
      </c>
      <c r="E686" t="s">
        <v>4863</v>
      </c>
      <c r="F686" s="54">
        <v>24</v>
      </c>
      <c r="G686" s="216" t="s">
        <v>317</v>
      </c>
      <c r="H686" s="216">
        <v>3</v>
      </c>
      <c r="I686" s="216" t="s">
        <v>3050</v>
      </c>
      <c r="J686" s="216"/>
      <c r="K686" s="216">
        <v>20020803</v>
      </c>
      <c r="L686" s="242" t="s">
        <v>1814</v>
      </c>
      <c r="M686" t="s">
        <v>4864</v>
      </c>
    </row>
    <row r="687" spans="1:13">
      <c r="A687" s="479">
        <v>686</v>
      </c>
      <c r="B687" s="8">
        <v>100000686</v>
      </c>
      <c r="C687" s="216" t="s">
        <v>1169</v>
      </c>
      <c r="D687" s="215" t="s">
        <v>3051</v>
      </c>
      <c r="E687" t="s">
        <v>4863</v>
      </c>
      <c r="F687" s="54">
        <v>24</v>
      </c>
      <c r="G687" s="216" t="s">
        <v>317</v>
      </c>
      <c r="H687" s="216">
        <v>3</v>
      </c>
      <c r="I687" s="216" t="s">
        <v>3052</v>
      </c>
      <c r="J687" s="216"/>
      <c r="K687" s="216">
        <v>20020804</v>
      </c>
      <c r="L687" s="242" t="s">
        <v>1814</v>
      </c>
      <c r="M687" t="s">
        <v>4864</v>
      </c>
    </row>
    <row r="688" spans="1:13">
      <c r="A688" s="479">
        <v>687</v>
      </c>
      <c r="B688" s="8">
        <v>100000687</v>
      </c>
      <c r="C688" s="216" t="s">
        <v>1440</v>
      </c>
      <c r="D688" s="215" t="s">
        <v>3053</v>
      </c>
      <c r="E688" t="s">
        <v>4863</v>
      </c>
      <c r="F688" s="54">
        <v>23</v>
      </c>
      <c r="G688" s="216" t="s">
        <v>317</v>
      </c>
      <c r="H688" s="216">
        <v>3</v>
      </c>
      <c r="I688" s="216" t="s">
        <v>3054</v>
      </c>
      <c r="J688" s="216"/>
      <c r="K688" s="216">
        <v>20020812</v>
      </c>
      <c r="L688" s="242" t="s">
        <v>1814</v>
      </c>
      <c r="M688" t="s">
        <v>4864</v>
      </c>
    </row>
    <row r="689" spans="1:13">
      <c r="A689" s="479">
        <v>688</v>
      </c>
      <c r="B689" s="8">
        <v>100000688</v>
      </c>
      <c r="C689" s="216" t="s">
        <v>942</v>
      </c>
      <c r="D689" s="215" t="s">
        <v>3055</v>
      </c>
      <c r="E689" t="s">
        <v>4863</v>
      </c>
      <c r="F689" s="54">
        <v>23</v>
      </c>
      <c r="G689" s="216" t="s">
        <v>317</v>
      </c>
      <c r="H689" s="216">
        <v>3</v>
      </c>
      <c r="I689" s="216" t="s">
        <v>3056</v>
      </c>
      <c r="J689" s="216"/>
      <c r="K689" s="216">
        <v>20020821</v>
      </c>
      <c r="L689" s="242" t="s">
        <v>1814</v>
      </c>
      <c r="M689" t="s">
        <v>4864</v>
      </c>
    </row>
    <row r="690" spans="1:13">
      <c r="A690" s="479">
        <v>689</v>
      </c>
      <c r="B690" s="8">
        <v>100000689</v>
      </c>
      <c r="C690" s="216" t="s">
        <v>899</v>
      </c>
      <c r="D690" s="215" t="s">
        <v>3057</v>
      </c>
      <c r="E690" t="s">
        <v>4863</v>
      </c>
      <c r="F690" s="54">
        <v>23</v>
      </c>
      <c r="G690" s="216" t="s">
        <v>317</v>
      </c>
      <c r="H690" s="216">
        <v>3</v>
      </c>
      <c r="I690" s="216" t="s">
        <v>3058</v>
      </c>
      <c r="J690" s="216"/>
      <c r="K690" s="216">
        <v>20020825</v>
      </c>
      <c r="L690" s="242" t="s">
        <v>1814</v>
      </c>
      <c r="M690" t="s">
        <v>4864</v>
      </c>
    </row>
    <row r="691" spans="1:13">
      <c r="A691" s="479">
        <v>690</v>
      </c>
      <c r="B691" s="8">
        <v>100000690</v>
      </c>
      <c r="C691" s="216" t="s">
        <v>1172</v>
      </c>
      <c r="D691" s="215" t="s">
        <v>3059</v>
      </c>
      <c r="E691" t="s">
        <v>4863</v>
      </c>
      <c r="F691" s="54">
        <v>17</v>
      </c>
      <c r="G691" s="216" t="s">
        <v>317</v>
      </c>
      <c r="H691" s="216">
        <v>3</v>
      </c>
      <c r="I691" s="216" t="s">
        <v>3060</v>
      </c>
      <c r="J691" s="216"/>
      <c r="K691" s="216">
        <v>20020827</v>
      </c>
      <c r="L691" s="242" t="s">
        <v>1814</v>
      </c>
      <c r="M691" t="s">
        <v>4864</v>
      </c>
    </row>
    <row r="692" spans="1:13">
      <c r="A692" s="479">
        <v>691</v>
      </c>
      <c r="B692" s="8">
        <v>100000691</v>
      </c>
      <c r="C692" s="216" t="s">
        <v>1173</v>
      </c>
      <c r="D692" s="215" t="s">
        <v>3061</v>
      </c>
      <c r="E692" t="s">
        <v>4863</v>
      </c>
      <c r="F692" s="54">
        <v>24</v>
      </c>
      <c r="G692" s="216" t="s">
        <v>317</v>
      </c>
      <c r="H692" s="216">
        <v>3</v>
      </c>
      <c r="I692" s="216" t="s">
        <v>3062</v>
      </c>
      <c r="J692" s="216"/>
      <c r="K692" s="216">
        <v>20020830</v>
      </c>
      <c r="L692" s="242" t="s">
        <v>1814</v>
      </c>
      <c r="M692" t="s">
        <v>4864</v>
      </c>
    </row>
    <row r="693" spans="1:13">
      <c r="A693" s="479">
        <v>692</v>
      </c>
      <c r="B693" s="8">
        <v>100000692</v>
      </c>
      <c r="C693" s="216" t="s">
        <v>1436</v>
      </c>
      <c r="D693" s="215" t="s">
        <v>3063</v>
      </c>
      <c r="E693" t="s">
        <v>4863</v>
      </c>
      <c r="F693" s="54">
        <v>24</v>
      </c>
      <c r="G693" s="216" t="s">
        <v>317</v>
      </c>
      <c r="H693" s="216">
        <v>3</v>
      </c>
      <c r="I693" s="216" t="s">
        <v>3064</v>
      </c>
      <c r="J693" s="216"/>
      <c r="K693" s="216">
        <v>20020907</v>
      </c>
      <c r="L693" s="242" t="s">
        <v>1814</v>
      </c>
      <c r="M693" t="s">
        <v>4864</v>
      </c>
    </row>
    <row r="694" spans="1:13">
      <c r="A694" s="479">
        <v>693</v>
      </c>
      <c r="B694" s="8">
        <v>100000693</v>
      </c>
      <c r="C694" s="216" t="s">
        <v>839</v>
      </c>
      <c r="D694" s="215" t="s">
        <v>3065</v>
      </c>
      <c r="E694" t="s">
        <v>4863</v>
      </c>
      <c r="F694" s="54">
        <v>18</v>
      </c>
      <c r="G694" s="216" t="s">
        <v>317</v>
      </c>
      <c r="H694" s="216">
        <v>3</v>
      </c>
      <c r="I694" s="216" t="s">
        <v>3066</v>
      </c>
      <c r="J694" s="216"/>
      <c r="K694" s="216">
        <v>20020908</v>
      </c>
      <c r="L694" s="242" t="s">
        <v>1814</v>
      </c>
      <c r="M694" t="s">
        <v>4864</v>
      </c>
    </row>
    <row r="695" spans="1:13">
      <c r="A695" s="479">
        <v>694</v>
      </c>
      <c r="B695" s="8">
        <v>100000694</v>
      </c>
      <c r="C695" s="216" t="s">
        <v>1411</v>
      </c>
      <c r="D695" s="215" t="s">
        <v>3067</v>
      </c>
      <c r="E695" t="s">
        <v>4863</v>
      </c>
      <c r="F695" s="54">
        <v>23</v>
      </c>
      <c r="G695" s="216" t="s">
        <v>317</v>
      </c>
      <c r="H695" s="216">
        <v>3</v>
      </c>
      <c r="I695" s="216" t="s">
        <v>3068</v>
      </c>
      <c r="J695" s="216"/>
      <c r="K695" s="216">
        <v>20020914</v>
      </c>
      <c r="L695" s="242" t="s">
        <v>1814</v>
      </c>
      <c r="M695" t="s">
        <v>4864</v>
      </c>
    </row>
    <row r="696" spans="1:13">
      <c r="A696" s="479">
        <v>695</v>
      </c>
      <c r="B696" s="8">
        <v>100000695</v>
      </c>
      <c r="C696" s="216" t="s">
        <v>944</v>
      </c>
      <c r="D696" s="215" t="s">
        <v>3069</v>
      </c>
      <c r="E696" t="s">
        <v>4863</v>
      </c>
      <c r="F696" s="54">
        <v>23</v>
      </c>
      <c r="G696" s="216" t="s">
        <v>317</v>
      </c>
      <c r="H696" s="216">
        <v>3</v>
      </c>
      <c r="I696" s="216" t="s">
        <v>3070</v>
      </c>
      <c r="J696" s="216"/>
      <c r="K696" s="216">
        <v>20020915</v>
      </c>
      <c r="L696" s="242" t="s">
        <v>1814</v>
      </c>
      <c r="M696" t="s">
        <v>4864</v>
      </c>
    </row>
    <row r="697" spans="1:13">
      <c r="A697" s="479">
        <v>696</v>
      </c>
      <c r="B697" s="8">
        <v>100000696</v>
      </c>
      <c r="C697" s="216" t="s">
        <v>1167</v>
      </c>
      <c r="D697" s="215" t="s">
        <v>3071</v>
      </c>
      <c r="E697" t="s">
        <v>4863</v>
      </c>
      <c r="F697" s="54">
        <v>23</v>
      </c>
      <c r="G697" s="216" t="s">
        <v>317</v>
      </c>
      <c r="H697" s="216">
        <v>3</v>
      </c>
      <c r="I697" s="216" t="s">
        <v>3072</v>
      </c>
      <c r="J697" s="216"/>
      <c r="K697" s="216">
        <v>20020917</v>
      </c>
      <c r="L697" s="242" t="s">
        <v>1814</v>
      </c>
      <c r="M697" t="s">
        <v>4864</v>
      </c>
    </row>
    <row r="698" spans="1:13">
      <c r="A698" s="479">
        <v>697</v>
      </c>
      <c r="B698" s="8">
        <v>100000697</v>
      </c>
      <c r="C698" s="216" t="s">
        <v>897</v>
      </c>
      <c r="D698" s="215" t="s">
        <v>3073</v>
      </c>
      <c r="E698" t="s">
        <v>4863</v>
      </c>
      <c r="F698" s="54">
        <v>18</v>
      </c>
      <c r="G698" s="216" t="s">
        <v>317</v>
      </c>
      <c r="H698" s="216">
        <v>3</v>
      </c>
      <c r="I698" s="216" t="s">
        <v>3074</v>
      </c>
      <c r="J698" s="216"/>
      <c r="K698" s="216">
        <v>20020925</v>
      </c>
      <c r="L698" s="242" t="s">
        <v>1814</v>
      </c>
      <c r="M698" t="s">
        <v>4864</v>
      </c>
    </row>
    <row r="699" spans="1:13">
      <c r="A699" s="479">
        <v>698</v>
      </c>
      <c r="B699" s="8">
        <v>100000698</v>
      </c>
      <c r="C699" s="216" t="s">
        <v>832</v>
      </c>
      <c r="D699" s="215" t="s">
        <v>3075</v>
      </c>
      <c r="E699" t="s">
        <v>4863</v>
      </c>
      <c r="F699" s="54">
        <v>22</v>
      </c>
      <c r="G699" s="216" t="s">
        <v>317</v>
      </c>
      <c r="H699" s="216">
        <v>3</v>
      </c>
      <c r="I699" s="216" t="s">
        <v>3076</v>
      </c>
      <c r="J699" s="216"/>
      <c r="K699" s="216">
        <v>20021004</v>
      </c>
      <c r="L699" s="242" t="s">
        <v>1814</v>
      </c>
      <c r="M699" t="s">
        <v>4864</v>
      </c>
    </row>
    <row r="700" spans="1:13">
      <c r="A700" s="479">
        <v>699</v>
      </c>
      <c r="B700" s="8">
        <v>100000699</v>
      </c>
      <c r="C700" s="216" t="s">
        <v>841</v>
      </c>
      <c r="D700" s="215" t="s">
        <v>3077</v>
      </c>
      <c r="E700" t="s">
        <v>4863</v>
      </c>
      <c r="F700" s="54">
        <v>30</v>
      </c>
      <c r="G700" s="216" t="s">
        <v>317</v>
      </c>
      <c r="H700" s="216">
        <v>3</v>
      </c>
      <c r="I700" s="216" t="s">
        <v>3078</v>
      </c>
      <c r="J700" s="216"/>
      <c r="K700" s="216">
        <v>20021016</v>
      </c>
      <c r="L700" s="242" t="s">
        <v>1814</v>
      </c>
      <c r="M700" t="s">
        <v>4864</v>
      </c>
    </row>
    <row r="701" spans="1:13">
      <c r="A701" s="479">
        <v>700</v>
      </c>
      <c r="B701" s="8">
        <v>100000700</v>
      </c>
      <c r="C701" s="216" t="s">
        <v>945</v>
      </c>
      <c r="D701" s="215" t="s">
        <v>3079</v>
      </c>
      <c r="E701" t="s">
        <v>4863</v>
      </c>
      <c r="F701" s="54">
        <v>23</v>
      </c>
      <c r="G701" s="216" t="s">
        <v>317</v>
      </c>
      <c r="H701" s="216">
        <v>3</v>
      </c>
      <c r="I701" s="216" t="s">
        <v>3080</v>
      </c>
      <c r="J701" s="216"/>
      <c r="K701" s="216">
        <v>20021017</v>
      </c>
      <c r="L701" s="242" t="s">
        <v>1814</v>
      </c>
      <c r="M701" t="s">
        <v>4864</v>
      </c>
    </row>
    <row r="702" spans="1:13">
      <c r="A702" s="479">
        <v>701</v>
      </c>
      <c r="B702" s="8">
        <v>100000701</v>
      </c>
      <c r="C702" s="216" t="s">
        <v>848</v>
      </c>
      <c r="D702" s="215" t="s">
        <v>3081</v>
      </c>
      <c r="E702" t="s">
        <v>4863</v>
      </c>
      <c r="F702" s="54">
        <v>24</v>
      </c>
      <c r="G702" s="216" t="s">
        <v>317</v>
      </c>
      <c r="H702" s="216">
        <v>3</v>
      </c>
      <c r="I702" s="216" t="s">
        <v>3082</v>
      </c>
      <c r="J702" s="216"/>
      <c r="K702" s="216">
        <v>20021018</v>
      </c>
      <c r="L702" s="242" t="s">
        <v>1814</v>
      </c>
      <c r="M702" t="s">
        <v>4864</v>
      </c>
    </row>
    <row r="703" spans="1:13">
      <c r="A703" s="479">
        <v>702</v>
      </c>
      <c r="B703" s="8">
        <v>100000702</v>
      </c>
      <c r="C703" s="216" t="s">
        <v>1171</v>
      </c>
      <c r="D703" s="215" t="s">
        <v>3083</v>
      </c>
      <c r="E703" t="s">
        <v>4863</v>
      </c>
      <c r="F703" s="54">
        <v>17</v>
      </c>
      <c r="G703" s="216" t="s">
        <v>317</v>
      </c>
      <c r="H703" s="216">
        <v>3</v>
      </c>
      <c r="I703" s="216" t="s">
        <v>3084</v>
      </c>
      <c r="J703" s="216"/>
      <c r="K703" s="216">
        <v>20021029</v>
      </c>
      <c r="L703" s="242" t="s">
        <v>1814</v>
      </c>
      <c r="M703" t="s">
        <v>4864</v>
      </c>
    </row>
    <row r="704" spans="1:13">
      <c r="A704" s="479">
        <v>703</v>
      </c>
      <c r="B704" s="8">
        <v>100000703</v>
      </c>
      <c r="C704" s="216" t="s">
        <v>943</v>
      </c>
      <c r="D704" s="215" t="s">
        <v>3085</v>
      </c>
      <c r="E704" t="s">
        <v>4863</v>
      </c>
      <c r="F704" s="54">
        <v>23</v>
      </c>
      <c r="G704" s="216" t="s">
        <v>317</v>
      </c>
      <c r="H704" s="216">
        <v>3</v>
      </c>
      <c r="I704" s="216" t="s">
        <v>3086</v>
      </c>
      <c r="J704" s="216"/>
      <c r="K704" s="216">
        <v>20021111</v>
      </c>
      <c r="L704" s="242" t="s">
        <v>1814</v>
      </c>
      <c r="M704" t="s">
        <v>4864</v>
      </c>
    </row>
    <row r="705" spans="1:13">
      <c r="A705" s="479">
        <v>704</v>
      </c>
      <c r="B705" s="8">
        <v>100000704</v>
      </c>
      <c r="C705" s="216" t="s">
        <v>1174</v>
      </c>
      <c r="D705" s="215" t="s">
        <v>3087</v>
      </c>
      <c r="E705" t="s">
        <v>4863</v>
      </c>
      <c r="F705" s="54">
        <v>23</v>
      </c>
      <c r="G705" s="216" t="s">
        <v>317</v>
      </c>
      <c r="H705" s="216">
        <v>3</v>
      </c>
      <c r="I705" s="216" t="s">
        <v>3088</v>
      </c>
      <c r="J705" s="216"/>
      <c r="K705" s="216">
        <v>20021129</v>
      </c>
      <c r="L705" s="242" t="s">
        <v>1814</v>
      </c>
      <c r="M705" t="s">
        <v>4864</v>
      </c>
    </row>
    <row r="706" spans="1:13">
      <c r="A706" s="479">
        <v>705</v>
      </c>
      <c r="B706" s="8">
        <v>100000705</v>
      </c>
      <c r="C706" s="216" t="s">
        <v>901</v>
      </c>
      <c r="D706" s="215" t="s">
        <v>3089</v>
      </c>
      <c r="E706" t="s">
        <v>4863</v>
      </c>
      <c r="F706" s="54">
        <v>24</v>
      </c>
      <c r="G706" s="216" t="s">
        <v>317</v>
      </c>
      <c r="H706" s="216">
        <v>3</v>
      </c>
      <c r="I706" s="216" t="s">
        <v>3090</v>
      </c>
      <c r="J706" s="216"/>
      <c r="K706" s="216">
        <v>20021130</v>
      </c>
      <c r="L706" s="242" t="s">
        <v>1814</v>
      </c>
      <c r="M706" t="s">
        <v>4864</v>
      </c>
    </row>
    <row r="707" spans="1:13">
      <c r="A707" s="479">
        <v>706</v>
      </c>
      <c r="B707" s="8">
        <v>100000706</v>
      </c>
      <c r="C707" s="216" t="s">
        <v>898</v>
      </c>
      <c r="D707" s="215" t="s">
        <v>3091</v>
      </c>
      <c r="E707" t="s">
        <v>4863</v>
      </c>
      <c r="F707" s="54">
        <v>26</v>
      </c>
      <c r="G707" s="216" t="s">
        <v>317</v>
      </c>
      <c r="H707" s="216">
        <v>3</v>
      </c>
      <c r="I707" s="216" t="s">
        <v>3092</v>
      </c>
      <c r="J707" s="216"/>
      <c r="K707" s="216">
        <v>20021213</v>
      </c>
      <c r="L707" s="242" t="s">
        <v>1814</v>
      </c>
      <c r="M707" t="s">
        <v>4864</v>
      </c>
    </row>
    <row r="708" spans="1:13">
      <c r="A708" s="479">
        <v>707</v>
      </c>
      <c r="B708" s="8">
        <v>100000707</v>
      </c>
      <c r="C708" s="216" t="s">
        <v>842</v>
      </c>
      <c r="D708" s="215" t="s">
        <v>3093</v>
      </c>
      <c r="E708" t="s">
        <v>4863</v>
      </c>
      <c r="F708" s="54">
        <v>18</v>
      </c>
      <c r="G708" s="216" t="s">
        <v>317</v>
      </c>
      <c r="H708" s="216">
        <v>3</v>
      </c>
      <c r="I708" s="216" t="s">
        <v>3094</v>
      </c>
      <c r="J708" s="216"/>
      <c r="K708" s="216">
        <v>20021220</v>
      </c>
      <c r="L708" s="242" t="s">
        <v>1814</v>
      </c>
      <c r="M708" t="s">
        <v>4864</v>
      </c>
    </row>
    <row r="709" spans="1:13">
      <c r="A709" s="479">
        <v>708</v>
      </c>
      <c r="B709" s="8">
        <v>100000708</v>
      </c>
      <c r="C709" s="216" t="s">
        <v>895</v>
      </c>
      <c r="D709" s="215" t="s">
        <v>4560</v>
      </c>
      <c r="E709" t="s">
        <v>4863</v>
      </c>
      <c r="F709" s="54">
        <v>21</v>
      </c>
      <c r="G709" s="216" t="s">
        <v>317</v>
      </c>
      <c r="H709" s="216">
        <v>3</v>
      </c>
      <c r="I709" s="216" t="s">
        <v>3095</v>
      </c>
      <c r="J709" s="216"/>
      <c r="K709" s="216">
        <v>20021231</v>
      </c>
      <c r="L709" s="242" t="s">
        <v>1814</v>
      </c>
      <c r="M709" t="s">
        <v>4864</v>
      </c>
    </row>
    <row r="710" spans="1:13">
      <c r="A710" s="479">
        <v>709</v>
      </c>
      <c r="B710" s="8">
        <v>100000709</v>
      </c>
      <c r="C710" s="216" t="s">
        <v>1175</v>
      </c>
      <c r="D710" s="215" t="s">
        <v>3096</v>
      </c>
      <c r="E710" t="s">
        <v>4863</v>
      </c>
      <c r="F710" s="54">
        <v>23</v>
      </c>
      <c r="G710" s="216" t="s">
        <v>317</v>
      </c>
      <c r="H710" s="216">
        <v>3</v>
      </c>
      <c r="I710" s="216" t="s">
        <v>3097</v>
      </c>
      <c r="J710" s="216"/>
      <c r="K710" s="216">
        <v>20030123</v>
      </c>
      <c r="L710" s="242" t="s">
        <v>1836</v>
      </c>
      <c r="M710" t="s">
        <v>4864</v>
      </c>
    </row>
    <row r="711" spans="1:13">
      <c r="A711" s="479">
        <v>710</v>
      </c>
      <c r="B711" s="8">
        <v>100000710</v>
      </c>
      <c r="C711" s="216" t="s">
        <v>896</v>
      </c>
      <c r="D711" s="215" t="s">
        <v>3098</v>
      </c>
      <c r="E711" t="s">
        <v>4863</v>
      </c>
      <c r="F711" s="54">
        <v>21</v>
      </c>
      <c r="G711" s="216" t="s">
        <v>317</v>
      </c>
      <c r="H711" s="216">
        <v>3</v>
      </c>
      <c r="I711" s="216" t="s">
        <v>3099</v>
      </c>
      <c r="J711" s="216"/>
      <c r="K711" s="216">
        <v>20030124</v>
      </c>
      <c r="L711" s="242" t="s">
        <v>1836</v>
      </c>
      <c r="M711" t="s">
        <v>4864</v>
      </c>
    </row>
    <row r="712" spans="1:13">
      <c r="A712" s="479">
        <v>711</v>
      </c>
      <c r="B712" s="8">
        <v>100000711</v>
      </c>
      <c r="C712" s="216" t="s">
        <v>1426</v>
      </c>
      <c r="D712" s="215" t="s">
        <v>3100</v>
      </c>
      <c r="E712" t="s">
        <v>4863</v>
      </c>
      <c r="F712" s="54">
        <v>44</v>
      </c>
      <c r="G712" s="216" t="s">
        <v>317</v>
      </c>
      <c r="H712" s="216">
        <v>3</v>
      </c>
      <c r="I712" s="216" t="s">
        <v>3101</v>
      </c>
      <c r="J712" s="216"/>
      <c r="K712" s="216">
        <v>20030127</v>
      </c>
      <c r="L712" s="242" t="s">
        <v>1836</v>
      </c>
      <c r="M712" t="s">
        <v>4864</v>
      </c>
    </row>
    <row r="713" spans="1:13">
      <c r="A713" s="479">
        <v>712</v>
      </c>
      <c r="B713" s="8">
        <v>100000712</v>
      </c>
      <c r="C713" s="216" t="s">
        <v>1434</v>
      </c>
      <c r="D713" s="215" t="s">
        <v>3102</v>
      </c>
      <c r="E713" t="s">
        <v>4863</v>
      </c>
      <c r="F713" s="54">
        <v>23</v>
      </c>
      <c r="G713" s="216" t="s">
        <v>317</v>
      </c>
      <c r="H713" s="216">
        <v>3</v>
      </c>
      <c r="I713" s="216" t="s">
        <v>3103</v>
      </c>
      <c r="J713" s="216"/>
      <c r="K713" s="216">
        <v>20030202</v>
      </c>
      <c r="L713" s="242" t="s">
        <v>1836</v>
      </c>
      <c r="M713" t="s">
        <v>4864</v>
      </c>
    </row>
    <row r="714" spans="1:13">
      <c r="A714" s="479">
        <v>713</v>
      </c>
      <c r="B714" s="8">
        <v>100000713</v>
      </c>
      <c r="C714" s="216" t="s">
        <v>1177</v>
      </c>
      <c r="D714" s="215" t="s">
        <v>3104</v>
      </c>
      <c r="E714" t="s">
        <v>4863</v>
      </c>
      <c r="F714" s="54">
        <v>23</v>
      </c>
      <c r="G714" s="216" t="s">
        <v>317</v>
      </c>
      <c r="H714" s="216">
        <v>3</v>
      </c>
      <c r="I714" s="216" t="s">
        <v>3105</v>
      </c>
      <c r="J714" s="216"/>
      <c r="K714" s="216">
        <v>20030204</v>
      </c>
      <c r="L714" s="242" t="s">
        <v>1836</v>
      </c>
      <c r="M714" t="s">
        <v>4864</v>
      </c>
    </row>
    <row r="715" spans="1:13">
      <c r="A715" s="479">
        <v>714</v>
      </c>
      <c r="B715" s="8">
        <v>100000714</v>
      </c>
      <c r="C715" s="216" t="s">
        <v>1166</v>
      </c>
      <c r="D715" s="215" t="s">
        <v>3106</v>
      </c>
      <c r="E715" t="s">
        <v>4863</v>
      </c>
      <c r="F715" s="54">
        <v>19</v>
      </c>
      <c r="G715" s="216" t="s">
        <v>317</v>
      </c>
      <c r="H715" s="216">
        <v>3</v>
      </c>
      <c r="I715" s="216" t="s">
        <v>3107</v>
      </c>
      <c r="J715" s="216"/>
      <c r="K715" s="216">
        <v>20030218</v>
      </c>
      <c r="L715" s="242" t="s">
        <v>1836</v>
      </c>
      <c r="M715" t="s">
        <v>4864</v>
      </c>
    </row>
    <row r="716" spans="1:13">
      <c r="A716" s="479">
        <v>715</v>
      </c>
      <c r="B716" s="8">
        <v>100000715</v>
      </c>
      <c r="C716" s="216" t="s">
        <v>1441</v>
      </c>
      <c r="D716" s="215" t="s">
        <v>4561</v>
      </c>
      <c r="E716" t="s">
        <v>4863</v>
      </c>
      <c r="F716" s="54">
        <v>23</v>
      </c>
      <c r="G716" s="216" t="s">
        <v>317</v>
      </c>
      <c r="H716" s="216">
        <v>3</v>
      </c>
      <c r="I716" s="216" t="s">
        <v>3108</v>
      </c>
      <c r="J716" s="216"/>
      <c r="K716" s="216">
        <v>20030226</v>
      </c>
      <c r="L716" s="242" t="s">
        <v>1836</v>
      </c>
      <c r="M716" t="s">
        <v>4864</v>
      </c>
    </row>
    <row r="717" spans="1:13">
      <c r="A717" s="479">
        <v>716</v>
      </c>
      <c r="B717" s="8">
        <v>100000716</v>
      </c>
      <c r="C717" s="216" t="s">
        <v>1412</v>
      </c>
      <c r="D717" s="215" t="s">
        <v>4562</v>
      </c>
      <c r="E717" t="s">
        <v>4863</v>
      </c>
      <c r="F717" s="54">
        <v>25</v>
      </c>
      <c r="G717" s="216" t="s">
        <v>317</v>
      </c>
      <c r="H717" s="216">
        <v>2</v>
      </c>
      <c r="I717" s="216" t="s">
        <v>3109</v>
      </c>
      <c r="J717" s="216"/>
      <c r="K717" s="216">
        <v>20040304</v>
      </c>
      <c r="L717" s="242" t="s">
        <v>1847</v>
      </c>
      <c r="M717" t="s">
        <v>4864</v>
      </c>
    </row>
    <row r="718" spans="1:13">
      <c r="A718" s="479">
        <v>717</v>
      </c>
      <c r="B718" s="8">
        <v>100000717</v>
      </c>
      <c r="C718" s="216" t="s">
        <v>1413</v>
      </c>
      <c r="D718" s="215" t="s">
        <v>3110</v>
      </c>
      <c r="E718" t="s">
        <v>4863</v>
      </c>
      <c r="F718" s="54">
        <v>23</v>
      </c>
      <c r="G718" s="216" t="s">
        <v>317</v>
      </c>
      <c r="H718" s="216">
        <v>2</v>
      </c>
      <c r="I718" s="216" t="s">
        <v>3111</v>
      </c>
      <c r="J718" s="216"/>
      <c r="K718" s="216">
        <v>20030704</v>
      </c>
      <c r="L718" s="242" t="s">
        <v>1836</v>
      </c>
      <c r="M718" t="s">
        <v>4864</v>
      </c>
    </row>
    <row r="719" spans="1:13">
      <c r="A719" s="479">
        <v>718</v>
      </c>
      <c r="B719" s="8">
        <v>100000718</v>
      </c>
      <c r="C719" s="216" t="s">
        <v>1414</v>
      </c>
      <c r="D719" s="215" t="s">
        <v>3112</v>
      </c>
      <c r="E719" t="s">
        <v>4863</v>
      </c>
      <c r="F719" s="54">
        <v>23</v>
      </c>
      <c r="G719" s="216" t="s">
        <v>317</v>
      </c>
      <c r="H719" s="216">
        <v>2</v>
      </c>
      <c r="I719" s="216" t="s">
        <v>3113</v>
      </c>
      <c r="J719" s="216"/>
      <c r="K719" s="216">
        <v>20031118</v>
      </c>
      <c r="L719" s="242" t="s">
        <v>1836</v>
      </c>
      <c r="M719" t="s">
        <v>4864</v>
      </c>
    </row>
    <row r="720" spans="1:13">
      <c r="A720" s="479">
        <v>719</v>
      </c>
      <c r="B720" s="8">
        <v>100000719</v>
      </c>
      <c r="C720" s="216" t="s">
        <v>1415</v>
      </c>
      <c r="D720" s="215" t="s">
        <v>3114</v>
      </c>
      <c r="E720" t="s">
        <v>4863</v>
      </c>
      <c r="F720" s="54">
        <v>23</v>
      </c>
      <c r="G720" s="216" t="s">
        <v>317</v>
      </c>
      <c r="H720" s="216">
        <v>2</v>
      </c>
      <c r="I720" s="216" t="s">
        <v>3115</v>
      </c>
      <c r="J720" s="216"/>
      <c r="K720" s="216">
        <v>20031111</v>
      </c>
      <c r="L720" s="242" t="s">
        <v>1836</v>
      </c>
      <c r="M720" t="s">
        <v>4864</v>
      </c>
    </row>
    <row r="721" spans="1:13">
      <c r="A721" s="479">
        <v>720</v>
      </c>
      <c r="B721" s="8">
        <v>100000720</v>
      </c>
      <c r="C721" s="216" t="s">
        <v>1416</v>
      </c>
      <c r="D721" s="215" t="s">
        <v>3116</v>
      </c>
      <c r="E721" t="s">
        <v>4863</v>
      </c>
      <c r="F721" s="54">
        <v>23</v>
      </c>
      <c r="G721" s="216" t="s">
        <v>317</v>
      </c>
      <c r="H721" s="216">
        <v>2</v>
      </c>
      <c r="I721" s="216" t="s">
        <v>3117</v>
      </c>
      <c r="J721" s="216"/>
      <c r="K721" s="216">
        <v>20030424</v>
      </c>
      <c r="L721" s="242" t="s">
        <v>1836</v>
      </c>
      <c r="M721" t="s">
        <v>4864</v>
      </c>
    </row>
    <row r="722" spans="1:13">
      <c r="A722" s="479">
        <v>721</v>
      </c>
      <c r="B722" s="8">
        <v>100000721</v>
      </c>
      <c r="C722" s="216" t="s">
        <v>3118</v>
      </c>
      <c r="D722" s="215" t="s">
        <v>3119</v>
      </c>
      <c r="E722" t="s">
        <v>4863</v>
      </c>
      <c r="F722" s="54">
        <v>28</v>
      </c>
      <c r="G722" s="216" t="s">
        <v>317</v>
      </c>
      <c r="H722" s="216">
        <v>2</v>
      </c>
      <c r="I722" s="216" t="s">
        <v>3120</v>
      </c>
      <c r="J722" s="216"/>
      <c r="K722" s="216">
        <v>20031005</v>
      </c>
      <c r="L722" s="242" t="s">
        <v>1836</v>
      </c>
      <c r="M722" t="s">
        <v>4864</v>
      </c>
    </row>
    <row r="723" spans="1:13">
      <c r="A723" s="479">
        <v>722</v>
      </c>
      <c r="B723" s="8">
        <v>100000722</v>
      </c>
      <c r="C723" s="216" t="s">
        <v>1417</v>
      </c>
      <c r="D723" s="215" t="s">
        <v>3121</v>
      </c>
      <c r="E723" t="s">
        <v>4863</v>
      </c>
      <c r="F723" s="54">
        <v>46</v>
      </c>
      <c r="G723" s="216" t="s">
        <v>317</v>
      </c>
      <c r="H723" s="216">
        <v>2</v>
      </c>
      <c r="I723" s="216" t="s">
        <v>3122</v>
      </c>
      <c r="J723" s="216"/>
      <c r="K723" s="216">
        <v>20030609</v>
      </c>
      <c r="L723" s="242" t="s">
        <v>1836</v>
      </c>
      <c r="M723" t="s">
        <v>4864</v>
      </c>
    </row>
    <row r="724" spans="1:13">
      <c r="A724" s="479">
        <v>723</v>
      </c>
      <c r="B724" s="8">
        <v>100000723</v>
      </c>
      <c r="C724" s="216" t="s">
        <v>1418</v>
      </c>
      <c r="D724" s="215" t="s">
        <v>3123</v>
      </c>
      <c r="E724" t="s">
        <v>4863</v>
      </c>
      <c r="F724" s="54">
        <v>20</v>
      </c>
      <c r="G724" s="216" t="s">
        <v>317</v>
      </c>
      <c r="H724" s="216">
        <v>2</v>
      </c>
      <c r="I724" s="216" t="s">
        <v>3124</v>
      </c>
      <c r="J724" s="216"/>
      <c r="K724" s="216">
        <v>20031027</v>
      </c>
      <c r="L724" s="242" t="s">
        <v>1836</v>
      </c>
      <c r="M724" t="s">
        <v>4864</v>
      </c>
    </row>
    <row r="725" spans="1:13">
      <c r="A725" s="479">
        <v>724</v>
      </c>
      <c r="B725" s="8">
        <v>100000724</v>
      </c>
      <c r="C725" s="216" t="s">
        <v>1419</v>
      </c>
      <c r="D725" s="215" t="s">
        <v>3125</v>
      </c>
      <c r="E725" t="s">
        <v>4863</v>
      </c>
      <c r="F725" s="54">
        <v>23</v>
      </c>
      <c r="G725" s="216" t="s">
        <v>317</v>
      </c>
      <c r="H725" s="216">
        <v>2</v>
      </c>
      <c r="I725" s="216" t="s">
        <v>3126</v>
      </c>
      <c r="J725" s="216"/>
      <c r="K725" s="216">
        <v>20031202</v>
      </c>
      <c r="L725" s="242" t="s">
        <v>1836</v>
      </c>
      <c r="M725" t="s">
        <v>4864</v>
      </c>
    </row>
    <row r="726" spans="1:13">
      <c r="A726" s="479">
        <v>725</v>
      </c>
      <c r="B726" s="8">
        <v>100000725</v>
      </c>
      <c r="C726" s="216" t="s">
        <v>1420</v>
      </c>
      <c r="D726" s="215" t="s">
        <v>3127</v>
      </c>
      <c r="E726" t="s">
        <v>4863</v>
      </c>
      <c r="F726" s="54">
        <v>23</v>
      </c>
      <c r="G726" s="216" t="s">
        <v>317</v>
      </c>
      <c r="H726" s="216">
        <v>2</v>
      </c>
      <c r="I726" s="216" t="s">
        <v>3128</v>
      </c>
      <c r="J726" s="216"/>
      <c r="K726" s="216">
        <v>20030518</v>
      </c>
      <c r="L726" s="242" t="s">
        <v>1836</v>
      </c>
      <c r="M726" t="s">
        <v>4864</v>
      </c>
    </row>
    <row r="727" spans="1:13">
      <c r="A727" s="479">
        <v>726</v>
      </c>
      <c r="B727" s="8">
        <v>100000726</v>
      </c>
      <c r="C727" s="216" t="s">
        <v>1421</v>
      </c>
      <c r="D727" s="215" t="s">
        <v>3129</v>
      </c>
      <c r="E727" t="s">
        <v>4863</v>
      </c>
      <c r="F727" s="54">
        <v>23</v>
      </c>
      <c r="G727" s="216" t="s">
        <v>317</v>
      </c>
      <c r="H727" s="216">
        <v>2</v>
      </c>
      <c r="I727" s="216" t="s">
        <v>3130</v>
      </c>
      <c r="J727" s="216"/>
      <c r="K727" s="216">
        <v>20030614</v>
      </c>
      <c r="L727" s="242" t="s">
        <v>1836</v>
      </c>
      <c r="M727" t="s">
        <v>4864</v>
      </c>
    </row>
    <row r="728" spans="1:13">
      <c r="A728" s="479">
        <v>727</v>
      </c>
      <c r="B728" s="8">
        <v>100000727</v>
      </c>
      <c r="C728" s="216" t="s">
        <v>1422</v>
      </c>
      <c r="D728" s="215" t="s">
        <v>3131</v>
      </c>
      <c r="E728" t="s">
        <v>4863</v>
      </c>
      <c r="F728" s="54">
        <v>23</v>
      </c>
      <c r="G728" s="216" t="s">
        <v>317</v>
      </c>
      <c r="H728" s="216">
        <v>2</v>
      </c>
      <c r="I728" s="216" t="s">
        <v>3132</v>
      </c>
      <c r="J728" s="216"/>
      <c r="K728" s="216">
        <v>20030814</v>
      </c>
      <c r="L728" s="242" t="s">
        <v>1836</v>
      </c>
      <c r="M728" t="s">
        <v>4864</v>
      </c>
    </row>
    <row r="729" spans="1:13">
      <c r="A729" s="479">
        <v>728</v>
      </c>
      <c r="B729" s="8">
        <v>100000728</v>
      </c>
      <c r="C729" s="216" t="s">
        <v>1424</v>
      </c>
      <c r="D729" s="215" t="s">
        <v>3133</v>
      </c>
      <c r="E729" t="s">
        <v>4863</v>
      </c>
      <c r="F729" s="54">
        <v>38</v>
      </c>
      <c r="G729" s="216" t="s">
        <v>317</v>
      </c>
      <c r="H729" s="216">
        <v>2</v>
      </c>
      <c r="I729" s="216" t="s">
        <v>3134</v>
      </c>
      <c r="J729" s="216"/>
      <c r="K729" s="216">
        <v>20030829</v>
      </c>
      <c r="L729" s="242" t="s">
        <v>1836</v>
      </c>
      <c r="M729" t="s">
        <v>4864</v>
      </c>
    </row>
    <row r="730" spans="1:13">
      <c r="A730" s="479">
        <v>729</v>
      </c>
      <c r="B730" s="8">
        <v>100000729</v>
      </c>
      <c r="C730" s="216" t="s">
        <v>1425</v>
      </c>
      <c r="D730" s="215" t="s">
        <v>3135</v>
      </c>
      <c r="E730" t="s">
        <v>4863</v>
      </c>
      <c r="F730" s="54">
        <v>23</v>
      </c>
      <c r="G730" s="216" t="s">
        <v>317</v>
      </c>
      <c r="H730" s="216">
        <v>2</v>
      </c>
      <c r="I730" s="216" t="s">
        <v>3136</v>
      </c>
      <c r="J730" s="216"/>
      <c r="K730" s="216">
        <v>20031001</v>
      </c>
      <c r="L730" s="242" t="s">
        <v>1836</v>
      </c>
      <c r="M730" t="s">
        <v>4864</v>
      </c>
    </row>
    <row r="731" spans="1:13">
      <c r="A731" s="479">
        <v>730</v>
      </c>
      <c r="B731" s="8">
        <v>100000730</v>
      </c>
      <c r="C731" s="216" t="s">
        <v>1427</v>
      </c>
      <c r="D731" s="215" t="s">
        <v>3137</v>
      </c>
      <c r="E731" t="s">
        <v>4863</v>
      </c>
      <c r="F731" s="54">
        <v>26</v>
      </c>
      <c r="G731" s="216" t="s">
        <v>317</v>
      </c>
      <c r="H731" s="216">
        <v>2</v>
      </c>
      <c r="I731" s="216" t="s">
        <v>3138</v>
      </c>
      <c r="J731" s="216"/>
      <c r="K731" s="216">
        <v>20030423</v>
      </c>
      <c r="L731" s="242" t="s">
        <v>1836</v>
      </c>
      <c r="M731" t="s">
        <v>4864</v>
      </c>
    </row>
    <row r="732" spans="1:13">
      <c r="A732" s="479">
        <v>731</v>
      </c>
      <c r="B732" s="8">
        <v>100000731</v>
      </c>
      <c r="C732" s="216" t="s">
        <v>1428</v>
      </c>
      <c r="D732" s="215" t="s">
        <v>4563</v>
      </c>
      <c r="E732" t="s">
        <v>4863</v>
      </c>
      <c r="F732" s="54">
        <v>17</v>
      </c>
      <c r="G732" s="216" t="s">
        <v>317</v>
      </c>
      <c r="H732" s="216">
        <v>2</v>
      </c>
      <c r="I732" s="216" t="s">
        <v>3139</v>
      </c>
      <c r="J732" s="216"/>
      <c r="K732" s="216">
        <v>20031110</v>
      </c>
      <c r="L732" s="242" t="s">
        <v>1836</v>
      </c>
      <c r="M732" t="s">
        <v>4864</v>
      </c>
    </row>
    <row r="733" spans="1:13">
      <c r="A733" s="479">
        <v>732</v>
      </c>
      <c r="B733" s="8">
        <v>100000732</v>
      </c>
      <c r="C733" s="216" t="s">
        <v>1429</v>
      </c>
      <c r="D733" s="215" t="s">
        <v>4564</v>
      </c>
      <c r="E733" t="s">
        <v>4863</v>
      </c>
      <c r="F733" s="54">
        <v>29</v>
      </c>
      <c r="G733" s="216" t="s">
        <v>317</v>
      </c>
      <c r="H733" s="216">
        <v>2</v>
      </c>
      <c r="I733" s="216" t="s">
        <v>3140</v>
      </c>
      <c r="J733" s="216"/>
      <c r="K733" s="216">
        <v>20040318</v>
      </c>
      <c r="L733" s="242" t="s">
        <v>1847</v>
      </c>
      <c r="M733" t="s">
        <v>4864</v>
      </c>
    </row>
    <row r="734" spans="1:13">
      <c r="A734" s="479">
        <v>733</v>
      </c>
      <c r="B734" s="8">
        <v>100000733</v>
      </c>
      <c r="C734" s="216" t="s">
        <v>1430</v>
      </c>
      <c r="D734" s="215" t="s">
        <v>3141</v>
      </c>
      <c r="E734" t="s">
        <v>4863</v>
      </c>
      <c r="F734" s="54">
        <v>26</v>
      </c>
      <c r="G734" s="216" t="s">
        <v>317</v>
      </c>
      <c r="H734" s="216">
        <v>2</v>
      </c>
      <c r="I734" s="216" t="s">
        <v>3142</v>
      </c>
      <c r="J734" s="216"/>
      <c r="K734" s="216">
        <v>20030402</v>
      </c>
      <c r="L734" s="242" t="s">
        <v>1836</v>
      </c>
      <c r="M734" t="s">
        <v>4864</v>
      </c>
    </row>
    <row r="735" spans="1:13">
      <c r="A735" s="479">
        <v>734</v>
      </c>
      <c r="B735" s="8">
        <v>100000734</v>
      </c>
      <c r="C735" s="216" t="s">
        <v>1431</v>
      </c>
      <c r="D735" s="215" t="s">
        <v>3143</v>
      </c>
      <c r="E735" t="s">
        <v>4863</v>
      </c>
      <c r="F735" s="54">
        <v>23</v>
      </c>
      <c r="G735" s="216" t="s">
        <v>317</v>
      </c>
      <c r="H735" s="216">
        <v>2</v>
      </c>
      <c r="I735" s="216" t="s">
        <v>3144</v>
      </c>
      <c r="J735" s="216"/>
      <c r="K735" s="216">
        <v>20030902</v>
      </c>
      <c r="L735" s="242" t="s">
        <v>1836</v>
      </c>
      <c r="M735" t="s">
        <v>4864</v>
      </c>
    </row>
    <row r="736" spans="1:13">
      <c r="A736" s="479">
        <v>735</v>
      </c>
      <c r="B736" s="8">
        <v>100000735</v>
      </c>
      <c r="C736" s="216" t="s">
        <v>1432</v>
      </c>
      <c r="D736" s="215" t="s">
        <v>3145</v>
      </c>
      <c r="E736" t="s">
        <v>4863</v>
      </c>
      <c r="F736" s="54">
        <v>23</v>
      </c>
      <c r="G736" s="216" t="s">
        <v>317</v>
      </c>
      <c r="H736" s="216">
        <v>2</v>
      </c>
      <c r="I736" s="216" t="s">
        <v>3146</v>
      </c>
      <c r="J736" s="216"/>
      <c r="K736" s="216">
        <v>20030914</v>
      </c>
      <c r="L736" s="242" t="s">
        <v>1836</v>
      </c>
      <c r="M736" t="s">
        <v>4864</v>
      </c>
    </row>
    <row r="737" spans="1:13">
      <c r="A737" s="479">
        <v>736</v>
      </c>
      <c r="B737" s="8">
        <v>100000736</v>
      </c>
      <c r="C737" s="216" t="s">
        <v>1154</v>
      </c>
      <c r="D737" s="215" t="s">
        <v>3147</v>
      </c>
      <c r="E737" t="s">
        <v>4863</v>
      </c>
      <c r="F737" s="54">
        <v>23</v>
      </c>
      <c r="G737" s="216" t="s">
        <v>317</v>
      </c>
      <c r="H737" s="216">
        <v>2</v>
      </c>
      <c r="I737" s="216" t="s">
        <v>3148</v>
      </c>
      <c r="J737" s="216"/>
      <c r="K737" s="216">
        <v>20031204</v>
      </c>
      <c r="L737" s="242" t="s">
        <v>1836</v>
      </c>
      <c r="M737" t="s">
        <v>4864</v>
      </c>
    </row>
    <row r="738" spans="1:13">
      <c r="A738" s="479">
        <v>737</v>
      </c>
      <c r="B738" s="8">
        <v>100000737</v>
      </c>
      <c r="C738" s="216" t="s">
        <v>1433</v>
      </c>
      <c r="D738" s="215" t="s">
        <v>3149</v>
      </c>
      <c r="E738" t="s">
        <v>4863</v>
      </c>
      <c r="F738" s="54">
        <v>23</v>
      </c>
      <c r="G738" s="216" t="s">
        <v>317</v>
      </c>
      <c r="H738" s="216">
        <v>2</v>
      </c>
      <c r="I738" s="216" t="s">
        <v>3150</v>
      </c>
      <c r="J738" s="216"/>
      <c r="K738" s="216">
        <v>20030823</v>
      </c>
      <c r="L738" s="242" t="s">
        <v>1836</v>
      </c>
      <c r="M738" t="s">
        <v>4864</v>
      </c>
    </row>
    <row r="739" spans="1:13">
      <c r="A739" s="479">
        <v>738</v>
      </c>
      <c r="B739" s="8">
        <v>100000738</v>
      </c>
      <c r="C739" s="216" t="s">
        <v>1438</v>
      </c>
      <c r="D739" s="215" t="s">
        <v>3151</v>
      </c>
      <c r="E739" t="s">
        <v>4863</v>
      </c>
      <c r="F739" s="54">
        <v>23</v>
      </c>
      <c r="G739" s="216" t="s">
        <v>317</v>
      </c>
      <c r="H739" s="216">
        <v>2</v>
      </c>
      <c r="I739" s="216" t="s">
        <v>3152</v>
      </c>
      <c r="J739" s="216"/>
      <c r="K739" s="216">
        <v>20030515</v>
      </c>
      <c r="L739" s="242" t="s">
        <v>1836</v>
      </c>
      <c r="M739" t="s">
        <v>4864</v>
      </c>
    </row>
    <row r="740" spans="1:13">
      <c r="A740" s="479">
        <v>739</v>
      </c>
      <c r="B740" s="8">
        <v>100000739</v>
      </c>
      <c r="C740" s="216" t="s">
        <v>1442</v>
      </c>
      <c r="D740" s="215" t="s">
        <v>3153</v>
      </c>
      <c r="E740" t="s">
        <v>4863</v>
      </c>
      <c r="F740" s="54">
        <v>2</v>
      </c>
      <c r="G740" s="216" t="s">
        <v>317</v>
      </c>
      <c r="H740" s="216">
        <v>2</v>
      </c>
      <c r="I740" s="216" t="s">
        <v>3154</v>
      </c>
      <c r="J740" s="216"/>
      <c r="K740" s="216">
        <v>20030921</v>
      </c>
      <c r="L740" s="242" t="s">
        <v>1836</v>
      </c>
      <c r="M740" t="s">
        <v>4864</v>
      </c>
    </row>
    <row r="741" spans="1:13">
      <c r="A741" s="479">
        <v>740</v>
      </c>
      <c r="B741" s="8">
        <v>100000740</v>
      </c>
      <c r="C741" s="216" t="s">
        <v>1443</v>
      </c>
      <c r="D741" s="215" t="s">
        <v>3155</v>
      </c>
      <c r="E741" t="s">
        <v>4863</v>
      </c>
      <c r="F741" s="54">
        <v>23</v>
      </c>
      <c r="G741" s="216" t="s">
        <v>317</v>
      </c>
      <c r="H741" s="216">
        <v>2</v>
      </c>
      <c r="I741" s="216" t="s">
        <v>3156</v>
      </c>
      <c r="J741" s="216"/>
      <c r="K741" s="216">
        <v>20031010</v>
      </c>
      <c r="L741" s="242" t="s">
        <v>1836</v>
      </c>
      <c r="M741" t="s">
        <v>4864</v>
      </c>
    </row>
    <row r="742" spans="1:13">
      <c r="A742" s="479">
        <v>741</v>
      </c>
      <c r="B742" s="8">
        <v>100000741</v>
      </c>
      <c r="C742" s="216" t="s">
        <v>1444</v>
      </c>
      <c r="D742" s="215" t="s">
        <v>3157</v>
      </c>
      <c r="E742" t="s">
        <v>4863</v>
      </c>
      <c r="F742" s="54">
        <v>24</v>
      </c>
      <c r="G742" s="216" t="s">
        <v>317</v>
      </c>
      <c r="H742" s="216">
        <v>2</v>
      </c>
      <c r="I742" s="216" t="s">
        <v>3158</v>
      </c>
      <c r="J742" s="216"/>
      <c r="K742" s="216">
        <v>20030911</v>
      </c>
      <c r="L742" s="242" t="s">
        <v>1836</v>
      </c>
      <c r="M742" t="s">
        <v>4864</v>
      </c>
    </row>
    <row r="743" spans="1:13">
      <c r="A743" s="479">
        <v>742</v>
      </c>
      <c r="B743" s="8">
        <v>100000742</v>
      </c>
      <c r="C743" s="216" t="s">
        <v>1445</v>
      </c>
      <c r="D743" s="215" t="s">
        <v>3159</v>
      </c>
      <c r="E743" t="s">
        <v>4863</v>
      </c>
      <c r="F743" s="54">
        <v>23</v>
      </c>
      <c r="G743" s="216" t="s">
        <v>317</v>
      </c>
      <c r="H743" s="216">
        <v>2</v>
      </c>
      <c r="I743" s="216" t="s">
        <v>3160</v>
      </c>
      <c r="J743" s="216"/>
      <c r="K743" s="216">
        <v>20030920</v>
      </c>
      <c r="L743" s="242" t="s">
        <v>1836</v>
      </c>
      <c r="M743" t="s">
        <v>4864</v>
      </c>
    </row>
    <row r="744" spans="1:13">
      <c r="A744" s="479">
        <v>743</v>
      </c>
      <c r="B744" s="8">
        <v>100000743</v>
      </c>
      <c r="C744" s="216" t="s">
        <v>3161</v>
      </c>
      <c r="D744" s="215" t="s">
        <v>3162</v>
      </c>
      <c r="E744" t="s">
        <v>4863</v>
      </c>
      <c r="F744" s="54">
        <v>23</v>
      </c>
      <c r="G744" s="216" t="s">
        <v>317</v>
      </c>
      <c r="H744" s="216">
        <v>2</v>
      </c>
      <c r="I744" s="216" t="s">
        <v>3163</v>
      </c>
      <c r="J744" s="216"/>
      <c r="K744" s="216">
        <v>20030710</v>
      </c>
      <c r="L744" s="242" t="s">
        <v>1836</v>
      </c>
      <c r="M744" t="s">
        <v>4864</v>
      </c>
    </row>
    <row r="745" spans="1:13">
      <c r="A745" s="479">
        <v>744</v>
      </c>
      <c r="B745" s="8">
        <v>100000744</v>
      </c>
      <c r="C745" s="216" t="s">
        <v>1446</v>
      </c>
      <c r="D745" s="215" t="s">
        <v>3164</v>
      </c>
      <c r="E745" t="s">
        <v>4863</v>
      </c>
      <c r="F745" s="54">
        <v>30</v>
      </c>
      <c r="G745" s="216" t="s">
        <v>317</v>
      </c>
      <c r="H745" s="216">
        <v>2</v>
      </c>
      <c r="I745" s="216" t="s">
        <v>3165</v>
      </c>
      <c r="J745" s="216"/>
      <c r="K745" s="216">
        <v>20031014</v>
      </c>
      <c r="L745" s="242" t="s">
        <v>1836</v>
      </c>
      <c r="M745" t="s">
        <v>4864</v>
      </c>
    </row>
    <row r="746" spans="1:13">
      <c r="A746" s="479">
        <v>745</v>
      </c>
      <c r="B746" s="8">
        <v>100000745</v>
      </c>
      <c r="C746" s="216" t="s">
        <v>1447</v>
      </c>
      <c r="D746" s="215" t="s">
        <v>3166</v>
      </c>
      <c r="E746" t="s">
        <v>4863</v>
      </c>
      <c r="F746" s="54">
        <v>23</v>
      </c>
      <c r="G746" s="216" t="s">
        <v>317</v>
      </c>
      <c r="H746" s="216">
        <v>2</v>
      </c>
      <c r="I746" s="216" t="s">
        <v>3167</v>
      </c>
      <c r="J746" s="216"/>
      <c r="K746" s="216">
        <v>20030803</v>
      </c>
      <c r="L746" s="242" t="s">
        <v>1836</v>
      </c>
      <c r="M746" t="s">
        <v>4864</v>
      </c>
    </row>
    <row r="747" spans="1:13">
      <c r="A747" s="479">
        <v>746</v>
      </c>
      <c r="B747" s="8">
        <v>100000746</v>
      </c>
      <c r="C747" s="216" t="s">
        <v>1649</v>
      </c>
      <c r="D747" s="215" t="s">
        <v>4565</v>
      </c>
      <c r="E747" t="s">
        <v>4863</v>
      </c>
      <c r="F747" s="54">
        <v>23</v>
      </c>
      <c r="G747" s="216" t="s">
        <v>317</v>
      </c>
      <c r="H747" s="216">
        <v>2</v>
      </c>
      <c r="I747" s="216" t="s">
        <v>3168</v>
      </c>
      <c r="J747" s="216"/>
      <c r="K747" s="216">
        <v>20030412</v>
      </c>
      <c r="L747" s="242" t="s">
        <v>1836</v>
      </c>
      <c r="M747" t="s">
        <v>4864</v>
      </c>
    </row>
    <row r="748" spans="1:13">
      <c r="A748" s="479">
        <v>747</v>
      </c>
      <c r="B748" s="8">
        <v>100000747</v>
      </c>
      <c r="C748" s="216" t="s">
        <v>1650</v>
      </c>
      <c r="D748" s="215" t="s">
        <v>4566</v>
      </c>
      <c r="E748" t="s">
        <v>4863</v>
      </c>
      <c r="F748" s="54">
        <v>24</v>
      </c>
      <c r="G748" s="216" t="s">
        <v>317</v>
      </c>
      <c r="H748" s="216">
        <v>2</v>
      </c>
      <c r="I748" s="216" t="s">
        <v>3169</v>
      </c>
      <c r="J748" s="216"/>
      <c r="K748" s="216">
        <v>20040313</v>
      </c>
      <c r="L748" s="242" t="s">
        <v>1847</v>
      </c>
      <c r="M748" t="s">
        <v>4864</v>
      </c>
    </row>
    <row r="749" spans="1:13">
      <c r="A749" s="479">
        <v>748</v>
      </c>
      <c r="B749" s="8">
        <v>100000748</v>
      </c>
      <c r="C749" s="216" t="s">
        <v>1651</v>
      </c>
      <c r="D749" s="215" t="s">
        <v>3170</v>
      </c>
      <c r="E749" t="s">
        <v>4863</v>
      </c>
      <c r="F749" s="54">
        <v>23</v>
      </c>
      <c r="G749" s="216" t="s">
        <v>317</v>
      </c>
      <c r="H749" s="216">
        <v>2</v>
      </c>
      <c r="I749" s="216" t="s">
        <v>3171</v>
      </c>
      <c r="J749" s="216"/>
      <c r="K749" s="216">
        <v>20030413</v>
      </c>
      <c r="L749" s="242" t="s">
        <v>1836</v>
      </c>
      <c r="M749" t="s">
        <v>4864</v>
      </c>
    </row>
    <row r="750" spans="1:13">
      <c r="A750" s="479">
        <v>749</v>
      </c>
      <c r="B750" s="8">
        <v>100000749</v>
      </c>
      <c r="C750" s="216" t="s">
        <v>1652</v>
      </c>
      <c r="D750" s="215" t="s">
        <v>3172</v>
      </c>
      <c r="E750" t="s">
        <v>4863</v>
      </c>
      <c r="F750" s="54">
        <v>21</v>
      </c>
      <c r="G750" s="216" t="s">
        <v>317</v>
      </c>
      <c r="H750" s="216">
        <v>2</v>
      </c>
      <c r="I750" s="216" t="s">
        <v>3173</v>
      </c>
      <c r="J750" s="216"/>
      <c r="K750" s="216">
        <v>20030412</v>
      </c>
      <c r="L750" s="242" t="s">
        <v>1836</v>
      </c>
      <c r="M750" t="s">
        <v>4864</v>
      </c>
    </row>
    <row r="751" spans="1:13">
      <c r="A751" s="479">
        <v>750</v>
      </c>
      <c r="B751" s="8">
        <v>100000750</v>
      </c>
      <c r="C751" s="216" t="s">
        <v>1653</v>
      </c>
      <c r="D751" s="215" t="s">
        <v>3174</v>
      </c>
      <c r="E751" t="s">
        <v>4863</v>
      </c>
      <c r="F751" s="54">
        <v>23</v>
      </c>
      <c r="G751" s="216" t="s">
        <v>317</v>
      </c>
      <c r="H751" s="216">
        <v>2</v>
      </c>
      <c r="I751" s="216" t="s">
        <v>3175</v>
      </c>
      <c r="J751" s="216"/>
      <c r="K751" s="216">
        <v>20031122</v>
      </c>
      <c r="L751" s="242" t="s">
        <v>1836</v>
      </c>
      <c r="M751" t="s">
        <v>4864</v>
      </c>
    </row>
    <row r="752" spans="1:13">
      <c r="A752" s="479">
        <v>751</v>
      </c>
      <c r="B752" s="8">
        <v>100000751</v>
      </c>
      <c r="C752" s="216" t="s">
        <v>3176</v>
      </c>
      <c r="D752" s="215" t="s">
        <v>3177</v>
      </c>
      <c r="E752" t="s">
        <v>4863</v>
      </c>
      <c r="F752" s="54">
        <v>28</v>
      </c>
      <c r="G752" s="216" t="s">
        <v>317</v>
      </c>
      <c r="H752" s="216">
        <v>2</v>
      </c>
      <c r="I752" s="216" t="s">
        <v>3178</v>
      </c>
      <c r="J752" s="216"/>
      <c r="K752" s="216">
        <v>20030826</v>
      </c>
      <c r="L752" s="242" t="s">
        <v>1836</v>
      </c>
      <c r="M752" t="s">
        <v>4864</v>
      </c>
    </row>
    <row r="753" spans="1:13">
      <c r="A753" s="479">
        <v>752</v>
      </c>
      <c r="B753" s="8">
        <v>100000752</v>
      </c>
      <c r="C753" s="216" t="s">
        <v>1655</v>
      </c>
      <c r="D753" s="215" t="s">
        <v>3179</v>
      </c>
      <c r="E753" t="s">
        <v>4863</v>
      </c>
      <c r="F753" s="54">
        <v>20</v>
      </c>
      <c r="G753" s="216" t="s">
        <v>317</v>
      </c>
      <c r="H753" s="216">
        <v>2</v>
      </c>
      <c r="I753" s="216" t="s">
        <v>3180</v>
      </c>
      <c r="J753" s="216"/>
      <c r="K753" s="216">
        <v>20031228</v>
      </c>
      <c r="L753" s="242" t="s">
        <v>1836</v>
      </c>
      <c r="M753" t="s">
        <v>4864</v>
      </c>
    </row>
    <row r="754" spans="1:13">
      <c r="A754" s="479">
        <v>753</v>
      </c>
      <c r="B754" s="8">
        <v>100000753</v>
      </c>
      <c r="C754" s="216" t="s">
        <v>1656</v>
      </c>
      <c r="D754" s="215" t="s">
        <v>3181</v>
      </c>
      <c r="E754" t="s">
        <v>4863</v>
      </c>
      <c r="F754" s="54">
        <v>26</v>
      </c>
      <c r="G754" s="216" t="s">
        <v>317</v>
      </c>
      <c r="H754" s="216">
        <v>2</v>
      </c>
      <c r="I754" s="216" t="s">
        <v>3182</v>
      </c>
      <c r="J754" s="216"/>
      <c r="K754" s="216">
        <v>20031225</v>
      </c>
      <c r="L754" s="242" t="s">
        <v>1836</v>
      </c>
      <c r="M754" t="s">
        <v>4864</v>
      </c>
    </row>
    <row r="755" spans="1:13">
      <c r="A755" s="479">
        <v>754</v>
      </c>
      <c r="B755" s="8">
        <v>100000754</v>
      </c>
      <c r="C755" s="216" t="s">
        <v>1657</v>
      </c>
      <c r="D755" s="215" t="s">
        <v>3183</v>
      </c>
      <c r="E755" t="s">
        <v>4863</v>
      </c>
      <c r="F755" s="54">
        <v>17</v>
      </c>
      <c r="G755" s="216" t="s">
        <v>317</v>
      </c>
      <c r="H755" s="216">
        <v>2</v>
      </c>
      <c r="I755" s="216" t="s">
        <v>3184</v>
      </c>
      <c r="J755" s="216"/>
      <c r="K755" s="216">
        <v>20031020</v>
      </c>
      <c r="L755" s="242" t="s">
        <v>1836</v>
      </c>
      <c r="M755" t="s">
        <v>4864</v>
      </c>
    </row>
    <row r="756" spans="1:13">
      <c r="A756" s="479">
        <v>755</v>
      </c>
      <c r="B756" s="8">
        <v>100000755</v>
      </c>
      <c r="C756" s="236" t="s">
        <v>1658</v>
      </c>
      <c r="D756" s="215" t="s">
        <v>3185</v>
      </c>
      <c r="E756" t="s">
        <v>4863</v>
      </c>
      <c r="F756" s="54">
        <v>9</v>
      </c>
      <c r="G756" s="236" t="s">
        <v>317</v>
      </c>
      <c r="H756" s="236">
        <v>2</v>
      </c>
      <c r="I756" s="236" t="s">
        <v>3186</v>
      </c>
      <c r="J756" s="236"/>
      <c r="K756" s="236">
        <v>20030630</v>
      </c>
      <c r="L756" s="242" t="s">
        <v>1836</v>
      </c>
      <c r="M756" t="s">
        <v>4864</v>
      </c>
    </row>
    <row r="757" spans="1:13">
      <c r="A757" s="479">
        <v>756</v>
      </c>
      <c r="B757" s="8">
        <v>100000756</v>
      </c>
      <c r="C757" s="236" t="s">
        <v>1659</v>
      </c>
      <c r="D757" s="215" t="s">
        <v>3187</v>
      </c>
      <c r="E757" t="s">
        <v>4863</v>
      </c>
      <c r="F757" s="54">
        <v>21</v>
      </c>
      <c r="G757" s="236" t="s">
        <v>317</v>
      </c>
      <c r="H757" s="236">
        <v>2</v>
      </c>
      <c r="I757" s="236" t="s">
        <v>3188</v>
      </c>
      <c r="J757" s="236"/>
      <c r="K757" s="236">
        <v>20030411</v>
      </c>
      <c r="L757" s="242" t="s">
        <v>1836</v>
      </c>
      <c r="M757" t="s">
        <v>4864</v>
      </c>
    </row>
    <row r="758" spans="1:13">
      <c r="A758" s="479">
        <v>757</v>
      </c>
      <c r="B758" s="8">
        <v>100000757</v>
      </c>
      <c r="C758" s="236" t="s">
        <v>1660</v>
      </c>
      <c r="D758" s="215" t="s">
        <v>3189</v>
      </c>
      <c r="E758" t="s">
        <v>4863</v>
      </c>
      <c r="F758" s="54">
        <v>28</v>
      </c>
      <c r="G758" s="236" t="s">
        <v>317</v>
      </c>
      <c r="H758" s="236">
        <v>2</v>
      </c>
      <c r="I758" s="236" t="s">
        <v>3190</v>
      </c>
      <c r="J758" s="236"/>
      <c r="K758" s="236">
        <v>20030825</v>
      </c>
      <c r="L758" s="242" t="s">
        <v>1836</v>
      </c>
      <c r="M758" t="s">
        <v>4864</v>
      </c>
    </row>
    <row r="759" spans="1:13">
      <c r="A759" s="479">
        <v>758</v>
      </c>
      <c r="B759" s="8">
        <v>100000758</v>
      </c>
      <c r="C759" s="236" t="s">
        <v>1661</v>
      </c>
      <c r="D759" s="215" t="s">
        <v>3191</v>
      </c>
      <c r="E759" t="s">
        <v>4863</v>
      </c>
      <c r="F759" s="54">
        <v>21</v>
      </c>
      <c r="G759" s="236" t="s">
        <v>317</v>
      </c>
      <c r="H759" s="236">
        <v>2</v>
      </c>
      <c r="I759" s="236" t="s">
        <v>3192</v>
      </c>
      <c r="J759" s="236"/>
      <c r="K759" s="236">
        <v>20030907</v>
      </c>
      <c r="L759" s="242" t="s">
        <v>1836</v>
      </c>
      <c r="M759" t="s">
        <v>4864</v>
      </c>
    </row>
    <row r="760" spans="1:13">
      <c r="A760" s="479">
        <v>759</v>
      </c>
      <c r="B760" s="8">
        <v>100000759</v>
      </c>
      <c r="C760" s="236" t="s">
        <v>1662</v>
      </c>
      <c r="D760" s="215" t="s">
        <v>3193</v>
      </c>
      <c r="E760" t="s">
        <v>4863</v>
      </c>
      <c r="F760" s="54">
        <v>16</v>
      </c>
      <c r="G760" s="236" t="s">
        <v>317</v>
      </c>
      <c r="H760" s="236">
        <v>2</v>
      </c>
      <c r="I760" s="236" t="s">
        <v>3194</v>
      </c>
      <c r="J760" s="236"/>
      <c r="K760" s="236">
        <v>20030416</v>
      </c>
      <c r="L760" s="242" t="s">
        <v>1836</v>
      </c>
      <c r="M760" t="s">
        <v>4864</v>
      </c>
    </row>
    <row r="761" spans="1:13">
      <c r="A761" s="479">
        <v>760</v>
      </c>
      <c r="B761" s="8">
        <v>100000760</v>
      </c>
      <c r="C761" s="236" t="s">
        <v>1706</v>
      </c>
      <c r="D761" s="215" t="s">
        <v>3195</v>
      </c>
      <c r="E761" t="s">
        <v>4863</v>
      </c>
      <c r="F761" s="54">
        <v>22</v>
      </c>
      <c r="G761" s="236" t="s">
        <v>317</v>
      </c>
      <c r="H761" s="236">
        <v>2</v>
      </c>
      <c r="I761" s="236" t="s">
        <v>3196</v>
      </c>
      <c r="J761" s="236"/>
      <c r="K761" s="236">
        <v>20030509</v>
      </c>
      <c r="L761" s="242" t="s">
        <v>1836</v>
      </c>
      <c r="M761" t="s">
        <v>4864</v>
      </c>
    </row>
    <row r="762" spans="1:13">
      <c r="A762" s="479">
        <v>761</v>
      </c>
      <c r="B762" s="8">
        <v>100000761</v>
      </c>
      <c r="C762" s="236" t="s">
        <v>1707</v>
      </c>
      <c r="D762" s="215" t="s">
        <v>4567</v>
      </c>
      <c r="E762" t="s">
        <v>4863</v>
      </c>
      <c r="F762" s="54">
        <v>23</v>
      </c>
      <c r="G762" s="236" t="s">
        <v>317</v>
      </c>
      <c r="H762" s="236">
        <v>2</v>
      </c>
      <c r="I762" s="236" t="s">
        <v>3197</v>
      </c>
      <c r="J762" s="236"/>
      <c r="K762" s="236">
        <v>20030619</v>
      </c>
      <c r="L762" s="242" t="s">
        <v>1836</v>
      </c>
      <c r="M762" t="s">
        <v>4864</v>
      </c>
    </row>
    <row r="763" spans="1:13">
      <c r="A763" s="479">
        <v>762</v>
      </c>
      <c r="B763" s="8">
        <v>100000762</v>
      </c>
      <c r="C763" s="236" t="s">
        <v>1709</v>
      </c>
      <c r="D763" s="215" t="s">
        <v>3198</v>
      </c>
      <c r="E763" t="s">
        <v>4863</v>
      </c>
      <c r="F763" s="54">
        <v>21</v>
      </c>
      <c r="G763" s="236" t="s">
        <v>317</v>
      </c>
      <c r="H763" s="236">
        <v>2</v>
      </c>
      <c r="I763" s="236" t="s">
        <v>3199</v>
      </c>
      <c r="J763" s="236"/>
      <c r="K763" s="236">
        <v>20040224</v>
      </c>
      <c r="L763" s="242" t="s">
        <v>1847</v>
      </c>
      <c r="M763" t="s">
        <v>4864</v>
      </c>
    </row>
    <row r="764" spans="1:13">
      <c r="A764" s="479">
        <v>763</v>
      </c>
      <c r="B764" s="8">
        <v>100000763</v>
      </c>
      <c r="C764" s="236" t="s">
        <v>3200</v>
      </c>
      <c r="D764" s="215" t="s">
        <v>4568</v>
      </c>
      <c r="E764" t="s">
        <v>4863</v>
      </c>
      <c r="F764" s="54">
        <v>26</v>
      </c>
      <c r="G764" s="236" t="s">
        <v>317</v>
      </c>
      <c r="H764" s="236">
        <v>2</v>
      </c>
      <c r="I764" s="236" t="s">
        <v>3201</v>
      </c>
      <c r="J764" s="236"/>
      <c r="K764" s="236">
        <v>20040310</v>
      </c>
      <c r="L764" s="242" t="s">
        <v>1847</v>
      </c>
      <c r="M764" t="s">
        <v>4864</v>
      </c>
    </row>
    <row r="765" spans="1:13">
      <c r="A765" s="479">
        <v>764</v>
      </c>
      <c r="B765" s="8">
        <v>100000764</v>
      </c>
      <c r="C765" s="236" t="s">
        <v>1708</v>
      </c>
      <c r="D765" s="215" t="s">
        <v>3202</v>
      </c>
      <c r="E765" t="s">
        <v>4863</v>
      </c>
      <c r="F765" s="54">
        <v>23</v>
      </c>
      <c r="G765" s="236" t="s">
        <v>317</v>
      </c>
      <c r="H765" s="236">
        <v>2</v>
      </c>
      <c r="I765" s="236" t="s">
        <v>3203</v>
      </c>
      <c r="J765" s="236"/>
      <c r="K765" s="236">
        <v>20030619</v>
      </c>
      <c r="L765" s="242" t="s">
        <v>1836</v>
      </c>
      <c r="M765" t="s">
        <v>4864</v>
      </c>
    </row>
    <row r="766" spans="1:13">
      <c r="A766" s="479">
        <v>765</v>
      </c>
      <c r="B766" s="8">
        <v>100000765</v>
      </c>
      <c r="C766" s="236" t="s">
        <v>1710</v>
      </c>
      <c r="D766" s="215" t="s">
        <v>3204</v>
      </c>
      <c r="E766" t="s">
        <v>4863</v>
      </c>
      <c r="F766" s="54">
        <v>37</v>
      </c>
      <c r="G766" s="236" t="s">
        <v>317</v>
      </c>
      <c r="H766" s="236">
        <v>2</v>
      </c>
      <c r="I766" s="236" t="s">
        <v>3205</v>
      </c>
      <c r="J766" s="236"/>
      <c r="K766" s="236">
        <v>20031229</v>
      </c>
      <c r="L766" s="242" t="s">
        <v>1836</v>
      </c>
      <c r="M766" t="s">
        <v>4864</v>
      </c>
    </row>
    <row r="767" spans="1:13">
      <c r="A767" s="479">
        <v>766</v>
      </c>
      <c r="B767" s="8">
        <v>100000766</v>
      </c>
      <c r="C767" s="236" t="s">
        <v>1711</v>
      </c>
      <c r="D767" s="215" t="s">
        <v>3206</v>
      </c>
      <c r="E767" t="s">
        <v>4863</v>
      </c>
      <c r="F767" s="54">
        <v>9</v>
      </c>
      <c r="G767" s="236" t="s">
        <v>317</v>
      </c>
      <c r="H767" s="236">
        <v>2</v>
      </c>
      <c r="I767" s="236" t="s">
        <v>3207</v>
      </c>
      <c r="J767" s="236"/>
      <c r="K767" s="236">
        <v>20030621</v>
      </c>
      <c r="L767" s="242" t="s">
        <v>1836</v>
      </c>
      <c r="M767" t="s">
        <v>4864</v>
      </c>
    </row>
    <row r="768" spans="1:13">
      <c r="A768" s="479">
        <v>767</v>
      </c>
      <c r="B768" s="8">
        <v>100000767</v>
      </c>
      <c r="C768" s="236" t="s">
        <v>1712</v>
      </c>
      <c r="D768" s="215" t="s">
        <v>3208</v>
      </c>
      <c r="E768" t="s">
        <v>4863</v>
      </c>
      <c r="F768" s="54">
        <v>22</v>
      </c>
      <c r="G768" s="236" t="s">
        <v>317</v>
      </c>
      <c r="H768" s="236">
        <v>2</v>
      </c>
      <c r="I768" s="236" t="s">
        <v>3209</v>
      </c>
      <c r="J768" s="236"/>
      <c r="K768" s="236">
        <v>20031218</v>
      </c>
      <c r="L768" s="242" t="s">
        <v>1836</v>
      </c>
      <c r="M768" t="s">
        <v>4864</v>
      </c>
    </row>
    <row r="769" spans="1:13">
      <c r="A769" s="479">
        <v>768</v>
      </c>
      <c r="B769" s="8">
        <v>100000768</v>
      </c>
      <c r="C769" s="236" t="s">
        <v>1713</v>
      </c>
      <c r="D769" s="215" t="s">
        <v>3210</v>
      </c>
      <c r="E769" t="s">
        <v>4863</v>
      </c>
      <c r="F769" s="54">
        <v>23</v>
      </c>
      <c r="G769" s="236" t="s">
        <v>317</v>
      </c>
      <c r="H769" s="236">
        <v>2</v>
      </c>
      <c r="I769" s="236" t="s">
        <v>3211</v>
      </c>
      <c r="J769" s="236"/>
      <c r="K769" s="236">
        <v>20031224</v>
      </c>
      <c r="L769" s="242" t="s">
        <v>1836</v>
      </c>
      <c r="M769" t="s">
        <v>4864</v>
      </c>
    </row>
    <row r="770" spans="1:13">
      <c r="A770" s="479">
        <v>769</v>
      </c>
      <c r="B770" s="8">
        <v>100000769</v>
      </c>
      <c r="C770" s="236" t="s">
        <v>1714</v>
      </c>
      <c r="D770" s="215" t="s">
        <v>3212</v>
      </c>
      <c r="E770" t="s">
        <v>4863</v>
      </c>
      <c r="F770" s="54">
        <v>30</v>
      </c>
      <c r="G770" s="236" t="s">
        <v>317</v>
      </c>
      <c r="H770" s="236">
        <v>2</v>
      </c>
      <c r="I770" s="236" t="s">
        <v>3213</v>
      </c>
      <c r="J770" s="236"/>
      <c r="K770" s="236">
        <v>20031017</v>
      </c>
      <c r="L770" s="242" t="s">
        <v>1836</v>
      </c>
      <c r="M770" t="s">
        <v>4864</v>
      </c>
    </row>
    <row r="771" spans="1:13">
      <c r="A771" s="479">
        <v>770</v>
      </c>
      <c r="B771" s="8">
        <v>100000770</v>
      </c>
      <c r="C771" s="236" t="s">
        <v>3214</v>
      </c>
      <c r="D771" s="215" t="s">
        <v>4569</v>
      </c>
      <c r="E771" t="s">
        <v>4863</v>
      </c>
      <c r="F771" s="54">
        <v>23</v>
      </c>
      <c r="G771" s="236" t="s">
        <v>317</v>
      </c>
      <c r="H771" s="236">
        <v>2</v>
      </c>
      <c r="I771" s="236" t="s">
        <v>3215</v>
      </c>
      <c r="J771" s="236"/>
      <c r="K771" s="236">
        <v>20030412</v>
      </c>
      <c r="L771" s="242" t="s">
        <v>1836</v>
      </c>
      <c r="M771" t="s">
        <v>4864</v>
      </c>
    </row>
    <row r="772" spans="1:13">
      <c r="A772" s="479">
        <v>771</v>
      </c>
      <c r="B772" s="8">
        <v>100000771</v>
      </c>
      <c r="C772" s="236" t="s">
        <v>3216</v>
      </c>
      <c r="D772" s="215" t="s">
        <v>4570</v>
      </c>
      <c r="E772" t="s">
        <v>4863</v>
      </c>
      <c r="F772" s="54">
        <v>23</v>
      </c>
      <c r="G772" s="236" t="s">
        <v>317</v>
      </c>
      <c r="H772" s="236">
        <v>2</v>
      </c>
      <c r="I772" s="236" t="s">
        <v>3217</v>
      </c>
      <c r="J772" s="236"/>
      <c r="K772" s="236">
        <v>19980710</v>
      </c>
      <c r="L772" s="242" t="s">
        <v>1784</v>
      </c>
      <c r="M772" t="s">
        <v>4869</v>
      </c>
    </row>
    <row r="773" spans="1:13">
      <c r="A773" s="479">
        <v>772</v>
      </c>
      <c r="B773" s="8">
        <v>100000772</v>
      </c>
      <c r="C773" s="236" t="s">
        <v>3218</v>
      </c>
      <c r="D773" s="215" t="s">
        <v>3219</v>
      </c>
      <c r="E773" t="s">
        <v>4863</v>
      </c>
      <c r="F773" s="54">
        <v>23</v>
      </c>
      <c r="G773" s="236" t="s">
        <v>317</v>
      </c>
      <c r="H773" s="236">
        <v>2</v>
      </c>
      <c r="I773" s="236" t="s">
        <v>3220</v>
      </c>
      <c r="J773" s="236"/>
      <c r="K773" s="236">
        <v>20031015</v>
      </c>
      <c r="L773" s="242" t="s">
        <v>1836</v>
      </c>
      <c r="M773" t="s">
        <v>4864</v>
      </c>
    </row>
    <row r="774" spans="1:13">
      <c r="A774" s="479">
        <v>773</v>
      </c>
      <c r="B774" s="8">
        <v>100000773</v>
      </c>
      <c r="C774" s="236" t="s">
        <v>3221</v>
      </c>
      <c r="D774" s="215" t="s">
        <v>3222</v>
      </c>
      <c r="E774" t="s">
        <v>4863</v>
      </c>
      <c r="F774" s="54">
        <v>40</v>
      </c>
      <c r="G774" s="236" t="s">
        <v>317</v>
      </c>
      <c r="H774" s="236">
        <v>2</v>
      </c>
      <c r="I774" s="236" t="s">
        <v>3223</v>
      </c>
      <c r="J774" s="236"/>
      <c r="K774" s="236">
        <v>20031017</v>
      </c>
      <c r="L774" s="242" t="s">
        <v>1836</v>
      </c>
      <c r="M774" t="s">
        <v>4864</v>
      </c>
    </row>
    <row r="775" spans="1:13">
      <c r="A775" s="479">
        <v>774</v>
      </c>
      <c r="B775" s="8">
        <v>100000774</v>
      </c>
      <c r="C775" s="236" t="s">
        <v>3224</v>
      </c>
      <c r="D775" s="215" t="s">
        <v>3225</v>
      </c>
      <c r="E775" t="s">
        <v>4863</v>
      </c>
      <c r="F775" s="54">
        <v>23</v>
      </c>
      <c r="G775" s="236" t="s">
        <v>317</v>
      </c>
      <c r="H775" s="236">
        <v>2</v>
      </c>
      <c r="I775" s="236" t="s">
        <v>3226</v>
      </c>
      <c r="J775" s="236"/>
      <c r="K775" s="236">
        <v>20031130</v>
      </c>
      <c r="L775" s="242" t="s">
        <v>1836</v>
      </c>
      <c r="M775" t="s">
        <v>4864</v>
      </c>
    </row>
    <row r="776" spans="1:13">
      <c r="A776" s="479">
        <v>775</v>
      </c>
      <c r="B776" s="8">
        <v>100000775</v>
      </c>
      <c r="C776" s="236" t="s">
        <v>3227</v>
      </c>
      <c r="D776" s="215" t="s">
        <v>3228</v>
      </c>
      <c r="E776" t="s">
        <v>4863</v>
      </c>
      <c r="F776" s="54">
        <v>35</v>
      </c>
      <c r="G776" s="236" t="s">
        <v>317</v>
      </c>
      <c r="H776" s="236">
        <v>2</v>
      </c>
      <c r="I776" s="236" t="s">
        <v>3229</v>
      </c>
      <c r="J776" s="236"/>
      <c r="K776" s="236">
        <v>20031113</v>
      </c>
      <c r="L776" s="242" t="s">
        <v>1836</v>
      </c>
      <c r="M776" t="s">
        <v>4864</v>
      </c>
    </row>
    <row r="777" spans="1:13">
      <c r="A777" s="479">
        <v>776</v>
      </c>
      <c r="B777" s="8">
        <v>100000776</v>
      </c>
      <c r="C777" s="236" t="s">
        <v>3230</v>
      </c>
      <c r="D777" s="215" t="s">
        <v>4571</v>
      </c>
      <c r="E777" t="s">
        <v>4863</v>
      </c>
      <c r="F777" s="54">
        <v>23</v>
      </c>
      <c r="G777" s="236" t="s">
        <v>317</v>
      </c>
      <c r="H777" s="236">
        <v>2</v>
      </c>
      <c r="I777" s="236" t="s">
        <v>3231</v>
      </c>
      <c r="J777" s="236"/>
      <c r="K777" s="236">
        <v>20030407</v>
      </c>
      <c r="L777" s="242" t="s">
        <v>1836</v>
      </c>
      <c r="M777" t="s">
        <v>4864</v>
      </c>
    </row>
    <row r="778" spans="1:13">
      <c r="A778" s="479">
        <v>777</v>
      </c>
      <c r="B778" s="8">
        <v>100000777</v>
      </c>
      <c r="C778" s="236" t="s">
        <v>3232</v>
      </c>
      <c r="D778" s="215" t="s">
        <v>3233</v>
      </c>
      <c r="E778" t="s">
        <v>4863</v>
      </c>
      <c r="F778" s="54">
        <v>23</v>
      </c>
      <c r="G778" s="236" t="s">
        <v>317</v>
      </c>
      <c r="H778" s="236">
        <v>1</v>
      </c>
      <c r="I778" s="236" t="s">
        <v>3234</v>
      </c>
      <c r="J778" s="236"/>
      <c r="K778" s="236">
        <v>20041202</v>
      </c>
      <c r="L778" s="242" t="s">
        <v>1847</v>
      </c>
      <c r="M778" t="s">
        <v>4864</v>
      </c>
    </row>
    <row r="779" spans="1:13">
      <c r="A779" s="479">
        <v>778</v>
      </c>
      <c r="B779" s="8">
        <v>100000778</v>
      </c>
      <c r="C779" s="236" t="s">
        <v>3235</v>
      </c>
      <c r="D779" s="215" t="s">
        <v>3236</v>
      </c>
      <c r="E779" t="s">
        <v>4863</v>
      </c>
      <c r="F779" s="54">
        <v>18</v>
      </c>
      <c r="G779" s="236" t="s">
        <v>317</v>
      </c>
      <c r="H779" s="236">
        <v>1</v>
      </c>
      <c r="I779" s="236" t="s">
        <v>3237</v>
      </c>
      <c r="J779" s="236"/>
      <c r="K779" s="236">
        <v>20041116</v>
      </c>
      <c r="L779" s="242" t="s">
        <v>1847</v>
      </c>
      <c r="M779" t="s">
        <v>4864</v>
      </c>
    </row>
    <row r="780" spans="1:13">
      <c r="A780" s="479">
        <v>779</v>
      </c>
      <c r="B780" s="8">
        <v>100000779</v>
      </c>
      <c r="C780" s="236" t="s">
        <v>3238</v>
      </c>
      <c r="D780" s="215" t="s">
        <v>3239</v>
      </c>
      <c r="E780" t="s">
        <v>4863</v>
      </c>
      <c r="F780" s="54">
        <v>15</v>
      </c>
      <c r="G780" s="236" t="s">
        <v>317</v>
      </c>
      <c r="H780" s="236">
        <v>1</v>
      </c>
      <c r="I780" s="236" t="s">
        <v>3240</v>
      </c>
      <c r="J780" s="236"/>
      <c r="K780" s="236">
        <v>20040504</v>
      </c>
      <c r="L780" s="242" t="s">
        <v>1847</v>
      </c>
      <c r="M780" t="s">
        <v>4864</v>
      </c>
    </row>
    <row r="781" spans="1:13">
      <c r="A781" s="479">
        <v>780</v>
      </c>
      <c r="B781" s="8">
        <v>100000780</v>
      </c>
      <c r="C781" s="236" t="s">
        <v>3241</v>
      </c>
      <c r="D781" s="215" t="s">
        <v>3242</v>
      </c>
      <c r="E781" t="s">
        <v>4863</v>
      </c>
      <c r="F781" s="54">
        <v>1</v>
      </c>
      <c r="G781" s="236" t="s">
        <v>317</v>
      </c>
      <c r="H781" s="236">
        <v>1</v>
      </c>
      <c r="I781" s="236" t="s">
        <v>3243</v>
      </c>
      <c r="J781" s="236"/>
      <c r="K781" s="236">
        <v>20041105</v>
      </c>
      <c r="L781" s="242" t="s">
        <v>1847</v>
      </c>
      <c r="M781" t="s">
        <v>4864</v>
      </c>
    </row>
    <row r="782" spans="1:13">
      <c r="A782" s="479">
        <v>781</v>
      </c>
      <c r="B782" s="8">
        <v>100000781</v>
      </c>
      <c r="C782" s="236" t="s">
        <v>3244</v>
      </c>
      <c r="D782" s="215" t="s">
        <v>3245</v>
      </c>
      <c r="E782" t="s">
        <v>4863</v>
      </c>
      <c r="F782" s="54">
        <v>16</v>
      </c>
      <c r="G782" s="236" t="s">
        <v>317</v>
      </c>
      <c r="H782" s="236">
        <v>1</v>
      </c>
      <c r="I782" s="236" t="s">
        <v>3246</v>
      </c>
      <c r="J782" s="236"/>
      <c r="K782" s="236">
        <v>20041016</v>
      </c>
      <c r="L782" s="242" t="s">
        <v>1847</v>
      </c>
      <c r="M782" t="s">
        <v>4864</v>
      </c>
    </row>
    <row r="783" spans="1:13">
      <c r="A783" s="479">
        <v>782</v>
      </c>
      <c r="B783" s="8">
        <v>100000782</v>
      </c>
      <c r="C783" s="236" t="s">
        <v>3247</v>
      </c>
      <c r="D783" s="215" t="s">
        <v>3248</v>
      </c>
      <c r="E783" t="s">
        <v>4863</v>
      </c>
      <c r="F783" s="54">
        <v>1</v>
      </c>
      <c r="G783" s="236" t="s">
        <v>317</v>
      </c>
      <c r="H783" s="236">
        <v>1</v>
      </c>
      <c r="I783" s="236" t="s">
        <v>3249</v>
      </c>
      <c r="J783" s="236"/>
      <c r="K783" s="236">
        <v>20041112</v>
      </c>
      <c r="L783" s="242" t="s">
        <v>1847</v>
      </c>
      <c r="M783" t="s">
        <v>4864</v>
      </c>
    </row>
    <row r="784" spans="1:13">
      <c r="A784" s="479">
        <v>783</v>
      </c>
      <c r="B784" s="8">
        <v>100000783</v>
      </c>
      <c r="C784" s="236" t="s">
        <v>3250</v>
      </c>
      <c r="D784" s="215" t="s">
        <v>3251</v>
      </c>
      <c r="E784" t="s">
        <v>4863</v>
      </c>
      <c r="F784" s="54">
        <v>28</v>
      </c>
      <c r="G784" s="236" t="s">
        <v>317</v>
      </c>
      <c r="H784" s="236">
        <v>1</v>
      </c>
      <c r="I784" s="236" t="s">
        <v>3252</v>
      </c>
      <c r="J784" s="236"/>
      <c r="K784" s="236">
        <v>20040412</v>
      </c>
      <c r="L784" s="242" t="s">
        <v>1847</v>
      </c>
      <c r="M784" t="s">
        <v>4864</v>
      </c>
    </row>
    <row r="785" spans="1:13">
      <c r="A785" s="479">
        <v>784</v>
      </c>
      <c r="B785" s="8">
        <v>100000784</v>
      </c>
      <c r="C785" s="236" t="s">
        <v>3253</v>
      </c>
      <c r="D785" s="215" t="s">
        <v>3254</v>
      </c>
      <c r="E785" t="s">
        <v>4863</v>
      </c>
      <c r="F785" s="54">
        <v>23</v>
      </c>
      <c r="G785" s="236" t="s">
        <v>317</v>
      </c>
      <c r="H785" s="236">
        <v>1</v>
      </c>
      <c r="I785" s="236" t="s">
        <v>3255</v>
      </c>
      <c r="J785" s="236"/>
      <c r="K785" s="236">
        <v>20040530</v>
      </c>
      <c r="L785" s="242" t="s">
        <v>1847</v>
      </c>
      <c r="M785" t="s">
        <v>4864</v>
      </c>
    </row>
    <row r="786" spans="1:13">
      <c r="A786" s="479">
        <v>785</v>
      </c>
      <c r="B786" s="8">
        <v>100000785</v>
      </c>
      <c r="C786" s="236" t="s">
        <v>3256</v>
      </c>
      <c r="D786" s="215" t="s">
        <v>3257</v>
      </c>
      <c r="E786" t="s">
        <v>4863</v>
      </c>
      <c r="F786" s="54">
        <v>25</v>
      </c>
      <c r="G786" s="236" t="s">
        <v>317</v>
      </c>
      <c r="H786" s="236">
        <v>1</v>
      </c>
      <c r="I786" s="236" t="s">
        <v>3258</v>
      </c>
      <c r="J786" s="236"/>
      <c r="K786" s="236">
        <v>20040813</v>
      </c>
      <c r="L786" s="242" t="s">
        <v>1847</v>
      </c>
      <c r="M786" t="s">
        <v>4864</v>
      </c>
    </row>
    <row r="787" spans="1:13">
      <c r="A787" s="479">
        <v>786</v>
      </c>
      <c r="B787" s="8">
        <v>100000786</v>
      </c>
      <c r="C787" s="236" t="s">
        <v>3259</v>
      </c>
      <c r="D787" s="215" t="s">
        <v>3260</v>
      </c>
      <c r="E787" t="s">
        <v>4863</v>
      </c>
      <c r="F787" s="54">
        <v>38</v>
      </c>
      <c r="G787" s="236" t="s">
        <v>317</v>
      </c>
      <c r="H787" s="236">
        <v>1</v>
      </c>
      <c r="I787" s="236" t="s">
        <v>3261</v>
      </c>
      <c r="J787" s="236"/>
      <c r="K787" s="236">
        <v>20040826</v>
      </c>
      <c r="L787" s="242" t="s">
        <v>1847</v>
      </c>
      <c r="M787" t="s">
        <v>4864</v>
      </c>
    </row>
    <row r="788" spans="1:13">
      <c r="A788" s="479">
        <v>787</v>
      </c>
      <c r="B788" s="8">
        <v>100000787</v>
      </c>
      <c r="C788" s="236" t="s">
        <v>3262</v>
      </c>
      <c r="D788" s="215" t="s">
        <v>3263</v>
      </c>
      <c r="E788" t="s">
        <v>4863</v>
      </c>
      <c r="F788" s="54">
        <v>13</v>
      </c>
      <c r="G788" s="236" t="s">
        <v>317</v>
      </c>
      <c r="H788" s="236">
        <v>1</v>
      </c>
      <c r="I788" s="236" t="s">
        <v>3264</v>
      </c>
      <c r="J788" s="236"/>
      <c r="K788" s="236">
        <v>20041129</v>
      </c>
      <c r="L788" s="242" t="s">
        <v>1847</v>
      </c>
      <c r="M788" t="s">
        <v>4864</v>
      </c>
    </row>
    <row r="789" spans="1:13">
      <c r="A789" s="479">
        <v>788</v>
      </c>
      <c r="B789" s="8">
        <v>100000788</v>
      </c>
      <c r="C789" s="236" t="s">
        <v>3265</v>
      </c>
      <c r="D789" s="215" t="s">
        <v>3266</v>
      </c>
      <c r="E789" t="s">
        <v>4863</v>
      </c>
      <c r="F789" s="54">
        <v>1</v>
      </c>
      <c r="G789" s="236" t="s">
        <v>317</v>
      </c>
      <c r="H789" s="236">
        <v>1</v>
      </c>
      <c r="I789" s="236" t="s">
        <v>3267</v>
      </c>
      <c r="J789" s="236"/>
      <c r="K789" s="236">
        <v>20041231</v>
      </c>
      <c r="L789" s="242" t="s">
        <v>1847</v>
      </c>
      <c r="M789" t="s">
        <v>4864</v>
      </c>
    </row>
    <row r="790" spans="1:13">
      <c r="A790" s="479">
        <v>789</v>
      </c>
      <c r="B790" s="8">
        <v>100000789</v>
      </c>
      <c r="C790" s="236" t="s">
        <v>3268</v>
      </c>
      <c r="D790" s="215" t="s">
        <v>3269</v>
      </c>
      <c r="E790" t="s">
        <v>4863</v>
      </c>
      <c r="F790" s="54">
        <v>21</v>
      </c>
      <c r="G790" s="236" t="s">
        <v>317</v>
      </c>
      <c r="H790" s="236">
        <v>1</v>
      </c>
      <c r="I790" s="236" t="s">
        <v>3270</v>
      </c>
      <c r="J790" s="236"/>
      <c r="K790" s="236">
        <v>20040511</v>
      </c>
      <c r="L790" s="242" t="s">
        <v>1847</v>
      </c>
      <c r="M790" t="s">
        <v>4864</v>
      </c>
    </row>
    <row r="791" spans="1:13">
      <c r="A791" s="479">
        <v>790</v>
      </c>
      <c r="B791" s="8">
        <v>100000790</v>
      </c>
      <c r="C791" s="236" t="s">
        <v>3271</v>
      </c>
      <c r="D791" s="215" t="s">
        <v>3272</v>
      </c>
      <c r="E791" t="s">
        <v>4863</v>
      </c>
      <c r="F791" s="54">
        <v>18</v>
      </c>
      <c r="G791" s="236" t="s">
        <v>317</v>
      </c>
      <c r="H791" s="236">
        <v>1</v>
      </c>
      <c r="I791" s="236" t="s">
        <v>3273</v>
      </c>
      <c r="J791" s="236"/>
      <c r="K791" s="236">
        <v>20040826</v>
      </c>
      <c r="L791" s="242" t="s">
        <v>1847</v>
      </c>
      <c r="M791" t="s">
        <v>4864</v>
      </c>
    </row>
    <row r="792" spans="1:13">
      <c r="A792" s="479">
        <v>791</v>
      </c>
      <c r="B792" s="8">
        <v>100000791</v>
      </c>
      <c r="C792" s="236" t="s">
        <v>3274</v>
      </c>
      <c r="D792" s="215" t="s">
        <v>3275</v>
      </c>
      <c r="E792" t="s">
        <v>4863</v>
      </c>
      <c r="F792" s="54">
        <v>23</v>
      </c>
      <c r="G792" s="236" t="s">
        <v>317</v>
      </c>
      <c r="H792" s="236">
        <v>1</v>
      </c>
      <c r="I792" s="236" t="s">
        <v>3276</v>
      </c>
      <c r="J792" s="236"/>
      <c r="K792" s="236">
        <v>20041211</v>
      </c>
      <c r="L792" s="242" t="s">
        <v>1847</v>
      </c>
      <c r="M792" t="s">
        <v>4864</v>
      </c>
    </row>
    <row r="793" spans="1:13">
      <c r="A793" s="479">
        <v>792</v>
      </c>
      <c r="B793" s="8">
        <v>100000792</v>
      </c>
      <c r="C793" s="236" t="s">
        <v>3277</v>
      </c>
      <c r="D793" s="215" t="s">
        <v>4572</v>
      </c>
      <c r="E793" t="s">
        <v>4863</v>
      </c>
      <c r="F793" s="54">
        <v>26</v>
      </c>
      <c r="G793" s="236" t="s">
        <v>317</v>
      </c>
      <c r="H793" s="236">
        <v>1</v>
      </c>
      <c r="I793" s="236" t="s">
        <v>3278</v>
      </c>
      <c r="J793" s="236"/>
      <c r="K793" s="236">
        <v>20040507</v>
      </c>
      <c r="L793" s="242" t="s">
        <v>1847</v>
      </c>
      <c r="M793" t="s">
        <v>4864</v>
      </c>
    </row>
    <row r="794" spans="1:13">
      <c r="A794" s="479">
        <v>793</v>
      </c>
      <c r="B794" s="8">
        <v>100000793</v>
      </c>
      <c r="C794" s="236" t="s">
        <v>3279</v>
      </c>
      <c r="D794" s="215" t="s">
        <v>4573</v>
      </c>
      <c r="E794" t="s">
        <v>4863</v>
      </c>
      <c r="F794" s="54">
        <v>22</v>
      </c>
      <c r="G794" s="236" t="s">
        <v>317</v>
      </c>
      <c r="H794" s="236">
        <v>1</v>
      </c>
      <c r="I794" s="236" t="s">
        <v>3280</v>
      </c>
      <c r="J794" s="236"/>
      <c r="K794" s="236">
        <v>20030628</v>
      </c>
      <c r="L794" s="242" t="s">
        <v>1836</v>
      </c>
      <c r="M794" t="s">
        <v>4864</v>
      </c>
    </row>
    <row r="795" spans="1:13">
      <c r="A795" s="479">
        <v>794</v>
      </c>
      <c r="B795" s="8">
        <v>100000794</v>
      </c>
      <c r="C795" s="236" t="s">
        <v>3281</v>
      </c>
      <c r="D795" s="215" t="s">
        <v>3282</v>
      </c>
      <c r="E795" t="s">
        <v>4863</v>
      </c>
      <c r="F795" s="54">
        <v>23</v>
      </c>
      <c r="G795" s="236" t="s">
        <v>317</v>
      </c>
      <c r="H795" s="236">
        <v>1</v>
      </c>
      <c r="I795" s="236" t="s">
        <v>3283</v>
      </c>
      <c r="J795" s="236"/>
      <c r="K795" s="236">
        <v>20041028</v>
      </c>
      <c r="L795" s="242" t="s">
        <v>1847</v>
      </c>
      <c r="M795" t="s">
        <v>4864</v>
      </c>
    </row>
    <row r="796" spans="1:13">
      <c r="A796" s="479">
        <v>795</v>
      </c>
      <c r="B796" s="8">
        <v>100000795</v>
      </c>
      <c r="C796" s="236" t="s">
        <v>3284</v>
      </c>
      <c r="D796" s="215" t="s">
        <v>3285</v>
      </c>
      <c r="E796" t="s">
        <v>4863</v>
      </c>
      <c r="F796" s="54">
        <v>3</v>
      </c>
      <c r="G796" s="236" t="s">
        <v>317</v>
      </c>
      <c r="H796" s="236">
        <v>1</v>
      </c>
      <c r="I796" s="236" t="s">
        <v>3286</v>
      </c>
      <c r="J796" s="236"/>
      <c r="K796" s="236">
        <v>20041223</v>
      </c>
      <c r="L796" s="242" t="s">
        <v>1847</v>
      </c>
      <c r="M796" t="s">
        <v>4864</v>
      </c>
    </row>
    <row r="797" spans="1:13">
      <c r="A797" s="479">
        <v>796</v>
      </c>
      <c r="B797" s="8">
        <v>100000796</v>
      </c>
      <c r="C797" s="236" t="s">
        <v>3287</v>
      </c>
      <c r="D797" s="215" t="s">
        <v>3288</v>
      </c>
      <c r="E797" t="s">
        <v>4863</v>
      </c>
      <c r="F797" s="54">
        <v>44</v>
      </c>
      <c r="G797" s="236" t="s">
        <v>317</v>
      </c>
      <c r="H797" s="236">
        <v>1</v>
      </c>
      <c r="I797" s="236" t="s">
        <v>3289</v>
      </c>
      <c r="J797" s="236"/>
      <c r="K797" s="236">
        <v>20041112</v>
      </c>
      <c r="L797" s="242" t="s">
        <v>1847</v>
      </c>
      <c r="M797" t="s">
        <v>4864</v>
      </c>
    </row>
    <row r="798" spans="1:13">
      <c r="A798" s="479">
        <v>797</v>
      </c>
      <c r="B798" s="8">
        <v>100000797</v>
      </c>
      <c r="C798" s="236" t="s">
        <v>3290</v>
      </c>
      <c r="D798" s="215" t="s">
        <v>3291</v>
      </c>
      <c r="E798" t="s">
        <v>4863</v>
      </c>
      <c r="F798" s="54">
        <v>35</v>
      </c>
      <c r="G798" s="236" t="s">
        <v>317</v>
      </c>
      <c r="H798" s="236">
        <v>1</v>
      </c>
      <c r="I798" s="236" t="s">
        <v>3292</v>
      </c>
      <c r="J798" s="236"/>
      <c r="K798" s="236">
        <v>20041207</v>
      </c>
      <c r="L798" s="242" t="s">
        <v>1847</v>
      </c>
      <c r="M798" t="s">
        <v>4864</v>
      </c>
    </row>
    <row r="799" spans="1:13">
      <c r="A799" s="479">
        <v>798</v>
      </c>
      <c r="B799" s="8">
        <v>100000798</v>
      </c>
      <c r="C799" s="236" t="s">
        <v>3293</v>
      </c>
      <c r="D799" s="215" t="s">
        <v>3294</v>
      </c>
      <c r="E799" t="s">
        <v>4863</v>
      </c>
      <c r="F799" s="54">
        <v>28</v>
      </c>
      <c r="G799" s="236" t="s">
        <v>317</v>
      </c>
      <c r="H799" s="236">
        <v>1</v>
      </c>
      <c r="I799" s="236" t="s">
        <v>3295</v>
      </c>
      <c r="J799" s="236"/>
      <c r="K799" s="236">
        <v>20040513</v>
      </c>
      <c r="L799" s="242" t="s">
        <v>1847</v>
      </c>
      <c r="M799" t="s">
        <v>4864</v>
      </c>
    </row>
    <row r="800" spans="1:13">
      <c r="A800" s="479">
        <v>799</v>
      </c>
      <c r="B800" s="8">
        <v>100000799</v>
      </c>
      <c r="C800" s="236" t="s">
        <v>3296</v>
      </c>
      <c r="D800" s="215" t="s">
        <v>3297</v>
      </c>
      <c r="E800" t="s">
        <v>4863</v>
      </c>
      <c r="F800" s="54">
        <v>22</v>
      </c>
      <c r="G800" s="236" t="s">
        <v>317</v>
      </c>
      <c r="H800" s="236">
        <v>1</v>
      </c>
      <c r="I800" s="236" t="s">
        <v>3298</v>
      </c>
      <c r="J800" s="236"/>
      <c r="K800" s="236">
        <v>20040929</v>
      </c>
      <c r="L800" s="242" t="s">
        <v>1847</v>
      </c>
      <c r="M800" t="s">
        <v>4864</v>
      </c>
    </row>
    <row r="801" spans="1:13">
      <c r="A801" s="479">
        <v>800</v>
      </c>
      <c r="B801" s="8">
        <v>100000800</v>
      </c>
      <c r="C801" s="236" t="s">
        <v>3299</v>
      </c>
      <c r="D801" s="215" t="s">
        <v>3300</v>
      </c>
      <c r="E801" t="s">
        <v>4863</v>
      </c>
      <c r="F801" s="54">
        <v>23</v>
      </c>
      <c r="G801" s="236" t="s">
        <v>317</v>
      </c>
      <c r="H801" s="236">
        <v>1</v>
      </c>
      <c r="I801" s="236" t="s">
        <v>3301</v>
      </c>
      <c r="J801" s="236"/>
      <c r="K801" s="236">
        <v>20040502</v>
      </c>
      <c r="L801" s="242" t="s">
        <v>1847</v>
      </c>
      <c r="M801" t="s">
        <v>4864</v>
      </c>
    </row>
    <row r="802" spans="1:13">
      <c r="A802" s="479">
        <v>801</v>
      </c>
      <c r="B802" s="8">
        <v>100000801</v>
      </c>
      <c r="C802" s="236" t="s">
        <v>3302</v>
      </c>
      <c r="D802" s="215" t="s">
        <v>3303</v>
      </c>
      <c r="E802" t="s">
        <v>4863</v>
      </c>
      <c r="F802" s="54">
        <v>23</v>
      </c>
      <c r="G802" s="236" t="s">
        <v>317</v>
      </c>
      <c r="H802" s="236">
        <v>1</v>
      </c>
      <c r="I802" s="236" t="s">
        <v>3304</v>
      </c>
      <c r="J802" s="236"/>
      <c r="K802" s="236">
        <v>20041206</v>
      </c>
      <c r="L802" s="242" t="s">
        <v>1847</v>
      </c>
      <c r="M802" t="s">
        <v>4864</v>
      </c>
    </row>
    <row r="803" spans="1:13">
      <c r="A803" s="479">
        <v>802</v>
      </c>
      <c r="B803" s="8">
        <v>100000802</v>
      </c>
      <c r="C803" s="236" t="s">
        <v>3305</v>
      </c>
      <c r="D803" s="215" t="s">
        <v>3306</v>
      </c>
      <c r="E803" t="s">
        <v>4863</v>
      </c>
      <c r="F803" s="54">
        <v>30</v>
      </c>
      <c r="G803" s="236" t="s">
        <v>317</v>
      </c>
      <c r="H803" s="236">
        <v>1</v>
      </c>
      <c r="I803" s="236" t="s">
        <v>3307</v>
      </c>
      <c r="J803" s="236"/>
      <c r="K803" s="236">
        <v>20040522</v>
      </c>
      <c r="L803" s="242" t="s">
        <v>1847</v>
      </c>
      <c r="M803" t="s">
        <v>4864</v>
      </c>
    </row>
    <row r="804" spans="1:13">
      <c r="A804" s="479">
        <v>803</v>
      </c>
      <c r="B804" s="8">
        <v>100000803</v>
      </c>
      <c r="C804" s="236" t="s">
        <v>3308</v>
      </c>
      <c r="D804" s="215" t="s">
        <v>4574</v>
      </c>
      <c r="E804" t="s">
        <v>4863</v>
      </c>
      <c r="F804" s="54">
        <v>23</v>
      </c>
      <c r="G804" s="236" t="s">
        <v>317</v>
      </c>
      <c r="H804" s="236">
        <v>1</v>
      </c>
      <c r="I804" s="236" t="s">
        <v>3309</v>
      </c>
      <c r="J804" s="236"/>
      <c r="K804" s="236">
        <v>20040428</v>
      </c>
      <c r="L804" s="242" t="s">
        <v>1847</v>
      </c>
      <c r="M804" t="s">
        <v>4864</v>
      </c>
    </row>
    <row r="805" spans="1:13">
      <c r="A805" s="479">
        <v>804</v>
      </c>
      <c r="B805" s="8">
        <v>100000804</v>
      </c>
      <c r="C805" s="236" t="s">
        <v>3310</v>
      </c>
      <c r="D805" s="215" t="s">
        <v>4575</v>
      </c>
      <c r="E805" t="s">
        <v>4863</v>
      </c>
      <c r="F805" s="54">
        <v>33</v>
      </c>
      <c r="G805" s="236" t="s">
        <v>317</v>
      </c>
      <c r="H805" s="236">
        <v>1</v>
      </c>
      <c r="I805" s="236" t="s">
        <v>3311</v>
      </c>
      <c r="J805" s="236"/>
      <c r="K805" s="236">
        <v>20050303</v>
      </c>
      <c r="L805" s="242" t="s">
        <v>2092</v>
      </c>
      <c r="M805" t="s">
        <v>4864</v>
      </c>
    </row>
    <row r="806" spans="1:13">
      <c r="A806" s="479">
        <v>805</v>
      </c>
      <c r="B806" s="8">
        <v>100000805</v>
      </c>
      <c r="C806" s="236" t="s">
        <v>3312</v>
      </c>
      <c r="D806" s="215" t="s">
        <v>4576</v>
      </c>
      <c r="E806" t="s">
        <v>4863</v>
      </c>
      <c r="F806" s="54">
        <v>22</v>
      </c>
      <c r="G806" s="236" t="s">
        <v>317</v>
      </c>
      <c r="H806" s="236">
        <v>1</v>
      </c>
      <c r="I806" s="236" t="s">
        <v>3313</v>
      </c>
      <c r="J806" s="236"/>
      <c r="K806" s="236">
        <v>20040404</v>
      </c>
      <c r="L806" s="242" t="s">
        <v>1847</v>
      </c>
      <c r="M806" t="s">
        <v>4864</v>
      </c>
    </row>
    <row r="807" spans="1:13">
      <c r="A807" s="479">
        <v>806</v>
      </c>
      <c r="B807" s="8">
        <v>100000806</v>
      </c>
      <c r="C807" s="236" t="s">
        <v>888</v>
      </c>
      <c r="D807" s="215" t="s">
        <v>4577</v>
      </c>
      <c r="E807" t="s">
        <v>4863</v>
      </c>
      <c r="F807" s="54">
        <v>31</v>
      </c>
      <c r="G807" s="236" t="s">
        <v>325</v>
      </c>
      <c r="H807" s="236">
        <v>4</v>
      </c>
      <c r="I807" s="236" t="s">
        <v>3314</v>
      </c>
      <c r="J807" s="236"/>
      <c r="K807" s="236">
        <v>20010524</v>
      </c>
      <c r="L807" s="242" t="s">
        <v>1796</v>
      </c>
      <c r="M807" t="s">
        <v>4864</v>
      </c>
    </row>
    <row r="808" spans="1:13">
      <c r="A808" s="479">
        <v>807</v>
      </c>
      <c r="B808" s="8">
        <v>100000807</v>
      </c>
      <c r="C808" s="236" t="s">
        <v>1479</v>
      </c>
      <c r="D808" s="215" t="s">
        <v>4578</v>
      </c>
      <c r="E808" t="s">
        <v>4863</v>
      </c>
      <c r="F808" s="54">
        <v>23</v>
      </c>
      <c r="G808" s="236" t="s">
        <v>325</v>
      </c>
      <c r="H808" s="236">
        <v>4</v>
      </c>
      <c r="I808" s="236" t="s">
        <v>3315</v>
      </c>
      <c r="J808" s="236"/>
      <c r="K808" s="236">
        <v>20020114</v>
      </c>
      <c r="L808" s="242" t="s">
        <v>1814</v>
      </c>
      <c r="M808" t="s">
        <v>4864</v>
      </c>
    </row>
    <row r="809" spans="1:13">
      <c r="A809" s="479">
        <v>808</v>
      </c>
      <c r="B809" s="8">
        <v>100000808</v>
      </c>
      <c r="C809" s="236" t="s">
        <v>3316</v>
      </c>
      <c r="D809" s="215" t="s">
        <v>4579</v>
      </c>
      <c r="E809" t="s">
        <v>4863</v>
      </c>
      <c r="F809" s="54">
        <v>23</v>
      </c>
      <c r="G809" s="236" t="s">
        <v>325</v>
      </c>
      <c r="H809" s="236">
        <v>3</v>
      </c>
      <c r="I809" s="236" t="s">
        <v>3317</v>
      </c>
      <c r="J809" s="236"/>
      <c r="K809" s="236">
        <v>20030123</v>
      </c>
      <c r="L809" s="242" t="s">
        <v>1836</v>
      </c>
      <c r="M809" t="s">
        <v>4864</v>
      </c>
    </row>
    <row r="810" spans="1:13">
      <c r="A810" s="479">
        <v>809</v>
      </c>
      <c r="B810" s="8">
        <v>100000809</v>
      </c>
      <c r="C810" s="236" t="s">
        <v>1480</v>
      </c>
      <c r="D810" s="215" t="s">
        <v>4580</v>
      </c>
      <c r="E810" t="s">
        <v>4863</v>
      </c>
      <c r="F810" s="54">
        <v>21</v>
      </c>
      <c r="G810" s="236" t="s">
        <v>325</v>
      </c>
      <c r="H810" s="236">
        <v>3</v>
      </c>
      <c r="I810" s="236" t="s">
        <v>3318</v>
      </c>
      <c r="J810" s="236"/>
      <c r="K810" s="236">
        <v>20010722</v>
      </c>
      <c r="L810" s="242" t="s">
        <v>1796</v>
      </c>
      <c r="M810" t="s">
        <v>4864</v>
      </c>
    </row>
    <row r="811" spans="1:13">
      <c r="A811" s="479">
        <v>810</v>
      </c>
      <c r="B811" s="8">
        <v>100000810</v>
      </c>
      <c r="C811" s="236" t="s">
        <v>3319</v>
      </c>
      <c r="D811" s="215" t="s">
        <v>4581</v>
      </c>
      <c r="E811" t="s">
        <v>4863</v>
      </c>
      <c r="F811" s="54">
        <v>23</v>
      </c>
      <c r="G811" s="236" t="s">
        <v>325</v>
      </c>
      <c r="H811" s="236">
        <v>2</v>
      </c>
      <c r="I811" s="236" t="s">
        <v>3320</v>
      </c>
      <c r="J811" s="236"/>
      <c r="K811" s="236">
        <v>20031004</v>
      </c>
      <c r="L811" s="242" t="s">
        <v>1836</v>
      </c>
      <c r="M811" t="s">
        <v>4864</v>
      </c>
    </row>
    <row r="812" spans="1:13">
      <c r="A812" s="479">
        <v>811</v>
      </c>
      <c r="B812" s="8">
        <v>100000811</v>
      </c>
      <c r="C812" s="236" t="s">
        <v>754</v>
      </c>
      <c r="D812" s="215" t="s">
        <v>4582</v>
      </c>
      <c r="E812" t="s">
        <v>4863</v>
      </c>
      <c r="F812" s="54">
        <v>23</v>
      </c>
      <c r="G812" s="236" t="s">
        <v>310</v>
      </c>
      <c r="H812" s="236">
        <v>4</v>
      </c>
      <c r="I812" s="236" t="s">
        <v>3321</v>
      </c>
      <c r="J812" s="236"/>
      <c r="K812" s="236">
        <v>20010830</v>
      </c>
      <c r="L812" s="242" t="s">
        <v>1796</v>
      </c>
      <c r="M812" t="s">
        <v>4864</v>
      </c>
    </row>
    <row r="813" spans="1:13">
      <c r="A813" s="479">
        <v>812</v>
      </c>
      <c r="B813" s="8">
        <v>100000812</v>
      </c>
      <c r="C813" s="236" t="s">
        <v>1348</v>
      </c>
      <c r="D813" s="215" t="s">
        <v>4583</v>
      </c>
      <c r="E813" t="s">
        <v>4863</v>
      </c>
      <c r="F813" s="54">
        <v>20</v>
      </c>
      <c r="G813" s="236" t="s">
        <v>310</v>
      </c>
      <c r="H813" s="236">
        <v>4</v>
      </c>
      <c r="I813" s="236" t="s">
        <v>3322</v>
      </c>
      <c r="J813" s="236"/>
      <c r="K813" s="236">
        <v>20020204</v>
      </c>
      <c r="L813" s="242" t="s">
        <v>1814</v>
      </c>
      <c r="M813" t="s">
        <v>4864</v>
      </c>
    </row>
    <row r="814" spans="1:13">
      <c r="A814" s="479">
        <v>813</v>
      </c>
      <c r="B814" s="8">
        <v>100000813</v>
      </c>
      <c r="C814" s="236" t="s">
        <v>3323</v>
      </c>
      <c r="D814" s="215" t="s">
        <v>3324</v>
      </c>
      <c r="E814" t="s">
        <v>4863</v>
      </c>
      <c r="F814" s="54">
        <v>21</v>
      </c>
      <c r="G814" s="236" t="s">
        <v>310</v>
      </c>
      <c r="H814" s="236">
        <v>2</v>
      </c>
      <c r="I814" s="236" t="s">
        <v>3325</v>
      </c>
      <c r="J814" s="236"/>
      <c r="K814" s="236">
        <v>20030509</v>
      </c>
      <c r="L814" s="242" t="s">
        <v>1836</v>
      </c>
      <c r="M814" t="s">
        <v>4864</v>
      </c>
    </row>
    <row r="815" spans="1:13">
      <c r="A815" s="479">
        <v>814</v>
      </c>
      <c r="B815" s="8">
        <v>100000814</v>
      </c>
      <c r="C815" s="236" t="s">
        <v>3326</v>
      </c>
      <c r="D815" s="215" t="s">
        <v>4584</v>
      </c>
      <c r="E815" t="s">
        <v>4863</v>
      </c>
      <c r="F815" s="54">
        <v>23</v>
      </c>
      <c r="G815" s="236" t="s">
        <v>310</v>
      </c>
      <c r="H815" s="236">
        <v>2</v>
      </c>
      <c r="I815" s="236" t="s">
        <v>3327</v>
      </c>
      <c r="J815" s="236"/>
      <c r="K815" s="236">
        <v>20030512</v>
      </c>
      <c r="L815" s="242" t="s">
        <v>1836</v>
      </c>
      <c r="M815" t="s">
        <v>4864</v>
      </c>
    </row>
    <row r="816" spans="1:13">
      <c r="A816" s="479">
        <v>815</v>
      </c>
      <c r="B816" s="8">
        <v>100000815</v>
      </c>
      <c r="C816" s="236" t="s">
        <v>1347</v>
      </c>
      <c r="D816" s="215" t="s">
        <v>4585</v>
      </c>
      <c r="E816" t="s">
        <v>4863</v>
      </c>
      <c r="F816" s="54">
        <v>23</v>
      </c>
      <c r="G816" s="236" t="s">
        <v>310</v>
      </c>
      <c r="H816" s="236">
        <v>3</v>
      </c>
      <c r="I816" s="236" t="s">
        <v>3328</v>
      </c>
      <c r="J816" s="236"/>
      <c r="K816" s="236">
        <v>20021130</v>
      </c>
      <c r="L816" s="242" t="s">
        <v>1814</v>
      </c>
      <c r="M816" t="s">
        <v>4864</v>
      </c>
    </row>
    <row r="817" spans="1:13">
      <c r="A817" s="479">
        <v>816</v>
      </c>
      <c r="B817" s="8">
        <v>100000816</v>
      </c>
      <c r="C817" s="236" t="s">
        <v>1654</v>
      </c>
      <c r="D817" s="215" t="s">
        <v>4586</v>
      </c>
      <c r="E817" t="s">
        <v>4863</v>
      </c>
      <c r="F817" s="54">
        <v>22</v>
      </c>
      <c r="G817" s="236" t="s">
        <v>317</v>
      </c>
      <c r="H817" s="236">
        <v>2</v>
      </c>
      <c r="I817" s="236" t="s">
        <v>3329</v>
      </c>
      <c r="J817" s="236"/>
      <c r="K817" s="236">
        <v>20030711</v>
      </c>
      <c r="L817" s="242" t="s">
        <v>1836</v>
      </c>
      <c r="M817" t="s">
        <v>4864</v>
      </c>
    </row>
    <row r="818" spans="1:13">
      <c r="A818" s="479">
        <v>817</v>
      </c>
      <c r="B818" s="8">
        <v>100000817</v>
      </c>
      <c r="C818" s="236" t="s">
        <v>3330</v>
      </c>
      <c r="D818" s="215" t="s">
        <v>3331</v>
      </c>
      <c r="E818" t="s">
        <v>4863</v>
      </c>
      <c r="F818" s="54">
        <v>33</v>
      </c>
      <c r="G818" s="236" t="s">
        <v>317</v>
      </c>
      <c r="H818" s="236">
        <v>1</v>
      </c>
      <c r="I818" s="236" t="s">
        <v>3332</v>
      </c>
      <c r="J818" s="236"/>
      <c r="K818" s="236">
        <v>20040724</v>
      </c>
      <c r="L818" s="242" t="s">
        <v>1847</v>
      </c>
      <c r="M818" t="s">
        <v>4864</v>
      </c>
    </row>
    <row r="819" spans="1:13">
      <c r="A819" s="479">
        <v>818</v>
      </c>
      <c r="B819" s="8">
        <v>100000818</v>
      </c>
      <c r="C819" s="236" t="s">
        <v>3333</v>
      </c>
      <c r="D819" s="215" t="s">
        <v>3334</v>
      </c>
      <c r="E819" t="s">
        <v>4863</v>
      </c>
      <c r="F819" s="54">
        <v>39</v>
      </c>
      <c r="G819" s="236" t="s">
        <v>317</v>
      </c>
      <c r="H819" s="236">
        <v>1</v>
      </c>
      <c r="I819" s="236" t="s">
        <v>3335</v>
      </c>
      <c r="J819" s="236"/>
      <c r="K819" s="236">
        <v>20040528</v>
      </c>
      <c r="L819" s="242" t="s">
        <v>1847</v>
      </c>
      <c r="M819" t="s">
        <v>4864</v>
      </c>
    </row>
    <row r="820" spans="1:13">
      <c r="A820" s="479">
        <v>819</v>
      </c>
      <c r="B820" s="8">
        <v>100000819</v>
      </c>
      <c r="C820" s="236" t="s">
        <v>3336</v>
      </c>
      <c r="D820" s="215" t="s">
        <v>4587</v>
      </c>
      <c r="E820" t="s">
        <v>4863</v>
      </c>
      <c r="F820" s="54">
        <v>6</v>
      </c>
      <c r="G820" s="236" t="s">
        <v>317</v>
      </c>
      <c r="H820" s="236">
        <v>1</v>
      </c>
      <c r="I820" s="236" t="s">
        <v>3337</v>
      </c>
      <c r="J820" s="236"/>
      <c r="K820" s="236">
        <v>20041119</v>
      </c>
      <c r="L820" s="242" t="s">
        <v>1847</v>
      </c>
      <c r="M820" t="s">
        <v>4864</v>
      </c>
    </row>
    <row r="821" spans="1:13">
      <c r="A821" s="479">
        <v>820</v>
      </c>
      <c r="B821" s="8">
        <v>100000820</v>
      </c>
      <c r="C821" s="236" t="s">
        <v>3338</v>
      </c>
      <c r="D821" s="215" t="s">
        <v>4588</v>
      </c>
      <c r="E821" t="s">
        <v>4863</v>
      </c>
      <c r="F821" s="54">
        <v>21</v>
      </c>
      <c r="G821" s="236" t="s">
        <v>317</v>
      </c>
      <c r="H821" s="236">
        <v>1</v>
      </c>
      <c r="I821" s="236" t="s">
        <v>3339</v>
      </c>
      <c r="J821" s="236"/>
      <c r="K821" s="236">
        <v>20050211</v>
      </c>
      <c r="L821" s="242" t="s">
        <v>2092</v>
      </c>
      <c r="M821" t="s">
        <v>4864</v>
      </c>
    </row>
    <row r="822" spans="1:13">
      <c r="A822" s="479">
        <v>821</v>
      </c>
      <c r="B822" s="8">
        <v>100000821</v>
      </c>
      <c r="C822" s="236" t="s">
        <v>3340</v>
      </c>
      <c r="D822" s="215" t="s">
        <v>3341</v>
      </c>
      <c r="E822" t="s">
        <v>4863</v>
      </c>
      <c r="F822" s="54">
        <v>15</v>
      </c>
      <c r="G822" s="236" t="s">
        <v>317</v>
      </c>
      <c r="H822" s="236">
        <v>1</v>
      </c>
      <c r="I822" s="236" t="s">
        <v>3342</v>
      </c>
      <c r="J822" s="236"/>
      <c r="K822" s="236">
        <v>20041230</v>
      </c>
      <c r="L822" s="242" t="s">
        <v>1847</v>
      </c>
      <c r="M822" t="s">
        <v>4864</v>
      </c>
    </row>
    <row r="823" spans="1:13">
      <c r="A823" s="479">
        <v>822</v>
      </c>
      <c r="B823" s="8">
        <v>100000822</v>
      </c>
      <c r="C823" s="236" t="s">
        <v>3343</v>
      </c>
      <c r="D823" s="215" t="s">
        <v>3344</v>
      </c>
      <c r="E823" t="s">
        <v>4863</v>
      </c>
      <c r="F823" s="54">
        <v>25</v>
      </c>
      <c r="G823" s="236" t="s">
        <v>317</v>
      </c>
      <c r="H823" s="236">
        <v>1</v>
      </c>
      <c r="I823" s="236" t="s">
        <v>3345</v>
      </c>
      <c r="J823" s="236"/>
      <c r="K823" s="236">
        <v>20041010</v>
      </c>
      <c r="L823" s="242" t="s">
        <v>1847</v>
      </c>
      <c r="M823" t="s">
        <v>4864</v>
      </c>
    </row>
    <row r="824" spans="1:13">
      <c r="A824" s="479">
        <v>823</v>
      </c>
      <c r="B824" s="8">
        <v>100000823</v>
      </c>
      <c r="C824" s="236" t="s">
        <v>3346</v>
      </c>
      <c r="D824" s="215" t="s">
        <v>3347</v>
      </c>
      <c r="E824" t="s">
        <v>4863</v>
      </c>
      <c r="F824" s="54">
        <v>21</v>
      </c>
      <c r="G824" s="236" t="s">
        <v>317</v>
      </c>
      <c r="H824" s="236">
        <v>1</v>
      </c>
      <c r="I824" s="236" t="s">
        <v>3348</v>
      </c>
      <c r="J824" s="236"/>
      <c r="K824" s="236">
        <v>20040615</v>
      </c>
      <c r="L824" s="242" t="s">
        <v>1847</v>
      </c>
      <c r="M824" t="s">
        <v>4864</v>
      </c>
    </row>
    <row r="825" spans="1:13">
      <c r="A825" s="479">
        <v>824</v>
      </c>
      <c r="B825" s="8">
        <v>100000824</v>
      </c>
      <c r="C825" s="236" t="s">
        <v>3349</v>
      </c>
      <c r="D825" s="215" t="s">
        <v>4589</v>
      </c>
      <c r="E825" t="s">
        <v>4863</v>
      </c>
      <c r="F825" s="54">
        <v>23</v>
      </c>
      <c r="G825" s="236" t="s">
        <v>317</v>
      </c>
      <c r="H825" s="236">
        <v>1</v>
      </c>
      <c r="I825" s="236" t="s">
        <v>3350</v>
      </c>
      <c r="J825" s="236"/>
      <c r="K825" s="236">
        <v>20040621</v>
      </c>
      <c r="L825" s="242" t="s">
        <v>1847</v>
      </c>
      <c r="M825" t="s">
        <v>4864</v>
      </c>
    </row>
    <row r="826" spans="1:13">
      <c r="A826" s="479">
        <v>825</v>
      </c>
      <c r="B826" s="8">
        <v>100000825</v>
      </c>
      <c r="C826" s="236" t="s">
        <v>3351</v>
      </c>
      <c r="D826" s="215" t="s">
        <v>4590</v>
      </c>
      <c r="E826" t="s">
        <v>4863</v>
      </c>
      <c r="F826" s="54">
        <v>18</v>
      </c>
      <c r="G826" s="236" t="s">
        <v>317</v>
      </c>
      <c r="H826" s="236">
        <v>1</v>
      </c>
      <c r="I826" s="236" t="s">
        <v>3352</v>
      </c>
      <c r="J826" s="236"/>
      <c r="K826" s="236">
        <v>20050329</v>
      </c>
      <c r="L826" s="242" t="s">
        <v>2092</v>
      </c>
      <c r="M826" t="s">
        <v>4864</v>
      </c>
    </row>
    <row r="827" spans="1:13">
      <c r="A827" s="479">
        <v>826</v>
      </c>
      <c r="B827" s="8">
        <v>100000826</v>
      </c>
      <c r="C827" s="236" t="s">
        <v>3353</v>
      </c>
      <c r="D827" s="215" t="s">
        <v>3354</v>
      </c>
      <c r="E827" t="s">
        <v>4863</v>
      </c>
      <c r="F827" s="54">
        <v>21</v>
      </c>
      <c r="G827" s="236" t="s">
        <v>317</v>
      </c>
      <c r="H827" s="236">
        <v>1</v>
      </c>
      <c r="I827" s="236" t="s">
        <v>3355</v>
      </c>
      <c r="J827" s="236"/>
      <c r="K827" s="236">
        <v>20040426</v>
      </c>
      <c r="L827" s="242" t="s">
        <v>1847</v>
      </c>
      <c r="M827" t="s">
        <v>4864</v>
      </c>
    </row>
    <row r="828" spans="1:13">
      <c r="A828" s="479">
        <v>827</v>
      </c>
      <c r="B828" s="8">
        <v>100000827</v>
      </c>
      <c r="C828" s="236" t="s">
        <v>3356</v>
      </c>
      <c r="D828" s="215" t="s">
        <v>3357</v>
      </c>
      <c r="E828" t="s">
        <v>4863</v>
      </c>
      <c r="F828" s="54">
        <v>20</v>
      </c>
      <c r="G828" s="236" t="s">
        <v>317</v>
      </c>
      <c r="H828" s="236">
        <v>1</v>
      </c>
      <c r="I828" s="236" t="s">
        <v>3358</v>
      </c>
      <c r="J828" s="236"/>
      <c r="K828" s="236">
        <v>20040626</v>
      </c>
      <c r="L828" s="242" t="s">
        <v>1847</v>
      </c>
      <c r="M828" t="s">
        <v>4864</v>
      </c>
    </row>
    <row r="829" spans="1:13">
      <c r="A829" s="479">
        <v>828</v>
      </c>
      <c r="B829" s="8">
        <v>100000828</v>
      </c>
      <c r="C829" s="236" t="s">
        <v>3359</v>
      </c>
      <c r="D829" s="215" t="s">
        <v>3360</v>
      </c>
      <c r="E829" t="s">
        <v>4863</v>
      </c>
      <c r="F829" s="54">
        <v>15</v>
      </c>
      <c r="G829" s="236" t="s">
        <v>317</v>
      </c>
      <c r="H829" s="236">
        <v>1</v>
      </c>
      <c r="I829" s="236" t="s">
        <v>3361</v>
      </c>
      <c r="J829" s="236"/>
      <c r="K829" s="236">
        <v>20040818</v>
      </c>
      <c r="L829" s="242" t="s">
        <v>1847</v>
      </c>
      <c r="M829" t="s">
        <v>4864</v>
      </c>
    </row>
    <row r="830" spans="1:13">
      <c r="A830" s="479">
        <v>829</v>
      </c>
      <c r="B830" s="8">
        <v>100000829</v>
      </c>
      <c r="C830" s="236" t="s">
        <v>3362</v>
      </c>
      <c r="D830" s="215" t="s">
        <v>3363</v>
      </c>
      <c r="E830" t="s">
        <v>4863</v>
      </c>
      <c r="F830" s="54">
        <v>28</v>
      </c>
      <c r="G830" s="236" t="s">
        <v>317</v>
      </c>
      <c r="H830" s="236">
        <v>1</v>
      </c>
      <c r="I830" s="236" t="s">
        <v>3364</v>
      </c>
      <c r="J830" s="236"/>
      <c r="K830" s="236">
        <v>20041023</v>
      </c>
      <c r="L830" s="242" t="s">
        <v>1847</v>
      </c>
      <c r="M830" t="s">
        <v>4864</v>
      </c>
    </row>
    <row r="831" spans="1:13">
      <c r="A831" s="479">
        <v>830</v>
      </c>
      <c r="B831" s="8">
        <v>100000830</v>
      </c>
      <c r="C831" s="236" t="s">
        <v>3365</v>
      </c>
      <c r="D831" s="215" t="s">
        <v>3366</v>
      </c>
      <c r="E831" t="s">
        <v>4863</v>
      </c>
      <c r="F831" s="54">
        <v>33</v>
      </c>
      <c r="G831" s="236" t="s">
        <v>317</v>
      </c>
      <c r="H831" s="236">
        <v>1</v>
      </c>
      <c r="I831" s="236" t="s">
        <v>3367</v>
      </c>
      <c r="J831" s="236"/>
      <c r="K831" s="236">
        <v>20040727</v>
      </c>
      <c r="L831" s="242" t="s">
        <v>1847</v>
      </c>
      <c r="M831" t="s">
        <v>4864</v>
      </c>
    </row>
    <row r="832" spans="1:13">
      <c r="A832" s="479">
        <v>831</v>
      </c>
      <c r="B832" s="8">
        <v>100000831</v>
      </c>
      <c r="C832" s="236" t="s">
        <v>3368</v>
      </c>
      <c r="D832" s="215" t="s">
        <v>3369</v>
      </c>
      <c r="E832" t="s">
        <v>4863</v>
      </c>
      <c r="F832" s="54">
        <v>22</v>
      </c>
      <c r="G832" s="236" t="s">
        <v>317</v>
      </c>
      <c r="H832" s="236">
        <v>1</v>
      </c>
      <c r="I832" s="236" t="s">
        <v>3370</v>
      </c>
      <c r="J832" s="236"/>
      <c r="K832" s="236">
        <v>20040412</v>
      </c>
      <c r="L832" s="242" t="s">
        <v>1847</v>
      </c>
      <c r="M832" t="s">
        <v>4864</v>
      </c>
    </row>
    <row r="833" spans="1:13">
      <c r="A833" s="479">
        <v>832</v>
      </c>
      <c r="B833" s="8">
        <v>100000832</v>
      </c>
      <c r="C833" s="236" t="s">
        <v>3371</v>
      </c>
      <c r="D833" s="215" t="s">
        <v>4591</v>
      </c>
      <c r="E833" t="s">
        <v>4863</v>
      </c>
      <c r="F833" s="54">
        <v>38</v>
      </c>
      <c r="G833" s="236" t="s">
        <v>317</v>
      </c>
      <c r="H833" s="236">
        <v>1</v>
      </c>
      <c r="I833" s="236" t="s">
        <v>3372</v>
      </c>
      <c r="J833" s="236"/>
      <c r="K833" s="236">
        <v>20040427</v>
      </c>
      <c r="L833" s="242" t="s">
        <v>1847</v>
      </c>
      <c r="M833" t="s">
        <v>4864</v>
      </c>
    </row>
    <row r="834" spans="1:13">
      <c r="A834" s="479">
        <v>833</v>
      </c>
      <c r="B834" s="8">
        <v>100000833</v>
      </c>
      <c r="C834" s="236" t="s">
        <v>3373</v>
      </c>
      <c r="D834" s="215" t="s">
        <v>4592</v>
      </c>
      <c r="E834" t="s">
        <v>4863</v>
      </c>
      <c r="F834" s="54">
        <v>23</v>
      </c>
      <c r="G834" s="236" t="s">
        <v>317</v>
      </c>
      <c r="H834" s="236">
        <v>1</v>
      </c>
      <c r="I834" s="236" t="s">
        <v>3374</v>
      </c>
      <c r="J834" s="236"/>
      <c r="K834" s="236">
        <v>20050226</v>
      </c>
      <c r="L834" s="242" t="s">
        <v>2092</v>
      </c>
      <c r="M834" t="s">
        <v>4864</v>
      </c>
    </row>
    <row r="835" spans="1:13">
      <c r="A835" s="479">
        <v>834</v>
      </c>
      <c r="B835" s="8">
        <v>100000834</v>
      </c>
      <c r="C835" s="236" t="s">
        <v>3375</v>
      </c>
      <c r="D835" s="215" t="s">
        <v>3376</v>
      </c>
      <c r="E835" t="s">
        <v>4863</v>
      </c>
      <c r="F835" s="54">
        <v>27</v>
      </c>
      <c r="G835" s="236" t="s">
        <v>317</v>
      </c>
      <c r="H835" s="236">
        <v>1</v>
      </c>
      <c r="I835" s="236" t="s">
        <v>3377</v>
      </c>
      <c r="J835" s="236"/>
      <c r="K835" s="236">
        <v>20040723</v>
      </c>
      <c r="L835" s="242" t="s">
        <v>1847</v>
      </c>
      <c r="M835" t="s">
        <v>4864</v>
      </c>
    </row>
    <row r="836" spans="1:13">
      <c r="A836" s="479">
        <v>835</v>
      </c>
      <c r="B836" s="8">
        <v>100000835</v>
      </c>
      <c r="C836" s="236" t="s">
        <v>3378</v>
      </c>
      <c r="D836" s="215" t="s">
        <v>3379</v>
      </c>
      <c r="E836" t="s">
        <v>4863</v>
      </c>
      <c r="F836" s="54">
        <v>24</v>
      </c>
      <c r="G836" s="236" t="s">
        <v>317</v>
      </c>
      <c r="H836" s="236">
        <v>1</v>
      </c>
      <c r="I836" s="236" t="s">
        <v>3380</v>
      </c>
      <c r="J836" s="236"/>
      <c r="K836" s="236">
        <v>20040813</v>
      </c>
      <c r="L836" s="242" t="s">
        <v>1847</v>
      </c>
      <c r="M836" t="s">
        <v>4864</v>
      </c>
    </row>
    <row r="837" spans="1:13">
      <c r="A837" s="479">
        <v>836</v>
      </c>
      <c r="B837" s="8">
        <v>100000836</v>
      </c>
      <c r="C837" s="236" t="s">
        <v>1389</v>
      </c>
      <c r="D837" s="215" t="s">
        <v>4593</v>
      </c>
      <c r="E837" t="s">
        <v>4863</v>
      </c>
      <c r="F837" s="54">
        <v>21</v>
      </c>
      <c r="G837" s="236" t="s">
        <v>1521</v>
      </c>
      <c r="H837" s="236">
        <v>1</v>
      </c>
      <c r="I837" s="236" t="s">
        <v>3381</v>
      </c>
      <c r="J837" s="236"/>
      <c r="K837" s="236">
        <v>20040222</v>
      </c>
      <c r="L837" s="242" t="s">
        <v>1847</v>
      </c>
      <c r="M837" t="s">
        <v>4864</v>
      </c>
    </row>
    <row r="838" spans="1:13">
      <c r="A838" s="479">
        <v>837</v>
      </c>
      <c r="B838" s="8">
        <v>100000837</v>
      </c>
      <c r="C838" s="236" t="s">
        <v>1388</v>
      </c>
      <c r="D838" s="215" t="s">
        <v>4594</v>
      </c>
      <c r="E838" t="s">
        <v>4863</v>
      </c>
      <c r="F838" s="54">
        <v>21</v>
      </c>
      <c r="G838" s="236" t="s">
        <v>1521</v>
      </c>
      <c r="H838" s="236">
        <v>2</v>
      </c>
      <c r="I838" s="236" t="s">
        <v>3382</v>
      </c>
      <c r="J838" s="236"/>
      <c r="K838" s="236">
        <v>20030920</v>
      </c>
      <c r="L838" s="242" t="s">
        <v>1836</v>
      </c>
      <c r="M838" t="s">
        <v>4864</v>
      </c>
    </row>
    <row r="839" spans="1:13">
      <c r="A839" s="479">
        <v>838</v>
      </c>
      <c r="B839" s="8">
        <v>100000838</v>
      </c>
      <c r="C839" s="236" t="s">
        <v>3383</v>
      </c>
      <c r="D839" s="215" t="s">
        <v>4595</v>
      </c>
      <c r="E839" t="s">
        <v>4863</v>
      </c>
      <c r="F839" s="54">
        <v>24</v>
      </c>
      <c r="G839" s="236" t="s">
        <v>314</v>
      </c>
      <c r="H839" s="236" t="s">
        <v>44</v>
      </c>
      <c r="I839" s="236" t="s">
        <v>3384</v>
      </c>
      <c r="J839" s="236"/>
      <c r="K839" s="236">
        <v>19990423</v>
      </c>
      <c r="L839" s="242" t="s">
        <v>1859</v>
      </c>
      <c r="M839" t="s">
        <v>4864</v>
      </c>
    </row>
    <row r="840" spans="1:13">
      <c r="A840" s="479">
        <v>839</v>
      </c>
      <c r="B840" s="8">
        <v>100000839</v>
      </c>
      <c r="C840" s="236" t="s">
        <v>3385</v>
      </c>
      <c r="D840" s="215" t="s">
        <v>4596</v>
      </c>
      <c r="E840" t="s">
        <v>4863</v>
      </c>
      <c r="F840" s="54">
        <v>24</v>
      </c>
      <c r="G840" s="236" t="s">
        <v>314</v>
      </c>
      <c r="H840" s="236">
        <v>4</v>
      </c>
      <c r="I840" s="236" t="s">
        <v>3386</v>
      </c>
      <c r="J840" s="236"/>
      <c r="K840" s="236">
        <v>20020218</v>
      </c>
      <c r="L840" s="242" t="s">
        <v>1814</v>
      </c>
      <c r="M840" t="s">
        <v>4864</v>
      </c>
    </row>
    <row r="841" spans="1:13">
      <c r="A841" s="479">
        <v>840</v>
      </c>
      <c r="B841" s="8">
        <v>100000840</v>
      </c>
      <c r="C841" s="236" t="s">
        <v>729</v>
      </c>
      <c r="D841" s="215" t="s">
        <v>4597</v>
      </c>
      <c r="E841" t="s">
        <v>4863</v>
      </c>
      <c r="F841" s="54">
        <v>24</v>
      </c>
      <c r="G841" s="236" t="s">
        <v>314</v>
      </c>
      <c r="H841" s="236">
        <v>4</v>
      </c>
      <c r="I841" s="236" t="s">
        <v>3387</v>
      </c>
      <c r="J841" s="236"/>
      <c r="K841" s="236">
        <v>20010418</v>
      </c>
      <c r="L841" s="242" t="s">
        <v>1796</v>
      </c>
      <c r="M841" t="s">
        <v>4864</v>
      </c>
    </row>
    <row r="842" spans="1:13">
      <c r="A842" s="479">
        <v>841</v>
      </c>
      <c r="B842" s="8">
        <v>100000841</v>
      </c>
      <c r="C842" s="236" t="s">
        <v>1512</v>
      </c>
      <c r="D842" s="215" t="s">
        <v>3388</v>
      </c>
      <c r="E842" t="s">
        <v>4863</v>
      </c>
      <c r="F842" s="54">
        <v>24</v>
      </c>
      <c r="G842" s="236" t="s">
        <v>314</v>
      </c>
      <c r="H842" s="236">
        <v>3</v>
      </c>
      <c r="I842" s="236" t="s">
        <v>3389</v>
      </c>
      <c r="J842" s="236"/>
      <c r="K842" s="236">
        <v>20020918</v>
      </c>
      <c r="L842" s="242" t="s">
        <v>1814</v>
      </c>
      <c r="M842" t="s">
        <v>4866</v>
      </c>
    </row>
    <row r="843" spans="1:13">
      <c r="A843" s="479">
        <v>842</v>
      </c>
      <c r="B843" s="8">
        <v>100000842</v>
      </c>
      <c r="C843" s="236" t="s">
        <v>1513</v>
      </c>
      <c r="D843" s="215" t="s">
        <v>3390</v>
      </c>
      <c r="E843" t="s">
        <v>4863</v>
      </c>
      <c r="F843" s="54">
        <v>24</v>
      </c>
      <c r="G843" s="236" t="s">
        <v>314</v>
      </c>
      <c r="H843" s="236">
        <v>3</v>
      </c>
      <c r="I843" s="236" t="s">
        <v>3391</v>
      </c>
      <c r="J843" s="236"/>
      <c r="K843" s="236">
        <v>20020502</v>
      </c>
      <c r="L843" s="242" t="s">
        <v>1814</v>
      </c>
      <c r="M843" t="s">
        <v>4864</v>
      </c>
    </row>
    <row r="844" spans="1:13">
      <c r="A844" s="479">
        <v>843</v>
      </c>
      <c r="B844" s="8">
        <v>100000843</v>
      </c>
      <c r="C844" s="236" t="s">
        <v>3392</v>
      </c>
      <c r="D844" s="215" t="s">
        <v>3393</v>
      </c>
      <c r="E844" t="s">
        <v>4863</v>
      </c>
      <c r="F844" s="54">
        <v>24</v>
      </c>
      <c r="G844" s="236" t="s">
        <v>314</v>
      </c>
      <c r="H844" s="236">
        <v>3</v>
      </c>
      <c r="I844" s="236" t="s">
        <v>3394</v>
      </c>
      <c r="J844" s="236"/>
      <c r="K844" s="236">
        <v>20020913</v>
      </c>
      <c r="L844" s="242" t="s">
        <v>1814</v>
      </c>
      <c r="M844" t="s">
        <v>4864</v>
      </c>
    </row>
    <row r="845" spans="1:13">
      <c r="A845" s="479">
        <v>844</v>
      </c>
      <c r="B845" s="8">
        <v>100000844</v>
      </c>
      <c r="C845" s="236" t="s">
        <v>1514</v>
      </c>
      <c r="D845" s="215" t="s">
        <v>3395</v>
      </c>
      <c r="E845" t="s">
        <v>4863</v>
      </c>
      <c r="F845" s="54">
        <v>24</v>
      </c>
      <c r="G845" s="236" t="s">
        <v>314</v>
      </c>
      <c r="H845" s="236">
        <v>3</v>
      </c>
      <c r="I845" s="236" t="s">
        <v>3396</v>
      </c>
      <c r="J845" s="236"/>
      <c r="K845" s="236">
        <v>20020412</v>
      </c>
      <c r="L845" s="242" t="s">
        <v>1814</v>
      </c>
      <c r="M845" t="s">
        <v>4864</v>
      </c>
    </row>
    <row r="846" spans="1:13">
      <c r="A846" s="479">
        <v>845</v>
      </c>
      <c r="B846" s="8">
        <v>100000845</v>
      </c>
      <c r="C846" s="236" t="s">
        <v>1515</v>
      </c>
      <c r="D846" s="215" t="s">
        <v>4598</v>
      </c>
      <c r="E846" t="s">
        <v>4863</v>
      </c>
      <c r="F846" s="54">
        <v>24</v>
      </c>
      <c r="G846" s="236" t="s">
        <v>314</v>
      </c>
      <c r="H846" s="236">
        <v>3</v>
      </c>
      <c r="I846" s="236" t="s">
        <v>3397</v>
      </c>
      <c r="J846" s="236"/>
      <c r="K846" s="236">
        <v>20020807</v>
      </c>
      <c r="L846" s="242" t="s">
        <v>1814</v>
      </c>
      <c r="M846" t="s">
        <v>4864</v>
      </c>
    </row>
    <row r="847" spans="1:13">
      <c r="A847" s="479">
        <v>846</v>
      </c>
      <c r="B847" s="8">
        <v>100000846</v>
      </c>
      <c r="C847" s="236" t="s">
        <v>3398</v>
      </c>
      <c r="D847" s="215" t="s">
        <v>4599</v>
      </c>
      <c r="E847" t="s">
        <v>4863</v>
      </c>
      <c r="F847" s="54">
        <v>24</v>
      </c>
      <c r="G847" s="236" t="s">
        <v>314</v>
      </c>
      <c r="H847" s="236">
        <v>2</v>
      </c>
      <c r="I847" s="236" t="s">
        <v>3399</v>
      </c>
      <c r="J847" s="236"/>
      <c r="K847" s="236">
        <v>20031225</v>
      </c>
      <c r="L847" s="242" t="s">
        <v>1836</v>
      </c>
      <c r="M847" t="s">
        <v>4864</v>
      </c>
    </row>
    <row r="848" spans="1:13">
      <c r="A848" s="479">
        <v>847</v>
      </c>
      <c r="B848" s="8">
        <v>100000847</v>
      </c>
      <c r="C848" s="236" t="s">
        <v>3400</v>
      </c>
      <c r="D848" s="215" t="s">
        <v>3401</v>
      </c>
      <c r="E848" t="s">
        <v>4863</v>
      </c>
      <c r="F848" s="54">
        <v>24</v>
      </c>
      <c r="G848" s="236" t="s">
        <v>314</v>
      </c>
      <c r="H848" s="236">
        <v>2</v>
      </c>
      <c r="I848" s="236" t="s">
        <v>3402</v>
      </c>
      <c r="J848" s="236"/>
      <c r="K848" s="236">
        <v>20040209</v>
      </c>
      <c r="L848" s="242" t="s">
        <v>1847</v>
      </c>
      <c r="M848" t="s">
        <v>4864</v>
      </c>
    </row>
    <row r="849" spans="1:13">
      <c r="A849" s="479">
        <v>848</v>
      </c>
      <c r="B849" s="8">
        <v>100000848</v>
      </c>
      <c r="C849" s="236" t="s">
        <v>3403</v>
      </c>
      <c r="D849" s="215" t="s">
        <v>4600</v>
      </c>
      <c r="E849" t="s">
        <v>4863</v>
      </c>
      <c r="F849" s="54">
        <v>24</v>
      </c>
      <c r="G849" s="236" t="s">
        <v>314</v>
      </c>
      <c r="H849" s="236">
        <v>2</v>
      </c>
      <c r="I849" s="236" t="s">
        <v>3404</v>
      </c>
      <c r="J849" s="236"/>
      <c r="K849" s="236">
        <v>20040401</v>
      </c>
      <c r="L849" s="242" t="s">
        <v>1847</v>
      </c>
      <c r="M849" t="s">
        <v>4864</v>
      </c>
    </row>
    <row r="850" spans="1:13">
      <c r="A850" s="479">
        <v>849</v>
      </c>
      <c r="B850" s="8">
        <v>100000849</v>
      </c>
      <c r="C850" s="236" t="s">
        <v>3405</v>
      </c>
      <c r="D850" s="215" t="s">
        <v>3406</v>
      </c>
      <c r="E850" t="s">
        <v>4863</v>
      </c>
      <c r="F850" s="54">
        <v>24</v>
      </c>
      <c r="G850" s="236" t="s">
        <v>314</v>
      </c>
      <c r="H850" s="236">
        <v>2</v>
      </c>
      <c r="I850" s="236" t="s">
        <v>3407</v>
      </c>
      <c r="J850" s="236"/>
      <c r="K850" s="236">
        <v>20030816</v>
      </c>
      <c r="L850" s="242" t="s">
        <v>1836</v>
      </c>
      <c r="M850" t="s">
        <v>4864</v>
      </c>
    </row>
    <row r="851" spans="1:13">
      <c r="A851" s="479">
        <v>850</v>
      </c>
      <c r="B851" s="8">
        <v>100000850</v>
      </c>
      <c r="C851" s="236" t="s">
        <v>3408</v>
      </c>
      <c r="D851" s="215" t="s">
        <v>4601</v>
      </c>
      <c r="E851" t="s">
        <v>4863</v>
      </c>
      <c r="F851" s="54">
        <v>24</v>
      </c>
      <c r="G851" s="236" t="s">
        <v>314</v>
      </c>
      <c r="H851" s="236">
        <v>2</v>
      </c>
      <c r="I851" s="236" t="s">
        <v>3409</v>
      </c>
      <c r="J851" s="236"/>
      <c r="K851" s="236">
        <v>20030901</v>
      </c>
      <c r="L851" s="242" t="s">
        <v>1836</v>
      </c>
      <c r="M851" t="s">
        <v>4864</v>
      </c>
    </row>
    <row r="852" spans="1:13">
      <c r="A852" s="479">
        <v>851</v>
      </c>
      <c r="B852" s="8">
        <v>100000851</v>
      </c>
      <c r="C852" s="236" t="s">
        <v>3410</v>
      </c>
      <c r="D852" s="215" t="s">
        <v>3411</v>
      </c>
      <c r="E852" t="s">
        <v>4863</v>
      </c>
      <c r="F852" s="54">
        <v>24</v>
      </c>
      <c r="G852" s="236" t="s">
        <v>314</v>
      </c>
      <c r="H852" s="236">
        <v>1</v>
      </c>
      <c r="I852" s="236" t="s">
        <v>3412</v>
      </c>
      <c r="J852" s="236"/>
      <c r="K852" s="236">
        <v>20040922</v>
      </c>
      <c r="L852" s="242" t="s">
        <v>1847</v>
      </c>
      <c r="M852" t="s">
        <v>4864</v>
      </c>
    </row>
    <row r="853" spans="1:13">
      <c r="A853" s="479">
        <v>852</v>
      </c>
      <c r="B853" s="8">
        <v>100000852</v>
      </c>
      <c r="C853" s="236" t="s">
        <v>3413</v>
      </c>
      <c r="D853" s="215" t="s">
        <v>3414</v>
      </c>
      <c r="E853" t="s">
        <v>4863</v>
      </c>
      <c r="F853" s="54">
        <v>24</v>
      </c>
      <c r="G853" s="236" t="s">
        <v>314</v>
      </c>
      <c r="H853" s="236">
        <v>1</v>
      </c>
      <c r="I853" s="236" t="s">
        <v>3415</v>
      </c>
      <c r="J853" s="236"/>
      <c r="K853" s="236">
        <v>20041127</v>
      </c>
      <c r="L853" s="242" t="s">
        <v>1847</v>
      </c>
      <c r="M853" t="s">
        <v>4864</v>
      </c>
    </row>
    <row r="854" spans="1:13">
      <c r="A854" s="479">
        <v>853</v>
      </c>
      <c r="B854" s="8">
        <v>100000853</v>
      </c>
      <c r="C854" s="236" t="s">
        <v>3416</v>
      </c>
      <c r="D854" s="215" t="s">
        <v>3417</v>
      </c>
      <c r="E854" t="s">
        <v>4863</v>
      </c>
      <c r="F854" s="54">
        <v>24</v>
      </c>
      <c r="G854" s="236" t="s">
        <v>314</v>
      </c>
      <c r="H854" s="236">
        <v>1</v>
      </c>
      <c r="I854" s="236" t="s">
        <v>3418</v>
      </c>
      <c r="J854" s="236"/>
      <c r="K854" s="236">
        <v>20040906</v>
      </c>
      <c r="L854" s="242" t="s">
        <v>1847</v>
      </c>
      <c r="M854" t="s">
        <v>4864</v>
      </c>
    </row>
    <row r="855" spans="1:13">
      <c r="A855" s="479">
        <v>854</v>
      </c>
      <c r="B855" s="8">
        <v>100000854</v>
      </c>
      <c r="C855" s="236" t="s">
        <v>3419</v>
      </c>
      <c r="D855" s="215" t="s">
        <v>4602</v>
      </c>
      <c r="E855" t="s">
        <v>4863</v>
      </c>
      <c r="F855" s="54">
        <v>24</v>
      </c>
      <c r="G855" s="236" t="s">
        <v>314</v>
      </c>
      <c r="H855" s="236">
        <v>1</v>
      </c>
      <c r="I855" s="236" t="s">
        <v>3420</v>
      </c>
      <c r="J855" s="236"/>
      <c r="K855" s="236">
        <v>20041028</v>
      </c>
      <c r="L855" s="242" t="s">
        <v>1847</v>
      </c>
      <c r="M855" t="s">
        <v>4864</v>
      </c>
    </row>
    <row r="856" spans="1:13">
      <c r="A856" s="479">
        <v>855</v>
      </c>
      <c r="B856" s="8">
        <v>100000855</v>
      </c>
      <c r="C856" s="236" t="s">
        <v>732</v>
      </c>
      <c r="D856" s="215" t="s">
        <v>3421</v>
      </c>
      <c r="E856" t="s">
        <v>4863</v>
      </c>
      <c r="F856" s="54">
        <v>24</v>
      </c>
      <c r="G856" s="236" t="s">
        <v>314</v>
      </c>
      <c r="H856" s="236">
        <v>4</v>
      </c>
      <c r="I856" s="236" t="s">
        <v>3422</v>
      </c>
      <c r="J856" s="236"/>
      <c r="K856" s="236">
        <v>20010404</v>
      </c>
      <c r="L856" s="242" t="s">
        <v>1796</v>
      </c>
      <c r="M856" t="s">
        <v>4864</v>
      </c>
    </row>
    <row r="857" spans="1:13">
      <c r="A857" s="479">
        <v>856</v>
      </c>
      <c r="B857" s="8">
        <v>100000856</v>
      </c>
      <c r="C857" s="236" t="s">
        <v>731</v>
      </c>
      <c r="D857" s="215" t="s">
        <v>4603</v>
      </c>
      <c r="E857" t="s">
        <v>4863</v>
      </c>
      <c r="F857" s="54">
        <v>6</v>
      </c>
      <c r="G857" s="236" t="s">
        <v>314</v>
      </c>
      <c r="H857" s="236">
        <v>3</v>
      </c>
      <c r="I857" s="236" t="s">
        <v>3423</v>
      </c>
      <c r="J857" s="236"/>
      <c r="K857" s="236">
        <v>20010512</v>
      </c>
      <c r="L857" s="242" t="s">
        <v>1796</v>
      </c>
      <c r="M857" t="s">
        <v>4864</v>
      </c>
    </row>
    <row r="858" spans="1:13">
      <c r="A858" s="479">
        <v>857</v>
      </c>
      <c r="B858" s="8">
        <v>100000857</v>
      </c>
      <c r="C858" s="236" t="s">
        <v>1149</v>
      </c>
      <c r="D858" s="215" t="s">
        <v>3424</v>
      </c>
      <c r="E858" t="s">
        <v>4863</v>
      </c>
      <c r="F858" s="54">
        <v>24</v>
      </c>
      <c r="G858" s="236" t="s">
        <v>314</v>
      </c>
      <c r="H858" s="236">
        <v>3</v>
      </c>
      <c r="I858" s="236" t="s">
        <v>3425</v>
      </c>
      <c r="J858" s="236"/>
      <c r="K858" s="236">
        <v>20021212</v>
      </c>
      <c r="L858" s="242" t="s">
        <v>1814</v>
      </c>
      <c r="M858" t="s">
        <v>4864</v>
      </c>
    </row>
    <row r="859" spans="1:13">
      <c r="A859" s="479">
        <v>858</v>
      </c>
      <c r="B859" s="8">
        <v>100000858</v>
      </c>
      <c r="C859" s="236" t="s">
        <v>1150</v>
      </c>
      <c r="D859" s="215" t="s">
        <v>3426</v>
      </c>
      <c r="E859" t="s">
        <v>4863</v>
      </c>
      <c r="F859" s="54">
        <v>24</v>
      </c>
      <c r="G859" s="236" t="s">
        <v>314</v>
      </c>
      <c r="H859" s="236">
        <v>3</v>
      </c>
      <c r="I859" s="236" t="s">
        <v>3427</v>
      </c>
      <c r="J859" s="236"/>
      <c r="K859" s="236">
        <v>20020422</v>
      </c>
      <c r="L859" s="242" t="s">
        <v>1814</v>
      </c>
      <c r="M859" t="s">
        <v>4864</v>
      </c>
    </row>
    <row r="860" spans="1:13">
      <c r="A860" s="479">
        <v>859</v>
      </c>
      <c r="B860" s="8">
        <v>100000859</v>
      </c>
      <c r="C860" s="236" t="s">
        <v>1151</v>
      </c>
      <c r="D860" s="215" t="s">
        <v>3428</v>
      </c>
      <c r="E860" t="s">
        <v>4863</v>
      </c>
      <c r="F860" s="54">
        <v>24</v>
      </c>
      <c r="G860" s="236" t="s">
        <v>314</v>
      </c>
      <c r="H860" s="236">
        <v>3</v>
      </c>
      <c r="I860" s="236" t="s">
        <v>3429</v>
      </c>
      <c r="J860" s="236"/>
      <c r="K860" s="236">
        <v>20020708</v>
      </c>
      <c r="L860" s="242" t="s">
        <v>1814</v>
      </c>
      <c r="M860" t="s">
        <v>4864</v>
      </c>
    </row>
    <row r="861" spans="1:13">
      <c r="A861" s="479">
        <v>860</v>
      </c>
      <c r="B861" s="8">
        <v>100000860</v>
      </c>
      <c r="C861" s="236" t="s">
        <v>1152</v>
      </c>
      <c r="D861" s="215" t="s">
        <v>4604</v>
      </c>
      <c r="E861" t="s">
        <v>4863</v>
      </c>
      <c r="F861" s="54">
        <v>42</v>
      </c>
      <c r="G861" s="236" t="s">
        <v>314</v>
      </c>
      <c r="H861" s="236">
        <v>3</v>
      </c>
      <c r="I861" s="236" t="s">
        <v>3430</v>
      </c>
      <c r="J861" s="236"/>
      <c r="K861" s="236">
        <v>20020903</v>
      </c>
      <c r="L861" s="242" t="s">
        <v>1814</v>
      </c>
      <c r="M861" t="s">
        <v>4864</v>
      </c>
    </row>
    <row r="862" spans="1:13">
      <c r="A862" s="479">
        <v>861</v>
      </c>
      <c r="B862" s="8">
        <v>100000861</v>
      </c>
      <c r="C862" s="236" t="s">
        <v>1153</v>
      </c>
      <c r="D862" s="215" t="s">
        <v>4605</v>
      </c>
      <c r="E862" t="s">
        <v>4863</v>
      </c>
      <c r="F862" s="54">
        <v>24</v>
      </c>
      <c r="G862" s="236" t="s">
        <v>314</v>
      </c>
      <c r="H862" s="236">
        <v>3</v>
      </c>
      <c r="I862" s="236" t="s">
        <v>3431</v>
      </c>
      <c r="J862" s="236"/>
      <c r="K862" s="236">
        <v>20030317</v>
      </c>
      <c r="L862" s="242" t="s">
        <v>1836</v>
      </c>
      <c r="M862" t="s">
        <v>4864</v>
      </c>
    </row>
    <row r="863" spans="1:13">
      <c r="A863" s="479">
        <v>862</v>
      </c>
      <c r="B863" s="8">
        <v>100000862</v>
      </c>
      <c r="C863" s="236" t="s">
        <v>1155</v>
      </c>
      <c r="D863" s="215" t="s">
        <v>3432</v>
      </c>
      <c r="E863" t="s">
        <v>4863</v>
      </c>
      <c r="F863" s="54">
        <v>24</v>
      </c>
      <c r="G863" s="236" t="s">
        <v>314</v>
      </c>
      <c r="H863" s="236">
        <v>3</v>
      </c>
      <c r="I863" s="236" t="s">
        <v>3433</v>
      </c>
      <c r="J863" s="236"/>
      <c r="K863" s="236">
        <v>20020512</v>
      </c>
      <c r="L863" s="242" t="s">
        <v>1814</v>
      </c>
      <c r="M863" t="s">
        <v>4864</v>
      </c>
    </row>
    <row r="864" spans="1:13">
      <c r="A864" s="479">
        <v>863</v>
      </c>
      <c r="B864" s="8">
        <v>100000863</v>
      </c>
      <c r="C864" s="236" t="s">
        <v>1156</v>
      </c>
      <c r="D864" s="215" t="s">
        <v>3434</v>
      </c>
      <c r="E864" t="s">
        <v>4863</v>
      </c>
      <c r="F864" s="54">
        <v>24</v>
      </c>
      <c r="G864" s="236" t="s">
        <v>314</v>
      </c>
      <c r="H864" s="236">
        <v>3</v>
      </c>
      <c r="I864" s="236" t="s">
        <v>3435</v>
      </c>
      <c r="J864" s="236"/>
      <c r="K864" s="236">
        <v>20020929</v>
      </c>
      <c r="L864" s="242" t="s">
        <v>1814</v>
      </c>
      <c r="M864" t="s">
        <v>4864</v>
      </c>
    </row>
    <row r="865" spans="1:13">
      <c r="A865" s="479">
        <v>864</v>
      </c>
      <c r="B865" s="8">
        <v>100000864</v>
      </c>
      <c r="C865" s="236" t="s">
        <v>1157</v>
      </c>
      <c r="D865" s="215" t="s">
        <v>3436</v>
      </c>
      <c r="E865" t="s">
        <v>4863</v>
      </c>
      <c r="F865" s="54">
        <v>24</v>
      </c>
      <c r="G865" s="236" t="s">
        <v>314</v>
      </c>
      <c r="H865" s="236">
        <v>3</v>
      </c>
      <c r="I865" s="236" t="s">
        <v>3437</v>
      </c>
      <c r="J865" s="236"/>
      <c r="K865" s="236">
        <v>20021025</v>
      </c>
      <c r="L865" s="242" t="s">
        <v>1814</v>
      </c>
      <c r="M865" t="s">
        <v>4864</v>
      </c>
    </row>
    <row r="866" spans="1:13">
      <c r="A866" s="479">
        <v>865</v>
      </c>
      <c r="B866" s="8">
        <v>100000865</v>
      </c>
      <c r="C866" s="236" t="s">
        <v>1158</v>
      </c>
      <c r="D866" s="215" t="s">
        <v>4606</v>
      </c>
      <c r="E866" t="s">
        <v>4863</v>
      </c>
      <c r="F866" s="54">
        <v>24</v>
      </c>
      <c r="G866" s="236" t="s">
        <v>314</v>
      </c>
      <c r="H866" s="236">
        <v>3</v>
      </c>
      <c r="I866" s="236" t="s">
        <v>3438</v>
      </c>
      <c r="J866" s="236"/>
      <c r="K866" s="236">
        <v>20020803</v>
      </c>
      <c r="L866" s="242" t="s">
        <v>1814</v>
      </c>
      <c r="M866" t="s">
        <v>4864</v>
      </c>
    </row>
    <row r="867" spans="1:13">
      <c r="A867" s="479">
        <v>866</v>
      </c>
      <c r="B867" s="8">
        <v>100000866</v>
      </c>
      <c r="C867" s="236" t="s">
        <v>1162</v>
      </c>
      <c r="D867" s="215" t="s">
        <v>4607</v>
      </c>
      <c r="E867" t="s">
        <v>4863</v>
      </c>
      <c r="F867" s="54">
        <v>24</v>
      </c>
      <c r="G867" s="236" t="s">
        <v>314</v>
      </c>
      <c r="H867" s="236">
        <v>3</v>
      </c>
      <c r="I867" s="236" t="s">
        <v>3439</v>
      </c>
      <c r="J867" s="236"/>
      <c r="K867" s="236">
        <v>20030123</v>
      </c>
      <c r="L867" s="242" t="s">
        <v>1836</v>
      </c>
      <c r="M867" t="s">
        <v>4864</v>
      </c>
    </row>
    <row r="868" spans="1:13">
      <c r="A868" s="479">
        <v>867</v>
      </c>
      <c r="B868" s="8">
        <v>100000867</v>
      </c>
      <c r="C868" s="236" t="s">
        <v>1159</v>
      </c>
      <c r="D868" s="215" t="s">
        <v>3440</v>
      </c>
      <c r="E868" t="s">
        <v>4863</v>
      </c>
      <c r="F868" s="54">
        <v>24</v>
      </c>
      <c r="G868" s="236" t="s">
        <v>314</v>
      </c>
      <c r="H868" s="236">
        <v>3</v>
      </c>
      <c r="I868" s="236" t="s">
        <v>3441</v>
      </c>
      <c r="J868" s="236"/>
      <c r="K868" s="236">
        <v>20020516</v>
      </c>
      <c r="L868" s="242" t="s">
        <v>1814</v>
      </c>
      <c r="M868" t="s">
        <v>4864</v>
      </c>
    </row>
    <row r="869" spans="1:13">
      <c r="A869" s="479">
        <v>868</v>
      </c>
      <c r="B869" s="8">
        <v>100000868</v>
      </c>
      <c r="C869" s="236" t="s">
        <v>1163</v>
      </c>
      <c r="D869" s="215" t="s">
        <v>3442</v>
      </c>
      <c r="E869" t="s">
        <v>4863</v>
      </c>
      <c r="F869" s="54">
        <v>28</v>
      </c>
      <c r="G869" s="236" t="s">
        <v>314</v>
      </c>
      <c r="H869" s="236">
        <v>3</v>
      </c>
      <c r="I869" s="236" t="s">
        <v>3443</v>
      </c>
      <c r="J869" s="236"/>
      <c r="K869" s="236">
        <v>20020502</v>
      </c>
      <c r="L869" s="242" t="s">
        <v>1814</v>
      </c>
      <c r="M869" t="s">
        <v>4864</v>
      </c>
    </row>
    <row r="870" spans="1:13">
      <c r="A870" s="479">
        <v>869</v>
      </c>
      <c r="B870" s="8">
        <v>100000869</v>
      </c>
      <c r="C870" s="236" t="s">
        <v>1160</v>
      </c>
      <c r="D870" s="215" t="s">
        <v>4608</v>
      </c>
      <c r="E870" t="s">
        <v>4863</v>
      </c>
      <c r="F870" s="54">
        <v>24</v>
      </c>
      <c r="G870" s="236" t="s">
        <v>314</v>
      </c>
      <c r="H870" s="236">
        <v>3</v>
      </c>
      <c r="I870" s="236" t="s">
        <v>3444</v>
      </c>
      <c r="J870" s="236"/>
      <c r="K870" s="236">
        <v>20020702</v>
      </c>
      <c r="L870" s="242" t="s">
        <v>1814</v>
      </c>
      <c r="M870" t="s">
        <v>4864</v>
      </c>
    </row>
    <row r="871" spans="1:13">
      <c r="A871" s="479">
        <v>870</v>
      </c>
      <c r="B871" s="8">
        <v>100000870</v>
      </c>
      <c r="C871" s="236" t="s">
        <v>1161</v>
      </c>
      <c r="D871" s="215" t="s">
        <v>3445</v>
      </c>
      <c r="E871" t="s">
        <v>4863</v>
      </c>
      <c r="F871" s="54">
        <v>24</v>
      </c>
      <c r="G871" s="236" t="s">
        <v>314</v>
      </c>
      <c r="H871" s="236">
        <v>3</v>
      </c>
      <c r="I871" s="236" t="s">
        <v>3446</v>
      </c>
      <c r="J871" s="236"/>
      <c r="K871" s="236">
        <v>20030220</v>
      </c>
      <c r="L871" s="242" t="s">
        <v>1836</v>
      </c>
      <c r="M871" t="s">
        <v>4864</v>
      </c>
    </row>
    <row r="872" spans="1:13">
      <c r="A872" s="479">
        <v>871</v>
      </c>
      <c r="B872" s="8">
        <v>100000871</v>
      </c>
      <c r="C872" s="236" t="s">
        <v>1500</v>
      </c>
      <c r="D872" s="215" t="s">
        <v>3447</v>
      </c>
      <c r="E872" t="s">
        <v>4863</v>
      </c>
      <c r="F872" s="54">
        <v>23</v>
      </c>
      <c r="G872" s="236" t="s">
        <v>314</v>
      </c>
      <c r="H872" s="236">
        <v>2</v>
      </c>
      <c r="I872" s="236" t="s">
        <v>3448</v>
      </c>
      <c r="J872" s="236"/>
      <c r="K872" s="236">
        <v>20030903</v>
      </c>
      <c r="L872" s="242" t="s">
        <v>1836</v>
      </c>
      <c r="M872" t="s">
        <v>4864</v>
      </c>
    </row>
    <row r="873" spans="1:13">
      <c r="A873" s="479">
        <v>872</v>
      </c>
      <c r="B873" s="8">
        <v>100000872</v>
      </c>
      <c r="C873" s="236" t="s">
        <v>1507</v>
      </c>
      <c r="D873" s="215" t="s">
        <v>3449</v>
      </c>
      <c r="E873" t="s">
        <v>4863</v>
      </c>
      <c r="F873" s="54">
        <v>20</v>
      </c>
      <c r="G873" s="236" t="s">
        <v>314</v>
      </c>
      <c r="H873" s="236">
        <v>2</v>
      </c>
      <c r="I873" s="236" t="s">
        <v>3450</v>
      </c>
      <c r="J873" s="236"/>
      <c r="K873" s="236">
        <v>20031218</v>
      </c>
      <c r="L873" s="242" t="s">
        <v>1836</v>
      </c>
      <c r="M873" t="s">
        <v>4864</v>
      </c>
    </row>
    <row r="874" spans="1:13">
      <c r="A874" s="479">
        <v>873</v>
      </c>
      <c r="B874" s="8">
        <v>100000873</v>
      </c>
      <c r="C874" s="236" t="s">
        <v>1508</v>
      </c>
      <c r="D874" s="215" t="s">
        <v>3451</v>
      </c>
      <c r="E874" t="s">
        <v>4863</v>
      </c>
      <c r="F874" s="54">
        <v>42</v>
      </c>
      <c r="G874" s="236" t="s">
        <v>314</v>
      </c>
      <c r="H874" s="236">
        <v>2</v>
      </c>
      <c r="I874" s="236" t="s">
        <v>3452</v>
      </c>
      <c r="J874" s="236"/>
      <c r="K874" s="236">
        <v>20030731</v>
      </c>
      <c r="L874" s="242" t="s">
        <v>1836</v>
      </c>
      <c r="M874" t="s">
        <v>4864</v>
      </c>
    </row>
    <row r="875" spans="1:13">
      <c r="A875" s="479">
        <v>874</v>
      </c>
      <c r="B875" s="8">
        <v>100000874</v>
      </c>
      <c r="C875" s="236" t="s">
        <v>1509</v>
      </c>
      <c r="D875" s="215" t="s">
        <v>3453</v>
      </c>
      <c r="E875" t="s">
        <v>4863</v>
      </c>
      <c r="F875" s="54">
        <v>23</v>
      </c>
      <c r="G875" s="236" t="s">
        <v>314</v>
      </c>
      <c r="H875" s="236">
        <v>2</v>
      </c>
      <c r="I875" s="236" t="s">
        <v>3454</v>
      </c>
      <c r="J875" s="236"/>
      <c r="K875" s="236">
        <v>20030508</v>
      </c>
      <c r="L875" s="242" t="s">
        <v>1836</v>
      </c>
      <c r="M875" t="s">
        <v>4864</v>
      </c>
    </row>
    <row r="876" spans="1:13">
      <c r="A876" s="479">
        <v>875</v>
      </c>
      <c r="B876" s="8">
        <v>100000875</v>
      </c>
      <c r="C876" s="236" t="s">
        <v>1501</v>
      </c>
      <c r="D876" s="215" t="s">
        <v>3455</v>
      </c>
      <c r="E876" t="s">
        <v>4863</v>
      </c>
      <c r="F876" s="54">
        <v>21</v>
      </c>
      <c r="G876" s="236" t="s">
        <v>314</v>
      </c>
      <c r="H876" s="236">
        <v>2</v>
      </c>
      <c r="I876" s="236" t="s">
        <v>3456</v>
      </c>
      <c r="J876" s="236"/>
      <c r="K876" s="236">
        <v>20030823</v>
      </c>
      <c r="L876" s="242" t="s">
        <v>1836</v>
      </c>
      <c r="M876" t="s">
        <v>4864</v>
      </c>
    </row>
    <row r="877" spans="1:13">
      <c r="A877" s="479">
        <v>876</v>
      </c>
      <c r="B877" s="8">
        <v>100000876</v>
      </c>
      <c r="C877" s="236" t="s">
        <v>1510</v>
      </c>
      <c r="D877" s="215" t="s">
        <v>3457</v>
      </c>
      <c r="E877" t="s">
        <v>4863</v>
      </c>
      <c r="F877" s="54">
        <v>22</v>
      </c>
      <c r="G877" s="236" t="s">
        <v>314</v>
      </c>
      <c r="H877" s="236">
        <v>2</v>
      </c>
      <c r="I877" s="236" t="s">
        <v>3458</v>
      </c>
      <c r="J877" s="236"/>
      <c r="K877" s="236">
        <v>20030502</v>
      </c>
      <c r="L877" s="242" t="s">
        <v>1836</v>
      </c>
      <c r="M877" t="s">
        <v>4864</v>
      </c>
    </row>
    <row r="878" spans="1:13">
      <c r="A878" s="479">
        <v>877</v>
      </c>
      <c r="B878" s="8">
        <v>100000877</v>
      </c>
      <c r="C878" s="236" t="s">
        <v>1502</v>
      </c>
      <c r="D878" s="215" t="s">
        <v>3459</v>
      </c>
      <c r="E878" t="s">
        <v>4863</v>
      </c>
      <c r="F878" s="54">
        <v>24</v>
      </c>
      <c r="G878" s="236" t="s">
        <v>314</v>
      </c>
      <c r="H878" s="236">
        <v>2</v>
      </c>
      <c r="I878" s="236" t="s">
        <v>3460</v>
      </c>
      <c r="J878" s="236"/>
      <c r="K878" s="236">
        <v>20030731</v>
      </c>
      <c r="L878" s="242" t="s">
        <v>1836</v>
      </c>
      <c r="M878" t="s">
        <v>4864</v>
      </c>
    </row>
    <row r="879" spans="1:13">
      <c r="A879" s="479">
        <v>878</v>
      </c>
      <c r="B879" s="8">
        <v>100000878</v>
      </c>
      <c r="C879" s="236" t="s">
        <v>1511</v>
      </c>
      <c r="D879" s="215" t="s">
        <v>3461</v>
      </c>
      <c r="E879" t="s">
        <v>4863</v>
      </c>
      <c r="F879" s="54">
        <v>24</v>
      </c>
      <c r="G879" s="236" t="s">
        <v>314</v>
      </c>
      <c r="H879" s="236">
        <v>2</v>
      </c>
      <c r="I879" s="236" t="s">
        <v>3462</v>
      </c>
      <c r="J879" s="236"/>
      <c r="K879" s="236">
        <v>20031024</v>
      </c>
      <c r="L879" s="242" t="s">
        <v>1836</v>
      </c>
      <c r="M879" t="s">
        <v>4864</v>
      </c>
    </row>
    <row r="880" spans="1:13">
      <c r="A880" s="479">
        <v>879</v>
      </c>
      <c r="B880" s="8">
        <v>100000879</v>
      </c>
      <c r="C880" s="236" t="s">
        <v>1504</v>
      </c>
      <c r="D880" s="215" t="s">
        <v>3463</v>
      </c>
      <c r="E880" t="s">
        <v>4863</v>
      </c>
      <c r="F880" s="54">
        <v>23</v>
      </c>
      <c r="G880" s="236" t="s">
        <v>314</v>
      </c>
      <c r="H880" s="236">
        <v>2</v>
      </c>
      <c r="I880" s="236" t="s">
        <v>3464</v>
      </c>
      <c r="J880" s="236"/>
      <c r="K880" s="236">
        <v>20030823</v>
      </c>
      <c r="L880" s="242" t="s">
        <v>1836</v>
      </c>
      <c r="M880" t="s">
        <v>4864</v>
      </c>
    </row>
    <row r="881" spans="1:13">
      <c r="A881" s="479">
        <v>880</v>
      </c>
      <c r="B881" s="8">
        <v>100000880</v>
      </c>
      <c r="C881" s="236" t="s">
        <v>1505</v>
      </c>
      <c r="D881" s="215" t="s">
        <v>3465</v>
      </c>
      <c r="E881" t="s">
        <v>4863</v>
      </c>
      <c r="F881" s="54">
        <v>23</v>
      </c>
      <c r="G881" s="236" t="s">
        <v>314</v>
      </c>
      <c r="H881" s="236">
        <v>2</v>
      </c>
      <c r="I881" s="236" t="s">
        <v>3466</v>
      </c>
      <c r="J881" s="236"/>
      <c r="K881" s="236">
        <v>20031007</v>
      </c>
      <c r="L881" s="242" t="s">
        <v>1836</v>
      </c>
      <c r="M881" t="s">
        <v>4864</v>
      </c>
    </row>
    <row r="882" spans="1:13">
      <c r="A882" s="479">
        <v>881</v>
      </c>
      <c r="B882" s="8">
        <v>100000881</v>
      </c>
      <c r="C882" s="236" t="s">
        <v>1506</v>
      </c>
      <c r="D882" s="215" t="s">
        <v>3467</v>
      </c>
      <c r="E882" t="s">
        <v>4863</v>
      </c>
      <c r="F882" s="54">
        <v>24</v>
      </c>
      <c r="G882" s="236" t="s">
        <v>314</v>
      </c>
      <c r="H882" s="236">
        <v>2</v>
      </c>
      <c r="I882" s="236" t="s">
        <v>3468</v>
      </c>
      <c r="J882" s="236"/>
      <c r="K882" s="236">
        <v>20030901</v>
      </c>
      <c r="L882" s="242" t="s">
        <v>1836</v>
      </c>
      <c r="M882" t="s">
        <v>4864</v>
      </c>
    </row>
    <row r="883" spans="1:13">
      <c r="A883" s="479">
        <v>882</v>
      </c>
      <c r="B883" s="8">
        <v>100000882</v>
      </c>
      <c r="C883" s="236" t="s">
        <v>1516</v>
      </c>
      <c r="D883" s="215" t="s">
        <v>4609</v>
      </c>
      <c r="E883" t="s">
        <v>4863</v>
      </c>
      <c r="F883" s="54">
        <v>24</v>
      </c>
      <c r="G883" s="236" t="s">
        <v>314</v>
      </c>
      <c r="H883" s="236">
        <v>2</v>
      </c>
      <c r="I883" s="236" t="s">
        <v>3469</v>
      </c>
      <c r="J883" s="236"/>
      <c r="K883" s="236">
        <v>20031123</v>
      </c>
      <c r="L883" s="242" t="s">
        <v>1836</v>
      </c>
      <c r="M883" t="s">
        <v>4864</v>
      </c>
    </row>
    <row r="884" spans="1:13">
      <c r="A884" s="479">
        <v>883</v>
      </c>
      <c r="B884" s="8">
        <v>100000883</v>
      </c>
      <c r="C884" s="236" t="s">
        <v>3470</v>
      </c>
      <c r="D884" s="215" t="s">
        <v>4610</v>
      </c>
      <c r="E884" t="s">
        <v>4863</v>
      </c>
      <c r="F884" s="54">
        <v>42</v>
      </c>
      <c r="G884" s="236" t="s">
        <v>314</v>
      </c>
      <c r="H884" s="236">
        <v>1</v>
      </c>
      <c r="I884" s="236" t="s">
        <v>3471</v>
      </c>
      <c r="J884" s="236"/>
      <c r="K884" s="236">
        <v>20041011</v>
      </c>
      <c r="L884" s="242" t="s">
        <v>1847</v>
      </c>
      <c r="M884" t="s">
        <v>4864</v>
      </c>
    </row>
    <row r="885" spans="1:13">
      <c r="A885" s="479">
        <v>884</v>
      </c>
      <c r="B885" s="8">
        <v>100000884</v>
      </c>
      <c r="C885" s="236" t="s">
        <v>3472</v>
      </c>
      <c r="D885" s="215" t="s">
        <v>3473</v>
      </c>
      <c r="E885" t="s">
        <v>4863</v>
      </c>
      <c r="F885" s="54">
        <v>23</v>
      </c>
      <c r="G885" s="236" t="s">
        <v>314</v>
      </c>
      <c r="H885" s="236">
        <v>1</v>
      </c>
      <c r="I885" s="236" t="s">
        <v>3474</v>
      </c>
      <c r="J885" s="236"/>
      <c r="K885" s="236">
        <v>20050324</v>
      </c>
      <c r="L885" s="242" t="s">
        <v>2092</v>
      </c>
      <c r="M885" t="s">
        <v>4864</v>
      </c>
    </row>
    <row r="886" spans="1:13">
      <c r="A886" s="479">
        <v>885</v>
      </c>
      <c r="B886" s="8">
        <v>100000885</v>
      </c>
      <c r="C886" s="236" t="s">
        <v>3475</v>
      </c>
      <c r="D886" s="215" t="s">
        <v>4611</v>
      </c>
      <c r="E886" t="s">
        <v>4863</v>
      </c>
      <c r="F886" s="54">
        <v>23</v>
      </c>
      <c r="G886" s="236" t="s">
        <v>314</v>
      </c>
      <c r="H886" s="236">
        <v>1</v>
      </c>
      <c r="I886" s="236" t="s">
        <v>3476</v>
      </c>
      <c r="J886" s="236"/>
      <c r="K886" s="236">
        <v>20050112</v>
      </c>
      <c r="L886" s="242" t="s">
        <v>2092</v>
      </c>
      <c r="M886" t="s">
        <v>4864</v>
      </c>
    </row>
    <row r="887" spans="1:13">
      <c r="A887" s="479">
        <v>886</v>
      </c>
      <c r="B887" s="8">
        <v>100000886</v>
      </c>
      <c r="C887" s="236" t="s">
        <v>3477</v>
      </c>
      <c r="D887" s="215" t="s">
        <v>3478</v>
      </c>
      <c r="E887" t="s">
        <v>4863</v>
      </c>
      <c r="F887" s="54">
        <v>24</v>
      </c>
      <c r="G887" s="236" t="s">
        <v>314</v>
      </c>
      <c r="H887" s="236">
        <v>1</v>
      </c>
      <c r="I887" s="236" t="s">
        <v>3479</v>
      </c>
      <c r="J887" s="236"/>
      <c r="K887" s="236">
        <v>20040619</v>
      </c>
      <c r="L887" s="242" t="s">
        <v>1847</v>
      </c>
      <c r="M887" t="s">
        <v>4864</v>
      </c>
    </row>
    <row r="888" spans="1:13">
      <c r="A888" s="479">
        <v>887</v>
      </c>
      <c r="B888" s="8">
        <v>100000887</v>
      </c>
      <c r="C888" s="236" t="s">
        <v>3480</v>
      </c>
      <c r="D888" s="215" t="s">
        <v>3481</v>
      </c>
      <c r="E888" t="s">
        <v>4863</v>
      </c>
      <c r="F888" s="54">
        <v>24</v>
      </c>
      <c r="G888" s="236" t="s">
        <v>314</v>
      </c>
      <c r="H888" s="236">
        <v>1</v>
      </c>
      <c r="I888" s="236" t="s">
        <v>3482</v>
      </c>
      <c r="J888" s="236"/>
      <c r="K888" s="236">
        <v>20040702</v>
      </c>
      <c r="L888" s="242" t="s">
        <v>1847</v>
      </c>
      <c r="M888" t="s">
        <v>4864</v>
      </c>
    </row>
    <row r="889" spans="1:13">
      <c r="A889" s="479">
        <v>888</v>
      </c>
      <c r="B889" s="8">
        <v>100000888</v>
      </c>
      <c r="C889" s="236" t="s">
        <v>3483</v>
      </c>
      <c r="D889" s="215" t="s">
        <v>3484</v>
      </c>
      <c r="E889" t="s">
        <v>4863</v>
      </c>
      <c r="F889" s="54">
        <v>42</v>
      </c>
      <c r="G889" s="236" t="s">
        <v>314</v>
      </c>
      <c r="H889" s="236">
        <v>1</v>
      </c>
      <c r="I889" s="236" t="s">
        <v>3485</v>
      </c>
      <c r="J889" s="236"/>
      <c r="K889" s="236">
        <v>20041103</v>
      </c>
      <c r="L889" s="242" t="s">
        <v>1847</v>
      </c>
      <c r="M889" t="s">
        <v>4864</v>
      </c>
    </row>
    <row r="890" spans="1:13">
      <c r="A890" s="479">
        <v>889</v>
      </c>
      <c r="B890" s="8">
        <v>100000889</v>
      </c>
      <c r="C890" s="236" t="s">
        <v>3486</v>
      </c>
      <c r="D890" s="215" t="s">
        <v>3487</v>
      </c>
      <c r="E890" t="s">
        <v>4863</v>
      </c>
      <c r="F890" s="54">
        <v>39</v>
      </c>
      <c r="G890" s="236" t="s">
        <v>314</v>
      </c>
      <c r="H890" s="236">
        <v>1</v>
      </c>
      <c r="I890" s="236" t="s">
        <v>3488</v>
      </c>
      <c r="J890" s="236"/>
      <c r="K890" s="236">
        <v>20040802</v>
      </c>
      <c r="L890" s="242" t="s">
        <v>1847</v>
      </c>
      <c r="M890" t="s">
        <v>4864</v>
      </c>
    </row>
    <row r="891" spans="1:13">
      <c r="A891" s="479">
        <v>890</v>
      </c>
      <c r="B891" s="8">
        <v>100000890</v>
      </c>
      <c r="C891" s="236" t="s">
        <v>3489</v>
      </c>
      <c r="D891" s="215" t="s">
        <v>3490</v>
      </c>
      <c r="E891" t="s">
        <v>4863</v>
      </c>
      <c r="F891" s="54">
        <v>22</v>
      </c>
      <c r="G891" s="236" t="s">
        <v>314</v>
      </c>
      <c r="H891" s="236">
        <v>1</v>
      </c>
      <c r="I891" s="236" t="s">
        <v>3491</v>
      </c>
      <c r="J891" s="236"/>
      <c r="K891" s="236">
        <v>20040413</v>
      </c>
      <c r="L891" s="242" t="s">
        <v>1847</v>
      </c>
      <c r="M891" t="s">
        <v>4864</v>
      </c>
    </row>
    <row r="892" spans="1:13">
      <c r="A892" s="479">
        <v>891</v>
      </c>
      <c r="B892" s="8">
        <v>100000891</v>
      </c>
      <c r="C892" s="236" t="s">
        <v>3492</v>
      </c>
      <c r="D892" s="215" t="s">
        <v>3493</v>
      </c>
      <c r="E892" t="s">
        <v>4863</v>
      </c>
      <c r="F892" s="54">
        <v>24</v>
      </c>
      <c r="G892" s="236" t="s">
        <v>314</v>
      </c>
      <c r="H892" s="236">
        <v>1</v>
      </c>
      <c r="I892" s="236" t="s">
        <v>3494</v>
      </c>
      <c r="J892" s="236"/>
      <c r="K892" s="236">
        <v>20040411</v>
      </c>
      <c r="L892" s="242" t="s">
        <v>1847</v>
      </c>
      <c r="M892" t="s">
        <v>4864</v>
      </c>
    </row>
    <row r="893" spans="1:13">
      <c r="A893" s="479">
        <v>892</v>
      </c>
      <c r="B893" s="8">
        <v>100000892</v>
      </c>
      <c r="C893" s="236" t="s">
        <v>3495</v>
      </c>
      <c r="D893" s="215" t="s">
        <v>4612</v>
      </c>
      <c r="E893" t="s">
        <v>4863</v>
      </c>
      <c r="F893" s="54">
        <v>42</v>
      </c>
      <c r="G893" s="236" t="s">
        <v>314</v>
      </c>
      <c r="H893" s="236">
        <v>1</v>
      </c>
      <c r="I893" s="236" t="s">
        <v>3496</v>
      </c>
      <c r="J893" s="236"/>
      <c r="K893" s="236">
        <v>20041011</v>
      </c>
      <c r="L893" s="242" t="s">
        <v>1847</v>
      </c>
      <c r="M893" t="s">
        <v>4864</v>
      </c>
    </row>
    <row r="894" spans="1:13">
      <c r="A894" s="479">
        <v>893</v>
      </c>
      <c r="B894" s="8">
        <v>100000893</v>
      </c>
      <c r="C894" s="236" t="s">
        <v>3497</v>
      </c>
      <c r="D894" s="215" t="s">
        <v>4613</v>
      </c>
      <c r="E894" t="s">
        <v>4863</v>
      </c>
      <c r="F894" s="54">
        <v>41</v>
      </c>
      <c r="G894" s="236" t="s">
        <v>314</v>
      </c>
      <c r="H894" s="236">
        <v>1</v>
      </c>
      <c r="I894" s="236" t="s">
        <v>3498</v>
      </c>
      <c r="J894" s="236"/>
      <c r="K894" s="236">
        <v>20050212</v>
      </c>
      <c r="L894" s="242" t="s">
        <v>2092</v>
      </c>
      <c r="M894" t="s">
        <v>4864</v>
      </c>
    </row>
    <row r="895" spans="1:13">
      <c r="A895" s="479">
        <v>894</v>
      </c>
      <c r="B895" s="8">
        <v>100000894</v>
      </c>
      <c r="C895" s="236" t="s">
        <v>3499</v>
      </c>
      <c r="D895" s="215" t="s">
        <v>4614</v>
      </c>
      <c r="E895" t="s">
        <v>4863</v>
      </c>
      <c r="F895" s="54">
        <v>24</v>
      </c>
      <c r="G895" s="236" t="s">
        <v>314</v>
      </c>
      <c r="H895" s="236">
        <v>1</v>
      </c>
      <c r="I895" s="236" t="s">
        <v>3500</v>
      </c>
      <c r="J895" s="236"/>
      <c r="K895" s="236">
        <v>20040512</v>
      </c>
      <c r="L895" s="242" t="s">
        <v>1847</v>
      </c>
      <c r="M895" t="s">
        <v>4864</v>
      </c>
    </row>
    <row r="896" spans="1:13">
      <c r="A896" s="479">
        <v>895</v>
      </c>
      <c r="B896" s="8">
        <v>100000895</v>
      </c>
      <c r="C896" s="236" t="s">
        <v>3501</v>
      </c>
      <c r="D896" s="215" t="s">
        <v>4615</v>
      </c>
      <c r="E896" t="s">
        <v>4863</v>
      </c>
      <c r="F896" s="54">
        <v>24</v>
      </c>
      <c r="G896" s="236" t="s">
        <v>314</v>
      </c>
      <c r="H896" s="236">
        <v>1</v>
      </c>
      <c r="I896" s="236" t="s">
        <v>3502</v>
      </c>
      <c r="J896" s="236"/>
      <c r="K896" s="236">
        <v>20050215</v>
      </c>
      <c r="L896" s="242" t="s">
        <v>2092</v>
      </c>
      <c r="M896" t="s">
        <v>4864</v>
      </c>
    </row>
    <row r="897" spans="1:13">
      <c r="A897" s="479">
        <v>896</v>
      </c>
      <c r="B897" s="8">
        <v>100000896</v>
      </c>
      <c r="C897" s="236" t="s">
        <v>3503</v>
      </c>
      <c r="D897" s="215" t="s">
        <v>3504</v>
      </c>
      <c r="E897" t="s">
        <v>4863</v>
      </c>
      <c r="F897" s="54">
        <v>23</v>
      </c>
      <c r="G897" s="236" t="s">
        <v>314</v>
      </c>
      <c r="H897" s="236">
        <v>1</v>
      </c>
      <c r="I897" s="236" t="s">
        <v>3505</v>
      </c>
      <c r="J897" s="236"/>
      <c r="K897" s="236">
        <v>20041021</v>
      </c>
      <c r="L897" s="242" t="s">
        <v>1847</v>
      </c>
      <c r="M897" t="s">
        <v>4864</v>
      </c>
    </row>
    <row r="898" spans="1:13">
      <c r="A898" s="479">
        <v>897</v>
      </c>
      <c r="B898" s="8">
        <v>100000897</v>
      </c>
      <c r="C898" s="236" t="s">
        <v>3506</v>
      </c>
      <c r="D898" s="215" t="s">
        <v>4616</v>
      </c>
      <c r="E898" t="s">
        <v>4863</v>
      </c>
      <c r="F898" s="54">
        <v>24</v>
      </c>
      <c r="G898" s="236" t="s">
        <v>314</v>
      </c>
      <c r="H898" s="236">
        <v>1</v>
      </c>
      <c r="I898" s="236" t="s">
        <v>3507</v>
      </c>
      <c r="J898" s="236"/>
      <c r="K898" s="236">
        <v>20040613</v>
      </c>
      <c r="L898" s="242" t="s">
        <v>1847</v>
      </c>
      <c r="M898" t="s">
        <v>4864</v>
      </c>
    </row>
    <row r="899" spans="1:13">
      <c r="A899" s="479">
        <v>898</v>
      </c>
      <c r="B899" s="8">
        <v>100000898</v>
      </c>
      <c r="C899" s="236" t="s">
        <v>3508</v>
      </c>
      <c r="D899" s="215" t="s">
        <v>4617</v>
      </c>
      <c r="E899" t="s">
        <v>4863</v>
      </c>
      <c r="F899" s="54">
        <v>24</v>
      </c>
      <c r="G899" s="236" t="s">
        <v>329</v>
      </c>
      <c r="H899" s="236">
        <v>2</v>
      </c>
      <c r="I899" s="236" t="s">
        <v>3509</v>
      </c>
      <c r="J899" s="236"/>
      <c r="K899" s="236">
        <v>20030628</v>
      </c>
      <c r="L899" s="242" t="s">
        <v>1836</v>
      </c>
      <c r="M899" t="s">
        <v>4864</v>
      </c>
    </row>
    <row r="900" spans="1:13">
      <c r="A900" s="479">
        <v>899</v>
      </c>
      <c r="B900" s="8">
        <v>100000899</v>
      </c>
      <c r="C900" s="236" t="s">
        <v>3510</v>
      </c>
      <c r="D900" s="215" t="s">
        <v>4618</v>
      </c>
      <c r="E900" t="s">
        <v>4863</v>
      </c>
      <c r="F900" s="54">
        <v>24</v>
      </c>
      <c r="G900" s="236" t="s">
        <v>329</v>
      </c>
      <c r="H900" s="236">
        <v>2</v>
      </c>
      <c r="I900" s="236" t="s">
        <v>3511</v>
      </c>
      <c r="J900" s="236"/>
      <c r="K900" s="236">
        <v>20040318</v>
      </c>
      <c r="L900" s="242" t="s">
        <v>1847</v>
      </c>
      <c r="M900" t="s">
        <v>4864</v>
      </c>
    </row>
    <row r="901" spans="1:13">
      <c r="A901" s="479">
        <v>900</v>
      </c>
      <c r="B901" s="8">
        <v>100000900</v>
      </c>
      <c r="C901" s="236" t="s">
        <v>1164</v>
      </c>
      <c r="D901" s="215" t="s">
        <v>3512</v>
      </c>
      <c r="E901" t="s">
        <v>4863</v>
      </c>
      <c r="F901" s="54">
        <v>24</v>
      </c>
      <c r="G901" s="236" t="s">
        <v>329</v>
      </c>
      <c r="H901" s="236">
        <v>4</v>
      </c>
      <c r="I901" s="236" t="s">
        <v>3513</v>
      </c>
      <c r="J901" s="236"/>
      <c r="K901" s="236">
        <v>20011130</v>
      </c>
      <c r="L901" s="242" t="s">
        <v>1796</v>
      </c>
      <c r="M901" t="s">
        <v>4864</v>
      </c>
    </row>
    <row r="902" spans="1:13">
      <c r="A902" s="479">
        <v>901</v>
      </c>
      <c r="B902" s="8">
        <v>100000901</v>
      </c>
      <c r="C902" s="236" t="s">
        <v>3514</v>
      </c>
      <c r="D902" s="215" t="s">
        <v>3515</v>
      </c>
      <c r="E902" t="s">
        <v>4863</v>
      </c>
      <c r="F902" s="54">
        <v>24</v>
      </c>
      <c r="G902" s="236" t="s">
        <v>329</v>
      </c>
      <c r="H902" s="236">
        <v>3</v>
      </c>
      <c r="I902" s="236" t="s">
        <v>3516</v>
      </c>
      <c r="J902" s="236"/>
      <c r="K902" s="236">
        <v>20010620</v>
      </c>
      <c r="L902" s="242" t="s">
        <v>1796</v>
      </c>
      <c r="M902" t="s">
        <v>4864</v>
      </c>
    </row>
    <row r="903" spans="1:13">
      <c r="A903" s="479">
        <v>902</v>
      </c>
      <c r="B903" s="8">
        <v>100000902</v>
      </c>
      <c r="C903" s="236" t="s">
        <v>1519</v>
      </c>
      <c r="D903" s="215" t="s">
        <v>4619</v>
      </c>
      <c r="E903" t="s">
        <v>4863</v>
      </c>
      <c r="F903" s="54">
        <v>24</v>
      </c>
      <c r="G903" s="236" t="s">
        <v>329</v>
      </c>
      <c r="H903" s="236">
        <v>3</v>
      </c>
      <c r="I903" s="236" t="s">
        <v>3517</v>
      </c>
      <c r="J903" s="236"/>
      <c r="K903" s="236">
        <v>20010425</v>
      </c>
      <c r="L903" s="242" t="s">
        <v>1796</v>
      </c>
      <c r="M903" t="s">
        <v>4864</v>
      </c>
    </row>
    <row r="904" spans="1:13">
      <c r="A904" s="479">
        <v>903</v>
      </c>
      <c r="B904" s="8">
        <v>100000903</v>
      </c>
      <c r="C904" s="236" t="s">
        <v>3518</v>
      </c>
      <c r="D904" s="215" t="s">
        <v>4620</v>
      </c>
      <c r="E904" t="s">
        <v>4863</v>
      </c>
      <c r="F904" s="54">
        <v>24</v>
      </c>
      <c r="G904" s="236" t="s">
        <v>329</v>
      </c>
      <c r="H904" s="236">
        <v>2</v>
      </c>
      <c r="I904" s="236" t="s">
        <v>3519</v>
      </c>
      <c r="J904" s="236"/>
      <c r="K904" s="236">
        <v>20030408</v>
      </c>
      <c r="L904" s="242" t="s">
        <v>1836</v>
      </c>
      <c r="M904" t="s">
        <v>4864</v>
      </c>
    </row>
    <row r="905" spans="1:13">
      <c r="A905" s="479">
        <v>904</v>
      </c>
      <c r="B905" s="8">
        <v>100000904</v>
      </c>
      <c r="C905" s="236" t="s">
        <v>812</v>
      </c>
      <c r="D905" s="215" t="s">
        <v>4621</v>
      </c>
      <c r="E905" t="s">
        <v>4863</v>
      </c>
      <c r="F905" s="54">
        <v>24</v>
      </c>
      <c r="G905" s="236" t="s">
        <v>329</v>
      </c>
      <c r="H905" s="236" t="s">
        <v>44</v>
      </c>
      <c r="I905" s="236" t="s">
        <v>3520</v>
      </c>
      <c r="J905" s="236"/>
      <c r="K905" s="236">
        <v>20010116</v>
      </c>
      <c r="L905" s="242" t="s">
        <v>1796</v>
      </c>
      <c r="M905" t="s">
        <v>4864</v>
      </c>
    </row>
    <row r="906" spans="1:13">
      <c r="A906" s="479">
        <v>905</v>
      </c>
      <c r="B906" s="8">
        <v>100000905</v>
      </c>
      <c r="C906" s="236" t="s">
        <v>3521</v>
      </c>
      <c r="D906" s="215" t="s">
        <v>4622</v>
      </c>
      <c r="E906" t="s">
        <v>4863</v>
      </c>
      <c r="F906" s="54">
        <v>24</v>
      </c>
      <c r="G906" s="236" t="s">
        <v>329</v>
      </c>
      <c r="H906" s="236">
        <v>2</v>
      </c>
      <c r="I906" s="236" t="s">
        <v>3522</v>
      </c>
      <c r="J906" s="236"/>
      <c r="K906" s="236">
        <v>20031117</v>
      </c>
      <c r="L906" s="242" t="s">
        <v>1836</v>
      </c>
      <c r="M906" t="s">
        <v>4864</v>
      </c>
    </row>
    <row r="907" spans="1:13">
      <c r="A907" s="479">
        <v>906</v>
      </c>
      <c r="B907" s="8">
        <v>100000906</v>
      </c>
      <c r="C907" s="236" t="s">
        <v>3523</v>
      </c>
      <c r="D907" s="215" t="s">
        <v>4623</v>
      </c>
      <c r="E907" t="s">
        <v>4863</v>
      </c>
      <c r="F907" s="54">
        <v>24</v>
      </c>
      <c r="G907" s="236" t="s">
        <v>329</v>
      </c>
      <c r="H907" s="236">
        <v>2</v>
      </c>
      <c r="I907" s="236" t="s">
        <v>3524</v>
      </c>
      <c r="J907" s="236"/>
      <c r="K907" s="236">
        <v>20020517</v>
      </c>
      <c r="L907" s="242" t="s">
        <v>1814</v>
      </c>
      <c r="M907" t="s">
        <v>4864</v>
      </c>
    </row>
    <row r="908" spans="1:13">
      <c r="A908" s="479">
        <v>907</v>
      </c>
      <c r="B908" s="8">
        <v>100000907</v>
      </c>
      <c r="C908" s="236" t="s">
        <v>813</v>
      </c>
      <c r="D908" s="215" t="s">
        <v>4624</v>
      </c>
      <c r="E908" t="s">
        <v>4863</v>
      </c>
      <c r="F908" s="54">
        <v>24</v>
      </c>
      <c r="G908" s="236" t="s">
        <v>329</v>
      </c>
      <c r="H908" s="236">
        <v>4</v>
      </c>
      <c r="I908" s="236" t="s">
        <v>3525</v>
      </c>
      <c r="J908" s="236"/>
      <c r="K908" s="236">
        <v>20010715</v>
      </c>
      <c r="L908" s="242" t="s">
        <v>1796</v>
      </c>
      <c r="M908" t="s">
        <v>4864</v>
      </c>
    </row>
    <row r="909" spans="1:13">
      <c r="A909" s="479">
        <v>908</v>
      </c>
      <c r="B909" s="8">
        <v>100000908</v>
      </c>
      <c r="C909" s="236" t="s">
        <v>1730</v>
      </c>
      <c r="D909" s="215" t="s">
        <v>4625</v>
      </c>
      <c r="E909" t="s">
        <v>4863</v>
      </c>
      <c r="F909" s="54">
        <v>24</v>
      </c>
      <c r="G909" s="236" t="s">
        <v>329</v>
      </c>
      <c r="H909" s="236">
        <v>2</v>
      </c>
      <c r="I909" s="236" t="s">
        <v>3526</v>
      </c>
      <c r="J909" s="236"/>
      <c r="K909" s="236">
        <v>20040304</v>
      </c>
      <c r="L909" s="242" t="s">
        <v>1847</v>
      </c>
      <c r="M909" t="s">
        <v>4864</v>
      </c>
    </row>
    <row r="910" spans="1:13">
      <c r="A910" s="479">
        <v>909</v>
      </c>
      <c r="B910" s="8">
        <v>100000909</v>
      </c>
      <c r="C910" s="236" t="s">
        <v>1670</v>
      </c>
      <c r="D910" s="215" t="s">
        <v>4626</v>
      </c>
      <c r="E910" t="s">
        <v>4863</v>
      </c>
      <c r="F910" s="54">
        <v>24</v>
      </c>
      <c r="G910" s="236" t="s">
        <v>329</v>
      </c>
      <c r="H910" s="236">
        <v>4</v>
      </c>
      <c r="I910" s="236" t="s">
        <v>3527</v>
      </c>
      <c r="J910" s="236"/>
      <c r="K910" s="236">
        <v>20010502</v>
      </c>
      <c r="L910" s="242" t="s">
        <v>1796</v>
      </c>
      <c r="M910" t="s">
        <v>4864</v>
      </c>
    </row>
    <row r="911" spans="1:13">
      <c r="A911" s="479">
        <v>910</v>
      </c>
      <c r="B911" s="8">
        <v>100000910</v>
      </c>
      <c r="C911" s="236" t="s">
        <v>1731</v>
      </c>
      <c r="D911" s="215" t="s">
        <v>3528</v>
      </c>
      <c r="E911" t="s">
        <v>4863</v>
      </c>
      <c r="F911" s="54">
        <v>24</v>
      </c>
      <c r="G911" s="236" t="s">
        <v>329</v>
      </c>
      <c r="H911" s="236">
        <v>2</v>
      </c>
      <c r="I911" s="236" t="s">
        <v>3529</v>
      </c>
      <c r="J911" s="236"/>
      <c r="K911" s="236">
        <v>20031228</v>
      </c>
      <c r="L911" s="242" t="s">
        <v>1836</v>
      </c>
      <c r="M911" t="s">
        <v>4864</v>
      </c>
    </row>
    <row r="912" spans="1:13">
      <c r="A912" s="479">
        <v>911</v>
      </c>
      <c r="B912" s="8">
        <v>100000911</v>
      </c>
      <c r="C912" s="236" t="s">
        <v>3530</v>
      </c>
      <c r="D912" s="215" t="s">
        <v>3531</v>
      </c>
      <c r="E912" t="s">
        <v>4863</v>
      </c>
      <c r="F912" s="54">
        <v>24</v>
      </c>
      <c r="G912" s="236" t="s">
        <v>329</v>
      </c>
      <c r="H912" s="236">
        <v>2</v>
      </c>
      <c r="I912" s="236" t="s">
        <v>3532</v>
      </c>
      <c r="J912" s="236"/>
      <c r="K912" s="236">
        <v>20031231</v>
      </c>
      <c r="L912" s="242" t="s">
        <v>1836</v>
      </c>
      <c r="M912" t="s">
        <v>4864</v>
      </c>
    </row>
    <row r="913" spans="1:13">
      <c r="A913" s="479">
        <v>912</v>
      </c>
      <c r="B913" s="8">
        <v>100000912</v>
      </c>
      <c r="C913" s="236" t="s">
        <v>3533</v>
      </c>
      <c r="D913" s="215" t="s">
        <v>4627</v>
      </c>
      <c r="E913" t="s">
        <v>4863</v>
      </c>
      <c r="F913" s="54">
        <v>24</v>
      </c>
      <c r="G913" s="236" t="s">
        <v>329</v>
      </c>
      <c r="H913" s="236">
        <v>2</v>
      </c>
      <c r="I913" s="236" t="s">
        <v>3534</v>
      </c>
      <c r="J913" s="236"/>
      <c r="K913" s="236">
        <v>20030804</v>
      </c>
      <c r="L913" s="242" t="s">
        <v>1836</v>
      </c>
      <c r="M913" t="s">
        <v>4864</v>
      </c>
    </row>
    <row r="914" spans="1:13">
      <c r="A914" s="479">
        <v>913</v>
      </c>
      <c r="B914" s="8">
        <v>100000913</v>
      </c>
      <c r="C914" s="236" t="s">
        <v>1672</v>
      </c>
      <c r="D914" s="215" t="s">
        <v>3535</v>
      </c>
      <c r="E914" t="s">
        <v>4863</v>
      </c>
      <c r="F914" s="54">
        <v>22</v>
      </c>
      <c r="G914" s="236" t="s">
        <v>1641</v>
      </c>
      <c r="H914" s="236">
        <v>4</v>
      </c>
      <c r="I914" s="236" t="s">
        <v>3536</v>
      </c>
      <c r="J914" s="236"/>
      <c r="K914" s="236">
        <v>20020314</v>
      </c>
      <c r="L914" s="242" t="s">
        <v>1814</v>
      </c>
      <c r="M914" t="s">
        <v>4864</v>
      </c>
    </row>
    <row r="915" spans="1:13">
      <c r="A915" s="479">
        <v>914</v>
      </c>
      <c r="B915" s="8">
        <v>100000914</v>
      </c>
      <c r="C915" s="236" t="s">
        <v>1671</v>
      </c>
      <c r="D915" s="215" t="s">
        <v>4628</v>
      </c>
      <c r="E915" t="s">
        <v>4863</v>
      </c>
      <c r="F915" s="54">
        <v>22</v>
      </c>
      <c r="G915" s="236" t="s">
        <v>1641</v>
      </c>
      <c r="H915" s="236">
        <v>4</v>
      </c>
      <c r="I915" s="236" t="s">
        <v>3537</v>
      </c>
      <c r="J915" s="236"/>
      <c r="K915" s="236">
        <v>20020204</v>
      </c>
      <c r="L915" s="242" t="s">
        <v>1814</v>
      </c>
      <c r="M915" t="s">
        <v>4864</v>
      </c>
    </row>
    <row r="916" spans="1:13">
      <c r="A916" s="479">
        <v>915</v>
      </c>
      <c r="B916" s="8">
        <v>100000915</v>
      </c>
      <c r="C916" s="236" t="s">
        <v>1673</v>
      </c>
      <c r="D916" s="215" t="s">
        <v>4629</v>
      </c>
      <c r="E916" t="s">
        <v>4863</v>
      </c>
      <c r="F916" s="54">
        <v>22</v>
      </c>
      <c r="G916" s="236" t="s">
        <v>1641</v>
      </c>
      <c r="H916" s="236">
        <v>4</v>
      </c>
      <c r="I916" s="236" t="s">
        <v>3538</v>
      </c>
      <c r="J916" s="236"/>
      <c r="K916" s="236">
        <v>20011016</v>
      </c>
      <c r="L916" s="242" t="s">
        <v>1796</v>
      </c>
      <c r="M916" t="s">
        <v>4864</v>
      </c>
    </row>
    <row r="917" spans="1:13">
      <c r="A917" s="479">
        <v>916</v>
      </c>
      <c r="B917" s="8">
        <v>100000916</v>
      </c>
      <c r="C917" s="236" t="s">
        <v>1674</v>
      </c>
      <c r="D917" s="215" t="s">
        <v>3539</v>
      </c>
      <c r="E917" t="s">
        <v>4863</v>
      </c>
      <c r="F917" s="54">
        <v>22</v>
      </c>
      <c r="G917" s="236" t="s">
        <v>1641</v>
      </c>
      <c r="H917" s="236">
        <v>4</v>
      </c>
      <c r="I917" s="236" t="s">
        <v>3540</v>
      </c>
      <c r="J917" s="236"/>
      <c r="K917" s="236">
        <v>20020315</v>
      </c>
      <c r="L917" s="242" t="s">
        <v>1814</v>
      </c>
      <c r="M917" t="s">
        <v>4864</v>
      </c>
    </row>
    <row r="918" spans="1:13">
      <c r="A918" s="479">
        <v>917</v>
      </c>
      <c r="B918" s="8">
        <v>100000917</v>
      </c>
      <c r="C918" s="236" t="s">
        <v>1676</v>
      </c>
      <c r="D918" s="215" t="s">
        <v>3541</v>
      </c>
      <c r="E918" t="s">
        <v>4863</v>
      </c>
      <c r="F918" s="54">
        <v>22</v>
      </c>
      <c r="G918" s="236" t="s">
        <v>1641</v>
      </c>
      <c r="H918" s="236">
        <v>3</v>
      </c>
      <c r="I918" s="236" t="s">
        <v>3542</v>
      </c>
      <c r="J918" s="236"/>
      <c r="K918" s="236">
        <v>20021008</v>
      </c>
      <c r="L918" s="242" t="s">
        <v>1814</v>
      </c>
      <c r="M918" t="s">
        <v>4864</v>
      </c>
    </row>
    <row r="919" spans="1:13">
      <c r="A919" s="479">
        <v>918</v>
      </c>
      <c r="B919" s="8">
        <v>100000918</v>
      </c>
      <c r="C919" s="236" t="s">
        <v>3543</v>
      </c>
      <c r="D919" s="215" t="s">
        <v>3544</v>
      </c>
      <c r="E919" t="s">
        <v>4863</v>
      </c>
      <c r="F919" s="54">
        <v>22</v>
      </c>
      <c r="G919" s="236" t="s">
        <v>1641</v>
      </c>
      <c r="H919" s="236">
        <v>3</v>
      </c>
      <c r="I919" s="236" t="s">
        <v>3545</v>
      </c>
      <c r="J919" s="236"/>
      <c r="K919" s="236">
        <v>20020722</v>
      </c>
      <c r="L919" s="242" t="s">
        <v>1814</v>
      </c>
      <c r="M919" t="s">
        <v>4864</v>
      </c>
    </row>
    <row r="920" spans="1:13">
      <c r="A920" s="479">
        <v>919</v>
      </c>
      <c r="B920" s="8">
        <v>100000919</v>
      </c>
      <c r="C920" s="236" t="s">
        <v>1677</v>
      </c>
      <c r="D920" s="215" t="s">
        <v>4630</v>
      </c>
      <c r="E920" t="s">
        <v>4863</v>
      </c>
      <c r="F920" s="54">
        <v>22</v>
      </c>
      <c r="G920" s="236" t="s">
        <v>1641</v>
      </c>
      <c r="H920" s="236">
        <v>3</v>
      </c>
      <c r="I920" s="236" t="s">
        <v>3546</v>
      </c>
      <c r="J920" s="236"/>
      <c r="K920" s="236">
        <v>20020718</v>
      </c>
      <c r="L920" s="242" t="s">
        <v>1814</v>
      </c>
      <c r="M920" t="s">
        <v>4864</v>
      </c>
    </row>
    <row r="921" spans="1:13">
      <c r="A921" s="479">
        <v>920</v>
      </c>
      <c r="B921" s="8">
        <v>100000920</v>
      </c>
      <c r="C921" s="236" t="s">
        <v>1679</v>
      </c>
      <c r="D921" s="215" t="s">
        <v>4631</v>
      </c>
      <c r="E921" t="s">
        <v>4863</v>
      </c>
      <c r="F921" s="54">
        <v>22</v>
      </c>
      <c r="G921" s="236" t="s">
        <v>1641</v>
      </c>
      <c r="H921" s="236">
        <v>3</v>
      </c>
      <c r="I921" s="236" t="s">
        <v>3547</v>
      </c>
      <c r="J921" s="236"/>
      <c r="K921" s="236">
        <v>20030108</v>
      </c>
      <c r="L921" s="242" t="s">
        <v>1836</v>
      </c>
      <c r="M921" t="s">
        <v>4864</v>
      </c>
    </row>
    <row r="922" spans="1:13">
      <c r="A922" s="479">
        <v>921</v>
      </c>
      <c r="B922" s="8">
        <v>100000921</v>
      </c>
      <c r="C922" s="236" t="s">
        <v>1675</v>
      </c>
      <c r="D922" s="215" t="s">
        <v>3548</v>
      </c>
      <c r="E922" t="s">
        <v>4863</v>
      </c>
      <c r="F922" s="54">
        <v>22</v>
      </c>
      <c r="G922" s="236" t="s">
        <v>1641</v>
      </c>
      <c r="H922" s="236">
        <v>3</v>
      </c>
      <c r="I922" s="236" t="s">
        <v>3549</v>
      </c>
      <c r="J922" s="236"/>
      <c r="K922" s="236">
        <v>20020701</v>
      </c>
      <c r="L922" s="242" t="s">
        <v>1814</v>
      </c>
      <c r="M922" t="s">
        <v>4864</v>
      </c>
    </row>
    <row r="923" spans="1:13">
      <c r="A923" s="479">
        <v>922</v>
      </c>
      <c r="B923" s="8">
        <v>100000922</v>
      </c>
      <c r="C923" s="236" t="s">
        <v>1678</v>
      </c>
      <c r="D923" s="215" t="s">
        <v>4632</v>
      </c>
      <c r="E923" t="s">
        <v>4863</v>
      </c>
      <c r="F923" s="54">
        <v>22</v>
      </c>
      <c r="G923" s="236" t="s">
        <v>1641</v>
      </c>
      <c r="H923" s="236">
        <v>3</v>
      </c>
      <c r="I923" s="236" t="s">
        <v>3550</v>
      </c>
      <c r="J923" s="236"/>
      <c r="K923" s="236">
        <v>20020808</v>
      </c>
      <c r="L923" s="242" t="s">
        <v>1814</v>
      </c>
      <c r="M923" t="s">
        <v>4864</v>
      </c>
    </row>
    <row r="924" spans="1:13">
      <c r="A924" s="479">
        <v>923</v>
      </c>
      <c r="B924" s="8">
        <v>100000923</v>
      </c>
      <c r="C924" s="236" t="s">
        <v>1704</v>
      </c>
      <c r="D924" s="215" t="s">
        <v>3551</v>
      </c>
      <c r="E924" t="s">
        <v>4863</v>
      </c>
      <c r="F924" s="54">
        <v>22</v>
      </c>
      <c r="G924" s="236" t="s">
        <v>1641</v>
      </c>
      <c r="H924" s="236">
        <v>2</v>
      </c>
      <c r="I924" s="236" t="s">
        <v>3552</v>
      </c>
      <c r="J924" s="236"/>
      <c r="K924" s="236">
        <v>20030720</v>
      </c>
      <c r="L924" s="242" t="s">
        <v>1836</v>
      </c>
      <c r="M924" t="s">
        <v>4864</v>
      </c>
    </row>
    <row r="925" spans="1:13">
      <c r="A925" s="479">
        <v>924</v>
      </c>
      <c r="B925" s="8">
        <v>100000924</v>
      </c>
      <c r="C925" s="236" t="s">
        <v>1705</v>
      </c>
      <c r="D925" s="215" t="s">
        <v>3553</v>
      </c>
      <c r="E925" t="s">
        <v>4863</v>
      </c>
      <c r="F925" s="54">
        <v>22</v>
      </c>
      <c r="G925" s="236" t="s">
        <v>1641</v>
      </c>
      <c r="H925" s="236">
        <v>2</v>
      </c>
      <c r="I925" s="236" t="s">
        <v>3554</v>
      </c>
      <c r="J925" s="236"/>
      <c r="K925" s="236">
        <v>20030520</v>
      </c>
      <c r="L925" s="242" t="s">
        <v>1836</v>
      </c>
      <c r="M925" t="s">
        <v>4864</v>
      </c>
    </row>
    <row r="926" spans="1:13">
      <c r="A926" s="479">
        <v>925</v>
      </c>
      <c r="B926" s="8">
        <v>100000925</v>
      </c>
      <c r="C926" s="236" t="s">
        <v>1680</v>
      </c>
      <c r="D926" s="215" t="s">
        <v>3555</v>
      </c>
      <c r="E926" t="s">
        <v>4863</v>
      </c>
      <c r="F926" s="54">
        <v>22</v>
      </c>
      <c r="G926" s="236" t="s">
        <v>1641</v>
      </c>
      <c r="H926" s="236">
        <v>2</v>
      </c>
      <c r="I926" s="236" t="s">
        <v>3556</v>
      </c>
      <c r="J926" s="236"/>
      <c r="K926" s="236">
        <v>20030501</v>
      </c>
      <c r="L926" s="242" t="s">
        <v>1836</v>
      </c>
      <c r="M926" t="s">
        <v>4864</v>
      </c>
    </row>
    <row r="927" spans="1:13">
      <c r="A927" s="479">
        <v>926</v>
      </c>
      <c r="B927" s="8">
        <v>100000926</v>
      </c>
      <c r="C927" s="236" t="s">
        <v>1667</v>
      </c>
      <c r="D927" s="215" t="s">
        <v>4633</v>
      </c>
      <c r="E927" t="s">
        <v>4863</v>
      </c>
      <c r="F927" s="54">
        <v>23</v>
      </c>
      <c r="G927" s="236" t="s">
        <v>321</v>
      </c>
      <c r="H927" s="236">
        <v>2</v>
      </c>
      <c r="I927" s="236" t="s">
        <v>3557</v>
      </c>
      <c r="J927" s="236"/>
      <c r="K927" s="236">
        <v>20030504</v>
      </c>
      <c r="L927" s="242" t="s">
        <v>1836</v>
      </c>
      <c r="M927" t="s">
        <v>4864</v>
      </c>
    </row>
    <row r="928" spans="1:13">
      <c r="A928" s="479">
        <v>927</v>
      </c>
      <c r="B928" s="8">
        <v>100000927</v>
      </c>
      <c r="C928" s="236" t="s">
        <v>3558</v>
      </c>
      <c r="D928" s="215" t="s">
        <v>3559</v>
      </c>
      <c r="E928" t="s">
        <v>4863</v>
      </c>
      <c r="F928" s="54">
        <v>21</v>
      </c>
      <c r="G928" s="236" t="s">
        <v>321</v>
      </c>
      <c r="H928" s="236">
        <v>1</v>
      </c>
      <c r="I928" s="236" t="s">
        <v>3560</v>
      </c>
      <c r="J928" s="236"/>
      <c r="K928" s="236">
        <v>20040713</v>
      </c>
      <c r="L928" s="242" t="s">
        <v>1847</v>
      </c>
      <c r="M928" t="s">
        <v>4864</v>
      </c>
    </row>
    <row r="929" spans="1:13">
      <c r="A929" s="479">
        <v>928</v>
      </c>
      <c r="B929" s="8">
        <v>100000928</v>
      </c>
      <c r="C929" s="236" t="s">
        <v>1611</v>
      </c>
      <c r="D929" s="215" t="s">
        <v>4634</v>
      </c>
      <c r="E929" t="s">
        <v>4863</v>
      </c>
      <c r="F929" s="54">
        <v>23</v>
      </c>
      <c r="G929" s="236" t="s">
        <v>1640</v>
      </c>
      <c r="H929" s="236">
        <v>5</v>
      </c>
      <c r="I929" s="236" t="s">
        <v>3561</v>
      </c>
      <c r="J929" s="236"/>
      <c r="K929" s="236">
        <v>20040106</v>
      </c>
      <c r="L929" s="242" t="s">
        <v>1847</v>
      </c>
      <c r="M929" t="s">
        <v>4864</v>
      </c>
    </row>
    <row r="930" spans="1:13">
      <c r="A930" s="479">
        <v>929</v>
      </c>
      <c r="B930" s="8">
        <v>100000929</v>
      </c>
      <c r="C930" s="236" t="s">
        <v>3562</v>
      </c>
      <c r="D930" s="215" t="s">
        <v>4635</v>
      </c>
      <c r="E930" t="s">
        <v>4863</v>
      </c>
      <c r="F930" s="54">
        <v>23</v>
      </c>
      <c r="G930" s="236" t="s">
        <v>1640</v>
      </c>
      <c r="H930" s="236">
        <v>4</v>
      </c>
      <c r="I930" s="236" t="s">
        <v>3563</v>
      </c>
      <c r="J930" s="236"/>
      <c r="K930" s="236">
        <v>20050302</v>
      </c>
      <c r="L930" s="242" t="s">
        <v>2092</v>
      </c>
      <c r="M930" t="s">
        <v>4864</v>
      </c>
    </row>
    <row r="931" spans="1:13">
      <c r="A931" s="479">
        <v>930</v>
      </c>
      <c r="B931" s="8">
        <v>100000930</v>
      </c>
      <c r="C931" s="236" t="s">
        <v>1481</v>
      </c>
      <c r="D931" s="215" t="s">
        <v>4636</v>
      </c>
      <c r="E931" t="s">
        <v>4863</v>
      </c>
      <c r="F931" s="54">
        <v>38</v>
      </c>
      <c r="G931" s="236" t="s">
        <v>322</v>
      </c>
      <c r="H931" s="236" t="s">
        <v>1523</v>
      </c>
      <c r="I931" s="236" t="s">
        <v>3564</v>
      </c>
      <c r="J931" s="236"/>
      <c r="K931" s="236">
        <v>19981110</v>
      </c>
      <c r="L931" s="242" t="s">
        <v>1784</v>
      </c>
      <c r="M931" t="s">
        <v>4864</v>
      </c>
    </row>
    <row r="932" spans="1:13">
      <c r="A932" s="479">
        <v>931</v>
      </c>
      <c r="B932" s="8">
        <v>100000931</v>
      </c>
      <c r="C932" s="236" t="s">
        <v>699</v>
      </c>
      <c r="D932" s="215" t="s">
        <v>4637</v>
      </c>
      <c r="E932" t="s">
        <v>4863</v>
      </c>
      <c r="F932" s="54">
        <v>23</v>
      </c>
      <c r="G932" s="236" t="s">
        <v>322</v>
      </c>
      <c r="H932" s="236" t="s">
        <v>44</v>
      </c>
      <c r="I932" s="236" t="s">
        <v>3565</v>
      </c>
      <c r="J932" s="236"/>
      <c r="K932" s="236">
        <v>20001221</v>
      </c>
      <c r="L932" s="242" t="s">
        <v>1787</v>
      </c>
      <c r="M932" t="s">
        <v>4864</v>
      </c>
    </row>
    <row r="933" spans="1:13">
      <c r="A933" s="479">
        <v>932</v>
      </c>
      <c r="B933" s="8">
        <v>100000932</v>
      </c>
      <c r="C933" s="236" t="s">
        <v>706</v>
      </c>
      <c r="D933" s="215" t="s">
        <v>4638</v>
      </c>
      <c r="E933" t="s">
        <v>4863</v>
      </c>
      <c r="F933" s="54">
        <v>23</v>
      </c>
      <c r="G933" s="236" t="s">
        <v>322</v>
      </c>
      <c r="H933" s="236" t="s">
        <v>44</v>
      </c>
      <c r="I933" s="236" t="s">
        <v>3566</v>
      </c>
      <c r="J933" s="236"/>
      <c r="K933" s="236">
        <v>19991024</v>
      </c>
      <c r="L933" s="242" t="s">
        <v>1859</v>
      </c>
      <c r="M933" t="s">
        <v>4864</v>
      </c>
    </row>
    <row r="934" spans="1:13">
      <c r="A934" s="479">
        <v>933</v>
      </c>
      <c r="B934" s="8">
        <v>100000933</v>
      </c>
      <c r="C934" s="236" t="s">
        <v>1491</v>
      </c>
      <c r="D934" s="215" t="s">
        <v>4639</v>
      </c>
      <c r="E934" t="s">
        <v>4863</v>
      </c>
      <c r="F934" s="54">
        <v>22</v>
      </c>
      <c r="G934" s="236" t="s">
        <v>322</v>
      </c>
      <c r="H934" s="236">
        <v>3</v>
      </c>
      <c r="I934" s="236" t="s">
        <v>3567</v>
      </c>
      <c r="J934" s="236"/>
      <c r="K934" s="236">
        <v>20021209</v>
      </c>
      <c r="L934" s="242" t="s">
        <v>1814</v>
      </c>
      <c r="M934" t="s">
        <v>4864</v>
      </c>
    </row>
    <row r="935" spans="1:13">
      <c r="A935" s="479">
        <v>934</v>
      </c>
      <c r="B935" s="8">
        <v>100000934</v>
      </c>
      <c r="C935" s="236" t="s">
        <v>1669</v>
      </c>
      <c r="D935" s="215" t="s">
        <v>3568</v>
      </c>
      <c r="E935" t="s">
        <v>4863</v>
      </c>
      <c r="F935" s="54">
        <v>24</v>
      </c>
      <c r="G935" s="236" t="s">
        <v>1682</v>
      </c>
      <c r="H935" s="236">
        <v>5</v>
      </c>
      <c r="I935" s="236" t="s">
        <v>3569</v>
      </c>
      <c r="J935" s="236"/>
      <c r="K935" s="236">
        <v>20040306</v>
      </c>
      <c r="L935" s="242" t="s">
        <v>1847</v>
      </c>
      <c r="M935" t="s">
        <v>4864</v>
      </c>
    </row>
    <row r="936" spans="1:13">
      <c r="A936" s="479">
        <v>935</v>
      </c>
      <c r="B936" s="8">
        <v>100000935</v>
      </c>
      <c r="C936" s="236" t="s">
        <v>3570</v>
      </c>
      <c r="D936" s="215" t="s">
        <v>3571</v>
      </c>
      <c r="E936" t="s">
        <v>4863</v>
      </c>
      <c r="F936" s="54">
        <v>24</v>
      </c>
      <c r="G936" s="236" t="s">
        <v>1682</v>
      </c>
      <c r="H936" s="236">
        <v>4</v>
      </c>
      <c r="I936" s="236" t="s">
        <v>3572</v>
      </c>
      <c r="J936" s="236"/>
      <c r="K936" s="236">
        <v>20040826</v>
      </c>
      <c r="L936" s="242" t="s">
        <v>1847</v>
      </c>
      <c r="M936" t="s">
        <v>4864</v>
      </c>
    </row>
    <row r="937" spans="1:13">
      <c r="A937" s="479">
        <v>936</v>
      </c>
      <c r="B937" s="8">
        <v>100000936</v>
      </c>
      <c r="C937" s="236" t="s">
        <v>3573</v>
      </c>
      <c r="D937" s="215" t="s">
        <v>4640</v>
      </c>
      <c r="E937" t="s">
        <v>4863</v>
      </c>
      <c r="F937" s="54">
        <v>24</v>
      </c>
      <c r="G937" s="236" t="s">
        <v>1782</v>
      </c>
      <c r="H937" s="236">
        <v>1</v>
      </c>
      <c r="I937" s="236" t="s">
        <v>3574</v>
      </c>
      <c r="J937" s="236"/>
      <c r="K937" s="236">
        <v>20041120</v>
      </c>
      <c r="L937" s="242" t="s">
        <v>1847</v>
      </c>
      <c r="M937" t="s">
        <v>4864</v>
      </c>
    </row>
    <row r="938" spans="1:13">
      <c r="A938" s="479">
        <v>937</v>
      </c>
      <c r="B938" s="8">
        <v>100000937</v>
      </c>
      <c r="C938" s="236" t="s">
        <v>1648</v>
      </c>
      <c r="D938" s="215" t="s">
        <v>3575</v>
      </c>
      <c r="E938" t="s">
        <v>4863</v>
      </c>
      <c r="F938" s="54">
        <v>22</v>
      </c>
      <c r="G938" s="236" t="s">
        <v>1681</v>
      </c>
      <c r="H938" s="236">
        <v>4</v>
      </c>
      <c r="I938" s="236" t="s">
        <v>3576</v>
      </c>
      <c r="J938" s="236"/>
      <c r="K938" s="236">
        <v>20010916</v>
      </c>
      <c r="L938" s="242" t="s">
        <v>1796</v>
      </c>
      <c r="M938" t="s">
        <v>4866</v>
      </c>
    </row>
    <row r="939" spans="1:13">
      <c r="A939" s="479">
        <v>938</v>
      </c>
      <c r="B939" s="8">
        <v>100000938</v>
      </c>
      <c r="C939" s="236" t="s">
        <v>1645</v>
      </c>
      <c r="D939" s="215" t="s">
        <v>4641</v>
      </c>
      <c r="E939" t="s">
        <v>4863</v>
      </c>
      <c r="F939" s="54">
        <v>22</v>
      </c>
      <c r="G939" s="236" t="s">
        <v>1681</v>
      </c>
      <c r="H939" s="236">
        <v>4</v>
      </c>
      <c r="I939" s="236" t="s">
        <v>3577</v>
      </c>
      <c r="J939" s="236"/>
      <c r="K939" s="236">
        <v>20010522</v>
      </c>
      <c r="L939" s="242" t="s">
        <v>1796</v>
      </c>
      <c r="M939" t="s">
        <v>4864</v>
      </c>
    </row>
    <row r="940" spans="1:13">
      <c r="A940" s="479">
        <v>939</v>
      </c>
      <c r="B940" s="8">
        <v>100000939</v>
      </c>
      <c r="C940" s="236" t="s">
        <v>1646</v>
      </c>
      <c r="D940" s="215" t="s">
        <v>3578</v>
      </c>
      <c r="E940" t="s">
        <v>4863</v>
      </c>
      <c r="F940" s="54">
        <v>22</v>
      </c>
      <c r="G940" s="236" t="s">
        <v>1681</v>
      </c>
      <c r="H940" s="236">
        <v>3</v>
      </c>
      <c r="I940" s="236" t="s">
        <v>3579</v>
      </c>
      <c r="J940" s="236"/>
      <c r="K940" s="236">
        <v>20020420</v>
      </c>
      <c r="L940" s="242" t="s">
        <v>1814</v>
      </c>
      <c r="M940" t="s">
        <v>4864</v>
      </c>
    </row>
    <row r="941" spans="1:13">
      <c r="A941" s="479">
        <v>940</v>
      </c>
      <c r="B941" s="8">
        <v>100000940</v>
      </c>
      <c r="C941" s="236" t="s">
        <v>1647</v>
      </c>
      <c r="D941" s="215" t="s">
        <v>4642</v>
      </c>
      <c r="E941" t="s">
        <v>4863</v>
      </c>
      <c r="F941" s="54">
        <v>22</v>
      </c>
      <c r="G941" s="236" t="s">
        <v>1681</v>
      </c>
      <c r="H941" s="236">
        <v>3</v>
      </c>
      <c r="I941" s="236" t="s">
        <v>3580</v>
      </c>
      <c r="J941" s="236"/>
      <c r="K941" s="236">
        <v>20020704</v>
      </c>
      <c r="L941" s="242" t="s">
        <v>1814</v>
      </c>
      <c r="M941" t="s">
        <v>4864</v>
      </c>
    </row>
    <row r="942" spans="1:13">
      <c r="A942" s="479">
        <v>941</v>
      </c>
      <c r="B942" s="8">
        <v>100000941</v>
      </c>
      <c r="C942" s="236" t="s">
        <v>3581</v>
      </c>
      <c r="D942" s="215" t="s">
        <v>4643</v>
      </c>
      <c r="E942" t="s">
        <v>4863</v>
      </c>
      <c r="F942" s="54">
        <v>22</v>
      </c>
      <c r="G942" s="236" t="s">
        <v>1681</v>
      </c>
      <c r="H942" s="236">
        <v>2</v>
      </c>
      <c r="I942" s="236" t="s">
        <v>3582</v>
      </c>
      <c r="J942" s="236"/>
      <c r="K942" s="236">
        <v>20040320</v>
      </c>
      <c r="L942" s="242" t="s">
        <v>1847</v>
      </c>
      <c r="M942" t="s">
        <v>4864</v>
      </c>
    </row>
    <row r="943" spans="1:13">
      <c r="A943" s="479">
        <v>942</v>
      </c>
      <c r="B943" s="8">
        <v>100000942</v>
      </c>
      <c r="C943" s="236" t="s">
        <v>3583</v>
      </c>
      <c r="D943" s="215" t="s">
        <v>3584</v>
      </c>
      <c r="E943" t="s">
        <v>4863</v>
      </c>
      <c r="F943" s="54">
        <v>22</v>
      </c>
      <c r="G943" s="236" t="s">
        <v>1681</v>
      </c>
      <c r="H943" s="236">
        <v>2</v>
      </c>
      <c r="I943" s="236" t="s">
        <v>3585</v>
      </c>
      <c r="J943" s="236"/>
      <c r="K943" s="236">
        <v>20030929</v>
      </c>
      <c r="L943" s="242" t="s">
        <v>1836</v>
      </c>
      <c r="M943" t="s">
        <v>4864</v>
      </c>
    </row>
    <row r="944" spans="1:13">
      <c r="A944" s="479">
        <v>943</v>
      </c>
      <c r="B944" s="8">
        <v>100000943</v>
      </c>
      <c r="C944" s="236" t="s">
        <v>3586</v>
      </c>
      <c r="D944" s="215" t="s">
        <v>3587</v>
      </c>
      <c r="E944" t="s">
        <v>4863</v>
      </c>
      <c r="F944" s="54">
        <v>22</v>
      </c>
      <c r="G944" s="236" t="s">
        <v>1681</v>
      </c>
      <c r="H944" s="236">
        <v>2</v>
      </c>
      <c r="I944" s="236" t="s">
        <v>3588</v>
      </c>
      <c r="J944" s="236"/>
      <c r="K944" s="236">
        <v>20030620</v>
      </c>
      <c r="L944" s="242" t="s">
        <v>1836</v>
      </c>
      <c r="M944" t="s">
        <v>4864</v>
      </c>
    </row>
    <row r="945" spans="1:13">
      <c r="A945" s="479">
        <v>944</v>
      </c>
      <c r="B945" s="8">
        <v>100000944</v>
      </c>
      <c r="C945" s="236" t="s">
        <v>3589</v>
      </c>
      <c r="D945" s="215" t="s">
        <v>4644</v>
      </c>
      <c r="E945" t="s">
        <v>4863</v>
      </c>
      <c r="F945" s="54">
        <v>22</v>
      </c>
      <c r="G945" s="236" t="s">
        <v>1681</v>
      </c>
      <c r="H945" s="236">
        <v>2</v>
      </c>
      <c r="I945" s="236" t="s">
        <v>3590</v>
      </c>
      <c r="J945" s="236"/>
      <c r="K945" s="236">
        <v>20030426</v>
      </c>
      <c r="L945" s="242" t="s">
        <v>1836</v>
      </c>
      <c r="M945" t="s">
        <v>4864</v>
      </c>
    </row>
    <row r="946" spans="1:13">
      <c r="A946" s="479">
        <v>945</v>
      </c>
      <c r="B946" s="8">
        <v>100000945</v>
      </c>
      <c r="C946" s="236" t="s">
        <v>4877</v>
      </c>
      <c r="D946" s="215" t="s">
        <v>4878</v>
      </c>
      <c r="E946" t="s">
        <v>4879</v>
      </c>
      <c r="F946" s="54">
        <v>23</v>
      </c>
      <c r="G946" s="236" t="s">
        <v>321</v>
      </c>
      <c r="H946" s="236">
        <v>1</v>
      </c>
      <c r="I946" s="236" t="s">
        <v>4880</v>
      </c>
      <c r="J946" s="236"/>
      <c r="K946" s="236">
        <v>20041020</v>
      </c>
      <c r="L946" s="242" t="s">
        <v>1847</v>
      </c>
      <c r="M946" t="s">
        <v>4864</v>
      </c>
    </row>
    <row r="947" spans="1:13">
      <c r="A947" s="479">
        <v>946</v>
      </c>
      <c r="B947" s="8">
        <v>100000946</v>
      </c>
      <c r="C947" s="236" t="s">
        <v>4881</v>
      </c>
      <c r="D947" s="215" t="s">
        <v>4882</v>
      </c>
      <c r="E947" s="236" t="s">
        <v>4883</v>
      </c>
      <c r="F947" s="54">
        <v>21</v>
      </c>
      <c r="G947" s="236" t="s">
        <v>321</v>
      </c>
      <c r="H947" s="236">
        <v>1</v>
      </c>
      <c r="I947" s="236" t="s">
        <v>4884</v>
      </c>
      <c r="J947" s="236"/>
      <c r="K947" s="236">
        <v>20040721</v>
      </c>
      <c r="L947" s="242" t="s">
        <v>1847</v>
      </c>
      <c r="M947" t="s">
        <v>4864</v>
      </c>
    </row>
    <row r="948" spans="1:13">
      <c r="A948" s="479">
        <v>947</v>
      </c>
      <c r="B948" s="8">
        <v>100000947</v>
      </c>
      <c r="C948" s="236" t="s">
        <v>4885</v>
      </c>
      <c r="D948" s="215" t="s">
        <v>4886</v>
      </c>
      <c r="E948" s="236" t="s">
        <v>4879</v>
      </c>
      <c r="F948" s="54">
        <v>23</v>
      </c>
      <c r="G948" s="236" t="s">
        <v>324</v>
      </c>
      <c r="H948" s="236">
        <v>1</v>
      </c>
      <c r="I948" s="236" t="s">
        <v>4887</v>
      </c>
      <c r="J948" s="236"/>
      <c r="K948" s="236">
        <v>20050214</v>
      </c>
      <c r="L948" s="242" t="s">
        <v>2092</v>
      </c>
      <c r="M948" t="s">
        <v>4864</v>
      </c>
    </row>
    <row r="949" spans="1:13">
      <c r="A949" s="479">
        <v>948</v>
      </c>
      <c r="B949" s="8">
        <v>100000948</v>
      </c>
      <c r="C949" s="236" t="s">
        <v>4888</v>
      </c>
      <c r="D949" s="215" t="s">
        <v>4889</v>
      </c>
      <c r="E949" s="236" t="s">
        <v>4879</v>
      </c>
      <c r="F949" s="54">
        <v>23</v>
      </c>
      <c r="G949" s="236" t="s">
        <v>324</v>
      </c>
      <c r="H949" s="236">
        <v>1</v>
      </c>
      <c r="I949" s="236" t="s">
        <v>4890</v>
      </c>
      <c r="J949" s="236"/>
      <c r="K949" s="236">
        <v>20040405</v>
      </c>
      <c r="L949" s="242" t="s">
        <v>1847</v>
      </c>
      <c r="M949" t="s">
        <v>4864</v>
      </c>
    </row>
    <row r="950" spans="1:13">
      <c r="A950" s="479">
        <v>949</v>
      </c>
      <c r="B950" s="8">
        <v>100000949</v>
      </c>
      <c r="C950" s="236" t="s">
        <v>4891</v>
      </c>
      <c r="D950" s="215" t="s">
        <v>4892</v>
      </c>
      <c r="E950" s="236" t="s">
        <v>4879</v>
      </c>
      <c r="F950" s="54">
        <v>23</v>
      </c>
      <c r="G950" s="236" t="s">
        <v>324</v>
      </c>
      <c r="H950" s="236">
        <v>4</v>
      </c>
      <c r="I950" s="236" t="s">
        <v>4893</v>
      </c>
      <c r="J950" s="236"/>
      <c r="K950" s="236">
        <v>20000928</v>
      </c>
      <c r="L950" s="242" t="s">
        <v>1787</v>
      </c>
      <c r="M950" t="s">
        <v>4864</v>
      </c>
    </row>
    <row r="951" spans="1:13">
      <c r="A951" s="479">
        <v>950</v>
      </c>
      <c r="B951" s="8">
        <v>100000950</v>
      </c>
      <c r="C951" s="236" t="s">
        <v>4894</v>
      </c>
      <c r="D951" s="215" t="s">
        <v>4895</v>
      </c>
      <c r="E951" s="236" t="s">
        <v>4879</v>
      </c>
      <c r="F951" s="54">
        <v>23</v>
      </c>
      <c r="G951" s="236" t="s">
        <v>324</v>
      </c>
      <c r="H951" s="236">
        <v>1</v>
      </c>
      <c r="I951" s="236" t="s">
        <v>4896</v>
      </c>
      <c r="J951" s="236"/>
      <c r="K951" s="236">
        <v>20050218</v>
      </c>
      <c r="L951" s="242" t="s">
        <v>2092</v>
      </c>
      <c r="M951" t="s">
        <v>4864</v>
      </c>
    </row>
    <row r="952" spans="1:13">
      <c r="A952" s="479">
        <v>951</v>
      </c>
      <c r="B952" s="8">
        <v>100000951</v>
      </c>
      <c r="C952" s="236" t="s">
        <v>4897</v>
      </c>
      <c r="D952" s="215" t="s">
        <v>4898</v>
      </c>
      <c r="E952" s="236" t="s">
        <v>4879</v>
      </c>
      <c r="F952" s="54">
        <v>23</v>
      </c>
      <c r="G952" s="236" t="s">
        <v>324</v>
      </c>
      <c r="H952" s="236">
        <v>1</v>
      </c>
      <c r="I952" s="236" t="s">
        <v>4899</v>
      </c>
      <c r="J952" s="236"/>
      <c r="K952" s="236">
        <v>20040722</v>
      </c>
      <c r="L952" s="242" t="s">
        <v>1847</v>
      </c>
      <c r="M952" t="s">
        <v>4864</v>
      </c>
    </row>
    <row r="953" spans="1:13">
      <c r="A953" s="479">
        <v>952</v>
      </c>
      <c r="B953" s="8">
        <v>100000952</v>
      </c>
      <c r="C953" s="236" t="s">
        <v>4900</v>
      </c>
      <c r="D953" s="215" t="s">
        <v>4901</v>
      </c>
      <c r="E953" s="236" t="s">
        <v>4879</v>
      </c>
      <c r="F953" s="54">
        <v>23</v>
      </c>
      <c r="G953" s="236" t="s">
        <v>324</v>
      </c>
      <c r="H953" s="236">
        <v>1</v>
      </c>
      <c r="I953" s="236" t="s">
        <v>4902</v>
      </c>
      <c r="J953" s="236"/>
      <c r="K953" s="236">
        <v>20041107</v>
      </c>
      <c r="L953" s="242" t="s">
        <v>1847</v>
      </c>
      <c r="M953" t="s">
        <v>4864</v>
      </c>
    </row>
    <row r="954" spans="1:13">
      <c r="A954" s="479">
        <v>953</v>
      </c>
      <c r="B954" s="8">
        <v>100000953</v>
      </c>
      <c r="C954" s="236" t="s">
        <v>4903</v>
      </c>
      <c r="D954" s="215" t="s">
        <v>4904</v>
      </c>
      <c r="E954" s="236" t="s">
        <v>4879</v>
      </c>
      <c r="F954" s="54">
        <v>23</v>
      </c>
      <c r="G954" s="236" t="s">
        <v>324</v>
      </c>
      <c r="H954" s="236">
        <v>1</v>
      </c>
      <c r="I954" s="236" t="s">
        <v>4905</v>
      </c>
      <c r="J954" s="236"/>
      <c r="K954" s="236">
        <v>20040708</v>
      </c>
      <c r="L954" s="242" t="s">
        <v>1847</v>
      </c>
      <c r="M954" t="s">
        <v>4864</v>
      </c>
    </row>
    <row r="955" spans="1:13">
      <c r="A955" s="479">
        <v>954</v>
      </c>
      <c r="B955" s="8">
        <v>100000954</v>
      </c>
      <c r="C955" s="236" t="s">
        <v>4906</v>
      </c>
      <c r="D955" s="215" t="s">
        <v>4907</v>
      </c>
      <c r="E955" s="236" t="s">
        <v>4879</v>
      </c>
      <c r="F955" s="54">
        <v>23</v>
      </c>
      <c r="G955" s="236" t="s">
        <v>324</v>
      </c>
      <c r="H955" s="236">
        <v>1</v>
      </c>
      <c r="I955" s="236" t="s">
        <v>4908</v>
      </c>
      <c r="J955" s="236"/>
      <c r="K955" s="236">
        <v>20030604</v>
      </c>
      <c r="L955" s="242" t="s">
        <v>1836</v>
      </c>
      <c r="M955" t="s">
        <v>4864</v>
      </c>
    </row>
    <row r="956" spans="1:13">
      <c r="A956" s="479">
        <v>955</v>
      </c>
      <c r="B956" s="8">
        <v>100000955</v>
      </c>
      <c r="C956" s="236" t="s">
        <v>4909</v>
      </c>
      <c r="D956" s="215" t="s">
        <v>4910</v>
      </c>
      <c r="E956" s="236" t="s">
        <v>4883</v>
      </c>
      <c r="F956" s="54">
        <v>21</v>
      </c>
      <c r="G956" s="236" t="s">
        <v>330</v>
      </c>
      <c r="H956" s="236">
        <v>1</v>
      </c>
      <c r="I956" s="236" t="s">
        <v>4911</v>
      </c>
      <c r="J956" s="236"/>
      <c r="K956" s="236">
        <v>20040914</v>
      </c>
      <c r="L956" s="242" t="s">
        <v>1847</v>
      </c>
      <c r="M956" t="s">
        <v>4864</v>
      </c>
    </row>
    <row r="957" spans="1:13">
      <c r="A957" s="479">
        <v>956</v>
      </c>
      <c r="B957" s="8">
        <v>100000956</v>
      </c>
      <c r="C957" s="236" t="s">
        <v>4912</v>
      </c>
      <c r="D957" s="215" t="s">
        <v>4913</v>
      </c>
      <c r="E957" s="236" t="s">
        <v>4879</v>
      </c>
      <c r="F957" s="54">
        <v>23</v>
      </c>
      <c r="G957" s="236" t="s">
        <v>330</v>
      </c>
      <c r="H957" s="236">
        <v>1</v>
      </c>
      <c r="I957" s="236" t="s">
        <v>4914</v>
      </c>
      <c r="J957" s="236"/>
      <c r="K957" s="236">
        <v>20040507</v>
      </c>
      <c r="L957" s="242" t="s">
        <v>1847</v>
      </c>
      <c r="M957" t="s">
        <v>4864</v>
      </c>
    </row>
    <row r="958" spans="1:13">
      <c r="A958" s="479">
        <v>957</v>
      </c>
      <c r="B958" s="8">
        <v>100000957</v>
      </c>
      <c r="C958" s="236" t="s">
        <v>4915</v>
      </c>
      <c r="D958" s="215" t="s">
        <v>4916</v>
      </c>
      <c r="E958" s="236" t="s">
        <v>4917</v>
      </c>
      <c r="F958" s="54">
        <v>20</v>
      </c>
      <c r="G958" s="236" t="s">
        <v>330</v>
      </c>
      <c r="H958" s="236">
        <v>1</v>
      </c>
      <c r="I958" s="236" t="s">
        <v>4918</v>
      </c>
      <c r="J958" s="236"/>
      <c r="K958" s="236">
        <v>20040408</v>
      </c>
      <c r="L958" s="242" t="s">
        <v>1847</v>
      </c>
      <c r="M958" t="s">
        <v>4864</v>
      </c>
    </row>
    <row r="959" spans="1:13">
      <c r="A959" s="479">
        <v>958</v>
      </c>
      <c r="B959" s="8">
        <v>100000958</v>
      </c>
      <c r="C959" s="236" t="s">
        <v>4919</v>
      </c>
      <c r="D959" s="215" t="s">
        <v>4920</v>
      </c>
      <c r="E959" s="236" t="s">
        <v>4879</v>
      </c>
      <c r="F959" s="54">
        <v>23</v>
      </c>
      <c r="G959" s="236" t="s">
        <v>308</v>
      </c>
      <c r="H959" s="236" t="s">
        <v>1523</v>
      </c>
      <c r="I959" s="236" t="s">
        <v>4921</v>
      </c>
      <c r="J959" s="236"/>
      <c r="K959" s="236">
        <v>19881209</v>
      </c>
      <c r="L959" s="242" t="s">
        <v>4922</v>
      </c>
      <c r="M959" t="s">
        <v>4864</v>
      </c>
    </row>
    <row r="960" spans="1:13">
      <c r="A960" s="479">
        <v>959</v>
      </c>
      <c r="B960" s="8">
        <v>100000959</v>
      </c>
      <c r="C960" s="236" t="s">
        <v>4923</v>
      </c>
      <c r="D960" s="215" t="s">
        <v>4924</v>
      </c>
      <c r="E960" s="236" t="s">
        <v>4879</v>
      </c>
      <c r="F960" s="54">
        <v>23</v>
      </c>
      <c r="G960" s="236" t="s">
        <v>308</v>
      </c>
      <c r="H960" s="236" t="s">
        <v>44</v>
      </c>
      <c r="I960" s="236" t="s">
        <v>4925</v>
      </c>
      <c r="J960" s="236"/>
      <c r="K960" s="236">
        <v>20000719</v>
      </c>
      <c r="L960" s="242" t="s">
        <v>1787</v>
      </c>
      <c r="M960" t="s">
        <v>4864</v>
      </c>
    </row>
    <row r="961" spans="1:13">
      <c r="A961" s="479">
        <v>960</v>
      </c>
      <c r="B961" s="8">
        <v>100000960</v>
      </c>
      <c r="C961" s="236" t="s">
        <v>4926</v>
      </c>
      <c r="D961" s="215" t="s">
        <v>4927</v>
      </c>
      <c r="E961" s="236" t="s">
        <v>4879</v>
      </c>
      <c r="F961" s="54">
        <v>23</v>
      </c>
      <c r="G961" s="236" t="s">
        <v>308</v>
      </c>
      <c r="H961" s="236">
        <v>1</v>
      </c>
      <c r="I961" s="236" t="s">
        <v>4928</v>
      </c>
      <c r="J961" s="236"/>
      <c r="K961" s="236">
        <v>20040417</v>
      </c>
      <c r="L961" s="242" t="s">
        <v>1847</v>
      </c>
      <c r="M961" t="s">
        <v>4864</v>
      </c>
    </row>
    <row r="962" spans="1:13">
      <c r="A962" s="479">
        <v>961</v>
      </c>
      <c r="B962" s="8">
        <v>100000961</v>
      </c>
      <c r="C962" s="236" t="s">
        <v>4929</v>
      </c>
      <c r="D962" s="215" t="s">
        <v>4930</v>
      </c>
      <c r="E962" s="236" t="s">
        <v>4879</v>
      </c>
      <c r="F962" s="54">
        <v>23</v>
      </c>
      <c r="G962" s="236" t="s">
        <v>308</v>
      </c>
      <c r="H962" s="236">
        <v>1</v>
      </c>
      <c r="I962" s="236" t="s">
        <v>4931</v>
      </c>
      <c r="J962" s="236"/>
      <c r="K962" s="236">
        <v>20040520</v>
      </c>
      <c r="L962" s="242" t="s">
        <v>1847</v>
      </c>
      <c r="M962" t="s">
        <v>4868</v>
      </c>
    </row>
    <row r="963" spans="1:13">
      <c r="A963" s="479">
        <v>962</v>
      </c>
      <c r="B963" s="8">
        <v>100000962</v>
      </c>
      <c r="C963" s="236" t="s">
        <v>4932</v>
      </c>
      <c r="D963" s="215" t="s">
        <v>4933</v>
      </c>
      <c r="E963" s="236" t="s">
        <v>4879</v>
      </c>
      <c r="F963" s="54">
        <v>23</v>
      </c>
      <c r="G963" s="236" t="s">
        <v>308</v>
      </c>
      <c r="H963" s="236">
        <v>1</v>
      </c>
      <c r="I963" s="236" t="s">
        <v>4934</v>
      </c>
      <c r="J963" s="236"/>
      <c r="K963" s="236">
        <v>20040524</v>
      </c>
      <c r="L963" s="242" t="s">
        <v>1847</v>
      </c>
      <c r="M963" t="s">
        <v>4864</v>
      </c>
    </row>
    <row r="964" spans="1:13">
      <c r="A964" s="479">
        <v>963</v>
      </c>
      <c r="B964" s="8">
        <v>100000963</v>
      </c>
      <c r="C964" s="236" t="s">
        <v>4935</v>
      </c>
      <c r="D964" s="215" t="s">
        <v>4936</v>
      </c>
      <c r="E964" s="236" t="s">
        <v>4879</v>
      </c>
      <c r="F964" s="54">
        <v>23</v>
      </c>
      <c r="G964" s="236" t="s">
        <v>308</v>
      </c>
      <c r="H964" s="236">
        <v>1</v>
      </c>
      <c r="I964" s="236" t="s">
        <v>4937</v>
      </c>
      <c r="J964" s="236"/>
      <c r="K964" s="236">
        <v>20040824</v>
      </c>
      <c r="L964" s="242" t="s">
        <v>1847</v>
      </c>
      <c r="M964" t="s">
        <v>4864</v>
      </c>
    </row>
    <row r="965" spans="1:13">
      <c r="A965" s="479">
        <v>964</v>
      </c>
      <c r="B965" s="8">
        <v>100000964</v>
      </c>
      <c r="C965" s="236" t="s">
        <v>4938</v>
      </c>
      <c r="D965" s="215" t="s">
        <v>4939</v>
      </c>
      <c r="E965" s="236" t="s">
        <v>4879</v>
      </c>
      <c r="F965" s="54">
        <v>23</v>
      </c>
      <c r="G965" s="236" t="s">
        <v>308</v>
      </c>
      <c r="H965" s="236">
        <v>1</v>
      </c>
      <c r="I965" s="236" t="s">
        <v>4940</v>
      </c>
      <c r="J965" s="236"/>
      <c r="K965" s="236">
        <v>20040922</v>
      </c>
      <c r="L965" s="242" t="s">
        <v>1847</v>
      </c>
      <c r="M965" t="s">
        <v>4864</v>
      </c>
    </row>
    <row r="966" spans="1:13">
      <c r="A966" s="479">
        <v>965</v>
      </c>
      <c r="B966" s="8">
        <v>100000965</v>
      </c>
      <c r="C966" s="236" t="s">
        <v>4941</v>
      </c>
      <c r="D966" s="215" t="s">
        <v>4942</v>
      </c>
      <c r="E966" s="236" t="s">
        <v>4879</v>
      </c>
      <c r="F966" s="54">
        <v>23</v>
      </c>
      <c r="G966" s="236" t="s">
        <v>308</v>
      </c>
      <c r="H966" s="236">
        <v>1</v>
      </c>
      <c r="I966" s="236" t="s">
        <v>4943</v>
      </c>
      <c r="J966" s="236"/>
      <c r="K966" s="236">
        <v>20040926</v>
      </c>
      <c r="L966" s="242" t="s">
        <v>1847</v>
      </c>
      <c r="M966" t="s">
        <v>4864</v>
      </c>
    </row>
    <row r="967" spans="1:13">
      <c r="A967" s="479">
        <v>966</v>
      </c>
      <c r="B967" s="8">
        <v>100000966</v>
      </c>
      <c r="C967" s="236" t="s">
        <v>4944</v>
      </c>
      <c r="D967" s="215" t="s">
        <v>4945</v>
      </c>
      <c r="E967" s="236" t="s">
        <v>4879</v>
      </c>
      <c r="F967" s="54">
        <v>23</v>
      </c>
      <c r="G967" s="236" t="s">
        <v>308</v>
      </c>
      <c r="H967" s="236">
        <v>1</v>
      </c>
      <c r="I967" s="236" t="s">
        <v>4946</v>
      </c>
      <c r="J967" s="236"/>
      <c r="K967" s="236">
        <v>20041107</v>
      </c>
      <c r="L967" s="242" t="s">
        <v>1847</v>
      </c>
      <c r="M967" t="s">
        <v>4864</v>
      </c>
    </row>
    <row r="968" spans="1:13">
      <c r="A968" s="479">
        <v>967</v>
      </c>
      <c r="B968" s="8">
        <v>100000967</v>
      </c>
      <c r="C968" s="236" t="s">
        <v>4947</v>
      </c>
      <c r="D968" s="215" t="s">
        <v>4948</v>
      </c>
      <c r="E968" s="236" t="s">
        <v>4879</v>
      </c>
      <c r="F968" s="54">
        <v>23</v>
      </c>
      <c r="G968" s="236" t="s">
        <v>308</v>
      </c>
      <c r="H968" s="236">
        <v>1</v>
      </c>
      <c r="I968" s="236" t="s">
        <v>4949</v>
      </c>
      <c r="J968" s="236"/>
      <c r="K968" s="236">
        <v>20041116</v>
      </c>
      <c r="L968" s="242" t="s">
        <v>1847</v>
      </c>
      <c r="M968" t="s">
        <v>4864</v>
      </c>
    </row>
    <row r="969" spans="1:13">
      <c r="A969" s="479">
        <v>968</v>
      </c>
      <c r="B969" s="8">
        <v>100000968</v>
      </c>
      <c r="C969" s="236" t="s">
        <v>4950</v>
      </c>
      <c r="D969" s="215" t="s">
        <v>4951</v>
      </c>
      <c r="E969" s="236" t="s">
        <v>4879</v>
      </c>
      <c r="F969" s="54">
        <v>23</v>
      </c>
      <c r="G969" s="236" t="s">
        <v>308</v>
      </c>
      <c r="H969" s="236">
        <v>1</v>
      </c>
      <c r="I969" s="236" t="s">
        <v>4952</v>
      </c>
      <c r="J969" s="236"/>
      <c r="K969" s="236">
        <v>20041124</v>
      </c>
      <c r="L969" s="242" t="s">
        <v>1847</v>
      </c>
      <c r="M969" t="s">
        <v>4864</v>
      </c>
    </row>
    <row r="970" spans="1:13">
      <c r="A970" s="479">
        <v>969</v>
      </c>
      <c r="B970" s="8">
        <v>100000969</v>
      </c>
      <c r="C970" s="236" t="s">
        <v>4953</v>
      </c>
      <c r="D970" s="215" t="s">
        <v>4954</v>
      </c>
      <c r="E970" s="236" t="s">
        <v>4879</v>
      </c>
      <c r="F970" s="54">
        <v>23</v>
      </c>
      <c r="G970" s="236" t="s">
        <v>308</v>
      </c>
      <c r="H970" s="236">
        <v>1</v>
      </c>
      <c r="I970" s="236" t="s">
        <v>4955</v>
      </c>
      <c r="J970" s="236"/>
      <c r="K970" s="236">
        <v>20050110</v>
      </c>
      <c r="L970" s="242" t="s">
        <v>2092</v>
      </c>
      <c r="M970" t="s">
        <v>4864</v>
      </c>
    </row>
    <row r="971" spans="1:13">
      <c r="A971" s="479">
        <v>970</v>
      </c>
      <c r="B971" s="8">
        <v>100000970</v>
      </c>
      <c r="C971" s="236" t="s">
        <v>4956</v>
      </c>
      <c r="D971" s="215" t="s">
        <v>4957</v>
      </c>
      <c r="E971" s="236" t="s">
        <v>4879</v>
      </c>
      <c r="F971" s="54">
        <v>23</v>
      </c>
      <c r="G971" s="236" t="s">
        <v>308</v>
      </c>
      <c r="H971" s="236">
        <v>1</v>
      </c>
      <c r="I971" s="236" t="s">
        <v>4958</v>
      </c>
      <c r="J971" s="236"/>
      <c r="K971" s="236">
        <v>20050210</v>
      </c>
      <c r="L971" s="242" t="s">
        <v>2092</v>
      </c>
      <c r="M971" t="s">
        <v>4864</v>
      </c>
    </row>
    <row r="972" spans="1:13">
      <c r="A972" s="479">
        <v>971</v>
      </c>
      <c r="B972" s="8">
        <v>100000971</v>
      </c>
      <c r="C972" s="236" t="s">
        <v>4959</v>
      </c>
      <c r="D972" s="215" t="s">
        <v>4960</v>
      </c>
      <c r="E972" s="236" t="s">
        <v>4879</v>
      </c>
      <c r="F972" s="54">
        <v>23</v>
      </c>
      <c r="G972" s="236" t="s">
        <v>331</v>
      </c>
      <c r="H972" s="236">
        <v>1</v>
      </c>
      <c r="I972" s="236" t="s">
        <v>4961</v>
      </c>
      <c r="J972" s="236"/>
      <c r="K972" s="236">
        <v>20040817</v>
      </c>
      <c r="L972" s="242" t="s">
        <v>1847</v>
      </c>
      <c r="M972" t="s">
        <v>4864</v>
      </c>
    </row>
    <row r="973" spans="1:13">
      <c r="A973" s="479">
        <v>972</v>
      </c>
      <c r="B973" s="8">
        <v>100000972</v>
      </c>
      <c r="C973" s="236" t="s">
        <v>4962</v>
      </c>
      <c r="D973" s="215" t="s">
        <v>4963</v>
      </c>
      <c r="E973" s="236" t="s">
        <v>4879</v>
      </c>
      <c r="F973" s="54">
        <v>23</v>
      </c>
      <c r="G973" s="236" t="s">
        <v>331</v>
      </c>
      <c r="H973" s="236">
        <v>1</v>
      </c>
      <c r="I973" s="236" t="s">
        <v>4964</v>
      </c>
      <c r="J973" s="236"/>
      <c r="K973" s="236">
        <v>20040810</v>
      </c>
      <c r="L973" s="242" t="s">
        <v>1847</v>
      </c>
      <c r="M973" t="s">
        <v>4864</v>
      </c>
    </row>
    <row r="974" spans="1:13">
      <c r="A974" s="479">
        <v>973</v>
      </c>
      <c r="B974" s="8">
        <v>100000973</v>
      </c>
      <c r="C974" s="236" t="s">
        <v>4965</v>
      </c>
      <c r="D974" s="215" t="s">
        <v>4966</v>
      </c>
      <c r="E974" s="236" t="s">
        <v>4967</v>
      </c>
      <c r="F974" s="54">
        <v>24</v>
      </c>
      <c r="G974" s="236" t="s">
        <v>331</v>
      </c>
      <c r="H974" s="236">
        <v>1</v>
      </c>
      <c r="I974" s="236" t="s">
        <v>4968</v>
      </c>
      <c r="J974" s="236"/>
      <c r="K974" s="236">
        <v>20041226</v>
      </c>
      <c r="L974" s="242" t="s">
        <v>1847</v>
      </c>
      <c r="M974" t="s">
        <v>4864</v>
      </c>
    </row>
    <row r="975" spans="1:13">
      <c r="A975" s="479">
        <v>974</v>
      </c>
      <c r="B975" s="8">
        <v>100000974</v>
      </c>
      <c r="C975" s="236" t="s">
        <v>4969</v>
      </c>
      <c r="D975" s="215" t="s">
        <v>4970</v>
      </c>
      <c r="E975" s="236" t="s">
        <v>4879</v>
      </c>
      <c r="F975" s="54">
        <v>23</v>
      </c>
      <c r="G975" s="236" t="s">
        <v>331</v>
      </c>
      <c r="H975" s="236">
        <v>1</v>
      </c>
      <c r="I975" s="236" t="s">
        <v>4971</v>
      </c>
      <c r="J975" s="236"/>
      <c r="K975" s="236">
        <v>20040905</v>
      </c>
      <c r="L975" s="242" t="s">
        <v>1847</v>
      </c>
      <c r="M975" t="s">
        <v>4864</v>
      </c>
    </row>
    <row r="976" spans="1:13">
      <c r="A976" s="479">
        <v>975</v>
      </c>
      <c r="B976" s="8">
        <v>100000975</v>
      </c>
      <c r="C976" s="236" t="s">
        <v>4972</v>
      </c>
      <c r="D976" s="215" t="s">
        <v>4973</v>
      </c>
      <c r="E976" s="236" t="s">
        <v>4879</v>
      </c>
      <c r="F976" s="54">
        <v>23</v>
      </c>
      <c r="G976" s="236" t="s">
        <v>4974</v>
      </c>
      <c r="H976" s="236">
        <v>4</v>
      </c>
      <c r="I976" s="236" t="s">
        <v>4975</v>
      </c>
      <c r="J976" s="236"/>
      <c r="K976" s="236">
        <v>20011221</v>
      </c>
      <c r="L976" s="242" t="s">
        <v>1796</v>
      </c>
      <c r="M976" t="s">
        <v>4864</v>
      </c>
    </row>
    <row r="977" spans="1:13">
      <c r="A977" s="479">
        <v>976</v>
      </c>
      <c r="B977" s="8">
        <v>100000976</v>
      </c>
      <c r="C977" s="236" t="s">
        <v>4976</v>
      </c>
      <c r="D977" s="215" t="s">
        <v>4977</v>
      </c>
      <c r="E977" s="236" t="s">
        <v>4879</v>
      </c>
      <c r="F977" s="54">
        <v>23</v>
      </c>
      <c r="G977" s="236" t="s">
        <v>4974</v>
      </c>
      <c r="H977" s="236">
        <v>3</v>
      </c>
      <c r="I977" s="236" t="s">
        <v>4978</v>
      </c>
      <c r="J977" s="236"/>
      <c r="K977" s="236">
        <v>20020617</v>
      </c>
      <c r="L977" s="242" t="s">
        <v>1814</v>
      </c>
      <c r="M977" t="s">
        <v>4864</v>
      </c>
    </row>
    <row r="978" spans="1:13">
      <c r="A978" s="479">
        <v>977</v>
      </c>
      <c r="B978" s="8">
        <v>100000977</v>
      </c>
      <c r="C978" s="236" t="s">
        <v>4979</v>
      </c>
      <c r="D978" s="215" t="s">
        <v>4980</v>
      </c>
      <c r="E978" s="236" t="s">
        <v>4981</v>
      </c>
      <c r="F978" s="54">
        <v>22</v>
      </c>
      <c r="G978" s="236" t="s">
        <v>679</v>
      </c>
      <c r="H978" s="236">
        <v>1</v>
      </c>
      <c r="I978" s="236" t="s">
        <v>4982</v>
      </c>
      <c r="J978" s="236"/>
      <c r="K978" s="236">
        <v>20040814</v>
      </c>
      <c r="L978" s="242" t="s">
        <v>1847</v>
      </c>
      <c r="M978" t="s">
        <v>4864</v>
      </c>
    </row>
    <row r="979" spans="1:13">
      <c r="A979" s="479">
        <v>978</v>
      </c>
      <c r="B979" s="8">
        <v>100000978</v>
      </c>
      <c r="C979" s="236" t="s">
        <v>4983</v>
      </c>
      <c r="D979" s="215" t="s">
        <v>4984</v>
      </c>
      <c r="E979" s="236" t="s">
        <v>4879</v>
      </c>
      <c r="F979" s="54">
        <v>23</v>
      </c>
      <c r="G979" s="236" t="s">
        <v>312</v>
      </c>
      <c r="H979" s="236">
        <v>4</v>
      </c>
      <c r="I979" s="236" t="s">
        <v>4985</v>
      </c>
      <c r="J979" s="236"/>
      <c r="K979" s="236">
        <v>20010406</v>
      </c>
      <c r="L979" s="242" t="s">
        <v>1796</v>
      </c>
      <c r="M979" t="s">
        <v>4864</v>
      </c>
    </row>
    <row r="980" spans="1:13">
      <c r="A980" s="479">
        <v>979</v>
      </c>
      <c r="B980" s="8">
        <v>100000979</v>
      </c>
      <c r="C980" t="s">
        <v>4986</v>
      </c>
      <c r="D980" s="215" t="s">
        <v>4987</v>
      </c>
      <c r="E980" t="s">
        <v>4879</v>
      </c>
      <c r="F980" s="54">
        <v>23</v>
      </c>
      <c r="G980" t="s">
        <v>312</v>
      </c>
      <c r="H980" s="24">
        <v>1</v>
      </c>
      <c r="I980" s="24" t="s">
        <v>4988</v>
      </c>
      <c r="J980" s="24"/>
      <c r="K980" s="24">
        <v>20050329</v>
      </c>
      <c r="L980" s="242" t="s">
        <v>2092</v>
      </c>
      <c r="M980" t="s">
        <v>4864</v>
      </c>
    </row>
    <row r="981" spans="1:13">
      <c r="A981" s="479">
        <v>980</v>
      </c>
      <c r="B981" s="8">
        <v>100000980</v>
      </c>
      <c r="C981" t="s">
        <v>4989</v>
      </c>
      <c r="D981" s="215" t="s">
        <v>4990</v>
      </c>
      <c r="E981" t="s">
        <v>4883</v>
      </c>
      <c r="F981" s="54">
        <v>21</v>
      </c>
      <c r="G981" t="s">
        <v>312</v>
      </c>
      <c r="H981" s="24">
        <v>1</v>
      </c>
      <c r="I981" s="24" t="s">
        <v>4991</v>
      </c>
      <c r="J981" s="24"/>
      <c r="K981" s="24">
        <v>20041013</v>
      </c>
      <c r="L981" s="242" t="s">
        <v>1847</v>
      </c>
      <c r="M981" t="s">
        <v>4864</v>
      </c>
    </row>
    <row r="982" spans="1:13">
      <c r="A982" s="479">
        <v>981</v>
      </c>
      <c r="B982" s="8">
        <v>100000981</v>
      </c>
      <c r="C982" t="s">
        <v>4992</v>
      </c>
      <c r="D982" s="215" t="s">
        <v>4993</v>
      </c>
      <c r="E982" t="s">
        <v>4883</v>
      </c>
      <c r="F982" s="54">
        <v>21</v>
      </c>
      <c r="G982" t="s">
        <v>311</v>
      </c>
      <c r="H982" s="24">
        <v>1</v>
      </c>
      <c r="I982" s="24" t="s">
        <v>4994</v>
      </c>
      <c r="J982" s="24"/>
      <c r="K982" s="24">
        <v>20040603</v>
      </c>
      <c r="L982" s="242" t="s">
        <v>1847</v>
      </c>
      <c r="M982" t="s">
        <v>4864</v>
      </c>
    </row>
    <row r="983" spans="1:13">
      <c r="A983" s="479">
        <v>982</v>
      </c>
      <c r="B983" s="8">
        <v>100000982</v>
      </c>
      <c r="C983" t="s">
        <v>4995</v>
      </c>
      <c r="D983" s="215" t="s">
        <v>4996</v>
      </c>
      <c r="E983" t="s">
        <v>4883</v>
      </c>
      <c r="F983" s="54">
        <v>21</v>
      </c>
      <c r="G983" t="s">
        <v>311</v>
      </c>
      <c r="H983" s="24">
        <v>1</v>
      </c>
      <c r="I983" s="24" t="s">
        <v>4997</v>
      </c>
      <c r="J983" s="24"/>
      <c r="K983" s="24">
        <v>20030519</v>
      </c>
      <c r="L983" s="242" t="s">
        <v>1836</v>
      </c>
      <c r="M983" t="s">
        <v>4864</v>
      </c>
    </row>
    <row r="984" spans="1:13">
      <c r="A984" s="479">
        <v>983</v>
      </c>
      <c r="B984" s="8">
        <v>100000983</v>
      </c>
      <c r="C984" t="s">
        <v>4998</v>
      </c>
      <c r="D984" s="215" t="s">
        <v>4999</v>
      </c>
      <c r="E984" t="s">
        <v>4883</v>
      </c>
      <c r="F984" s="54">
        <v>21</v>
      </c>
      <c r="G984" t="s">
        <v>311</v>
      </c>
      <c r="H984" s="24">
        <v>3</v>
      </c>
      <c r="I984" s="24" t="s">
        <v>5000</v>
      </c>
      <c r="J984" s="24"/>
      <c r="K984" s="24">
        <v>20020905</v>
      </c>
      <c r="L984" s="242" t="s">
        <v>1814</v>
      </c>
      <c r="M984" t="s">
        <v>4864</v>
      </c>
    </row>
    <row r="985" spans="1:13">
      <c r="A985" s="479">
        <v>984</v>
      </c>
      <c r="B985" s="8">
        <v>100000984</v>
      </c>
      <c r="C985" t="s">
        <v>5001</v>
      </c>
      <c r="D985" s="215" t="s">
        <v>5002</v>
      </c>
      <c r="E985" t="s">
        <v>4883</v>
      </c>
      <c r="F985" s="54">
        <v>21</v>
      </c>
      <c r="G985" t="s">
        <v>311</v>
      </c>
      <c r="H985" s="24">
        <v>2</v>
      </c>
      <c r="I985" s="24" t="s">
        <v>5003</v>
      </c>
      <c r="J985" s="24"/>
      <c r="K985" s="24">
        <v>20020411</v>
      </c>
      <c r="L985" s="242" t="s">
        <v>1814</v>
      </c>
      <c r="M985" t="s">
        <v>4864</v>
      </c>
    </row>
    <row r="986" spans="1:13">
      <c r="A986" s="479">
        <v>985</v>
      </c>
      <c r="B986" s="8">
        <v>100000985</v>
      </c>
      <c r="C986" t="s">
        <v>5004</v>
      </c>
      <c r="D986" s="215" t="s">
        <v>5005</v>
      </c>
      <c r="E986" t="s">
        <v>4883</v>
      </c>
      <c r="F986" s="54">
        <v>21</v>
      </c>
      <c r="G986" t="s">
        <v>311</v>
      </c>
      <c r="H986" s="24">
        <v>1</v>
      </c>
      <c r="I986" s="24" t="s">
        <v>5006</v>
      </c>
      <c r="J986" s="24"/>
      <c r="K986" s="24">
        <v>20040427</v>
      </c>
      <c r="L986" s="242" t="s">
        <v>1847</v>
      </c>
      <c r="M986" t="s">
        <v>4864</v>
      </c>
    </row>
    <row r="987" spans="1:13">
      <c r="A987" s="479">
        <v>986</v>
      </c>
      <c r="B987" s="8">
        <v>100000986</v>
      </c>
      <c r="C987" t="s">
        <v>5007</v>
      </c>
      <c r="D987" s="215" t="s">
        <v>5008</v>
      </c>
      <c r="E987" t="s">
        <v>4879</v>
      </c>
      <c r="F987" s="54">
        <v>23</v>
      </c>
      <c r="G987" t="s">
        <v>311</v>
      </c>
      <c r="H987" s="24">
        <v>1</v>
      </c>
      <c r="I987" s="24" t="s">
        <v>5009</v>
      </c>
      <c r="J987" s="24"/>
      <c r="K987" s="24">
        <v>20050122</v>
      </c>
      <c r="L987" s="242" t="s">
        <v>2092</v>
      </c>
      <c r="M987" t="s">
        <v>4864</v>
      </c>
    </row>
    <row r="988" spans="1:13">
      <c r="A988" s="479">
        <v>987</v>
      </c>
      <c r="B988" s="8">
        <v>100000987</v>
      </c>
      <c r="C988" t="s">
        <v>5010</v>
      </c>
      <c r="D988" s="215" t="s">
        <v>5011</v>
      </c>
      <c r="E988" t="s">
        <v>4967</v>
      </c>
      <c r="F988" s="54">
        <v>24</v>
      </c>
      <c r="G988" t="s">
        <v>329</v>
      </c>
      <c r="H988" s="24">
        <v>3</v>
      </c>
      <c r="I988" s="24" t="s">
        <v>5012</v>
      </c>
      <c r="J988" s="24"/>
      <c r="K988" s="24">
        <v>20021010</v>
      </c>
      <c r="L988" s="242" t="s">
        <v>1814</v>
      </c>
      <c r="M988" t="s">
        <v>4864</v>
      </c>
    </row>
    <row r="989" spans="1:13">
      <c r="A989" s="479">
        <v>988</v>
      </c>
      <c r="B989" s="8">
        <v>100000988</v>
      </c>
      <c r="C989" t="s">
        <v>5013</v>
      </c>
      <c r="D989" s="215" t="s">
        <v>5014</v>
      </c>
      <c r="E989" t="s">
        <v>4967</v>
      </c>
      <c r="F989" s="54">
        <v>24</v>
      </c>
      <c r="G989" t="s">
        <v>329</v>
      </c>
      <c r="H989" s="24" t="s">
        <v>43</v>
      </c>
      <c r="I989" s="24" t="s">
        <v>5015</v>
      </c>
      <c r="J989" s="24"/>
      <c r="K989" s="24">
        <v>20000325</v>
      </c>
      <c r="L989" s="242" t="s">
        <v>1787</v>
      </c>
      <c r="M989" t="s">
        <v>4864</v>
      </c>
    </row>
    <row r="990" spans="1:13">
      <c r="A990" s="479">
        <v>989</v>
      </c>
      <c r="B990" s="8">
        <v>100000989</v>
      </c>
      <c r="C990" t="s">
        <v>5016</v>
      </c>
      <c r="D990" s="215" t="s">
        <v>5017</v>
      </c>
      <c r="E990" t="s">
        <v>4967</v>
      </c>
      <c r="F990" s="54">
        <v>24</v>
      </c>
      <c r="G990" t="s">
        <v>329</v>
      </c>
      <c r="H990" s="24">
        <v>1</v>
      </c>
      <c r="I990" s="24" t="s">
        <v>5018</v>
      </c>
      <c r="J990" s="24"/>
      <c r="K990" s="24">
        <v>20041020</v>
      </c>
      <c r="L990" s="242" t="s">
        <v>1847</v>
      </c>
      <c r="M990" t="s">
        <v>4864</v>
      </c>
    </row>
    <row r="991" spans="1:13">
      <c r="A991" s="479">
        <v>990</v>
      </c>
      <c r="B991" s="8">
        <v>100000990</v>
      </c>
      <c r="C991" t="s">
        <v>5019</v>
      </c>
      <c r="D991" s="215" t="s">
        <v>5020</v>
      </c>
      <c r="E991" t="s">
        <v>5021</v>
      </c>
      <c r="F991" s="54">
        <v>34</v>
      </c>
      <c r="G991" t="s">
        <v>315</v>
      </c>
      <c r="H991" s="24">
        <v>1</v>
      </c>
      <c r="I991" s="24" t="s">
        <v>5022</v>
      </c>
      <c r="J991" s="24"/>
      <c r="K991" s="24">
        <v>20040705</v>
      </c>
      <c r="L991" s="242" t="s">
        <v>1847</v>
      </c>
      <c r="M991" t="s">
        <v>4864</v>
      </c>
    </row>
    <row r="992" spans="1:13">
      <c r="A992" s="479">
        <v>991</v>
      </c>
      <c r="B992" s="8">
        <v>100000991</v>
      </c>
      <c r="C992" t="s">
        <v>5023</v>
      </c>
      <c r="D992" s="215" t="s">
        <v>5024</v>
      </c>
      <c r="E992" t="s">
        <v>4883</v>
      </c>
      <c r="F992" s="54">
        <v>21</v>
      </c>
      <c r="G992" t="s">
        <v>315</v>
      </c>
      <c r="H992" s="24">
        <v>1</v>
      </c>
      <c r="I992" s="24" t="s">
        <v>5025</v>
      </c>
      <c r="J992" s="24"/>
      <c r="K992" s="24">
        <v>20040415</v>
      </c>
      <c r="L992" s="242" t="s">
        <v>1847</v>
      </c>
      <c r="M992" t="s">
        <v>4864</v>
      </c>
    </row>
    <row r="993" spans="1:13">
      <c r="A993" s="479">
        <v>992</v>
      </c>
      <c r="B993" s="8">
        <v>100000992</v>
      </c>
      <c r="C993" t="s">
        <v>5026</v>
      </c>
      <c r="D993" s="215" t="s">
        <v>5027</v>
      </c>
      <c r="E993" t="s">
        <v>4879</v>
      </c>
      <c r="F993" s="54">
        <v>23</v>
      </c>
      <c r="G993" t="s">
        <v>315</v>
      </c>
      <c r="H993" s="24">
        <v>1</v>
      </c>
      <c r="I993" s="24" t="s">
        <v>5028</v>
      </c>
      <c r="J993" s="24"/>
      <c r="K993" s="24">
        <v>20040615</v>
      </c>
      <c r="L993" s="242" t="s">
        <v>1847</v>
      </c>
      <c r="M993" t="s">
        <v>4864</v>
      </c>
    </row>
    <row r="994" spans="1:13">
      <c r="A994" s="479">
        <v>993</v>
      </c>
      <c r="B994" s="8">
        <v>100000993</v>
      </c>
      <c r="C994" t="s">
        <v>5029</v>
      </c>
      <c r="D994" s="215" t="s">
        <v>5030</v>
      </c>
      <c r="E994" t="s">
        <v>4883</v>
      </c>
      <c r="F994" s="54">
        <v>21</v>
      </c>
      <c r="G994" t="s">
        <v>315</v>
      </c>
      <c r="H994" s="24">
        <v>1</v>
      </c>
      <c r="I994" s="24" t="s">
        <v>5031</v>
      </c>
      <c r="J994" s="24"/>
      <c r="K994" s="24">
        <v>20040625</v>
      </c>
      <c r="L994" s="242" t="s">
        <v>1847</v>
      </c>
      <c r="M994" t="s">
        <v>4864</v>
      </c>
    </row>
    <row r="995" spans="1:13">
      <c r="A995" s="479">
        <v>994</v>
      </c>
      <c r="B995" s="8">
        <v>100000994</v>
      </c>
      <c r="C995" t="s">
        <v>5032</v>
      </c>
      <c r="D995" s="215" t="s">
        <v>5033</v>
      </c>
      <c r="E995" t="s">
        <v>4981</v>
      </c>
      <c r="F995" s="54">
        <v>22</v>
      </c>
      <c r="G995" t="s">
        <v>315</v>
      </c>
      <c r="H995" s="24">
        <v>1</v>
      </c>
      <c r="I995" s="24" t="s">
        <v>5034</v>
      </c>
      <c r="J995" s="24"/>
      <c r="K995" s="24">
        <v>20040402</v>
      </c>
      <c r="L995" s="242" t="s">
        <v>1847</v>
      </c>
      <c r="M995" t="s">
        <v>4864</v>
      </c>
    </row>
    <row r="996" spans="1:13">
      <c r="A996" s="479">
        <v>995</v>
      </c>
      <c r="B996" s="8">
        <v>100000995</v>
      </c>
      <c r="C996" t="s">
        <v>5035</v>
      </c>
      <c r="D996" s="215" t="s">
        <v>5036</v>
      </c>
      <c r="E996" t="s">
        <v>4883</v>
      </c>
      <c r="F996" s="54">
        <v>21</v>
      </c>
      <c r="G996" t="s">
        <v>315</v>
      </c>
      <c r="H996" s="24">
        <v>1</v>
      </c>
      <c r="I996" s="24" t="s">
        <v>5037</v>
      </c>
      <c r="J996" s="24"/>
      <c r="K996" s="24">
        <v>20050211</v>
      </c>
      <c r="L996" s="242" t="s">
        <v>2092</v>
      </c>
      <c r="M996" t="s">
        <v>4864</v>
      </c>
    </row>
    <row r="997" spans="1:13">
      <c r="A997" s="479">
        <v>996</v>
      </c>
      <c r="B997" s="8">
        <v>100000996</v>
      </c>
      <c r="C997" t="s">
        <v>5038</v>
      </c>
      <c r="D997" s="215" t="s">
        <v>5039</v>
      </c>
      <c r="E997" t="s">
        <v>4981</v>
      </c>
      <c r="F997" s="54">
        <v>22</v>
      </c>
      <c r="G997" t="s">
        <v>315</v>
      </c>
      <c r="H997" s="24">
        <v>1</v>
      </c>
      <c r="I997" s="24" t="s">
        <v>5040</v>
      </c>
      <c r="J997" s="24"/>
      <c r="K997" s="24">
        <v>20040501</v>
      </c>
      <c r="L997" s="242" t="s">
        <v>1847</v>
      </c>
      <c r="M997" t="s">
        <v>4864</v>
      </c>
    </row>
    <row r="998" spans="1:13">
      <c r="A998" s="479">
        <v>997</v>
      </c>
      <c r="B998" s="8">
        <v>100000997</v>
      </c>
      <c r="C998" t="s">
        <v>5041</v>
      </c>
      <c r="D998" s="215" t="s">
        <v>5042</v>
      </c>
      <c r="E998" t="s">
        <v>4967</v>
      </c>
      <c r="F998" s="54">
        <v>24</v>
      </c>
      <c r="G998" t="s">
        <v>315</v>
      </c>
      <c r="H998" s="24">
        <v>1</v>
      </c>
      <c r="I998" s="24" t="s">
        <v>5043</v>
      </c>
      <c r="J998" s="24"/>
      <c r="K998" s="24">
        <v>20041231</v>
      </c>
      <c r="L998" s="242" t="s">
        <v>1847</v>
      </c>
      <c r="M998" t="s">
        <v>4864</v>
      </c>
    </row>
    <row r="999" spans="1:13">
      <c r="A999" s="479">
        <v>998</v>
      </c>
      <c r="B999" s="8">
        <v>100000998</v>
      </c>
      <c r="C999" t="s">
        <v>5044</v>
      </c>
      <c r="D999" s="215" t="s">
        <v>5045</v>
      </c>
      <c r="E999" t="s">
        <v>4879</v>
      </c>
      <c r="F999" s="54">
        <v>23</v>
      </c>
      <c r="G999" t="s">
        <v>315</v>
      </c>
      <c r="H999" s="24">
        <v>1</v>
      </c>
      <c r="I999" s="24" t="s">
        <v>5046</v>
      </c>
      <c r="J999" s="24"/>
      <c r="K999" s="24">
        <v>20050122</v>
      </c>
      <c r="L999" s="242" t="s">
        <v>2092</v>
      </c>
      <c r="M999" t="s">
        <v>4864</v>
      </c>
    </row>
    <row r="1000" spans="1:13">
      <c r="A1000" s="479">
        <v>999</v>
      </c>
      <c r="B1000" s="8">
        <v>100000999</v>
      </c>
      <c r="C1000" t="s">
        <v>5047</v>
      </c>
      <c r="D1000" s="215" t="s">
        <v>5048</v>
      </c>
      <c r="E1000" t="s">
        <v>4879</v>
      </c>
      <c r="F1000" s="54">
        <v>23</v>
      </c>
      <c r="G1000" t="s">
        <v>315</v>
      </c>
      <c r="H1000" s="24">
        <v>1</v>
      </c>
      <c r="I1000" s="24" t="s">
        <v>5049</v>
      </c>
      <c r="J1000" s="24"/>
      <c r="K1000" s="24">
        <v>20050120</v>
      </c>
      <c r="L1000" s="242" t="s">
        <v>2092</v>
      </c>
      <c r="M1000" t="s">
        <v>4864</v>
      </c>
    </row>
    <row r="1001" spans="1:13">
      <c r="A1001" s="479">
        <v>1000</v>
      </c>
      <c r="B1001" s="8">
        <v>100001000</v>
      </c>
      <c r="C1001" t="s">
        <v>5050</v>
      </c>
      <c r="D1001" s="215" t="s">
        <v>5051</v>
      </c>
      <c r="E1001" t="s">
        <v>4879</v>
      </c>
      <c r="F1001" s="54">
        <v>23</v>
      </c>
      <c r="G1001" t="s">
        <v>315</v>
      </c>
      <c r="H1001" s="24">
        <v>1</v>
      </c>
      <c r="I1001" s="24" t="s">
        <v>5052</v>
      </c>
      <c r="J1001" s="24"/>
      <c r="K1001" s="24">
        <v>20040901</v>
      </c>
      <c r="L1001" s="242" t="s">
        <v>1847</v>
      </c>
      <c r="M1001" t="s">
        <v>4864</v>
      </c>
    </row>
    <row r="1002" spans="1:13">
      <c r="A1002" s="479">
        <v>1001</v>
      </c>
      <c r="B1002" s="8">
        <v>100001001</v>
      </c>
      <c r="C1002" t="s">
        <v>5053</v>
      </c>
      <c r="D1002" s="215" t="s">
        <v>5054</v>
      </c>
      <c r="E1002" t="s">
        <v>4981</v>
      </c>
      <c r="F1002" s="54">
        <v>22</v>
      </c>
      <c r="G1002" t="s">
        <v>1641</v>
      </c>
      <c r="H1002" s="24">
        <v>1</v>
      </c>
      <c r="I1002" s="24" t="s">
        <v>5055</v>
      </c>
      <c r="J1002" s="24"/>
      <c r="K1002" s="24">
        <v>20040630</v>
      </c>
      <c r="L1002" s="242" t="s">
        <v>1847</v>
      </c>
      <c r="M1002" t="s">
        <v>4864</v>
      </c>
    </row>
    <row r="1003" spans="1:13">
      <c r="A1003" s="479">
        <v>1002</v>
      </c>
      <c r="B1003" s="8">
        <v>100001002</v>
      </c>
      <c r="C1003" t="s">
        <v>5056</v>
      </c>
      <c r="D1003" s="215" t="s">
        <v>5057</v>
      </c>
      <c r="E1003" t="s">
        <v>4981</v>
      </c>
      <c r="F1003" s="54">
        <v>22</v>
      </c>
      <c r="G1003" t="s">
        <v>1641</v>
      </c>
      <c r="H1003" s="24">
        <v>1</v>
      </c>
      <c r="I1003" s="24" t="s">
        <v>5058</v>
      </c>
      <c r="J1003" s="24"/>
      <c r="K1003" s="24">
        <v>20040528</v>
      </c>
      <c r="L1003" s="242" t="s">
        <v>1847</v>
      </c>
      <c r="M1003" t="s">
        <v>4864</v>
      </c>
    </row>
    <row r="1004" spans="1:13">
      <c r="A1004" s="479">
        <v>1003</v>
      </c>
      <c r="B1004" s="8">
        <v>100001003</v>
      </c>
      <c r="C1004" t="s">
        <v>5059</v>
      </c>
      <c r="D1004" s="215" t="s">
        <v>5060</v>
      </c>
      <c r="E1004" t="s">
        <v>5061</v>
      </c>
      <c r="F1004" s="54">
        <v>15</v>
      </c>
      <c r="G1004" t="s">
        <v>317</v>
      </c>
      <c r="H1004" s="24">
        <v>3</v>
      </c>
      <c r="I1004" s="24" t="s">
        <v>5062</v>
      </c>
      <c r="J1004" s="24"/>
      <c r="K1004" s="24">
        <v>20020511</v>
      </c>
      <c r="L1004" s="242" t="s">
        <v>1814</v>
      </c>
      <c r="M1004" t="s">
        <v>4864</v>
      </c>
    </row>
    <row r="1005" spans="1:13">
      <c r="A1005" s="479">
        <v>1004</v>
      </c>
      <c r="B1005" s="8">
        <v>100001004</v>
      </c>
      <c r="C1005" t="s">
        <v>5063</v>
      </c>
      <c r="D1005" s="215" t="s">
        <v>5064</v>
      </c>
      <c r="E1005" t="s">
        <v>4883</v>
      </c>
      <c r="F1005" s="54">
        <v>21</v>
      </c>
      <c r="G1005" t="s">
        <v>317</v>
      </c>
      <c r="H1005" s="24">
        <v>1</v>
      </c>
      <c r="I1005" s="24" t="s">
        <v>5065</v>
      </c>
      <c r="J1005" s="24"/>
      <c r="K1005" s="24">
        <v>20040606</v>
      </c>
      <c r="L1005" s="242" t="s">
        <v>1847</v>
      </c>
      <c r="M1005" t="s">
        <v>4864</v>
      </c>
    </row>
    <row r="1006" spans="1:13">
      <c r="A1006" s="479" t="e">
        <v>#N/A</v>
      </c>
      <c r="B1006" s="8">
        <v>100001005</v>
      </c>
      <c r="C1006" t="e">
        <v>#N/A</v>
      </c>
      <c r="D1006" s="215" t="e">
        <v>#N/A</v>
      </c>
      <c r="E1006" t="e">
        <v>#N/A</v>
      </c>
      <c r="F1006" s="54" t="e">
        <v>#N/A</v>
      </c>
      <c r="G1006" t="e">
        <v>#N/A</v>
      </c>
      <c r="H1006" s="24" t="e">
        <v>#N/A</v>
      </c>
      <c r="I1006" s="24" t="e">
        <v>#N/A</v>
      </c>
      <c r="J1006" s="24"/>
      <c r="K1006" s="24" t="e">
        <v>#N/A</v>
      </c>
      <c r="L1006" s="242" t="e">
        <v>#N/A</v>
      </c>
      <c r="M1006" t="e">
        <v>#N/A</v>
      </c>
    </row>
    <row r="1007" spans="1:13">
      <c r="A1007" s="479">
        <v>1006</v>
      </c>
      <c r="B1007" s="8">
        <v>100001006</v>
      </c>
      <c r="C1007" t="s">
        <v>5066</v>
      </c>
      <c r="D1007" s="215" t="s">
        <v>5067</v>
      </c>
      <c r="E1007" t="s">
        <v>4883</v>
      </c>
      <c r="F1007" s="54">
        <v>21</v>
      </c>
      <c r="G1007" t="s">
        <v>317</v>
      </c>
      <c r="H1007" s="24">
        <v>1</v>
      </c>
      <c r="I1007" s="24" t="s">
        <v>5068</v>
      </c>
      <c r="J1007" s="24"/>
      <c r="K1007" s="24">
        <v>20040803</v>
      </c>
      <c r="L1007" s="242" t="s">
        <v>1847</v>
      </c>
      <c r="M1007" t="s">
        <v>4864</v>
      </c>
    </row>
    <row r="1008" spans="1:13">
      <c r="A1008" s="479">
        <v>1007</v>
      </c>
      <c r="B1008" s="8">
        <v>100001007</v>
      </c>
      <c r="C1008" t="s">
        <v>5069</v>
      </c>
      <c r="D1008" s="215" t="s">
        <v>5070</v>
      </c>
      <c r="E1008" t="s">
        <v>5071</v>
      </c>
      <c r="F1008" s="54">
        <v>27</v>
      </c>
      <c r="G1008" t="s">
        <v>317</v>
      </c>
      <c r="H1008" s="24">
        <v>1</v>
      </c>
      <c r="I1008" s="24" t="s">
        <v>5072</v>
      </c>
      <c r="J1008" s="24"/>
      <c r="K1008" s="24">
        <v>20040507</v>
      </c>
      <c r="L1008" s="242" t="s">
        <v>1847</v>
      </c>
      <c r="M1008" t="s">
        <v>4864</v>
      </c>
    </row>
    <row r="1009" spans="1:13">
      <c r="A1009" s="479">
        <v>1008</v>
      </c>
      <c r="B1009" s="8">
        <v>100001008</v>
      </c>
      <c r="C1009" t="s">
        <v>5073</v>
      </c>
      <c r="D1009" s="215" t="s">
        <v>5074</v>
      </c>
      <c r="E1009" t="s">
        <v>4883</v>
      </c>
      <c r="F1009" s="54">
        <v>21</v>
      </c>
      <c r="G1009" t="s">
        <v>317</v>
      </c>
      <c r="H1009" s="24">
        <v>1</v>
      </c>
      <c r="I1009" s="24" t="s">
        <v>5075</v>
      </c>
      <c r="J1009" s="24"/>
      <c r="K1009" s="24">
        <v>20050116</v>
      </c>
      <c r="L1009" s="242" t="s">
        <v>2092</v>
      </c>
      <c r="M1009" t="s">
        <v>4864</v>
      </c>
    </row>
    <row r="1010" spans="1:13">
      <c r="A1010" s="479">
        <v>1009</v>
      </c>
      <c r="B1010" s="8">
        <v>100001009</v>
      </c>
      <c r="C1010" t="s">
        <v>5076</v>
      </c>
      <c r="D1010" s="215" t="s">
        <v>5077</v>
      </c>
      <c r="E1010" t="s">
        <v>5078</v>
      </c>
      <c r="F1010" s="54">
        <v>33</v>
      </c>
      <c r="G1010" t="s">
        <v>317</v>
      </c>
      <c r="H1010" s="24">
        <v>1</v>
      </c>
      <c r="I1010" s="24" t="s">
        <v>5079</v>
      </c>
      <c r="J1010" s="24"/>
      <c r="K1010" s="24">
        <v>20050321</v>
      </c>
      <c r="L1010" s="242" t="s">
        <v>2092</v>
      </c>
      <c r="M1010" t="s">
        <v>4864</v>
      </c>
    </row>
    <row r="1011" spans="1:13">
      <c r="A1011" s="479">
        <v>1010</v>
      </c>
      <c r="B1011" s="8">
        <v>100001010</v>
      </c>
      <c r="C1011" t="s">
        <v>5080</v>
      </c>
      <c r="D1011" s="215" t="s">
        <v>5081</v>
      </c>
      <c r="E1011" t="s">
        <v>5082</v>
      </c>
      <c r="F1011" s="54">
        <v>18</v>
      </c>
      <c r="G1011" t="s">
        <v>317</v>
      </c>
      <c r="H1011" s="24">
        <v>1</v>
      </c>
      <c r="I1011" s="24" t="s">
        <v>5083</v>
      </c>
      <c r="J1011" s="24"/>
      <c r="K1011" s="24">
        <v>20040908</v>
      </c>
      <c r="L1011" s="242" t="s">
        <v>1847</v>
      </c>
      <c r="M1011" t="s">
        <v>4864</v>
      </c>
    </row>
    <row r="1012" spans="1:13">
      <c r="A1012" s="479">
        <v>1011</v>
      </c>
      <c r="B1012" s="8">
        <v>100001011</v>
      </c>
      <c r="C1012" t="s">
        <v>5084</v>
      </c>
      <c r="D1012" s="215" t="s">
        <v>5085</v>
      </c>
      <c r="E1012" t="s">
        <v>4879</v>
      </c>
      <c r="F1012" s="54">
        <v>23</v>
      </c>
      <c r="G1012" t="s">
        <v>317</v>
      </c>
      <c r="H1012" s="24">
        <v>1</v>
      </c>
      <c r="I1012" s="24" t="s">
        <v>5086</v>
      </c>
      <c r="J1012" s="24"/>
      <c r="K1012" s="24">
        <v>20040913</v>
      </c>
      <c r="L1012" s="242" t="s">
        <v>1847</v>
      </c>
      <c r="M1012" t="s">
        <v>4864</v>
      </c>
    </row>
    <row r="1013" spans="1:13">
      <c r="A1013" s="479">
        <v>1012</v>
      </c>
      <c r="B1013" s="8">
        <v>100001012</v>
      </c>
      <c r="C1013" t="s">
        <v>5087</v>
      </c>
      <c r="D1013" s="215" t="s">
        <v>5088</v>
      </c>
      <c r="E1013" t="s">
        <v>4879</v>
      </c>
      <c r="F1013" s="54">
        <v>23</v>
      </c>
      <c r="G1013" t="s">
        <v>317</v>
      </c>
      <c r="H1013" s="24">
        <v>1</v>
      </c>
      <c r="I1013" s="24" t="s">
        <v>5089</v>
      </c>
      <c r="J1013" s="24"/>
      <c r="K1013" s="24">
        <v>20040511</v>
      </c>
      <c r="L1013" s="242" t="s">
        <v>1847</v>
      </c>
      <c r="M1013" t="s">
        <v>4864</v>
      </c>
    </row>
    <row r="1014" spans="1:13">
      <c r="A1014" s="479">
        <v>1013</v>
      </c>
      <c r="B1014" s="8">
        <v>100001013</v>
      </c>
      <c r="C1014" t="s">
        <v>5090</v>
      </c>
      <c r="D1014" s="215" t="s">
        <v>4942</v>
      </c>
      <c r="E1014" t="s">
        <v>4981</v>
      </c>
      <c r="F1014" s="54">
        <v>22</v>
      </c>
      <c r="G1014" t="s">
        <v>317</v>
      </c>
      <c r="H1014" s="24">
        <v>1</v>
      </c>
      <c r="I1014" s="24" t="s">
        <v>4943</v>
      </c>
      <c r="J1014" s="24"/>
      <c r="K1014" s="24">
        <v>20041229</v>
      </c>
      <c r="L1014" s="242" t="s">
        <v>1847</v>
      </c>
      <c r="M1014" t="s">
        <v>4864</v>
      </c>
    </row>
    <row r="1015" spans="1:13">
      <c r="A1015" s="479">
        <v>1014</v>
      </c>
      <c r="B1015" s="8">
        <v>100001014</v>
      </c>
      <c r="C1015" t="s">
        <v>5091</v>
      </c>
      <c r="D1015" s="215" t="s">
        <v>5092</v>
      </c>
      <c r="E1015" t="s">
        <v>4879</v>
      </c>
      <c r="F1015" s="54">
        <v>23</v>
      </c>
      <c r="G1015" t="s">
        <v>317</v>
      </c>
      <c r="H1015" s="24">
        <v>1</v>
      </c>
      <c r="I1015" s="24" t="s">
        <v>5093</v>
      </c>
      <c r="J1015" s="24"/>
      <c r="K1015" s="24">
        <v>20040607</v>
      </c>
      <c r="L1015" s="242" t="s">
        <v>1847</v>
      </c>
      <c r="M1015" t="s">
        <v>4864</v>
      </c>
    </row>
    <row r="1016" spans="1:13">
      <c r="A1016" s="479">
        <v>1015</v>
      </c>
      <c r="B1016" s="8">
        <v>100001015</v>
      </c>
      <c r="C1016" t="s">
        <v>5094</v>
      </c>
      <c r="D1016" s="215" t="s">
        <v>5095</v>
      </c>
      <c r="E1016" t="s">
        <v>4879</v>
      </c>
      <c r="F1016" s="54">
        <v>23</v>
      </c>
      <c r="G1016" t="s">
        <v>327</v>
      </c>
      <c r="H1016" s="24">
        <v>1</v>
      </c>
      <c r="I1016" s="24" t="s">
        <v>5096</v>
      </c>
      <c r="J1016" s="24"/>
      <c r="K1016" s="24">
        <v>20041007</v>
      </c>
      <c r="L1016" s="242" t="s">
        <v>1847</v>
      </c>
      <c r="M1016" t="e">
        <v>#N/A</v>
      </c>
    </row>
    <row r="1017" spans="1:13">
      <c r="A1017" s="479">
        <v>1016</v>
      </c>
      <c r="B1017" s="8">
        <v>100001016</v>
      </c>
      <c r="C1017" t="s">
        <v>5097</v>
      </c>
      <c r="D1017" s="215" t="s">
        <v>5098</v>
      </c>
      <c r="E1017" t="s">
        <v>4879</v>
      </c>
      <c r="F1017" s="54">
        <v>23</v>
      </c>
      <c r="G1017" t="s">
        <v>322</v>
      </c>
      <c r="H1017" s="24" t="s">
        <v>44</v>
      </c>
      <c r="I1017" s="24" t="s">
        <v>5099</v>
      </c>
      <c r="J1017" s="24"/>
      <c r="K1017" s="24">
        <v>20000321</v>
      </c>
      <c r="L1017" s="242" t="s">
        <v>1787</v>
      </c>
      <c r="M1017" t="s">
        <v>4864</v>
      </c>
    </row>
    <row r="1018" spans="1:13">
      <c r="A1018" s="479">
        <v>1017</v>
      </c>
      <c r="B1018" s="8">
        <v>100001017</v>
      </c>
      <c r="C1018" t="s">
        <v>5100</v>
      </c>
      <c r="D1018" s="215" t="s">
        <v>5101</v>
      </c>
      <c r="E1018" t="s">
        <v>5071</v>
      </c>
      <c r="F1018" s="54">
        <v>27</v>
      </c>
      <c r="G1018" t="s">
        <v>322</v>
      </c>
      <c r="H1018" s="24" t="s">
        <v>44</v>
      </c>
      <c r="I1018" s="24" t="s">
        <v>5102</v>
      </c>
      <c r="J1018" s="24"/>
      <c r="K1018" s="24">
        <v>20000416</v>
      </c>
      <c r="L1018" s="242" t="s">
        <v>1787</v>
      </c>
      <c r="M1018" t="s">
        <v>4864</v>
      </c>
    </row>
    <row r="1019" spans="1:13">
      <c r="A1019" s="479">
        <v>1018</v>
      </c>
      <c r="B1019" s="8">
        <v>100001018</v>
      </c>
      <c r="C1019" t="s">
        <v>5103</v>
      </c>
      <c r="D1019" s="215" t="s">
        <v>5104</v>
      </c>
      <c r="E1019" t="s">
        <v>4879</v>
      </c>
      <c r="F1019" s="54">
        <v>23</v>
      </c>
      <c r="G1019" t="s">
        <v>322</v>
      </c>
      <c r="H1019" s="24">
        <v>1</v>
      </c>
      <c r="I1019" s="24" t="s">
        <v>5105</v>
      </c>
      <c r="J1019" s="24"/>
      <c r="K1019" s="24">
        <v>20040917</v>
      </c>
      <c r="L1019" s="242" t="s">
        <v>1847</v>
      </c>
      <c r="M1019" t="s">
        <v>4864</v>
      </c>
    </row>
    <row r="1020" spans="1:13">
      <c r="A1020" s="479">
        <v>1019</v>
      </c>
      <c r="B1020" s="8">
        <v>100001019</v>
      </c>
      <c r="C1020" t="s">
        <v>5106</v>
      </c>
      <c r="D1020" s="215" t="s">
        <v>5107</v>
      </c>
      <c r="E1020" t="s">
        <v>4879</v>
      </c>
      <c r="F1020" s="54">
        <v>23</v>
      </c>
      <c r="G1020" t="s">
        <v>322</v>
      </c>
      <c r="H1020" s="24">
        <v>1</v>
      </c>
      <c r="I1020" s="24" t="s">
        <v>5108</v>
      </c>
      <c r="J1020" s="24"/>
      <c r="K1020" s="24">
        <v>20040616</v>
      </c>
      <c r="L1020" s="242" t="s">
        <v>1847</v>
      </c>
      <c r="M1020" t="s">
        <v>4864</v>
      </c>
    </row>
    <row r="1021" spans="1:13">
      <c r="A1021" s="479">
        <v>1020</v>
      </c>
      <c r="B1021" s="8">
        <v>100001020</v>
      </c>
      <c r="C1021" t="s">
        <v>5109</v>
      </c>
      <c r="D1021" s="215" t="s">
        <v>5110</v>
      </c>
      <c r="E1021" t="s">
        <v>5071</v>
      </c>
      <c r="F1021" s="54">
        <v>27</v>
      </c>
      <c r="G1021" t="s">
        <v>322</v>
      </c>
      <c r="H1021" s="24">
        <v>1</v>
      </c>
      <c r="I1021" s="24" t="s">
        <v>5111</v>
      </c>
      <c r="J1021" s="24"/>
      <c r="K1021" s="24">
        <v>20040715</v>
      </c>
      <c r="L1021" s="242" t="s">
        <v>1847</v>
      </c>
      <c r="M1021" t="s">
        <v>4864</v>
      </c>
    </row>
    <row r="1022" spans="1:13">
      <c r="A1022" s="479">
        <v>1021</v>
      </c>
      <c r="B1022" s="8">
        <v>100001021</v>
      </c>
      <c r="C1022" t="s">
        <v>5112</v>
      </c>
      <c r="D1022" s="215" t="s">
        <v>5113</v>
      </c>
      <c r="E1022" t="s">
        <v>4879</v>
      </c>
      <c r="F1022" s="54">
        <v>23</v>
      </c>
      <c r="G1022" t="s">
        <v>322</v>
      </c>
      <c r="H1022" s="24">
        <v>1</v>
      </c>
      <c r="I1022" s="24" t="s">
        <v>5114</v>
      </c>
      <c r="J1022" s="24"/>
      <c r="K1022" s="24">
        <v>20040826</v>
      </c>
      <c r="L1022" s="242" t="s">
        <v>1847</v>
      </c>
      <c r="M1022" t="s">
        <v>4864</v>
      </c>
    </row>
    <row r="1023" spans="1:13">
      <c r="A1023" s="479">
        <v>1022</v>
      </c>
      <c r="B1023" s="8">
        <v>100001022</v>
      </c>
      <c r="C1023" t="s">
        <v>5115</v>
      </c>
      <c r="D1023" s="215" t="s">
        <v>5116</v>
      </c>
      <c r="E1023" t="s">
        <v>4981</v>
      </c>
      <c r="F1023" s="54">
        <v>22</v>
      </c>
      <c r="G1023" t="s">
        <v>1642</v>
      </c>
      <c r="H1023" s="24">
        <v>4</v>
      </c>
      <c r="I1023" s="24" t="s">
        <v>5117</v>
      </c>
      <c r="J1023" s="24"/>
      <c r="K1023" s="24">
        <v>20010608</v>
      </c>
      <c r="L1023" s="242" t="s">
        <v>1796</v>
      </c>
      <c r="M1023" t="s">
        <v>4864</v>
      </c>
    </row>
    <row r="1024" spans="1:13">
      <c r="A1024" s="479">
        <v>1023</v>
      </c>
      <c r="B1024" s="8">
        <v>100001023</v>
      </c>
      <c r="C1024" s="24" t="s">
        <v>5118</v>
      </c>
      <c r="D1024" s="215" t="s">
        <v>5119</v>
      </c>
      <c r="E1024" s="24" t="s">
        <v>4981</v>
      </c>
      <c r="F1024" s="54">
        <v>22</v>
      </c>
      <c r="G1024" s="24" t="s">
        <v>1642</v>
      </c>
      <c r="H1024" s="54">
        <v>1</v>
      </c>
      <c r="I1024" s="54" t="s">
        <v>5120</v>
      </c>
      <c r="J1024" s="54"/>
      <c r="K1024" s="54">
        <v>20040724</v>
      </c>
      <c r="L1024" s="242" t="s">
        <v>1847</v>
      </c>
      <c r="M1024" t="s">
        <v>4864</v>
      </c>
    </row>
    <row r="1025" spans="1:13">
      <c r="A1025" s="479">
        <v>1024</v>
      </c>
      <c r="B1025" s="8">
        <v>100001024</v>
      </c>
      <c r="C1025" s="24" t="s">
        <v>5121</v>
      </c>
      <c r="D1025" s="215" t="s">
        <v>5122</v>
      </c>
      <c r="E1025" s="24" t="s">
        <v>4981</v>
      </c>
      <c r="F1025" s="54">
        <v>22</v>
      </c>
      <c r="G1025" s="24" t="s">
        <v>1642</v>
      </c>
      <c r="H1025" s="54">
        <v>1</v>
      </c>
      <c r="I1025" s="54" t="s">
        <v>5123</v>
      </c>
      <c r="J1025" s="54"/>
      <c r="K1025" s="54">
        <v>20041203</v>
      </c>
      <c r="L1025" s="242" t="s">
        <v>1847</v>
      </c>
      <c r="M1025" t="s">
        <v>4864</v>
      </c>
    </row>
    <row r="1026" spans="1:13">
      <c r="A1026" s="479">
        <v>1025</v>
      </c>
      <c r="B1026" s="8">
        <v>100001025</v>
      </c>
      <c r="C1026" s="24" t="s">
        <v>5124</v>
      </c>
      <c r="D1026" s="215" t="s">
        <v>5125</v>
      </c>
      <c r="E1026" s="24" t="s">
        <v>4981</v>
      </c>
      <c r="F1026" s="54">
        <v>22</v>
      </c>
      <c r="G1026" s="24" t="s">
        <v>1642</v>
      </c>
      <c r="H1026" s="54">
        <v>1</v>
      </c>
      <c r="I1026" s="54" t="s">
        <v>5126</v>
      </c>
      <c r="J1026" s="54"/>
      <c r="K1026" s="54">
        <v>20040508</v>
      </c>
      <c r="L1026" s="242" t="s">
        <v>1847</v>
      </c>
      <c r="M1026" t="s">
        <v>4864</v>
      </c>
    </row>
    <row r="1027" spans="1:13">
      <c r="C1027" s="24"/>
      <c r="D1027" s="215"/>
      <c r="E1027" s="24"/>
      <c r="F1027" s="54"/>
      <c r="G1027" s="24"/>
      <c r="H1027" s="54"/>
      <c r="I1027" s="54"/>
      <c r="J1027" s="54"/>
      <c r="K1027" s="54"/>
      <c r="L1027" s="242"/>
    </row>
    <row r="1028" spans="1:13">
      <c r="C1028" s="24"/>
      <c r="D1028" s="215"/>
      <c r="E1028" s="24"/>
      <c r="F1028" s="54"/>
      <c r="G1028" s="24"/>
      <c r="H1028" s="54"/>
      <c r="I1028" s="54"/>
      <c r="J1028" s="54"/>
      <c r="K1028" s="54"/>
      <c r="L1028" s="242"/>
    </row>
    <row r="1029" spans="1:13">
      <c r="C1029" s="24"/>
      <c r="D1029" s="215"/>
      <c r="E1029" s="24"/>
      <c r="F1029" s="54"/>
      <c r="G1029" s="24"/>
      <c r="H1029" s="54"/>
      <c r="I1029" s="54"/>
      <c r="J1029" s="54"/>
      <c r="K1029" s="54"/>
      <c r="L1029" s="242"/>
    </row>
    <row r="1030" spans="1:13">
      <c r="C1030" s="24"/>
      <c r="D1030" s="215"/>
      <c r="E1030" s="24"/>
      <c r="F1030" s="54"/>
      <c r="G1030" s="24"/>
      <c r="H1030" s="54"/>
      <c r="I1030" s="54"/>
      <c r="J1030" s="54"/>
      <c r="K1030" s="54"/>
      <c r="L1030" s="242"/>
    </row>
    <row r="1031" spans="1:13">
      <c r="C1031" s="24"/>
      <c r="D1031" s="215"/>
      <c r="E1031" s="24"/>
      <c r="F1031" s="54"/>
      <c r="G1031" s="24"/>
      <c r="H1031" s="54"/>
      <c r="I1031" s="54"/>
      <c r="J1031" s="54"/>
      <c r="K1031" s="54"/>
      <c r="L1031" s="242"/>
    </row>
    <row r="1032" spans="1:13">
      <c r="C1032" s="24"/>
      <c r="D1032" s="215"/>
      <c r="E1032" s="24"/>
      <c r="F1032" s="54"/>
      <c r="G1032" s="24"/>
      <c r="H1032" s="54"/>
      <c r="I1032" s="54"/>
      <c r="J1032" s="54"/>
      <c r="K1032" s="54"/>
      <c r="L1032" s="242"/>
    </row>
    <row r="1033" spans="1:13">
      <c r="C1033" s="24"/>
      <c r="D1033" s="215"/>
      <c r="E1033" s="24"/>
      <c r="F1033" s="54"/>
      <c r="G1033" s="24"/>
      <c r="H1033" s="54"/>
      <c r="I1033" s="54"/>
      <c r="J1033" s="54"/>
      <c r="K1033" s="54"/>
      <c r="L1033" s="242"/>
    </row>
    <row r="1034" spans="1:13">
      <c r="C1034" s="24"/>
      <c r="D1034" s="215"/>
      <c r="E1034" s="24"/>
      <c r="F1034" s="54"/>
      <c r="G1034" s="24"/>
      <c r="H1034" s="54"/>
      <c r="I1034" s="54"/>
      <c r="J1034" s="54"/>
      <c r="K1034" s="54"/>
      <c r="L1034" s="242"/>
    </row>
    <row r="1035" spans="1:13">
      <c r="C1035" s="24"/>
      <c r="D1035" s="215"/>
      <c r="E1035" s="24"/>
      <c r="F1035" s="54"/>
      <c r="G1035" s="24"/>
      <c r="H1035" s="54"/>
      <c r="I1035" s="54"/>
      <c r="J1035" s="54"/>
      <c r="K1035" s="54"/>
      <c r="L1035" s="242"/>
    </row>
    <row r="1036" spans="1:13">
      <c r="C1036" s="24"/>
      <c r="D1036" s="215"/>
      <c r="E1036" s="24"/>
      <c r="F1036" s="54"/>
      <c r="G1036" s="24"/>
      <c r="H1036" s="54"/>
      <c r="I1036" s="54"/>
      <c r="J1036" s="54"/>
      <c r="K1036" s="54"/>
      <c r="L1036" s="242"/>
    </row>
    <row r="1037" spans="1:13">
      <c r="C1037" s="24"/>
      <c r="D1037" s="215"/>
      <c r="E1037" s="24"/>
      <c r="F1037" s="54"/>
      <c r="G1037" s="24"/>
      <c r="H1037" s="54"/>
      <c r="I1037" s="54"/>
      <c r="J1037" s="54"/>
      <c r="K1037" s="54"/>
      <c r="L1037" s="242"/>
    </row>
    <row r="1038" spans="1:13">
      <c r="C1038" s="24"/>
      <c r="D1038" s="215"/>
      <c r="E1038" s="24"/>
      <c r="F1038" s="54"/>
      <c r="G1038" s="24"/>
      <c r="H1038" s="54"/>
      <c r="I1038" s="54"/>
      <c r="J1038" s="54"/>
      <c r="K1038" s="54"/>
      <c r="L1038" s="242"/>
    </row>
    <row r="1039" spans="1:13">
      <c r="C1039" s="24"/>
      <c r="D1039" s="215"/>
      <c r="E1039" s="24"/>
      <c r="F1039" s="54"/>
      <c r="G1039" s="24"/>
      <c r="H1039" s="54"/>
      <c r="I1039" s="54"/>
      <c r="J1039" s="54"/>
      <c r="K1039" s="54"/>
      <c r="L1039" s="242"/>
    </row>
    <row r="1040" spans="1:13">
      <c r="C1040" s="24"/>
      <c r="D1040" s="215"/>
      <c r="E1040" s="24"/>
      <c r="F1040" s="54"/>
      <c r="G1040" s="24"/>
      <c r="H1040" s="54"/>
      <c r="I1040" s="54"/>
      <c r="J1040" s="54"/>
      <c r="K1040" s="54"/>
      <c r="L1040" s="242"/>
    </row>
    <row r="1041" spans="3:12">
      <c r="C1041" s="24"/>
      <c r="D1041" s="215"/>
      <c r="E1041" s="24"/>
      <c r="F1041" s="54"/>
      <c r="G1041" s="24"/>
      <c r="H1041" s="54"/>
      <c r="I1041" s="54"/>
      <c r="J1041" s="54"/>
      <c r="K1041" s="54"/>
      <c r="L1041" s="242"/>
    </row>
    <row r="1042" spans="3:12">
      <c r="C1042" s="24"/>
      <c r="D1042" s="215"/>
      <c r="E1042" s="24"/>
      <c r="F1042" s="54"/>
      <c r="G1042" s="24"/>
      <c r="H1042" s="54"/>
      <c r="I1042" s="54"/>
      <c r="J1042" s="54"/>
      <c r="K1042" s="54"/>
      <c r="L1042" s="242"/>
    </row>
    <row r="1043" spans="3:12">
      <c r="C1043" s="24"/>
      <c r="D1043" s="215"/>
      <c r="E1043" s="24"/>
      <c r="F1043" s="54"/>
      <c r="G1043" s="24"/>
      <c r="H1043" s="54"/>
      <c r="I1043" s="54"/>
      <c r="J1043" s="54"/>
      <c r="K1043" s="54"/>
      <c r="L1043" s="242"/>
    </row>
    <row r="1044" spans="3:12">
      <c r="C1044" s="24"/>
      <c r="D1044" s="215"/>
      <c r="E1044" s="24"/>
      <c r="F1044" s="54"/>
      <c r="G1044" s="24"/>
      <c r="H1044" s="54"/>
      <c r="I1044" s="54"/>
      <c r="J1044" s="54"/>
      <c r="K1044" s="54"/>
      <c r="L1044" s="242"/>
    </row>
    <row r="1045" spans="3:12">
      <c r="C1045" s="24"/>
      <c r="D1045" s="215"/>
      <c r="E1045" s="24"/>
      <c r="F1045" s="54"/>
      <c r="G1045" s="24"/>
      <c r="H1045" s="54"/>
      <c r="I1045" s="54"/>
      <c r="J1045" s="54"/>
      <c r="K1045" s="54"/>
      <c r="L1045" s="242"/>
    </row>
    <row r="1046" spans="3:12">
      <c r="C1046" s="24"/>
      <c r="D1046" s="215"/>
      <c r="E1046" s="24"/>
      <c r="F1046" s="54"/>
      <c r="G1046" s="24"/>
      <c r="H1046" s="54"/>
      <c r="I1046" s="54"/>
      <c r="J1046" s="54"/>
      <c r="K1046" s="54"/>
      <c r="L1046" s="242"/>
    </row>
    <row r="1047" spans="3:12">
      <c r="C1047" s="24"/>
      <c r="D1047" s="215"/>
      <c r="E1047" s="24"/>
      <c r="F1047" s="54"/>
      <c r="G1047" s="24"/>
      <c r="H1047" s="54"/>
      <c r="I1047" s="54"/>
      <c r="J1047" s="54"/>
      <c r="K1047" s="54"/>
      <c r="L1047" s="242"/>
    </row>
    <row r="1048" spans="3:12">
      <c r="C1048" s="24"/>
      <c r="D1048" s="215"/>
      <c r="E1048" s="24"/>
      <c r="F1048" s="54"/>
      <c r="G1048" s="24"/>
      <c r="H1048" s="54"/>
      <c r="I1048" s="54"/>
      <c r="J1048" s="54"/>
      <c r="K1048" s="54"/>
      <c r="L1048" s="242"/>
    </row>
    <row r="1049" spans="3:12">
      <c r="C1049" s="24"/>
      <c r="D1049" s="215"/>
      <c r="E1049" s="24"/>
      <c r="F1049" s="54"/>
      <c r="G1049" s="24"/>
      <c r="H1049" s="54"/>
      <c r="I1049" s="54"/>
      <c r="J1049" s="54"/>
      <c r="K1049" s="54"/>
      <c r="L1049" s="242"/>
    </row>
    <row r="1050" spans="3:12">
      <c r="C1050" s="24"/>
      <c r="D1050" s="215"/>
      <c r="E1050" s="24"/>
      <c r="F1050" s="54"/>
      <c r="G1050" s="24"/>
      <c r="H1050" s="54"/>
      <c r="I1050" s="54"/>
      <c r="J1050" s="54"/>
      <c r="K1050" s="54"/>
      <c r="L1050" s="242"/>
    </row>
    <row r="1051" spans="3:12">
      <c r="C1051" s="24"/>
      <c r="D1051" s="215"/>
      <c r="E1051" s="24"/>
      <c r="F1051" s="54"/>
      <c r="G1051" s="24"/>
      <c r="H1051" s="54"/>
      <c r="I1051" s="54"/>
      <c r="J1051" s="54"/>
      <c r="K1051" s="54"/>
      <c r="L1051" s="242"/>
    </row>
    <row r="1052" spans="3:12">
      <c r="C1052" s="24"/>
      <c r="D1052" s="215"/>
      <c r="E1052" s="24"/>
      <c r="F1052" s="54"/>
      <c r="G1052" s="24"/>
      <c r="H1052" s="54"/>
      <c r="I1052" s="54"/>
      <c r="J1052" s="54"/>
      <c r="K1052" s="54"/>
      <c r="L1052" s="242"/>
    </row>
    <row r="1053" spans="3:12">
      <c r="C1053" s="24"/>
      <c r="D1053" s="215"/>
      <c r="E1053" s="24"/>
      <c r="F1053" s="54"/>
      <c r="G1053" s="24"/>
      <c r="H1053" s="54"/>
      <c r="I1053" s="54"/>
      <c r="J1053" s="54"/>
      <c r="K1053" s="54"/>
      <c r="L1053" s="242"/>
    </row>
    <row r="1054" spans="3:12">
      <c r="C1054" s="24"/>
      <c r="D1054" s="215"/>
      <c r="E1054" s="24"/>
      <c r="F1054" s="54"/>
      <c r="G1054" s="24"/>
      <c r="H1054" s="54"/>
      <c r="I1054" s="54"/>
      <c r="J1054" s="54"/>
      <c r="K1054" s="54"/>
      <c r="L1054" s="242"/>
    </row>
    <row r="1055" spans="3:12">
      <c r="C1055" s="24"/>
      <c r="D1055" s="215"/>
      <c r="E1055" s="24"/>
      <c r="F1055" s="54"/>
      <c r="G1055" s="24"/>
      <c r="H1055" s="54"/>
      <c r="I1055" s="54"/>
      <c r="J1055" s="54"/>
      <c r="K1055" s="54"/>
      <c r="L1055" s="242"/>
    </row>
    <row r="1056" spans="3:12">
      <c r="C1056" s="24"/>
      <c r="D1056" s="215"/>
      <c r="E1056" s="24"/>
      <c r="F1056" s="54"/>
      <c r="G1056" s="24"/>
      <c r="H1056" s="54"/>
      <c r="I1056" s="54"/>
      <c r="J1056" s="54"/>
      <c r="K1056" s="54"/>
      <c r="L1056" s="242"/>
    </row>
    <row r="1057" spans="3:12">
      <c r="C1057" s="24"/>
      <c r="D1057" s="215"/>
      <c r="E1057" s="24"/>
      <c r="F1057" s="54"/>
      <c r="G1057" s="24"/>
      <c r="H1057" s="54"/>
      <c r="I1057" s="54"/>
      <c r="J1057" s="54"/>
      <c r="K1057" s="54"/>
      <c r="L1057" s="242"/>
    </row>
    <row r="1058" spans="3:12">
      <c r="C1058" s="24"/>
      <c r="D1058" s="215"/>
      <c r="E1058" s="24"/>
      <c r="F1058" s="54"/>
      <c r="G1058" s="24"/>
      <c r="H1058" s="54"/>
      <c r="I1058" s="54"/>
      <c r="J1058" s="54"/>
      <c r="K1058" s="54"/>
      <c r="L1058" s="242"/>
    </row>
    <row r="1059" spans="3:12">
      <c r="C1059" s="24"/>
      <c r="D1059" s="215"/>
      <c r="E1059" s="24"/>
      <c r="F1059" s="54"/>
      <c r="G1059" s="24"/>
      <c r="H1059" s="54"/>
      <c r="I1059" s="54"/>
      <c r="J1059" s="54"/>
      <c r="K1059" s="54"/>
      <c r="L1059" s="242"/>
    </row>
    <row r="1060" spans="3:12">
      <c r="C1060" s="24"/>
      <c r="D1060" s="215"/>
      <c r="E1060" s="24"/>
      <c r="F1060" s="54"/>
      <c r="G1060" s="24"/>
      <c r="H1060" s="54"/>
      <c r="I1060" s="54"/>
      <c r="J1060" s="54"/>
      <c r="K1060" s="54"/>
      <c r="L1060" s="242"/>
    </row>
    <row r="1061" spans="3:12">
      <c r="C1061" s="24"/>
      <c r="D1061" s="215"/>
      <c r="E1061" s="24"/>
      <c r="F1061" s="54"/>
      <c r="G1061" s="24"/>
      <c r="H1061" s="54"/>
      <c r="I1061" s="54"/>
      <c r="J1061" s="54"/>
      <c r="K1061" s="54"/>
      <c r="L1061" s="242"/>
    </row>
    <row r="1062" spans="3:12">
      <c r="C1062" s="24"/>
      <c r="D1062" s="215"/>
      <c r="E1062" s="24"/>
      <c r="F1062" s="54"/>
      <c r="G1062" s="24"/>
      <c r="H1062" s="54"/>
      <c r="I1062" s="54"/>
      <c r="J1062" s="54"/>
      <c r="K1062" s="54"/>
      <c r="L1062" s="242"/>
    </row>
    <row r="1063" spans="3:12">
      <c r="C1063" s="24"/>
      <c r="D1063" s="215"/>
      <c r="E1063" s="24"/>
      <c r="F1063" s="54"/>
      <c r="G1063" s="24"/>
      <c r="H1063" s="54"/>
      <c r="I1063" s="54"/>
      <c r="J1063" s="54"/>
      <c r="K1063" s="54"/>
      <c r="L1063" s="242"/>
    </row>
    <row r="1064" spans="3:12">
      <c r="C1064" s="24"/>
      <c r="D1064" s="215"/>
      <c r="E1064" s="24"/>
      <c r="F1064" s="54"/>
      <c r="G1064" s="24"/>
      <c r="H1064" s="54"/>
      <c r="I1064" s="54"/>
      <c r="J1064" s="54"/>
      <c r="K1064" s="54"/>
      <c r="L1064" s="242"/>
    </row>
    <row r="1065" spans="3:12">
      <c r="C1065" s="24"/>
      <c r="D1065" s="215"/>
      <c r="E1065" s="24"/>
      <c r="F1065" s="54"/>
      <c r="G1065" s="24"/>
      <c r="H1065" s="54"/>
      <c r="I1065" s="54"/>
      <c r="J1065" s="54"/>
      <c r="K1065" s="54"/>
      <c r="L1065" s="242"/>
    </row>
    <row r="1066" spans="3:12">
      <c r="C1066" s="24"/>
      <c r="D1066" s="215"/>
      <c r="E1066" s="24"/>
      <c r="F1066" s="54"/>
      <c r="G1066" s="24"/>
      <c r="H1066" s="54"/>
      <c r="I1066" s="54"/>
      <c r="J1066" s="54"/>
      <c r="K1066" s="54"/>
      <c r="L1066" s="242"/>
    </row>
    <row r="1067" spans="3:12">
      <c r="C1067" s="24"/>
      <c r="D1067" s="215"/>
      <c r="E1067" s="24"/>
      <c r="F1067" s="54"/>
      <c r="G1067" s="24"/>
      <c r="H1067" s="54"/>
      <c r="I1067" s="54"/>
      <c r="J1067" s="54"/>
      <c r="K1067" s="54"/>
      <c r="L1067" s="242"/>
    </row>
    <row r="1068" spans="3:12">
      <c r="C1068" s="24"/>
      <c r="D1068" s="215"/>
      <c r="E1068" s="24"/>
      <c r="F1068" s="54"/>
      <c r="G1068" s="24"/>
      <c r="H1068" s="54"/>
      <c r="I1068" s="54"/>
      <c r="J1068" s="54"/>
      <c r="K1068" s="54"/>
      <c r="L1068" s="242"/>
    </row>
    <row r="1069" spans="3:12">
      <c r="C1069" s="24"/>
      <c r="D1069" s="215"/>
      <c r="E1069" s="24"/>
      <c r="F1069" s="54"/>
      <c r="G1069" s="24"/>
      <c r="H1069" s="54"/>
      <c r="I1069" s="54"/>
      <c r="J1069" s="54"/>
      <c r="K1069" s="54"/>
      <c r="L1069" s="242"/>
    </row>
    <row r="1070" spans="3:12">
      <c r="C1070" s="24"/>
      <c r="D1070" s="215"/>
      <c r="E1070" s="24"/>
      <c r="F1070" s="54"/>
      <c r="G1070" s="24"/>
      <c r="H1070" s="54"/>
      <c r="I1070" s="54"/>
      <c r="J1070" s="54"/>
      <c r="K1070" s="54"/>
      <c r="L1070" s="242"/>
    </row>
    <row r="1071" spans="3:12">
      <c r="C1071" s="24"/>
      <c r="D1071" s="215"/>
      <c r="E1071" s="24"/>
      <c r="F1071" s="54"/>
      <c r="G1071" s="24"/>
      <c r="H1071" s="54"/>
      <c r="I1071" s="54"/>
      <c r="J1071" s="54"/>
      <c r="K1071" s="54"/>
      <c r="L1071" s="242"/>
    </row>
    <row r="1072" spans="3:12">
      <c r="C1072" s="24"/>
      <c r="D1072" s="215"/>
      <c r="E1072" s="24"/>
      <c r="F1072" s="54"/>
      <c r="G1072" s="24"/>
      <c r="H1072" s="54"/>
      <c r="I1072" s="54"/>
      <c r="J1072" s="54"/>
      <c r="K1072" s="54"/>
      <c r="L1072" s="242"/>
    </row>
    <row r="1073" spans="3:12">
      <c r="C1073" s="24"/>
      <c r="D1073" s="215"/>
      <c r="E1073" s="24"/>
      <c r="F1073" s="54"/>
      <c r="G1073" s="24"/>
      <c r="H1073" s="54"/>
      <c r="I1073" s="54"/>
      <c r="J1073" s="54"/>
      <c r="K1073" s="54"/>
      <c r="L1073" s="242"/>
    </row>
    <row r="1074" spans="3:12">
      <c r="C1074" s="24"/>
      <c r="D1074" s="215"/>
      <c r="E1074" s="24"/>
      <c r="F1074" s="54"/>
      <c r="G1074" s="24"/>
      <c r="H1074" s="54"/>
      <c r="I1074" s="54"/>
      <c r="J1074" s="54"/>
      <c r="K1074" s="54"/>
      <c r="L1074" s="242"/>
    </row>
    <row r="1075" spans="3:12">
      <c r="C1075" s="24"/>
      <c r="D1075" s="215"/>
      <c r="E1075" s="24"/>
      <c r="F1075" s="54"/>
      <c r="G1075" s="24"/>
      <c r="H1075" s="54"/>
      <c r="I1075" s="54"/>
      <c r="J1075" s="54"/>
      <c r="K1075" s="54"/>
      <c r="L1075" s="242"/>
    </row>
    <row r="1076" spans="3:12">
      <c r="C1076" s="24"/>
      <c r="D1076" s="215"/>
      <c r="E1076" s="24"/>
      <c r="F1076" s="54"/>
      <c r="G1076" s="24"/>
      <c r="H1076" s="54"/>
      <c r="I1076" s="54"/>
      <c r="J1076" s="54"/>
      <c r="K1076" s="54"/>
      <c r="L1076" s="242"/>
    </row>
    <row r="1077" spans="3:12">
      <c r="C1077" s="24"/>
      <c r="D1077" s="215"/>
      <c r="E1077" s="24"/>
      <c r="F1077" s="54"/>
      <c r="G1077" s="24"/>
      <c r="H1077" s="54"/>
      <c r="I1077" s="54"/>
      <c r="J1077" s="54"/>
      <c r="K1077" s="54"/>
      <c r="L1077" s="242"/>
    </row>
    <row r="1078" spans="3:12">
      <c r="C1078" s="24"/>
      <c r="D1078" s="215"/>
      <c r="E1078" s="24"/>
      <c r="F1078" s="54"/>
      <c r="G1078" s="24"/>
      <c r="H1078" s="54"/>
      <c r="I1078" s="54"/>
      <c r="J1078" s="54"/>
      <c r="K1078" s="54"/>
      <c r="L1078" s="242"/>
    </row>
    <row r="1079" spans="3:12">
      <c r="C1079" s="24"/>
      <c r="D1079" s="215"/>
      <c r="E1079" s="24"/>
      <c r="F1079" s="54"/>
      <c r="G1079" s="24"/>
      <c r="H1079" s="54"/>
      <c r="I1079" s="54"/>
      <c r="J1079" s="54"/>
      <c r="K1079" s="54"/>
      <c r="L1079" s="242"/>
    </row>
    <row r="1080" spans="3:12">
      <c r="C1080" s="24"/>
      <c r="D1080" s="215"/>
      <c r="E1080" s="24"/>
      <c r="F1080" s="54"/>
      <c r="G1080" s="24"/>
      <c r="H1080" s="54"/>
      <c r="I1080" s="54"/>
      <c r="J1080" s="54"/>
      <c r="K1080" s="54"/>
      <c r="L1080" s="242"/>
    </row>
    <row r="1081" spans="3:12">
      <c r="C1081" s="24"/>
      <c r="D1081" s="215"/>
      <c r="E1081" s="24"/>
      <c r="F1081" s="54"/>
      <c r="G1081" s="24"/>
      <c r="H1081" s="54"/>
      <c r="I1081" s="54"/>
      <c r="J1081" s="54"/>
      <c r="K1081" s="54"/>
      <c r="L1081" s="242"/>
    </row>
    <row r="1082" spans="3:12">
      <c r="C1082" s="24"/>
      <c r="D1082" s="215"/>
      <c r="E1082" s="24"/>
      <c r="F1082" s="54"/>
      <c r="G1082" s="24"/>
      <c r="H1082" s="54"/>
      <c r="I1082" s="54"/>
      <c r="J1082" s="54"/>
      <c r="K1082" s="54"/>
      <c r="L1082" s="242"/>
    </row>
    <row r="1083" spans="3:12">
      <c r="C1083" s="24"/>
      <c r="D1083" s="215"/>
      <c r="E1083" s="24"/>
      <c r="F1083" s="54"/>
      <c r="G1083" s="24"/>
      <c r="H1083" s="54"/>
      <c r="I1083" s="54"/>
      <c r="J1083" s="54"/>
      <c r="K1083" s="54"/>
      <c r="L1083" s="242"/>
    </row>
    <row r="1084" spans="3:12">
      <c r="C1084" s="24"/>
      <c r="D1084" s="215"/>
      <c r="E1084" s="24"/>
      <c r="F1084" s="54"/>
      <c r="G1084" s="24"/>
      <c r="H1084" s="54"/>
      <c r="I1084" s="54"/>
      <c r="J1084" s="54"/>
      <c r="K1084" s="54"/>
      <c r="L1084" s="242"/>
    </row>
    <row r="1085" spans="3:12">
      <c r="C1085" s="24"/>
      <c r="D1085" s="215"/>
      <c r="E1085" s="24"/>
      <c r="F1085" s="54"/>
      <c r="G1085" s="24"/>
      <c r="H1085" s="54"/>
      <c r="I1085" s="54"/>
      <c r="J1085" s="54"/>
      <c r="K1085" s="54"/>
      <c r="L1085" s="242"/>
    </row>
    <row r="1086" spans="3:12">
      <c r="C1086" s="24"/>
      <c r="D1086" s="215"/>
      <c r="E1086" s="24"/>
      <c r="F1086" s="54"/>
      <c r="G1086" s="24"/>
      <c r="H1086" s="54"/>
      <c r="I1086" s="54"/>
      <c r="J1086" s="54"/>
      <c r="K1086" s="54"/>
      <c r="L1086" s="242"/>
    </row>
    <row r="1087" spans="3:12">
      <c r="C1087" s="24"/>
      <c r="D1087" s="215"/>
      <c r="E1087" s="24"/>
      <c r="F1087" s="54"/>
      <c r="G1087" s="24"/>
      <c r="H1087" s="54"/>
      <c r="I1087" s="54"/>
      <c r="J1087" s="54"/>
      <c r="K1087" s="54"/>
      <c r="L1087" s="242"/>
    </row>
    <row r="1088" spans="3:12">
      <c r="C1088" s="24"/>
      <c r="D1088" s="215"/>
      <c r="E1088" s="24"/>
      <c r="F1088" s="54"/>
      <c r="G1088" s="24"/>
      <c r="H1088" s="54"/>
      <c r="I1088" s="54"/>
      <c r="J1088" s="54"/>
      <c r="K1088" s="54"/>
      <c r="L1088" s="242"/>
    </row>
    <row r="1089" spans="3:12">
      <c r="C1089" s="24"/>
      <c r="D1089" s="215"/>
      <c r="E1089" s="24"/>
      <c r="F1089" s="54"/>
      <c r="G1089" s="24"/>
      <c r="H1089" s="54"/>
      <c r="I1089" s="54"/>
      <c r="J1089" s="54"/>
      <c r="K1089" s="54"/>
      <c r="L1089" s="242"/>
    </row>
    <row r="1090" spans="3:12">
      <c r="C1090" s="24"/>
      <c r="D1090" s="215"/>
      <c r="E1090" s="24"/>
      <c r="F1090" s="54"/>
      <c r="G1090" s="24"/>
      <c r="H1090" s="54"/>
      <c r="I1090" s="54"/>
      <c r="J1090" s="54"/>
      <c r="K1090" s="54"/>
      <c r="L1090" s="242"/>
    </row>
    <row r="1091" spans="3:12">
      <c r="C1091" s="24"/>
      <c r="D1091" s="215"/>
      <c r="E1091" s="24"/>
      <c r="F1091" s="54"/>
      <c r="G1091" s="24"/>
      <c r="H1091" s="54"/>
      <c r="I1091" s="54"/>
      <c r="J1091" s="54"/>
      <c r="K1091" s="54"/>
      <c r="L1091" s="242"/>
    </row>
    <row r="1092" spans="3:12">
      <c r="C1092" s="24"/>
      <c r="D1092" s="215"/>
      <c r="E1092" s="24"/>
      <c r="F1092" s="54"/>
      <c r="G1092" s="24"/>
      <c r="H1092" s="24"/>
      <c r="I1092" s="24"/>
      <c r="J1092" s="24"/>
      <c r="K1092" s="24"/>
      <c r="L1092" s="242"/>
    </row>
    <row r="1093" spans="3:12">
      <c r="C1093" s="24"/>
      <c r="D1093" s="215"/>
      <c r="E1093" s="24"/>
      <c r="F1093" s="54"/>
      <c r="G1093" s="24"/>
      <c r="H1093" s="54"/>
      <c r="I1093" s="54"/>
      <c r="J1093" s="54"/>
      <c r="K1093" s="54"/>
      <c r="L1093" s="242"/>
    </row>
    <row r="1094" spans="3:12">
      <c r="C1094" s="24"/>
      <c r="D1094" s="215"/>
      <c r="E1094" s="24"/>
      <c r="F1094" s="54"/>
      <c r="G1094" s="24"/>
      <c r="H1094" s="54"/>
      <c r="I1094" s="54"/>
      <c r="J1094" s="54"/>
      <c r="K1094" s="54"/>
      <c r="L1094" s="242"/>
    </row>
    <row r="1095" spans="3:12">
      <c r="C1095" s="24"/>
      <c r="D1095" s="215"/>
      <c r="E1095" s="24"/>
      <c r="F1095" s="54"/>
      <c r="G1095" s="24"/>
      <c r="H1095" s="24"/>
      <c r="I1095" s="24"/>
      <c r="J1095" s="24"/>
      <c r="K1095" s="24"/>
      <c r="L1095" s="242"/>
    </row>
    <row r="1096" spans="3:12">
      <c r="C1096" s="24"/>
      <c r="D1096" s="215"/>
      <c r="E1096" s="24"/>
      <c r="F1096" s="54"/>
      <c r="G1096" s="24"/>
      <c r="H1096" s="24"/>
      <c r="I1096" s="24"/>
      <c r="J1096" s="24"/>
      <c r="K1096" s="24"/>
      <c r="L1096" s="242"/>
    </row>
    <row r="1097" spans="3:12">
      <c r="C1097" s="24"/>
      <c r="D1097" s="215"/>
      <c r="E1097" s="24"/>
      <c r="F1097" s="54"/>
      <c r="G1097" s="24"/>
      <c r="H1097" s="24"/>
      <c r="I1097" s="24"/>
      <c r="J1097" s="24"/>
      <c r="K1097" s="24"/>
      <c r="L1097" s="242"/>
    </row>
    <row r="1098" spans="3:12">
      <c r="C1098" s="24"/>
      <c r="D1098" s="215"/>
      <c r="E1098" s="24"/>
      <c r="F1098" s="54"/>
      <c r="G1098" s="24"/>
      <c r="H1098" s="24"/>
      <c r="I1098" s="24"/>
      <c r="J1098" s="24"/>
      <c r="K1098" s="24"/>
      <c r="L1098" s="242"/>
    </row>
    <row r="1099" spans="3:12">
      <c r="C1099" s="24"/>
      <c r="D1099" s="215"/>
      <c r="E1099" s="24"/>
      <c r="F1099" s="54"/>
      <c r="G1099" s="24"/>
      <c r="H1099" s="24"/>
      <c r="I1099" s="24"/>
      <c r="J1099" s="24"/>
      <c r="K1099" s="24"/>
      <c r="L1099" s="242"/>
    </row>
    <row r="1100" spans="3:12">
      <c r="C1100" s="24"/>
      <c r="D1100" s="215"/>
      <c r="E1100" s="24"/>
      <c r="F1100" s="54"/>
      <c r="G1100" s="24"/>
      <c r="H1100" s="24"/>
      <c r="I1100" s="24"/>
      <c r="J1100" s="24"/>
      <c r="K1100" s="24"/>
      <c r="L1100" s="242"/>
    </row>
    <row r="1101" spans="3:12">
      <c r="C1101" s="24"/>
      <c r="D1101" s="215"/>
      <c r="E1101" s="24"/>
      <c r="F1101" s="54"/>
      <c r="G1101" s="24"/>
      <c r="H1101" s="24"/>
      <c r="I1101" s="24"/>
      <c r="J1101" s="24"/>
      <c r="K1101" s="24"/>
      <c r="L1101" s="242"/>
    </row>
    <row r="1102" spans="3:12">
      <c r="C1102" s="24"/>
      <c r="D1102" s="215"/>
      <c r="E1102" s="24"/>
      <c r="F1102" s="54"/>
      <c r="G1102" s="24"/>
      <c r="H1102" s="24"/>
      <c r="I1102" s="24"/>
      <c r="J1102" s="24"/>
      <c r="K1102" s="24"/>
      <c r="L1102" s="242"/>
    </row>
    <row r="1103" spans="3:12">
      <c r="C1103" s="24"/>
      <c r="D1103" s="215"/>
      <c r="E1103" s="24"/>
      <c r="F1103" s="54"/>
      <c r="G1103" s="24"/>
      <c r="H1103" s="24"/>
      <c r="I1103" s="24"/>
      <c r="J1103" s="24"/>
      <c r="K1103" s="24"/>
      <c r="L1103" s="242"/>
    </row>
    <row r="1104" spans="3:12">
      <c r="C1104" s="24"/>
      <c r="D1104" s="215"/>
      <c r="E1104" s="24"/>
      <c r="F1104" s="54"/>
      <c r="G1104" s="24"/>
      <c r="H1104" s="54"/>
      <c r="I1104" s="54"/>
      <c r="J1104" s="54"/>
      <c r="K1104" s="54"/>
      <c r="L1104" s="242"/>
    </row>
    <row r="1105" spans="3:12">
      <c r="C1105" s="24"/>
      <c r="D1105" s="215"/>
      <c r="E1105" s="24"/>
      <c r="F1105" s="54"/>
      <c r="G1105" s="24"/>
      <c r="H1105" s="54"/>
      <c r="I1105" s="54"/>
      <c r="J1105" s="54"/>
      <c r="K1105" s="54"/>
      <c r="L1105" s="242"/>
    </row>
    <row r="1106" spans="3:12">
      <c r="C1106" s="24"/>
      <c r="D1106" s="215"/>
      <c r="E1106" s="24"/>
      <c r="F1106" s="54"/>
      <c r="G1106" s="24"/>
      <c r="H1106" s="24"/>
      <c r="I1106" s="24"/>
      <c r="J1106" s="24"/>
      <c r="K1106" s="24"/>
      <c r="L1106" s="242"/>
    </row>
    <row r="1107" spans="3:12">
      <c r="C1107" s="24"/>
      <c r="D1107" s="215"/>
      <c r="E1107" s="24"/>
      <c r="F1107" s="54"/>
      <c r="G1107" s="24"/>
      <c r="H1107" s="24"/>
      <c r="I1107" s="24"/>
      <c r="J1107" s="24"/>
      <c r="K1107" s="24"/>
      <c r="L1107" s="242"/>
    </row>
    <row r="1108" spans="3:12">
      <c r="C1108" s="24"/>
      <c r="D1108" s="215"/>
      <c r="E1108" s="24"/>
      <c r="F1108" s="54"/>
      <c r="G1108" s="24"/>
      <c r="H1108" s="24"/>
      <c r="I1108" s="24"/>
      <c r="J1108" s="24"/>
      <c r="K1108" s="24"/>
      <c r="L1108" s="242"/>
    </row>
    <row r="1109" spans="3:12">
      <c r="C1109" s="24"/>
      <c r="D1109" s="215"/>
      <c r="E1109" s="24"/>
      <c r="F1109" s="54"/>
      <c r="G1109" s="24"/>
      <c r="H1109" s="24"/>
      <c r="I1109" s="24"/>
      <c r="J1109" s="24"/>
      <c r="K1109" s="24"/>
      <c r="L1109" s="242"/>
    </row>
    <row r="1110" spans="3:12">
      <c r="C1110" s="24"/>
      <c r="D1110" s="215"/>
      <c r="E1110" s="24"/>
      <c r="F1110" s="54"/>
      <c r="G1110" s="24"/>
      <c r="H1110" s="24"/>
      <c r="I1110" s="24"/>
      <c r="J1110" s="24"/>
      <c r="K1110" s="24"/>
      <c r="L1110" s="242"/>
    </row>
    <row r="1111" spans="3:12">
      <c r="C1111" s="24"/>
      <c r="D1111" s="215"/>
      <c r="E1111" s="24"/>
      <c r="F1111" s="54"/>
      <c r="G1111" s="24"/>
      <c r="H1111" s="24"/>
      <c r="I1111" s="24"/>
      <c r="J1111" s="24"/>
      <c r="K1111" s="24"/>
      <c r="L1111" s="242"/>
    </row>
    <row r="1112" spans="3:12">
      <c r="C1112" s="24"/>
      <c r="D1112" s="215"/>
      <c r="E1112" s="24"/>
      <c r="F1112" s="54"/>
      <c r="G1112" s="24"/>
      <c r="H1112" s="24"/>
      <c r="I1112" s="24"/>
      <c r="J1112" s="24"/>
      <c r="K1112" s="24"/>
      <c r="L1112" s="242"/>
    </row>
    <row r="1113" spans="3:12">
      <c r="C1113" s="24"/>
      <c r="D1113" s="215"/>
      <c r="E1113" s="24"/>
      <c r="F1113" s="54"/>
      <c r="G1113" s="24"/>
      <c r="H1113" s="24"/>
      <c r="I1113" s="24"/>
      <c r="J1113" s="24"/>
      <c r="K1113" s="24"/>
      <c r="L1113" s="242"/>
    </row>
    <row r="1114" spans="3:12">
      <c r="C1114" s="24"/>
      <c r="D1114" s="215"/>
      <c r="E1114" s="24"/>
      <c r="F1114" s="54"/>
      <c r="G1114" s="24"/>
      <c r="H1114" s="24"/>
      <c r="I1114" s="24"/>
      <c r="J1114" s="24"/>
      <c r="K1114" s="24"/>
      <c r="L1114" s="242"/>
    </row>
    <row r="1115" spans="3:12">
      <c r="C1115" s="24"/>
      <c r="D1115" s="215"/>
      <c r="E1115" s="24"/>
      <c r="F1115" s="54"/>
      <c r="G1115" s="24"/>
      <c r="H1115" s="24"/>
      <c r="I1115" s="24"/>
      <c r="J1115" s="24"/>
      <c r="K1115" s="24"/>
      <c r="L1115" s="242"/>
    </row>
    <row r="1116" spans="3:12">
      <c r="C1116" s="24"/>
      <c r="D1116" s="215"/>
      <c r="E1116" s="24"/>
      <c r="F1116" s="54"/>
      <c r="G1116" s="24"/>
      <c r="H1116" s="24"/>
      <c r="I1116" s="24"/>
      <c r="J1116" s="24"/>
      <c r="K1116" s="24"/>
      <c r="L1116" s="242"/>
    </row>
    <row r="1117" spans="3:12">
      <c r="C1117" s="24"/>
      <c r="D1117" s="215"/>
      <c r="E1117" s="24"/>
      <c r="F1117" s="54"/>
      <c r="G1117" s="24"/>
      <c r="H1117" s="24"/>
      <c r="I1117" s="24"/>
      <c r="J1117" s="24"/>
      <c r="K1117" s="24"/>
      <c r="L1117" s="242"/>
    </row>
    <row r="1118" spans="3:12">
      <c r="C1118" s="24"/>
      <c r="D1118" s="215"/>
      <c r="E1118" s="24"/>
      <c r="F1118" s="54"/>
      <c r="G1118" s="24"/>
      <c r="H1118" s="24"/>
      <c r="I1118" s="24"/>
      <c r="J1118" s="24"/>
      <c r="K1118" s="24"/>
      <c r="L1118" s="242"/>
    </row>
    <row r="1119" spans="3:12">
      <c r="C1119" s="24"/>
      <c r="D1119" s="215"/>
      <c r="E1119" s="24"/>
      <c r="F1119" s="54"/>
      <c r="G1119" s="24"/>
      <c r="H1119" s="24"/>
      <c r="I1119" s="24"/>
      <c r="J1119" s="24"/>
      <c r="K1119" s="24"/>
      <c r="L1119" s="242"/>
    </row>
    <row r="1120" spans="3:12">
      <c r="C1120" s="24"/>
      <c r="D1120" s="215"/>
      <c r="E1120" s="24"/>
      <c r="F1120" s="54"/>
      <c r="G1120" s="24"/>
      <c r="H1120" s="24"/>
      <c r="I1120" s="24"/>
      <c r="J1120" s="24"/>
      <c r="K1120" s="24"/>
      <c r="L1120" s="242"/>
    </row>
    <row r="1121" spans="3:12">
      <c r="C1121" s="24"/>
      <c r="D1121" s="215"/>
      <c r="E1121" s="24"/>
      <c r="F1121" s="54"/>
      <c r="G1121" s="24"/>
      <c r="H1121" s="24"/>
      <c r="I1121" s="24"/>
      <c r="J1121" s="24"/>
      <c r="K1121" s="24"/>
      <c r="L1121" s="242"/>
    </row>
    <row r="1122" spans="3:12">
      <c r="C1122" s="24"/>
      <c r="D1122" s="215"/>
      <c r="E1122" s="24"/>
      <c r="F1122" s="54"/>
      <c r="G1122" s="24"/>
      <c r="H1122" s="24"/>
      <c r="I1122" s="24"/>
      <c r="J1122" s="24"/>
      <c r="K1122" s="24"/>
      <c r="L1122" s="242"/>
    </row>
    <row r="1123" spans="3:12">
      <c r="C1123" s="24"/>
      <c r="D1123" s="215"/>
      <c r="E1123" s="24"/>
      <c r="F1123" s="54"/>
      <c r="G1123" s="24"/>
      <c r="H1123" s="24"/>
      <c r="I1123" s="24"/>
      <c r="J1123" s="24"/>
      <c r="K1123" s="24"/>
      <c r="L1123" s="242"/>
    </row>
    <row r="1124" spans="3:12">
      <c r="C1124" s="24"/>
      <c r="D1124" s="215"/>
      <c r="E1124" s="24"/>
      <c r="F1124" s="54"/>
      <c r="G1124" s="24"/>
      <c r="H1124" s="24"/>
      <c r="I1124" s="24"/>
      <c r="J1124" s="24"/>
      <c r="K1124" s="24"/>
      <c r="L1124" s="242"/>
    </row>
    <row r="1125" spans="3:12">
      <c r="C1125" s="24"/>
      <c r="D1125" s="215"/>
      <c r="E1125" s="24"/>
      <c r="F1125" s="54"/>
      <c r="G1125" s="24"/>
      <c r="H1125" s="24"/>
      <c r="I1125" s="24"/>
      <c r="J1125" s="24"/>
      <c r="K1125" s="24"/>
      <c r="L1125" s="242"/>
    </row>
    <row r="1126" spans="3:12">
      <c r="C1126" s="24"/>
      <c r="D1126" s="215"/>
      <c r="E1126" s="24"/>
      <c r="F1126" s="54"/>
      <c r="G1126" s="24"/>
      <c r="H1126" s="24"/>
      <c r="I1126" s="24"/>
      <c r="J1126" s="24"/>
      <c r="K1126" s="24"/>
      <c r="L1126" s="242"/>
    </row>
    <row r="1127" spans="3:12">
      <c r="C1127" s="24"/>
      <c r="D1127" s="215"/>
      <c r="E1127" s="24"/>
      <c r="F1127" s="54"/>
      <c r="G1127" s="24"/>
      <c r="H1127" s="24"/>
      <c r="I1127" s="24"/>
      <c r="J1127" s="24"/>
      <c r="K1127" s="24"/>
      <c r="L1127" s="242"/>
    </row>
    <row r="1128" spans="3:12">
      <c r="C1128" s="24"/>
      <c r="D1128" s="215"/>
      <c r="E1128" s="24"/>
      <c r="F1128" s="54"/>
      <c r="G1128" s="24"/>
      <c r="H1128" s="24"/>
      <c r="I1128" s="24"/>
      <c r="J1128" s="24"/>
      <c r="K1128" s="24"/>
      <c r="L1128" s="242"/>
    </row>
    <row r="1129" spans="3:12">
      <c r="C1129" s="24"/>
      <c r="D1129" s="215"/>
      <c r="E1129" s="24"/>
      <c r="F1129" s="54"/>
      <c r="G1129" s="24"/>
      <c r="H1129" s="24"/>
      <c r="I1129" s="24"/>
      <c r="J1129" s="24"/>
      <c r="K1129" s="24"/>
      <c r="L1129" s="242"/>
    </row>
    <row r="1130" spans="3:12">
      <c r="C1130" s="24"/>
      <c r="D1130" s="215"/>
      <c r="E1130" s="24"/>
      <c r="F1130" s="54"/>
      <c r="G1130" s="24"/>
      <c r="H1130" s="24"/>
      <c r="I1130" s="24"/>
      <c r="J1130" s="24"/>
      <c r="K1130" s="24"/>
      <c r="L1130" s="242"/>
    </row>
    <row r="1131" spans="3:12">
      <c r="C1131" s="24"/>
      <c r="D1131" s="215"/>
      <c r="E1131" s="24"/>
      <c r="F1131" s="54"/>
      <c r="G1131" s="24"/>
      <c r="H1131" s="24"/>
      <c r="I1131" s="24"/>
      <c r="J1131" s="24"/>
      <c r="K1131" s="24"/>
      <c r="L1131" s="242"/>
    </row>
    <row r="1132" spans="3:12">
      <c r="C1132" s="24"/>
      <c r="D1132" s="215"/>
      <c r="E1132" s="24"/>
      <c r="F1132" s="54"/>
      <c r="G1132" s="24"/>
      <c r="H1132" s="24"/>
      <c r="I1132" s="24"/>
      <c r="J1132" s="24"/>
      <c r="K1132" s="24"/>
      <c r="L1132" s="242"/>
    </row>
    <row r="1133" spans="3:12">
      <c r="C1133" s="24"/>
      <c r="D1133" s="215"/>
      <c r="E1133" s="24"/>
      <c r="F1133" s="54"/>
      <c r="G1133" s="24"/>
      <c r="H1133" s="24"/>
      <c r="I1133" s="24"/>
      <c r="J1133" s="24"/>
      <c r="K1133" s="24"/>
      <c r="L1133" s="242"/>
    </row>
    <row r="1134" spans="3:12">
      <c r="C1134" s="24"/>
      <c r="D1134" s="215"/>
      <c r="E1134" s="24"/>
      <c r="F1134" s="54"/>
      <c r="G1134" s="24"/>
      <c r="H1134" s="24"/>
      <c r="I1134" s="24"/>
      <c r="J1134" s="24"/>
      <c r="K1134" s="24"/>
      <c r="L1134" s="242"/>
    </row>
    <row r="1135" spans="3:12">
      <c r="C1135" s="24"/>
      <c r="D1135" s="215"/>
      <c r="E1135" s="24"/>
      <c r="F1135" s="54"/>
      <c r="G1135" s="24"/>
      <c r="H1135" s="24"/>
      <c r="I1135" s="24"/>
      <c r="J1135" s="24"/>
      <c r="K1135" s="24"/>
      <c r="L1135" s="242"/>
    </row>
    <row r="1136" spans="3:12">
      <c r="C1136" s="24"/>
      <c r="D1136" s="215"/>
      <c r="E1136" s="24"/>
      <c r="F1136" s="54"/>
      <c r="G1136" s="24"/>
      <c r="H1136" s="24"/>
      <c r="I1136" s="24"/>
      <c r="J1136" s="24"/>
      <c r="K1136" s="24"/>
      <c r="L1136" s="242"/>
    </row>
    <row r="1137" spans="3:12">
      <c r="C1137" s="24"/>
      <c r="D1137" s="215"/>
      <c r="E1137" s="24"/>
      <c r="F1137" s="54"/>
      <c r="G1137" s="24"/>
      <c r="H1137" s="24"/>
      <c r="I1137" s="24"/>
      <c r="J1137" s="24"/>
      <c r="K1137" s="24"/>
      <c r="L1137" s="242"/>
    </row>
    <row r="1138" spans="3:12">
      <c r="C1138" s="24"/>
      <c r="D1138" s="215"/>
      <c r="E1138" s="24"/>
      <c r="F1138" s="54"/>
      <c r="G1138" s="24"/>
      <c r="H1138" s="24"/>
      <c r="I1138" s="24"/>
      <c r="J1138" s="24"/>
      <c r="K1138" s="24"/>
      <c r="L1138" s="242"/>
    </row>
    <row r="1139" spans="3:12">
      <c r="C1139" s="24"/>
      <c r="D1139" s="215"/>
      <c r="E1139" s="24"/>
      <c r="F1139" s="54"/>
      <c r="G1139" s="24"/>
      <c r="H1139" s="24"/>
      <c r="I1139" s="24"/>
      <c r="J1139" s="24"/>
      <c r="K1139" s="24"/>
      <c r="L1139" s="242"/>
    </row>
    <row r="1140" spans="3:12">
      <c r="C1140" s="24"/>
      <c r="D1140" s="215"/>
      <c r="E1140" s="24"/>
      <c r="F1140" s="54"/>
      <c r="G1140" s="24"/>
      <c r="H1140" s="24"/>
      <c r="I1140" s="24"/>
      <c r="J1140" s="24"/>
      <c r="K1140" s="24"/>
      <c r="L1140" s="242"/>
    </row>
    <row r="1141" spans="3:12">
      <c r="C1141" s="24"/>
      <c r="D1141" s="215"/>
      <c r="E1141" s="24"/>
      <c r="F1141" s="54"/>
      <c r="G1141" s="24"/>
      <c r="H1141" s="24"/>
      <c r="I1141" s="24"/>
      <c r="J1141" s="24"/>
      <c r="K1141" s="24"/>
      <c r="L1141" s="242"/>
    </row>
    <row r="1142" spans="3:12">
      <c r="C1142" s="24"/>
      <c r="D1142" s="215"/>
      <c r="E1142" s="24"/>
      <c r="F1142" s="54"/>
      <c r="G1142" s="24"/>
      <c r="H1142" s="24"/>
      <c r="I1142" s="24"/>
      <c r="J1142" s="24"/>
      <c r="K1142" s="24"/>
      <c r="L1142" s="242"/>
    </row>
    <row r="1143" spans="3:12">
      <c r="C1143" s="24"/>
      <c r="D1143" s="215"/>
      <c r="E1143" s="24"/>
      <c r="F1143" s="54"/>
      <c r="G1143" s="24"/>
      <c r="H1143" s="24"/>
      <c r="I1143" s="24"/>
      <c r="J1143" s="24"/>
      <c r="K1143" s="24"/>
      <c r="L1143" s="242"/>
    </row>
    <row r="1144" spans="3:12">
      <c r="C1144" s="24"/>
      <c r="D1144" s="215"/>
      <c r="E1144" s="24"/>
      <c r="F1144" s="54"/>
      <c r="G1144" s="24"/>
      <c r="H1144" s="24"/>
      <c r="I1144" s="24"/>
      <c r="J1144" s="24"/>
      <c r="K1144" s="24"/>
      <c r="L1144" s="242"/>
    </row>
    <row r="1145" spans="3:12">
      <c r="C1145" s="24"/>
      <c r="D1145" s="215"/>
      <c r="E1145" s="24"/>
      <c r="F1145" s="54"/>
      <c r="G1145" s="24"/>
      <c r="H1145" s="24"/>
      <c r="I1145" s="24"/>
      <c r="J1145" s="24"/>
      <c r="K1145" s="24"/>
      <c r="L1145" s="242"/>
    </row>
    <row r="1146" spans="3:12">
      <c r="C1146" s="24"/>
      <c r="D1146" s="215"/>
      <c r="E1146" s="24"/>
      <c r="F1146" s="54"/>
      <c r="G1146" s="24"/>
      <c r="H1146" s="24"/>
      <c r="I1146" s="24"/>
      <c r="J1146" s="24"/>
      <c r="K1146" s="24"/>
      <c r="L1146" s="242"/>
    </row>
    <row r="1147" spans="3:12">
      <c r="C1147" s="24"/>
      <c r="D1147" s="215"/>
      <c r="E1147" s="24"/>
      <c r="F1147" s="54"/>
      <c r="G1147" s="24"/>
      <c r="H1147" s="24"/>
      <c r="I1147" s="24"/>
      <c r="J1147" s="24"/>
      <c r="K1147" s="24"/>
      <c r="L1147" s="242"/>
    </row>
    <row r="1148" spans="3:12">
      <c r="C1148" s="24"/>
      <c r="D1148" s="215"/>
      <c r="E1148" s="24"/>
      <c r="F1148" s="54"/>
      <c r="G1148" s="24"/>
      <c r="H1148" s="24"/>
      <c r="I1148" s="24"/>
      <c r="J1148" s="24"/>
      <c r="K1148" s="24"/>
      <c r="L1148" s="242"/>
    </row>
    <row r="1149" spans="3:12">
      <c r="C1149" s="24"/>
      <c r="D1149" s="215"/>
      <c r="E1149" s="24"/>
      <c r="F1149" s="54"/>
      <c r="G1149" s="24"/>
      <c r="H1149" s="24"/>
      <c r="I1149" s="24"/>
      <c r="J1149" s="24"/>
      <c r="K1149" s="24"/>
      <c r="L1149" s="242"/>
    </row>
    <row r="1150" spans="3:12">
      <c r="C1150" s="24"/>
      <c r="D1150" s="215"/>
      <c r="E1150" s="24"/>
      <c r="F1150" s="54"/>
      <c r="G1150" s="24"/>
      <c r="H1150" s="24"/>
      <c r="I1150" s="24"/>
      <c r="J1150" s="24"/>
      <c r="K1150" s="24"/>
      <c r="L1150" s="242"/>
    </row>
    <row r="1151" spans="3:12">
      <c r="C1151" s="24"/>
      <c r="D1151" s="215"/>
      <c r="E1151" s="24"/>
      <c r="F1151" s="54"/>
      <c r="G1151" s="24"/>
      <c r="H1151" s="24"/>
      <c r="I1151" s="24"/>
      <c r="J1151" s="24"/>
      <c r="K1151" s="24"/>
      <c r="L1151" s="242"/>
    </row>
    <row r="1152" spans="3:12">
      <c r="C1152" s="24"/>
      <c r="D1152" s="215"/>
      <c r="E1152" s="24"/>
      <c r="F1152" s="54"/>
      <c r="G1152" s="24"/>
      <c r="H1152" s="24"/>
      <c r="I1152" s="24"/>
      <c r="J1152" s="24"/>
      <c r="K1152" s="24"/>
      <c r="L1152" s="242"/>
    </row>
    <row r="1153" spans="3:12">
      <c r="C1153" s="24"/>
      <c r="D1153" s="215"/>
      <c r="E1153" s="24"/>
      <c r="F1153" s="54"/>
      <c r="G1153" s="24"/>
      <c r="H1153" s="24"/>
      <c r="I1153" s="24"/>
      <c r="J1153" s="24"/>
      <c r="K1153" s="24"/>
      <c r="L1153" s="242"/>
    </row>
    <row r="1154" spans="3:12">
      <c r="C1154" s="24"/>
      <c r="D1154" s="215"/>
      <c r="E1154" s="24"/>
      <c r="F1154" s="54"/>
      <c r="G1154" s="24"/>
      <c r="H1154" s="24"/>
      <c r="I1154" s="24"/>
      <c r="J1154" s="24"/>
      <c r="K1154" s="24"/>
      <c r="L1154" s="242"/>
    </row>
    <row r="1155" spans="3:12">
      <c r="C1155" s="24"/>
      <c r="D1155" s="215"/>
      <c r="E1155" s="24"/>
      <c r="F1155" s="54"/>
      <c r="G1155" s="24"/>
      <c r="H1155" s="24"/>
      <c r="I1155" s="24"/>
      <c r="J1155" s="24"/>
      <c r="K1155" s="24"/>
      <c r="L1155" s="242"/>
    </row>
    <row r="1156" spans="3:12">
      <c r="C1156" s="24"/>
      <c r="D1156" s="215"/>
      <c r="E1156" s="24"/>
      <c r="F1156" s="54"/>
      <c r="G1156" s="24"/>
      <c r="H1156" s="24"/>
      <c r="I1156" s="24"/>
      <c r="J1156" s="24"/>
      <c r="K1156" s="24"/>
      <c r="L1156" s="242"/>
    </row>
    <row r="1157" spans="3:12">
      <c r="C1157" s="24"/>
      <c r="D1157" s="215"/>
      <c r="E1157" s="24"/>
      <c r="F1157" s="54"/>
      <c r="G1157" s="24"/>
      <c r="H1157" s="24"/>
      <c r="I1157" s="24"/>
      <c r="J1157" s="24"/>
      <c r="K1157" s="24"/>
      <c r="L1157" s="242"/>
    </row>
    <row r="1158" spans="3:12">
      <c r="C1158" s="24"/>
      <c r="D1158" s="215"/>
      <c r="E1158" s="24"/>
      <c r="F1158" s="54"/>
      <c r="G1158" s="24"/>
      <c r="H1158" s="24"/>
      <c r="I1158" s="24"/>
      <c r="J1158" s="24"/>
      <c r="K1158" s="24"/>
      <c r="L1158" s="242"/>
    </row>
    <row r="1159" spans="3:12">
      <c r="C1159" s="24"/>
      <c r="D1159" s="215"/>
      <c r="E1159" s="24"/>
      <c r="F1159" s="54"/>
      <c r="G1159" s="24"/>
      <c r="H1159" s="24"/>
      <c r="I1159" s="24"/>
      <c r="J1159" s="24"/>
      <c r="K1159" s="24"/>
      <c r="L1159" s="242"/>
    </row>
    <row r="1160" spans="3:12">
      <c r="C1160" s="24"/>
      <c r="D1160" s="215"/>
      <c r="E1160" s="24"/>
      <c r="F1160" s="54"/>
      <c r="G1160" s="24"/>
      <c r="H1160" s="24"/>
      <c r="I1160" s="24"/>
      <c r="J1160" s="24"/>
      <c r="K1160" s="24"/>
      <c r="L1160" s="242"/>
    </row>
    <row r="1161" spans="3:12">
      <c r="C1161" s="24"/>
      <c r="D1161" s="215"/>
      <c r="E1161" s="24"/>
      <c r="F1161" s="54"/>
      <c r="G1161" s="24"/>
      <c r="H1161" s="24"/>
      <c r="I1161" s="24"/>
      <c r="J1161" s="24"/>
      <c r="K1161" s="24"/>
      <c r="L1161" s="242"/>
    </row>
    <row r="1162" spans="3:12">
      <c r="C1162" s="24"/>
      <c r="D1162" s="215"/>
      <c r="E1162" s="24"/>
      <c r="F1162" s="54"/>
      <c r="G1162" s="24"/>
      <c r="H1162" s="24"/>
      <c r="I1162" s="24"/>
      <c r="J1162" s="24"/>
      <c r="K1162" s="24"/>
      <c r="L1162" s="242"/>
    </row>
    <row r="1163" spans="3:12">
      <c r="C1163" s="24"/>
      <c r="D1163" s="215"/>
      <c r="E1163" s="24"/>
      <c r="F1163" s="54"/>
      <c r="G1163" s="24"/>
      <c r="H1163" s="24"/>
      <c r="I1163" s="24"/>
      <c r="J1163" s="24"/>
      <c r="K1163" s="24"/>
      <c r="L1163" s="242"/>
    </row>
    <row r="1164" spans="3:12">
      <c r="C1164" s="24"/>
      <c r="D1164" s="215"/>
      <c r="E1164" s="24"/>
      <c r="F1164" s="54"/>
      <c r="G1164" s="24"/>
      <c r="H1164" s="24"/>
      <c r="I1164" s="24"/>
      <c r="J1164" s="24"/>
      <c r="K1164" s="24"/>
      <c r="L1164" s="242"/>
    </row>
    <row r="1165" spans="3:12">
      <c r="C1165" s="24"/>
      <c r="D1165" s="215"/>
      <c r="E1165" s="24"/>
      <c r="F1165" s="54"/>
      <c r="G1165" s="24"/>
      <c r="H1165" s="24"/>
      <c r="I1165" s="24"/>
      <c r="J1165" s="24"/>
      <c r="K1165" s="24"/>
      <c r="L1165" s="242"/>
    </row>
    <row r="1166" spans="3:12">
      <c r="C1166" s="24"/>
      <c r="D1166" s="215"/>
      <c r="E1166" s="24"/>
      <c r="F1166" s="54"/>
      <c r="G1166" s="24"/>
      <c r="H1166" s="24"/>
      <c r="I1166" s="24"/>
      <c r="J1166" s="24"/>
      <c r="K1166" s="24"/>
      <c r="L1166" s="242"/>
    </row>
    <row r="1167" spans="3:12">
      <c r="C1167" s="24"/>
      <c r="D1167" s="215"/>
      <c r="E1167" s="24"/>
      <c r="F1167" s="54"/>
      <c r="G1167" s="24"/>
      <c r="H1167" s="24"/>
      <c r="I1167" s="24"/>
      <c r="J1167" s="24"/>
      <c r="K1167" s="24"/>
      <c r="L1167" s="242"/>
    </row>
    <row r="1168" spans="3:12">
      <c r="C1168" s="24"/>
      <c r="D1168" s="215"/>
      <c r="E1168" s="24"/>
      <c r="F1168" s="54"/>
      <c r="G1168" s="24"/>
      <c r="H1168" s="24"/>
      <c r="I1168" s="24"/>
      <c r="J1168" s="24"/>
      <c r="K1168" s="24"/>
      <c r="L1168" s="242"/>
    </row>
    <row r="1169" spans="3:12">
      <c r="C1169" s="24"/>
      <c r="D1169" s="215"/>
      <c r="E1169" s="24"/>
      <c r="F1169" s="54"/>
      <c r="G1169" s="24"/>
      <c r="H1169" s="24"/>
      <c r="I1169" s="24"/>
      <c r="J1169" s="24"/>
      <c r="K1169" s="24"/>
      <c r="L1169" s="242"/>
    </row>
    <row r="1170" spans="3:12">
      <c r="C1170" s="24"/>
      <c r="D1170" s="215"/>
      <c r="E1170" s="24"/>
      <c r="F1170" s="54"/>
      <c r="G1170" s="24"/>
      <c r="H1170" s="24"/>
      <c r="I1170" s="24"/>
      <c r="J1170" s="24"/>
      <c r="K1170" s="24"/>
      <c r="L1170" s="242"/>
    </row>
    <row r="1171" spans="3:12">
      <c r="C1171" s="24"/>
      <c r="D1171" s="215"/>
      <c r="E1171" s="24"/>
      <c r="F1171" s="54"/>
      <c r="G1171" s="24"/>
      <c r="H1171" s="24"/>
      <c r="I1171" s="24"/>
      <c r="J1171" s="24"/>
      <c r="K1171" s="24"/>
      <c r="L1171" s="242"/>
    </row>
    <row r="1172" spans="3:12">
      <c r="C1172" s="24"/>
      <c r="D1172" s="215"/>
      <c r="E1172" s="24"/>
      <c r="F1172" s="54"/>
      <c r="G1172" s="24"/>
      <c r="H1172" s="24"/>
      <c r="I1172" s="24"/>
      <c r="J1172" s="24"/>
      <c r="K1172" s="24"/>
      <c r="L1172" s="242"/>
    </row>
    <row r="1173" spans="3:12">
      <c r="C1173" s="24"/>
      <c r="D1173" s="215"/>
      <c r="E1173" s="24"/>
      <c r="F1173" s="54"/>
      <c r="G1173" s="24"/>
      <c r="H1173" s="24"/>
      <c r="I1173" s="24"/>
      <c r="J1173" s="24"/>
      <c r="K1173" s="24"/>
      <c r="L1173" s="242"/>
    </row>
    <row r="1174" spans="3:12">
      <c r="C1174" s="24"/>
      <c r="D1174" s="215"/>
      <c r="E1174" s="24"/>
      <c r="F1174" s="54"/>
      <c r="G1174" s="24"/>
      <c r="H1174" s="24"/>
      <c r="I1174" s="24"/>
      <c r="J1174" s="24"/>
      <c r="K1174" s="24"/>
      <c r="L1174" s="242"/>
    </row>
    <row r="1175" spans="3:12">
      <c r="C1175" s="24"/>
      <c r="D1175" s="215"/>
      <c r="E1175" s="24"/>
      <c r="F1175" s="54"/>
      <c r="G1175" s="24"/>
      <c r="H1175" s="24"/>
      <c r="I1175" s="24"/>
      <c r="J1175" s="24"/>
      <c r="K1175" s="24"/>
      <c r="L1175" s="242"/>
    </row>
    <row r="1176" spans="3:12">
      <c r="C1176" s="24"/>
      <c r="D1176" s="215"/>
      <c r="E1176" s="24"/>
      <c r="F1176" s="54"/>
      <c r="G1176" s="24"/>
      <c r="H1176" s="24"/>
      <c r="I1176" s="24"/>
      <c r="J1176" s="24"/>
      <c r="K1176" s="24"/>
      <c r="L1176" s="242"/>
    </row>
    <row r="1177" spans="3:12">
      <c r="C1177" s="24"/>
      <c r="D1177" s="215"/>
      <c r="E1177" s="24"/>
      <c r="F1177" s="54"/>
      <c r="G1177" s="24"/>
      <c r="H1177" s="24"/>
      <c r="I1177" s="24"/>
      <c r="J1177" s="24"/>
      <c r="K1177" s="24"/>
      <c r="L1177" s="242"/>
    </row>
    <row r="1178" spans="3:12">
      <c r="C1178" s="24"/>
      <c r="D1178" s="215"/>
      <c r="E1178" s="24"/>
      <c r="F1178" s="54"/>
      <c r="G1178" s="24"/>
      <c r="H1178" s="24"/>
      <c r="I1178" s="24"/>
      <c r="J1178" s="24"/>
      <c r="K1178" s="24"/>
      <c r="L1178" s="242"/>
    </row>
    <row r="1179" spans="3:12">
      <c r="C1179" s="24"/>
      <c r="D1179" s="215"/>
      <c r="E1179" s="24"/>
      <c r="F1179" s="54"/>
      <c r="G1179" s="24"/>
      <c r="H1179" s="24"/>
      <c r="I1179" s="24"/>
      <c r="J1179" s="24"/>
      <c r="K1179" s="24"/>
      <c r="L1179" s="242"/>
    </row>
    <row r="1180" spans="3:12">
      <c r="C1180" s="24"/>
      <c r="D1180" s="215"/>
      <c r="E1180" s="24"/>
      <c r="F1180" s="54"/>
      <c r="G1180" s="24"/>
      <c r="H1180" s="24"/>
      <c r="I1180" s="24"/>
      <c r="J1180" s="24"/>
      <c r="K1180" s="24"/>
      <c r="L1180" s="242"/>
    </row>
    <row r="1181" spans="3:12">
      <c r="C1181" s="24"/>
      <c r="D1181" s="215"/>
      <c r="E1181" s="24"/>
      <c r="F1181" s="54"/>
      <c r="G1181" s="24"/>
      <c r="H1181" s="24"/>
      <c r="I1181" s="24"/>
      <c r="J1181" s="24"/>
      <c r="K1181" s="24"/>
      <c r="L1181" s="242"/>
    </row>
    <row r="1182" spans="3:12">
      <c r="C1182" s="24"/>
      <c r="D1182" s="215"/>
      <c r="E1182" s="24"/>
      <c r="F1182" s="54"/>
      <c r="G1182" s="24"/>
      <c r="H1182" s="24"/>
      <c r="I1182" s="24"/>
      <c r="J1182" s="24"/>
      <c r="K1182" s="24"/>
      <c r="L1182" s="242"/>
    </row>
    <row r="1183" spans="3:12">
      <c r="C1183" s="24"/>
      <c r="D1183" s="215"/>
      <c r="E1183" s="24"/>
      <c r="F1183" s="54"/>
      <c r="G1183" s="24"/>
      <c r="H1183" s="24"/>
      <c r="I1183" s="24"/>
      <c r="J1183" s="24"/>
      <c r="K1183" s="24"/>
      <c r="L1183" s="242"/>
    </row>
    <row r="1184" spans="3:12">
      <c r="C1184" s="24"/>
      <c r="D1184" s="215"/>
      <c r="E1184" s="24"/>
      <c r="F1184" s="54"/>
      <c r="G1184" s="24"/>
      <c r="H1184" s="24"/>
      <c r="I1184" s="24"/>
      <c r="J1184" s="24"/>
      <c r="K1184" s="24"/>
      <c r="L1184" s="242"/>
    </row>
    <row r="1185" spans="3:12">
      <c r="C1185" s="24"/>
      <c r="D1185" s="215"/>
      <c r="E1185" s="24"/>
      <c r="F1185" s="54"/>
      <c r="G1185" s="24"/>
      <c r="H1185" s="24"/>
      <c r="I1185" s="24"/>
      <c r="J1185" s="24"/>
      <c r="K1185" s="24"/>
      <c r="L1185" s="242"/>
    </row>
    <row r="1186" spans="3:12">
      <c r="C1186" s="24"/>
      <c r="D1186" s="215"/>
      <c r="E1186" s="24"/>
      <c r="F1186" s="54"/>
      <c r="G1186" s="24"/>
      <c r="H1186" s="24"/>
      <c r="I1186" s="24"/>
      <c r="J1186" s="24"/>
      <c r="K1186" s="24"/>
      <c r="L1186" s="242"/>
    </row>
    <row r="1187" spans="3:12">
      <c r="C1187" s="24"/>
      <c r="D1187" s="215"/>
      <c r="E1187" s="24"/>
      <c r="F1187" s="54"/>
      <c r="G1187" s="24"/>
      <c r="H1187" s="24"/>
      <c r="I1187" s="24"/>
      <c r="J1187" s="24"/>
      <c r="K1187" s="24"/>
      <c r="L1187" s="242"/>
    </row>
    <row r="1188" spans="3:12">
      <c r="C1188" s="24"/>
      <c r="D1188" s="215"/>
      <c r="E1188" s="24"/>
      <c r="F1188" s="54"/>
      <c r="G1188" s="24"/>
      <c r="H1188" s="24"/>
      <c r="I1188" s="24"/>
      <c r="J1188" s="24"/>
      <c r="K1188" s="24"/>
      <c r="L1188" s="242"/>
    </row>
    <row r="1189" spans="3:12">
      <c r="C1189" s="24"/>
      <c r="D1189" s="215"/>
      <c r="E1189" s="24"/>
      <c r="F1189" s="54"/>
      <c r="G1189" s="24"/>
      <c r="H1189" s="24"/>
      <c r="I1189" s="24"/>
      <c r="J1189" s="24"/>
      <c r="K1189" s="24"/>
      <c r="L1189" s="242"/>
    </row>
    <row r="1190" spans="3:12">
      <c r="C1190" s="24"/>
      <c r="D1190" s="215"/>
      <c r="E1190" s="24"/>
      <c r="F1190" s="54"/>
      <c r="G1190" s="24"/>
      <c r="H1190" s="24"/>
      <c r="I1190" s="24"/>
      <c r="J1190" s="24"/>
      <c r="K1190" s="24"/>
      <c r="L1190" s="242"/>
    </row>
    <row r="1191" spans="3:12">
      <c r="C1191" s="24"/>
      <c r="D1191" s="215"/>
      <c r="E1191" s="24"/>
      <c r="F1191" s="54"/>
      <c r="G1191" s="24"/>
      <c r="H1191" s="24"/>
      <c r="I1191" s="24"/>
      <c r="J1191" s="24"/>
      <c r="K1191" s="24"/>
      <c r="L1191" s="242"/>
    </row>
    <row r="1192" spans="3:12">
      <c r="C1192" s="24"/>
      <c r="D1192" s="215"/>
      <c r="E1192" s="24"/>
      <c r="F1192" s="54"/>
      <c r="G1192" s="24"/>
      <c r="H1192" s="24"/>
      <c r="I1192" s="24"/>
      <c r="J1192" s="24"/>
      <c r="K1192" s="24"/>
      <c r="L1192" s="242"/>
    </row>
    <row r="1193" spans="3:12">
      <c r="C1193" s="24"/>
      <c r="D1193" s="215"/>
      <c r="E1193" s="24"/>
      <c r="F1193" s="54"/>
      <c r="G1193" s="24"/>
      <c r="H1193" s="24"/>
      <c r="I1193" s="24"/>
      <c r="J1193" s="24"/>
      <c r="K1193" s="24"/>
      <c r="L1193" s="242"/>
    </row>
    <row r="1194" spans="3:12">
      <c r="C1194" s="24"/>
      <c r="D1194" s="215"/>
      <c r="E1194" s="24"/>
      <c r="F1194" s="54"/>
      <c r="G1194" s="24"/>
      <c r="H1194" s="24"/>
      <c r="I1194" s="24"/>
      <c r="J1194" s="24"/>
      <c r="K1194" s="24"/>
      <c r="L1194" s="242"/>
    </row>
    <row r="1195" spans="3:12">
      <c r="C1195" s="24"/>
      <c r="D1195" s="215"/>
      <c r="E1195" s="24"/>
      <c r="F1195" s="54"/>
      <c r="G1195" s="24"/>
      <c r="H1195" s="24"/>
      <c r="I1195" s="24"/>
      <c r="J1195" s="24"/>
      <c r="K1195" s="24"/>
      <c r="L1195" s="242"/>
    </row>
    <row r="1196" spans="3:12">
      <c r="C1196" s="24"/>
      <c r="D1196" s="215"/>
      <c r="E1196" s="24"/>
      <c r="F1196" s="54"/>
      <c r="G1196" s="24"/>
      <c r="H1196" s="24"/>
      <c r="I1196" s="24"/>
      <c r="J1196" s="24"/>
      <c r="K1196" s="24"/>
      <c r="L1196" s="242"/>
    </row>
    <row r="1197" spans="3:12">
      <c r="C1197" s="24"/>
      <c r="D1197" s="215"/>
      <c r="E1197" s="24"/>
      <c r="F1197" s="54"/>
      <c r="G1197" s="24"/>
      <c r="H1197" s="24"/>
      <c r="I1197" s="24"/>
      <c r="J1197" s="24"/>
      <c r="K1197" s="24"/>
      <c r="L1197" s="242"/>
    </row>
    <row r="1198" spans="3:12">
      <c r="C1198" s="24"/>
      <c r="D1198" s="215"/>
      <c r="E1198" s="24"/>
      <c r="F1198" s="54"/>
      <c r="G1198" s="24"/>
      <c r="H1198" s="24"/>
      <c r="I1198" s="24"/>
      <c r="J1198" s="24"/>
      <c r="K1198" s="24"/>
      <c r="L1198" s="242"/>
    </row>
    <row r="1199" spans="3:12">
      <c r="C1199" s="24"/>
      <c r="D1199" s="215"/>
      <c r="E1199" s="24"/>
      <c r="F1199" s="54"/>
      <c r="G1199" s="24"/>
      <c r="H1199" s="24"/>
      <c r="I1199" s="24"/>
      <c r="J1199" s="24"/>
      <c r="K1199" s="24"/>
      <c r="L1199" s="242"/>
    </row>
    <row r="1200" spans="3:12">
      <c r="C1200" s="24"/>
      <c r="D1200" s="215"/>
      <c r="E1200" s="24"/>
      <c r="F1200" s="54"/>
      <c r="G1200" s="24"/>
      <c r="H1200" s="24"/>
      <c r="I1200" s="24"/>
      <c r="J1200" s="24"/>
      <c r="K1200" s="24"/>
      <c r="L1200" s="242"/>
    </row>
    <row r="1201" spans="3:12">
      <c r="C1201" s="24"/>
      <c r="D1201" s="215"/>
      <c r="E1201" s="24"/>
      <c r="F1201" s="54"/>
      <c r="G1201" s="24"/>
      <c r="H1201" s="24"/>
      <c r="I1201" s="24"/>
      <c r="J1201" s="24"/>
      <c r="K1201" s="24"/>
      <c r="L1201" s="242"/>
    </row>
    <row r="1202" spans="3:12">
      <c r="C1202" s="24"/>
      <c r="D1202" s="215"/>
      <c r="E1202" s="24"/>
      <c r="F1202" s="54"/>
      <c r="G1202" s="24"/>
      <c r="H1202" s="24"/>
      <c r="I1202" s="24"/>
      <c r="J1202" s="24"/>
      <c r="K1202" s="24"/>
      <c r="L1202" s="242"/>
    </row>
    <row r="1203" spans="3:12">
      <c r="C1203" s="24"/>
      <c r="D1203" s="215"/>
      <c r="E1203" s="24"/>
      <c r="F1203" s="54"/>
      <c r="G1203" s="24"/>
      <c r="H1203" s="24"/>
      <c r="I1203" s="24"/>
      <c r="J1203" s="24"/>
      <c r="K1203" s="24"/>
      <c r="L1203" s="242"/>
    </row>
    <row r="1204" spans="3:12">
      <c r="C1204" s="24"/>
      <c r="D1204" s="215"/>
      <c r="E1204" s="24"/>
      <c r="F1204" s="54"/>
      <c r="G1204" s="24"/>
      <c r="H1204" s="24"/>
      <c r="I1204" s="24"/>
      <c r="J1204" s="24"/>
      <c r="K1204" s="24"/>
      <c r="L1204" s="242"/>
    </row>
    <row r="1205" spans="3:12">
      <c r="C1205" s="24"/>
      <c r="D1205" s="215"/>
      <c r="E1205" s="24"/>
      <c r="F1205" s="54"/>
      <c r="G1205" s="24"/>
      <c r="H1205" s="24"/>
      <c r="I1205" s="24"/>
      <c r="J1205" s="24"/>
      <c r="K1205" s="24"/>
      <c r="L1205" s="242"/>
    </row>
    <row r="1206" spans="3:12">
      <c r="D1206" s="215"/>
      <c r="E1206" s="24"/>
      <c r="F1206" s="54"/>
      <c r="L1206" s="242"/>
    </row>
    <row r="1207" spans="3:12">
      <c r="D1207" s="215"/>
      <c r="E1207" s="24"/>
      <c r="F1207" s="54"/>
      <c r="L1207" s="242"/>
    </row>
    <row r="1208" spans="3:12">
      <c r="D1208" s="215"/>
      <c r="E1208" s="24"/>
      <c r="F1208" s="54"/>
      <c r="L1208" s="242"/>
    </row>
    <row r="1209" spans="3:12">
      <c r="D1209" s="215"/>
      <c r="E1209" s="24"/>
      <c r="F1209" s="54"/>
      <c r="L1209" s="242"/>
    </row>
    <row r="1210" spans="3:12">
      <c r="D1210" s="215"/>
      <c r="E1210" s="24"/>
      <c r="F1210" s="54"/>
      <c r="L1210" s="242"/>
    </row>
    <row r="1211" spans="3:12">
      <c r="D1211" s="215"/>
      <c r="E1211" s="24"/>
      <c r="F1211" s="54"/>
      <c r="L1211" s="242"/>
    </row>
    <row r="1212" spans="3:12">
      <c r="D1212" s="215"/>
      <c r="E1212" s="24"/>
      <c r="F1212" s="54"/>
      <c r="L1212" s="242"/>
    </row>
    <row r="1213" spans="3:12">
      <c r="D1213" s="215"/>
      <c r="E1213" s="24"/>
      <c r="F1213" s="54"/>
      <c r="L1213" s="242"/>
    </row>
    <row r="1214" spans="3:12">
      <c r="D1214" s="215"/>
      <c r="E1214" s="24"/>
      <c r="F1214" s="54"/>
      <c r="L1214" s="242"/>
    </row>
    <row r="1215" spans="3:12">
      <c r="D1215" s="215"/>
      <c r="E1215" s="24"/>
      <c r="F1215" s="54"/>
      <c r="L1215" s="242"/>
    </row>
    <row r="1216" spans="3:12">
      <c r="D1216" s="215"/>
      <c r="E1216" s="24"/>
      <c r="F1216" s="54"/>
      <c r="L1216" s="242"/>
    </row>
    <row r="1217" spans="4:12">
      <c r="D1217" s="215"/>
      <c r="E1217" s="24"/>
      <c r="F1217" s="54"/>
      <c r="L1217" s="242"/>
    </row>
    <row r="1218" spans="4:12">
      <c r="D1218" s="215"/>
      <c r="E1218" s="24"/>
      <c r="F1218" s="54"/>
      <c r="L1218" s="242"/>
    </row>
    <row r="1219" spans="4:12">
      <c r="D1219" s="215"/>
      <c r="E1219" s="24"/>
      <c r="F1219" s="54"/>
      <c r="L1219" s="242"/>
    </row>
    <row r="1220" spans="4:12">
      <c r="D1220" s="215"/>
      <c r="E1220" s="24"/>
      <c r="F1220" s="54"/>
      <c r="L1220" s="242"/>
    </row>
    <row r="1221" spans="4:12">
      <c r="D1221" s="215"/>
      <c r="E1221" s="24"/>
      <c r="F1221" s="54"/>
      <c r="L1221" s="242"/>
    </row>
    <row r="1222" spans="4:12">
      <c r="D1222" s="215"/>
      <c r="E1222" s="24"/>
      <c r="F1222" s="54"/>
      <c r="L1222" s="242"/>
    </row>
    <row r="1223" spans="4:12">
      <c r="D1223" s="215"/>
      <c r="E1223" s="24"/>
      <c r="F1223" s="54"/>
      <c r="L1223" s="242"/>
    </row>
    <row r="1224" spans="4:12">
      <c r="D1224" s="215"/>
      <c r="E1224" s="24"/>
      <c r="F1224" s="54"/>
      <c r="L1224" s="242"/>
    </row>
    <row r="1225" spans="4:12">
      <c r="D1225" s="215"/>
      <c r="E1225" s="24"/>
      <c r="F1225" s="54"/>
      <c r="L1225" s="242"/>
    </row>
    <row r="1226" spans="4:12">
      <c r="D1226" s="215"/>
      <c r="E1226" s="24"/>
      <c r="F1226" s="54"/>
      <c r="L1226" s="242"/>
    </row>
    <row r="1227" spans="4:12">
      <c r="D1227" s="215"/>
      <c r="E1227" s="24"/>
      <c r="F1227" s="54"/>
      <c r="L1227" s="242"/>
    </row>
    <row r="1228" spans="4:12">
      <c r="D1228" s="215"/>
      <c r="E1228" s="24"/>
      <c r="F1228" s="54"/>
      <c r="G1228" s="24"/>
      <c r="L1228" s="242"/>
    </row>
    <row r="1229" spans="4:12">
      <c r="D1229" s="215"/>
      <c r="E1229" s="24"/>
      <c r="F1229" s="54"/>
      <c r="G1229" s="24"/>
      <c r="L1229" s="242"/>
    </row>
    <row r="1230" spans="4:12">
      <c r="D1230" s="215"/>
      <c r="E1230" s="24"/>
      <c r="F1230" s="54"/>
      <c r="G1230" s="24"/>
      <c r="L1230" s="242"/>
    </row>
    <row r="1231" spans="4:12">
      <c r="D1231" s="215"/>
      <c r="E1231" s="24"/>
      <c r="F1231" s="54"/>
      <c r="G1231" s="24"/>
      <c r="L1231" s="242"/>
    </row>
    <row r="1232" spans="4:12">
      <c r="D1232" s="215"/>
      <c r="E1232" s="24"/>
      <c r="F1232" s="54"/>
      <c r="G1232" s="24"/>
      <c r="L1232" s="242"/>
    </row>
    <row r="1233" spans="4:12">
      <c r="D1233" s="215"/>
      <c r="E1233" s="24"/>
      <c r="F1233" s="54"/>
      <c r="G1233" s="24"/>
      <c r="L1233" s="242"/>
    </row>
    <row r="1234" spans="4:12">
      <c r="D1234" s="215"/>
      <c r="E1234" s="24"/>
      <c r="F1234" s="54"/>
      <c r="G1234" s="24"/>
      <c r="L1234" s="242"/>
    </row>
    <row r="1235" spans="4:12">
      <c r="D1235" s="215"/>
      <c r="L1235" s="242"/>
    </row>
    <row r="1236" spans="4:12">
      <c r="D1236" s="215"/>
      <c r="L1236" s="242"/>
    </row>
    <row r="1237" spans="4:12">
      <c r="D1237" s="215"/>
    </row>
    <row r="1238" spans="4:12">
      <c r="D1238" s="215"/>
    </row>
    <row r="1239" spans="4:12">
      <c r="D1239" s="215"/>
    </row>
    <row r="1240" spans="4:12">
      <c r="D1240" s="215"/>
    </row>
    <row r="1241" spans="4:12">
      <c r="D1241" s="215"/>
    </row>
    <row r="1242" spans="4:12">
      <c r="D1242" s="215"/>
    </row>
    <row r="1243" spans="4:12">
      <c r="D1243" s="215"/>
    </row>
    <row r="1244" spans="4:12">
      <c r="D1244" s="215"/>
    </row>
    <row r="1245" spans="4:12">
      <c r="D1245" s="215"/>
    </row>
    <row r="1246" spans="4:12">
      <c r="D1246" s="215"/>
    </row>
    <row r="1247" spans="4:12">
      <c r="D1247" s="215"/>
    </row>
    <row r="1248" spans="4:12">
      <c r="D1248" s="215"/>
    </row>
    <row r="1249" spans="4:4">
      <c r="D1249" s="215"/>
    </row>
    <row r="1250" spans="4:4">
      <c r="D1250" s="215"/>
    </row>
    <row r="1251" spans="4:4">
      <c r="D1251" s="215"/>
    </row>
    <row r="1252" spans="4:4">
      <c r="D1252" s="215"/>
    </row>
    <row r="1253" spans="4:4">
      <c r="D1253" s="215"/>
    </row>
    <row r="1254" spans="4:4">
      <c r="D1254" s="215"/>
    </row>
    <row r="1255" spans="4:4">
      <c r="D1255" s="215"/>
    </row>
    <row r="1256" spans="4:4">
      <c r="D1256" s="215"/>
    </row>
    <row r="1257" spans="4:4">
      <c r="D1257" s="215"/>
    </row>
    <row r="1258" spans="4:4">
      <c r="D1258" s="215"/>
    </row>
    <row r="1259" spans="4:4">
      <c r="D1259" s="215"/>
    </row>
    <row r="1260" spans="4:4">
      <c r="D1260" s="215"/>
    </row>
    <row r="1261" spans="4:4">
      <c r="D1261" s="215"/>
    </row>
    <row r="1262" spans="4:4">
      <c r="D1262" s="215"/>
    </row>
    <row r="1263" spans="4:4">
      <c r="D1263" s="215"/>
    </row>
    <row r="1264" spans="4:4">
      <c r="D1264" s="215"/>
    </row>
    <row r="1265" spans="4:4">
      <c r="D1265" s="215"/>
    </row>
    <row r="1266" spans="4:4">
      <c r="D1266" s="215"/>
    </row>
    <row r="1267" spans="4:4">
      <c r="D1267" s="215"/>
    </row>
    <row r="1268" spans="4:4">
      <c r="D1268" s="215"/>
    </row>
    <row r="1269" spans="4:4">
      <c r="D1269" s="215"/>
    </row>
    <row r="1270" spans="4:4">
      <c r="D1270" s="215"/>
    </row>
    <row r="1271" spans="4:4">
      <c r="D1271" s="215"/>
    </row>
    <row r="1272" spans="4:4">
      <c r="D1272" s="215"/>
    </row>
    <row r="1273" spans="4:4">
      <c r="D1273" s="215"/>
    </row>
    <row r="1274" spans="4:4">
      <c r="D1274" s="215"/>
    </row>
    <row r="1275" spans="4:4">
      <c r="D1275" s="215"/>
    </row>
    <row r="1276" spans="4:4">
      <c r="D1276" s="215"/>
    </row>
    <row r="1277" spans="4:4">
      <c r="D1277" s="215"/>
    </row>
    <row r="1278" spans="4:4">
      <c r="D1278" s="215"/>
    </row>
    <row r="1279" spans="4:4">
      <c r="D1279" s="215"/>
    </row>
    <row r="1280" spans="4:4">
      <c r="D1280" s="215"/>
    </row>
    <row r="1281" spans="4:4">
      <c r="D1281" s="215"/>
    </row>
    <row r="1282" spans="4:4">
      <c r="D1282" s="215"/>
    </row>
    <row r="1283" spans="4:4">
      <c r="D1283" s="215"/>
    </row>
    <row r="1284" spans="4:4">
      <c r="D1284" s="215"/>
    </row>
    <row r="1285" spans="4:4">
      <c r="D1285" s="215"/>
    </row>
    <row r="1286" spans="4:4">
      <c r="D1286" s="215"/>
    </row>
    <row r="1287" spans="4:4">
      <c r="D1287" s="215"/>
    </row>
    <row r="1288" spans="4:4">
      <c r="D1288" s="215"/>
    </row>
    <row r="1289" spans="4:4">
      <c r="D1289" s="215"/>
    </row>
    <row r="1290" spans="4:4">
      <c r="D1290" s="215"/>
    </row>
    <row r="1291" spans="4:4">
      <c r="D1291" s="215"/>
    </row>
    <row r="1292" spans="4:4">
      <c r="D1292" s="215"/>
    </row>
    <row r="1293" spans="4:4">
      <c r="D1293" s="215"/>
    </row>
    <row r="1477" spans="1:1">
      <c r="A1477" s="24"/>
    </row>
    <row r="1478" spans="1:1">
      <c r="A1478" s="24"/>
    </row>
    <row r="1479" spans="1:1">
      <c r="A1479" s="24"/>
    </row>
    <row r="1480" spans="1:1">
      <c r="A1480" s="24"/>
    </row>
    <row r="1481" spans="1:1">
      <c r="A1481" s="24"/>
    </row>
    <row r="1482" spans="1:1">
      <c r="A1482" s="24"/>
    </row>
    <row r="1483" spans="1:1">
      <c r="A1483" s="24"/>
    </row>
    <row r="1484" spans="1:1">
      <c r="A1484" s="24"/>
    </row>
    <row r="1485" spans="1:1">
      <c r="A1485" s="24"/>
    </row>
    <row r="1486" spans="1:1">
      <c r="A1486" s="24"/>
    </row>
    <row r="1487" spans="1:1">
      <c r="A1487" s="24"/>
    </row>
    <row r="1488" spans="1:1">
      <c r="A1488" s="24"/>
    </row>
    <row r="1489" spans="1:1">
      <c r="A1489" s="24"/>
    </row>
    <row r="1490" spans="1:1">
      <c r="A1490" s="24"/>
    </row>
    <row r="1491" spans="1:1">
      <c r="A1491" s="24"/>
    </row>
    <row r="1492" spans="1:1">
      <c r="A1492" s="24"/>
    </row>
    <row r="1493" spans="1:1">
      <c r="A1493" s="24"/>
    </row>
    <row r="1494" spans="1:1">
      <c r="A1494" s="24"/>
    </row>
    <row r="1495" spans="1:1">
      <c r="A1495" s="24"/>
    </row>
    <row r="1496" spans="1:1">
      <c r="A1496" s="24"/>
    </row>
    <row r="1497" spans="1:1">
      <c r="A1497" s="24"/>
    </row>
    <row r="1498" spans="1:1">
      <c r="A1498" s="24"/>
    </row>
    <row r="1499" spans="1:1">
      <c r="A1499" s="24"/>
    </row>
    <row r="1500" spans="1:1">
      <c r="A1500" s="24"/>
    </row>
    <row r="1501" spans="1:1">
      <c r="A1501" s="24"/>
    </row>
    <row r="1502" spans="1:1">
      <c r="A1502" s="24"/>
    </row>
    <row r="1503" spans="1:1">
      <c r="A1503" s="24"/>
    </row>
    <row r="1504" spans="1:1">
      <c r="A1504" s="24"/>
    </row>
    <row r="1505" spans="1:1">
      <c r="A1505" s="24"/>
    </row>
  </sheetData>
  <phoneticPr fontId="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9"/>
  </sheetPr>
  <dimension ref="A1:N402"/>
  <sheetViews>
    <sheetView workbookViewId="0">
      <selection activeCell="C5" sqref="C5:G5"/>
    </sheetView>
  </sheetViews>
  <sheetFormatPr defaultColWidth="8.875" defaultRowHeight="13.5"/>
  <cols>
    <col min="2" max="2" width="14.125" bestFit="1" customWidth="1"/>
    <col min="3" max="3" width="18.875" bestFit="1" customWidth="1"/>
    <col min="4" max="4" width="10.125" bestFit="1" customWidth="1"/>
    <col min="5" max="5" width="11.875" customWidth="1"/>
    <col min="6" max="6" width="13.625" customWidth="1"/>
    <col min="7" max="7" width="16.375" customWidth="1"/>
    <col min="13" max="14" width="9" hidden="1" customWidth="1"/>
    <col min="15" max="15" width="8.875" customWidth="1"/>
  </cols>
  <sheetData>
    <row r="1" spans="1:14" s="1" customFormat="1">
      <c r="A1" s="849" t="str">
        <f>CONCATENATE('加盟校情報&amp;大会設定'!G5,'加盟校情報&amp;大会設定'!H5,'加盟校情報&amp;大会設定'!I5,'加盟校情報&amp;大会設定'!J5)&amp;"  様式Ⅲ(明細書郵送シート)"</f>
        <v>第89回東海学生陸上競技対校選手権大会  様式Ⅲ(明細書郵送シート)</v>
      </c>
      <c r="B1" s="849"/>
      <c r="C1" s="849"/>
      <c r="D1" s="849"/>
      <c r="E1" s="849"/>
      <c r="F1" s="849"/>
      <c r="G1" s="849"/>
      <c r="H1" s="849"/>
      <c r="I1" s="849"/>
    </row>
    <row r="2" spans="1:14" s="1" customFormat="1">
      <c r="A2" s="849"/>
      <c r="B2" s="849"/>
      <c r="C2" s="849"/>
      <c r="D2" s="849"/>
      <c r="E2" s="849"/>
      <c r="F2" s="849"/>
      <c r="G2" s="849"/>
      <c r="H2" s="849"/>
      <c r="I2" s="849"/>
    </row>
    <row r="3" spans="1:14" s="1" customFormat="1">
      <c r="A3" s="849"/>
      <c r="B3" s="849"/>
      <c r="C3" s="849"/>
      <c r="D3" s="849"/>
      <c r="E3" s="849"/>
      <c r="F3" s="849"/>
      <c r="G3" s="849"/>
      <c r="H3" s="849"/>
      <c r="I3" s="849"/>
      <c r="M3" s="1">
        <v>1</v>
      </c>
      <c r="N3" s="1">
        <v>500</v>
      </c>
    </row>
    <row r="4" spans="1:14" s="1" customFormat="1" ht="18.75">
      <c r="A4" s="4"/>
      <c r="B4" s="4"/>
      <c r="C4" s="4"/>
      <c r="D4" s="4"/>
      <c r="E4" s="4"/>
      <c r="F4" s="4"/>
      <c r="G4" s="4"/>
      <c r="H4" s="4"/>
      <c r="I4" s="4"/>
      <c r="M4" s="1">
        <v>2</v>
      </c>
      <c r="N4" s="1">
        <v>1000</v>
      </c>
    </row>
    <row r="5" spans="1:14" s="1" customFormat="1" ht="18.75">
      <c r="A5" s="4"/>
      <c r="B5" s="3" t="s">
        <v>1</v>
      </c>
      <c r="C5" s="850" t="str">
        <f>IF(基本情報登録!D8&gt;0,基本情報登録!D8,"")</f>
        <v/>
      </c>
      <c r="D5" s="850"/>
      <c r="E5" s="850"/>
      <c r="F5" s="850"/>
      <c r="G5" s="850"/>
      <c r="H5" s="4"/>
      <c r="I5" s="4"/>
      <c r="M5" s="1">
        <v>3</v>
      </c>
      <c r="N5" s="1">
        <v>1500</v>
      </c>
    </row>
    <row r="6" spans="1:14" s="1" customFormat="1" ht="18.75">
      <c r="A6" s="4"/>
      <c r="B6" s="3"/>
      <c r="C6" s="4"/>
      <c r="D6" s="4"/>
      <c r="E6" s="4"/>
      <c r="F6" s="4"/>
      <c r="G6" s="4"/>
      <c r="H6" s="4"/>
      <c r="I6" s="4"/>
      <c r="M6" s="1">
        <v>4</v>
      </c>
      <c r="N6" s="1">
        <v>2000</v>
      </c>
    </row>
    <row r="7" spans="1:14" s="1" customFormat="1" ht="18.75">
      <c r="A7" s="4"/>
      <c r="B7" s="3" t="s">
        <v>489</v>
      </c>
      <c r="C7" s="850" t="str">
        <f>IF(基本情報登録!D25&gt;0,基本情報登録!D25,"")</f>
        <v/>
      </c>
      <c r="D7" s="850"/>
      <c r="E7" s="850"/>
      <c r="F7" s="850"/>
      <c r="G7" s="850"/>
      <c r="H7" s="4"/>
      <c r="I7" s="4"/>
      <c r="M7" s="1">
        <v>5</v>
      </c>
      <c r="N7" s="1">
        <v>2500</v>
      </c>
    </row>
    <row r="8" spans="1:14" s="1" customFormat="1" ht="18.75">
      <c r="A8" s="4"/>
      <c r="B8" s="3"/>
      <c r="C8" s="4"/>
      <c r="D8" s="4"/>
      <c r="E8" s="4"/>
      <c r="F8" s="4"/>
      <c r="G8" s="4"/>
      <c r="H8" s="4"/>
      <c r="I8" s="4"/>
      <c r="M8" s="1">
        <v>6</v>
      </c>
      <c r="N8" s="1">
        <v>3000</v>
      </c>
    </row>
    <row r="9" spans="1:14" s="1" customFormat="1" ht="18.75" hidden="1">
      <c r="A9" s="4"/>
      <c r="B9" s="3" t="s">
        <v>7</v>
      </c>
      <c r="C9" s="850" t="str">
        <f>IF(基本情報登録!D18&gt;0,基本情報登録!D18,"")</f>
        <v/>
      </c>
      <c r="D9" s="850"/>
      <c r="E9" s="850"/>
      <c r="F9" s="850"/>
      <c r="G9" s="850"/>
      <c r="H9" s="4"/>
      <c r="I9" s="4"/>
      <c r="M9" s="1">
        <v>7</v>
      </c>
      <c r="N9" s="1">
        <v>3500</v>
      </c>
    </row>
    <row r="10" spans="1:14" s="1" customFormat="1" ht="18.75">
      <c r="A10" s="4"/>
      <c r="B10" s="3"/>
      <c r="C10" s="4"/>
      <c r="D10" s="4"/>
      <c r="E10" s="4"/>
      <c r="F10" s="4"/>
      <c r="G10" s="4"/>
      <c r="H10" s="4"/>
      <c r="I10" s="4"/>
      <c r="M10" s="1">
        <v>8</v>
      </c>
      <c r="N10" s="1">
        <v>4000</v>
      </c>
    </row>
    <row r="11" spans="1:14" s="1" customFormat="1" ht="18.75">
      <c r="A11" s="4"/>
      <c r="B11" s="3" t="str">
        <f>基本情報登録!B27</f>
        <v>電話番号</v>
      </c>
      <c r="C11" s="850" t="str">
        <f>IF(基本情報登録!D27&gt;0,基本情報登録!D27,"")</f>
        <v/>
      </c>
      <c r="D11" s="850"/>
      <c r="E11" s="850"/>
      <c r="F11" s="850"/>
      <c r="G11" s="850"/>
      <c r="H11" s="4"/>
      <c r="I11" s="4"/>
      <c r="M11" s="1">
        <v>9</v>
      </c>
      <c r="N11" s="1">
        <v>4500</v>
      </c>
    </row>
    <row r="12" spans="1:14" s="1" customFormat="1" ht="18.75">
      <c r="A12" s="4"/>
      <c r="B12" s="4"/>
      <c r="C12" s="4"/>
      <c r="D12" s="4"/>
      <c r="E12" s="4"/>
      <c r="F12" s="4"/>
      <c r="G12" s="4"/>
      <c r="H12" s="4"/>
      <c r="I12" s="4"/>
      <c r="M12" s="1">
        <v>10</v>
      </c>
      <c r="N12" s="1">
        <v>5000</v>
      </c>
    </row>
    <row r="13" spans="1:14" s="1" customFormat="1" ht="18.75">
      <c r="A13" s="4"/>
      <c r="B13" s="4"/>
      <c r="C13" s="847" t="s">
        <v>364</v>
      </c>
      <c r="D13" s="847"/>
      <c r="E13" s="847"/>
      <c r="F13" s="847"/>
      <c r="G13" s="847"/>
      <c r="H13" s="4"/>
      <c r="I13" s="4"/>
      <c r="M13" s="1">
        <v>11</v>
      </c>
      <c r="N13" s="1">
        <v>5500</v>
      </c>
    </row>
    <row r="14" spans="1:14" s="1" customFormat="1" ht="19.5" thickBot="1">
      <c r="A14" s="4"/>
      <c r="B14" s="3"/>
      <c r="C14" s="848"/>
      <c r="D14" s="848"/>
      <c r="E14" s="848"/>
      <c r="F14" s="848"/>
      <c r="G14" s="848"/>
      <c r="H14" s="4"/>
      <c r="I14" s="4"/>
      <c r="M14" s="1">
        <v>12</v>
      </c>
      <c r="N14" s="1">
        <v>6000</v>
      </c>
    </row>
    <row r="15" spans="1:14" s="1" customFormat="1" ht="19.5" thickBot="1">
      <c r="A15" s="4"/>
      <c r="B15" s="4"/>
      <c r="C15" s="859" t="s">
        <v>365</v>
      </c>
      <c r="D15" s="860"/>
      <c r="E15" s="860"/>
      <c r="F15" s="860"/>
      <c r="G15" s="861"/>
      <c r="H15" s="4"/>
      <c r="I15" s="4"/>
      <c r="M15" s="1">
        <v>13</v>
      </c>
      <c r="N15" s="1">
        <v>6500</v>
      </c>
    </row>
    <row r="16" spans="1:14" s="1" customFormat="1" ht="19.5" thickBot="1">
      <c r="A16" s="4"/>
      <c r="B16" s="4"/>
      <c r="C16" s="32" t="s">
        <v>374</v>
      </c>
      <c r="D16" s="33">
        <v>2000</v>
      </c>
      <c r="E16" s="34" t="s">
        <v>366</v>
      </c>
      <c r="F16" s="35">
        <f>'様式Ⅰ(男子)'!V7</f>
        <v>0</v>
      </c>
      <c r="G16" s="40">
        <f>D16*F16</f>
        <v>0</v>
      </c>
      <c r="H16" s="4"/>
      <c r="I16" s="4"/>
      <c r="M16" s="1">
        <v>14</v>
      </c>
      <c r="N16" s="1">
        <v>7000</v>
      </c>
    </row>
    <row r="17" spans="1:14" s="1" customFormat="1" ht="20.25" thickTop="1" thickBot="1">
      <c r="A17" s="4"/>
      <c r="B17" s="4"/>
      <c r="C17" s="36" t="s">
        <v>367</v>
      </c>
      <c r="D17" s="37">
        <v>2500</v>
      </c>
      <c r="E17" s="38" t="s">
        <v>368</v>
      </c>
      <c r="F17" s="39">
        <f>'様式Ⅰ(男子)'!CD17+'様式Ⅰ(男子)'!CF17</f>
        <v>0</v>
      </c>
      <c r="G17" s="40">
        <f>D17*F17</f>
        <v>0</v>
      </c>
      <c r="H17" s="4"/>
      <c r="I17" s="4"/>
      <c r="M17" s="1">
        <v>15</v>
      </c>
      <c r="N17" s="1">
        <v>7500</v>
      </c>
    </row>
    <row r="18" spans="1:14" s="1" customFormat="1" ht="20.25" thickTop="1" thickBot="1">
      <c r="A18" s="4"/>
      <c r="B18" s="4"/>
      <c r="C18" s="41"/>
      <c r="D18" s="42"/>
      <c r="E18" s="43"/>
      <c r="F18" s="43" t="s">
        <v>369</v>
      </c>
      <c r="G18" s="44">
        <f>SUM(G16:G17)</f>
        <v>0</v>
      </c>
      <c r="H18" s="4"/>
      <c r="I18" s="4"/>
      <c r="M18" s="1">
        <v>16</v>
      </c>
      <c r="N18" s="1">
        <v>8000</v>
      </c>
    </row>
    <row r="19" spans="1:14" s="1" customFormat="1" ht="19.5" thickBot="1">
      <c r="A19" s="4"/>
      <c r="B19" s="4"/>
      <c r="C19" s="4"/>
      <c r="D19" s="4"/>
      <c r="E19" s="3"/>
      <c r="F19" s="4"/>
      <c r="G19" s="45"/>
      <c r="H19" s="4"/>
      <c r="I19" s="4"/>
      <c r="M19" s="1">
        <v>17</v>
      </c>
      <c r="N19" s="1">
        <v>8500</v>
      </c>
    </row>
    <row r="20" spans="1:14" s="1" customFormat="1" ht="19.5" thickBot="1">
      <c r="A20" s="4"/>
      <c r="B20" s="4"/>
      <c r="C20" s="862" t="s">
        <v>370</v>
      </c>
      <c r="D20" s="863"/>
      <c r="E20" s="863"/>
      <c r="F20" s="863"/>
      <c r="G20" s="864"/>
      <c r="H20" s="4"/>
      <c r="I20" s="4"/>
      <c r="M20" s="1">
        <v>18</v>
      </c>
      <c r="N20" s="1">
        <v>9000</v>
      </c>
    </row>
    <row r="21" spans="1:14" s="1" customFormat="1" ht="18.75">
      <c r="A21" s="4"/>
      <c r="B21" s="4"/>
      <c r="C21" s="31" t="s">
        <v>374</v>
      </c>
      <c r="D21" s="46">
        <v>2000</v>
      </c>
      <c r="E21" s="47" t="s">
        <v>371</v>
      </c>
      <c r="F21" s="48">
        <f>'様式Ⅰ(女子)'!V7</f>
        <v>0</v>
      </c>
      <c r="G21" s="49">
        <f>D21*F21</f>
        <v>0</v>
      </c>
      <c r="H21" s="4"/>
      <c r="I21" s="4"/>
      <c r="M21" s="1">
        <v>19</v>
      </c>
      <c r="N21" s="1">
        <v>9500</v>
      </c>
    </row>
    <row r="22" spans="1:14" s="1" customFormat="1" ht="19.5" thickBot="1">
      <c r="A22" s="4"/>
      <c r="B22" s="4"/>
      <c r="C22" s="36" t="s">
        <v>367</v>
      </c>
      <c r="D22" s="37">
        <v>2500</v>
      </c>
      <c r="E22" s="38" t="s">
        <v>368</v>
      </c>
      <c r="F22" s="39">
        <f>'様式Ⅰ(女子)'!CD17+'様式Ⅰ(女子)'!CF17</f>
        <v>0</v>
      </c>
      <c r="G22" s="40">
        <f>D22*F22</f>
        <v>0</v>
      </c>
      <c r="H22" s="4"/>
      <c r="I22" s="4"/>
      <c r="M22" s="1">
        <v>20</v>
      </c>
      <c r="N22" s="1">
        <v>10000</v>
      </c>
    </row>
    <row r="23" spans="1:14" s="1" customFormat="1" ht="20.25" thickTop="1" thickBot="1">
      <c r="A23" s="4"/>
      <c r="B23" s="4"/>
      <c r="C23" s="41"/>
      <c r="D23" s="42"/>
      <c r="E23" s="42"/>
      <c r="F23" s="43" t="s">
        <v>369</v>
      </c>
      <c r="G23" s="44">
        <f>SUM(G21:G22)</f>
        <v>0</v>
      </c>
      <c r="H23" s="4"/>
      <c r="I23" s="4"/>
      <c r="M23" s="1">
        <v>21</v>
      </c>
      <c r="N23" s="1">
        <v>10500</v>
      </c>
    </row>
    <row r="24" spans="1:14" s="1" customFormat="1" ht="19.5" thickBot="1">
      <c r="A24" s="4"/>
      <c r="B24" s="4"/>
      <c r="C24" s="4"/>
      <c r="D24" s="4"/>
      <c r="E24" s="4"/>
      <c r="F24" s="3"/>
      <c r="G24" s="45"/>
      <c r="H24" s="4"/>
      <c r="I24" s="4"/>
      <c r="M24" s="1">
        <v>22</v>
      </c>
      <c r="N24" s="1">
        <v>11000</v>
      </c>
    </row>
    <row r="25" spans="1:14" s="1" customFormat="1" ht="19.5" thickBot="1">
      <c r="A25" s="4"/>
      <c r="B25" s="4"/>
      <c r="C25" s="876" t="s">
        <v>375</v>
      </c>
      <c r="D25" s="877"/>
      <c r="E25" s="877"/>
      <c r="F25" s="877"/>
      <c r="G25" s="878"/>
      <c r="H25" s="4"/>
      <c r="I25" s="4"/>
      <c r="M25" s="1">
        <v>23</v>
      </c>
      <c r="N25" s="1">
        <v>11500</v>
      </c>
    </row>
    <row r="26" spans="1:14" s="1" customFormat="1" ht="19.5" thickBot="1">
      <c r="A26" s="4"/>
      <c r="B26" s="4"/>
      <c r="C26" s="865" t="s">
        <v>405</v>
      </c>
      <c r="D26" s="879"/>
      <c r="E26" s="51">
        <f>'様式Ⅰ(男子)'!Z12+'様式Ⅰ(女子)'!Z12</f>
        <v>0</v>
      </c>
      <c r="F26" s="880">
        <f>IF(E26*500&gt;40000,40000,E26*500)</f>
        <v>0</v>
      </c>
      <c r="G26" s="881"/>
      <c r="H26" s="4"/>
      <c r="I26" s="4"/>
      <c r="M26" s="1">
        <v>24</v>
      </c>
      <c r="N26" s="1">
        <v>12000</v>
      </c>
    </row>
    <row r="27" spans="1:14" s="1" customFormat="1" ht="19.5" thickBot="1">
      <c r="A27" s="4"/>
      <c r="B27" s="4"/>
      <c r="C27" s="4"/>
      <c r="D27" s="4"/>
      <c r="E27" s="4"/>
      <c r="F27" s="4"/>
      <c r="G27" s="4"/>
      <c r="H27" s="4"/>
      <c r="I27" s="4"/>
      <c r="M27" s="1">
        <v>25</v>
      </c>
      <c r="N27" s="1">
        <v>12500</v>
      </c>
    </row>
    <row r="28" spans="1:14" s="1" customFormat="1" ht="19.5" thickBot="1">
      <c r="A28" s="4"/>
      <c r="B28" s="4"/>
      <c r="C28" s="865" t="s">
        <v>372</v>
      </c>
      <c r="D28" s="866"/>
      <c r="E28" s="867">
        <f>SUM(G18,G23,F26,)</f>
        <v>0</v>
      </c>
      <c r="F28" s="868"/>
      <c r="G28" s="869"/>
      <c r="H28" s="4"/>
      <c r="I28" s="4"/>
      <c r="M28" s="1">
        <v>26</v>
      </c>
      <c r="N28" s="1">
        <v>13000</v>
      </c>
    </row>
    <row r="29" spans="1:14" s="1" customFormat="1" ht="19.5" thickBot="1">
      <c r="A29" s="4"/>
      <c r="B29" s="4"/>
      <c r="C29" s="3"/>
      <c r="D29" s="3"/>
      <c r="E29" s="45"/>
      <c r="F29" s="3"/>
      <c r="G29" s="3"/>
      <c r="H29" s="4"/>
      <c r="I29" s="4"/>
      <c r="M29" s="1">
        <v>27</v>
      </c>
      <c r="N29" s="1">
        <v>13500</v>
      </c>
    </row>
    <row r="30" spans="1:14" s="1" customFormat="1" ht="18.75">
      <c r="A30" s="4"/>
      <c r="B30" s="4"/>
      <c r="C30" s="870" t="s">
        <v>373</v>
      </c>
      <c r="D30" s="872" t="s">
        <v>376</v>
      </c>
      <c r="E30" s="872"/>
      <c r="F30" s="872"/>
      <c r="G30" s="873"/>
      <c r="H30" s="4"/>
      <c r="I30" s="4"/>
      <c r="M30" s="1">
        <v>28</v>
      </c>
      <c r="N30" s="1">
        <v>14000</v>
      </c>
    </row>
    <row r="31" spans="1:14" s="1" customFormat="1" ht="19.5" thickBot="1">
      <c r="A31" s="4"/>
      <c r="B31" s="4"/>
      <c r="C31" s="871"/>
      <c r="D31" s="874" t="s">
        <v>409</v>
      </c>
      <c r="E31" s="874"/>
      <c r="F31" s="874"/>
      <c r="G31" s="875"/>
      <c r="H31" s="4"/>
      <c r="I31" s="4"/>
      <c r="M31" s="1">
        <v>29</v>
      </c>
      <c r="N31" s="1">
        <v>14500</v>
      </c>
    </row>
    <row r="32" spans="1:14" s="1" customFormat="1" ht="18.75" hidden="1">
      <c r="A32" s="4"/>
      <c r="B32" s="4"/>
      <c r="C32" s="79"/>
      <c r="D32" s="80"/>
      <c r="E32" s="80"/>
      <c r="F32" s="80"/>
      <c r="G32" s="80"/>
      <c r="H32" s="4"/>
      <c r="I32" s="4"/>
      <c r="M32" s="1">
        <v>30</v>
      </c>
      <c r="N32" s="1">
        <v>15000</v>
      </c>
    </row>
    <row r="33" spans="1:14" s="1" customFormat="1" ht="19.5" thickBot="1">
      <c r="A33" s="4"/>
      <c r="B33" s="4"/>
      <c r="C33" s="4"/>
      <c r="D33" s="50"/>
      <c r="E33" s="50"/>
      <c r="F33" s="50"/>
      <c r="G33" s="50"/>
      <c r="H33" s="4"/>
      <c r="I33" s="4"/>
      <c r="M33" s="1">
        <v>31</v>
      </c>
      <c r="N33" s="1">
        <v>15500</v>
      </c>
    </row>
    <row r="34" spans="1:14" s="1" customFormat="1" ht="19.5" thickBot="1">
      <c r="A34" s="4"/>
      <c r="B34" s="4"/>
      <c r="C34" s="847" t="s">
        <v>407</v>
      </c>
      <c r="D34" s="847"/>
      <c r="E34" s="494" t="s">
        <v>403</v>
      </c>
      <c r="F34" s="495"/>
      <c r="G34" s="4"/>
      <c r="H34" s="4"/>
      <c r="I34" s="4"/>
      <c r="M34" s="1">
        <v>32</v>
      </c>
      <c r="N34" s="1">
        <v>16000</v>
      </c>
    </row>
    <row r="35" spans="1:14" s="1" customFormat="1" ht="19.5" thickBot="1">
      <c r="A35" s="4"/>
      <c r="B35" s="4"/>
      <c r="C35" s="847" t="s">
        <v>412</v>
      </c>
      <c r="D35" s="847"/>
      <c r="E35" s="882"/>
      <c r="F35" s="882"/>
      <c r="G35" s="882"/>
      <c r="H35" s="882"/>
      <c r="I35" s="882"/>
      <c r="M35" s="1">
        <v>33</v>
      </c>
      <c r="N35" s="1">
        <v>16500</v>
      </c>
    </row>
    <row r="36" spans="1:14" s="1" customFormat="1" ht="19.5" thickBot="1">
      <c r="A36" s="4"/>
      <c r="B36" s="4"/>
      <c r="C36" s="4"/>
      <c r="D36" s="4"/>
      <c r="E36" s="882"/>
      <c r="F36" s="882"/>
      <c r="G36" s="882"/>
      <c r="H36" s="882"/>
      <c r="I36" s="883"/>
      <c r="M36" s="1">
        <v>34</v>
      </c>
      <c r="N36" s="1">
        <v>17000</v>
      </c>
    </row>
    <row r="37" spans="1:14" s="1" customFormat="1" ht="18.75">
      <c r="A37" s="4"/>
      <c r="B37" s="851" t="s">
        <v>413</v>
      </c>
      <c r="C37" s="852"/>
      <c r="D37" s="852"/>
      <c r="E37" s="853"/>
      <c r="F37" s="853"/>
      <c r="G37" s="853"/>
      <c r="H37" s="854"/>
      <c r="I37" s="65"/>
      <c r="M37" s="1">
        <v>35</v>
      </c>
      <c r="N37" s="1">
        <v>17500</v>
      </c>
    </row>
    <row r="38" spans="1:14" s="1" customFormat="1" ht="18.75">
      <c r="A38" s="4"/>
      <c r="B38" s="855"/>
      <c r="C38" s="853"/>
      <c r="D38" s="853"/>
      <c r="E38" s="853"/>
      <c r="F38" s="853"/>
      <c r="G38" s="853"/>
      <c r="H38" s="854"/>
      <c r="I38" s="4"/>
      <c r="M38" s="1">
        <v>36</v>
      </c>
      <c r="N38" s="1">
        <v>18000</v>
      </c>
    </row>
    <row r="39" spans="1:14" s="1" customFormat="1" ht="18.75">
      <c r="A39" s="4"/>
      <c r="B39" s="855"/>
      <c r="C39" s="853"/>
      <c r="D39" s="853"/>
      <c r="E39" s="853"/>
      <c r="F39" s="853"/>
      <c r="G39" s="853"/>
      <c r="H39" s="854"/>
      <c r="I39" s="4"/>
      <c r="M39" s="1">
        <v>37</v>
      </c>
      <c r="N39" s="1">
        <v>18500</v>
      </c>
    </row>
    <row r="40" spans="1:14" s="1" customFormat="1" ht="18.75">
      <c r="A40" s="4"/>
      <c r="B40" s="855"/>
      <c r="C40" s="853"/>
      <c r="D40" s="853"/>
      <c r="E40" s="853"/>
      <c r="F40" s="853"/>
      <c r="G40" s="853"/>
      <c r="H40" s="854"/>
      <c r="I40" s="4"/>
      <c r="M40" s="1">
        <v>38</v>
      </c>
      <c r="N40" s="1">
        <v>19000</v>
      </c>
    </row>
    <row r="41" spans="1:14" s="1" customFormat="1" ht="18.75">
      <c r="A41" s="4"/>
      <c r="B41" s="855"/>
      <c r="C41" s="853"/>
      <c r="D41" s="853"/>
      <c r="E41" s="853"/>
      <c r="F41" s="853"/>
      <c r="G41" s="853"/>
      <c r="H41" s="854"/>
      <c r="I41" s="4"/>
      <c r="M41" s="1">
        <v>39</v>
      </c>
      <c r="N41" s="1">
        <v>19500</v>
      </c>
    </row>
    <row r="42" spans="1:14" s="1" customFormat="1" ht="18.75">
      <c r="A42" s="4"/>
      <c r="B42" s="855"/>
      <c r="C42" s="853"/>
      <c r="D42" s="853"/>
      <c r="E42" s="853"/>
      <c r="F42" s="853"/>
      <c r="G42" s="853"/>
      <c r="H42" s="854"/>
      <c r="I42" s="4"/>
      <c r="M42" s="1">
        <v>40</v>
      </c>
      <c r="N42" s="1">
        <v>20000</v>
      </c>
    </row>
    <row r="43" spans="1:14" s="1" customFormat="1" ht="18.75">
      <c r="A43" s="4"/>
      <c r="B43" s="855"/>
      <c r="C43" s="853"/>
      <c r="D43" s="853"/>
      <c r="E43" s="853"/>
      <c r="F43" s="853"/>
      <c r="G43" s="853"/>
      <c r="H43" s="854"/>
      <c r="I43" s="4"/>
      <c r="M43" s="1">
        <v>41</v>
      </c>
      <c r="N43" s="1">
        <v>20500</v>
      </c>
    </row>
    <row r="44" spans="1:14" s="1" customFormat="1" ht="18.75">
      <c r="A44" s="4"/>
      <c r="B44" s="855"/>
      <c r="C44" s="853"/>
      <c r="D44" s="853"/>
      <c r="E44" s="853"/>
      <c r="F44" s="853"/>
      <c r="G44" s="853"/>
      <c r="H44" s="854"/>
      <c r="I44" s="4"/>
      <c r="M44" s="1">
        <v>42</v>
      </c>
      <c r="N44" s="1">
        <v>21000</v>
      </c>
    </row>
    <row r="45" spans="1:14" s="1" customFormat="1" ht="18.75">
      <c r="A45" s="4"/>
      <c r="B45" s="855"/>
      <c r="C45" s="853"/>
      <c r="D45" s="853"/>
      <c r="E45" s="853"/>
      <c r="F45" s="853"/>
      <c r="G45" s="853"/>
      <c r="H45" s="854"/>
      <c r="I45" s="4"/>
      <c r="M45" s="1">
        <v>43</v>
      </c>
      <c r="N45" s="1">
        <v>21500</v>
      </c>
    </row>
    <row r="46" spans="1:14" s="1" customFormat="1" ht="18.75">
      <c r="A46" s="4"/>
      <c r="B46" s="855"/>
      <c r="C46" s="853"/>
      <c r="D46" s="853"/>
      <c r="E46" s="853"/>
      <c r="F46" s="853"/>
      <c r="G46" s="853"/>
      <c r="H46" s="854"/>
      <c r="I46" s="4"/>
      <c r="M46" s="1">
        <v>44</v>
      </c>
      <c r="N46" s="1">
        <v>22000</v>
      </c>
    </row>
    <row r="47" spans="1:14" s="1" customFormat="1" ht="18.75">
      <c r="A47" s="4"/>
      <c r="B47" s="855"/>
      <c r="C47" s="853"/>
      <c r="D47" s="853"/>
      <c r="E47" s="853"/>
      <c r="F47" s="853"/>
      <c r="G47" s="853"/>
      <c r="H47" s="854"/>
      <c r="I47" s="4"/>
      <c r="M47" s="1">
        <v>45</v>
      </c>
      <c r="N47" s="1">
        <v>22500</v>
      </c>
    </row>
    <row r="48" spans="1:14" s="1" customFormat="1" ht="18.75">
      <c r="A48" s="4"/>
      <c r="B48" s="855"/>
      <c r="C48" s="853"/>
      <c r="D48" s="853"/>
      <c r="E48" s="853"/>
      <c r="F48" s="853"/>
      <c r="G48" s="853"/>
      <c r="H48" s="854"/>
      <c r="I48" s="4"/>
      <c r="M48" s="1">
        <v>46</v>
      </c>
      <c r="N48" s="1">
        <v>23000</v>
      </c>
    </row>
    <row r="49" spans="1:14" s="1" customFormat="1" ht="18.75">
      <c r="A49" s="4"/>
      <c r="B49" s="855"/>
      <c r="C49" s="853"/>
      <c r="D49" s="853"/>
      <c r="E49" s="853"/>
      <c r="F49" s="853"/>
      <c r="G49" s="853"/>
      <c r="H49" s="854"/>
      <c r="I49" s="4"/>
      <c r="M49" s="1">
        <v>47</v>
      </c>
      <c r="N49" s="1">
        <v>23500</v>
      </c>
    </row>
    <row r="50" spans="1:14" s="1" customFormat="1" ht="18.75">
      <c r="A50" s="4"/>
      <c r="B50" s="855"/>
      <c r="C50" s="853"/>
      <c r="D50" s="853"/>
      <c r="E50" s="853"/>
      <c r="F50" s="853"/>
      <c r="G50" s="853"/>
      <c r="H50" s="854"/>
      <c r="I50" s="4"/>
      <c r="M50" s="1">
        <v>48</v>
      </c>
      <c r="N50" s="1">
        <v>24000</v>
      </c>
    </row>
    <row r="51" spans="1:14" s="1" customFormat="1" ht="18.75">
      <c r="A51" s="4"/>
      <c r="B51" s="855"/>
      <c r="C51" s="853"/>
      <c r="D51" s="853"/>
      <c r="E51" s="853"/>
      <c r="F51" s="853"/>
      <c r="G51" s="853"/>
      <c r="H51" s="854"/>
      <c r="I51" s="4"/>
      <c r="M51" s="1">
        <v>49</v>
      </c>
      <c r="N51" s="1">
        <v>24500</v>
      </c>
    </row>
    <row r="52" spans="1:14" s="1" customFormat="1" ht="18.75">
      <c r="A52" s="4"/>
      <c r="B52" s="855"/>
      <c r="C52" s="853"/>
      <c r="D52" s="853"/>
      <c r="E52" s="853"/>
      <c r="F52" s="853"/>
      <c r="G52" s="853"/>
      <c r="H52" s="854"/>
      <c r="I52" s="4"/>
      <c r="M52" s="1">
        <v>50</v>
      </c>
      <c r="N52" s="1">
        <v>25000</v>
      </c>
    </row>
    <row r="53" spans="1:14" s="1" customFormat="1" ht="18.75">
      <c r="A53" s="4"/>
      <c r="B53" s="855"/>
      <c r="C53" s="853"/>
      <c r="D53" s="853"/>
      <c r="E53" s="853"/>
      <c r="F53" s="853"/>
      <c r="G53" s="853"/>
      <c r="H53" s="854"/>
      <c r="I53" s="4"/>
      <c r="M53" s="1">
        <v>51</v>
      </c>
      <c r="N53" s="1">
        <v>25500</v>
      </c>
    </row>
    <row r="54" spans="1:14" s="1" customFormat="1" ht="19.5" thickBot="1">
      <c r="A54" s="4"/>
      <c r="B54" s="856"/>
      <c r="C54" s="857"/>
      <c r="D54" s="857"/>
      <c r="E54" s="857"/>
      <c r="F54" s="857"/>
      <c r="G54" s="857"/>
      <c r="H54" s="858"/>
      <c r="I54" s="4"/>
      <c r="M54" s="1">
        <v>52</v>
      </c>
      <c r="N54" s="1">
        <v>26000</v>
      </c>
    </row>
    <row r="55" spans="1:14" s="1" customFormat="1" ht="18.75">
      <c r="A55" s="4"/>
      <c r="B55" s="4"/>
      <c r="C55" s="4"/>
      <c r="D55" s="4"/>
      <c r="E55" s="4"/>
      <c r="F55" s="4"/>
      <c r="G55" s="4"/>
      <c r="H55" s="4"/>
      <c r="I55" s="4"/>
      <c r="M55" s="1">
        <v>53</v>
      </c>
      <c r="N55" s="1">
        <v>26500</v>
      </c>
    </row>
    <row r="56" spans="1:14" s="1" customFormat="1">
      <c r="M56" s="1">
        <v>54</v>
      </c>
      <c r="N56" s="1">
        <v>27000</v>
      </c>
    </row>
    <row r="57" spans="1:14" s="1" customFormat="1">
      <c r="M57" s="1">
        <v>55</v>
      </c>
      <c r="N57" s="1">
        <v>27500</v>
      </c>
    </row>
    <row r="58" spans="1:14" s="1" customFormat="1">
      <c r="M58" s="1">
        <v>56</v>
      </c>
      <c r="N58" s="1">
        <v>28000</v>
      </c>
    </row>
    <row r="59" spans="1:14" s="1" customFormat="1">
      <c r="M59" s="1">
        <v>57</v>
      </c>
      <c r="N59" s="1">
        <v>28500</v>
      </c>
    </row>
    <row r="60" spans="1:14" s="1" customFormat="1">
      <c r="M60" s="1">
        <v>58</v>
      </c>
      <c r="N60" s="1">
        <v>29000</v>
      </c>
    </row>
    <row r="61" spans="1:14" s="1" customFormat="1">
      <c r="M61" s="1">
        <v>59</v>
      </c>
      <c r="N61" s="1">
        <v>29500</v>
      </c>
    </row>
    <row r="62" spans="1:14" s="1" customFormat="1">
      <c r="M62" s="1">
        <v>60</v>
      </c>
      <c r="N62" s="1">
        <v>30000</v>
      </c>
    </row>
    <row r="63" spans="1:14" s="1" customFormat="1">
      <c r="M63" s="1">
        <v>61</v>
      </c>
      <c r="N63" s="1">
        <v>30500</v>
      </c>
    </row>
    <row r="64" spans="1:14" s="1" customFormat="1">
      <c r="M64" s="1">
        <v>62</v>
      </c>
      <c r="N64" s="1">
        <v>31000</v>
      </c>
    </row>
    <row r="65" spans="13:14" s="1" customFormat="1">
      <c r="M65" s="1">
        <v>63</v>
      </c>
      <c r="N65" s="1">
        <v>31500</v>
      </c>
    </row>
    <row r="66" spans="13:14" s="1" customFormat="1">
      <c r="M66" s="1">
        <v>64</v>
      </c>
      <c r="N66" s="1">
        <v>32000</v>
      </c>
    </row>
    <row r="67" spans="13:14" s="1" customFormat="1">
      <c r="M67" s="1">
        <v>65</v>
      </c>
      <c r="N67" s="1">
        <v>32500</v>
      </c>
    </row>
    <row r="68" spans="13:14" s="1" customFormat="1">
      <c r="M68" s="1">
        <v>66</v>
      </c>
      <c r="N68" s="1">
        <v>33000</v>
      </c>
    </row>
    <row r="69" spans="13:14" s="1" customFormat="1">
      <c r="M69" s="1">
        <v>67</v>
      </c>
      <c r="N69" s="1">
        <v>33500</v>
      </c>
    </row>
    <row r="70" spans="13:14" s="1" customFormat="1">
      <c r="M70" s="1">
        <v>68</v>
      </c>
      <c r="N70" s="1">
        <v>34000</v>
      </c>
    </row>
    <row r="71" spans="13:14" s="1" customFormat="1">
      <c r="M71" s="1">
        <v>69</v>
      </c>
      <c r="N71" s="1">
        <v>34500</v>
      </c>
    </row>
    <row r="72" spans="13:14" s="1" customFormat="1">
      <c r="M72" s="1">
        <v>70</v>
      </c>
      <c r="N72" s="1">
        <v>35000</v>
      </c>
    </row>
    <row r="73" spans="13:14" s="1" customFormat="1">
      <c r="M73" s="1">
        <v>71</v>
      </c>
      <c r="N73" s="1">
        <v>35500</v>
      </c>
    </row>
    <row r="74" spans="13:14" s="1" customFormat="1">
      <c r="M74" s="1">
        <v>72</v>
      </c>
      <c r="N74" s="1">
        <v>36000</v>
      </c>
    </row>
    <row r="75" spans="13:14" s="1" customFormat="1">
      <c r="M75" s="1">
        <v>73</v>
      </c>
      <c r="N75" s="1">
        <v>36500</v>
      </c>
    </row>
    <row r="76" spans="13:14" s="1" customFormat="1">
      <c r="M76" s="1">
        <v>74</v>
      </c>
      <c r="N76" s="1">
        <v>37000</v>
      </c>
    </row>
    <row r="77" spans="13:14" s="1" customFormat="1">
      <c r="M77" s="1">
        <v>75</v>
      </c>
      <c r="N77" s="1">
        <v>37500</v>
      </c>
    </row>
    <row r="78" spans="13:14" s="1" customFormat="1">
      <c r="M78" s="1">
        <v>76</v>
      </c>
      <c r="N78" s="1">
        <v>38000</v>
      </c>
    </row>
    <row r="79" spans="13:14" s="1" customFormat="1">
      <c r="M79" s="1">
        <v>77</v>
      </c>
      <c r="N79" s="1">
        <v>38500</v>
      </c>
    </row>
    <row r="80" spans="13:14" s="1" customFormat="1">
      <c r="M80" s="1">
        <v>78</v>
      </c>
      <c r="N80" s="1">
        <v>39000</v>
      </c>
    </row>
    <row r="81" spans="13:14" s="1" customFormat="1">
      <c r="M81" s="1">
        <v>79</v>
      </c>
      <c r="N81" s="1">
        <v>39500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1QmnDvh14OSU2RhvB2LgmiXKKBb5qDJuE2JoM6ZW6e2BOKALxTnQG77adbUNqNcMNr1fmd+nTHW5NWG2Inxfag==" saltValue="blaNlB1jrornzEvDIMMsSg==" spinCount="100000" sheet="1" objects="1" scenarios="1"/>
  <mergeCells count="22">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 ref="C13:G14"/>
    <mergeCell ref="A1:I3"/>
    <mergeCell ref="C5:G5"/>
    <mergeCell ref="C7:G7"/>
    <mergeCell ref="C9:G9"/>
    <mergeCell ref="C11:G11"/>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'加盟校情報&amp;大会設定'!$E$3:$E$4</xm:f>
          </x14:formula1>
          <xm:sqref>E34:F34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1"/>
  <dimension ref="A1:R111521"/>
  <sheetViews>
    <sheetView workbookViewId="0"/>
  </sheetViews>
  <sheetFormatPr defaultColWidth="8.875" defaultRowHeight="13.5"/>
  <cols>
    <col min="1" max="1" width="9.375" style="21" customWidth="1"/>
    <col min="2" max="2" width="10.5" style="22" customWidth="1"/>
    <col min="3" max="3" width="16.125" style="21" customWidth="1"/>
    <col min="4" max="4" width="27.375" style="21" customWidth="1"/>
    <col min="5" max="5" width="9.5" style="21" customWidth="1"/>
    <col min="6" max="6" width="9.875" style="21" customWidth="1"/>
    <col min="7" max="7" width="22.875" style="21" bestFit="1" customWidth="1"/>
    <col min="8" max="12" width="9" style="21" customWidth="1"/>
    <col min="14" max="14" width="9" style="21" customWidth="1"/>
    <col min="15" max="15" width="9.125" style="21" customWidth="1"/>
    <col min="16" max="16" width="11.625" style="21" customWidth="1"/>
    <col min="17" max="18" width="9" style="21" customWidth="1"/>
    <col min="19" max="19" width="9" customWidth="1"/>
  </cols>
  <sheetData>
    <row r="1" spans="1:18">
      <c r="A1" s="19" t="s">
        <v>35</v>
      </c>
      <c r="B1" s="54" t="s">
        <v>292</v>
      </c>
      <c r="C1" s="19" t="s">
        <v>37</v>
      </c>
      <c r="D1" s="264" t="s">
        <v>38</v>
      </c>
      <c r="E1" s="480" t="s">
        <v>39</v>
      </c>
      <c r="F1" s="20" t="s">
        <v>40</v>
      </c>
      <c r="G1" s="19" t="s">
        <v>41</v>
      </c>
      <c r="H1" s="19" t="s">
        <v>42</v>
      </c>
      <c r="I1" s="19"/>
      <c r="J1" s="19"/>
      <c r="K1" s="19"/>
      <c r="L1" s="264"/>
      <c r="N1" s="490" t="s">
        <v>523</v>
      </c>
      <c r="O1" s="491"/>
      <c r="P1" s="22"/>
      <c r="Q1" s="491" t="s">
        <v>417</v>
      </c>
      <c r="R1" s="488" t="s">
        <v>418</v>
      </c>
    </row>
    <row r="2" spans="1:18">
      <c r="A2" s="25">
        <v>2001</v>
      </c>
      <c r="B2" s="8">
        <v>100002001</v>
      </c>
      <c r="C2" s="217" t="s">
        <v>495</v>
      </c>
      <c r="D2" s="266" t="s">
        <v>4646</v>
      </c>
      <c r="E2" t="s">
        <v>4863</v>
      </c>
      <c r="F2" s="54">
        <v>21</v>
      </c>
      <c r="G2" s="217" t="s">
        <v>308</v>
      </c>
      <c r="H2" s="217" t="s">
        <v>43</v>
      </c>
      <c r="I2" s="8" t="s">
        <v>3591</v>
      </c>
      <c r="J2" s="8"/>
      <c r="K2" s="217">
        <v>19990925</v>
      </c>
      <c r="L2" s="265" t="s">
        <v>1859</v>
      </c>
      <c r="M2" t="s">
        <v>4864</v>
      </c>
      <c r="N2" s="486" t="s">
        <v>524</v>
      </c>
      <c r="O2" s="487" t="s">
        <v>525</v>
      </c>
      <c r="P2" s="22" t="s">
        <v>492</v>
      </c>
      <c r="Q2" s="491" t="s">
        <v>81</v>
      </c>
      <c r="R2" s="488">
        <v>47</v>
      </c>
    </row>
    <row r="3" spans="1:18">
      <c r="A3" s="25">
        <v>2002</v>
      </c>
      <c r="B3" s="8">
        <v>100002002</v>
      </c>
      <c r="C3" s="217" t="s">
        <v>955</v>
      </c>
      <c r="D3" s="266" t="s">
        <v>3592</v>
      </c>
      <c r="E3" t="s">
        <v>4863</v>
      </c>
      <c r="F3" s="54">
        <v>23</v>
      </c>
      <c r="G3" s="217" t="s">
        <v>308</v>
      </c>
      <c r="H3" s="217">
        <v>4</v>
      </c>
      <c r="I3" s="25" t="s">
        <v>3593</v>
      </c>
      <c r="J3" s="25"/>
      <c r="K3" s="217">
        <v>20010510</v>
      </c>
      <c r="L3" s="265" t="s">
        <v>1796</v>
      </c>
      <c r="M3" t="s">
        <v>4864</v>
      </c>
      <c r="N3" s="486" t="s">
        <v>526</v>
      </c>
      <c r="O3" s="487" t="s">
        <v>527</v>
      </c>
      <c r="P3" s="22"/>
      <c r="Q3" s="491" t="s">
        <v>82</v>
      </c>
      <c r="R3" s="488">
        <v>46</v>
      </c>
    </row>
    <row r="4" spans="1:18">
      <c r="A4" s="25">
        <v>2003</v>
      </c>
      <c r="B4" s="8">
        <v>100002003</v>
      </c>
      <c r="C4" s="217" t="s">
        <v>956</v>
      </c>
      <c r="D4" s="266" t="s">
        <v>3594</v>
      </c>
      <c r="E4" t="s">
        <v>4863</v>
      </c>
      <c r="F4" s="54">
        <v>23</v>
      </c>
      <c r="G4" s="217" t="s">
        <v>308</v>
      </c>
      <c r="H4" s="217">
        <v>4</v>
      </c>
      <c r="I4" s="25" t="s">
        <v>3595</v>
      </c>
      <c r="J4" s="25"/>
      <c r="K4" s="217">
        <v>20010604</v>
      </c>
      <c r="L4" s="265" t="s">
        <v>1796</v>
      </c>
      <c r="M4" t="s">
        <v>4864</v>
      </c>
      <c r="N4" s="486" t="s">
        <v>528</v>
      </c>
      <c r="O4" s="487" t="s">
        <v>529</v>
      </c>
      <c r="P4" s="22"/>
      <c r="Q4" s="491" t="s">
        <v>83</v>
      </c>
      <c r="R4" s="488">
        <v>45</v>
      </c>
    </row>
    <row r="5" spans="1:18">
      <c r="A5" s="25">
        <v>2004</v>
      </c>
      <c r="B5" s="8">
        <v>100002004</v>
      </c>
      <c r="C5" s="217" t="s">
        <v>957</v>
      </c>
      <c r="D5" s="266" t="s">
        <v>3596</v>
      </c>
      <c r="E5" t="s">
        <v>4863</v>
      </c>
      <c r="F5" s="54">
        <v>23</v>
      </c>
      <c r="G5" s="217" t="s">
        <v>308</v>
      </c>
      <c r="H5" s="217">
        <v>4</v>
      </c>
      <c r="I5" s="25" t="s">
        <v>3597</v>
      </c>
      <c r="J5" s="25"/>
      <c r="K5" s="217">
        <v>20010726</v>
      </c>
      <c r="L5" s="265" t="s">
        <v>1796</v>
      </c>
      <c r="M5" t="s">
        <v>4864</v>
      </c>
      <c r="N5" s="486" t="s">
        <v>530</v>
      </c>
      <c r="O5" s="487" t="s">
        <v>531</v>
      </c>
      <c r="P5" s="22"/>
      <c r="Q5" s="491" t="s">
        <v>84</v>
      </c>
      <c r="R5" s="488">
        <v>44</v>
      </c>
    </row>
    <row r="6" spans="1:18">
      <c r="A6" s="25">
        <v>2005</v>
      </c>
      <c r="B6" s="8">
        <v>100002005</v>
      </c>
      <c r="C6" s="217" t="s">
        <v>958</v>
      </c>
      <c r="D6" s="266" t="s">
        <v>3598</v>
      </c>
      <c r="E6" t="s">
        <v>4863</v>
      </c>
      <c r="F6" s="54">
        <v>48</v>
      </c>
      <c r="G6" s="217" t="s">
        <v>308</v>
      </c>
      <c r="H6" s="217">
        <v>4</v>
      </c>
      <c r="I6" s="25" t="s">
        <v>3599</v>
      </c>
      <c r="J6" s="25"/>
      <c r="K6" s="217">
        <v>20010802</v>
      </c>
      <c r="L6" s="265" t="s">
        <v>1796</v>
      </c>
      <c r="M6" t="s">
        <v>4864</v>
      </c>
      <c r="N6" s="486" t="s">
        <v>532</v>
      </c>
      <c r="O6" s="487" t="s">
        <v>533</v>
      </c>
      <c r="P6" s="22"/>
      <c r="Q6" s="491" t="s">
        <v>85</v>
      </c>
      <c r="R6" s="488">
        <v>43</v>
      </c>
    </row>
    <row r="7" spans="1:18">
      <c r="A7" s="25">
        <v>2006</v>
      </c>
      <c r="B7" s="8">
        <v>100002006</v>
      </c>
      <c r="C7" s="217" t="s">
        <v>959</v>
      </c>
      <c r="D7" s="266" t="s">
        <v>3600</v>
      </c>
      <c r="E7" t="s">
        <v>4863</v>
      </c>
      <c r="F7" s="54">
        <v>23</v>
      </c>
      <c r="G7" s="217" t="s">
        <v>308</v>
      </c>
      <c r="H7" s="217">
        <v>4</v>
      </c>
      <c r="I7" s="25" t="s">
        <v>3601</v>
      </c>
      <c r="J7" s="25"/>
      <c r="K7" s="217">
        <v>20011026</v>
      </c>
      <c r="L7" s="265" t="s">
        <v>1796</v>
      </c>
      <c r="M7" t="s">
        <v>4864</v>
      </c>
      <c r="N7" s="486" t="s">
        <v>534</v>
      </c>
      <c r="O7" s="487" t="s">
        <v>535</v>
      </c>
      <c r="P7" s="22"/>
      <c r="Q7" s="491" t="s">
        <v>86</v>
      </c>
      <c r="R7" s="488">
        <v>42</v>
      </c>
    </row>
    <row r="8" spans="1:18">
      <c r="A8" s="25">
        <v>2007</v>
      </c>
      <c r="B8" s="8">
        <v>100002007</v>
      </c>
      <c r="C8" s="217" t="s">
        <v>960</v>
      </c>
      <c r="D8" s="266" t="s">
        <v>4647</v>
      </c>
      <c r="E8" t="s">
        <v>4863</v>
      </c>
      <c r="F8" s="54">
        <v>23</v>
      </c>
      <c r="G8" s="217" t="s">
        <v>308</v>
      </c>
      <c r="H8" s="217">
        <v>4</v>
      </c>
      <c r="I8" s="25" t="s">
        <v>3602</v>
      </c>
      <c r="J8" s="25"/>
      <c r="K8" s="217">
        <v>20011203</v>
      </c>
      <c r="L8" s="265" t="s">
        <v>1796</v>
      </c>
      <c r="M8" t="s">
        <v>4864</v>
      </c>
      <c r="N8" s="486" t="s">
        <v>536</v>
      </c>
      <c r="O8" s="487" t="s">
        <v>537</v>
      </c>
      <c r="P8" s="22"/>
      <c r="Q8" s="491" t="s">
        <v>87</v>
      </c>
      <c r="R8" s="488">
        <v>41</v>
      </c>
    </row>
    <row r="9" spans="1:18">
      <c r="A9" s="25">
        <v>2008</v>
      </c>
      <c r="B9" s="8">
        <v>100002008</v>
      </c>
      <c r="C9" s="217" t="s">
        <v>1187</v>
      </c>
      <c r="D9" s="266" t="s">
        <v>3603</v>
      </c>
      <c r="E9" t="s">
        <v>4863</v>
      </c>
      <c r="F9" s="54">
        <v>23</v>
      </c>
      <c r="G9" s="217" t="s">
        <v>308</v>
      </c>
      <c r="H9" s="217">
        <v>3</v>
      </c>
      <c r="I9" s="25" t="s">
        <v>3604</v>
      </c>
      <c r="J9" s="25"/>
      <c r="K9" s="217">
        <v>20021014</v>
      </c>
      <c r="L9" s="265" t="s">
        <v>1814</v>
      </c>
      <c r="M9" t="s">
        <v>4864</v>
      </c>
      <c r="N9" s="486" t="s">
        <v>538</v>
      </c>
      <c r="O9" s="487" t="s">
        <v>539</v>
      </c>
      <c r="P9" s="22"/>
      <c r="Q9" s="491" t="s">
        <v>88</v>
      </c>
      <c r="R9" s="488">
        <v>40</v>
      </c>
    </row>
    <row r="10" spans="1:18">
      <c r="A10" s="25">
        <v>2009</v>
      </c>
      <c r="B10" s="8">
        <v>100002009</v>
      </c>
      <c r="C10" s="217" t="s">
        <v>1188</v>
      </c>
      <c r="D10" s="266" t="s">
        <v>4648</v>
      </c>
      <c r="E10" t="s">
        <v>4863</v>
      </c>
      <c r="F10" s="54">
        <v>23</v>
      </c>
      <c r="G10" s="217" t="s">
        <v>308</v>
      </c>
      <c r="H10" s="217">
        <v>3</v>
      </c>
      <c r="I10" s="25" t="s">
        <v>3605</v>
      </c>
      <c r="J10" s="25"/>
      <c r="K10" s="217">
        <v>20021204</v>
      </c>
      <c r="L10" s="265" t="s">
        <v>1814</v>
      </c>
      <c r="M10" t="s">
        <v>4864</v>
      </c>
      <c r="N10" s="486" t="s">
        <v>540</v>
      </c>
      <c r="O10" s="487" t="s">
        <v>541</v>
      </c>
      <c r="P10" s="22"/>
      <c r="Q10" s="491" t="s">
        <v>89</v>
      </c>
      <c r="R10" s="488">
        <v>39</v>
      </c>
    </row>
    <row r="11" spans="1:18">
      <c r="A11" s="25">
        <v>2010</v>
      </c>
      <c r="B11" s="8">
        <v>100002010</v>
      </c>
      <c r="C11" s="217" t="s">
        <v>1524</v>
      </c>
      <c r="D11" s="266" t="s">
        <v>3606</v>
      </c>
      <c r="E11" t="s">
        <v>4863</v>
      </c>
      <c r="F11" s="54">
        <v>23</v>
      </c>
      <c r="G11" s="217" t="s">
        <v>308</v>
      </c>
      <c r="H11" s="217">
        <v>3</v>
      </c>
      <c r="I11" s="25" t="s">
        <v>3607</v>
      </c>
      <c r="J11" s="25"/>
      <c r="K11" s="217">
        <v>20030331</v>
      </c>
      <c r="L11" s="265" t="s">
        <v>1836</v>
      </c>
      <c r="M11" t="s">
        <v>4864</v>
      </c>
      <c r="N11" s="486" t="s">
        <v>542</v>
      </c>
      <c r="O11" s="487" t="s">
        <v>543</v>
      </c>
      <c r="P11" s="22"/>
      <c r="Q11" s="491" t="s">
        <v>90</v>
      </c>
      <c r="R11" s="488">
        <v>38</v>
      </c>
    </row>
    <row r="12" spans="1:18">
      <c r="A12" s="25">
        <v>2011</v>
      </c>
      <c r="B12" s="8">
        <v>100002011</v>
      </c>
      <c r="C12" s="217" t="s">
        <v>1767</v>
      </c>
      <c r="D12" s="266" t="s">
        <v>3608</v>
      </c>
      <c r="E12" t="s">
        <v>4863</v>
      </c>
      <c r="F12" s="54">
        <v>23</v>
      </c>
      <c r="G12" s="217" t="s">
        <v>308</v>
      </c>
      <c r="H12" s="217">
        <v>2</v>
      </c>
      <c r="I12" s="25" t="s">
        <v>3609</v>
      </c>
      <c r="J12" s="25"/>
      <c r="K12" s="217">
        <v>20030420</v>
      </c>
      <c r="L12" s="265" t="s">
        <v>1836</v>
      </c>
      <c r="M12" t="s">
        <v>4864</v>
      </c>
      <c r="N12" s="486" t="s">
        <v>544</v>
      </c>
      <c r="O12" s="487" t="s">
        <v>545</v>
      </c>
      <c r="P12" s="22"/>
      <c r="Q12" s="491" t="s">
        <v>91</v>
      </c>
      <c r="R12" s="488">
        <v>37</v>
      </c>
    </row>
    <row r="13" spans="1:18">
      <c r="A13" s="25">
        <v>2012</v>
      </c>
      <c r="B13" s="8">
        <v>100002012</v>
      </c>
      <c r="C13" s="217" t="s">
        <v>1768</v>
      </c>
      <c r="D13" s="266" t="s">
        <v>3610</v>
      </c>
      <c r="E13" t="s">
        <v>4863</v>
      </c>
      <c r="F13" s="54">
        <v>23</v>
      </c>
      <c r="G13" s="217" t="s">
        <v>308</v>
      </c>
      <c r="H13" s="217">
        <v>2</v>
      </c>
      <c r="I13" s="25" t="s">
        <v>3611</v>
      </c>
      <c r="J13" s="25"/>
      <c r="K13" s="217">
        <v>20030505</v>
      </c>
      <c r="L13" s="265" t="s">
        <v>1836</v>
      </c>
      <c r="M13" t="s">
        <v>4864</v>
      </c>
      <c r="N13" s="486" t="s">
        <v>64</v>
      </c>
      <c r="O13" s="487" t="s">
        <v>546</v>
      </c>
      <c r="P13" s="22"/>
      <c r="Q13" s="491" t="s">
        <v>92</v>
      </c>
      <c r="R13" s="488">
        <v>36</v>
      </c>
    </row>
    <row r="14" spans="1:18">
      <c r="A14" s="25">
        <v>2013</v>
      </c>
      <c r="B14" s="8">
        <v>100002013</v>
      </c>
      <c r="C14" s="217" t="s">
        <v>1769</v>
      </c>
      <c r="D14" s="266" t="s">
        <v>3612</v>
      </c>
      <c r="E14" t="s">
        <v>4863</v>
      </c>
      <c r="F14" s="54">
        <v>16</v>
      </c>
      <c r="G14" s="217" t="s">
        <v>308</v>
      </c>
      <c r="H14" s="217">
        <v>2</v>
      </c>
      <c r="I14" s="25" t="s">
        <v>3613</v>
      </c>
      <c r="J14" s="25"/>
      <c r="K14" s="217">
        <v>20030605</v>
      </c>
      <c r="L14" s="265" t="s">
        <v>1836</v>
      </c>
      <c r="M14" t="s">
        <v>4864</v>
      </c>
      <c r="N14" s="486" t="s">
        <v>66</v>
      </c>
      <c r="O14" s="487" t="s">
        <v>548</v>
      </c>
      <c r="P14" s="22"/>
      <c r="Q14" s="491" t="s">
        <v>93</v>
      </c>
      <c r="R14" s="488">
        <v>35</v>
      </c>
    </row>
    <row r="15" spans="1:18">
      <c r="A15" s="25">
        <v>2014</v>
      </c>
      <c r="B15" s="8">
        <v>100002014</v>
      </c>
      <c r="C15" s="217" t="s">
        <v>3614</v>
      </c>
      <c r="D15" s="266" t="s">
        <v>3615</v>
      </c>
      <c r="E15" t="s">
        <v>4863</v>
      </c>
      <c r="F15" s="54">
        <v>23</v>
      </c>
      <c r="G15" s="217" t="s">
        <v>308</v>
      </c>
      <c r="H15" s="217">
        <v>2</v>
      </c>
      <c r="I15" s="25" t="s">
        <v>3616</v>
      </c>
      <c r="J15" s="25"/>
      <c r="K15" s="217">
        <v>20031023</v>
      </c>
      <c r="L15" s="265" t="s">
        <v>1836</v>
      </c>
      <c r="M15" t="s">
        <v>4864</v>
      </c>
      <c r="N15" s="486" t="s">
        <v>68</v>
      </c>
      <c r="O15" s="487" t="s">
        <v>549</v>
      </c>
      <c r="P15" s="22"/>
      <c r="Q15" s="491" t="s">
        <v>94</v>
      </c>
      <c r="R15" s="488">
        <v>34</v>
      </c>
    </row>
    <row r="16" spans="1:18">
      <c r="A16" s="25">
        <v>2015</v>
      </c>
      <c r="B16" s="8">
        <v>100002015</v>
      </c>
      <c r="C16" s="217" t="s">
        <v>1770</v>
      </c>
      <c r="D16" s="266" t="s">
        <v>4649</v>
      </c>
      <c r="E16" t="s">
        <v>4863</v>
      </c>
      <c r="F16" s="54">
        <v>23</v>
      </c>
      <c r="G16" s="217" t="s">
        <v>308</v>
      </c>
      <c r="H16" s="217">
        <v>2</v>
      </c>
      <c r="I16" s="25" t="s">
        <v>3617</v>
      </c>
      <c r="J16" s="25"/>
      <c r="K16" s="217">
        <v>20031202</v>
      </c>
      <c r="L16" s="265" t="s">
        <v>1836</v>
      </c>
      <c r="M16" t="s">
        <v>4864</v>
      </c>
      <c r="N16" s="486" t="s">
        <v>70</v>
      </c>
      <c r="O16" s="487" t="s">
        <v>550</v>
      </c>
      <c r="P16" s="22"/>
      <c r="Q16" s="491" t="s">
        <v>95</v>
      </c>
      <c r="R16" s="488">
        <v>33</v>
      </c>
    </row>
    <row r="17" spans="1:18">
      <c r="A17" s="25">
        <v>2016</v>
      </c>
      <c r="B17" s="8">
        <v>100002016</v>
      </c>
      <c r="C17" s="217" t="s">
        <v>3618</v>
      </c>
      <c r="D17" s="266" t="s">
        <v>3619</v>
      </c>
      <c r="E17" t="s">
        <v>4863</v>
      </c>
      <c r="F17" s="54">
        <v>23</v>
      </c>
      <c r="G17" s="217" t="s">
        <v>308</v>
      </c>
      <c r="H17" s="217">
        <v>2</v>
      </c>
      <c r="I17" s="25" t="s">
        <v>3620</v>
      </c>
      <c r="J17" s="25"/>
      <c r="K17" s="217">
        <v>20040115</v>
      </c>
      <c r="L17" s="265" t="s">
        <v>1847</v>
      </c>
      <c r="M17" t="s">
        <v>4864</v>
      </c>
      <c r="N17" s="486" t="s">
        <v>72</v>
      </c>
      <c r="O17" s="487" t="s">
        <v>551</v>
      </c>
      <c r="P17" s="22"/>
      <c r="Q17" s="491" t="s">
        <v>96</v>
      </c>
      <c r="R17" s="488">
        <v>32</v>
      </c>
    </row>
    <row r="18" spans="1:18">
      <c r="A18" s="25">
        <v>2017</v>
      </c>
      <c r="B18" s="8">
        <v>100002017</v>
      </c>
      <c r="C18" s="217" t="s">
        <v>3621</v>
      </c>
      <c r="D18" s="266" t="s">
        <v>3622</v>
      </c>
      <c r="E18" t="s">
        <v>4863</v>
      </c>
      <c r="F18" s="54">
        <v>23</v>
      </c>
      <c r="G18" s="217" t="s">
        <v>308</v>
      </c>
      <c r="H18" s="217">
        <v>1</v>
      </c>
      <c r="I18" s="25" t="s">
        <v>3623</v>
      </c>
      <c r="J18" s="25"/>
      <c r="K18" s="217">
        <v>20040921</v>
      </c>
      <c r="L18" s="265" t="s">
        <v>1847</v>
      </c>
      <c r="M18" t="s">
        <v>4864</v>
      </c>
      <c r="N18" s="486" t="s">
        <v>74</v>
      </c>
      <c r="O18" s="487" t="s">
        <v>558</v>
      </c>
      <c r="P18" s="22"/>
      <c r="Q18" s="491" t="s">
        <v>97</v>
      </c>
      <c r="R18" s="488">
        <v>31</v>
      </c>
    </row>
    <row r="19" spans="1:18">
      <c r="A19" s="25">
        <v>2018</v>
      </c>
      <c r="B19" s="8">
        <v>100002018</v>
      </c>
      <c r="C19" s="217" t="s">
        <v>3624</v>
      </c>
      <c r="D19" s="266" t="s">
        <v>4650</v>
      </c>
      <c r="E19" t="s">
        <v>4863</v>
      </c>
      <c r="F19" s="54">
        <v>22</v>
      </c>
      <c r="G19" s="217" t="s">
        <v>308</v>
      </c>
      <c r="H19" s="217">
        <v>1</v>
      </c>
      <c r="I19" s="25" t="s">
        <v>3625</v>
      </c>
      <c r="J19" s="25"/>
      <c r="K19" s="217">
        <v>20041226</v>
      </c>
      <c r="L19" s="265" t="s">
        <v>1847</v>
      </c>
      <c r="M19" t="s">
        <v>4864</v>
      </c>
      <c r="N19" s="486" t="s">
        <v>76</v>
      </c>
      <c r="O19" s="487" t="s">
        <v>552</v>
      </c>
      <c r="P19" s="22"/>
      <c r="Q19" s="491" t="s">
        <v>98</v>
      </c>
      <c r="R19" s="488">
        <v>30</v>
      </c>
    </row>
    <row r="20" spans="1:18">
      <c r="A20" s="25">
        <v>2019</v>
      </c>
      <c r="B20" s="8">
        <v>100002019</v>
      </c>
      <c r="C20" s="217" t="s">
        <v>3626</v>
      </c>
      <c r="D20" s="266" t="s">
        <v>4651</v>
      </c>
      <c r="E20" t="s">
        <v>4863</v>
      </c>
      <c r="F20" s="54">
        <v>21</v>
      </c>
      <c r="G20" s="217" t="s">
        <v>322</v>
      </c>
      <c r="H20" s="217">
        <v>3</v>
      </c>
      <c r="I20" s="25" t="s">
        <v>3627</v>
      </c>
      <c r="J20" s="25"/>
      <c r="K20" s="217">
        <v>20030121</v>
      </c>
      <c r="L20" s="265" t="s">
        <v>1836</v>
      </c>
      <c r="M20" t="s">
        <v>4864</v>
      </c>
      <c r="N20" s="486" t="s">
        <v>78</v>
      </c>
      <c r="O20" s="487" t="s">
        <v>553</v>
      </c>
      <c r="P20" s="22"/>
      <c r="Q20" s="491" t="s">
        <v>99</v>
      </c>
      <c r="R20" s="488">
        <v>29</v>
      </c>
    </row>
    <row r="21" spans="1:18">
      <c r="A21" s="25">
        <v>2020</v>
      </c>
      <c r="B21" s="8">
        <v>100002020</v>
      </c>
      <c r="C21" s="217" t="s">
        <v>951</v>
      </c>
      <c r="D21" s="266" t="s">
        <v>4652</v>
      </c>
      <c r="E21" t="s">
        <v>4863</v>
      </c>
      <c r="F21" s="54">
        <v>23</v>
      </c>
      <c r="G21" s="217" t="s">
        <v>322</v>
      </c>
      <c r="H21" s="217">
        <v>4</v>
      </c>
      <c r="I21" s="25" t="s">
        <v>3628</v>
      </c>
      <c r="J21" s="25"/>
      <c r="K21" s="217">
        <v>20020224</v>
      </c>
      <c r="L21" s="265" t="s">
        <v>1814</v>
      </c>
      <c r="M21" t="s">
        <v>4864</v>
      </c>
      <c r="N21" s="486" t="s">
        <v>554</v>
      </c>
      <c r="O21" s="487" t="s">
        <v>555</v>
      </c>
      <c r="P21" s="22"/>
      <c r="Q21" s="491" t="s">
        <v>100</v>
      </c>
      <c r="R21" s="488">
        <v>28</v>
      </c>
    </row>
    <row r="22" spans="1:18">
      <c r="A22" s="25">
        <v>2021</v>
      </c>
      <c r="B22" s="8">
        <v>100002021</v>
      </c>
      <c r="C22" s="217" t="s">
        <v>949</v>
      </c>
      <c r="D22" s="266" t="s">
        <v>4653</v>
      </c>
      <c r="E22" t="s">
        <v>4863</v>
      </c>
      <c r="F22" s="54">
        <v>23</v>
      </c>
      <c r="G22" s="217" t="s">
        <v>322</v>
      </c>
      <c r="H22" s="217">
        <v>4</v>
      </c>
      <c r="I22" s="25" t="s">
        <v>3629</v>
      </c>
      <c r="J22" s="25"/>
      <c r="K22" s="217">
        <v>20010202</v>
      </c>
      <c r="L22" s="265" t="s">
        <v>1796</v>
      </c>
      <c r="M22" t="s">
        <v>4864</v>
      </c>
      <c r="P22" s="22"/>
      <c r="Q22" s="491" t="s">
        <v>101</v>
      </c>
      <c r="R22" s="488">
        <v>27</v>
      </c>
    </row>
    <row r="23" spans="1:18">
      <c r="A23" s="25">
        <v>2022</v>
      </c>
      <c r="B23" s="8">
        <v>100002022</v>
      </c>
      <c r="C23" s="217" t="s">
        <v>3630</v>
      </c>
      <c r="D23" s="266" t="s">
        <v>4654</v>
      </c>
      <c r="E23" t="s">
        <v>4863</v>
      </c>
      <c r="F23" s="54">
        <v>23</v>
      </c>
      <c r="G23" s="217" t="s">
        <v>322</v>
      </c>
      <c r="H23" s="217">
        <v>2</v>
      </c>
      <c r="I23" s="25" t="s">
        <v>3631</v>
      </c>
      <c r="J23" s="25"/>
      <c r="K23" s="217">
        <v>20030507</v>
      </c>
      <c r="L23" s="265" t="s">
        <v>1836</v>
      </c>
      <c r="M23" t="s">
        <v>4864</v>
      </c>
      <c r="N23" s="11" t="s">
        <v>426</v>
      </c>
      <c r="O23"/>
      <c r="P23" s="22"/>
      <c r="Q23" s="491" t="s">
        <v>102</v>
      </c>
      <c r="R23" s="488">
        <v>26</v>
      </c>
    </row>
    <row r="24" spans="1:18">
      <c r="A24" s="25">
        <v>2023</v>
      </c>
      <c r="B24" s="8">
        <v>100002023</v>
      </c>
      <c r="C24" s="217" t="s">
        <v>1058</v>
      </c>
      <c r="D24" s="266" t="s">
        <v>4655</v>
      </c>
      <c r="E24" t="s">
        <v>4863</v>
      </c>
      <c r="F24" s="54">
        <v>22</v>
      </c>
      <c r="G24" s="217" t="s">
        <v>322</v>
      </c>
      <c r="H24" s="217">
        <v>3</v>
      </c>
      <c r="I24" s="25" t="s">
        <v>3632</v>
      </c>
      <c r="J24" s="25"/>
      <c r="K24" s="217">
        <v>20020621</v>
      </c>
      <c r="L24" s="265" t="s">
        <v>1814</v>
      </c>
      <c r="M24" t="s">
        <v>4864</v>
      </c>
      <c r="N24" s="11" t="s">
        <v>46</v>
      </c>
      <c r="O24" s="9" t="s">
        <v>47</v>
      </c>
      <c r="P24" s="22"/>
      <c r="Q24" s="491" t="s">
        <v>103</v>
      </c>
      <c r="R24" s="488">
        <v>25</v>
      </c>
    </row>
    <row r="25" spans="1:18">
      <c r="A25" s="25">
        <v>2024</v>
      </c>
      <c r="B25" s="8">
        <v>100002024</v>
      </c>
      <c r="C25" s="217" t="s">
        <v>494</v>
      </c>
      <c r="D25" s="266" t="s">
        <v>4656</v>
      </c>
      <c r="E25" t="s">
        <v>4863</v>
      </c>
      <c r="F25" s="54">
        <v>21</v>
      </c>
      <c r="G25" s="217" t="s">
        <v>322</v>
      </c>
      <c r="H25" s="217" t="s">
        <v>1523</v>
      </c>
      <c r="I25" s="25" t="s">
        <v>3633</v>
      </c>
      <c r="J25" s="25"/>
      <c r="K25" s="217">
        <v>19980901</v>
      </c>
      <c r="L25" s="265" t="s">
        <v>1784</v>
      </c>
      <c r="M25" t="s">
        <v>4864</v>
      </c>
      <c r="N25" s="11" t="s">
        <v>48</v>
      </c>
      <c r="O25" s="9" t="s">
        <v>49</v>
      </c>
      <c r="P25" s="22"/>
      <c r="Q25" s="491" t="s">
        <v>104</v>
      </c>
      <c r="R25" s="488">
        <v>24</v>
      </c>
    </row>
    <row r="26" spans="1:18">
      <c r="A26" s="25">
        <v>2025</v>
      </c>
      <c r="B26" s="8">
        <v>100002025</v>
      </c>
      <c r="C26" s="217" t="s">
        <v>953</v>
      </c>
      <c r="D26" s="266" t="s">
        <v>4657</v>
      </c>
      <c r="E26" t="s">
        <v>4863</v>
      </c>
      <c r="F26" s="54">
        <v>23</v>
      </c>
      <c r="G26" s="217" t="s">
        <v>322</v>
      </c>
      <c r="H26" s="217">
        <v>4</v>
      </c>
      <c r="I26" s="25" t="s">
        <v>3634</v>
      </c>
      <c r="J26" s="25"/>
      <c r="K26" s="217">
        <v>20010621</v>
      </c>
      <c r="L26" s="265" t="s">
        <v>1796</v>
      </c>
      <c r="M26" t="s">
        <v>4864</v>
      </c>
      <c r="N26" s="11" t="s">
        <v>25</v>
      </c>
      <c r="O26" s="9" t="s">
        <v>26</v>
      </c>
      <c r="P26" s="22"/>
      <c r="Q26" s="491" t="s">
        <v>105</v>
      </c>
      <c r="R26" s="488">
        <v>23</v>
      </c>
    </row>
    <row r="27" spans="1:18">
      <c r="A27" s="25">
        <v>2026</v>
      </c>
      <c r="B27" s="8">
        <v>100002026</v>
      </c>
      <c r="C27" s="217" t="s">
        <v>3635</v>
      </c>
      <c r="D27" s="266" t="s">
        <v>4658</v>
      </c>
      <c r="E27" t="s">
        <v>4863</v>
      </c>
      <c r="F27" s="54">
        <v>23</v>
      </c>
      <c r="G27" s="217" t="s">
        <v>322</v>
      </c>
      <c r="H27" s="217">
        <v>2</v>
      </c>
      <c r="I27" s="25" t="s">
        <v>3636</v>
      </c>
      <c r="J27" s="25"/>
      <c r="K27" s="217">
        <v>20031230</v>
      </c>
      <c r="L27" s="265" t="s">
        <v>1836</v>
      </c>
      <c r="M27" t="s">
        <v>4864</v>
      </c>
      <c r="N27" s="11" t="s">
        <v>50</v>
      </c>
      <c r="O27" s="9" t="s">
        <v>51</v>
      </c>
      <c r="P27" s="22"/>
      <c r="Q27" s="491" t="s">
        <v>106</v>
      </c>
      <c r="R27" s="488">
        <v>22</v>
      </c>
    </row>
    <row r="28" spans="1:18">
      <c r="A28" s="25">
        <v>2027</v>
      </c>
      <c r="B28" s="8">
        <v>100002027</v>
      </c>
      <c r="C28" s="217" t="s">
        <v>950</v>
      </c>
      <c r="D28" s="266" t="s">
        <v>4659</v>
      </c>
      <c r="E28" t="s">
        <v>4863</v>
      </c>
      <c r="F28" s="54">
        <v>23</v>
      </c>
      <c r="G28" s="217" t="s">
        <v>322</v>
      </c>
      <c r="H28" s="217">
        <v>4</v>
      </c>
      <c r="I28" s="25" t="s">
        <v>3637</v>
      </c>
      <c r="J28" s="25"/>
      <c r="K28" s="217">
        <v>20020209</v>
      </c>
      <c r="L28" s="265" t="s">
        <v>1814</v>
      </c>
      <c r="M28" t="s">
        <v>4864</v>
      </c>
      <c r="N28" s="11" t="s">
        <v>33</v>
      </c>
      <c r="O28" s="9" t="s">
        <v>34</v>
      </c>
      <c r="P28" s="22"/>
      <c r="Q28" s="491" t="s">
        <v>107</v>
      </c>
      <c r="R28" s="488">
        <v>21</v>
      </c>
    </row>
    <row r="29" spans="1:18">
      <c r="A29" s="25">
        <v>2028</v>
      </c>
      <c r="B29" s="8">
        <v>100002028</v>
      </c>
      <c r="C29" s="217" t="s">
        <v>1586</v>
      </c>
      <c r="D29" s="266" t="s">
        <v>4660</v>
      </c>
      <c r="E29" t="s">
        <v>4863</v>
      </c>
      <c r="F29" s="54">
        <v>23</v>
      </c>
      <c r="G29" s="217" t="s">
        <v>322</v>
      </c>
      <c r="H29" s="217">
        <v>4</v>
      </c>
      <c r="I29" s="25" t="s">
        <v>3638</v>
      </c>
      <c r="J29" s="25"/>
      <c r="K29" s="217">
        <v>20010618</v>
      </c>
      <c r="L29" s="265" t="s">
        <v>1796</v>
      </c>
      <c r="M29" t="s">
        <v>4864</v>
      </c>
      <c r="N29" s="11" t="s">
        <v>424</v>
      </c>
      <c r="O29" s="9" t="s">
        <v>425</v>
      </c>
      <c r="P29" s="22"/>
      <c r="Q29" s="491" t="s">
        <v>108</v>
      </c>
      <c r="R29" s="488">
        <v>20</v>
      </c>
    </row>
    <row r="30" spans="1:18">
      <c r="A30" s="25">
        <v>2029</v>
      </c>
      <c r="B30" s="8">
        <v>100002029</v>
      </c>
      <c r="C30" s="217" t="s">
        <v>3639</v>
      </c>
      <c r="D30" s="266" t="s">
        <v>4661</v>
      </c>
      <c r="E30" t="s">
        <v>4863</v>
      </c>
      <c r="F30" s="54">
        <v>23</v>
      </c>
      <c r="G30" s="217" t="s">
        <v>322</v>
      </c>
      <c r="H30" s="217">
        <v>2</v>
      </c>
      <c r="I30" s="25" t="s">
        <v>3640</v>
      </c>
      <c r="J30" s="25"/>
      <c r="K30" s="217">
        <v>20030425</v>
      </c>
      <c r="L30" s="265" t="s">
        <v>1836</v>
      </c>
      <c r="M30" t="s">
        <v>4864</v>
      </c>
      <c r="N30" s="57" t="s">
        <v>538</v>
      </c>
      <c r="O30" s="23" t="s">
        <v>539</v>
      </c>
      <c r="P30" s="22"/>
      <c r="Q30" s="491" t="s">
        <v>423</v>
      </c>
      <c r="R30" s="488">
        <v>19</v>
      </c>
    </row>
    <row r="31" spans="1:18">
      <c r="A31" s="25">
        <v>2030</v>
      </c>
      <c r="B31" s="8">
        <v>100002030</v>
      </c>
      <c r="C31" s="217" t="s">
        <v>1775</v>
      </c>
      <c r="D31" s="266" t="s">
        <v>4662</v>
      </c>
      <c r="E31" t="s">
        <v>4863</v>
      </c>
      <c r="F31" s="54">
        <v>23</v>
      </c>
      <c r="G31" s="217" t="s">
        <v>322</v>
      </c>
      <c r="H31" s="217">
        <v>3</v>
      </c>
      <c r="I31" s="25" t="s">
        <v>3641</v>
      </c>
      <c r="J31" s="25"/>
      <c r="K31" s="217">
        <v>20020511</v>
      </c>
      <c r="L31" s="265" t="s">
        <v>1814</v>
      </c>
      <c r="M31" t="s">
        <v>4864</v>
      </c>
      <c r="N31" s="11" t="s">
        <v>58</v>
      </c>
      <c r="O31" s="9" t="s">
        <v>59</v>
      </c>
      <c r="P31" s="22"/>
      <c r="Q31" s="491" t="s">
        <v>109</v>
      </c>
      <c r="R31" s="488">
        <v>18</v>
      </c>
    </row>
    <row r="32" spans="1:18">
      <c r="A32" s="25">
        <v>2031</v>
      </c>
      <c r="B32" s="8">
        <v>100002031</v>
      </c>
      <c r="C32" s="217" t="s">
        <v>3642</v>
      </c>
      <c r="D32" s="266" t="s">
        <v>4663</v>
      </c>
      <c r="E32" t="s">
        <v>4863</v>
      </c>
      <c r="F32" s="54">
        <v>21</v>
      </c>
      <c r="G32" s="217" t="s">
        <v>322</v>
      </c>
      <c r="H32" s="217">
        <v>2</v>
      </c>
      <c r="I32" s="25" t="s">
        <v>3643</v>
      </c>
      <c r="J32" s="25"/>
      <c r="K32" s="217">
        <v>20030713</v>
      </c>
      <c r="L32" s="265" t="s">
        <v>1836</v>
      </c>
      <c r="M32" t="s">
        <v>4864</v>
      </c>
      <c r="N32" s="11" t="s">
        <v>60</v>
      </c>
      <c r="O32" s="9" t="s">
        <v>61</v>
      </c>
      <c r="P32" s="22"/>
      <c r="Q32" s="491" t="s">
        <v>110</v>
      </c>
      <c r="R32" s="488">
        <v>17</v>
      </c>
    </row>
    <row r="33" spans="1:18">
      <c r="A33" s="25">
        <v>2032</v>
      </c>
      <c r="B33" s="8">
        <v>100002032</v>
      </c>
      <c r="C33" s="217" t="s">
        <v>952</v>
      </c>
      <c r="D33" s="266" t="s">
        <v>4664</v>
      </c>
      <c r="E33" t="s">
        <v>4863</v>
      </c>
      <c r="F33" s="54">
        <v>8</v>
      </c>
      <c r="G33" s="217" t="s">
        <v>322</v>
      </c>
      <c r="H33" s="217">
        <v>4</v>
      </c>
      <c r="I33" s="25" t="s">
        <v>3644</v>
      </c>
      <c r="J33" s="25"/>
      <c r="K33" s="217">
        <v>20010712</v>
      </c>
      <c r="L33" s="265" t="s">
        <v>1796</v>
      </c>
      <c r="M33" t="s">
        <v>4864</v>
      </c>
      <c r="N33" s="11" t="s">
        <v>62</v>
      </c>
      <c r="O33" s="9" t="s">
        <v>63</v>
      </c>
      <c r="P33" s="22"/>
      <c r="Q33" s="491" t="s">
        <v>422</v>
      </c>
      <c r="R33" s="488">
        <v>16</v>
      </c>
    </row>
    <row r="34" spans="1:18">
      <c r="A34" s="25">
        <v>2033</v>
      </c>
      <c r="B34" s="8">
        <v>100002033</v>
      </c>
      <c r="C34" s="217" t="s">
        <v>1751</v>
      </c>
      <c r="D34" s="266" t="s">
        <v>4665</v>
      </c>
      <c r="E34" t="s">
        <v>4863</v>
      </c>
      <c r="F34" s="54">
        <v>22</v>
      </c>
      <c r="G34" s="217" t="s">
        <v>1642</v>
      </c>
      <c r="H34" s="217" t="s">
        <v>44</v>
      </c>
      <c r="I34" s="25" t="s">
        <v>3645</v>
      </c>
      <c r="J34" s="25"/>
      <c r="K34" s="217">
        <v>20000210</v>
      </c>
      <c r="L34" s="265" t="s">
        <v>1787</v>
      </c>
      <c r="M34" t="s">
        <v>4864</v>
      </c>
      <c r="N34" s="11" t="s">
        <v>64</v>
      </c>
      <c r="O34" s="9" t="s">
        <v>65</v>
      </c>
      <c r="P34" s="22"/>
      <c r="Q34" s="491" t="s">
        <v>421</v>
      </c>
      <c r="R34" s="488">
        <v>15</v>
      </c>
    </row>
    <row r="35" spans="1:18">
      <c r="A35" s="25">
        <v>2034</v>
      </c>
      <c r="B35" s="8">
        <v>100002034</v>
      </c>
      <c r="C35" s="217" t="s">
        <v>1744</v>
      </c>
      <c r="D35" s="266" t="s">
        <v>3646</v>
      </c>
      <c r="E35" t="s">
        <v>4863</v>
      </c>
      <c r="F35" s="54">
        <v>22</v>
      </c>
      <c r="G35" s="217" t="s">
        <v>1642</v>
      </c>
      <c r="H35" s="217">
        <v>3</v>
      </c>
      <c r="I35" s="25" t="s">
        <v>3647</v>
      </c>
      <c r="J35" s="25"/>
      <c r="K35" s="217">
        <v>20020414</v>
      </c>
      <c r="L35" s="265" t="s">
        <v>1814</v>
      </c>
      <c r="M35" t="s">
        <v>4864</v>
      </c>
      <c r="N35" s="11" t="s">
        <v>66</v>
      </c>
      <c r="O35" s="9" t="s">
        <v>67</v>
      </c>
      <c r="P35" s="22"/>
      <c r="Q35" s="491" t="s">
        <v>111</v>
      </c>
      <c r="R35" s="488">
        <v>14</v>
      </c>
    </row>
    <row r="36" spans="1:18">
      <c r="A36" s="25">
        <v>2035</v>
      </c>
      <c r="B36" s="8">
        <v>100002035</v>
      </c>
      <c r="C36" s="217" t="s">
        <v>1749</v>
      </c>
      <c r="D36" s="266" t="s">
        <v>3648</v>
      </c>
      <c r="E36" t="s">
        <v>4863</v>
      </c>
      <c r="F36" s="54">
        <v>22</v>
      </c>
      <c r="G36" s="217" t="s">
        <v>1642</v>
      </c>
      <c r="H36" s="217">
        <v>3</v>
      </c>
      <c r="I36" s="25" t="s">
        <v>3649</v>
      </c>
      <c r="J36" s="25"/>
      <c r="K36" s="217">
        <v>20020529</v>
      </c>
      <c r="L36" s="265" t="s">
        <v>1814</v>
      </c>
      <c r="M36" t="s">
        <v>4864</v>
      </c>
      <c r="N36" s="11" t="s">
        <v>68</v>
      </c>
      <c r="O36" s="9" t="s">
        <v>69</v>
      </c>
      <c r="P36" s="22"/>
      <c r="Q36" s="491" t="s">
        <v>112</v>
      </c>
      <c r="R36" s="488">
        <v>13</v>
      </c>
    </row>
    <row r="37" spans="1:18">
      <c r="A37" s="25">
        <v>2036</v>
      </c>
      <c r="B37" s="8">
        <v>100002036</v>
      </c>
      <c r="C37" s="217" t="s">
        <v>1746</v>
      </c>
      <c r="D37" s="266" t="s">
        <v>4666</v>
      </c>
      <c r="E37" t="s">
        <v>4863</v>
      </c>
      <c r="F37" s="54">
        <v>22</v>
      </c>
      <c r="G37" s="217" t="s">
        <v>1642</v>
      </c>
      <c r="H37" s="217">
        <v>3</v>
      </c>
      <c r="I37" s="25" t="s">
        <v>3650</v>
      </c>
      <c r="J37" s="25"/>
      <c r="K37" s="217">
        <v>20021211</v>
      </c>
      <c r="L37" s="265" t="s">
        <v>1814</v>
      </c>
      <c r="M37" t="s">
        <v>4864</v>
      </c>
      <c r="N37" s="11" t="s">
        <v>70</v>
      </c>
      <c r="O37" s="9" t="s">
        <v>71</v>
      </c>
      <c r="P37" s="22"/>
      <c r="Q37" s="491" t="s">
        <v>113</v>
      </c>
      <c r="R37" s="488">
        <v>12</v>
      </c>
    </row>
    <row r="38" spans="1:18">
      <c r="A38" s="25">
        <v>2037</v>
      </c>
      <c r="B38" s="8">
        <v>100002037</v>
      </c>
      <c r="C38" s="217" t="s">
        <v>1747</v>
      </c>
      <c r="D38" s="266" t="s">
        <v>4667</v>
      </c>
      <c r="E38" t="s">
        <v>4863</v>
      </c>
      <c r="F38" s="54">
        <v>22</v>
      </c>
      <c r="G38" s="217" t="s">
        <v>1642</v>
      </c>
      <c r="H38" s="217">
        <v>3</v>
      </c>
      <c r="I38" s="25" t="s">
        <v>3651</v>
      </c>
      <c r="J38" s="25"/>
      <c r="K38" s="217">
        <v>20010912</v>
      </c>
      <c r="L38" s="265" t="s">
        <v>1796</v>
      </c>
      <c r="M38" t="s">
        <v>4864</v>
      </c>
      <c r="N38" s="11" t="s">
        <v>72</v>
      </c>
      <c r="O38" s="9" t="s">
        <v>73</v>
      </c>
      <c r="P38" s="22"/>
      <c r="Q38" s="491" t="s">
        <v>114</v>
      </c>
      <c r="R38" s="488">
        <v>11</v>
      </c>
    </row>
    <row r="39" spans="1:18">
      <c r="A39" s="25">
        <v>2038</v>
      </c>
      <c r="B39" s="8">
        <v>100002038</v>
      </c>
      <c r="C39" s="217" t="s">
        <v>1750</v>
      </c>
      <c r="D39" s="266" t="s">
        <v>4668</v>
      </c>
      <c r="E39" t="s">
        <v>4863</v>
      </c>
      <c r="F39" s="54">
        <v>22</v>
      </c>
      <c r="G39" s="217" t="s">
        <v>1642</v>
      </c>
      <c r="H39" s="217">
        <v>3</v>
      </c>
      <c r="I39" s="25" t="s">
        <v>3652</v>
      </c>
      <c r="J39" s="25"/>
      <c r="K39" s="217">
        <v>20021112</v>
      </c>
      <c r="L39" s="265" t="s">
        <v>1814</v>
      </c>
      <c r="M39" t="s">
        <v>4864</v>
      </c>
      <c r="N39" s="11" t="s">
        <v>74</v>
      </c>
      <c r="O39" s="9" t="s">
        <v>75</v>
      </c>
      <c r="P39" s="22"/>
      <c r="Q39" s="491" t="s">
        <v>115</v>
      </c>
      <c r="R39" s="488">
        <v>10</v>
      </c>
    </row>
    <row r="40" spans="1:18">
      <c r="A40" s="25">
        <v>2039</v>
      </c>
      <c r="B40" s="8">
        <v>100002039</v>
      </c>
      <c r="C40" s="217" t="s">
        <v>3653</v>
      </c>
      <c r="D40" s="266" t="s">
        <v>4669</v>
      </c>
      <c r="E40" t="s">
        <v>4863</v>
      </c>
      <c r="F40" s="54">
        <v>22</v>
      </c>
      <c r="G40" s="217" t="s">
        <v>1642</v>
      </c>
      <c r="H40" s="217">
        <v>3</v>
      </c>
      <c r="I40" s="25" t="s">
        <v>3654</v>
      </c>
      <c r="J40" s="25"/>
      <c r="K40" s="217">
        <v>20010809</v>
      </c>
      <c r="L40" s="265" t="s">
        <v>1796</v>
      </c>
      <c r="M40" t="s">
        <v>4864</v>
      </c>
      <c r="N40" s="11" t="s">
        <v>76</v>
      </c>
      <c r="O40" s="9" t="s">
        <v>77</v>
      </c>
      <c r="P40" s="22"/>
      <c r="Q40" s="491" t="s">
        <v>116</v>
      </c>
      <c r="R40" s="488">
        <v>9</v>
      </c>
    </row>
    <row r="41" spans="1:18">
      <c r="A41" s="25">
        <v>2040</v>
      </c>
      <c r="B41" s="8">
        <v>100002040</v>
      </c>
      <c r="C41" s="217" t="s">
        <v>1745</v>
      </c>
      <c r="D41" s="266" t="s">
        <v>4670</v>
      </c>
      <c r="E41" t="s">
        <v>4863</v>
      </c>
      <c r="F41" s="54">
        <v>22</v>
      </c>
      <c r="G41" s="217" t="s">
        <v>1642</v>
      </c>
      <c r="H41" s="217">
        <v>3</v>
      </c>
      <c r="I41" s="25" t="s">
        <v>3655</v>
      </c>
      <c r="J41" s="25"/>
      <c r="K41" s="217">
        <v>20021103</v>
      </c>
      <c r="L41" s="265" t="s">
        <v>1814</v>
      </c>
      <c r="M41" t="s">
        <v>4864</v>
      </c>
      <c r="N41" s="11" t="s">
        <v>78</v>
      </c>
      <c r="O41" s="9" t="s">
        <v>79</v>
      </c>
      <c r="P41" s="22"/>
      <c r="Q41" s="491" t="s">
        <v>117</v>
      </c>
      <c r="R41" s="488">
        <v>8</v>
      </c>
    </row>
    <row r="42" spans="1:18">
      <c r="A42" s="25">
        <v>2041</v>
      </c>
      <c r="B42" s="8">
        <v>100002041</v>
      </c>
      <c r="C42" s="217" t="s">
        <v>1748</v>
      </c>
      <c r="D42" s="266" t="s">
        <v>3656</v>
      </c>
      <c r="E42" t="s">
        <v>4863</v>
      </c>
      <c r="F42" s="54">
        <v>22</v>
      </c>
      <c r="G42" s="217" t="s">
        <v>1642</v>
      </c>
      <c r="H42" s="217">
        <v>3</v>
      </c>
      <c r="I42" s="25" t="s">
        <v>3657</v>
      </c>
      <c r="J42" s="25"/>
      <c r="K42" s="217">
        <v>20030313</v>
      </c>
      <c r="L42" s="265" t="s">
        <v>1836</v>
      </c>
      <c r="M42" t="s">
        <v>4864</v>
      </c>
      <c r="N42" s="21" t="s">
        <v>620</v>
      </c>
      <c r="O42" s="121">
        <v>20200</v>
      </c>
      <c r="Q42" s="491" t="s">
        <v>118</v>
      </c>
      <c r="R42" s="488">
        <v>7</v>
      </c>
    </row>
    <row r="43" spans="1:18">
      <c r="A43" s="25">
        <v>2042</v>
      </c>
      <c r="B43" s="8">
        <v>100002042</v>
      </c>
      <c r="C43" s="217" t="s">
        <v>1772</v>
      </c>
      <c r="D43" s="266" t="s">
        <v>3658</v>
      </c>
      <c r="E43" t="s">
        <v>4863</v>
      </c>
      <c r="F43" s="54">
        <v>22</v>
      </c>
      <c r="G43" s="217" t="s">
        <v>1642</v>
      </c>
      <c r="H43" s="217">
        <v>2</v>
      </c>
      <c r="I43" s="25" t="s">
        <v>3659</v>
      </c>
      <c r="J43" s="25"/>
      <c r="K43" s="217">
        <v>20031119</v>
      </c>
      <c r="L43" s="265" t="s">
        <v>1836</v>
      </c>
      <c r="M43" t="s">
        <v>4864</v>
      </c>
      <c r="N43" s="11" t="s">
        <v>427</v>
      </c>
      <c r="O43"/>
      <c r="Q43" s="491" t="s">
        <v>119</v>
      </c>
      <c r="R43" s="488">
        <v>6</v>
      </c>
    </row>
    <row r="44" spans="1:18">
      <c r="A44" s="25">
        <v>2043</v>
      </c>
      <c r="B44" s="8">
        <v>100002043</v>
      </c>
      <c r="C44" s="217" t="s">
        <v>3660</v>
      </c>
      <c r="D44" s="266" t="s">
        <v>3661</v>
      </c>
      <c r="E44" t="s">
        <v>4863</v>
      </c>
      <c r="F44" s="54">
        <v>22</v>
      </c>
      <c r="G44" s="217" t="s">
        <v>1642</v>
      </c>
      <c r="H44" s="217">
        <v>2</v>
      </c>
      <c r="I44" s="25" t="s">
        <v>3662</v>
      </c>
      <c r="J44" s="25"/>
      <c r="K44" s="217">
        <v>20031019</v>
      </c>
      <c r="L44" s="265" t="s">
        <v>1836</v>
      </c>
      <c r="M44" t="s">
        <v>4864</v>
      </c>
      <c r="N44" s="22" t="s">
        <v>293</v>
      </c>
      <c r="O44" s="23" t="s">
        <v>547</v>
      </c>
      <c r="P44" s="22"/>
      <c r="Q44" s="491" t="s">
        <v>120</v>
      </c>
      <c r="R44" s="488">
        <v>5</v>
      </c>
    </row>
    <row r="45" spans="1:18">
      <c r="A45" s="25">
        <v>2044</v>
      </c>
      <c r="B45" s="8">
        <v>100002044</v>
      </c>
      <c r="C45" s="217" t="s">
        <v>3663</v>
      </c>
      <c r="D45" s="266" t="s">
        <v>4671</v>
      </c>
      <c r="E45" t="s">
        <v>4863</v>
      </c>
      <c r="F45" s="54">
        <v>22</v>
      </c>
      <c r="G45" s="217" t="s">
        <v>1642</v>
      </c>
      <c r="H45" s="217">
        <v>2</v>
      </c>
      <c r="I45" s="25" t="s">
        <v>3664</v>
      </c>
      <c r="J45" s="25"/>
      <c r="K45" s="217">
        <v>20030907</v>
      </c>
      <c r="L45" s="265" t="s">
        <v>1836</v>
      </c>
      <c r="M45" t="s">
        <v>4864</v>
      </c>
      <c r="N45" s="22" t="s">
        <v>295</v>
      </c>
      <c r="O45" s="23" t="s">
        <v>556</v>
      </c>
      <c r="Q45" s="491" t="s">
        <v>121</v>
      </c>
      <c r="R45" s="488">
        <v>4</v>
      </c>
    </row>
    <row r="46" spans="1:18">
      <c r="A46" s="25">
        <v>2045</v>
      </c>
      <c r="B46" s="8">
        <v>100002045</v>
      </c>
      <c r="C46" s="217" t="s">
        <v>3665</v>
      </c>
      <c r="D46" s="266" t="s">
        <v>4672</v>
      </c>
      <c r="E46" t="s">
        <v>4863</v>
      </c>
      <c r="F46" s="54">
        <v>22</v>
      </c>
      <c r="G46" s="217" t="s">
        <v>1642</v>
      </c>
      <c r="H46" s="217">
        <v>4</v>
      </c>
      <c r="I46" s="25" t="s">
        <v>3666</v>
      </c>
      <c r="J46" s="25"/>
      <c r="K46" s="217">
        <v>20010703</v>
      </c>
      <c r="L46" s="265" t="s">
        <v>1796</v>
      </c>
      <c r="M46" t="s">
        <v>4864</v>
      </c>
      <c r="N46" s="22" t="s">
        <v>297</v>
      </c>
      <c r="O46" s="23" t="s">
        <v>557</v>
      </c>
      <c r="Q46" s="491" t="s">
        <v>122</v>
      </c>
      <c r="R46" s="488">
        <v>3</v>
      </c>
    </row>
    <row r="47" spans="1:18">
      <c r="A47" s="25">
        <v>2046</v>
      </c>
      <c r="B47" s="8">
        <v>100002046</v>
      </c>
      <c r="C47" s="217" t="s">
        <v>1013</v>
      </c>
      <c r="D47" s="266" t="s">
        <v>3667</v>
      </c>
      <c r="E47" t="s">
        <v>4863</v>
      </c>
      <c r="F47" s="54">
        <v>23</v>
      </c>
      <c r="G47" s="217" t="s">
        <v>327</v>
      </c>
      <c r="H47" s="217">
        <v>4</v>
      </c>
      <c r="I47" s="25" t="s">
        <v>3668</v>
      </c>
      <c r="J47" s="25"/>
      <c r="K47" s="217">
        <v>20020327</v>
      </c>
      <c r="L47" s="265" t="s">
        <v>1814</v>
      </c>
      <c r="M47" t="s">
        <v>4864</v>
      </c>
      <c r="N47" s="22" t="s">
        <v>299</v>
      </c>
      <c r="O47" s="23" t="s">
        <v>559</v>
      </c>
      <c r="Q47" s="491" t="s">
        <v>123</v>
      </c>
      <c r="R47" s="488">
        <v>2</v>
      </c>
    </row>
    <row r="48" spans="1:18">
      <c r="A48" s="25">
        <v>2047</v>
      </c>
      <c r="B48" s="8">
        <v>100002047</v>
      </c>
      <c r="C48" s="217" t="s">
        <v>1019</v>
      </c>
      <c r="D48" s="266" t="s">
        <v>3669</v>
      </c>
      <c r="E48" t="s">
        <v>4863</v>
      </c>
      <c r="F48" s="54">
        <v>23</v>
      </c>
      <c r="G48" s="217" t="s">
        <v>327</v>
      </c>
      <c r="H48" s="217">
        <v>3</v>
      </c>
      <c r="I48" s="25" t="s">
        <v>3670</v>
      </c>
      <c r="J48" s="25"/>
      <c r="K48" s="217">
        <v>20021227</v>
      </c>
      <c r="L48" s="265" t="s">
        <v>1814</v>
      </c>
      <c r="M48" t="s">
        <v>4864</v>
      </c>
      <c r="N48" s="22" t="s">
        <v>301</v>
      </c>
      <c r="O48" s="23" t="s">
        <v>560</v>
      </c>
      <c r="Q48" s="491" t="s">
        <v>45</v>
      </c>
      <c r="R48" s="488">
        <v>1</v>
      </c>
    </row>
    <row r="49" spans="1:15">
      <c r="A49" s="25">
        <v>2048</v>
      </c>
      <c r="B49" s="8">
        <v>100002048</v>
      </c>
      <c r="C49" s="217" t="s">
        <v>1015</v>
      </c>
      <c r="D49" s="266" t="s">
        <v>3671</v>
      </c>
      <c r="E49" t="s">
        <v>4863</v>
      </c>
      <c r="F49" s="54">
        <v>23</v>
      </c>
      <c r="G49" s="217" t="s">
        <v>327</v>
      </c>
      <c r="H49" s="217">
        <v>3</v>
      </c>
      <c r="I49" s="25" t="s">
        <v>3672</v>
      </c>
      <c r="J49" s="25"/>
      <c r="K49" s="217">
        <v>20020814</v>
      </c>
      <c r="L49" s="265" t="s">
        <v>1814</v>
      </c>
      <c r="M49" t="s">
        <v>4864</v>
      </c>
      <c r="N49" s="22" t="s">
        <v>303</v>
      </c>
      <c r="O49" s="23" t="s">
        <v>561</v>
      </c>
    </row>
    <row r="50" spans="1:15">
      <c r="A50" s="25">
        <v>2049</v>
      </c>
      <c r="B50" s="8">
        <v>100002049</v>
      </c>
      <c r="C50" s="217" t="s">
        <v>1016</v>
      </c>
      <c r="D50" s="266" t="s">
        <v>3673</v>
      </c>
      <c r="E50" t="s">
        <v>4863</v>
      </c>
      <c r="F50" s="54">
        <v>23</v>
      </c>
      <c r="G50" s="217" t="s">
        <v>327</v>
      </c>
      <c r="H50" s="217">
        <v>3</v>
      </c>
      <c r="I50" s="25" t="s">
        <v>3674</v>
      </c>
      <c r="J50" s="25"/>
      <c r="K50" s="217">
        <v>20020505</v>
      </c>
      <c r="L50" s="265" t="s">
        <v>1814</v>
      </c>
      <c r="M50" t="s">
        <v>4864</v>
      </c>
      <c r="N50"/>
      <c r="O50"/>
    </row>
    <row r="51" spans="1:15">
      <c r="A51" s="25">
        <v>2050</v>
      </c>
      <c r="B51" s="8">
        <v>100002050</v>
      </c>
      <c r="C51" s="217" t="s">
        <v>1014</v>
      </c>
      <c r="D51" s="266" t="s">
        <v>3675</v>
      </c>
      <c r="E51" t="s">
        <v>4863</v>
      </c>
      <c r="F51" s="54">
        <v>23</v>
      </c>
      <c r="G51" s="217" t="s">
        <v>327</v>
      </c>
      <c r="H51" s="217">
        <v>3</v>
      </c>
      <c r="I51" s="25" t="s">
        <v>3676</v>
      </c>
      <c r="J51" s="25"/>
      <c r="K51" s="217">
        <v>20021119</v>
      </c>
      <c r="L51" s="265" t="s">
        <v>1814</v>
      </c>
      <c r="M51" t="s">
        <v>4864</v>
      </c>
      <c r="N51" s="57" t="s">
        <v>428</v>
      </c>
      <c r="O51"/>
    </row>
    <row r="52" spans="1:15">
      <c r="A52" s="25">
        <v>2051</v>
      </c>
      <c r="B52" s="8">
        <v>100002051</v>
      </c>
      <c r="C52" s="217" t="s">
        <v>1017</v>
      </c>
      <c r="D52" s="266" t="s">
        <v>4673</v>
      </c>
      <c r="E52" t="s">
        <v>4863</v>
      </c>
      <c r="F52" s="54">
        <v>23</v>
      </c>
      <c r="G52" s="217" t="s">
        <v>327</v>
      </c>
      <c r="H52" s="217">
        <v>3</v>
      </c>
      <c r="I52" s="25" t="s">
        <v>3677</v>
      </c>
      <c r="J52" s="25"/>
      <c r="K52" s="217">
        <v>20020417</v>
      </c>
      <c r="L52" s="265" t="s">
        <v>1814</v>
      </c>
      <c r="M52" t="s">
        <v>4864</v>
      </c>
      <c r="N52" s="11" t="s">
        <v>46</v>
      </c>
      <c r="O52" s="9" t="s">
        <v>47</v>
      </c>
    </row>
    <row r="53" spans="1:15">
      <c r="A53" s="25">
        <v>2052</v>
      </c>
      <c r="B53" s="8">
        <v>100002052</v>
      </c>
      <c r="C53" s="217" t="s">
        <v>1018</v>
      </c>
      <c r="D53" s="266" t="s">
        <v>3678</v>
      </c>
      <c r="E53" t="s">
        <v>4863</v>
      </c>
      <c r="F53" s="54">
        <v>23</v>
      </c>
      <c r="G53" s="217" t="s">
        <v>327</v>
      </c>
      <c r="H53" s="217">
        <v>3</v>
      </c>
      <c r="I53" s="25" t="s">
        <v>3679</v>
      </c>
      <c r="J53" s="25"/>
      <c r="K53" s="217">
        <v>20030210</v>
      </c>
      <c r="L53" s="265" t="s">
        <v>1836</v>
      </c>
      <c r="M53" t="s">
        <v>4864</v>
      </c>
      <c r="N53" s="11" t="s">
        <v>48</v>
      </c>
      <c r="O53" s="9" t="s">
        <v>49</v>
      </c>
    </row>
    <row r="54" spans="1:15">
      <c r="A54" s="25">
        <v>2053</v>
      </c>
      <c r="B54" s="8">
        <v>100002053</v>
      </c>
      <c r="C54" s="217" t="s">
        <v>3680</v>
      </c>
      <c r="D54" s="266" t="s">
        <v>3681</v>
      </c>
      <c r="E54" t="s">
        <v>4863</v>
      </c>
      <c r="F54" s="54">
        <v>23</v>
      </c>
      <c r="G54" s="217" t="s">
        <v>327</v>
      </c>
      <c r="H54" s="217">
        <v>2</v>
      </c>
      <c r="I54" s="25" t="s">
        <v>3682</v>
      </c>
      <c r="J54" s="25"/>
      <c r="K54" s="217">
        <v>20030519</v>
      </c>
      <c r="L54" s="265" t="s">
        <v>1836</v>
      </c>
      <c r="M54" t="s">
        <v>4864</v>
      </c>
      <c r="N54" s="11" t="s">
        <v>25</v>
      </c>
      <c r="O54" s="9" t="s">
        <v>26</v>
      </c>
    </row>
    <row r="55" spans="1:15">
      <c r="A55" s="25">
        <v>2054</v>
      </c>
      <c r="B55" s="8">
        <v>100002054</v>
      </c>
      <c r="C55" s="217" t="s">
        <v>1584</v>
      </c>
      <c r="D55" s="266" t="s">
        <v>4674</v>
      </c>
      <c r="E55" t="s">
        <v>4863</v>
      </c>
      <c r="F55" s="54">
        <v>23</v>
      </c>
      <c r="G55" s="217" t="s">
        <v>327</v>
      </c>
      <c r="H55" s="217">
        <v>2</v>
      </c>
      <c r="I55" s="25" t="s">
        <v>3683</v>
      </c>
      <c r="J55" s="25"/>
      <c r="K55" s="217">
        <v>20030625</v>
      </c>
      <c r="L55" s="265" t="s">
        <v>1836</v>
      </c>
      <c r="M55" t="s">
        <v>4864</v>
      </c>
      <c r="N55" s="11" t="s">
        <v>50</v>
      </c>
      <c r="O55" s="9" t="s">
        <v>51</v>
      </c>
    </row>
    <row r="56" spans="1:15">
      <c r="A56" s="25">
        <v>2055</v>
      </c>
      <c r="B56" s="8">
        <v>100002055</v>
      </c>
      <c r="C56" s="217" t="s">
        <v>3684</v>
      </c>
      <c r="D56" s="266" t="s">
        <v>3685</v>
      </c>
      <c r="E56" t="s">
        <v>4863</v>
      </c>
      <c r="F56" s="54">
        <v>47</v>
      </c>
      <c r="G56" s="217" t="s">
        <v>327</v>
      </c>
      <c r="H56" s="217">
        <v>1</v>
      </c>
      <c r="I56" s="25" t="s">
        <v>3686</v>
      </c>
      <c r="J56" s="25"/>
      <c r="K56" s="217">
        <v>20040526</v>
      </c>
      <c r="L56" s="265" t="s">
        <v>1847</v>
      </c>
      <c r="M56" t="s">
        <v>4864</v>
      </c>
      <c r="N56" s="57" t="s">
        <v>538</v>
      </c>
      <c r="O56" s="23" t="s">
        <v>539</v>
      </c>
    </row>
    <row r="57" spans="1:15">
      <c r="A57" s="25">
        <v>2056</v>
      </c>
      <c r="B57" s="8">
        <v>100002056</v>
      </c>
      <c r="C57" s="217" t="s">
        <v>3687</v>
      </c>
      <c r="D57" s="266" t="s">
        <v>3688</v>
      </c>
      <c r="E57" t="s">
        <v>4863</v>
      </c>
      <c r="F57" s="54">
        <v>23</v>
      </c>
      <c r="G57" s="217" t="s">
        <v>327</v>
      </c>
      <c r="H57" s="217">
        <v>1</v>
      </c>
      <c r="I57" s="25" t="s">
        <v>3689</v>
      </c>
      <c r="J57" s="25"/>
      <c r="K57" s="217">
        <v>20040716</v>
      </c>
      <c r="L57" s="265" t="s">
        <v>1847</v>
      </c>
      <c r="M57" t="s">
        <v>4864</v>
      </c>
      <c r="N57" s="11" t="s">
        <v>58</v>
      </c>
      <c r="O57" s="9" t="s">
        <v>59</v>
      </c>
    </row>
    <row r="58" spans="1:15">
      <c r="A58" s="25">
        <v>2057</v>
      </c>
      <c r="B58" s="8">
        <v>100002057</v>
      </c>
      <c r="C58" s="217" t="s">
        <v>3690</v>
      </c>
      <c r="D58" s="266" t="s">
        <v>3691</v>
      </c>
      <c r="E58" t="s">
        <v>4863</v>
      </c>
      <c r="F58" s="54">
        <v>23</v>
      </c>
      <c r="G58" s="217" t="s">
        <v>327</v>
      </c>
      <c r="H58" s="217">
        <v>1</v>
      </c>
      <c r="I58" s="25" t="s">
        <v>3692</v>
      </c>
      <c r="J58" s="25"/>
      <c r="K58" s="217">
        <v>20040508</v>
      </c>
      <c r="L58" s="265" t="s">
        <v>1847</v>
      </c>
      <c r="M58" t="s">
        <v>4864</v>
      </c>
      <c r="N58" s="11" t="s">
        <v>64</v>
      </c>
      <c r="O58" s="9" t="s">
        <v>65</v>
      </c>
    </row>
    <row r="59" spans="1:15">
      <c r="A59" s="25">
        <v>2058</v>
      </c>
      <c r="B59" s="8">
        <v>100002058</v>
      </c>
      <c r="C59" s="217" t="s">
        <v>3693</v>
      </c>
      <c r="D59" s="266" t="s">
        <v>3694</v>
      </c>
      <c r="E59" t="s">
        <v>4863</v>
      </c>
      <c r="F59" s="54">
        <v>23</v>
      </c>
      <c r="G59" s="217" t="s">
        <v>327</v>
      </c>
      <c r="H59" s="217">
        <v>1</v>
      </c>
      <c r="I59" s="25" t="s">
        <v>3695</v>
      </c>
      <c r="J59" s="25"/>
      <c r="K59" s="217">
        <v>20041105</v>
      </c>
      <c r="L59" s="265" t="s">
        <v>1847</v>
      </c>
      <c r="M59" t="s">
        <v>4864</v>
      </c>
      <c r="N59" s="11" t="s">
        <v>68</v>
      </c>
      <c r="O59" s="9" t="s">
        <v>69</v>
      </c>
    </row>
    <row r="60" spans="1:15">
      <c r="A60" s="25">
        <v>2059</v>
      </c>
      <c r="B60" s="8">
        <v>100002059</v>
      </c>
      <c r="C60" s="217" t="s">
        <v>3696</v>
      </c>
      <c r="D60" s="266" t="s">
        <v>4675</v>
      </c>
      <c r="E60" t="s">
        <v>4863</v>
      </c>
      <c r="F60" s="54">
        <v>47</v>
      </c>
      <c r="G60" s="217" t="s">
        <v>327</v>
      </c>
      <c r="H60" s="217">
        <v>1</v>
      </c>
      <c r="I60" s="25" t="s">
        <v>3697</v>
      </c>
      <c r="J60" s="25"/>
      <c r="K60" s="217">
        <v>20041112</v>
      </c>
      <c r="L60" s="265" t="s">
        <v>1847</v>
      </c>
      <c r="M60" t="s">
        <v>4864</v>
      </c>
      <c r="N60" s="11" t="s">
        <v>70</v>
      </c>
      <c r="O60" s="9" t="s">
        <v>71</v>
      </c>
    </row>
    <row r="61" spans="1:15">
      <c r="A61" s="25">
        <v>2060</v>
      </c>
      <c r="B61" s="8">
        <v>100002060</v>
      </c>
      <c r="C61" s="217" t="s">
        <v>1575</v>
      </c>
      <c r="D61" s="266" t="s">
        <v>3698</v>
      </c>
      <c r="E61" t="s">
        <v>4863</v>
      </c>
      <c r="F61" s="54">
        <v>23</v>
      </c>
      <c r="G61" s="217" t="s">
        <v>319</v>
      </c>
      <c r="H61" s="217">
        <v>3</v>
      </c>
      <c r="I61" s="25" t="s">
        <v>3699</v>
      </c>
      <c r="J61" s="25"/>
      <c r="K61" s="217">
        <v>20020427</v>
      </c>
      <c r="L61" s="265" t="s">
        <v>1814</v>
      </c>
      <c r="M61" t="s">
        <v>4864</v>
      </c>
      <c r="N61" s="11" t="s">
        <v>74</v>
      </c>
      <c r="O61" s="9" t="s">
        <v>75</v>
      </c>
    </row>
    <row r="62" spans="1:15">
      <c r="A62" s="25">
        <v>2061</v>
      </c>
      <c r="B62" s="8">
        <v>100002061</v>
      </c>
      <c r="C62" s="217" t="s">
        <v>1576</v>
      </c>
      <c r="D62" s="266" t="s">
        <v>4676</v>
      </c>
      <c r="E62" t="s">
        <v>4863</v>
      </c>
      <c r="F62" s="54">
        <v>23</v>
      </c>
      <c r="G62" s="217" t="s">
        <v>319</v>
      </c>
      <c r="H62" s="217">
        <v>3</v>
      </c>
      <c r="I62" s="25" t="s">
        <v>3700</v>
      </c>
      <c r="J62" s="25"/>
      <c r="K62" s="217">
        <v>20020725</v>
      </c>
      <c r="L62" s="265" t="s">
        <v>1814</v>
      </c>
      <c r="M62" t="s">
        <v>4864</v>
      </c>
      <c r="N62" s="11" t="s">
        <v>78</v>
      </c>
      <c r="O62" s="9" t="s">
        <v>79</v>
      </c>
    </row>
    <row r="63" spans="1:15">
      <c r="A63" s="25">
        <v>2062</v>
      </c>
      <c r="B63" s="8">
        <v>100002062</v>
      </c>
      <c r="C63" s="217" t="s">
        <v>1003</v>
      </c>
      <c r="D63" s="266" t="s">
        <v>4677</v>
      </c>
      <c r="E63" t="s">
        <v>4863</v>
      </c>
      <c r="F63" s="54">
        <v>23</v>
      </c>
      <c r="G63" s="217" t="s">
        <v>319</v>
      </c>
      <c r="H63" s="217">
        <v>4</v>
      </c>
      <c r="I63" s="25" t="s">
        <v>3701</v>
      </c>
      <c r="J63" s="25"/>
      <c r="K63" s="217">
        <v>20010702</v>
      </c>
      <c r="L63" s="265" t="s">
        <v>1796</v>
      </c>
      <c r="M63" t="s">
        <v>4864</v>
      </c>
    </row>
    <row r="64" spans="1:15">
      <c r="A64" s="25">
        <v>2063</v>
      </c>
      <c r="B64" s="8">
        <v>100002063</v>
      </c>
      <c r="C64" s="217" t="s">
        <v>1577</v>
      </c>
      <c r="D64" s="266" t="s">
        <v>4678</v>
      </c>
      <c r="E64" t="s">
        <v>4863</v>
      </c>
      <c r="F64" s="54">
        <v>23</v>
      </c>
      <c r="G64" s="217" t="s">
        <v>319</v>
      </c>
      <c r="H64" s="217">
        <v>3</v>
      </c>
      <c r="I64" s="25" t="s">
        <v>3702</v>
      </c>
      <c r="J64" s="25"/>
      <c r="K64" s="217">
        <v>20020407</v>
      </c>
      <c r="L64" s="265" t="s">
        <v>1814</v>
      </c>
      <c r="M64" t="s">
        <v>4864</v>
      </c>
    </row>
    <row r="65" spans="1:13">
      <c r="A65" s="25">
        <v>2064</v>
      </c>
      <c r="B65" s="8">
        <v>100002064</v>
      </c>
      <c r="C65" s="217" t="s">
        <v>1002</v>
      </c>
      <c r="D65" s="266" t="s">
        <v>4679</v>
      </c>
      <c r="E65" t="s">
        <v>4863</v>
      </c>
      <c r="F65" s="54">
        <v>23</v>
      </c>
      <c r="G65" s="217" t="s">
        <v>319</v>
      </c>
      <c r="H65" s="217" t="s">
        <v>44</v>
      </c>
      <c r="I65" s="25" t="s">
        <v>3703</v>
      </c>
      <c r="J65" s="25"/>
      <c r="K65" s="217">
        <v>20001010</v>
      </c>
      <c r="L65" s="265" t="s">
        <v>1787</v>
      </c>
      <c r="M65" t="s">
        <v>4864</v>
      </c>
    </row>
    <row r="66" spans="1:13">
      <c r="A66" s="25">
        <v>2065</v>
      </c>
      <c r="B66" s="8">
        <v>100002065</v>
      </c>
      <c r="C66" s="217" t="s">
        <v>1004</v>
      </c>
      <c r="D66" s="266" t="s">
        <v>3704</v>
      </c>
      <c r="E66" t="s">
        <v>4863</v>
      </c>
      <c r="F66" s="54">
        <v>23</v>
      </c>
      <c r="G66" s="217" t="s">
        <v>319</v>
      </c>
      <c r="H66" s="217">
        <v>4</v>
      </c>
      <c r="I66" s="25" t="s">
        <v>3705</v>
      </c>
      <c r="J66" s="25"/>
      <c r="K66" s="217">
        <v>20010610</v>
      </c>
      <c r="L66" s="265" t="s">
        <v>1796</v>
      </c>
      <c r="M66" t="s">
        <v>4864</v>
      </c>
    </row>
    <row r="67" spans="1:13">
      <c r="A67" s="25">
        <v>2066</v>
      </c>
      <c r="B67" s="8">
        <v>100002066</v>
      </c>
      <c r="C67" s="217" t="s">
        <v>1010</v>
      </c>
      <c r="D67" s="266" t="s">
        <v>4680</v>
      </c>
      <c r="E67" t="s">
        <v>4863</v>
      </c>
      <c r="F67" s="54">
        <v>24</v>
      </c>
      <c r="G67" s="217" t="s">
        <v>326</v>
      </c>
      <c r="H67" s="217">
        <v>4</v>
      </c>
      <c r="I67" s="25" t="s">
        <v>3706</v>
      </c>
      <c r="J67" s="25"/>
      <c r="K67" s="217">
        <v>20010721</v>
      </c>
      <c r="L67" s="265" t="s">
        <v>1796</v>
      </c>
      <c r="M67" t="s">
        <v>4864</v>
      </c>
    </row>
    <row r="68" spans="1:13">
      <c r="A68" s="25">
        <v>2067</v>
      </c>
      <c r="B68" s="8">
        <v>100002067</v>
      </c>
      <c r="C68" s="217" t="s">
        <v>1193</v>
      </c>
      <c r="D68" s="266" t="s">
        <v>4681</v>
      </c>
      <c r="E68" t="s">
        <v>4863</v>
      </c>
      <c r="F68" s="54">
        <v>23</v>
      </c>
      <c r="G68" s="217" t="s">
        <v>326</v>
      </c>
      <c r="H68" s="217">
        <v>3</v>
      </c>
      <c r="I68" s="25" t="s">
        <v>3707</v>
      </c>
      <c r="J68" s="25"/>
      <c r="K68" s="217">
        <v>20020529</v>
      </c>
      <c r="L68" s="265" t="s">
        <v>1814</v>
      </c>
      <c r="M68" t="s">
        <v>4864</v>
      </c>
    </row>
    <row r="69" spans="1:13">
      <c r="A69" s="25">
        <v>2068</v>
      </c>
      <c r="B69" s="8">
        <v>100002068</v>
      </c>
      <c r="C69" s="217" t="s">
        <v>3708</v>
      </c>
      <c r="D69" s="266" t="s">
        <v>3709</v>
      </c>
      <c r="E69" t="s">
        <v>4863</v>
      </c>
      <c r="F69" s="54">
        <v>23</v>
      </c>
      <c r="G69" s="217" t="s">
        <v>326</v>
      </c>
      <c r="H69" s="217">
        <v>2</v>
      </c>
      <c r="I69" s="25" t="s">
        <v>3710</v>
      </c>
      <c r="J69" s="25"/>
      <c r="K69" s="217">
        <v>20040317</v>
      </c>
      <c r="L69" s="265" t="s">
        <v>1847</v>
      </c>
      <c r="M69" t="s">
        <v>4864</v>
      </c>
    </row>
    <row r="70" spans="1:13">
      <c r="A70" s="25">
        <v>2069</v>
      </c>
      <c r="B70" s="8">
        <v>100002069</v>
      </c>
      <c r="C70" s="217" t="s">
        <v>3711</v>
      </c>
      <c r="D70" s="266" t="s">
        <v>4682</v>
      </c>
      <c r="E70" t="s">
        <v>4863</v>
      </c>
      <c r="F70" s="54">
        <v>24</v>
      </c>
      <c r="G70" s="217" t="s">
        <v>326</v>
      </c>
      <c r="H70" s="217">
        <v>2</v>
      </c>
      <c r="I70" s="25" t="s">
        <v>3712</v>
      </c>
      <c r="J70" s="25"/>
      <c r="K70" s="217">
        <v>20040102</v>
      </c>
      <c r="L70" s="265" t="s">
        <v>1847</v>
      </c>
      <c r="M70" t="s">
        <v>4864</v>
      </c>
    </row>
    <row r="71" spans="1:13">
      <c r="A71" s="25">
        <v>2070</v>
      </c>
      <c r="B71" s="8">
        <v>100002070</v>
      </c>
      <c r="C71" s="217" t="s">
        <v>3713</v>
      </c>
      <c r="D71" s="266" t="s">
        <v>4683</v>
      </c>
      <c r="E71" t="s">
        <v>4863</v>
      </c>
      <c r="F71" s="54">
        <v>23</v>
      </c>
      <c r="G71" s="217" t="s">
        <v>326</v>
      </c>
      <c r="H71" s="217">
        <v>2</v>
      </c>
      <c r="I71" s="25" t="s">
        <v>3714</v>
      </c>
      <c r="J71" s="25"/>
      <c r="K71" s="217">
        <v>20030423</v>
      </c>
      <c r="L71" s="265" t="s">
        <v>1836</v>
      </c>
      <c r="M71" t="s">
        <v>4864</v>
      </c>
    </row>
    <row r="72" spans="1:13">
      <c r="A72" s="25">
        <v>2071</v>
      </c>
      <c r="B72" s="8">
        <v>100002071</v>
      </c>
      <c r="C72" s="217" t="s">
        <v>1011</v>
      </c>
      <c r="D72" s="266" t="s">
        <v>4684</v>
      </c>
      <c r="E72" t="s">
        <v>4863</v>
      </c>
      <c r="F72" s="54">
        <v>22</v>
      </c>
      <c r="G72" s="217" t="s">
        <v>307</v>
      </c>
      <c r="H72" s="217">
        <v>4</v>
      </c>
      <c r="I72" s="25" t="s">
        <v>3715</v>
      </c>
      <c r="J72" s="25"/>
      <c r="K72" s="217">
        <v>20010918</v>
      </c>
      <c r="L72" s="265" t="s">
        <v>1796</v>
      </c>
      <c r="M72" t="s">
        <v>4864</v>
      </c>
    </row>
    <row r="73" spans="1:13">
      <c r="A73" s="25">
        <v>2072</v>
      </c>
      <c r="B73" s="8">
        <v>100002072</v>
      </c>
      <c r="C73" s="217" t="s">
        <v>1525</v>
      </c>
      <c r="D73" s="266" t="s">
        <v>3716</v>
      </c>
      <c r="E73" t="s">
        <v>4863</v>
      </c>
      <c r="F73" s="54">
        <v>23</v>
      </c>
      <c r="G73" s="217" t="s">
        <v>307</v>
      </c>
      <c r="H73" s="217">
        <v>3</v>
      </c>
      <c r="I73" s="25" t="s">
        <v>3717</v>
      </c>
      <c r="J73" s="25"/>
      <c r="K73" s="217">
        <v>20020728</v>
      </c>
      <c r="L73" s="265" t="s">
        <v>1814</v>
      </c>
      <c r="M73" t="s">
        <v>4864</v>
      </c>
    </row>
    <row r="74" spans="1:13">
      <c r="A74" s="25">
        <v>2073</v>
      </c>
      <c r="B74" s="8">
        <v>100002073</v>
      </c>
      <c r="C74" s="217" t="s">
        <v>3718</v>
      </c>
      <c r="D74" s="266" t="s">
        <v>3719</v>
      </c>
      <c r="E74" t="s">
        <v>4863</v>
      </c>
      <c r="F74" s="54">
        <v>23</v>
      </c>
      <c r="G74" s="217" t="s">
        <v>307</v>
      </c>
      <c r="H74" s="217">
        <v>3</v>
      </c>
      <c r="I74" s="25" t="s">
        <v>3720</v>
      </c>
      <c r="J74" s="25"/>
      <c r="K74" s="217">
        <v>20020517</v>
      </c>
      <c r="L74" s="265" t="s">
        <v>1814</v>
      </c>
      <c r="M74" t="s">
        <v>4864</v>
      </c>
    </row>
    <row r="75" spans="1:13">
      <c r="A75" s="25">
        <v>2074</v>
      </c>
      <c r="B75" s="8">
        <v>100002074</v>
      </c>
      <c r="C75" s="217" t="s">
        <v>961</v>
      </c>
      <c r="D75" s="266" t="s">
        <v>4685</v>
      </c>
      <c r="E75" t="s">
        <v>4863</v>
      </c>
      <c r="F75" s="54">
        <v>23</v>
      </c>
      <c r="G75" s="217" t="s">
        <v>310</v>
      </c>
      <c r="H75" s="217">
        <v>4</v>
      </c>
      <c r="I75" s="25" t="s">
        <v>3721</v>
      </c>
      <c r="J75" s="25"/>
      <c r="K75" s="217">
        <v>20020316</v>
      </c>
      <c r="L75" s="265" t="s">
        <v>1814</v>
      </c>
      <c r="M75" t="s">
        <v>4864</v>
      </c>
    </row>
    <row r="76" spans="1:13">
      <c r="A76" s="25">
        <v>2075</v>
      </c>
      <c r="B76" s="8">
        <v>100002075</v>
      </c>
      <c r="C76" s="217" t="s">
        <v>3722</v>
      </c>
      <c r="D76" s="266" t="s">
        <v>4686</v>
      </c>
      <c r="E76" t="s">
        <v>4863</v>
      </c>
      <c r="F76" s="54">
        <v>23</v>
      </c>
      <c r="G76" s="217" t="s">
        <v>310</v>
      </c>
      <c r="H76" s="217">
        <v>2</v>
      </c>
      <c r="I76" s="25" t="s">
        <v>3723</v>
      </c>
      <c r="J76" s="25"/>
      <c r="K76" s="217">
        <v>20031006</v>
      </c>
      <c r="L76" s="265" t="s">
        <v>1836</v>
      </c>
      <c r="M76" t="s">
        <v>4864</v>
      </c>
    </row>
    <row r="77" spans="1:13">
      <c r="A77" s="25">
        <v>2076</v>
      </c>
      <c r="B77" s="8">
        <v>100002076</v>
      </c>
      <c r="C77" s="217" t="s">
        <v>3724</v>
      </c>
      <c r="D77" s="266" t="s">
        <v>4687</v>
      </c>
      <c r="E77" t="s">
        <v>4863</v>
      </c>
      <c r="F77" s="54">
        <v>23</v>
      </c>
      <c r="G77" s="217" t="s">
        <v>310</v>
      </c>
      <c r="H77" s="217">
        <v>3</v>
      </c>
      <c r="I77" s="25" t="s">
        <v>3725</v>
      </c>
      <c r="J77" s="25"/>
      <c r="K77" s="217">
        <v>20020824</v>
      </c>
      <c r="L77" s="265" t="s">
        <v>1814</v>
      </c>
      <c r="M77" t="s">
        <v>4864</v>
      </c>
    </row>
    <row r="78" spans="1:13">
      <c r="A78" s="25">
        <v>2077</v>
      </c>
      <c r="B78" s="8">
        <v>100002077</v>
      </c>
      <c r="C78" s="217" t="s">
        <v>962</v>
      </c>
      <c r="D78" s="266" t="s">
        <v>3726</v>
      </c>
      <c r="E78" t="s">
        <v>4863</v>
      </c>
      <c r="F78" s="54">
        <v>21</v>
      </c>
      <c r="G78" s="217" t="s">
        <v>679</v>
      </c>
      <c r="H78" s="217">
        <v>4</v>
      </c>
      <c r="I78" s="25" t="s">
        <v>3727</v>
      </c>
      <c r="J78" s="25"/>
      <c r="K78" s="217">
        <v>20011226</v>
      </c>
      <c r="L78" s="265" t="s">
        <v>1796</v>
      </c>
      <c r="M78" t="s">
        <v>4864</v>
      </c>
    </row>
    <row r="79" spans="1:13">
      <c r="A79" s="25">
        <v>2078</v>
      </c>
      <c r="B79" s="8">
        <v>100002078</v>
      </c>
      <c r="C79" s="217" t="s">
        <v>963</v>
      </c>
      <c r="D79" s="266" t="s">
        <v>3728</v>
      </c>
      <c r="E79" t="s">
        <v>4863</v>
      </c>
      <c r="F79" s="54">
        <v>21</v>
      </c>
      <c r="G79" s="217" t="s">
        <v>679</v>
      </c>
      <c r="H79" s="217">
        <v>4</v>
      </c>
      <c r="I79" s="25" t="s">
        <v>3729</v>
      </c>
      <c r="J79" s="25"/>
      <c r="K79" s="217">
        <v>20010806</v>
      </c>
      <c r="L79" s="265" t="s">
        <v>1796</v>
      </c>
      <c r="M79" t="s">
        <v>4864</v>
      </c>
    </row>
    <row r="80" spans="1:13">
      <c r="A80" s="25">
        <v>2079</v>
      </c>
      <c r="B80" s="8">
        <v>100002079</v>
      </c>
      <c r="C80" s="217" t="s">
        <v>964</v>
      </c>
      <c r="D80" s="266" t="s">
        <v>4688</v>
      </c>
      <c r="E80" t="s">
        <v>4863</v>
      </c>
      <c r="F80" s="54">
        <v>21</v>
      </c>
      <c r="G80" s="217" t="s">
        <v>679</v>
      </c>
      <c r="H80" s="217">
        <v>4</v>
      </c>
      <c r="I80" s="25" t="s">
        <v>3730</v>
      </c>
      <c r="J80" s="25"/>
      <c r="K80" s="217">
        <v>20010524</v>
      </c>
      <c r="L80" s="265" t="s">
        <v>1796</v>
      </c>
      <c r="M80" t="s">
        <v>4864</v>
      </c>
    </row>
    <row r="81" spans="1:13">
      <c r="A81" s="25">
        <v>2080</v>
      </c>
      <c r="B81" s="8">
        <v>100002080</v>
      </c>
      <c r="C81" s="217" t="s">
        <v>965</v>
      </c>
      <c r="D81" s="266" t="s">
        <v>4689</v>
      </c>
      <c r="E81" t="s">
        <v>4863</v>
      </c>
      <c r="F81" s="54">
        <v>22</v>
      </c>
      <c r="G81" s="217" t="s">
        <v>679</v>
      </c>
      <c r="H81" s="217">
        <v>4</v>
      </c>
      <c r="I81" s="25" t="s">
        <v>3731</v>
      </c>
      <c r="J81" s="25"/>
      <c r="K81" s="217">
        <v>20020102</v>
      </c>
      <c r="L81" s="265" t="s">
        <v>1814</v>
      </c>
      <c r="M81" t="s">
        <v>4864</v>
      </c>
    </row>
    <row r="82" spans="1:13">
      <c r="A82" s="25">
        <v>2081</v>
      </c>
      <c r="B82" s="8">
        <v>100002081</v>
      </c>
      <c r="C82" s="217" t="s">
        <v>966</v>
      </c>
      <c r="D82" s="266" t="s">
        <v>4690</v>
      </c>
      <c r="E82" t="s">
        <v>4863</v>
      </c>
      <c r="F82" s="54">
        <v>21</v>
      </c>
      <c r="G82" s="217" t="s">
        <v>679</v>
      </c>
      <c r="H82" s="217">
        <v>4</v>
      </c>
      <c r="I82" s="25" t="s">
        <v>3732</v>
      </c>
      <c r="J82" s="25"/>
      <c r="K82" s="217">
        <v>20010827</v>
      </c>
      <c r="L82" s="265" t="s">
        <v>1796</v>
      </c>
      <c r="M82" t="s">
        <v>4864</v>
      </c>
    </row>
    <row r="83" spans="1:13">
      <c r="A83" s="25">
        <v>2082</v>
      </c>
      <c r="B83" s="8">
        <v>100002082</v>
      </c>
      <c r="C83" s="217" t="s">
        <v>967</v>
      </c>
      <c r="D83" s="266" t="s">
        <v>3733</v>
      </c>
      <c r="E83" t="s">
        <v>4863</v>
      </c>
      <c r="F83" s="54">
        <v>21</v>
      </c>
      <c r="G83" s="217" t="s">
        <v>679</v>
      </c>
      <c r="H83" s="217">
        <v>4</v>
      </c>
      <c r="I83" s="25" t="s">
        <v>3734</v>
      </c>
      <c r="J83" s="25"/>
      <c r="K83" s="217">
        <v>20020307</v>
      </c>
      <c r="L83" s="265" t="s">
        <v>1814</v>
      </c>
      <c r="M83" t="s">
        <v>4864</v>
      </c>
    </row>
    <row r="84" spans="1:13">
      <c r="A84" s="25">
        <v>2083</v>
      </c>
      <c r="B84" s="8">
        <v>100002083</v>
      </c>
      <c r="C84" s="217" t="s">
        <v>968</v>
      </c>
      <c r="D84" s="266" t="s">
        <v>4691</v>
      </c>
      <c r="E84" t="s">
        <v>4863</v>
      </c>
      <c r="F84" s="54">
        <v>18</v>
      </c>
      <c r="G84" s="217" t="s">
        <v>679</v>
      </c>
      <c r="H84" s="217">
        <v>3</v>
      </c>
      <c r="I84" s="25" t="s">
        <v>3735</v>
      </c>
      <c r="J84" s="25"/>
      <c r="K84" s="217">
        <v>20020927</v>
      </c>
      <c r="L84" s="265" t="s">
        <v>1814</v>
      </c>
      <c r="M84" t="s">
        <v>4864</v>
      </c>
    </row>
    <row r="85" spans="1:13">
      <c r="A85" s="25">
        <v>2084</v>
      </c>
      <c r="B85" s="8">
        <v>100002084</v>
      </c>
      <c r="C85" s="217" t="s">
        <v>1526</v>
      </c>
      <c r="D85" s="266" t="s">
        <v>4692</v>
      </c>
      <c r="E85" t="s">
        <v>4863</v>
      </c>
      <c r="F85" s="54">
        <v>21</v>
      </c>
      <c r="G85" s="217" t="s">
        <v>679</v>
      </c>
      <c r="H85" s="217">
        <v>2</v>
      </c>
      <c r="I85" s="25" t="s">
        <v>3736</v>
      </c>
      <c r="J85" s="25"/>
      <c r="K85" s="217">
        <v>20030716</v>
      </c>
      <c r="L85" s="265" t="s">
        <v>1836</v>
      </c>
      <c r="M85" t="s">
        <v>4864</v>
      </c>
    </row>
    <row r="86" spans="1:13">
      <c r="A86" s="25">
        <v>2085</v>
      </c>
      <c r="B86" s="8">
        <v>100002085</v>
      </c>
      <c r="C86" s="217" t="s">
        <v>1527</v>
      </c>
      <c r="D86" s="266" t="s">
        <v>4693</v>
      </c>
      <c r="E86" t="s">
        <v>4863</v>
      </c>
      <c r="F86" s="54">
        <v>44</v>
      </c>
      <c r="G86" s="217" t="s">
        <v>679</v>
      </c>
      <c r="H86" s="217">
        <v>2</v>
      </c>
      <c r="I86" s="25" t="s">
        <v>3737</v>
      </c>
      <c r="J86" s="25"/>
      <c r="K86" s="217">
        <v>20040227</v>
      </c>
      <c r="L86" s="265" t="s">
        <v>1847</v>
      </c>
      <c r="M86" t="s">
        <v>4864</v>
      </c>
    </row>
    <row r="87" spans="1:13">
      <c r="A87" s="25">
        <v>2086</v>
      </c>
      <c r="B87" s="8">
        <v>100002086</v>
      </c>
      <c r="C87" s="217" t="s">
        <v>1528</v>
      </c>
      <c r="D87" s="266" t="s">
        <v>3738</v>
      </c>
      <c r="E87" t="s">
        <v>4863</v>
      </c>
      <c r="F87" s="54">
        <v>35</v>
      </c>
      <c r="G87" s="217" t="s">
        <v>679</v>
      </c>
      <c r="H87" s="217">
        <v>2</v>
      </c>
      <c r="I87" s="25" t="s">
        <v>3739</v>
      </c>
      <c r="J87" s="25"/>
      <c r="K87" s="217">
        <v>20030710</v>
      </c>
      <c r="L87" s="265" t="s">
        <v>1836</v>
      </c>
      <c r="M87" t="s">
        <v>4864</v>
      </c>
    </row>
    <row r="88" spans="1:13">
      <c r="A88" s="25">
        <v>2087</v>
      </c>
      <c r="B88" s="8">
        <v>100002087</v>
      </c>
      <c r="C88" s="217" t="s">
        <v>1529</v>
      </c>
      <c r="D88" s="266" t="s">
        <v>3740</v>
      </c>
      <c r="E88" t="s">
        <v>4863</v>
      </c>
      <c r="F88" s="54">
        <v>7</v>
      </c>
      <c r="G88" s="217" t="s">
        <v>679</v>
      </c>
      <c r="H88" s="217">
        <v>2</v>
      </c>
      <c r="I88" s="25" t="s">
        <v>3741</v>
      </c>
      <c r="J88" s="25"/>
      <c r="K88" s="217">
        <v>20030926</v>
      </c>
      <c r="L88" s="265" t="s">
        <v>1836</v>
      </c>
      <c r="M88" t="s">
        <v>4864</v>
      </c>
    </row>
    <row r="89" spans="1:13">
      <c r="A89" s="25">
        <v>2088</v>
      </c>
      <c r="B89" s="8">
        <v>100002088</v>
      </c>
      <c r="C89" s="217" t="s">
        <v>1530</v>
      </c>
      <c r="D89" s="266" t="s">
        <v>4694</v>
      </c>
      <c r="E89" t="s">
        <v>4863</v>
      </c>
      <c r="F89" s="54">
        <v>21</v>
      </c>
      <c r="G89" s="217" t="s">
        <v>679</v>
      </c>
      <c r="H89" s="217">
        <v>2</v>
      </c>
      <c r="I89" s="25" t="s">
        <v>3742</v>
      </c>
      <c r="J89" s="25"/>
      <c r="K89" s="217">
        <v>20030405</v>
      </c>
      <c r="L89" s="265" t="s">
        <v>1836</v>
      </c>
      <c r="M89" t="s">
        <v>4864</v>
      </c>
    </row>
    <row r="90" spans="1:13">
      <c r="A90" s="25">
        <v>2089</v>
      </c>
      <c r="B90" s="8">
        <v>100002089</v>
      </c>
      <c r="C90" s="217" t="s">
        <v>3743</v>
      </c>
      <c r="D90" s="266" t="s">
        <v>3744</v>
      </c>
      <c r="E90" t="s">
        <v>4863</v>
      </c>
      <c r="F90" s="54">
        <v>23</v>
      </c>
      <c r="G90" s="217" t="s">
        <v>679</v>
      </c>
      <c r="H90" s="217">
        <v>1</v>
      </c>
      <c r="I90" s="25" t="s">
        <v>3745</v>
      </c>
      <c r="J90" s="25"/>
      <c r="K90" s="217">
        <v>20040611</v>
      </c>
      <c r="L90" s="265" t="s">
        <v>1847</v>
      </c>
      <c r="M90" t="s">
        <v>4864</v>
      </c>
    </row>
    <row r="91" spans="1:13">
      <c r="A91" s="25">
        <v>2090</v>
      </c>
      <c r="B91" s="8">
        <v>100002090</v>
      </c>
      <c r="C91" s="217" t="s">
        <v>3746</v>
      </c>
      <c r="D91" s="266" t="s">
        <v>4695</v>
      </c>
      <c r="E91" t="s">
        <v>4863</v>
      </c>
      <c r="F91" s="54">
        <v>24</v>
      </c>
      <c r="G91" s="217" t="s">
        <v>679</v>
      </c>
      <c r="H91" s="217">
        <v>1</v>
      </c>
      <c r="I91" s="25" t="s">
        <v>3747</v>
      </c>
      <c r="J91" s="25"/>
      <c r="K91" s="217">
        <v>20040417</v>
      </c>
      <c r="L91" s="265" t="s">
        <v>1847</v>
      </c>
      <c r="M91" t="s">
        <v>4864</v>
      </c>
    </row>
    <row r="92" spans="1:13">
      <c r="A92" s="25">
        <v>2091</v>
      </c>
      <c r="B92" s="8">
        <v>100002091</v>
      </c>
      <c r="C92" s="217" t="s">
        <v>3748</v>
      </c>
      <c r="D92" s="266" t="s">
        <v>4696</v>
      </c>
      <c r="E92" t="s">
        <v>4863</v>
      </c>
      <c r="F92" s="54">
        <v>23</v>
      </c>
      <c r="G92" s="217" t="s">
        <v>312</v>
      </c>
      <c r="H92" s="217">
        <v>2</v>
      </c>
      <c r="I92" s="25" t="s">
        <v>3749</v>
      </c>
      <c r="J92" s="25"/>
      <c r="K92" s="217">
        <v>20030725</v>
      </c>
      <c r="L92" s="265" t="s">
        <v>1836</v>
      </c>
      <c r="M92" t="s">
        <v>4864</v>
      </c>
    </row>
    <row r="93" spans="1:13">
      <c r="A93" s="25">
        <v>2092</v>
      </c>
      <c r="B93" s="8">
        <v>100002092</v>
      </c>
      <c r="C93" s="217" t="s">
        <v>970</v>
      </c>
      <c r="D93" s="266" t="s">
        <v>3750</v>
      </c>
      <c r="E93" t="s">
        <v>4863</v>
      </c>
      <c r="F93" s="54">
        <v>21</v>
      </c>
      <c r="G93" s="217" t="s">
        <v>311</v>
      </c>
      <c r="H93" s="217">
        <v>4</v>
      </c>
      <c r="I93" s="25" t="s">
        <v>3751</v>
      </c>
      <c r="J93" s="25"/>
      <c r="K93" s="217">
        <v>20020306</v>
      </c>
      <c r="L93" s="265" t="s">
        <v>1814</v>
      </c>
      <c r="M93" t="s">
        <v>4864</v>
      </c>
    </row>
    <row r="94" spans="1:13">
      <c r="A94" s="25">
        <v>2093</v>
      </c>
      <c r="B94" s="8">
        <v>100002093</v>
      </c>
      <c r="C94" s="217" t="s">
        <v>969</v>
      </c>
      <c r="D94" s="266" t="s">
        <v>3752</v>
      </c>
      <c r="E94" t="s">
        <v>4863</v>
      </c>
      <c r="F94" s="54">
        <v>21</v>
      </c>
      <c r="G94" s="217" t="s">
        <v>311</v>
      </c>
      <c r="H94" s="217">
        <v>4</v>
      </c>
      <c r="I94" s="25" t="s">
        <v>3753</v>
      </c>
      <c r="J94" s="25"/>
      <c r="K94" s="217">
        <v>20020119</v>
      </c>
      <c r="L94" s="265" t="s">
        <v>1814</v>
      </c>
      <c r="M94" t="s">
        <v>4864</v>
      </c>
    </row>
    <row r="95" spans="1:13">
      <c r="A95" s="25">
        <v>2094</v>
      </c>
      <c r="B95" s="8">
        <v>100002094</v>
      </c>
      <c r="C95" s="217" t="s">
        <v>1054</v>
      </c>
      <c r="D95" s="266" t="s">
        <v>4697</v>
      </c>
      <c r="E95" t="s">
        <v>4863</v>
      </c>
      <c r="F95" s="54">
        <v>21</v>
      </c>
      <c r="G95" s="217" t="s">
        <v>311</v>
      </c>
      <c r="H95" s="217">
        <v>3</v>
      </c>
      <c r="I95" s="25" t="s">
        <v>3754</v>
      </c>
      <c r="J95" s="25"/>
      <c r="K95" s="217">
        <v>20020714</v>
      </c>
      <c r="L95" s="265" t="s">
        <v>1814</v>
      </c>
      <c r="M95" t="s">
        <v>4864</v>
      </c>
    </row>
    <row r="96" spans="1:13">
      <c r="A96" s="25">
        <v>2095</v>
      </c>
      <c r="B96" s="8">
        <v>100002095</v>
      </c>
      <c r="C96" s="217" t="s">
        <v>1754</v>
      </c>
      <c r="D96" s="266" t="s">
        <v>4698</v>
      </c>
      <c r="E96" t="s">
        <v>4863</v>
      </c>
      <c r="F96" s="54">
        <v>21</v>
      </c>
      <c r="G96" s="217" t="s">
        <v>311</v>
      </c>
      <c r="H96" s="217">
        <v>2</v>
      </c>
      <c r="I96" s="25" t="s">
        <v>3755</v>
      </c>
      <c r="J96" s="25"/>
      <c r="K96" s="217">
        <v>20031203</v>
      </c>
      <c r="L96" s="265" t="s">
        <v>1836</v>
      </c>
      <c r="M96" t="s">
        <v>4864</v>
      </c>
    </row>
    <row r="97" spans="1:13">
      <c r="A97" s="25">
        <v>2096</v>
      </c>
      <c r="B97" s="8">
        <v>100002096</v>
      </c>
      <c r="C97" s="217" t="s">
        <v>3756</v>
      </c>
      <c r="D97" s="266" t="s">
        <v>4699</v>
      </c>
      <c r="E97" t="s">
        <v>4863</v>
      </c>
      <c r="F97" s="54">
        <v>21</v>
      </c>
      <c r="G97" s="217" t="s">
        <v>311</v>
      </c>
      <c r="H97" s="217">
        <v>2</v>
      </c>
      <c r="I97" s="25" t="s">
        <v>3757</v>
      </c>
      <c r="J97" s="25"/>
      <c r="K97" s="217">
        <v>20040116</v>
      </c>
      <c r="L97" s="265" t="s">
        <v>1847</v>
      </c>
      <c r="M97" t="s">
        <v>4864</v>
      </c>
    </row>
    <row r="98" spans="1:13">
      <c r="A98" s="25">
        <v>2097</v>
      </c>
      <c r="B98" s="8">
        <v>100002097</v>
      </c>
      <c r="C98" s="217" t="s">
        <v>1771</v>
      </c>
      <c r="D98" s="266" t="s">
        <v>3758</v>
      </c>
      <c r="E98" t="s">
        <v>4863</v>
      </c>
      <c r="F98" s="54">
        <v>21</v>
      </c>
      <c r="G98" s="217" t="s">
        <v>311</v>
      </c>
      <c r="H98" s="217">
        <v>2</v>
      </c>
      <c r="I98" s="25" t="s">
        <v>3759</v>
      </c>
      <c r="J98" s="25"/>
      <c r="K98" s="217">
        <v>20030929</v>
      </c>
      <c r="L98" s="265" t="s">
        <v>1836</v>
      </c>
      <c r="M98" t="s">
        <v>4864</v>
      </c>
    </row>
    <row r="99" spans="1:13">
      <c r="A99" s="25">
        <v>2098</v>
      </c>
      <c r="B99" s="8">
        <v>100002098</v>
      </c>
      <c r="C99" s="217" t="s">
        <v>3760</v>
      </c>
      <c r="D99" s="266" t="s">
        <v>4700</v>
      </c>
      <c r="E99" t="s">
        <v>4863</v>
      </c>
      <c r="F99" s="54">
        <v>21</v>
      </c>
      <c r="G99" s="217" t="s">
        <v>311</v>
      </c>
      <c r="H99" s="217">
        <v>2</v>
      </c>
      <c r="I99" s="25" t="s">
        <v>3761</v>
      </c>
      <c r="J99" s="25"/>
      <c r="K99" s="217">
        <v>20030618</v>
      </c>
      <c r="L99" s="265" t="s">
        <v>1836</v>
      </c>
      <c r="M99" t="s">
        <v>4864</v>
      </c>
    </row>
    <row r="100" spans="1:13">
      <c r="A100" s="25">
        <v>2099</v>
      </c>
      <c r="B100" s="8">
        <v>100002099</v>
      </c>
      <c r="C100" s="217" t="s">
        <v>1532</v>
      </c>
      <c r="D100" s="266" t="s">
        <v>4701</v>
      </c>
      <c r="E100" t="s">
        <v>4863</v>
      </c>
      <c r="F100" s="54">
        <v>21</v>
      </c>
      <c r="G100" s="217" t="s">
        <v>311</v>
      </c>
      <c r="H100" s="217" t="s">
        <v>44</v>
      </c>
      <c r="I100" s="25" t="s">
        <v>3762</v>
      </c>
      <c r="J100" s="25"/>
      <c r="K100" s="217">
        <v>19980406</v>
      </c>
      <c r="L100" s="265" t="s">
        <v>1784</v>
      </c>
      <c r="M100" t="s">
        <v>4864</v>
      </c>
    </row>
    <row r="101" spans="1:13">
      <c r="A101" s="25">
        <v>2100</v>
      </c>
      <c r="B101" s="8">
        <v>100002100</v>
      </c>
      <c r="C101" s="217" t="s">
        <v>3763</v>
      </c>
      <c r="D101" s="266" t="s">
        <v>4702</v>
      </c>
      <c r="E101" t="s">
        <v>4863</v>
      </c>
      <c r="F101" s="54">
        <v>21</v>
      </c>
      <c r="G101" s="217" t="s">
        <v>311</v>
      </c>
      <c r="H101" s="217" t="s">
        <v>44</v>
      </c>
      <c r="I101" s="25" t="s">
        <v>3764</v>
      </c>
      <c r="J101" s="25"/>
      <c r="K101" s="217">
        <v>20000428</v>
      </c>
      <c r="L101" s="265" t="s">
        <v>1787</v>
      </c>
      <c r="M101" t="s">
        <v>4864</v>
      </c>
    </row>
    <row r="102" spans="1:13">
      <c r="A102" s="25">
        <v>2101</v>
      </c>
      <c r="B102" s="8">
        <v>100002101</v>
      </c>
      <c r="C102" s="217" t="s">
        <v>1531</v>
      </c>
      <c r="D102" s="266" t="s">
        <v>4703</v>
      </c>
      <c r="E102" t="s">
        <v>4863</v>
      </c>
      <c r="F102" s="54">
        <v>21</v>
      </c>
      <c r="G102" s="217" t="s">
        <v>311</v>
      </c>
      <c r="H102" s="217">
        <v>3</v>
      </c>
      <c r="I102" s="25" t="s">
        <v>3765</v>
      </c>
      <c r="J102" s="25"/>
      <c r="K102" s="217">
        <v>20020723</v>
      </c>
      <c r="L102" s="265" t="s">
        <v>1814</v>
      </c>
      <c r="M102" t="s">
        <v>4864</v>
      </c>
    </row>
    <row r="103" spans="1:13">
      <c r="A103" s="25">
        <v>2102</v>
      </c>
      <c r="B103" s="8">
        <v>100002102</v>
      </c>
      <c r="C103" s="217" t="s">
        <v>3766</v>
      </c>
      <c r="D103" s="266" t="s">
        <v>4704</v>
      </c>
      <c r="E103" t="s">
        <v>4863</v>
      </c>
      <c r="F103" s="54">
        <v>21</v>
      </c>
      <c r="G103" s="217" t="s">
        <v>311</v>
      </c>
      <c r="H103" s="217">
        <v>2</v>
      </c>
      <c r="I103" s="25" t="s">
        <v>3767</v>
      </c>
      <c r="J103" s="25"/>
      <c r="K103" s="217">
        <v>20040205</v>
      </c>
      <c r="L103" s="265" t="s">
        <v>1847</v>
      </c>
      <c r="M103" t="s">
        <v>4864</v>
      </c>
    </row>
    <row r="104" spans="1:13">
      <c r="A104" s="25">
        <v>2103</v>
      </c>
      <c r="B104" s="8">
        <v>100002103</v>
      </c>
      <c r="C104" s="217" t="s">
        <v>1742</v>
      </c>
      <c r="D104" s="266" t="s">
        <v>4705</v>
      </c>
      <c r="E104" t="s">
        <v>4863</v>
      </c>
      <c r="F104" s="54">
        <v>21</v>
      </c>
      <c r="G104" s="217" t="s">
        <v>1739</v>
      </c>
      <c r="H104" s="217">
        <v>4</v>
      </c>
      <c r="I104" s="25" t="s">
        <v>3768</v>
      </c>
      <c r="J104" s="25"/>
      <c r="K104" s="217">
        <v>20010504</v>
      </c>
      <c r="L104" s="265" t="s">
        <v>1796</v>
      </c>
      <c r="M104" t="s">
        <v>4864</v>
      </c>
    </row>
    <row r="105" spans="1:13">
      <c r="A105" s="25">
        <v>2104</v>
      </c>
      <c r="B105" s="8">
        <v>100002104</v>
      </c>
      <c r="C105" s="217" t="s">
        <v>1741</v>
      </c>
      <c r="D105" s="266" t="s">
        <v>4706</v>
      </c>
      <c r="E105" t="s">
        <v>4863</v>
      </c>
      <c r="F105" s="54">
        <v>21</v>
      </c>
      <c r="G105" s="217" t="s">
        <v>1739</v>
      </c>
      <c r="H105" s="217">
        <v>4</v>
      </c>
      <c r="I105" s="25" t="s">
        <v>3769</v>
      </c>
      <c r="J105" s="25"/>
      <c r="K105" s="217">
        <v>20020126</v>
      </c>
      <c r="L105" s="265" t="s">
        <v>1814</v>
      </c>
      <c r="M105" t="s">
        <v>4864</v>
      </c>
    </row>
    <row r="106" spans="1:13">
      <c r="A106" s="25">
        <v>2105</v>
      </c>
      <c r="B106" s="8">
        <v>100002105</v>
      </c>
      <c r="C106" s="217" t="s">
        <v>3770</v>
      </c>
      <c r="D106" s="266" t="s">
        <v>3771</v>
      </c>
      <c r="E106" t="s">
        <v>4863</v>
      </c>
      <c r="F106" s="54">
        <v>23</v>
      </c>
      <c r="G106" s="217" t="s">
        <v>1739</v>
      </c>
      <c r="H106" s="217">
        <v>2</v>
      </c>
      <c r="I106" s="25" t="s">
        <v>3772</v>
      </c>
      <c r="J106" s="25"/>
      <c r="K106" s="217">
        <v>20031111</v>
      </c>
      <c r="L106" s="265" t="s">
        <v>1836</v>
      </c>
      <c r="M106" t="s">
        <v>4864</v>
      </c>
    </row>
    <row r="107" spans="1:13">
      <c r="A107" s="25">
        <v>2106</v>
      </c>
      <c r="B107" s="8">
        <v>100002106</v>
      </c>
      <c r="C107" s="217" t="s">
        <v>3773</v>
      </c>
      <c r="D107" s="266" t="s">
        <v>4707</v>
      </c>
      <c r="E107" t="s">
        <v>4863</v>
      </c>
      <c r="F107" s="54">
        <v>23</v>
      </c>
      <c r="G107" s="217" t="s">
        <v>1739</v>
      </c>
      <c r="H107" s="217">
        <v>2</v>
      </c>
      <c r="I107" s="25" t="s">
        <v>3774</v>
      </c>
      <c r="J107" s="25"/>
      <c r="K107" s="217">
        <v>20031012</v>
      </c>
      <c r="L107" s="265" t="s">
        <v>1836</v>
      </c>
      <c r="M107" t="s">
        <v>4864</v>
      </c>
    </row>
    <row r="108" spans="1:13">
      <c r="A108" s="25">
        <v>2107</v>
      </c>
      <c r="B108" s="8">
        <v>100002107</v>
      </c>
      <c r="C108" s="217" t="s">
        <v>1544</v>
      </c>
      <c r="D108" s="266" t="s">
        <v>4708</v>
      </c>
      <c r="E108" t="s">
        <v>4863</v>
      </c>
      <c r="F108" s="54">
        <v>23</v>
      </c>
      <c r="G108" s="217" t="s">
        <v>315</v>
      </c>
      <c r="H108" s="217">
        <v>3</v>
      </c>
      <c r="I108" s="25" t="s">
        <v>3775</v>
      </c>
      <c r="J108" s="25"/>
      <c r="K108" s="217">
        <v>20021112</v>
      </c>
      <c r="L108" s="265" t="s">
        <v>1814</v>
      </c>
      <c r="M108" t="s">
        <v>4864</v>
      </c>
    </row>
    <row r="109" spans="1:13">
      <c r="A109" s="25">
        <v>2108</v>
      </c>
      <c r="B109" s="8">
        <v>100002108</v>
      </c>
      <c r="C109" s="217" t="s">
        <v>1037</v>
      </c>
      <c r="D109" s="266" t="s">
        <v>4709</v>
      </c>
      <c r="E109" t="s">
        <v>4863</v>
      </c>
      <c r="F109" s="54">
        <v>24</v>
      </c>
      <c r="G109" s="217" t="s">
        <v>315</v>
      </c>
      <c r="H109" s="217">
        <v>4</v>
      </c>
      <c r="I109" s="25" t="s">
        <v>3776</v>
      </c>
      <c r="J109" s="25"/>
      <c r="K109" s="217">
        <v>20011113</v>
      </c>
      <c r="L109" s="265" t="s">
        <v>1796</v>
      </c>
      <c r="M109" t="s">
        <v>4864</v>
      </c>
    </row>
    <row r="110" spans="1:13">
      <c r="A110" s="25">
        <v>2109</v>
      </c>
      <c r="B110" s="8">
        <v>100002109</v>
      </c>
      <c r="C110" s="217" t="s">
        <v>1539</v>
      </c>
      <c r="D110" s="266" t="s">
        <v>4710</v>
      </c>
      <c r="E110" t="s">
        <v>4863</v>
      </c>
      <c r="F110" s="54">
        <v>22</v>
      </c>
      <c r="G110" s="217" t="s">
        <v>315</v>
      </c>
      <c r="H110" s="217">
        <v>2</v>
      </c>
      <c r="I110" s="25" t="s">
        <v>3777</v>
      </c>
      <c r="J110" s="25"/>
      <c r="K110" s="217">
        <v>20030913</v>
      </c>
      <c r="L110" s="265" t="s">
        <v>1836</v>
      </c>
      <c r="M110" t="s">
        <v>4864</v>
      </c>
    </row>
    <row r="111" spans="1:13">
      <c r="A111" s="25">
        <v>2110</v>
      </c>
      <c r="B111" s="8">
        <v>100002110</v>
      </c>
      <c r="C111" s="217" t="s">
        <v>1766</v>
      </c>
      <c r="D111" s="266" t="s">
        <v>4711</v>
      </c>
      <c r="E111" t="s">
        <v>4863</v>
      </c>
      <c r="F111" s="54">
        <v>23</v>
      </c>
      <c r="G111" s="217" t="s">
        <v>315</v>
      </c>
      <c r="H111" s="217">
        <v>2</v>
      </c>
      <c r="I111" s="25" t="s">
        <v>3778</v>
      </c>
      <c r="J111" s="25"/>
      <c r="K111" s="217">
        <v>20040121</v>
      </c>
      <c r="L111" s="265" t="s">
        <v>1847</v>
      </c>
      <c r="M111" t="s">
        <v>4864</v>
      </c>
    </row>
    <row r="112" spans="1:13">
      <c r="A112" s="25">
        <v>2111</v>
      </c>
      <c r="B112" s="8">
        <v>100002111</v>
      </c>
      <c r="C112" s="217" t="s">
        <v>1043</v>
      </c>
      <c r="D112" s="266" t="s">
        <v>4712</v>
      </c>
      <c r="E112" t="s">
        <v>4863</v>
      </c>
      <c r="F112" s="54">
        <v>23</v>
      </c>
      <c r="G112" s="217" t="s">
        <v>315</v>
      </c>
      <c r="H112" s="217">
        <v>4</v>
      </c>
      <c r="I112" s="25" t="s">
        <v>3779</v>
      </c>
      <c r="J112" s="25"/>
      <c r="K112" s="217">
        <v>20020116</v>
      </c>
      <c r="L112" s="265" t="s">
        <v>1814</v>
      </c>
      <c r="M112" t="s">
        <v>4864</v>
      </c>
    </row>
    <row r="113" spans="1:13">
      <c r="A113" s="25">
        <v>2112</v>
      </c>
      <c r="B113" s="8">
        <v>100002112</v>
      </c>
      <c r="C113" s="217" t="s">
        <v>1041</v>
      </c>
      <c r="D113" s="266" t="s">
        <v>3780</v>
      </c>
      <c r="E113" t="s">
        <v>4863</v>
      </c>
      <c r="F113" s="54">
        <v>23</v>
      </c>
      <c r="G113" s="217" t="s">
        <v>315</v>
      </c>
      <c r="H113" s="217">
        <v>4</v>
      </c>
      <c r="I113" s="25" t="s">
        <v>3781</v>
      </c>
      <c r="J113" s="25"/>
      <c r="K113" s="217">
        <v>20010829</v>
      </c>
      <c r="L113" s="265" t="s">
        <v>1796</v>
      </c>
      <c r="M113" t="s">
        <v>4864</v>
      </c>
    </row>
    <row r="114" spans="1:13">
      <c r="A114" s="25">
        <v>2113</v>
      </c>
      <c r="B114" s="8">
        <v>100002113</v>
      </c>
      <c r="C114" s="217" t="s">
        <v>1038</v>
      </c>
      <c r="D114" s="266" t="s">
        <v>4713</v>
      </c>
      <c r="E114" t="s">
        <v>4863</v>
      </c>
      <c r="F114" s="54">
        <v>24</v>
      </c>
      <c r="G114" s="217" t="s">
        <v>315</v>
      </c>
      <c r="H114" s="217">
        <v>4</v>
      </c>
      <c r="I114" s="25" t="s">
        <v>3782</v>
      </c>
      <c r="J114" s="25"/>
      <c r="K114" s="217">
        <v>20010705</v>
      </c>
      <c r="L114" s="265" t="s">
        <v>1796</v>
      </c>
      <c r="M114" t="s">
        <v>4864</v>
      </c>
    </row>
    <row r="115" spans="1:13">
      <c r="A115" s="25">
        <v>2114</v>
      </c>
      <c r="B115" s="8">
        <v>100002114</v>
      </c>
      <c r="C115" s="217" t="s">
        <v>1535</v>
      </c>
      <c r="D115" s="266" t="s">
        <v>3783</v>
      </c>
      <c r="E115" t="s">
        <v>4863</v>
      </c>
      <c r="F115" s="54">
        <v>23</v>
      </c>
      <c r="G115" s="217" t="s">
        <v>315</v>
      </c>
      <c r="H115" s="217">
        <v>2</v>
      </c>
      <c r="I115" s="25" t="s">
        <v>3784</v>
      </c>
      <c r="J115" s="25"/>
      <c r="K115" s="217">
        <v>20030930</v>
      </c>
      <c r="L115" s="265" t="s">
        <v>1836</v>
      </c>
      <c r="M115" t="s">
        <v>4864</v>
      </c>
    </row>
    <row r="116" spans="1:13">
      <c r="A116" s="25">
        <v>2115</v>
      </c>
      <c r="B116" s="8">
        <v>100002115</v>
      </c>
      <c r="C116" s="217" t="s">
        <v>3785</v>
      </c>
      <c r="D116" s="266" t="s">
        <v>3786</v>
      </c>
      <c r="E116" t="s">
        <v>4863</v>
      </c>
      <c r="F116" s="54">
        <v>23</v>
      </c>
      <c r="G116" s="217" t="s">
        <v>315</v>
      </c>
      <c r="H116" s="217">
        <v>2</v>
      </c>
      <c r="I116" s="25" t="s">
        <v>3787</v>
      </c>
      <c r="J116" s="25"/>
      <c r="K116" s="217">
        <v>20030803</v>
      </c>
      <c r="L116" s="265" t="s">
        <v>1836</v>
      </c>
      <c r="M116" t="s">
        <v>4864</v>
      </c>
    </row>
    <row r="117" spans="1:13">
      <c r="A117" s="25">
        <v>2116</v>
      </c>
      <c r="B117" s="8">
        <v>100002116</v>
      </c>
      <c r="C117" s="217" t="s">
        <v>1755</v>
      </c>
      <c r="D117" s="266" t="s">
        <v>4714</v>
      </c>
      <c r="E117" t="s">
        <v>4863</v>
      </c>
      <c r="F117" s="54">
        <v>22</v>
      </c>
      <c r="G117" s="217" t="s">
        <v>315</v>
      </c>
      <c r="H117" s="217">
        <v>2</v>
      </c>
      <c r="I117" s="25" t="s">
        <v>3788</v>
      </c>
      <c r="J117" s="25"/>
      <c r="K117" s="217">
        <v>20030802</v>
      </c>
      <c r="L117" s="265" t="s">
        <v>1836</v>
      </c>
      <c r="M117" t="s">
        <v>4864</v>
      </c>
    </row>
    <row r="118" spans="1:13">
      <c r="A118" s="25">
        <v>2117</v>
      </c>
      <c r="B118" s="8">
        <v>100002117</v>
      </c>
      <c r="C118" s="217" t="s">
        <v>1051</v>
      </c>
      <c r="D118" s="266" t="s">
        <v>4715</v>
      </c>
      <c r="E118" t="s">
        <v>4863</v>
      </c>
      <c r="F118" s="54">
        <v>23</v>
      </c>
      <c r="G118" s="217" t="s">
        <v>315</v>
      </c>
      <c r="H118" s="217">
        <v>3</v>
      </c>
      <c r="I118" s="25" t="s">
        <v>3789</v>
      </c>
      <c r="J118" s="25"/>
      <c r="K118" s="217">
        <v>20020805</v>
      </c>
      <c r="L118" s="265" t="s">
        <v>1814</v>
      </c>
      <c r="M118" t="s">
        <v>4864</v>
      </c>
    </row>
    <row r="119" spans="1:13">
      <c r="A119" s="25">
        <v>2118</v>
      </c>
      <c r="B119" s="8">
        <v>100002118</v>
      </c>
      <c r="C119" s="217" t="s">
        <v>1764</v>
      </c>
      <c r="D119" s="266" t="s">
        <v>4716</v>
      </c>
      <c r="E119" t="s">
        <v>4863</v>
      </c>
      <c r="F119" s="54">
        <v>34</v>
      </c>
      <c r="G119" s="217" t="s">
        <v>315</v>
      </c>
      <c r="H119" s="217">
        <v>2</v>
      </c>
      <c r="I119" s="25" t="s">
        <v>3790</v>
      </c>
      <c r="J119" s="25"/>
      <c r="K119" s="217">
        <v>20031108</v>
      </c>
      <c r="L119" s="265" t="s">
        <v>1836</v>
      </c>
      <c r="M119" t="s">
        <v>4864</v>
      </c>
    </row>
    <row r="120" spans="1:13">
      <c r="A120" s="25">
        <v>2119</v>
      </c>
      <c r="B120" s="8">
        <v>100002119</v>
      </c>
      <c r="C120" s="217" t="s">
        <v>1040</v>
      </c>
      <c r="D120" s="266" t="s">
        <v>4717</v>
      </c>
      <c r="E120" t="s">
        <v>4863</v>
      </c>
      <c r="F120" s="54">
        <v>23</v>
      </c>
      <c r="G120" s="217" t="s">
        <v>315</v>
      </c>
      <c r="H120" s="217">
        <v>4</v>
      </c>
      <c r="I120" s="25" t="s">
        <v>3791</v>
      </c>
      <c r="J120" s="25"/>
      <c r="K120" s="217">
        <v>20011102</v>
      </c>
      <c r="L120" s="265" t="s">
        <v>1796</v>
      </c>
      <c r="M120" t="s">
        <v>4864</v>
      </c>
    </row>
    <row r="121" spans="1:13">
      <c r="A121" s="25">
        <v>2120</v>
      </c>
      <c r="B121" s="8">
        <v>100002120</v>
      </c>
      <c r="C121" s="217" t="s">
        <v>1540</v>
      </c>
      <c r="D121" s="266" t="s">
        <v>4718</v>
      </c>
      <c r="E121" t="s">
        <v>4863</v>
      </c>
      <c r="F121" s="54">
        <v>22</v>
      </c>
      <c r="G121" s="217" t="s">
        <v>315</v>
      </c>
      <c r="H121" s="217">
        <v>2</v>
      </c>
      <c r="I121" s="25" t="s">
        <v>3792</v>
      </c>
      <c r="J121" s="25"/>
      <c r="K121" s="217">
        <v>20031214</v>
      </c>
      <c r="L121" s="265" t="s">
        <v>1836</v>
      </c>
      <c r="M121" t="s">
        <v>4864</v>
      </c>
    </row>
    <row r="122" spans="1:13">
      <c r="A122" s="25">
        <v>2121</v>
      </c>
      <c r="B122" s="8">
        <v>100002121</v>
      </c>
      <c r="C122" s="217" t="s">
        <v>1036</v>
      </c>
      <c r="D122" s="266" t="s">
        <v>4719</v>
      </c>
      <c r="E122" t="s">
        <v>4863</v>
      </c>
      <c r="F122" s="54">
        <v>23</v>
      </c>
      <c r="G122" s="217" t="s">
        <v>315</v>
      </c>
      <c r="H122" s="217">
        <v>4</v>
      </c>
      <c r="I122" s="25" t="s">
        <v>3793</v>
      </c>
      <c r="J122" s="25"/>
      <c r="K122" s="217">
        <v>20010910</v>
      </c>
      <c r="L122" s="265" t="s">
        <v>1796</v>
      </c>
      <c r="M122" t="s">
        <v>4864</v>
      </c>
    </row>
    <row r="123" spans="1:13">
      <c r="A123" s="25">
        <v>2122</v>
      </c>
      <c r="B123" s="8">
        <v>100002122</v>
      </c>
      <c r="C123" s="217" t="s">
        <v>1034</v>
      </c>
      <c r="D123" s="266" t="s">
        <v>4720</v>
      </c>
      <c r="E123" t="s">
        <v>4863</v>
      </c>
      <c r="F123" s="54">
        <v>23</v>
      </c>
      <c r="G123" s="217" t="s">
        <v>315</v>
      </c>
      <c r="H123" s="217">
        <v>4</v>
      </c>
      <c r="I123" s="25" t="s">
        <v>3794</v>
      </c>
      <c r="J123" s="25"/>
      <c r="K123" s="217">
        <v>20020202</v>
      </c>
      <c r="L123" s="265" t="s">
        <v>1814</v>
      </c>
      <c r="M123" t="s">
        <v>4864</v>
      </c>
    </row>
    <row r="124" spans="1:13">
      <c r="A124" s="25">
        <v>2123</v>
      </c>
      <c r="B124" s="8">
        <v>100002123</v>
      </c>
      <c r="C124" s="217" t="s">
        <v>1046</v>
      </c>
      <c r="D124" s="266" t="s">
        <v>4721</v>
      </c>
      <c r="E124" t="s">
        <v>4863</v>
      </c>
      <c r="F124" s="54">
        <v>23</v>
      </c>
      <c r="G124" s="217" t="s">
        <v>315</v>
      </c>
      <c r="H124" s="217">
        <v>3</v>
      </c>
      <c r="I124" s="25" t="s">
        <v>3795</v>
      </c>
      <c r="J124" s="25"/>
      <c r="K124" s="217">
        <v>20030317</v>
      </c>
      <c r="L124" s="265" t="s">
        <v>1836</v>
      </c>
      <c r="M124" t="s">
        <v>4864</v>
      </c>
    </row>
    <row r="125" spans="1:13">
      <c r="A125" s="25">
        <v>2124</v>
      </c>
      <c r="B125" s="8">
        <v>100002124</v>
      </c>
      <c r="C125" s="217" t="s">
        <v>1050</v>
      </c>
      <c r="D125" s="266" t="s">
        <v>4722</v>
      </c>
      <c r="E125" t="s">
        <v>4863</v>
      </c>
      <c r="F125" s="54">
        <v>22</v>
      </c>
      <c r="G125" s="217" t="s">
        <v>315</v>
      </c>
      <c r="H125" s="217">
        <v>3</v>
      </c>
      <c r="I125" s="25" t="s">
        <v>3796</v>
      </c>
      <c r="J125" s="25"/>
      <c r="K125" s="217">
        <v>20021008</v>
      </c>
      <c r="L125" s="265" t="s">
        <v>1814</v>
      </c>
      <c r="M125" t="s">
        <v>4864</v>
      </c>
    </row>
    <row r="126" spans="1:13">
      <c r="A126" s="25">
        <v>2125</v>
      </c>
      <c r="B126" s="8">
        <v>100002125</v>
      </c>
      <c r="C126" s="217" t="s">
        <v>1044</v>
      </c>
      <c r="D126" s="266" t="s">
        <v>4723</v>
      </c>
      <c r="E126" t="s">
        <v>4863</v>
      </c>
      <c r="F126" s="54">
        <v>21</v>
      </c>
      <c r="G126" s="217" t="s">
        <v>315</v>
      </c>
      <c r="H126" s="217">
        <v>4</v>
      </c>
      <c r="I126" s="25" t="s">
        <v>3797</v>
      </c>
      <c r="J126" s="25"/>
      <c r="K126" s="217">
        <v>20010412</v>
      </c>
      <c r="L126" s="265" t="s">
        <v>1796</v>
      </c>
      <c r="M126" t="s">
        <v>4864</v>
      </c>
    </row>
    <row r="127" spans="1:13">
      <c r="A127" s="25">
        <v>2126</v>
      </c>
      <c r="B127" s="8">
        <v>100002126</v>
      </c>
      <c r="C127" s="217" t="s">
        <v>1537</v>
      </c>
      <c r="D127" s="266" t="s">
        <v>4724</v>
      </c>
      <c r="E127" t="s">
        <v>4863</v>
      </c>
      <c r="F127" s="54">
        <v>22</v>
      </c>
      <c r="G127" s="217" t="s">
        <v>315</v>
      </c>
      <c r="H127" s="217">
        <v>2</v>
      </c>
      <c r="I127" s="25" t="s">
        <v>3798</v>
      </c>
      <c r="J127" s="25"/>
      <c r="K127" s="217">
        <v>20031202</v>
      </c>
      <c r="L127" s="265" t="s">
        <v>1836</v>
      </c>
      <c r="M127" t="s">
        <v>4864</v>
      </c>
    </row>
    <row r="128" spans="1:13">
      <c r="A128" s="25">
        <v>2127</v>
      </c>
      <c r="B128" s="8">
        <v>100002127</v>
      </c>
      <c r="C128" s="217" t="s">
        <v>1042</v>
      </c>
      <c r="D128" s="266" t="s">
        <v>4725</v>
      </c>
      <c r="E128" t="s">
        <v>4863</v>
      </c>
      <c r="F128" s="54">
        <v>23</v>
      </c>
      <c r="G128" s="217" t="s">
        <v>315</v>
      </c>
      <c r="H128" s="217">
        <v>4</v>
      </c>
      <c r="I128" s="25" t="s">
        <v>3799</v>
      </c>
      <c r="J128" s="25"/>
      <c r="K128" s="217">
        <v>20011115</v>
      </c>
      <c r="L128" s="265" t="s">
        <v>1796</v>
      </c>
      <c r="M128" t="s">
        <v>4864</v>
      </c>
    </row>
    <row r="129" spans="1:13">
      <c r="A129" s="25">
        <v>2128</v>
      </c>
      <c r="B129" s="8">
        <v>100002128</v>
      </c>
      <c r="C129" s="217" t="s">
        <v>1053</v>
      </c>
      <c r="D129" s="266" t="s">
        <v>3800</v>
      </c>
      <c r="E129" t="s">
        <v>4863</v>
      </c>
      <c r="F129" s="54">
        <v>11</v>
      </c>
      <c r="G129" s="217" t="s">
        <v>315</v>
      </c>
      <c r="H129" s="217">
        <v>3</v>
      </c>
      <c r="I129" s="25" t="s">
        <v>3801</v>
      </c>
      <c r="J129" s="25"/>
      <c r="K129" s="217">
        <v>20020626</v>
      </c>
      <c r="L129" s="265" t="s">
        <v>1814</v>
      </c>
      <c r="M129" t="s">
        <v>4864</v>
      </c>
    </row>
    <row r="130" spans="1:13">
      <c r="A130" s="25">
        <v>2129</v>
      </c>
      <c r="B130" s="8">
        <v>100002129</v>
      </c>
      <c r="C130" s="217" t="s">
        <v>3802</v>
      </c>
      <c r="D130" s="266" t="s">
        <v>4726</v>
      </c>
      <c r="E130" t="s">
        <v>4863</v>
      </c>
      <c r="F130" s="54">
        <v>23</v>
      </c>
      <c r="G130" s="217" t="s">
        <v>315</v>
      </c>
      <c r="H130" s="217">
        <v>3</v>
      </c>
      <c r="I130" s="25" t="s">
        <v>3803</v>
      </c>
      <c r="J130" s="25"/>
      <c r="K130" s="217">
        <v>20021013</v>
      </c>
      <c r="L130" s="265" t="s">
        <v>1814</v>
      </c>
      <c r="M130" t="s">
        <v>4864</v>
      </c>
    </row>
    <row r="131" spans="1:13">
      <c r="A131" s="25">
        <v>2130</v>
      </c>
      <c r="B131" s="8">
        <v>100002130</v>
      </c>
      <c r="C131" s="217" t="s">
        <v>3804</v>
      </c>
      <c r="D131" s="266" t="s">
        <v>4727</v>
      </c>
      <c r="E131" t="s">
        <v>4863</v>
      </c>
      <c r="F131" s="54">
        <v>22</v>
      </c>
      <c r="G131" s="217" t="s">
        <v>315</v>
      </c>
      <c r="H131" s="217">
        <v>2</v>
      </c>
      <c r="I131" s="25" t="s">
        <v>3805</v>
      </c>
      <c r="J131" s="25"/>
      <c r="K131" s="217">
        <v>20040319</v>
      </c>
      <c r="L131" s="265" t="s">
        <v>1847</v>
      </c>
      <c r="M131" t="s">
        <v>4864</v>
      </c>
    </row>
    <row r="132" spans="1:13">
      <c r="A132" s="25">
        <v>2131</v>
      </c>
      <c r="B132" s="8">
        <v>100002131</v>
      </c>
      <c r="C132" s="217" t="s">
        <v>493</v>
      </c>
      <c r="D132" s="266" t="s">
        <v>4728</v>
      </c>
      <c r="E132" t="s">
        <v>4863</v>
      </c>
      <c r="F132" s="54">
        <v>23</v>
      </c>
      <c r="G132" s="217" t="s">
        <v>315</v>
      </c>
      <c r="H132" s="217" t="s">
        <v>43</v>
      </c>
      <c r="I132" s="25" t="s">
        <v>3806</v>
      </c>
      <c r="J132" s="25"/>
      <c r="K132" s="217">
        <v>19990522</v>
      </c>
      <c r="L132" s="265" t="s">
        <v>1859</v>
      </c>
      <c r="M132" t="s">
        <v>4864</v>
      </c>
    </row>
    <row r="133" spans="1:13">
      <c r="A133" s="25">
        <v>2132</v>
      </c>
      <c r="B133" s="8">
        <v>100002132</v>
      </c>
      <c r="C133" s="217" t="s">
        <v>3807</v>
      </c>
      <c r="D133" s="266" t="s">
        <v>3808</v>
      </c>
      <c r="E133" t="s">
        <v>4863</v>
      </c>
      <c r="F133" s="54">
        <v>24</v>
      </c>
      <c r="G133" s="217" t="s">
        <v>315</v>
      </c>
      <c r="H133" s="217">
        <v>4</v>
      </c>
      <c r="I133" s="25" t="s">
        <v>3809</v>
      </c>
      <c r="J133" s="25"/>
      <c r="K133" s="217">
        <v>20010807</v>
      </c>
      <c r="L133" s="265" t="s">
        <v>1796</v>
      </c>
      <c r="M133" t="s">
        <v>4864</v>
      </c>
    </row>
    <row r="134" spans="1:13">
      <c r="A134" s="25">
        <v>2133</v>
      </c>
      <c r="B134" s="8">
        <v>100002133</v>
      </c>
      <c r="C134" s="217" t="s">
        <v>1035</v>
      </c>
      <c r="D134" s="266" t="s">
        <v>4729</v>
      </c>
      <c r="E134" t="s">
        <v>4863</v>
      </c>
      <c r="F134" s="54">
        <v>23</v>
      </c>
      <c r="G134" s="217" t="s">
        <v>315</v>
      </c>
      <c r="H134" s="217">
        <v>4</v>
      </c>
      <c r="I134" s="25" t="s">
        <v>3810</v>
      </c>
      <c r="J134" s="25"/>
      <c r="K134" s="217">
        <v>20011116</v>
      </c>
      <c r="L134" s="265" t="s">
        <v>1796</v>
      </c>
      <c r="M134" t="s">
        <v>4864</v>
      </c>
    </row>
    <row r="135" spans="1:13">
      <c r="A135" s="25">
        <v>2134</v>
      </c>
      <c r="B135" s="8">
        <v>100002134</v>
      </c>
      <c r="C135" s="217" t="s">
        <v>1047</v>
      </c>
      <c r="D135" s="266" t="s">
        <v>3811</v>
      </c>
      <c r="E135" t="s">
        <v>4863</v>
      </c>
      <c r="F135" s="54">
        <v>23</v>
      </c>
      <c r="G135" s="217" t="s">
        <v>315</v>
      </c>
      <c r="H135" s="217">
        <v>3</v>
      </c>
      <c r="I135" s="25" t="s">
        <v>3812</v>
      </c>
      <c r="J135" s="25"/>
      <c r="K135" s="217">
        <v>20020519</v>
      </c>
      <c r="L135" s="265" t="s">
        <v>1814</v>
      </c>
      <c r="M135" t="s">
        <v>4864</v>
      </c>
    </row>
    <row r="136" spans="1:13">
      <c r="A136" s="25">
        <v>2135</v>
      </c>
      <c r="B136" s="8">
        <v>100002135</v>
      </c>
      <c r="C136" s="217" t="s">
        <v>1045</v>
      </c>
      <c r="D136" s="266" t="s">
        <v>3813</v>
      </c>
      <c r="E136" t="s">
        <v>4863</v>
      </c>
      <c r="F136" s="54">
        <v>23</v>
      </c>
      <c r="G136" s="217" t="s">
        <v>315</v>
      </c>
      <c r="H136" s="217">
        <v>3</v>
      </c>
      <c r="I136" s="25" t="s">
        <v>3814</v>
      </c>
      <c r="J136" s="25"/>
      <c r="K136" s="217">
        <v>20021216</v>
      </c>
      <c r="L136" s="265" t="s">
        <v>1814</v>
      </c>
      <c r="M136" t="s">
        <v>4864</v>
      </c>
    </row>
    <row r="137" spans="1:13">
      <c r="A137" s="25">
        <v>2136</v>
      </c>
      <c r="B137" s="8">
        <v>100002136</v>
      </c>
      <c r="C137" s="217" t="s">
        <v>1048</v>
      </c>
      <c r="D137" s="266" t="s">
        <v>3815</v>
      </c>
      <c r="E137" t="s">
        <v>4863</v>
      </c>
      <c r="F137" s="54">
        <v>23</v>
      </c>
      <c r="G137" s="217" t="s">
        <v>315</v>
      </c>
      <c r="H137" s="217">
        <v>3</v>
      </c>
      <c r="I137" s="25" t="s">
        <v>3816</v>
      </c>
      <c r="J137" s="25"/>
      <c r="K137" s="217">
        <v>20020812</v>
      </c>
      <c r="L137" s="265" t="s">
        <v>1814</v>
      </c>
      <c r="M137" t="s">
        <v>4864</v>
      </c>
    </row>
    <row r="138" spans="1:13">
      <c r="A138" s="25">
        <v>2137</v>
      </c>
      <c r="B138" s="8">
        <v>100002137</v>
      </c>
      <c r="C138" s="217" t="s">
        <v>1533</v>
      </c>
      <c r="D138" s="266" t="s">
        <v>3817</v>
      </c>
      <c r="E138" t="s">
        <v>4863</v>
      </c>
      <c r="F138" s="54">
        <v>30</v>
      </c>
      <c r="G138" s="217" t="s">
        <v>315</v>
      </c>
      <c r="H138" s="217">
        <v>3</v>
      </c>
      <c r="I138" s="25" t="s">
        <v>3818</v>
      </c>
      <c r="J138" s="25"/>
      <c r="K138" s="217">
        <v>20020713</v>
      </c>
      <c r="L138" s="265" t="s">
        <v>1814</v>
      </c>
      <c r="M138" t="s">
        <v>4864</v>
      </c>
    </row>
    <row r="139" spans="1:13">
      <c r="A139" s="25">
        <v>2138</v>
      </c>
      <c r="B139" s="8">
        <v>100002138</v>
      </c>
      <c r="C139" s="217" t="s">
        <v>1534</v>
      </c>
      <c r="D139" s="266" t="s">
        <v>4730</v>
      </c>
      <c r="E139" t="s">
        <v>4863</v>
      </c>
      <c r="F139" s="54">
        <v>23</v>
      </c>
      <c r="G139" s="217" t="s">
        <v>315</v>
      </c>
      <c r="H139" s="217">
        <v>3</v>
      </c>
      <c r="I139" s="25" t="s">
        <v>3819</v>
      </c>
      <c r="J139" s="25"/>
      <c r="K139" s="217">
        <v>20020611</v>
      </c>
      <c r="L139" s="265" t="s">
        <v>1814</v>
      </c>
      <c r="M139" t="s">
        <v>4864</v>
      </c>
    </row>
    <row r="140" spans="1:13">
      <c r="A140" s="25">
        <v>2139</v>
      </c>
      <c r="B140" s="8">
        <v>100002139</v>
      </c>
      <c r="C140" s="217" t="s">
        <v>3820</v>
      </c>
      <c r="D140" s="266" t="s">
        <v>4731</v>
      </c>
      <c r="E140" t="s">
        <v>4863</v>
      </c>
      <c r="F140" s="54">
        <v>23</v>
      </c>
      <c r="G140" s="217" t="s">
        <v>315</v>
      </c>
      <c r="H140" s="217">
        <v>2</v>
      </c>
      <c r="I140" s="25" t="s">
        <v>3821</v>
      </c>
      <c r="J140" s="25"/>
      <c r="K140" s="217">
        <v>20030513</v>
      </c>
      <c r="L140" s="265" t="s">
        <v>1836</v>
      </c>
      <c r="M140" t="s">
        <v>4864</v>
      </c>
    </row>
    <row r="141" spans="1:13">
      <c r="A141" s="25">
        <v>2140</v>
      </c>
      <c r="B141" s="8">
        <v>100002140</v>
      </c>
      <c r="C141" s="217" t="s">
        <v>702</v>
      </c>
      <c r="D141" s="266" t="s">
        <v>4732</v>
      </c>
      <c r="E141" t="s">
        <v>4863</v>
      </c>
      <c r="F141" s="54">
        <v>23</v>
      </c>
      <c r="G141" s="217" t="s">
        <v>315</v>
      </c>
      <c r="H141" s="217" t="s">
        <v>44</v>
      </c>
      <c r="I141" s="25" t="s">
        <v>3822</v>
      </c>
      <c r="J141" s="25"/>
      <c r="K141" s="217">
        <v>20000527</v>
      </c>
      <c r="L141" s="265" t="s">
        <v>1787</v>
      </c>
      <c r="M141" t="s">
        <v>4864</v>
      </c>
    </row>
    <row r="142" spans="1:13">
      <c r="A142" s="25">
        <v>2141</v>
      </c>
      <c r="B142" s="8">
        <v>100002141</v>
      </c>
      <c r="C142" s="217" t="s">
        <v>1536</v>
      </c>
      <c r="D142" s="266" t="s">
        <v>4733</v>
      </c>
      <c r="E142" t="s">
        <v>4863</v>
      </c>
      <c r="F142" s="54">
        <v>23</v>
      </c>
      <c r="G142" s="217" t="s">
        <v>315</v>
      </c>
      <c r="H142" s="217">
        <v>2</v>
      </c>
      <c r="I142" s="25" t="s">
        <v>3823</v>
      </c>
      <c r="J142" s="25"/>
      <c r="K142" s="217">
        <v>20030812</v>
      </c>
      <c r="L142" s="265" t="s">
        <v>1836</v>
      </c>
      <c r="M142" t="s">
        <v>4864</v>
      </c>
    </row>
    <row r="143" spans="1:13">
      <c r="A143" s="25">
        <v>2142</v>
      </c>
      <c r="B143" s="8">
        <v>100002142</v>
      </c>
      <c r="C143" s="217" t="s">
        <v>1039</v>
      </c>
      <c r="D143" s="266" t="s">
        <v>4734</v>
      </c>
      <c r="E143" t="s">
        <v>4863</v>
      </c>
      <c r="F143" s="54">
        <v>23</v>
      </c>
      <c r="G143" s="217" t="s">
        <v>315</v>
      </c>
      <c r="H143" s="217">
        <v>4</v>
      </c>
      <c r="I143" s="25" t="s">
        <v>3824</v>
      </c>
      <c r="J143" s="25"/>
      <c r="K143" s="217">
        <v>20010615</v>
      </c>
      <c r="L143" s="265" t="s">
        <v>1796</v>
      </c>
      <c r="M143" t="s">
        <v>4864</v>
      </c>
    </row>
    <row r="144" spans="1:13">
      <c r="A144" s="25">
        <v>2143</v>
      </c>
      <c r="B144" s="8">
        <v>100002143</v>
      </c>
      <c r="C144" s="217" t="s">
        <v>1543</v>
      </c>
      <c r="D144" s="266" t="s">
        <v>3825</v>
      </c>
      <c r="E144" t="s">
        <v>4863</v>
      </c>
      <c r="F144" s="54">
        <v>22</v>
      </c>
      <c r="G144" s="217" t="s">
        <v>315</v>
      </c>
      <c r="H144" s="217">
        <v>3</v>
      </c>
      <c r="I144" s="25" t="s">
        <v>3826</v>
      </c>
      <c r="J144" s="25"/>
      <c r="K144" s="217">
        <v>20020507</v>
      </c>
      <c r="L144" s="265" t="s">
        <v>1814</v>
      </c>
      <c r="M144" t="s">
        <v>4864</v>
      </c>
    </row>
    <row r="145" spans="1:13">
      <c r="A145" s="25">
        <v>2144</v>
      </c>
      <c r="B145" s="8">
        <v>100002144</v>
      </c>
      <c r="C145" s="217" t="s">
        <v>1049</v>
      </c>
      <c r="D145" s="266" t="s">
        <v>4735</v>
      </c>
      <c r="E145" t="s">
        <v>4863</v>
      </c>
      <c r="F145" s="54">
        <v>15</v>
      </c>
      <c r="G145" s="217" t="s">
        <v>315</v>
      </c>
      <c r="H145" s="217">
        <v>3</v>
      </c>
      <c r="I145" s="25" t="s">
        <v>3827</v>
      </c>
      <c r="J145" s="25"/>
      <c r="K145" s="217">
        <v>20021014</v>
      </c>
      <c r="L145" s="265" t="s">
        <v>1814</v>
      </c>
      <c r="M145" t="s">
        <v>4864</v>
      </c>
    </row>
    <row r="146" spans="1:13">
      <c r="A146" s="25">
        <v>2145</v>
      </c>
      <c r="B146" s="8">
        <v>100002145</v>
      </c>
      <c r="C146" s="217" t="s">
        <v>1538</v>
      </c>
      <c r="D146" s="266" t="s">
        <v>4736</v>
      </c>
      <c r="E146" t="s">
        <v>4863</v>
      </c>
      <c r="F146" s="54">
        <v>23</v>
      </c>
      <c r="G146" s="217" t="s">
        <v>315</v>
      </c>
      <c r="H146" s="217">
        <v>2</v>
      </c>
      <c r="I146" s="25" t="s">
        <v>3828</v>
      </c>
      <c r="J146" s="25"/>
      <c r="K146" s="217">
        <v>20030418</v>
      </c>
      <c r="L146" s="265" t="s">
        <v>1836</v>
      </c>
      <c r="M146" t="s">
        <v>4864</v>
      </c>
    </row>
    <row r="147" spans="1:13">
      <c r="A147" s="25">
        <v>2146</v>
      </c>
      <c r="B147" s="8">
        <v>100002146</v>
      </c>
      <c r="C147" s="217" t="s">
        <v>1756</v>
      </c>
      <c r="D147" s="266" t="s">
        <v>3829</v>
      </c>
      <c r="E147" t="s">
        <v>4863</v>
      </c>
      <c r="F147" s="54">
        <v>23</v>
      </c>
      <c r="G147" s="217" t="s">
        <v>315</v>
      </c>
      <c r="H147" s="217">
        <v>2</v>
      </c>
      <c r="I147" s="25" t="s">
        <v>3830</v>
      </c>
      <c r="J147" s="25"/>
      <c r="K147" s="217">
        <v>20040115</v>
      </c>
      <c r="L147" s="265" t="s">
        <v>1847</v>
      </c>
      <c r="M147" t="s">
        <v>4864</v>
      </c>
    </row>
    <row r="148" spans="1:13">
      <c r="A148" s="25">
        <v>2147</v>
      </c>
      <c r="B148" s="8">
        <v>100002147</v>
      </c>
      <c r="C148" s="217" t="s">
        <v>1765</v>
      </c>
      <c r="D148" s="266" t="s">
        <v>4737</v>
      </c>
      <c r="E148" t="s">
        <v>4863</v>
      </c>
      <c r="F148" s="54">
        <v>42</v>
      </c>
      <c r="G148" s="217" t="s">
        <v>315</v>
      </c>
      <c r="H148" s="217">
        <v>2</v>
      </c>
      <c r="I148" s="25" t="s">
        <v>3831</v>
      </c>
      <c r="J148" s="25"/>
      <c r="K148" s="217">
        <v>20040222</v>
      </c>
      <c r="L148" s="265" t="s">
        <v>1847</v>
      </c>
      <c r="M148" t="s">
        <v>4864</v>
      </c>
    </row>
    <row r="149" spans="1:13">
      <c r="A149" s="25">
        <v>2148</v>
      </c>
      <c r="B149" s="8">
        <v>100002148</v>
      </c>
      <c r="C149" s="217" t="s">
        <v>3832</v>
      </c>
      <c r="D149" s="266" t="s">
        <v>4738</v>
      </c>
      <c r="E149" t="s">
        <v>4863</v>
      </c>
      <c r="F149" s="54">
        <v>23</v>
      </c>
      <c r="G149" s="217" t="s">
        <v>315</v>
      </c>
      <c r="H149" s="217">
        <v>1</v>
      </c>
      <c r="I149" s="25" t="s">
        <v>3833</v>
      </c>
      <c r="J149" s="25"/>
      <c r="K149" s="217">
        <v>20050328</v>
      </c>
      <c r="L149" s="265" t="s">
        <v>2092</v>
      </c>
      <c r="M149" t="s">
        <v>4864</v>
      </c>
    </row>
    <row r="150" spans="1:13">
      <c r="A150" s="25">
        <v>2149</v>
      </c>
      <c r="B150" s="8">
        <v>100002149</v>
      </c>
      <c r="C150" s="217" t="s">
        <v>3834</v>
      </c>
      <c r="D150" s="266" t="s">
        <v>4739</v>
      </c>
      <c r="E150" t="s">
        <v>4863</v>
      </c>
      <c r="F150" s="54">
        <v>21</v>
      </c>
      <c r="G150" s="217" t="s">
        <v>315</v>
      </c>
      <c r="H150" s="217">
        <v>1</v>
      </c>
      <c r="I150" s="25" t="s">
        <v>3835</v>
      </c>
      <c r="J150" s="25"/>
      <c r="K150" s="217">
        <v>20040708</v>
      </c>
      <c r="L150" s="265" t="s">
        <v>1847</v>
      </c>
      <c r="M150" t="s">
        <v>4864</v>
      </c>
    </row>
    <row r="151" spans="1:13">
      <c r="A151" s="25">
        <v>2150</v>
      </c>
      <c r="B151" s="8">
        <v>100002150</v>
      </c>
      <c r="C151" s="217" t="s">
        <v>3836</v>
      </c>
      <c r="D151" s="266" t="s">
        <v>3837</v>
      </c>
      <c r="E151" t="s">
        <v>4863</v>
      </c>
      <c r="F151" s="54">
        <v>23</v>
      </c>
      <c r="G151" s="217" t="s">
        <v>315</v>
      </c>
      <c r="H151" s="217">
        <v>1</v>
      </c>
      <c r="I151" s="25" t="s">
        <v>3838</v>
      </c>
      <c r="J151" s="25"/>
      <c r="K151" s="217">
        <v>20050131</v>
      </c>
      <c r="L151" s="265" t="s">
        <v>2092</v>
      </c>
      <c r="M151" t="s">
        <v>4864</v>
      </c>
    </row>
    <row r="152" spans="1:13">
      <c r="A152" s="25">
        <v>2151</v>
      </c>
      <c r="B152" s="8">
        <v>100002151</v>
      </c>
      <c r="C152" s="217" t="s">
        <v>3839</v>
      </c>
      <c r="D152" s="266" t="s">
        <v>4740</v>
      </c>
      <c r="E152" t="s">
        <v>4863</v>
      </c>
      <c r="F152" s="54">
        <v>24</v>
      </c>
      <c r="G152" s="217" t="s">
        <v>315</v>
      </c>
      <c r="H152" s="217">
        <v>1</v>
      </c>
      <c r="I152" s="25" t="s">
        <v>3840</v>
      </c>
      <c r="J152" s="25"/>
      <c r="K152" s="217">
        <v>20050124</v>
      </c>
      <c r="L152" s="265" t="s">
        <v>2092</v>
      </c>
      <c r="M152" t="s">
        <v>4864</v>
      </c>
    </row>
    <row r="153" spans="1:13">
      <c r="A153" s="25">
        <v>2152</v>
      </c>
      <c r="B153" s="8">
        <v>100002152</v>
      </c>
      <c r="C153" s="217" t="s">
        <v>3841</v>
      </c>
      <c r="D153" s="266" t="s">
        <v>4741</v>
      </c>
      <c r="E153" t="s">
        <v>4863</v>
      </c>
      <c r="F153" s="54">
        <v>23</v>
      </c>
      <c r="G153" s="217" t="s">
        <v>315</v>
      </c>
      <c r="H153" s="217">
        <v>1</v>
      </c>
      <c r="I153" s="25" t="s">
        <v>3842</v>
      </c>
      <c r="J153" s="25"/>
      <c r="K153" s="217">
        <v>20040421</v>
      </c>
      <c r="L153" s="265" t="s">
        <v>1847</v>
      </c>
      <c r="M153" t="s">
        <v>4864</v>
      </c>
    </row>
    <row r="154" spans="1:13">
      <c r="A154" s="25">
        <v>2153</v>
      </c>
      <c r="B154" s="8">
        <v>100002153</v>
      </c>
      <c r="C154" s="217" t="s">
        <v>3843</v>
      </c>
      <c r="D154" s="266" t="s">
        <v>3844</v>
      </c>
      <c r="E154" t="s">
        <v>4863</v>
      </c>
      <c r="F154" s="54">
        <v>24</v>
      </c>
      <c r="G154" s="217" t="s">
        <v>315</v>
      </c>
      <c r="H154" s="217">
        <v>1</v>
      </c>
      <c r="I154" s="25" t="s">
        <v>3845</v>
      </c>
      <c r="J154" s="25"/>
      <c r="K154" s="217">
        <v>20050314</v>
      </c>
      <c r="L154" s="265" t="s">
        <v>2092</v>
      </c>
      <c r="M154" t="s">
        <v>4864</v>
      </c>
    </row>
    <row r="155" spans="1:13">
      <c r="A155" s="25">
        <v>2154</v>
      </c>
      <c r="B155" s="8">
        <v>100002154</v>
      </c>
      <c r="C155" s="217" t="s">
        <v>3846</v>
      </c>
      <c r="D155" s="266" t="s">
        <v>4742</v>
      </c>
      <c r="E155" t="s">
        <v>4863</v>
      </c>
      <c r="F155" s="54">
        <v>23</v>
      </c>
      <c r="G155" s="217" t="s">
        <v>315</v>
      </c>
      <c r="H155" s="217">
        <v>1</v>
      </c>
      <c r="I155" s="25" t="s">
        <v>3847</v>
      </c>
      <c r="J155" s="25"/>
      <c r="K155" s="217">
        <v>20050308</v>
      </c>
      <c r="L155" s="265" t="s">
        <v>2092</v>
      </c>
      <c r="M155" t="s">
        <v>4864</v>
      </c>
    </row>
    <row r="156" spans="1:13">
      <c r="A156" s="25">
        <v>2155</v>
      </c>
      <c r="B156" s="8">
        <v>100002155</v>
      </c>
      <c r="C156" s="217" t="s">
        <v>3848</v>
      </c>
      <c r="D156" s="266" t="s">
        <v>4743</v>
      </c>
      <c r="E156" t="s">
        <v>4863</v>
      </c>
      <c r="F156" s="54">
        <v>24</v>
      </c>
      <c r="G156" s="217" t="s">
        <v>315</v>
      </c>
      <c r="H156" s="217">
        <v>1</v>
      </c>
      <c r="I156" s="25" t="s">
        <v>3849</v>
      </c>
      <c r="J156" s="25"/>
      <c r="K156" s="217">
        <v>20040927</v>
      </c>
      <c r="L156" s="265" t="s">
        <v>1847</v>
      </c>
      <c r="M156" t="s">
        <v>4864</v>
      </c>
    </row>
    <row r="157" spans="1:13">
      <c r="A157" s="25">
        <v>2156</v>
      </c>
      <c r="B157" s="8">
        <v>100002156</v>
      </c>
      <c r="C157" s="217" t="s">
        <v>3850</v>
      </c>
      <c r="D157" s="266" t="s">
        <v>3851</v>
      </c>
      <c r="E157" t="s">
        <v>4863</v>
      </c>
      <c r="F157" s="54">
        <v>22</v>
      </c>
      <c r="G157" s="217" t="s">
        <v>333</v>
      </c>
      <c r="H157" s="217">
        <v>1</v>
      </c>
      <c r="I157" s="25" t="s">
        <v>3852</v>
      </c>
      <c r="J157" s="25"/>
      <c r="K157" s="217">
        <v>20030712</v>
      </c>
      <c r="L157" s="265" t="s">
        <v>1836</v>
      </c>
      <c r="M157" t="s">
        <v>4864</v>
      </c>
    </row>
    <row r="158" spans="1:13">
      <c r="A158" s="25">
        <v>2157</v>
      </c>
      <c r="B158" s="8">
        <v>100002157</v>
      </c>
      <c r="C158" s="217" t="s">
        <v>1546</v>
      </c>
      <c r="D158" s="266" t="s">
        <v>4744</v>
      </c>
      <c r="E158" t="s">
        <v>4863</v>
      </c>
      <c r="F158" s="54">
        <v>22</v>
      </c>
      <c r="G158" s="217" t="s">
        <v>333</v>
      </c>
      <c r="H158" s="217">
        <v>2</v>
      </c>
      <c r="I158" s="25" t="s">
        <v>3853</v>
      </c>
      <c r="J158" s="25"/>
      <c r="K158" s="217">
        <v>20030222</v>
      </c>
      <c r="L158" s="265" t="s">
        <v>1836</v>
      </c>
      <c r="M158" t="s">
        <v>4864</v>
      </c>
    </row>
    <row r="159" spans="1:13">
      <c r="A159" s="25">
        <v>2158</v>
      </c>
      <c r="B159" s="8">
        <v>100002158</v>
      </c>
      <c r="C159" s="217" t="s">
        <v>1025</v>
      </c>
      <c r="D159" s="266" t="s">
        <v>3854</v>
      </c>
      <c r="E159" t="s">
        <v>4863</v>
      </c>
      <c r="F159" s="54">
        <v>22</v>
      </c>
      <c r="G159" s="217" t="s">
        <v>333</v>
      </c>
      <c r="H159" s="217">
        <v>3</v>
      </c>
      <c r="I159" s="25" t="s">
        <v>3855</v>
      </c>
      <c r="J159" s="25"/>
      <c r="K159" s="217">
        <v>20011010</v>
      </c>
      <c r="L159" s="265" t="s">
        <v>1796</v>
      </c>
      <c r="M159" t="s">
        <v>4864</v>
      </c>
    </row>
    <row r="160" spans="1:13">
      <c r="A160" s="25">
        <v>2159</v>
      </c>
      <c r="B160" s="8">
        <v>100002159</v>
      </c>
      <c r="C160" s="217" t="s">
        <v>1026</v>
      </c>
      <c r="D160" s="266" t="s">
        <v>4745</v>
      </c>
      <c r="E160" t="s">
        <v>4863</v>
      </c>
      <c r="F160" s="54">
        <v>22</v>
      </c>
      <c r="G160" s="217" t="s">
        <v>333</v>
      </c>
      <c r="H160" s="217">
        <v>3</v>
      </c>
      <c r="I160" s="25" t="s">
        <v>3856</v>
      </c>
      <c r="J160" s="25"/>
      <c r="K160" s="217">
        <v>20011021</v>
      </c>
      <c r="L160" s="265" t="s">
        <v>1796</v>
      </c>
      <c r="M160" t="s">
        <v>4864</v>
      </c>
    </row>
    <row r="161" spans="1:13">
      <c r="A161" s="25">
        <v>2160</v>
      </c>
      <c r="B161" s="8">
        <v>100002160</v>
      </c>
      <c r="C161" s="217" t="s">
        <v>3857</v>
      </c>
      <c r="D161" s="266" t="s">
        <v>3858</v>
      </c>
      <c r="E161" t="s">
        <v>4863</v>
      </c>
      <c r="F161" s="54">
        <v>22</v>
      </c>
      <c r="G161" s="217" t="s">
        <v>333</v>
      </c>
      <c r="H161" s="217">
        <v>1</v>
      </c>
      <c r="I161" s="25" t="s">
        <v>3859</v>
      </c>
      <c r="J161" s="25"/>
      <c r="K161" s="217">
        <v>20030604</v>
      </c>
      <c r="L161" s="265" t="s">
        <v>1836</v>
      </c>
      <c r="M161" t="s">
        <v>4864</v>
      </c>
    </row>
    <row r="162" spans="1:13">
      <c r="A162" s="25">
        <v>2161</v>
      </c>
      <c r="B162" s="8">
        <v>100002161</v>
      </c>
      <c r="C162" s="217" t="s">
        <v>3860</v>
      </c>
      <c r="D162" s="266" t="s">
        <v>3861</v>
      </c>
      <c r="E162" t="s">
        <v>4863</v>
      </c>
      <c r="F162" s="54">
        <v>22</v>
      </c>
      <c r="G162" s="217" t="s">
        <v>333</v>
      </c>
      <c r="H162" s="217">
        <v>1</v>
      </c>
      <c r="I162" s="25" t="s">
        <v>3862</v>
      </c>
      <c r="J162" s="25"/>
      <c r="K162" s="217">
        <v>20030604</v>
      </c>
      <c r="L162" s="265" t="s">
        <v>1836</v>
      </c>
      <c r="M162" t="s">
        <v>4864</v>
      </c>
    </row>
    <row r="163" spans="1:13">
      <c r="A163" s="25">
        <v>2162</v>
      </c>
      <c r="B163" s="8">
        <v>100002162</v>
      </c>
      <c r="C163" s="217" t="s">
        <v>3863</v>
      </c>
      <c r="D163" s="266" t="s">
        <v>3864</v>
      </c>
      <c r="E163" t="s">
        <v>4863</v>
      </c>
      <c r="F163" s="54">
        <v>22</v>
      </c>
      <c r="G163" s="217" t="s">
        <v>333</v>
      </c>
      <c r="H163" s="217">
        <v>1</v>
      </c>
      <c r="I163" s="25" t="s">
        <v>3865</v>
      </c>
      <c r="J163" s="25"/>
      <c r="K163" s="217">
        <v>20030529</v>
      </c>
      <c r="L163" s="265" t="s">
        <v>1836</v>
      </c>
      <c r="M163" t="s">
        <v>4864</v>
      </c>
    </row>
    <row r="164" spans="1:13">
      <c r="A164" s="25">
        <v>2163</v>
      </c>
      <c r="B164" s="8">
        <v>100002163</v>
      </c>
      <c r="C164" s="217" t="s">
        <v>3866</v>
      </c>
      <c r="D164" s="266" t="s">
        <v>4746</v>
      </c>
      <c r="E164" t="s">
        <v>4863</v>
      </c>
      <c r="F164" s="54">
        <v>22</v>
      </c>
      <c r="G164" s="217" t="s">
        <v>333</v>
      </c>
      <c r="H164" s="217">
        <v>1</v>
      </c>
      <c r="I164" s="25" t="s">
        <v>3867</v>
      </c>
      <c r="J164" s="25"/>
      <c r="K164" s="217">
        <v>20031114</v>
      </c>
      <c r="L164" s="265" t="s">
        <v>1836</v>
      </c>
      <c r="M164" t="s">
        <v>4864</v>
      </c>
    </row>
    <row r="165" spans="1:13">
      <c r="A165" s="25">
        <v>2164</v>
      </c>
      <c r="B165" s="8">
        <v>100002164</v>
      </c>
      <c r="C165" s="217" t="s">
        <v>1024</v>
      </c>
      <c r="D165" s="266" t="s">
        <v>4747</v>
      </c>
      <c r="E165" t="s">
        <v>4863</v>
      </c>
      <c r="F165" s="54">
        <v>22</v>
      </c>
      <c r="G165" s="217" t="s">
        <v>333</v>
      </c>
      <c r="H165" s="217">
        <v>3</v>
      </c>
      <c r="I165" s="25" t="s">
        <v>3868</v>
      </c>
      <c r="J165" s="25"/>
      <c r="K165" s="217">
        <v>20020126</v>
      </c>
      <c r="L165" s="265" t="s">
        <v>1814</v>
      </c>
      <c r="M165" t="s">
        <v>4864</v>
      </c>
    </row>
    <row r="166" spans="1:13">
      <c r="A166" s="25">
        <v>2165</v>
      </c>
      <c r="B166" s="8">
        <v>100002165</v>
      </c>
      <c r="C166" s="217" t="s">
        <v>971</v>
      </c>
      <c r="D166" s="266" t="s">
        <v>3869</v>
      </c>
      <c r="E166" t="s">
        <v>4863</v>
      </c>
      <c r="F166" s="54">
        <v>24</v>
      </c>
      <c r="G166" s="217" t="s">
        <v>318</v>
      </c>
      <c r="H166" s="217">
        <v>4</v>
      </c>
      <c r="I166" s="25" t="s">
        <v>3870</v>
      </c>
      <c r="J166" s="25"/>
      <c r="K166" s="217">
        <v>20011119</v>
      </c>
      <c r="L166" s="265" t="s">
        <v>1796</v>
      </c>
      <c r="M166" t="s">
        <v>4864</v>
      </c>
    </row>
    <row r="167" spans="1:13">
      <c r="A167" s="25">
        <v>2166</v>
      </c>
      <c r="B167" s="8">
        <v>100002166</v>
      </c>
      <c r="C167" s="217" t="s">
        <v>972</v>
      </c>
      <c r="D167" s="266" t="s">
        <v>4748</v>
      </c>
      <c r="E167" t="s">
        <v>4863</v>
      </c>
      <c r="F167" s="54">
        <v>22</v>
      </c>
      <c r="G167" s="217" t="s">
        <v>318</v>
      </c>
      <c r="H167" s="217">
        <v>4</v>
      </c>
      <c r="I167" s="25" t="s">
        <v>3871</v>
      </c>
      <c r="J167" s="25"/>
      <c r="K167" s="217">
        <v>20010426</v>
      </c>
      <c r="L167" s="265" t="s">
        <v>1796</v>
      </c>
      <c r="M167" t="s">
        <v>4864</v>
      </c>
    </row>
    <row r="168" spans="1:13">
      <c r="A168" s="25">
        <v>2167</v>
      </c>
      <c r="B168" s="8">
        <v>100002167</v>
      </c>
      <c r="C168" s="217" t="s">
        <v>1547</v>
      </c>
      <c r="D168" s="266" t="s">
        <v>3872</v>
      </c>
      <c r="E168" t="s">
        <v>4863</v>
      </c>
      <c r="F168" s="54">
        <v>18</v>
      </c>
      <c r="G168" s="217" t="s">
        <v>318</v>
      </c>
      <c r="H168" s="217">
        <v>3</v>
      </c>
      <c r="I168" s="25" t="s">
        <v>3873</v>
      </c>
      <c r="J168" s="25"/>
      <c r="K168" s="217">
        <v>20021005</v>
      </c>
      <c r="L168" s="265" t="s">
        <v>1814</v>
      </c>
      <c r="M168" t="s">
        <v>4864</v>
      </c>
    </row>
    <row r="169" spans="1:13">
      <c r="A169" s="25">
        <v>2168</v>
      </c>
      <c r="B169" s="8">
        <v>100002168</v>
      </c>
      <c r="C169" s="217" t="s">
        <v>975</v>
      </c>
      <c r="D169" s="266" t="s">
        <v>4749</v>
      </c>
      <c r="E169" t="s">
        <v>4863</v>
      </c>
      <c r="F169" s="54">
        <v>47</v>
      </c>
      <c r="G169" s="217" t="s">
        <v>318</v>
      </c>
      <c r="H169" s="217">
        <v>3</v>
      </c>
      <c r="I169" s="25" t="s">
        <v>3874</v>
      </c>
      <c r="J169" s="25"/>
      <c r="K169" s="217">
        <v>20021108</v>
      </c>
      <c r="L169" s="265" t="s">
        <v>1814</v>
      </c>
      <c r="M169" t="s">
        <v>4864</v>
      </c>
    </row>
    <row r="170" spans="1:13">
      <c r="A170" s="25">
        <v>2169</v>
      </c>
      <c r="B170" s="8">
        <v>100002169</v>
      </c>
      <c r="C170" s="217" t="s">
        <v>973</v>
      </c>
      <c r="D170" s="266" t="s">
        <v>4750</v>
      </c>
      <c r="E170" t="s">
        <v>4863</v>
      </c>
      <c r="F170" s="54">
        <v>7</v>
      </c>
      <c r="G170" s="217" t="s">
        <v>318</v>
      </c>
      <c r="H170" s="217">
        <v>3</v>
      </c>
      <c r="I170" s="25" t="s">
        <v>3875</v>
      </c>
      <c r="J170" s="25"/>
      <c r="K170" s="217">
        <v>19991120</v>
      </c>
      <c r="L170" s="265" t="s">
        <v>1859</v>
      </c>
      <c r="M170" t="s">
        <v>4864</v>
      </c>
    </row>
    <row r="171" spans="1:13">
      <c r="A171" s="25">
        <v>2170</v>
      </c>
      <c r="B171" s="8">
        <v>100002170</v>
      </c>
      <c r="C171" s="217" t="s">
        <v>974</v>
      </c>
      <c r="D171" s="266" t="s">
        <v>3876</v>
      </c>
      <c r="E171" t="s">
        <v>4863</v>
      </c>
      <c r="F171" s="54">
        <v>23</v>
      </c>
      <c r="G171" s="217" t="s">
        <v>318</v>
      </c>
      <c r="H171" s="217">
        <v>3</v>
      </c>
      <c r="I171" s="25" t="s">
        <v>3877</v>
      </c>
      <c r="J171" s="25"/>
      <c r="K171" s="217">
        <v>20021016</v>
      </c>
      <c r="L171" s="265" t="s">
        <v>1814</v>
      </c>
      <c r="M171" t="s">
        <v>4864</v>
      </c>
    </row>
    <row r="172" spans="1:13">
      <c r="A172" s="25">
        <v>2171</v>
      </c>
      <c r="B172" s="8">
        <v>100002171</v>
      </c>
      <c r="C172" s="217" t="s">
        <v>976</v>
      </c>
      <c r="D172" s="266" t="s">
        <v>4751</v>
      </c>
      <c r="E172" t="s">
        <v>4863</v>
      </c>
      <c r="F172" s="54">
        <v>25</v>
      </c>
      <c r="G172" s="217" t="s">
        <v>318</v>
      </c>
      <c r="H172" s="217">
        <v>3</v>
      </c>
      <c r="I172" s="25" t="s">
        <v>3878</v>
      </c>
      <c r="J172" s="25"/>
      <c r="K172" s="217">
        <v>20020418</v>
      </c>
      <c r="L172" s="265" t="s">
        <v>1814</v>
      </c>
      <c r="M172" t="s">
        <v>4864</v>
      </c>
    </row>
    <row r="173" spans="1:13">
      <c r="A173" s="25">
        <v>2172</v>
      </c>
      <c r="B173" s="8">
        <v>100002172</v>
      </c>
      <c r="C173" s="217" t="s">
        <v>1548</v>
      </c>
      <c r="D173" s="266" t="s">
        <v>3879</v>
      </c>
      <c r="E173" t="s">
        <v>4863</v>
      </c>
      <c r="F173" s="54">
        <v>24</v>
      </c>
      <c r="G173" s="217" t="s">
        <v>318</v>
      </c>
      <c r="H173" s="217">
        <v>2</v>
      </c>
      <c r="I173" s="25" t="s">
        <v>3880</v>
      </c>
      <c r="J173" s="25"/>
      <c r="K173" s="217">
        <v>20030407</v>
      </c>
      <c r="L173" s="265" t="s">
        <v>1836</v>
      </c>
      <c r="M173" t="s">
        <v>4864</v>
      </c>
    </row>
    <row r="174" spans="1:13">
      <c r="A174" s="25">
        <v>2173</v>
      </c>
      <c r="B174" s="8">
        <v>100002173</v>
      </c>
      <c r="C174" s="217" t="s">
        <v>1549</v>
      </c>
      <c r="D174" s="266" t="s">
        <v>4752</v>
      </c>
      <c r="E174" t="s">
        <v>4863</v>
      </c>
      <c r="F174" s="54">
        <v>30</v>
      </c>
      <c r="G174" s="217" t="s">
        <v>318</v>
      </c>
      <c r="H174" s="217">
        <v>2</v>
      </c>
      <c r="I174" s="25" t="s">
        <v>3881</v>
      </c>
      <c r="J174" s="25"/>
      <c r="K174" s="217">
        <v>20031225</v>
      </c>
      <c r="L174" s="265" t="s">
        <v>1836</v>
      </c>
      <c r="M174" t="s">
        <v>4864</v>
      </c>
    </row>
    <row r="175" spans="1:13">
      <c r="A175" s="25">
        <v>2174</v>
      </c>
      <c r="B175" s="8">
        <v>100002174</v>
      </c>
      <c r="C175" s="217" t="s">
        <v>1550</v>
      </c>
      <c r="D175" s="266" t="s">
        <v>4753</v>
      </c>
      <c r="E175" t="s">
        <v>4863</v>
      </c>
      <c r="F175" s="54">
        <v>47</v>
      </c>
      <c r="G175" s="217" t="s">
        <v>318</v>
      </c>
      <c r="H175" s="217">
        <v>2</v>
      </c>
      <c r="I175" s="25" t="s">
        <v>3882</v>
      </c>
      <c r="J175" s="25"/>
      <c r="K175" s="217">
        <v>20040115</v>
      </c>
      <c r="L175" s="265" t="s">
        <v>1847</v>
      </c>
      <c r="M175" t="s">
        <v>4864</v>
      </c>
    </row>
    <row r="176" spans="1:13">
      <c r="A176" s="25">
        <v>2175</v>
      </c>
      <c r="B176" s="8">
        <v>100002175</v>
      </c>
      <c r="C176" s="217" t="s">
        <v>1551</v>
      </c>
      <c r="D176" s="266" t="s">
        <v>3883</v>
      </c>
      <c r="E176" t="s">
        <v>4863</v>
      </c>
      <c r="F176" s="54">
        <v>24</v>
      </c>
      <c r="G176" s="217" t="s">
        <v>318</v>
      </c>
      <c r="H176" s="217">
        <v>2</v>
      </c>
      <c r="I176" s="25" t="s">
        <v>3884</v>
      </c>
      <c r="J176" s="25"/>
      <c r="K176" s="217">
        <v>20030803</v>
      </c>
      <c r="L176" s="265" t="s">
        <v>1836</v>
      </c>
      <c r="M176" t="s">
        <v>4864</v>
      </c>
    </row>
    <row r="177" spans="1:13">
      <c r="A177" s="25">
        <v>2176</v>
      </c>
      <c r="B177" s="8">
        <v>100002176</v>
      </c>
      <c r="C177" s="217" t="s">
        <v>1552</v>
      </c>
      <c r="D177" s="266" t="s">
        <v>3885</v>
      </c>
      <c r="E177" t="s">
        <v>4863</v>
      </c>
      <c r="F177" s="54">
        <v>21</v>
      </c>
      <c r="G177" s="217" t="s">
        <v>318</v>
      </c>
      <c r="H177" s="217">
        <v>2</v>
      </c>
      <c r="I177" s="25" t="s">
        <v>3886</v>
      </c>
      <c r="J177" s="25"/>
      <c r="K177" s="217">
        <v>20030707</v>
      </c>
      <c r="L177" s="265" t="s">
        <v>1836</v>
      </c>
      <c r="M177" t="s">
        <v>4864</v>
      </c>
    </row>
    <row r="178" spans="1:13">
      <c r="A178" s="25">
        <v>2177</v>
      </c>
      <c r="B178" s="8">
        <v>100002177</v>
      </c>
      <c r="C178" s="217" t="s">
        <v>1553</v>
      </c>
      <c r="D178" s="266" t="s">
        <v>3887</v>
      </c>
      <c r="E178" t="s">
        <v>4863</v>
      </c>
      <c r="F178" s="54">
        <v>20</v>
      </c>
      <c r="G178" s="217" t="s">
        <v>318</v>
      </c>
      <c r="H178" s="217">
        <v>2</v>
      </c>
      <c r="I178" s="25" t="s">
        <v>3888</v>
      </c>
      <c r="J178" s="25"/>
      <c r="K178" s="217">
        <v>20031022</v>
      </c>
      <c r="L178" s="265" t="s">
        <v>1836</v>
      </c>
      <c r="M178" t="s">
        <v>4864</v>
      </c>
    </row>
    <row r="179" spans="1:13">
      <c r="A179" s="25">
        <v>2178</v>
      </c>
      <c r="B179" s="8">
        <v>100002178</v>
      </c>
      <c r="C179" s="217" t="s">
        <v>1554</v>
      </c>
      <c r="D179" s="266" t="s">
        <v>3889</v>
      </c>
      <c r="E179" t="s">
        <v>4863</v>
      </c>
      <c r="F179" s="54">
        <v>47</v>
      </c>
      <c r="G179" s="217" t="s">
        <v>318</v>
      </c>
      <c r="H179" s="217">
        <v>2</v>
      </c>
      <c r="I179" s="25" t="s">
        <v>3890</v>
      </c>
      <c r="J179" s="25"/>
      <c r="K179" s="217">
        <v>20030416</v>
      </c>
      <c r="L179" s="265" t="s">
        <v>1836</v>
      </c>
      <c r="M179" t="s">
        <v>4864</v>
      </c>
    </row>
    <row r="180" spans="1:13">
      <c r="A180" s="25">
        <v>2179</v>
      </c>
      <c r="B180" s="8">
        <v>100002179</v>
      </c>
      <c r="C180" s="217" t="s">
        <v>1555</v>
      </c>
      <c r="D180" s="266" t="s">
        <v>3891</v>
      </c>
      <c r="E180" t="s">
        <v>4863</v>
      </c>
      <c r="F180" s="54">
        <v>16</v>
      </c>
      <c r="G180" s="217" t="s">
        <v>318</v>
      </c>
      <c r="H180" s="217">
        <v>2</v>
      </c>
      <c r="I180" s="25" t="s">
        <v>3892</v>
      </c>
      <c r="J180" s="25"/>
      <c r="K180" s="217">
        <v>20031114</v>
      </c>
      <c r="L180" s="265" t="s">
        <v>1836</v>
      </c>
      <c r="M180" t="s">
        <v>4864</v>
      </c>
    </row>
    <row r="181" spans="1:13">
      <c r="A181" s="25">
        <v>2180</v>
      </c>
      <c r="B181" s="8">
        <v>100002180</v>
      </c>
      <c r="C181" s="217" t="s">
        <v>1556</v>
      </c>
      <c r="D181" s="266" t="s">
        <v>3893</v>
      </c>
      <c r="E181" t="s">
        <v>4863</v>
      </c>
      <c r="F181" s="54">
        <v>24</v>
      </c>
      <c r="G181" s="217" t="s">
        <v>318</v>
      </c>
      <c r="H181" s="217">
        <v>2</v>
      </c>
      <c r="I181" s="25" t="s">
        <v>3894</v>
      </c>
      <c r="J181" s="25"/>
      <c r="K181" s="217">
        <v>20030826</v>
      </c>
      <c r="L181" s="265" t="s">
        <v>1836</v>
      </c>
      <c r="M181" t="s">
        <v>4864</v>
      </c>
    </row>
    <row r="182" spans="1:13">
      <c r="A182" s="25">
        <v>2181</v>
      </c>
      <c r="B182" s="8">
        <v>100002181</v>
      </c>
      <c r="C182" s="217" t="s">
        <v>1557</v>
      </c>
      <c r="D182" s="266" t="s">
        <v>4754</v>
      </c>
      <c r="E182" t="s">
        <v>4863</v>
      </c>
      <c r="F182" s="54">
        <v>20</v>
      </c>
      <c r="G182" s="217" t="s">
        <v>318</v>
      </c>
      <c r="H182" s="217">
        <v>2</v>
      </c>
      <c r="I182" s="25" t="s">
        <v>3895</v>
      </c>
      <c r="J182" s="25"/>
      <c r="K182" s="217">
        <v>20030621</v>
      </c>
      <c r="L182" s="265" t="s">
        <v>1836</v>
      </c>
      <c r="M182" t="s">
        <v>4864</v>
      </c>
    </row>
    <row r="183" spans="1:13">
      <c r="A183" s="25">
        <v>2182</v>
      </c>
      <c r="B183" s="8">
        <v>100002182</v>
      </c>
      <c r="C183" s="217" t="s">
        <v>3896</v>
      </c>
      <c r="D183" s="266" t="s">
        <v>3897</v>
      </c>
      <c r="E183" t="s">
        <v>4863</v>
      </c>
      <c r="F183" s="54">
        <v>22</v>
      </c>
      <c r="G183" s="217" t="s">
        <v>318</v>
      </c>
      <c r="H183" s="217">
        <v>1</v>
      </c>
      <c r="I183" s="25" t="s">
        <v>3898</v>
      </c>
      <c r="J183" s="25"/>
      <c r="K183" s="217">
        <v>20050112</v>
      </c>
      <c r="L183" s="265" t="s">
        <v>2092</v>
      </c>
      <c r="M183" t="s">
        <v>4864</v>
      </c>
    </row>
    <row r="184" spans="1:13">
      <c r="A184" s="25">
        <v>2183</v>
      </c>
      <c r="B184" s="8">
        <v>100002183</v>
      </c>
      <c r="C184" s="217" t="s">
        <v>3899</v>
      </c>
      <c r="D184" s="266" t="s">
        <v>4755</v>
      </c>
      <c r="E184" t="s">
        <v>4863</v>
      </c>
      <c r="F184" s="54">
        <v>47</v>
      </c>
      <c r="G184" s="217" t="s">
        <v>318</v>
      </c>
      <c r="H184" s="217">
        <v>1</v>
      </c>
      <c r="I184" s="25" t="s">
        <v>3900</v>
      </c>
      <c r="J184" s="25"/>
      <c r="K184" s="217">
        <v>20050321</v>
      </c>
      <c r="L184" s="265" t="s">
        <v>2092</v>
      </c>
      <c r="M184" t="s">
        <v>4864</v>
      </c>
    </row>
    <row r="185" spans="1:13">
      <c r="A185" s="25">
        <v>2184</v>
      </c>
      <c r="B185" s="8">
        <v>100002184</v>
      </c>
      <c r="C185" s="217" t="s">
        <v>3901</v>
      </c>
      <c r="D185" s="266" t="s">
        <v>4756</v>
      </c>
      <c r="E185" t="s">
        <v>4863</v>
      </c>
      <c r="F185" s="54">
        <v>23</v>
      </c>
      <c r="G185" s="217" t="s">
        <v>318</v>
      </c>
      <c r="H185" s="217">
        <v>1</v>
      </c>
      <c r="I185" s="25" t="s">
        <v>3902</v>
      </c>
      <c r="J185" s="25"/>
      <c r="K185" s="217">
        <v>20040810</v>
      </c>
      <c r="L185" s="265" t="s">
        <v>1847</v>
      </c>
      <c r="M185" t="s">
        <v>4864</v>
      </c>
    </row>
    <row r="186" spans="1:13">
      <c r="A186" s="25">
        <v>2185</v>
      </c>
      <c r="B186" s="8">
        <v>100002185</v>
      </c>
      <c r="C186" s="217" t="s">
        <v>3903</v>
      </c>
      <c r="D186" s="266" t="s">
        <v>4757</v>
      </c>
      <c r="E186" t="s">
        <v>4863</v>
      </c>
      <c r="F186" s="54">
        <v>23</v>
      </c>
      <c r="G186" s="217" t="s">
        <v>318</v>
      </c>
      <c r="H186" s="217">
        <v>1</v>
      </c>
      <c r="I186" s="25" t="s">
        <v>3904</v>
      </c>
      <c r="J186" s="25"/>
      <c r="K186" s="217">
        <v>20050227</v>
      </c>
      <c r="L186" s="265" t="s">
        <v>2092</v>
      </c>
      <c r="M186" t="s">
        <v>4864</v>
      </c>
    </row>
    <row r="187" spans="1:13">
      <c r="A187" s="25">
        <v>2186</v>
      </c>
      <c r="B187" s="8">
        <v>100002186</v>
      </c>
      <c r="C187" s="217" t="s">
        <v>3905</v>
      </c>
      <c r="D187" s="266" t="s">
        <v>3906</v>
      </c>
      <c r="E187" t="s">
        <v>4863</v>
      </c>
      <c r="F187" s="54">
        <v>18</v>
      </c>
      <c r="G187" s="217" t="s">
        <v>318</v>
      </c>
      <c r="H187" s="217">
        <v>1</v>
      </c>
      <c r="I187" s="25" t="s">
        <v>3907</v>
      </c>
      <c r="J187" s="25"/>
      <c r="K187" s="217">
        <v>20040902</v>
      </c>
      <c r="L187" s="265" t="s">
        <v>1847</v>
      </c>
      <c r="M187" t="s">
        <v>4864</v>
      </c>
    </row>
    <row r="188" spans="1:13">
      <c r="A188" s="25">
        <v>2187</v>
      </c>
      <c r="B188" s="8">
        <v>100002187</v>
      </c>
      <c r="C188" s="217" t="s">
        <v>3908</v>
      </c>
      <c r="D188" s="266" t="s">
        <v>4758</v>
      </c>
      <c r="E188" t="s">
        <v>4863</v>
      </c>
      <c r="F188" s="54">
        <v>21</v>
      </c>
      <c r="G188" s="217" t="s">
        <v>318</v>
      </c>
      <c r="H188" s="217">
        <v>1</v>
      </c>
      <c r="I188" s="25" t="s">
        <v>3909</v>
      </c>
      <c r="J188" s="25"/>
      <c r="K188" s="217">
        <v>20041010</v>
      </c>
      <c r="L188" s="265" t="s">
        <v>1847</v>
      </c>
      <c r="M188" t="s">
        <v>4864</v>
      </c>
    </row>
    <row r="189" spans="1:13">
      <c r="A189" s="25">
        <v>2188</v>
      </c>
      <c r="B189" s="8">
        <v>100002188</v>
      </c>
      <c r="C189" s="217" t="s">
        <v>1001</v>
      </c>
      <c r="D189" s="266" t="s">
        <v>3910</v>
      </c>
      <c r="E189" t="s">
        <v>4863</v>
      </c>
      <c r="F189" s="54">
        <v>23</v>
      </c>
      <c r="G189" s="217" t="s">
        <v>320</v>
      </c>
      <c r="H189" s="217">
        <v>4</v>
      </c>
      <c r="I189" s="25" t="s">
        <v>3911</v>
      </c>
      <c r="J189" s="25"/>
      <c r="K189" s="217">
        <v>20020120</v>
      </c>
      <c r="L189" s="265" t="s">
        <v>1814</v>
      </c>
      <c r="M189" t="s">
        <v>4864</v>
      </c>
    </row>
    <row r="190" spans="1:13">
      <c r="A190" s="25">
        <v>2189</v>
      </c>
      <c r="B190" s="8">
        <v>100002189</v>
      </c>
      <c r="C190" s="217" t="s">
        <v>3912</v>
      </c>
      <c r="D190" s="266" t="s">
        <v>4759</v>
      </c>
      <c r="E190" t="s">
        <v>4863</v>
      </c>
      <c r="F190" s="54">
        <v>21</v>
      </c>
      <c r="G190" s="217" t="s">
        <v>320</v>
      </c>
      <c r="H190" s="217">
        <v>3</v>
      </c>
      <c r="I190" s="25" t="s">
        <v>3913</v>
      </c>
      <c r="J190" s="25"/>
      <c r="K190" s="217">
        <v>20020612</v>
      </c>
      <c r="L190" s="265" t="s">
        <v>1814</v>
      </c>
      <c r="M190" t="s">
        <v>4864</v>
      </c>
    </row>
    <row r="191" spans="1:13">
      <c r="A191" s="25">
        <v>2190</v>
      </c>
      <c r="B191" s="8">
        <v>100002190</v>
      </c>
      <c r="C191" s="217" t="s">
        <v>1761</v>
      </c>
      <c r="D191" s="266" t="s">
        <v>4760</v>
      </c>
      <c r="E191" t="s">
        <v>4863</v>
      </c>
      <c r="F191" s="54">
        <v>21</v>
      </c>
      <c r="G191" s="217" t="s">
        <v>320</v>
      </c>
      <c r="H191" s="217">
        <v>2</v>
      </c>
      <c r="I191" s="25" t="s">
        <v>3914</v>
      </c>
      <c r="J191" s="25"/>
      <c r="K191" s="217">
        <v>20030602</v>
      </c>
      <c r="L191" s="265" t="s">
        <v>1836</v>
      </c>
      <c r="M191" t="s">
        <v>4864</v>
      </c>
    </row>
    <row r="192" spans="1:13">
      <c r="A192" s="25">
        <v>2191</v>
      </c>
      <c r="B192" s="8">
        <v>100002191</v>
      </c>
      <c r="C192" s="217" t="s">
        <v>3915</v>
      </c>
      <c r="D192" s="266" t="s">
        <v>4761</v>
      </c>
      <c r="E192" t="s">
        <v>4863</v>
      </c>
      <c r="F192" s="54">
        <v>23</v>
      </c>
      <c r="G192" s="217" t="s">
        <v>320</v>
      </c>
      <c r="H192" s="217">
        <v>1</v>
      </c>
      <c r="I192" s="25" t="s">
        <v>3916</v>
      </c>
      <c r="J192" s="25"/>
      <c r="K192" s="217">
        <v>20050204</v>
      </c>
      <c r="L192" s="265" t="s">
        <v>2092</v>
      </c>
      <c r="M192" t="s">
        <v>4864</v>
      </c>
    </row>
    <row r="193" spans="1:13">
      <c r="A193" s="25">
        <v>2192</v>
      </c>
      <c r="B193" s="8">
        <v>100002192</v>
      </c>
      <c r="C193" s="217" t="s">
        <v>3917</v>
      </c>
      <c r="D193" s="266" t="s">
        <v>4762</v>
      </c>
      <c r="E193" t="s">
        <v>4863</v>
      </c>
      <c r="F193" s="54">
        <v>21</v>
      </c>
      <c r="G193" s="217" t="s">
        <v>320</v>
      </c>
      <c r="H193" s="217">
        <v>1</v>
      </c>
      <c r="I193" s="25" t="s">
        <v>3918</v>
      </c>
      <c r="J193" s="25"/>
      <c r="K193" s="217">
        <v>20040527</v>
      </c>
      <c r="L193" s="265" t="s">
        <v>1847</v>
      </c>
      <c r="M193" t="s">
        <v>4864</v>
      </c>
    </row>
    <row r="194" spans="1:13">
      <c r="A194" s="25">
        <v>2193</v>
      </c>
      <c r="B194" s="8">
        <v>100002193</v>
      </c>
      <c r="C194" s="217" t="s">
        <v>1005</v>
      </c>
      <c r="D194" s="266" t="s">
        <v>3919</v>
      </c>
      <c r="E194" t="s">
        <v>4863</v>
      </c>
      <c r="F194" s="54">
        <v>23</v>
      </c>
      <c r="G194" s="217" t="s">
        <v>321</v>
      </c>
      <c r="H194" s="217">
        <v>4</v>
      </c>
      <c r="I194" s="25" t="s">
        <v>3920</v>
      </c>
      <c r="J194" s="25"/>
      <c r="K194" s="217">
        <v>20010524</v>
      </c>
      <c r="L194" s="265" t="s">
        <v>1796</v>
      </c>
      <c r="M194" t="s">
        <v>4864</v>
      </c>
    </row>
    <row r="195" spans="1:13">
      <c r="A195" s="25">
        <v>2194</v>
      </c>
      <c r="B195" s="8">
        <v>100002194</v>
      </c>
      <c r="C195" s="217" t="s">
        <v>1006</v>
      </c>
      <c r="D195" s="266" t="s">
        <v>3921</v>
      </c>
      <c r="E195" t="s">
        <v>4863</v>
      </c>
      <c r="F195" s="54">
        <v>23</v>
      </c>
      <c r="G195" s="217" t="s">
        <v>321</v>
      </c>
      <c r="H195" s="217">
        <v>4</v>
      </c>
      <c r="I195" s="25" t="s">
        <v>3922</v>
      </c>
      <c r="J195" s="25"/>
      <c r="K195" s="217">
        <v>20011031</v>
      </c>
      <c r="L195" s="265" t="s">
        <v>1796</v>
      </c>
      <c r="M195" t="s">
        <v>4864</v>
      </c>
    </row>
    <row r="196" spans="1:13">
      <c r="A196" s="25">
        <v>2195</v>
      </c>
      <c r="B196" s="8">
        <v>100002195</v>
      </c>
      <c r="C196" s="217" t="s">
        <v>1007</v>
      </c>
      <c r="D196" s="266" t="s">
        <v>3923</v>
      </c>
      <c r="E196" t="s">
        <v>4863</v>
      </c>
      <c r="F196" s="54">
        <v>23</v>
      </c>
      <c r="G196" s="217" t="s">
        <v>321</v>
      </c>
      <c r="H196" s="217">
        <v>4</v>
      </c>
      <c r="I196" s="25" t="s">
        <v>3924</v>
      </c>
      <c r="J196" s="25"/>
      <c r="K196" s="217">
        <v>20010911</v>
      </c>
      <c r="L196" s="265" t="s">
        <v>1796</v>
      </c>
      <c r="M196" t="s">
        <v>4864</v>
      </c>
    </row>
    <row r="197" spans="1:13">
      <c r="A197" s="25">
        <v>2196</v>
      </c>
      <c r="B197" s="8">
        <v>100002196</v>
      </c>
      <c r="C197" s="217" t="s">
        <v>1008</v>
      </c>
      <c r="D197" s="266" t="s">
        <v>4763</v>
      </c>
      <c r="E197" t="s">
        <v>4863</v>
      </c>
      <c r="F197" s="54">
        <v>23</v>
      </c>
      <c r="G197" s="217" t="s">
        <v>321</v>
      </c>
      <c r="H197" s="217">
        <v>4</v>
      </c>
      <c r="I197" s="25" t="s">
        <v>3925</v>
      </c>
      <c r="J197" s="25"/>
      <c r="K197" s="217">
        <v>20010727</v>
      </c>
      <c r="L197" s="265" t="s">
        <v>1796</v>
      </c>
      <c r="M197" t="s">
        <v>4864</v>
      </c>
    </row>
    <row r="198" spans="1:13">
      <c r="A198" s="25">
        <v>2197</v>
      </c>
      <c r="B198" s="8">
        <v>100002197</v>
      </c>
      <c r="C198" s="217" t="s">
        <v>1578</v>
      </c>
      <c r="D198" s="266" t="s">
        <v>4764</v>
      </c>
      <c r="E198" t="s">
        <v>4863</v>
      </c>
      <c r="F198" s="54">
        <v>23</v>
      </c>
      <c r="G198" s="217" t="s">
        <v>321</v>
      </c>
      <c r="H198" s="217">
        <v>3</v>
      </c>
      <c r="I198" s="25" t="s">
        <v>3926</v>
      </c>
      <c r="J198" s="25"/>
      <c r="K198" s="217">
        <v>20021215</v>
      </c>
      <c r="L198" s="265" t="s">
        <v>1814</v>
      </c>
      <c r="M198" t="s">
        <v>4864</v>
      </c>
    </row>
    <row r="199" spans="1:13">
      <c r="A199" s="25">
        <v>2198</v>
      </c>
      <c r="B199" s="8">
        <v>100002198</v>
      </c>
      <c r="C199" s="217" t="s">
        <v>1579</v>
      </c>
      <c r="D199" s="266" t="s">
        <v>4765</v>
      </c>
      <c r="E199" t="s">
        <v>4863</v>
      </c>
      <c r="F199" s="54">
        <v>23</v>
      </c>
      <c r="G199" s="217" t="s">
        <v>321</v>
      </c>
      <c r="H199" s="217">
        <v>3</v>
      </c>
      <c r="I199" s="25" t="s">
        <v>3927</v>
      </c>
      <c r="J199" s="25"/>
      <c r="K199" s="217">
        <v>20030123</v>
      </c>
      <c r="L199" s="265" t="s">
        <v>1836</v>
      </c>
      <c r="M199" t="s">
        <v>4864</v>
      </c>
    </row>
    <row r="200" spans="1:13">
      <c r="A200" s="25">
        <v>2199</v>
      </c>
      <c r="B200" s="8">
        <v>100002199</v>
      </c>
      <c r="C200" s="217" t="s">
        <v>1583</v>
      </c>
      <c r="D200" s="266" t="s">
        <v>3928</v>
      </c>
      <c r="E200" t="s">
        <v>4863</v>
      </c>
      <c r="F200" s="54">
        <v>23</v>
      </c>
      <c r="G200" s="217" t="s">
        <v>321</v>
      </c>
      <c r="H200" s="217">
        <v>3</v>
      </c>
      <c r="I200" s="25" t="s">
        <v>3929</v>
      </c>
      <c r="J200" s="25"/>
      <c r="K200" s="217">
        <v>20021004</v>
      </c>
      <c r="L200" s="265" t="s">
        <v>1814</v>
      </c>
      <c r="M200" t="s">
        <v>4864</v>
      </c>
    </row>
    <row r="201" spans="1:13">
      <c r="A201" s="25">
        <v>2200</v>
      </c>
      <c r="B201" s="8">
        <v>100002200</v>
      </c>
      <c r="C201" s="217" t="s">
        <v>1580</v>
      </c>
      <c r="D201" s="266" t="s">
        <v>3930</v>
      </c>
      <c r="E201" t="s">
        <v>4863</v>
      </c>
      <c r="F201" s="54">
        <v>23</v>
      </c>
      <c r="G201" s="217" t="s">
        <v>321</v>
      </c>
      <c r="H201" s="217">
        <v>3</v>
      </c>
      <c r="I201" s="25" t="s">
        <v>3931</v>
      </c>
      <c r="J201" s="25"/>
      <c r="K201" s="217">
        <v>20020406</v>
      </c>
      <c r="L201" s="265" t="s">
        <v>1814</v>
      </c>
      <c r="M201" t="s">
        <v>4864</v>
      </c>
    </row>
    <row r="202" spans="1:13">
      <c r="A202" s="25">
        <v>2201</v>
      </c>
      <c r="B202" s="8">
        <v>100002201</v>
      </c>
      <c r="C202" s="217" t="s">
        <v>1009</v>
      </c>
      <c r="D202" s="266" t="s">
        <v>4766</v>
      </c>
      <c r="E202" t="s">
        <v>4863</v>
      </c>
      <c r="F202" s="54">
        <v>23</v>
      </c>
      <c r="G202" s="217" t="s">
        <v>321</v>
      </c>
      <c r="H202" s="217">
        <v>3</v>
      </c>
      <c r="I202" s="25" t="s">
        <v>3932</v>
      </c>
      <c r="J202" s="25"/>
      <c r="K202" s="217">
        <v>20020709</v>
      </c>
      <c r="L202" s="265" t="s">
        <v>1814</v>
      </c>
      <c r="M202" t="s">
        <v>4864</v>
      </c>
    </row>
    <row r="203" spans="1:13">
      <c r="A203" s="25">
        <v>2202</v>
      </c>
      <c r="B203" s="8">
        <v>100002202</v>
      </c>
      <c r="C203" s="217" t="s">
        <v>1581</v>
      </c>
      <c r="D203" s="266" t="s">
        <v>3933</v>
      </c>
      <c r="E203" t="s">
        <v>4863</v>
      </c>
      <c r="F203" s="54">
        <v>23</v>
      </c>
      <c r="G203" s="217" t="s">
        <v>321</v>
      </c>
      <c r="H203" s="217">
        <v>3</v>
      </c>
      <c r="I203" s="25" t="s">
        <v>3934</v>
      </c>
      <c r="J203" s="25"/>
      <c r="K203" s="217">
        <v>20030327</v>
      </c>
      <c r="L203" s="265" t="s">
        <v>1836</v>
      </c>
      <c r="M203" t="s">
        <v>4864</v>
      </c>
    </row>
    <row r="204" spans="1:13">
      <c r="A204" s="25">
        <v>2203</v>
      </c>
      <c r="B204" s="8">
        <v>100002203</v>
      </c>
      <c r="C204" s="217" t="s">
        <v>3935</v>
      </c>
      <c r="D204" s="266" t="s">
        <v>3936</v>
      </c>
      <c r="E204" t="s">
        <v>4863</v>
      </c>
      <c r="F204" s="54">
        <v>23</v>
      </c>
      <c r="G204" s="217" t="s">
        <v>321</v>
      </c>
      <c r="H204" s="217">
        <v>3</v>
      </c>
      <c r="I204" s="25" t="s">
        <v>3937</v>
      </c>
      <c r="J204" s="25"/>
      <c r="K204" s="217">
        <v>20030113</v>
      </c>
      <c r="L204" s="265" t="s">
        <v>1836</v>
      </c>
      <c r="M204" t="s">
        <v>4864</v>
      </c>
    </row>
    <row r="205" spans="1:13">
      <c r="A205" s="25">
        <v>2204</v>
      </c>
      <c r="B205" s="8">
        <v>100002204</v>
      </c>
      <c r="C205" s="217" t="s">
        <v>1057</v>
      </c>
      <c r="D205" s="266" t="s">
        <v>4767</v>
      </c>
      <c r="E205" t="s">
        <v>4863</v>
      </c>
      <c r="F205" s="54">
        <v>23</v>
      </c>
      <c r="G205" s="217" t="s">
        <v>321</v>
      </c>
      <c r="H205" s="217">
        <v>3</v>
      </c>
      <c r="I205" s="25" t="s">
        <v>3938</v>
      </c>
      <c r="J205" s="25"/>
      <c r="K205" s="217">
        <v>20030107</v>
      </c>
      <c r="L205" s="265" t="s">
        <v>1836</v>
      </c>
      <c r="M205" t="s">
        <v>4864</v>
      </c>
    </row>
    <row r="206" spans="1:13">
      <c r="A206" s="25">
        <v>2205</v>
      </c>
      <c r="B206" s="8">
        <v>100002205</v>
      </c>
      <c r="C206" s="217" t="s">
        <v>1582</v>
      </c>
      <c r="D206" s="266" t="s">
        <v>4768</v>
      </c>
      <c r="E206" t="s">
        <v>4863</v>
      </c>
      <c r="F206" s="54">
        <v>23</v>
      </c>
      <c r="G206" s="217" t="s">
        <v>321</v>
      </c>
      <c r="H206" s="217">
        <v>3</v>
      </c>
      <c r="I206" s="25" t="s">
        <v>3939</v>
      </c>
      <c r="J206" s="25"/>
      <c r="K206" s="217">
        <v>20020808</v>
      </c>
      <c r="L206" s="265" t="s">
        <v>1814</v>
      </c>
      <c r="M206" t="s">
        <v>4864</v>
      </c>
    </row>
    <row r="207" spans="1:13">
      <c r="A207" s="25">
        <v>2206</v>
      </c>
      <c r="B207" s="8">
        <v>100002206</v>
      </c>
      <c r="C207" s="217" t="s">
        <v>1752</v>
      </c>
      <c r="D207" s="266" t="s">
        <v>4769</v>
      </c>
      <c r="E207" t="s">
        <v>4863</v>
      </c>
      <c r="F207" s="54">
        <v>23</v>
      </c>
      <c r="G207" s="217" t="s">
        <v>321</v>
      </c>
      <c r="H207" s="217">
        <v>2</v>
      </c>
      <c r="I207" s="25" t="s">
        <v>3940</v>
      </c>
      <c r="J207" s="25"/>
      <c r="K207" s="217">
        <v>20030503</v>
      </c>
      <c r="L207" s="265" t="s">
        <v>1836</v>
      </c>
      <c r="M207" t="s">
        <v>4864</v>
      </c>
    </row>
    <row r="208" spans="1:13">
      <c r="A208" s="25">
        <v>2207</v>
      </c>
      <c r="B208" s="8">
        <v>100002207</v>
      </c>
      <c r="C208" s="217" t="s">
        <v>3941</v>
      </c>
      <c r="D208" s="266" t="s">
        <v>4770</v>
      </c>
      <c r="E208" t="s">
        <v>4863</v>
      </c>
      <c r="F208" s="54">
        <v>23</v>
      </c>
      <c r="G208" s="217" t="s">
        <v>321</v>
      </c>
      <c r="H208" s="217">
        <v>1</v>
      </c>
      <c r="I208" s="25" t="s">
        <v>3942</v>
      </c>
      <c r="J208" s="25"/>
      <c r="K208" s="217">
        <v>20050101</v>
      </c>
      <c r="L208" s="265" t="s">
        <v>2092</v>
      </c>
      <c r="M208" t="s">
        <v>4864</v>
      </c>
    </row>
    <row r="209" spans="1:13">
      <c r="A209" s="25">
        <v>2208</v>
      </c>
      <c r="B209" s="8">
        <v>100002208</v>
      </c>
      <c r="C209" s="217" t="s">
        <v>3943</v>
      </c>
      <c r="D209" s="266" t="s">
        <v>3944</v>
      </c>
      <c r="E209" t="s">
        <v>4863</v>
      </c>
      <c r="F209" s="54">
        <v>23</v>
      </c>
      <c r="G209" s="217" t="s">
        <v>321</v>
      </c>
      <c r="H209" s="217">
        <v>1</v>
      </c>
      <c r="I209" s="25" t="s">
        <v>3945</v>
      </c>
      <c r="J209" s="25"/>
      <c r="K209" s="217">
        <v>20041209</v>
      </c>
      <c r="L209" s="265" t="s">
        <v>1847</v>
      </c>
      <c r="M209" t="s">
        <v>4864</v>
      </c>
    </row>
    <row r="210" spans="1:13">
      <c r="A210" s="25">
        <v>2209</v>
      </c>
      <c r="B210" s="8">
        <v>100002209</v>
      </c>
      <c r="C210" s="217" t="s">
        <v>3946</v>
      </c>
      <c r="D210" s="266" t="s">
        <v>3947</v>
      </c>
      <c r="E210" t="s">
        <v>4863</v>
      </c>
      <c r="F210" s="54">
        <v>23</v>
      </c>
      <c r="G210" s="217" t="s">
        <v>321</v>
      </c>
      <c r="H210" s="217">
        <v>1</v>
      </c>
      <c r="I210" s="25" t="s">
        <v>3948</v>
      </c>
      <c r="J210" s="25"/>
      <c r="K210" s="217">
        <v>20041119</v>
      </c>
      <c r="L210" s="265" t="s">
        <v>1847</v>
      </c>
      <c r="M210" t="s">
        <v>4864</v>
      </c>
    </row>
    <row r="211" spans="1:13">
      <c r="A211" s="25">
        <v>2210</v>
      </c>
      <c r="B211" s="8">
        <v>100002210</v>
      </c>
      <c r="C211" s="217" t="s">
        <v>3949</v>
      </c>
      <c r="D211" s="266" t="s">
        <v>4771</v>
      </c>
      <c r="E211" t="s">
        <v>4863</v>
      </c>
      <c r="F211" s="54">
        <v>22</v>
      </c>
      <c r="G211" s="217" t="s">
        <v>2804</v>
      </c>
      <c r="H211" s="217">
        <v>1</v>
      </c>
      <c r="I211" s="25" t="s">
        <v>3950</v>
      </c>
      <c r="J211" s="25"/>
      <c r="K211" s="217">
        <v>20040731</v>
      </c>
      <c r="L211" s="265" t="s">
        <v>1847</v>
      </c>
      <c r="M211" t="s">
        <v>4864</v>
      </c>
    </row>
    <row r="212" spans="1:13">
      <c r="A212" s="25">
        <v>2211</v>
      </c>
      <c r="B212" s="8">
        <v>100002211</v>
      </c>
      <c r="C212" s="217" t="s">
        <v>3951</v>
      </c>
      <c r="D212" s="266" t="s">
        <v>4772</v>
      </c>
      <c r="E212" t="s">
        <v>4863</v>
      </c>
      <c r="F212" s="54">
        <v>22</v>
      </c>
      <c r="G212" s="217" t="s">
        <v>2804</v>
      </c>
      <c r="H212" s="217">
        <v>3</v>
      </c>
      <c r="I212" s="25" t="s">
        <v>3952</v>
      </c>
      <c r="J212" s="25"/>
      <c r="K212" s="217">
        <v>20020410</v>
      </c>
      <c r="L212" s="265" t="s">
        <v>1814</v>
      </c>
      <c r="M212" t="s">
        <v>4864</v>
      </c>
    </row>
    <row r="213" spans="1:13">
      <c r="A213" s="25">
        <v>2212</v>
      </c>
      <c r="B213" s="8">
        <v>100002212</v>
      </c>
      <c r="C213" s="217" t="s">
        <v>3953</v>
      </c>
      <c r="D213" s="266" t="s">
        <v>4773</v>
      </c>
      <c r="E213" t="s">
        <v>4863</v>
      </c>
      <c r="F213" s="54">
        <v>22</v>
      </c>
      <c r="G213" s="217" t="s">
        <v>2804</v>
      </c>
      <c r="H213" s="217">
        <v>2</v>
      </c>
      <c r="I213" s="25" t="s">
        <v>3954</v>
      </c>
      <c r="J213" s="25"/>
      <c r="K213" s="217">
        <v>20040207</v>
      </c>
      <c r="L213" s="265" t="s">
        <v>1847</v>
      </c>
      <c r="M213" t="s">
        <v>4864</v>
      </c>
    </row>
    <row r="214" spans="1:13">
      <c r="A214" s="25">
        <v>2213</v>
      </c>
      <c r="B214" s="8">
        <v>100002213</v>
      </c>
      <c r="C214" s="217" t="s">
        <v>681</v>
      </c>
      <c r="D214" s="266" t="s">
        <v>4774</v>
      </c>
      <c r="E214" t="s">
        <v>4863</v>
      </c>
      <c r="F214" s="54">
        <v>22</v>
      </c>
      <c r="G214" s="217" t="s">
        <v>328</v>
      </c>
      <c r="H214" s="217">
        <v>6</v>
      </c>
      <c r="I214" s="25" t="s">
        <v>3955</v>
      </c>
      <c r="J214" s="25"/>
      <c r="K214" s="217">
        <v>20000302</v>
      </c>
      <c r="L214" s="265" t="s">
        <v>1787</v>
      </c>
      <c r="M214" t="s">
        <v>4864</v>
      </c>
    </row>
    <row r="215" spans="1:13">
      <c r="A215" s="25">
        <v>2214</v>
      </c>
      <c r="B215" s="8">
        <v>100002214</v>
      </c>
      <c r="C215" s="217" t="s">
        <v>1585</v>
      </c>
      <c r="D215" s="266" t="s">
        <v>4775</v>
      </c>
      <c r="E215" t="s">
        <v>4863</v>
      </c>
      <c r="F215" s="54">
        <v>22</v>
      </c>
      <c r="G215" s="217" t="s">
        <v>328</v>
      </c>
      <c r="H215" s="217">
        <v>3</v>
      </c>
      <c r="I215" s="25" t="s">
        <v>3956</v>
      </c>
      <c r="J215" s="25"/>
      <c r="K215" s="217">
        <v>20020722</v>
      </c>
      <c r="L215" s="265" t="s">
        <v>1814</v>
      </c>
      <c r="M215" t="s">
        <v>4864</v>
      </c>
    </row>
    <row r="216" spans="1:13">
      <c r="A216" s="25">
        <v>2215</v>
      </c>
      <c r="B216" s="8">
        <v>100002215</v>
      </c>
      <c r="C216" s="217" t="s">
        <v>3957</v>
      </c>
      <c r="D216" s="266" t="s">
        <v>4776</v>
      </c>
      <c r="E216" t="s">
        <v>4863</v>
      </c>
      <c r="F216" s="54">
        <v>22</v>
      </c>
      <c r="G216" s="217" t="s">
        <v>328</v>
      </c>
      <c r="H216" s="217">
        <v>2</v>
      </c>
      <c r="I216" s="25" t="s">
        <v>3958</v>
      </c>
      <c r="J216" s="25"/>
      <c r="K216" s="217">
        <v>20031105</v>
      </c>
      <c r="L216" s="265" t="s">
        <v>1836</v>
      </c>
      <c r="M216" t="s">
        <v>4864</v>
      </c>
    </row>
    <row r="217" spans="1:13">
      <c r="A217" s="25">
        <v>2216</v>
      </c>
      <c r="B217" s="8">
        <v>100002216</v>
      </c>
      <c r="C217" s="217" t="s">
        <v>3959</v>
      </c>
      <c r="D217" s="266" t="s">
        <v>4777</v>
      </c>
      <c r="E217" t="s">
        <v>4863</v>
      </c>
      <c r="F217" s="54">
        <v>22</v>
      </c>
      <c r="G217" s="217" t="s">
        <v>328</v>
      </c>
      <c r="H217" s="217">
        <v>2</v>
      </c>
      <c r="I217" s="25" t="s">
        <v>3960</v>
      </c>
      <c r="J217" s="25"/>
      <c r="K217" s="217">
        <v>20040127</v>
      </c>
      <c r="L217" s="265" t="s">
        <v>1847</v>
      </c>
      <c r="M217" t="s">
        <v>4864</v>
      </c>
    </row>
    <row r="218" spans="1:13">
      <c r="A218" s="25">
        <v>2217</v>
      </c>
      <c r="B218" s="8">
        <v>100002217</v>
      </c>
      <c r="C218" s="217" t="s">
        <v>3961</v>
      </c>
      <c r="D218" s="266" t="s">
        <v>3962</v>
      </c>
      <c r="E218" t="s">
        <v>4863</v>
      </c>
      <c r="F218" s="54">
        <v>23</v>
      </c>
      <c r="G218" s="217" t="s">
        <v>323</v>
      </c>
      <c r="H218" s="217">
        <v>4</v>
      </c>
      <c r="I218" s="25" t="s">
        <v>3963</v>
      </c>
      <c r="J218" s="25"/>
      <c r="K218" s="217">
        <v>20011206</v>
      </c>
      <c r="L218" s="265" t="s">
        <v>1796</v>
      </c>
      <c r="M218" t="s">
        <v>4864</v>
      </c>
    </row>
    <row r="219" spans="1:13">
      <c r="A219" s="25">
        <v>2218</v>
      </c>
      <c r="B219" s="8">
        <v>100002218</v>
      </c>
      <c r="C219" s="217" t="s">
        <v>1027</v>
      </c>
      <c r="D219" s="266" t="s">
        <v>3964</v>
      </c>
      <c r="E219" t="s">
        <v>4863</v>
      </c>
      <c r="F219" s="54">
        <v>5</v>
      </c>
      <c r="G219" s="217" t="s">
        <v>330</v>
      </c>
      <c r="H219" s="217">
        <v>4</v>
      </c>
      <c r="I219" s="25" t="s">
        <v>3965</v>
      </c>
      <c r="J219" s="25"/>
      <c r="K219" s="217">
        <v>20010823</v>
      </c>
      <c r="L219" s="265" t="s">
        <v>1796</v>
      </c>
      <c r="M219" t="s">
        <v>4864</v>
      </c>
    </row>
    <row r="220" spans="1:13">
      <c r="A220" s="25">
        <v>2219</v>
      </c>
      <c r="B220" s="8">
        <v>100002219</v>
      </c>
      <c r="C220" s="217" t="s">
        <v>1028</v>
      </c>
      <c r="D220" s="266" t="s">
        <v>4778</v>
      </c>
      <c r="E220" t="s">
        <v>4863</v>
      </c>
      <c r="F220" s="54">
        <v>13</v>
      </c>
      <c r="G220" s="217" t="s">
        <v>330</v>
      </c>
      <c r="H220" s="217">
        <v>4</v>
      </c>
      <c r="I220" s="25" t="s">
        <v>3966</v>
      </c>
      <c r="J220" s="25"/>
      <c r="K220" s="217">
        <v>20011221</v>
      </c>
      <c r="L220" s="265" t="s">
        <v>1796</v>
      </c>
      <c r="M220" t="s">
        <v>4864</v>
      </c>
    </row>
    <row r="221" spans="1:13">
      <c r="A221" s="25">
        <v>2220</v>
      </c>
      <c r="B221" s="8">
        <v>100002220</v>
      </c>
      <c r="C221" s="217" t="s">
        <v>1029</v>
      </c>
      <c r="D221" s="266" t="s">
        <v>4779</v>
      </c>
      <c r="E221" t="s">
        <v>4863</v>
      </c>
      <c r="F221" s="54">
        <v>20</v>
      </c>
      <c r="G221" s="217" t="s">
        <v>330</v>
      </c>
      <c r="H221" s="217">
        <v>3</v>
      </c>
      <c r="I221" s="25" t="s">
        <v>3967</v>
      </c>
      <c r="J221" s="25"/>
      <c r="K221" s="217">
        <v>20030216</v>
      </c>
      <c r="L221" s="265" t="s">
        <v>1836</v>
      </c>
      <c r="M221" t="s">
        <v>4864</v>
      </c>
    </row>
    <row r="222" spans="1:13">
      <c r="A222" s="25">
        <v>2221</v>
      </c>
      <c r="B222" s="8">
        <v>100002221</v>
      </c>
      <c r="C222" s="217" t="s">
        <v>1030</v>
      </c>
      <c r="D222" s="266" t="s">
        <v>3968</v>
      </c>
      <c r="E222" t="s">
        <v>4863</v>
      </c>
      <c r="F222" s="54">
        <v>34</v>
      </c>
      <c r="G222" s="217" t="s">
        <v>330</v>
      </c>
      <c r="H222" s="217">
        <v>3</v>
      </c>
      <c r="I222" s="25" t="s">
        <v>3969</v>
      </c>
      <c r="J222" s="25"/>
      <c r="K222" s="217">
        <v>20020602</v>
      </c>
      <c r="L222" s="265" t="s">
        <v>1814</v>
      </c>
      <c r="M222" t="s">
        <v>4864</v>
      </c>
    </row>
    <row r="223" spans="1:13">
      <c r="A223" s="25">
        <v>2222</v>
      </c>
      <c r="B223" s="8">
        <v>100002222</v>
      </c>
      <c r="C223" s="217" t="s">
        <v>1031</v>
      </c>
      <c r="D223" s="266" t="s">
        <v>3970</v>
      </c>
      <c r="E223" t="s">
        <v>4863</v>
      </c>
      <c r="F223" s="54">
        <v>42</v>
      </c>
      <c r="G223" s="217" t="s">
        <v>330</v>
      </c>
      <c r="H223" s="217">
        <v>3</v>
      </c>
      <c r="I223" s="25" t="s">
        <v>3971</v>
      </c>
      <c r="J223" s="25"/>
      <c r="K223" s="217">
        <v>20021104</v>
      </c>
      <c r="L223" s="265" t="s">
        <v>1814</v>
      </c>
      <c r="M223" t="s">
        <v>4864</v>
      </c>
    </row>
    <row r="224" spans="1:13">
      <c r="A224" s="25">
        <v>2223</v>
      </c>
      <c r="B224" s="8">
        <v>100002223</v>
      </c>
      <c r="C224" s="217" t="s">
        <v>1032</v>
      </c>
      <c r="D224" s="266" t="s">
        <v>3972</v>
      </c>
      <c r="E224" t="s">
        <v>4863</v>
      </c>
      <c r="F224" s="54">
        <v>42</v>
      </c>
      <c r="G224" s="217" t="s">
        <v>330</v>
      </c>
      <c r="H224" s="217">
        <v>3</v>
      </c>
      <c r="I224" s="25" t="s">
        <v>3973</v>
      </c>
      <c r="J224" s="25"/>
      <c r="K224" s="217">
        <v>20020729</v>
      </c>
      <c r="L224" s="265" t="s">
        <v>1814</v>
      </c>
      <c r="M224" t="s">
        <v>4864</v>
      </c>
    </row>
    <row r="225" spans="1:13">
      <c r="A225" s="25">
        <v>2224</v>
      </c>
      <c r="B225" s="8">
        <v>100002224</v>
      </c>
      <c r="C225" s="217" t="s">
        <v>1033</v>
      </c>
      <c r="D225" s="266" t="s">
        <v>4780</v>
      </c>
      <c r="E225" t="s">
        <v>4863</v>
      </c>
      <c r="F225" s="54">
        <v>8</v>
      </c>
      <c r="G225" s="217" t="s">
        <v>330</v>
      </c>
      <c r="H225" s="217">
        <v>3</v>
      </c>
      <c r="I225" s="25" t="s">
        <v>3974</v>
      </c>
      <c r="J225" s="25"/>
      <c r="K225" s="217">
        <v>20020801</v>
      </c>
      <c r="L225" s="265" t="s">
        <v>1814</v>
      </c>
      <c r="M225" t="s">
        <v>4864</v>
      </c>
    </row>
    <row r="226" spans="1:13">
      <c r="A226" s="25">
        <v>2225</v>
      </c>
      <c r="B226" s="8">
        <v>100002225</v>
      </c>
      <c r="C226" s="217" t="s">
        <v>1587</v>
      </c>
      <c r="D226" s="266" t="s">
        <v>3975</v>
      </c>
      <c r="E226" t="s">
        <v>4863</v>
      </c>
      <c r="F226" s="54">
        <v>28</v>
      </c>
      <c r="G226" s="217" t="s">
        <v>330</v>
      </c>
      <c r="H226" s="217">
        <v>2</v>
      </c>
      <c r="I226" s="25" t="s">
        <v>3976</v>
      </c>
      <c r="J226" s="25"/>
      <c r="K226" s="217">
        <v>20031029</v>
      </c>
      <c r="L226" s="265" t="s">
        <v>1836</v>
      </c>
      <c r="M226" t="s">
        <v>4864</v>
      </c>
    </row>
    <row r="227" spans="1:13">
      <c r="A227" s="25">
        <v>2226</v>
      </c>
      <c r="B227" s="8">
        <v>100002226</v>
      </c>
      <c r="C227" s="217" t="s">
        <v>1777</v>
      </c>
      <c r="D227" s="266" t="s">
        <v>3977</v>
      </c>
      <c r="E227" t="s">
        <v>4863</v>
      </c>
      <c r="F227" s="54">
        <v>23</v>
      </c>
      <c r="G227" s="217" t="s">
        <v>330</v>
      </c>
      <c r="H227" s="217">
        <v>2</v>
      </c>
      <c r="I227" s="25" t="s">
        <v>3978</v>
      </c>
      <c r="J227" s="25"/>
      <c r="K227" s="217">
        <v>20030409</v>
      </c>
      <c r="L227" s="265" t="s">
        <v>1836</v>
      </c>
      <c r="M227" t="s">
        <v>4864</v>
      </c>
    </row>
    <row r="228" spans="1:13">
      <c r="A228" s="25">
        <v>2227</v>
      </c>
      <c r="B228" s="8">
        <v>100002227</v>
      </c>
      <c r="C228" s="217" t="s">
        <v>1588</v>
      </c>
      <c r="D228" s="266" t="s">
        <v>3979</v>
      </c>
      <c r="E228" t="s">
        <v>4863</v>
      </c>
      <c r="F228" s="54">
        <v>7</v>
      </c>
      <c r="G228" s="217" t="s">
        <v>330</v>
      </c>
      <c r="H228" s="217">
        <v>2</v>
      </c>
      <c r="I228" s="25" t="s">
        <v>3980</v>
      </c>
      <c r="J228" s="25"/>
      <c r="K228" s="217">
        <v>20031223</v>
      </c>
      <c r="L228" s="265" t="s">
        <v>1836</v>
      </c>
      <c r="M228" t="s">
        <v>4864</v>
      </c>
    </row>
    <row r="229" spans="1:13">
      <c r="A229" s="25">
        <v>2228</v>
      </c>
      <c r="B229" s="8">
        <v>100002228</v>
      </c>
      <c r="C229" s="217" t="s">
        <v>1589</v>
      </c>
      <c r="D229" s="266" t="s">
        <v>3981</v>
      </c>
      <c r="E229" t="s">
        <v>4863</v>
      </c>
      <c r="F229" s="54">
        <v>40</v>
      </c>
      <c r="G229" s="217" t="s">
        <v>330</v>
      </c>
      <c r="H229" s="217">
        <v>2</v>
      </c>
      <c r="I229" s="25" t="s">
        <v>3982</v>
      </c>
      <c r="J229" s="25"/>
      <c r="K229" s="217">
        <v>20030523</v>
      </c>
      <c r="L229" s="265" t="s">
        <v>1836</v>
      </c>
      <c r="M229" t="s">
        <v>4864</v>
      </c>
    </row>
    <row r="230" spans="1:13">
      <c r="A230" s="25">
        <v>2229</v>
      </c>
      <c r="B230" s="8">
        <v>100002229</v>
      </c>
      <c r="C230" s="217" t="s">
        <v>1590</v>
      </c>
      <c r="D230" s="266" t="s">
        <v>3983</v>
      </c>
      <c r="E230" t="s">
        <v>4863</v>
      </c>
      <c r="F230" s="54">
        <v>45</v>
      </c>
      <c r="G230" s="217" t="s">
        <v>330</v>
      </c>
      <c r="H230" s="217">
        <v>2</v>
      </c>
      <c r="I230" s="25" t="s">
        <v>3984</v>
      </c>
      <c r="J230" s="25"/>
      <c r="K230" s="217">
        <v>20031026</v>
      </c>
      <c r="L230" s="265" t="s">
        <v>1836</v>
      </c>
      <c r="M230" t="s">
        <v>4864</v>
      </c>
    </row>
    <row r="231" spans="1:13">
      <c r="A231" s="25">
        <v>2230</v>
      </c>
      <c r="B231" s="8">
        <v>100002230</v>
      </c>
      <c r="C231" s="217" t="s">
        <v>1591</v>
      </c>
      <c r="D231" s="266" t="s">
        <v>4781</v>
      </c>
      <c r="E231" t="s">
        <v>4863</v>
      </c>
      <c r="F231" s="54">
        <v>27</v>
      </c>
      <c r="G231" s="217" t="s">
        <v>330</v>
      </c>
      <c r="H231" s="217">
        <v>2</v>
      </c>
      <c r="I231" s="25" t="s">
        <v>3985</v>
      </c>
      <c r="J231" s="25"/>
      <c r="K231" s="217">
        <v>20030505</v>
      </c>
      <c r="L231" s="265" t="s">
        <v>1836</v>
      </c>
      <c r="M231" t="s">
        <v>4864</v>
      </c>
    </row>
    <row r="232" spans="1:13">
      <c r="A232" s="25">
        <v>2231</v>
      </c>
      <c r="B232" s="8">
        <v>100002231</v>
      </c>
      <c r="C232" s="217" t="s">
        <v>1592</v>
      </c>
      <c r="D232" s="266" t="s">
        <v>4782</v>
      </c>
      <c r="E232" t="s">
        <v>4863</v>
      </c>
      <c r="F232" s="54">
        <v>4</v>
      </c>
      <c r="G232" s="217" t="s">
        <v>330</v>
      </c>
      <c r="H232" s="217">
        <v>2</v>
      </c>
      <c r="I232" s="25" t="s">
        <v>3986</v>
      </c>
      <c r="J232" s="25"/>
      <c r="K232" s="217">
        <v>20040224</v>
      </c>
      <c r="L232" s="265" t="s">
        <v>1847</v>
      </c>
      <c r="M232" t="s">
        <v>4864</v>
      </c>
    </row>
    <row r="233" spans="1:13">
      <c r="A233" s="25">
        <v>2232</v>
      </c>
      <c r="B233" s="8">
        <v>100002232</v>
      </c>
      <c r="C233" s="217" t="s">
        <v>3987</v>
      </c>
      <c r="D233" s="266" t="s">
        <v>4783</v>
      </c>
      <c r="E233" t="s">
        <v>4863</v>
      </c>
      <c r="F233" s="54">
        <v>27</v>
      </c>
      <c r="G233" s="217" t="s">
        <v>330</v>
      </c>
      <c r="H233" s="217">
        <v>1</v>
      </c>
      <c r="I233" s="25" t="s">
        <v>3988</v>
      </c>
      <c r="J233" s="25"/>
      <c r="K233" s="217">
        <v>20050305</v>
      </c>
      <c r="L233" s="265" t="s">
        <v>2092</v>
      </c>
      <c r="M233" t="s">
        <v>4864</v>
      </c>
    </row>
    <row r="234" spans="1:13">
      <c r="A234" s="25">
        <v>2233</v>
      </c>
      <c r="B234" s="8">
        <v>100002233</v>
      </c>
      <c r="C234" s="217" t="s">
        <v>3989</v>
      </c>
      <c r="D234" s="266" t="s">
        <v>4784</v>
      </c>
      <c r="E234" t="s">
        <v>4863</v>
      </c>
      <c r="F234" s="54">
        <v>21</v>
      </c>
      <c r="G234" s="217" t="s">
        <v>330</v>
      </c>
      <c r="H234" s="217">
        <v>1</v>
      </c>
      <c r="I234" s="25" t="s">
        <v>3990</v>
      </c>
      <c r="J234" s="25"/>
      <c r="K234" s="217">
        <v>20040514</v>
      </c>
      <c r="L234" s="265" t="s">
        <v>1847</v>
      </c>
      <c r="M234" t="s">
        <v>4864</v>
      </c>
    </row>
    <row r="235" spans="1:13">
      <c r="A235" s="25">
        <v>2234</v>
      </c>
      <c r="B235" s="8">
        <v>100002234</v>
      </c>
      <c r="C235" s="217" t="s">
        <v>3991</v>
      </c>
      <c r="D235" s="266" t="s">
        <v>4785</v>
      </c>
      <c r="E235" t="s">
        <v>4863</v>
      </c>
      <c r="F235" s="54">
        <v>42</v>
      </c>
      <c r="G235" s="217" t="s">
        <v>330</v>
      </c>
      <c r="H235" s="217">
        <v>1</v>
      </c>
      <c r="I235" s="25" t="s">
        <v>3992</v>
      </c>
      <c r="J235" s="25"/>
      <c r="K235" s="217">
        <v>20050301</v>
      </c>
      <c r="L235" s="265" t="s">
        <v>2092</v>
      </c>
      <c r="M235" t="s">
        <v>4864</v>
      </c>
    </row>
    <row r="236" spans="1:13">
      <c r="A236" s="25">
        <v>2235</v>
      </c>
      <c r="B236" s="8">
        <v>100002235</v>
      </c>
      <c r="C236" s="217" t="s">
        <v>3993</v>
      </c>
      <c r="D236" s="266" t="s">
        <v>3994</v>
      </c>
      <c r="E236" t="s">
        <v>4863</v>
      </c>
      <c r="F236" s="54">
        <v>43</v>
      </c>
      <c r="G236" s="217" t="s">
        <v>330</v>
      </c>
      <c r="H236" s="217">
        <v>1</v>
      </c>
      <c r="I236" s="25" t="s">
        <v>3995</v>
      </c>
      <c r="J236" s="25"/>
      <c r="K236" s="217">
        <v>20041117</v>
      </c>
      <c r="L236" s="265" t="s">
        <v>1847</v>
      </c>
      <c r="M236" t="s">
        <v>4864</v>
      </c>
    </row>
    <row r="237" spans="1:13">
      <c r="A237" s="25">
        <v>2236</v>
      </c>
      <c r="B237" s="8">
        <v>100002236</v>
      </c>
      <c r="C237" s="217" t="s">
        <v>3996</v>
      </c>
      <c r="D237" s="266" t="s">
        <v>3997</v>
      </c>
      <c r="E237" t="s">
        <v>4863</v>
      </c>
      <c r="F237" s="54">
        <v>20</v>
      </c>
      <c r="G237" s="217" t="s">
        <v>330</v>
      </c>
      <c r="H237" s="217">
        <v>1</v>
      </c>
      <c r="I237" s="25" t="s">
        <v>3998</v>
      </c>
      <c r="J237" s="25"/>
      <c r="K237" s="217">
        <v>20041122</v>
      </c>
      <c r="L237" s="265" t="s">
        <v>1847</v>
      </c>
      <c r="M237" t="s">
        <v>4864</v>
      </c>
    </row>
    <row r="238" spans="1:13">
      <c r="A238" s="25">
        <v>2237</v>
      </c>
      <c r="B238" s="8">
        <v>100002237</v>
      </c>
      <c r="C238" s="217" t="s">
        <v>3999</v>
      </c>
      <c r="D238" s="266" t="s">
        <v>4786</v>
      </c>
      <c r="E238" t="s">
        <v>4863</v>
      </c>
      <c r="F238" s="54">
        <v>27</v>
      </c>
      <c r="G238" s="217" t="s">
        <v>330</v>
      </c>
      <c r="H238" s="217">
        <v>1</v>
      </c>
      <c r="I238" s="25" t="s">
        <v>4000</v>
      </c>
      <c r="J238" s="25"/>
      <c r="K238" s="217">
        <v>20041117</v>
      </c>
      <c r="L238" s="265" t="s">
        <v>1847</v>
      </c>
      <c r="M238" t="s">
        <v>4864</v>
      </c>
    </row>
    <row r="239" spans="1:13">
      <c r="A239" s="25">
        <v>2238</v>
      </c>
      <c r="B239" s="8">
        <v>100002238</v>
      </c>
      <c r="C239" s="217" t="s">
        <v>4001</v>
      </c>
      <c r="D239" s="266" t="s">
        <v>4787</v>
      </c>
      <c r="E239" t="s">
        <v>4863</v>
      </c>
      <c r="F239" s="54">
        <v>9</v>
      </c>
      <c r="G239" s="217" t="s">
        <v>330</v>
      </c>
      <c r="H239" s="217">
        <v>1</v>
      </c>
      <c r="I239" s="25" t="s">
        <v>4002</v>
      </c>
      <c r="J239" s="25"/>
      <c r="K239" s="217">
        <v>20050215</v>
      </c>
      <c r="L239" s="265" t="s">
        <v>2092</v>
      </c>
      <c r="M239" t="s">
        <v>4864</v>
      </c>
    </row>
    <row r="240" spans="1:13">
      <c r="A240" s="25">
        <v>2239</v>
      </c>
      <c r="B240" s="8">
        <v>100002239</v>
      </c>
      <c r="C240" s="217" t="s">
        <v>4003</v>
      </c>
      <c r="D240" s="266" t="s">
        <v>4788</v>
      </c>
      <c r="E240" t="s">
        <v>4863</v>
      </c>
      <c r="F240" s="54">
        <v>4</v>
      </c>
      <c r="G240" s="217" t="s">
        <v>330</v>
      </c>
      <c r="H240" s="217">
        <v>1</v>
      </c>
      <c r="I240" s="25" t="s">
        <v>4004</v>
      </c>
      <c r="J240" s="25"/>
      <c r="K240" s="217">
        <v>20041101</v>
      </c>
      <c r="L240" s="265" t="s">
        <v>1847</v>
      </c>
      <c r="M240" t="s">
        <v>4864</v>
      </c>
    </row>
    <row r="241" spans="1:13">
      <c r="A241" s="25">
        <v>2240</v>
      </c>
      <c r="B241" s="8">
        <v>100002240</v>
      </c>
      <c r="C241" s="217" t="s">
        <v>1776</v>
      </c>
      <c r="D241" s="266" t="s">
        <v>4005</v>
      </c>
      <c r="E241" t="s">
        <v>4863</v>
      </c>
      <c r="F241" s="54">
        <v>23</v>
      </c>
      <c r="G241" s="217" t="s">
        <v>330</v>
      </c>
      <c r="H241" s="217">
        <v>2</v>
      </c>
      <c r="I241" s="25" t="s">
        <v>4006</v>
      </c>
      <c r="J241" s="25"/>
      <c r="K241" s="217">
        <v>20030523</v>
      </c>
      <c r="L241" s="265" t="s">
        <v>1836</v>
      </c>
      <c r="M241" t="s">
        <v>4864</v>
      </c>
    </row>
    <row r="242" spans="1:13">
      <c r="A242" s="25">
        <v>2241</v>
      </c>
      <c r="B242" s="8">
        <v>100002241</v>
      </c>
      <c r="C242" s="217" t="s">
        <v>4007</v>
      </c>
      <c r="D242" s="266" t="s">
        <v>4789</v>
      </c>
      <c r="E242" t="s">
        <v>4863</v>
      </c>
      <c r="F242" s="54">
        <v>23</v>
      </c>
      <c r="G242" s="217" t="s">
        <v>330</v>
      </c>
      <c r="H242" s="217">
        <v>2</v>
      </c>
      <c r="I242" s="25" t="s">
        <v>4008</v>
      </c>
      <c r="J242" s="25"/>
      <c r="K242" s="217">
        <v>20030622</v>
      </c>
      <c r="L242" s="265" t="s">
        <v>1836</v>
      </c>
      <c r="M242" t="s">
        <v>4864</v>
      </c>
    </row>
    <row r="243" spans="1:13">
      <c r="A243" s="25">
        <v>2242</v>
      </c>
      <c r="B243" s="8">
        <v>100002242</v>
      </c>
      <c r="C243" s="217" t="s">
        <v>4009</v>
      </c>
      <c r="D243" s="266" t="s">
        <v>4790</v>
      </c>
      <c r="E243" t="s">
        <v>4863</v>
      </c>
      <c r="F243" s="54">
        <v>23</v>
      </c>
      <c r="G243" s="217" t="s">
        <v>330</v>
      </c>
      <c r="H243" s="217">
        <v>3</v>
      </c>
      <c r="I243" s="25" t="s">
        <v>4010</v>
      </c>
      <c r="J243" s="25"/>
      <c r="K243" s="217">
        <v>20020802</v>
      </c>
      <c r="L243" s="265" t="s">
        <v>1814</v>
      </c>
      <c r="M243" t="s">
        <v>4864</v>
      </c>
    </row>
    <row r="244" spans="1:13">
      <c r="A244" s="25">
        <v>2243</v>
      </c>
      <c r="B244" s="8">
        <v>100002243</v>
      </c>
      <c r="C244" s="217" t="s">
        <v>1743</v>
      </c>
      <c r="D244" s="266" t="s">
        <v>4011</v>
      </c>
      <c r="E244" t="s">
        <v>4863</v>
      </c>
      <c r="F244" s="54">
        <v>23</v>
      </c>
      <c r="G244" s="217" t="s">
        <v>316</v>
      </c>
      <c r="H244" s="217">
        <v>4</v>
      </c>
      <c r="I244" s="25" t="s">
        <v>4012</v>
      </c>
      <c r="J244" s="25"/>
      <c r="K244" s="217">
        <v>20010719</v>
      </c>
      <c r="L244" s="265" t="s">
        <v>1796</v>
      </c>
      <c r="M244" t="s">
        <v>4864</v>
      </c>
    </row>
    <row r="245" spans="1:13">
      <c r="A245" s="25">
        <v>2244</v>
      </c>
      <c r="B245" s="8">
        <v>100002244</v>
      </c>
      <c r="C245" s="217" t="s">
        <v>1545</v>
      </c>
      <c r="D245" s="266" t="s">
        <v>4791</v>
      </c>
      <c r="E245" t="s">
        <v>4863</v>
      </c>
      <c r="F245" s="54">
        <v>23</v>
      </c>
      <c r="G245" s="217" t="s">
        <v>316</v>
      </c>
      <c r="H245" s="217">
        <v>3</v>
      </c>
      <c r="I245" s="25" t="s">
        <v>4013</v>
      </c>
      <c r="J245" s="25"/>
      <c r="K245" s="217">
        <v>20010615</v>
      </c>
      <c r="L245" s="265" t="s">
        <v>1796</v>
      </c>
      <c r="M245" t="s">
        <v>4864</v>
      </c>
    </row>
    <row r="246" spans="1:13">
      <c r="A246" s="25">
        <v>2245</v>
      </c>
      <c r="B246" s="8">
        <v>100002245</v>
      </c>
      <c r="C246" s="217" t="s">
        <v>1190</v>
      </c>
      <c r="D246" s="266" t="s">
        <v>4792</v>
      </c>
      <c r="E246" t="s">
        <v>4863</v>
      </c>
      <c r="F246" s="54">
        <v>22</v>
      </c>
      <c r="G246" s="217" t="s">
        <v>316</v>
      </c>
      <c r="H246" s="217">
        <v>3</v>
      </c>
      <c r="I246" s="25" t="s">
        <v>4014</v>
      </c>
      <c r="J246" s="25"/>
      <c r="K246" s="217">
        <v>20021007</v>
      </c>
      <c r="L246" s="265" t="s">
        <v>1814</v>
      </c>
      <c r="M246" t="s">
        <v>4864</v>
      </c>
    </row>
    <row r="247" spans="1:13">
      <c r="A247" s="25">
        <v>2246</v>
      </c>
      <c r="B247" s="8">
        <v>100002246</v>
      </c>
      <c r="C247" s="217" t="s">
        <v>1562</v>
      </c>
      <c r="D247" s="266" t="s">
        <v>4793</v>
      </c>
      <c r="E247" t="s">
        <v>4863</v>
      </c>
      <c r="F247" s="54">
        <v>23</v>
      </c>
      <c r="G247" s="217" t="s">
        <v>317</v>
      </c>
      <c r="H247" s="217" t="s">
        <v>43</v>
      </c>
      <c r="I247" s="25" t="s">
        <v>4015</v>
      </c>
      <c r="J247" s="25"/>
      <c r="K247" s="217">
        <v>19981225</v>
      </c>
      <c r="L247" s="265" t="s">
        <v>1784</v>
      </c>
      <c r="M247" t="s">
        <v>4864</v>
      </c>
    </row>
    <row r="248" spans="1:13">
      <c r="A248" s="25">
        <v>2247</v>
      </c>
      <c r="B248" s="8">
        <v>100002247</v>
      </c>
      <c r="C248" s="217" t="s">
        <v>703</v>
      </c>
      <c r="D248" s="266" t="s">
        <v>4016</v>
      </c>
      <c r="E248" t="s">
        <v>4863</v>
      </c>
      <c r="F248" s="54">
        <v>25</v>
      </c>
      <c r="G248" s="217" t="s">
        <v>317</v>
      </c>
      <c r="H248" s="217" t="s">
        <v>44</v>
      </c>
      <c r="I248" s="25" t="s">
        <v>4017</v>
      </c>
      <c r="J248" s="25"/>
      <c r="K248" s="217">
        <v>20000523</v>
      </c>
      <c r="L248" s="265" t="s">
        <v>1787</v>
      </c>
      <c r="M248" t="s">
        <v>4864</v>
      </c>
    </row>
    <row r="249" spans="1:13">
      <c r="A249" s="25">
        <v>2248</v>
      </c>
      <c r="B249" s="8">
        <v>100002248</v>
      </c>
      <c r="C249" s="217" t="s">
        <v>680</v>
      </c>
      <c r="D249" s="266" t="s">
        <v>4794</v>
      </c>
      <c r="E249" t="s">
        <v>4863</v>
      </c>
      <c r="F249" s="54">
        <v>27</v>
      </c>
      <c r="G249" s="217" t="s">
        <v>317</v>
      </c>
      <c r="H249" s="217" t="s">
        <v>44</v>
      </c>
      <c r="I249" s="25" t="s">
        <v>4018</v>
      </c>
      <c r="J249" s="25"/>
      <c r="K249" s="217">
        <v>20001205</v>
      </c>
      <c r="L249" s="265" t="s">
        <v>1787</v>
      </c>
      <c r="M249" t="s">
        <v>4864</v>
      </c>
    </row>
    <row r="250" spans="1:13">
      <c r="A250" s="25">
        <v>2249</v>
      </c>
      <c r="B250" s="8">
        <v>100002249</v>
      </c>
      <c r="C250" s="217" t="s">
        <v>983</v>
      </c>
      <c r="D250" s="266" t="s">
        <v>4795</v>
      </c>
      <c r="E250" t="s">
        <v>4863</v>
      </c>
      <c r="F250" s="54">
        <v>2</v>
      </c>
      <c r="G250" s="217" t="s">
        <v>317</v>
      </c>
      <c r="H250" s="217">
        <v>4</v>
      </c>
      <c r="I250" s="25" t="s">
        <v>4019</v>
      </c>
      <c r="J250" s="25"/>
      <c r="K250" s="217">
        <v>20010425</v>
      </c>
      <c r="L250" s="265" t="s">
        <v>1796</v>
      </c>
      <c r="M250" t="s">
        <v>4864</v>
      </c>
    </row>
    <row r="251" spans="1:13">
      <c r="A251" s="25">
        <v>2250</v>
      </c>
      <c r="B251" s="8">
        <v>100002250</v>
      </c>
      <c r="C251" s="217" t="s">
        <v>985</v>
      </c>
      <c r="D251" s="266" t="s">
        <v>4796</v>
      </c>
      <c r="E251" t="s">
        <v>4863</v>
      </c>
      <c r="F251" s="54">
        <v>26</v>
      </c>
      <c r="G251" s="217" t="s">
        <v>317</v>
      </c>
      <c r="H251" s="217">
        <v>4</v>
      </c>
      <c r="I251" s="25" t="s">
        <v>4020</v>
      </c>
      <c r="J251" s="25"/>
      <c r="K251" s="217">
        <v>20020107</v>
      </c>
      <c r="L251" s="265" t="s">
        <v>1814</v>
      </c>
      <c r="M251" t="s">
        <v>4864</v>
      </c>
    </row>
    <row r="252" spans="1:13">
      <c r="A252" s="25">
        <v>2251</v>
      </c>
      <c r="B252" s="8">
        <v>100002251</v>
      </c>
      <c r="C252" s="217" t="s">
        <v>987</v>
      </c>
      <c r="D252" s="266" t="s">
        <v>4797</v>
      </c>
      <c r="E252" t="s">
        <v>4863</v>
      </c>
      <c r="F252" s="54">
        <v>22</v>
      </c>
      <c r="G252" s="217" t="s">
        <v>317</v>
      </c>
      <c r="H252" s="217">
        <v>4</v>
      </c>
      <c r="I252" s="25" t="s">
        <v>4021</v>
      </c>
      <c r="J252" s="25"/>
      <c r="K252" s="217">
        <v>20011231</v>
      </c>
      <c r="L252" s="265" t="s">
        <v>1796</v>
      </c>
      <c r="M252" t="s">
        <v>4864</v>
      </c>
    </row>
    <row r="253" spans="1:13">
      <c r="A253" s="25">
        <v>2252</v>
      </c>
      <c r="B253" s="8">
        <v>100002252</v>
      </c>
      <c r="C253" s="217" t="s">
        <v>978</v>
      </c>
      <c r="D253" s="266" t="s">
        <v>4798</v>
      </c>
      <c r="E253" t="s">
        <v>4863</v>
      </c>
      <c r="F253" s="54">
        <v>23</v>
      </c>
      <c r="G253" s="217" t="s">
        <v>317</v>
      </c>
      <c r="H253" s="217">
        <v>4</v>
      </c>
      <c r="I253" s="25" t="s">
        <v>4022</v>
      </c>
      <c r="J253" s="25"/>
      <c r="K253" s="217">
        <v>20020314</v>
      </c>
      <c r="L253" s="265" t="s">
        <v>1814</v>
      </c>
      <c r="M253" t="s">
        <v>4864</v>
      </c>
    </row>
    <row r="254" spans="1:13">
      <c r="A254" s="25">
        <v>2253</v>
      </c>
      <c r="B254" s="8">
        <v>100002253</v>
      </c>
      <c r="C254" s="217" t="s">
        <v>977</v>
      </c>
      <c r="D254" s="266" t="s">
        <v>4023</v>
      </c>
      <c r="E254" t="s">
        <v>4863</v>
      </c>
      <c r="F254" s="54">
        <v>23</v>
      </c>
      <c r="G254" s="217" t="s">
        <v>317</v>
      </c>
      <c r="H254" s="217">
        <v>4</v>
      </c>
      <c r="I254" s="25" t="s">
        <v>4024</v>
      </c>
      <c r="J254" s="25"/>
      <c r="K254" s="217">
        <v>20011219</v>
      </c>
      <c r="L254" s="265" t="s">
        <v>1796</v>
      </c>
      <c r="M254" t="s">
        <v>4864</v>
      </c>
    </row>
    <row r="255" spans="1:13">
      <c r="A255" s="25">
        <v>2254</v>
      </c>
      <c r="B255" s="8">
        <v>100002254</v>
      </c>
      <c r="C255" s="217" t="s">
        <v>4025</v>
      </c>
      <c r="D255" s="266" t="s">
        <v>4026</v>
      </c>
      <c r="E255" t="s">
        <v>4863</v>
      </c>
      <c r="F255" s="54">
        <v>20</v>
      </c>
      <c r="G255" s="217" t="s">
        <v>317</v>
      </c>
      <c r="H255" s="217">
        <v>4</v>
      </c>
      <c r="I255" s="25" t="s">
        <v>4027</v>
      </c>
      <c r="J255" s="25"/>
      <c r="K255" s="217">
        <v>20010527</v>
      </c>
      <c r="L255" s="265" t="s">
        <v>1796</v>
      </c>
      <c r="M255" t="s">
        <v>4864</v>
      </c>
    </row>
    <row r="256" spans="1:13">
      <c r="A256" s="25">
        <v>2255</v>
      </c>
      <c r="B256" s="8">
        <v>100002255</v>
      </c>
      <c r="C256" s="217" t="s">
        <v>984</v>
      </c>
      <c r="D256" s="266" t="s">
        <v>4028</v>
      </c>
      <c r="E256" t="s">
        <v>4863</v>
      </c>
      <c r="F256" s="54">
        <v>20</v>
      </c>
      <c r="G256" s="217" t="s">
        <v>317</v>
      </c>
      <c r="H256" s="217">
        <v>4</v>
      </c>
      <c r="I256" s="25" t="s">
        <v>4029</v>
      </c>
      <c r="J256" s="25"/>
      <c r="K256" s="217">
        <v>20011001</v>
      </c>
      <c r="L256" s="265" t="s">
        <v>1796</v>
      </c>
      <c r="M256" t="s">
        <v>4864</v>
      </c>
    </row>
    <row r="257" spans="1:13">
      <c r="A257" s="25">
        <v>2256</v>
      </c>
      <c r="B257" s="8">
        <v>100002256</v>
      </c>
      <c r="C257" s="217" t="s">
        <v>981</v>
      </c>
      <c r="D257" s="266" t="s">
        <v>4030</v>
      </c>
      <c r="E257" t="s">
        <v>4863</v>
      </c>
      <c r="F257" s="54">
        <v>5</v>
      </c>
      <c r="G257" s="217" t="s">
        <v>317</v>
      </c>
      <c r="H257" s="217">
        <v>4</v>
      </c>
      <c r="I257" s="25" t="s">
        <v>4031</v>
      </c>
      <c r="J257" s="25"/>
      <c r="K257" s="217">
        <v>20010713</v>
      </c>
      <c r="L257" s="265" t="s">
        <v>1796</v>
      </c>
      <c r="M257" t="s">
        <v>4864</v>
      </c>
    </row>
    <row r="258" spans="1:13">
      <c r="A258" s="25">
        <v>2257</v>
      </c>
      <c r="B258" s="8">
        <v>100002257</v>
      </c>
      <c r="C258" s="217" t="s">
        <v>982</v>
      </c>
      <c r="D258" s="266" t="s">
        <v>4032</v>
      </c>
      <c r="E258" t="s">
        <v>4863</v>
      </c>
      <c r="F258" s="54">
        <v>8</v>
      </c>
      <c r="G258" s="217" t="s">
        <v>317</v>
      </c>
      <c r="H258" s="217">
        <v>4</v>
      </c>
      <c r="I258" s="25" t="s">
        <v>4033</v>
      </c>
      <c r="J258" s="25"/>
      <c r="K258" s="217">
        <v>20010508</v>
      </c>
      <c r="L258" s="265" t="s">
        <v>1796</v>
      </c>
      <c r="M258" t="s">
        <v>4864</v>
      </c>
    </row>
    <row r="259" spans="1:13">
      <c r="A259" s="25">
        <v>2258</v>
      </c>
      <c r="B259" s="8">
        <v>100002258</v>
      </c>
      <c r="C259" s="217" t="s">
        <v>986</v>
      </c>
      <c r="D259" s="266" t="s">
        <v>4034</v>
      </c>
      <c r="E259" t="s">
        <v>4863</v>
      </c>
      <c r="F259" s="54">
        <v>23</v>
      </c>
      <c r="G259" s="217" t="s">
        <v>317</v>
      </c>
      <c r="H259" s="217">
        <v>4</v>
      </c>
      <c r="I259" s="25" t="s">
        <v>4035</v>
      </c>
      <c r="J259" s="25"/>
      <c r="K259" s="217">
        <v>20011221</v>
      </c>
      <c r="L259" s="265" t="s">
        <v>1796</v>
      </c>
      <c r="M259" t="s">
        <v>4864</v>
      </c>
    </row>
    <row r="260" spans="1:13">
      <c r="A260" s="25">
        <v>2259</v>
      </c>
      <c r="B260" s="8">
        <v>100002259</v>
      </c>
      <c r="C260" s="217" t="s">
        <v>979</v>
      </c>
      <c r="D260" s="266" t="s">
        <v>4799</v>
      </c>
      <c r="E260" t="s">
        <v>4863</v>
      </c>
      <c r="F260" s="54">
        <v>15</v>
      </c>
      <c r="G260" s="217" t="s">
        <v>317</v>
      </c>
      <c r="H260" s="217">
        <v>4</v>
      </c>
      <c r="I260" s="25" t="s">
        <v>4036</v>
      </c>
      <c r="J260" s="25"/>
      <c r="K260" s="217">
        <v>20010604</v>
      </c>
      <c r="L260" s="265" t="s">
        <v>1796</v>
      </c>
      <c r="M260" t="s">
        <v>4864</v>
      </c>
    </row>
    <row r="261" spans="1:13">
      <c r="A261" s="25">
        <v>2260</v>
      </c>
      <c r="B261" s="8">
        <v>100002260</v>
      </c>
      <c r="C261" s="217" t="s">
        <v>1567</v>
      </c>
      <c r="D261" s="266" t="s">
        <v>4800</v>
      </c>
      <c r="E261" t="s">
        <v>4863</v>
      </c>
      <c r="F261" s="54">
        <v>23</v>
      </c>
      <c r="G261" s="217" t="s">
        <v>317</v>
      </c>
      <c r="H261" s="217">
        <v>4</v>
      </c>
      <c r="I261" s="25" t="s">
        <v>4037</v>
      </c>
      <c r="J261" s="25"/>
      <c r="K261" s="217">
        <v>20020114</v>
      </c>
      <c r="L261" s="265" t="s">
        <v>1814</v>
      </c>
      <c r="M261" t="s">
        <v>4864</v>
      </c>
    </row>
    <row r="262" spans="1:13">
      <c r="A262" s="25">
        <v>2261</v>
      </c>
      <c r="B262" s="8">
        <v>100002261</v>
      </c>
      <c r="C262" s="217" t="s">
        <v>980</v>
      </c>
      <c r="D262" s="266" t="s">
        <v>4038</v>
      </c>
      <c r="E262" t="s">
        <v>4863</v>
      </c>
      <c r="F262" s="54">
        <v>46</v>
      </c>
      <c r="G262" s="217" t="s">
        <v>317</v>
      </c>
      <c r="H262" s="217">
        <v>4</v>
      </c>
      <c r="I262" s="25" t="s">
        <v>4039</v>
      </c>
      <c r="J262" s="25"/>
      <c r="K262" s="217">
        <v>20010510</v>
      </c>
      <c r="L262" s="265" t="s">
        <v>1796</v>
      </c>
      <c r="M262" t="s">
        <v>4864</v>
      </c>
    </row>
    <row r="263" spans="1:13">
      <c r="A263" s="25">
        <v>2262</v>
      </c>
      <c r="B263" s="8">
        <v>100002262</v>
      </c>
      <c r="C263" s="217" t="s">
        <v>988</v>
      </c>
      <c r="D263" s="266" t="s">
        <v>4040</v>
      </c>
      <c r="E263" t="s">
        <v>4863</v>
      </c>
      <c r="F263" s="54">
        <v>23</v>
      </c>
      <c r="G263" s="217" t="s">
        <v>317</v>
      </c>
      <c r="H263" s="217">
        <v>4</v>
      </c>
      <c r="I263" s="25" t="s">
        <v>4041</v>
      </c>
      <c r="J263" s="25"/>
      <c r="K263" s="217">
        <v>20010830</v>
      </c>
      <c r="L263" s="265" t="s">
        <v>1796</v>
      </c>
      <c r="M263" t="s">
        <v>4864</v>
      </c>
    </row>
    <row r="264" spans="1:13">
      <c r="A264" s="25">
        <v>2263</v>
      </c>
      <c r="B264" s="8">
        <v>100002263</v>
      </c>
      <c r="C264" s="217" t="s">
        <v>993</v>
      </c>
      <c r="D264" s="266" t="s">
        <v>4801</v>
      </c>
      <c r="E264" t="s">
        <v>4863</v>
      </c>
      <c r="F264" s="54">
        <v>27</v>
      </c>
      <c r="G264" s="217" t="s">
        <v>317</v>
      </c>
      <c r="H264" s="217">
        <v>4</v>
      </c>
      <c r="I264" s="25" t="s">
        <v>4042</v>
      </c>
      <c r="J264" s="25"/>
      <c r="K264" s="217">
        <v>20010707</v>
      </c>
      <c r="L264" s="265" t="s">
        <v>1796</v>
      </c>
      <c r="M264" t="s">
        <v>4864</v>
      </c>
    </row>
    <row r="265" spans="1:13">
      <c r="A265" s="25">
        <v>2264</v>
      </c>
      <c r="B265" s="8">
        <v>100002264</v>
      </c>
      <c r="C265" s="217" t="s">
        <v>1022</v>
      </c>
      <c r="D265" s="266" t="s">
        <v>4802</v>
      </c>
      <c r="E265" t="s">
        <v>4863</v>
      </c>
      <c r="F265" s="54">
        <v>23</v>
      </c>
      <c r="G265" s="217" t="s">
        <v>317</v>
      </c>
      <c r="H265" s="217">
        <v>3</v>
      </c>
      <c r="I265" s="25" t="s">
        <v>4043</v>
      </c>
      <c r="J265" s="25"/>
      <c r="K265" s="217">
        <v>20021026</v>
      </c>
      <c r="L265" s="265" t="s">
        <v>1814</v>
      </c>
      <c r="M265" t="s">
        <v>4864</v>
      </c>
    </row>
    <row r="266" spans="1:13">
      <c r="A266" s="25">
        <v>2265</v>
      </c>
      <c r="B266" s="8">
        <v>100002265</v>
      </c>
      <c r="C266" s="217" t="s">
        <v>999</v>
      </c>
      <c r="D266" s="266" t="s">
        <v>4803</v>
      </c>
      <c r="E266" t="s">
        <v>4863</v>
      </c>
      <c r="F266" s="54">
        <v>23</v>
      </c>
      <c r="G266" s="217" t="s">
        <v>317</v>
      </c>
      <c r="H266" s="217">
        <v>3</v>
      </c>
      <c r="I266" s="25" t="s">
        <v>4044</v>
      </c>
      <c r="J266" s="25"/>
      <c r="K266" s="217">
        <v>20030303</v>
      </c>
      <c r="L266" s="265" t="s">
        <v>1836</v>
      </c>
      <c r="M266" t="s">
        <v>4864</v>
      </c>
    </row>
    <row r="267" spans="1:13">
      <c r="A267" s="25">
        <v>2266</v>
      </c>
      <c r="B267" s="8">
        <v>100002266</v>
      </c>
      <c r="C267" s="217" t="s">
        <v>995</v>
      </c>
      <c r="D267" s="266" t="s">
        <v>4045</v>
      </c>
      <c r="E267" t="s">
        <v>4863</v>
      </c>
      <c r="F267" s="54">
        <v>21</v>
      </c>
      <c r="G267" s="217" t="s">
        <v>317</v>
      </c>
      <c r="H267" s="217">
        <v>3</v>
      </c>
      <c r="I267" s="25" t="s">
        <v>4046</v>
      </c>
      <c r="J267" s="25"/>
      <c r="K267" s="217">
        <v>20020529</v>
      </c>
      <c r="L267" s="265" t="s">
        <v>1814</v>
      </c>
      <c r="M267" t="s">
        <v>4864</v>
      </c>
    </row>
    <row r="268" spans="1:13">
      <c r="A268" s="25">
        <v>2267</v>
      </c>
      <c r="B268" s="8">
        <v>100002267</v>
      </c>
      <c r="C268" s="217" t="s">
        <v>1563</v>
      </c>
      <c r="D268" s="266" t="s">
        <v>4047</v>
      </c>
      <c r="E268" t="s">
        <v>4863</v>
      </c>
      <c r="F268" s="54">
        <v>20</v>
      </c>
      <c r="G268" s="217" t="s">
        <v>317</v>
      </c>
      <c r="H268" s="217">
        <v>3</v>
      </c>
      <c r="I268" s="25" t="s">
        <v>4048</v>
      </c>
      <c r="J268" s="25"/>
      <c r="K268" s="217">
        <v>20021124</v>
      </c>
      <c r="L268" s="265" t="s">
        <v>1814</v>
      </c>
      <c r="M268" t="s">
        <v>4864</v>
      </c>
    </row>
    <row r="269" spans="1:13">
      <c r="A269" s="25">
        <v>2268</v>
      </c>
      <c r="B269" s="8">
        <v>100002268</v>
      </c>
      <c r="C269" s="217" t="s">
        <v>990</v>
      </c>
      <c r="D269" s="266" t="s">
        <v>4049</v>
      </c>
      <c r="E269" t="s">
        <v>4863</v>
      </c>
      <c r="F269" s="54">
        <v>18</v>
      </c>
      <c r="G269" s="217" t="s">
        <v>317</v>
      </c>
      <c r="H269" s="217">
        <v>3</v>
      </c>
      <c r="I269" s="25" t="s">
        <v>4050</v>
      </c>
      <c r="J269" s="25"/>
      <c r="K269" s="217">
        <v>20021109</v>
      </c>
      <c r="L269" s="265" t="s">
        <v>1814</v>
      </c>
      <c r="M269" t="s">
        <v>4864</v>
      </c>
    </row>
    <row r="270" spans="1:13">
      <c r="A270" s="25">
        <v>2269</v>
      </c>
      <c r="B270" s="8">
        <v>100002269</v>
      </c>
      <c r="C270" s="217" t="s">
        <v>989</v>
      </c>
      <c r="D270" s="266" t="s">
        <v>4051</v>
      </c>
      <c r="E270" t="s">
        <v>4863</v>
      </c>
      <c r="F270" s="54">
        <v>23</v>
      </c>
      <c r="G270" s="217" t="s">
        <v>317</v>
      </c>
      <c r="H270" s="217">
        <v>3</v>
      </c>
      <c r="I270" s="25" t="s">
        <v>4052</v>
      </c>
      <c r="J270" s="25"/>
      <c r="K270" s="217">
        <v>20020421</v>
      </c>
      <c r="L270" s="265" t="s">
        <v>1814</v>
      </c>
      <c r="M270" t="s">
        <v>4864</v>
      </c>
    </row>
    <row r="271" spans="1:13">
      <c r="A271" s="25">
        <v>2270</v>
      </c>
      <c r="B271" s="8">
        <v>100002270</v>
      </c>
      <c r="C271" s="217" t="s">
        <v>1055</v>
      </c>
      <c r="D271" s="266" t="s">
        <v>4053</v>
      </c>
      <c r="E271" t="s">
        <v>4863</v>
      </c>
      <c r="F271" s="54">
        <v>23</v>
      </c>
      <c r="G271" s="217" t="s">
        <v>317</v>
      </c>
      <c r="H271" s="217">
        <v>3</v>
      </c>
      <c r="I271" s="25" t="s">
        <v>4054</v>
      </c>
      <c r="J271" s="25"/>
      <c r="K271" s="217">
        <v>20020605</v>
      </c>
      <c r="L271" s="265" t="s">
        <v>1814</v>
      </c>
      <c r="M271" t="s">
        <v>4864</v>
      </c>
    </row>
    <row r="272" spans="1:13">
      <c r="A272" s="25">
        <v>2271</v>
      </c>
      <c r="B272" s="8">
        <v>100002271</v>
      </c>
      <c r="C272" s="217" t="s">
        <v>4055</v>
      </c>
      <c r="D272" s="266" t="s">
        <v>4056</v>
      </c>
      <c r="E272" t="s">
        <v>4863</v>
      </c>
      <c r="F272" s="54">
        <v>23</v>
      </c>
      <c r="G272" s="217" t="s">
        <v>317</v>
      </c>
      <c r="H272" s="217">
        <v>3</v>
      </c>
      <c r="I272" s="25" t="s">
        <v>4057</v>
      </c>
      <c r="J272" s="25"/>
      <c r="K272" s="217">
        <v>20021224</v>
      </c>
      <c r="L272" s="265" t="s">
        <v>1814</v>
      </c>
      <c r="M272" t="s">
        <v>4864</v>
      </c>
    </row>
    <row r="273" spans="1:13">
      <c r="A273" s="25">
        <v>2272</v>
      </c>
      <c r="B273" s="8">
        <v>100002272</v>
      </c>
      <c r="C273" s="217" t="s">
        <v>1192</v>
      </c>
      <c r="D273" s="266" t="s">
        <v>4058</v>
      </c>
      <c r="E273" t="s">
        <v>4863</v>
      </c>
      <c r="F273" s="54">
        <v>29</v>
      </c>
      <c r="G273" s="217" t="s">
        <v>317</v>
      </c>
      <c r="H273" s="217">
        <v>3</v>
      </c>
      <c r="I273" s="25" t="s">
        <v>4059</v>
      </c>
      <c r="J273" s="25"/>
      <c r="K273" s="217">
        <v>20020629</v>
      </c>
      <c r="L273" s="265" t="s">
        <v>1814</v>
      </c>
      <c r="M273" t="s">
        <v>4864</v>
      </c>
    </row>
    <row r="274" spans="1:13">
      <c r="A274" s="25">
        <v>2273</v>
      </c>
      <c r="B274" s="8">
        <v>100002273</v>
      </c>
      <c r="C274" s="217" t="s">
        <v>991</v>
      </c>
      <c r="D274" s="266" t="s">
        <v>4804</v>
      </c>
      <c r="E274" t="s">
        <v>4863</v>
      </c>
      <c r="F274" s="54">
        <v>30</v>
      </c>
      <c r="G274" s="217" t="s">
        <v>317</v>
      </c>
      <c r="H274" s="217">
        <v>3</v>
      </c>
      <c r="I274" s="25" t="s">
        <v>4060</v>
      </c>
      <c r="J274" s="25"/>
      <c r="K274" s="217">
        <v>20020725</v>
      </c>
      <c r="L274" s="265" t="s">
        <v>1814</v>
      </c>
      <c r="M274" t="s">
        <v>4864</v>
      </c>
    </row>
    <row r="275" spans="1:13">
      <c r="A275" s="25">
        <v>2274</v>
      </c>
      <c r="B275" s="8">
        <v>100002274</v>
      </c>
      <c r="C275" s="217" t="s">
        <v>992</v>
      </c>
      <c r="D275" s="266" t="s">
        <v>4805</v>
      </c>
      <c r="E275" t="s">
        <v>4863</v>
      </c>
      <c r="F275" s="54">
        <v>27</v>
      </c>
      <c r="G275" s="217" t="s">
        <v>317</v>
      </c>
      <c r="H275" s="217">
        <v>3</v>
      </c>
      <c r="I275" s="25" t="s">
        <v>4061</v>
      </c>
      <c r="J275" s="25"/>
      <c r="K275" s="217">
        <v>20030122</v>
      </c>
      <c r="L275" s="265" t="s">
        <v>1836</v>
      </c>
      <c r="M275" t="s">
        <v>4864</v>
      </c>
    </row>
    <row r="276" spans="1:13">
      <c r="A276" s="25">
        <v>2275</v>
      </c>
      <c r="B276" s="8">
        <v>100002275</v>
      </c>
      <c r="C276" s="217" t="s">
        <v>1020</v>
      </c>
      <c r="D276" s="266" t="s">
        <v>4062</v>
      </c>
      <c r="E276" t="s">
        <v>4863</v>
      </c>
      <c r="F276" s="54">
        <v>22</v>
      </c>
      <c r="G276" s="217" t="s">
        <v>317</v>
      </c>
      <c r="H276" s="217">
        <v>3</v>
      </c>
      <c r="I276" s="25" t="s">
        <v>4063</v>
      </c>
      <c r="J276" s="25"/>
      <c r="K276" s="217">
        <v>20020708</v>
      </c>
      <c r="L276" s="265" t="s">
        <v>1814</v>
      </c>
      <c r="M276" t="s">
        <v>4864</v>
      </c>
    </row>
    <row r="277" spans="1:13">
      <c r="A277" s="25">
        <v>2276</v>
      </c>
      <c r="B277" s="8">
        <v>100002276</v>
      </c>
      <c r="C277" s="217" t="s">
        <v>996</v>
      </c>
      <c r="D277" s="266" t="s">
        <v>4064</v>
      </c>
      <c r="E277" t="s">
        <v>4863</v>
      </c>
      <c r="F277" s="54">
        <v>26</v>
      </c>
      <c r="G277" s="217" t="s">
        <v>317</v>
      </c>
      <c r="H277" s="217">
        <v>3</v>
      </c>
      <c r="I277" s="25" t="s">
        <v>4065</v>
      </c>
      <c r="J277" s="25"/>
      <c r="K277" s="217">
        <v>20021216</v>
      </c>
      <c r="L277" s="265" t="s">
        <v>1814</v>
      </c>
      <c r="M277" t="s">
        <v>4864</v>
      </c>
    </row>
    <row r="278" spans="1:13">
      <c r="A278" s="25">
        <v>2277</v>
      </c>
      <c r="B278" s="8">
        <v>100002277</v>
      </c>
      <c r="C278" s="217" t="s">
        <v>997</v>
      </c>
      <c r="D278" s="266" t="s">
        <v>4806</v>
      </c>
      <c r="E278" t="s">
        <v>4863</v>
      </c>
      <c r="F278" s="54">
        <v>2</v>
      </c>
      <c r="G278" s="217" t="s">
        <v>317</v>
      </c>
      <c r="H278" s="217">
        <v>3</v>
      </c>
      <c r="I278" s="25" t="s">
        <v>4066</v>
      </c>
      <c r="J278" s="25"/>
      <c r="K278" s="217">
        <v>20021025</v>
      </c>
      <c r="L278" s="265" t="s">
        <v>1814</v>
      </c>
      <c r="M278" t="s">
        <v>4864</v>
      </c>
    </row>
    <row r="279" spans="1:13">
      <c r="A279" s="25">
        <v>2278</v>
      </c>
      <c r="B279" s="8">
        <v>100002278</v>
      </c>
      <c r="C279" s="217" t="s">
        <v>1191</v>
      </c>
      <c r="D279" s="266" t="s">
        <v>4067</v>
      </c>
      <c r="E279" t="s">
        <v>4863</v>
      </c>
      <c r="F279" s="54">
        <v>23</v>
      </c>
      <c r="G279" s="217" t="s">
        <v>317</v>
      </c>
      <c r="H279" s="217">
        <v>3</v>
      </c>
      <c r="I279" s="25" t="s">
        <v>4068</v>
      </c>
      <c r="J279" s="25"/>
      <c r="K279" s="217">
        <v>20030105</v>
      </c>
      <c r="L279" s="265" t="s">
        <v>1836</v>
      </c>
      <c r="M279" t="s">
        <v>4864</v>
      </c>
    </row>
    <row r="280" spans="1:13">
      <c r="A280" s="25">
        <v>2279</v>
      </c>
      <c r="B280" s="8">
        <v>100002279</v>
      </c>
      <c r="C280" s="217" t="s">
        <v>994</v>
      </c>
      <c r="D280" s="266" t="s">
        <v>4807</v>
      </c>
      <c r="E280" t="s">
        <v>4863</v>
      </c>
      <c r="F280" s="54">
        <v>24</v>
      </c>
      <c r="G280" s="217" t="s">
        <v>317</v>
      </c>
      <c r="H280" s="217">
        <v>3</v>
      </c>
      <c r="I280" s="25" t="s">
        <v>4069</v>
      </c>
      <c r="J280" s="25"/>
      <c r="K280" s="217">
        <v>20030318</v>
      </c>
      <c r="L280" s="265" t="s">
        <v>1836</v>
      </c>
      <c r="M280" t="s">
        <v>4864</v>
      </c>
    </row>
    <row r="281" spans="1:13">
      <c r="A281" s="25">
        <v>2280</v>
      </c>
      <c r="B281" s="8">
        <v>100002280</v>
      </c>
      <c r="C281" s="217" t="s">
        <v>1056</v>
      </c>
      <c r="D281" s="266" t="s">
        <v>4070</v>
      </c>
      <c r="E281" t="s">
        <v>4863</v>
      </c>
      <c r="F281" s="54">
        <v>22</v>
      </c>
      <c r="G281" s="217" t="s">
        <v>317</v>
      </c>
      <c r="H281" s="217">
        <v>3</v>
      </c>
      <c r="I281" s="25" t="s">
        <v>4071</v>
      </c>
      <c r="J281" s="25"/>
      <c r="K281" s="217">
        <v>20020527</v>
      </c>
      <c r="L281" s="265" t="s">
        <v>1814</v>
      </c>
      <c r="M281" t="s">
        <v>4864</v>
      </c>
    </row>
    <row r="282" spans="1:13">
      <c r="A282" s="25">
        <v>2281</v>
      </c>
      <c r="B282" s="8">
        <v>100002281</v>
      </c>
      <c r="C282" s="217" t="s">
        <v>998</v>
      </c>
      <c r="D282" s="266" t="s">
        <v>4072</v>
      </c>
      <c r="E282" t="s">
        <v>4863</v>
      </c>
      <c r="F282" s="54">
        <v>23</v>
      </c>
      <c r="G282" s="217" t="s">
        <v>317</v>
      </c>
      <c r="H282" s="217">
        <v>3</v>
      </c>
      <c r="I282" s="25" t="s">
        <v>4073</v>
      </c>
      <c r="J282" s="25"/>
      <c r="K282" s="217">
        <v>20020909</v>
      </c>
      <c r="L282" s="265" t="s">
        <v>1814</v>
      </c>
      <c r="M282" t="s">
        <v>4864</v>
      </c>
    </row>
    <row r="283" spans="1:13">
      <c r="A283" s="25">
        <v>2282</v>
      </c>
      <c r="B283" s="8">
        <v>100002282</v>
      </c>
      <c r="C283" s="217" t="s">
        <v>1021</v>
      </c>
      <c r="D283" s="266" t="s">
        <v>4074</v>
      </c>
      <c r="E283" t="s">
        <v>4863</v>
      </c>
      <c r="F283" s="54">
        <v>43</v>
      </c>
      <c r="G283" s="217" t="s">
        <v>317</v>
      </c>
      <c r="H283" s="217">
        <v>3</v>
      </c>
      <c r="I283" s="25" t="s">
        <v>4075</v>
      </c>
      <c r="J283" s="25"/>
      <c r="K283" s="217">
        <v>20021007</v>
      </c>
      <c r="L283" s="265" t="s">
        <v>1814</v>
      </c>
      <c r="M283" t="s">
        <v>4864</v>
      </c>
    </row>
    <row r="284" spans="1:13">
      <c r="A284" s="25">
        <v>2283</v>
      </c>
      <c r="B284" s="8">
        <v>100002283</v>
      </c>
      <c r="C284" s="217" t="s">
        <v>1000</v>
      </c>
      <c r="D284" s="266" t="s">
        <v>4808</v>
      </c>
      <c r="E284" t="s">
        <v>4863</v>
      </c>
      <c r="F284" s="54">
        <v>24</v>
      </c>
      <c r="G284" s="217" t="s">
        <v>317</v>
      </c>
      <c r="H284" s="217">
        <v>3</v>
      </c>
      <c r="I284" s="25" t="s">
        <v>4076</v>
      </c>
      <c r="J284" s="25"/>
      <c r="K284" s="217">
        <v>20020405</v>
      </c>
      <c r="L284" s="265" t="s">
        <v>1814</v>
      </c>
      <c r="M284" t="s">
        <v>4864</v>
      </c>
    </row>
    <row r="285" spans="1:13">
      <c r="A285" s="25">
        <v>2284</v>
      </c>
      <c r="B285" s="8">
        <v>100002284</v>
      </c>
      <c r="C285" s="217" t="s">
        <v>1558</v>
      </c>
      <c r="D285" s="266" t="s">
        <v>4809</v>
      </c>
      <c r="E285" t="s">
        <v>4863</v>
      </c>
      <c r="F285" s="54">
        <v>26</v>
      </c>
      <c r="G285" s="217" t="s">
        <v>317</v>
      </c>
      <c r="H285" s="217">
        <v>2</v>
      </c>
      <c r="I285" s="25" t="s">
        <v>4077</v>
      </c>
      <c r="J285" s="25"/>
      <c r="K285" s="217">
        <v>20040128</v>
      </c>
      <c r="L285" s="265" t="s">
        <v>1847</v>
      </c>
      <c r="M285" t="s">
        <v>4864</v>
      </c>
    </row>
    <row r="286" spans="1:13">
      <c r="A286" s="25">
        <v>2285</v>
      </c>
      <c r="B286" s="8">
        <v>100002285</v>
      </c>
      <c r="C286" s="217" t="s">
        <v>1559</v>
      </c>
      <c r="D286" s="266" t="s">
        <v>4078</v>
      </c>
      <c r="E286" t="s">
        <v>4863</v>
      </c>
      <c r="F286" s="54">
        <v>23</v>
      </c>
      <c r="G286" s="217" t="s">
        <v>317</v>
      </c>
      <c r="H286" s="217">
        <v>2</v>
      </c>
      <c r="I286" s="25" t="s">
        <v>4079</v>
      </c>
      <c r="J286" s="25"/>
      <c r="K286" s="217">
        <v>20031125</v>
      </c>
      <c r="L286" s="265" t="s">
        <v>1836</v>
      </c>
      <c r="M286" t="s">
        <v>4864</v>
      </c>
    </row>
    <row r="287" spans="1:13">
      <c r="A287" s="25">
        <v>2286</v>
      </c>
      <c r="B287" s="8">
        <v>100002286</v>
      </c>
      <c r="C287" s="217" t="s">
        <v>1560</v>
      </c>
      <c r="D287" s="266" t="s">
        <v>4080</v>
      </c>
      <c r="E287" t="s">
        <v>4863</v>
      </c>
      <c r="F287" s="54">
        <v>23</v>
      </c>
      <c r="G287" s="217" t="s">
        <v>317</v>
      </c>
      <c r="H287" s="217">
        <v>2</v>
      </c>
      <c r="I287" s="25" t="s">
        <v>4081</v>
      </c>
      <c r="J287" s="25"/>
      <c r="K287" s="217">
        <v>20030731</v>
      </c>
      <c r="L287" s="265" t="s">
        <v>1836</v>
      </c>
      <c r="M287" t="s">
        <v>4864</v>
      </c>
    </row>
    <row r="288" spans="1:13">
      <c r="A288" s="25">
        <v>2287</v>
      </c>
      <c r="B288" s="8">
        <v>100002287</v>
      </c>
      <c r="C288" s="217" t="s">
        <v>1561</v>
      </c>
      <c r="D288" s="266" t="s">
        <v>4082</v>
      </c>
      <c r="E288" t="s">
        <v>4863</v>
      </c>
      <c r="F288" s="54">
        <v>23</v>
      </c>
      <c r="G288" s="217" t="s">
        <v>317</v>
      </c>
      <c r="H288" s="217">
        <v>2</v>
      </c>
      <c r="I288" s="25" t="s">
        <v>4083</v>
      </c>
      <c r="J288" s="25"/>
      <c r="K288" s="217">
        <v>20031116</v>
      </c>
      <c r="L288" s="265" t="s">
        <v>1836</v>
      </c>
      <c r="M288" t="s">
        <v>4864</v>
      </c>
    </row>
    <row r="289" spans="1:13">
      <c r="A289" s="25">
        <v>2288</v>
      </c>
      <c r="B289" s="8">
        <v>100002288</v>
      </c>
      <c r="C289" s="217" t="s">
        <v>1564</v>
      </c>
      <c r="D289" s="266" t="s">
        <v>4084</v>
      </c>
      <c r="E289" t="s">
        <v>4863</v>
      </c>
      <c r="F289" s="54">
        <v>23</v>
      </c>
      <c r="G289" s="217" t="s">
        <v>317</v>
      </c>
      <c r="H289" s="217">
        <v>2</v>
      </c>
      <c r="I289" s="25" t="s">
        <v>4085</v>
      </c>
      <c r="J289" s="25"/>
      <c r="K289" s="217">
        <v>20030603</v>
      </c>
      <c r="L289" s="265" t="s">
        <v>1836</v>
      </c>
      <c r="M289" t="s">
        <v>4864</v>
      </c>
    </row>
    <row r="290" spans="1:13">
      <c r="A290" s="25">
        <v>2289</v>
      </c>
      <c r="B290" s="8">
        <v>100002289</v>
      </c>
      <c r="C290" s="217" t="s">
        <v>1565</v>
      </c>
      <c r="D290" s="266" t="s">
        <v>4810</v>
      </c>
      <c r="E290" t="s">
        <v>4863</v>
      </c>
      <c r="F290" s="54">
        <v>27</v>
      </c>
      <c r="G290" s="217" t="s">
        <v>317</v>
      </c>
      <c r="H290" s="217">
        <v>2</v>
      </c>
      <c r="I290" s="25" t="s">
        <v>4086</v>
      </c>
      <c r="J290" s="25"/>
      <c r="K290" s="217">
        <v>20030411</v>
      </c>
      <c r="L290" s="265" t="s">
        <v>1836</v>
      </c>
      <c r="M290" t="s">
        <v>4864</v>
      </c>
    </row>
    <row r="291" spans="1:13">
      <c r="A291" s="25">
        <v>2290</v>
      </c>
      <c r="B291" s="8">
        <v>100002290</v>
      </c>
      <c r="C291" s="217" t="s">
        <v>1566</v>
      </c>
      <c r="D291" s="266" t="s">
        <v>4811</v>
      </c>
      <c r="E291" t="s">
        <v>4863</v>
      </c>
      <c r="F291" s="54">
        <v>27</v>
      </c>
      <c r="G291" s="217" t="s">
        <v>317</v>
      </c>
      <c r="H291" s="217">
        <v>2</v>
      </c>
      <c r="I291" s="25" t="s">
        <v>4087</v>
      </c>
      <c r="J291" s="25"/>
      <c r="K291" s="217">
        <v>20040225</v>
      </c>
      <c r="L291" s="265" t="s">
        <v>1847</v>
      </c>
      <c r="M291" t="s">
        <v>4864</v>
      </c>
    </row>
    <row r="292" spans="1:13">
      <c r="A292" s="25">
        <v>2291</v>
      </c>
      <c r="B292" s="8">
        <v>100002291</v>
      </c>
      <c r="C292" s="217" t="s">
        <v>1568</v>
      </c>
      <c r="D292" s="266" t="s">
        <v>4088</v>
      </c>
      <c r="E292" t="s">
        <v>4863</v>
      </c>
      <c r="F292" s="54">
        <v>25</v>
      </c>
      <c r="G292" s="217" t="s">
        <v>317</v>
      </c>
      <c r="H292" s="217">
        <v>2</v>
      </c>
      <c r="I292" s="25" t="s">
        <v>4089</v>
      </c>
      <c r="J292" s="25"/>
      <c r="K292" s="217">
        <v>20030809</v>
      </c>
      <c r="L292" s="265" t="s">
        <v>1836</v>
      </c>
      <c r="M292" t="s">
        <v>4864</v>
      </c>
    </row>
    <row r="293" spans="1:13">
      <c r="A293" s="25">
        <v>2292</v>
      </c>
      <c r="B293" s="8">
        <v>100002292</v>
      </c>
      <c r="C293" s="217" t="s">
        <v>1569</v>
      </c>
      <c r="D293" s="266" t="s">
        <v>4090</v>
      </c>
      <c r="E293" t="s">
        <v>4863</v>
      </c>
      <c r="F293" s="54">
        <v>15</v>
      </c>
      <c r="G293" s="217" t="s">
        <v>317</v>
      </c>
      <c r="H293" s="217">
        <v>2</v>
      </c>
      <c r="I293" s="25" t="s">
        <v>4091</v>
      </c>
      <c r="J293" s="25"/>
      <c r="K293" s="217">
        <v>20030630</v>
      </c>
      <c r="L293" s="265" t="s">
        <v>1836</v>
      </c>
      <c r="M293" t="s">
        <v>4864</v>
      </c>
    </row>
    <row r="294" spans="1:13">
      <c r="A294" s="25">
        <v>2293</v>
      </c>
      <c r="B294" s="8">
        <v>100002293</v>
      </c>
      <c r="C294" s="217" t="s">
        <v>1570</v>
      </c>
      <c r="D294" s="266" t="s">
        <v>4092</v>
      </c>
      <c r="E294" t="s">
        <v>4863</v>
      </c>
      <c r="F294" s="54">
        <v>23</v>
      </c>
      <c r="G294" s="217" t="s">
        <v>317</v>
      </c>
      <c r="H294" s="217">
        <v>2</v>
      </c>
      <c r="I294" s="25" t="s">
        <v>4093</v>
      </c>
      <c r="J294" s="25"/>
      <c r="K294" s="217">
        <v>20030504</v>
      </c>
      <c r="L294" s="265" t="s">
        <v>1836</v>
      </c>
      <c r="M294" t="s">
        <v>4864</v>
      </c>
    </row>
    <row r="295" spans="1:13">
      <c r="A295" s="25">
        <v>2294</v>
      </c>
      <c r="B295" s="8">
        <v>100002294</v>
      </c>
      <c r="C295" s="217" t="s">
        <v>1571</v>
      </c>
      <c r="D295" s="266" t="s">
        <v>4094</v>
      </c>
      <c r="E295" t="s">
        <v>4863</v>
      </c>
      <c r="F295" s="54">
        <v>27</v>
      </c>
      <c r="G295" s="217" t="s">
        <v>317</v>
      </c>
      <c r="H295" s="217">
        <v>2</v>
      </c>
      <c r="I295" s="64" t="s">
        <v>4095</v>
      </c>
      <c r="J295" s="64"/>
      <c r="K295" s="217">
        <v>20030917</v>
      </c>
      <c r="L295" s="265" t="s">
        <v>1836</v>
      </c>
      <c r="M295" t="s">
        <v>4864</v>
      </c>
    </row>
    <row r="296" spans="1:13">
      <c r="A296" s="25">
        <v>2295</v>
      </c>
      <c r="B296" s="8">
        <v>100002295</v>
      </c>
      <c r="C296" s="217" t="s">
        <v>4096</v>
      </c>
      <c r="D296" s="266" t="s">
        <v>4812</v>
      </c>
      <c r="E296" t="s">
        <v>4863</v>
      </c>
      <c r="F296" s="54">
        <v>28</v>
      </c>
      <c r="G296" s="217" t="s">
        <v>317</v>
      </c>
      <c r="H296" s="217">
        <v>2</v>
      </c>
      <c r="I296" s="64" t="s">
        <v>4097</v>
      </c>
      <c r="J296" s="64"/>
      <c r="K296" s="217">
        <v>20031114</v>
      </c>
      <c r="L296" s="265" t="s">
        <v>1836</v>
      </c>
      <c r="M296" t="s">
        <v>4864</v>
      </c>
    </row>
    <row r="297" spans="1:13">
      <c r="A297" s="25">
        <v>2296</v>
      </c>
      <c r="B297" s="8">
        <v>100002296</v>
      </c>
      <c r="C297" s="217" t="s">
        <v>1572</v>
      </c>
      <c r="D297" s="266" t="s">
        <v>4813</v>
      </c>
      <c r="E297" t="s">
        <v>4863</v>
      </c>
      <c r="F297" s="54">
        <v>21</v>
      </c>
      <c r="G297" s="217" t="s">
        <v>317</v>
      </c>
      <c r="H297" s="217">
        <v>2</v>
      </c>
      <c r="I297" s="64" t="s">
        <v>4098</v>
      </c>
      <c r="J297" s="64"/>
      <c r="K297" s="217">
        <v>20040320</v>
      </c>
      <c r="L297" s="265" t="s">
        <v>1847</v>
      </c>
      <c r="M297" t="s">
        <v>4864</v>
      </c>
    </row>
    <row r="298" spans="1:13">
      <c r="A298" s="25">
        <v>2297</v>
      </c>
      <c r="B298" s="8">
        <v>100002297</v>
      </c>
      <c r="C298" s="217" t="s">
        <v>1573</v>
      </c>
      <c r="D298" s="266" t="s">
        <v>4099</v>
      </c>
      <c r="E298" t="s">
        <v>4863</v>
      </c>
      <c r="F298" s="54">
        <v>23</v>
      </c>
      <c r="G298" s="217" t="s">
        <v>317</v>
      </c>
      <c r="H298" s="217">
        <v>2</v>
      </c>
      <c r="I298" s="64" t="s">
        <v>4100</v>
      </c>
      <c r="J298" s="64"/>
      <c r="K298" s="217">
        <v>20030831</v>
      </c>
      <c r="L298" s="265" t="s">
        <v>1836</v>
      </c>
      <c r="M298" t="s">
        <v>4864</v>
      </c>
    </row>
    <row r="299" spans="1:13">
      <c r="A299" s="25">
        <v>2298</v>
      </c>
      <c r="B299" s="8">
        <v>100002298</v>
      </c>
      <c r="C299" s="217" t="s">
        <v>1574</v>
      </c>
      <c r="D299" s="266" t="s">
        <v>4101</v>
      </c>
      <c r="E299" t="s">
        <v>4863</v>
      </c>
      <c r="F299" s="54">
        <v>24</v>
      </c>
      <c r="G299" s="217" t="s">
        <v>317</v>
      </c>
      <c r="H299" s="217">
        <v>2</v>
      </c>
      <c r="I299" s="64" t="s">
        <v>4102</v>
      </c>
      <c r="J299" s="64"/>
      <c r="K299" s="217">
        <v>20031205</v>
      </c>
      <c r="L299" s="265" t="s">
        <v>1836</v>
      </c>
      <c r="M299" t="s">
        <v>4864</v>
      </c>
    </row>
    <row r="300" spans="1:13">
      <c r="A300" s="25">
        <v>2299</v>
      </c>
      <c r="B300" s="8">
        <v>100002299</v>
      </c>
      <c r="C300" s="217" t="s">
        <v>1758</v>
      </c>
      <c r="D300" s="266" t="s">
        <v>4103</v>
      </c>
      <c r="E300" t="s">
        <v>4863</v>
      </c>
      <c r="F300" s="54">
        <v>24</v>
      </c>
      <c r="G300" s="217" t="s">
        <v>317</v>
      </c>
      <c r="H300" s="217">
        <v>2</v>
      </c>
      <c r="I300" s="64" t="s">
        <v>4104</v>
      </c>
      <c r="J300" s="64"/>
      <c r="K300" s="217">
        <v>20031021</v>
      </c>
      <c r="L300" s="265" t="s">
        <v>1836</v>
      </c>
      <c r="M300" t="s">
        <v>4864</v>
      </c>
    </row>
    <row r="301" spans="1:13">
      <c r="A301" s="25">
        <v>2300</v>
      </c>
      <c r="B301" s="8">
        <v>100002300</v>
      </c>
      <c r="C301" s="217" t="s">
        <v>1759</v>
      </c>
      <c r="D301" s="266" t="s">
        <v>4105</v>
      </c>
      <c r="E301" t="s">
        <v>4863</v>
      </c>
      <c r="F301" s="54">
        <v>15</v>
      </c>
      <c r="G301" s="217" t="s">
        <v>317</v>
      </c>
      <c r="H301" s="217">
        <v>2</v>
      </c>
      <c r="I301" s="64" t="s">
        <v>4106</v>
      </c>
      <c r="J301" s="64"/>
      <c r="K301" s="217">
        <v>20030606</v>
      </c>
      <c r="L301" s="265" t="s">
        <v>1836</v>
      </c>
      <c r="M301" t="s">
        <v>4864</v>
      </c>
    </row>
    <row r="302" spans="1:13">
      <c r="A302" s="25">
        <v>2301</v>
      </c>
      <c r="B302" s="8">
        <v>100002301</v>
      </c>
      <c r="C302" s="217" t="s">
        <v>1760</v>
      </c>
      <c r="D302" s="266" t="s">
        <v>4107</v>
      </c>
      <c r="E302" t="s">
        <v>4863</v>
      </c>
      <c r="F302" s="54">
        <v>23</v>
      </c>
      <c r="G302" s="217" t="s">
        <v>317</v>
      </c>
      <c r="H302" s="217">
        <v>2</v>
      </c>
      <c r="I302" s="64" t="s">
        <v>4108</v>
      </c>
      <c r="J302" s="64"/>
      <c r="K302" s="217">
        <v>20030807</v>
      </c>
      <c r="L302" s="265" t="s">
        <v>1836</v>
      </c>
      <c r="M302" t="s">
        <v>4864</v>
      </c>
    </row>
    <row r="303" spans="1:13">
      <c r="A303" s="25">
        <v>2302</v>
      </c>
      <c r="B303" s="8">
        <v>100002302</v>
      </c>
      <c r="C303" s="217" t="s">
        <v>1773</v>
      </c>
      <c r="D303" s="266" t="s">
        <v>4109</v>
      </c>
      <c r="E303" t="s">
        <v>4863</v>
      </c>
      <c r="F303" s="54">
        <v>38</v>
      </c>
      <c r="G303" s="217" t="s">
        <v>317</v>
      </c>
      <c r="H303" s="217">
        <v>2</v>
      </c>
      <c r="I303" s="64" t="s">
        <v>4110</v>
      </c>
      <c r="J303" s="64"/>
      <c r="K303" s="217">
        <v>20031104</v>
      </c>
      <c r="L303" s="265" t="s">
        <v>1836</v>
      </c>
      <c r="M303" t="s">
        <v>4864</v>
      </c>
    </row>
    <row r="304" spans="1:13">
      <c r="A304" s="25">
        <v>2303</v>
      </c>
      <c r="B304" s="8">
        <v>100002303</v>
      </c>
      <c r="C304" s="217" t="s">
        <v>1774</v>
      </c>
      <c r="D304" s="266" t="s">
        <v>4814</v>
      </c>
      <c r="E304" t="s">
        <v>4863</v>
      </c>
      <c r="F304" s="54">
        <v>27</v>
      </c>
      <c r="G304" s="217" t="s">
        <v>317</v>
      </c>
      <c r="H304" s="217">
        <v>2</v>
      </c>
      <c r="I304" s="64" t="s">
        <v>4050</v>
      </c>
      <c r="J304" s="64"/>
      <c r="K304" s="217">
        <v>20031027</v>
      </c>
      <c r="L304" s="265" t="s">
        <v>1836</v>
      </c>
      <c r="M304" t="s">
        <v>4864</v>
      </c>
    </row>
    <row r="305" spans="1:13">
      <c r="A305" s="25">
        <v>2304</v>
      </c>
      <c r="B305" s="8">
        <v>100002304</v>
      </c>
      <c r="C305" s="217" t="s">
        <v>1023</v>
      </c>
      <c r="D305" s="266" t="s">
        <v>4815</v>
      </c>
      <c r="E305" t="s">
        <v>4863</v>
      </c>
      <c r="F305" s="54">
        <v>23</v>
      </c>
      <c r="G305" s="217" t="s">
        <v>317</v>
      </c>
      <c r="H305" s="217">
        <v>2</v>
      </c>
      <c r="I305" s="64" t="s">
        <v>4111</v>
      </c>
      <c r="J305" s="64"/>
      <c r="K305" s="217">
        <v>20020912</v>
      </c>
      <c r="L305" s="265" t="s">
        <v>1814</v>
      </c>
      <c r="M305" t="s">
        <v>4864</v>
      </c>
    </row>
    <row r="306" spans="1:13">
      <c r="A306" s="25">
        <v>2305</v>
      </c>
      <c r="B306" s="8">
        <v>100002305</v>
      </c>
      <c r="C306" s="217" t="s">
        <v>4112</v>
      </c>
      <c r="D306" s="266" t="s">
        <v>4113</v>
      </c>
      <c r="E306" t="s">
        <v>4863</v>
      </c>
      <c r="F306" s="54">
        <v>23</v>
      </c>
      <c r="G306" s="217" t="s">
        <v>317</v>
      </c>
      <c r="H306" s="217">
        <v>2</v>
      </c>
      <c r="I306" s="64" t="s">
        <v>4114</v>
      </c>
      <c r="J306" s="64"/>
      <c r="K306" s="217">
        <v>20031120</v>
      </c>
      <c r="L306" s="265" t="s">
        <v>1836</v>
      </c>
      <c r="M306" t="s">
        <v>4864</v>
      </c>
    </row>
    <row r="307" spans="1:13">
      <c r="A307" s="25">
        <v>2306</v>
      </c>
      <c r="B307" s="8">
        <v>100002306</v>
      </c>
      <c r="C307" s="217" t="s">
        <v>4115</v>
      </c>
      <c r="D307" s="266" t="s">
        <v>4816</v>
      </c>
      <c r="E307" t="s">
        <v>4863</v>
      </c>
      <c r="F307" s="54">
        <v>23</v>
      </c>
      <c r="G307" s="217" t="s">
        <v>317</v>
      </c>
      <c r="H307" s="217">
        <v>2</v>
      </c>
      <c r="I307" s="64" t="s">
        <v>4116</v>
      </c>
      <c r="J307" s="64"/>
      <c r="K307" s="217">
        <v>20030611</v>
      </c>
      <c r="L307" s="265" t="s">
        <v>1836</v>
      </c>
      <c r="M307" t="s">
        <v>4864</v>
      </c>
    </row>
    <row r="308" spans="1:13">
      <c r="A308" s="25">
        <v>2307</v>
      </c>
      <c r="B308" s="8">
        <v>100002307</v>
      </c>
      <c r="C308" s="217" t="s">
        <v>4117</v>
      </c>
      <c r="D308" s="266" t="s">
        <v>4817</v>
      </c>
      <c r="E308" t="s">
        <v>4863</v>
      </c>
      <c r="F308" s="54">
        <v>23</v>
      </c>
      <c r="G308" s="217" t="s">
        <v>317</v>
      </c>
      <c r="H308" s="217">
        <v>1</v>
      </c>
      <c r="I308" s="64" t="s">
        <v>4118</v>
      </c>
      <c r="J308" s="64"/>
      <c r="K308" s="217">
        <v>20040407</v>
      </c>
      <c r="L308" s="265" t="s">
        <v>1847</v>
      </c>
      <c r="M308" t="s">
        <v>4864</v>
      </c>
    </row>
    <row r="309" spans="1:13">
      <c r="A309" s="25">
        <v>2308</v>
      </c>
      <c r="B309" s="8">
        <v>100002308</v>
      </c>
      <c r="C309" s="217" t="s">
        <v>4119</v>
      </c>
      <c r="D309" s="266" t="s">
        <v>4818</v>
      </c>
      <c r="E309" t="s">
        <v>4863</v>
      </c>
      <c r="F309" s="54">
        <v>23</v>
      </c>
      <c r="G309" s="217" t="s">
        <v>317</v>
      </c>
      <c r="H309" s="217">
        <v>1</v>
      </c>
      <c r="I309" s="64" t="s">
        <v>4120</v>
      </c>
      <c r="J309" s="64"/>
      <c r="K309" s="217">
        <v>20050225</v>
      </c>
      <c r="L309" s="265" t="s">
        <v>2092</v>
      </c>
      <c r="M309" t="s">
        <v>4864</v>
      </c>
    </row>
    <row r="310" spans="1:13">
      <c r="A310" s="25">
        <v>2309</v>
      </c>
      <c r="B310" s="8">
        <v>100002309</v>
      </c>
      <c r="C310" s="217" t="s">
        <v>4121</v>
      </c>
      <c r="D310" s="266" t="s">
        <v>4122</v>
      </c>
      <c r="E310" t="s">
        <v>4863</v>
      </c>
      <c r="F310" s="54">
        <v>47</v>
      </c>
      <c r="G310" s="217" t="s">
        <v>317</v>
      </c>
      <c r="H310" s="217">
        <v>1</v>
      </c>
      <c r="I310" s="64" t="s">
        <v>4123</v>
      </c>
      <c r="J310" s="64"/>
      <c r="K310" s="217">
        <v>20040418</v>
      </c>
      <c r="L310" s="265" t="s">
        <v>1847</v>
      </c>
      <c r="M310" t="s">
        <v>4864</v>
      </c>
    </row>
    <row r="311" spans="1:13">
      <c r="A311" s="25">
        <v>2310</v>
      </c>
      <c r="B311" s="8">
        <v>100002310</v>
      </c>
      <c r="C311" s="217" t="s">
        <v>4124</v>
      </c>
      <c r="D311" s="266" t="s">
        <v>4125</v>
      </c>
      <c r="E311" t="s">
        <v>4863</v>
      </c>
      <c r="F311" s="54">
        <v>45</v>
      </c>
      <c r="G311" s="217" t="s">
        <v>317</v>
      </c>
      <c r="H311" s="217">
        <v>1</v>
      </c>
      <c r="I311" s="64" t="s">
        <v>4126</v>
      </c>
      <c r="J311" s="64"/>
      <c r="K311" s="217">
        <v>20040906</v>
      </c>
      <c r="L311" s="265" t="s">
        <v>1847</v>
      </c>
      <c r="M311" t="s">
        <v>4864</v>
      </c>
    </row>
    <row r="312" spans="1:13">
      <c r="A312" s="25">
        <v>2311</v>
      </c>
      <c r="B312" s="8">
        <v>100002311</v>
      </c>
      <c r="C312" s="217" t="s">
        <v>4127</v>
      </c>
      <c r="D312" s="266" t="s">
        <v>4819</v>
      </c>
      <c r="E312" t="s">
        <v>4863</v>
      </c>
      <c r="F312" s="54">
        <v>23</v>
      </c>
      <c r="G312" s="217" t="s">
        <v>317</v>
      </c>
      <c r="H312" s="217">
        <v>1</v>
      </c>
      <c r="I312" s="64" t="s">
        <v>4128</v>
      </c>
      <c r="J312" s="64"/>
      <c r="K312" s="217">
        <v>20040902</v>
      </c>
      <c r="L312" s="265" t="s">
        <v>1847</v>
      </c>
      <c r="M312" t="s">
        <v>4864</v>
      </c>
    </row>
    <row r="313" spans="1:13">
      <c r="A313" s="25">
        <v>2312</v>
      </c>
      <c r="B313" s="8">
        <v>100002312</v>
      </c>
      <c r="C313" s="217" t="s">
        <v>4129</v>
      </c>
      <c r="D313" s="266" t="s">
        <v>4130</v>
      </c>
      <c r="E313" t="s">
        <v>4863</v>
      </c>
      <c r="F313" s="54">
        <v>21</v>
      </c>
      <c r="G313" s="217" t="s">
        <v>317</v>
      </c>
      <c r="H313" s="217">
        <v>1</v>
      </c>
      <c r="I313" s="64" t="s">
        <v>4131</v>
      </c>
      <c r="J313" s="64"/>
      <c r="K313" s="217">
        <v>20050303</v>
      </c>
      <c r="L313" s="265" t="s">
        <v>2092</v>
      </c>
      <c r="M313" t="s">
        <v>4864</v>
      </c>
    </row>
    <row r="314" spans="1:13">
      <c r="A314" s="25">
        <v>2313</v>
      </c>
      <c r="B314" s="8">
        <v>100002313</v>
      </c>
      <c r="C314" s="217" t="s">
        <v>4132</v>
      </c>
      <c r="D314" s="266" t="s">
        <v>4820</v>
      </c>
      <c r="E314" t="s">
        <v>4863</v>
      </c>
      <c r="F314" s="54">
        <v>23</v>
      </c>
      <c r="G314" s="217" t="s">
        <v>317</v>
      </c>
      <c r="H314" s="217">
        <v>1</v>
      </c>
      <c r="I314" s="64" t="s">
        <v>4133</v>
      </c>
      <c r="J314" s="64"/>
      <c r="K314" s="217">
        <v>20050302</v>
      </c>
      <c r="L314" s="265" t="s">
        <v>2092</v>
      </c>
      <c r="M314" t="s">
        <v>4864</v>
      </c>
    </row>
    <row r="315" spans="1:13">
      <c r="A315" s="25">
        <v>2314</v>
      </c>
      <c r="B315" s="8">
        <v>100002314</v>
      </c>
      <c r="C315" s="217" t="s">
        <v>4134</v>
      </c>
      <c r="D315" s="266" t="s">
        <v>4135</v>
      </c>
      <c r="E315" t="s">
        <v>4863</v>
      </c>
      <c r="F315" s="54">
        <v>21</v>
      </c>
      <c r="G315" s="217" t="s">
        <v>317</v>
      </c>
      <c r="H315" s="217">
        <v>1</v>
      </c>
      <c r="I315" s="64" t="s">
        <v>4136</v>
      </c>
      <c r="J315" s="64"/>
      <c r="K315" s="217">
        <v>20040818</v>
      </c>
      <c r="L315" s="265" t="s">
        <v>1847</v>
      </c>
      <c r="M315" t="s">
        <v>4864</v>
      </c>
    </row>
    <row r="316" spans="1:13">
      <c r="A316" s="25">
        <v>2315</v>
      </c>
      <c r="B316" s="8">
        <v>100002315</v>
      </c>
      <c r="C316" s="217" t="s">
        <v>4137</v>
      </c>
      <c r="D316" s="266" t="s">
        <v>4138</v>
      </c>
      <c r="E316" t="s">
        <v>4863</v>
      </c>
      <c r="F316" s="54">
        <v>24</v>
      </c>
      <c r="G316" s="217" t="s">
        <v>317</v>
      </c>
      <c r="H316" s="217">
        <v>1</v>
      </c>
      <c r="I316" s="64" t="s">
        <v>4139</v>
      </c>
      <c r="J316" s="64"/>
      <c r="K316" s="217">
        <v>20040504</v>
      </c>
      <c r="L316" s="265" t="s">
        <v>1847</v>
      </c>
      <c r="M316" t="s">
        <v>4864</v>
      </c>
    </row>
    <row r="317" spans="1:13">
      <c r="A317" s="25">
        <v>2316</v>
      </c>
      <c r="B317" s="8">
        <v>100002316</v>
      </c>
      <c r="C317" s="217" t="s">
        <v>4140</v>
      </c>
      <c r="D317" s="266" t="s">
        <v>4141</v>
      </c>
      <c r="E317" t="s">
        <v>4863</v>
      </c>
      <c r="F317" s="54">
        <v>23</v>
      </c>
      <c r="G317" s="217" t="s">
        <v>317</v>
      </c>
      <c r="H317" s="217">
        <v>1</v>
      </c>
      <c r="I317" s="64" t="s">
        <v>4142</v>
      </c>
      <c r="J317" s="64"/>
      <c r="K317" s="217">
        <v>20040909</v>
      </c>
      <c r="L317" s="265" t="s">
        <v>1847</v>
      </c>
      <c r="M317" t="s">
        <v>4864</v>
      </c>
    </row>
    <row r="318" spans="1:13">
      <c r="A318" s="25">
        <v>2317</v>
      </c>
      <c r="B318" s="8">
        <v>100002317</v>
      </c>
      <c r="C318" s="217" t="s">
        <v>4143</v>
      </c>
      <c r="D318" s="266" t="s">
        <v>4144</v>
      </c>
      <c r="E318" t="s">
        <v>4863</v>
      </c>
      <c r="F318" s="54">
        <v>14</v>
      </c>
      <c r="G318" s="217" t="s">
        <v>317</v>
      </c>
      <c r="H318" s="217">
        <v>1</v>
      </c>
      <c r="I318" s="64" t="s">
        <v>4145</v>
      </c>
      <c r="J318" s="64"/>
      <c r="K318" s="217">
        <v>20040426</v>
      </c>
      <c r="L318" s="265" t="s">
        <v>1847</v>
      </c>
      <c r="M318" t="s">
        <v>4864</v>
      </c>
    </row>
    <row r="319" spans="1:13">
      <c r="A319" s="25">
        <v>2318</v>
      </c>
      <c r="B319" s="8">
        <v>100002318</v>
      </c>
      <c r="C319" s="217" t="s">
        <v>4146</v>
      </c>
      <c r="D319" s="266" t="s">
        <v>4821</v>
      </c>
      <c r="E319" t="s">
        <v>4863</v>
      </c>
      <c r="F319" s="54">
        <v>36</v>
      </c>
      <c r="G319" s="217" t="s">
        <v>317</v>
      </c>
      <c r="H319" s="217">
        <v>1</v>
      </c>
      <c r="I319" s="64" t="s">
        <v>4147</v>
      </c>
      <c r="J319" s="64"/>
      <c r="K319" s="217">
        <v>20040708</v>
      </c>
      <c r="L319" s="265" t="s">
        <v>1847</v>
      </c>
      <c r="M319" t="s">
        <v>4864</v>
      </c>
    </row>
    <row r="320" spans="1:13">
      <c r="A320" s="25">
        <v>2319</v>
      </c>
      <c r="B320" s="8">
        <v>100002319</v>
      </c>
      <c r="C320" s="217" t="s">
        <v>4148</v>
      </c>
      <c r="D320" s="266" t="s">
        <v>4822</v>
      </c>
      <c r="E320" t="s">
        <v>4863</v>
      </c>
      <c r="F320" s="54">
        <v>23</v>
      </c>
      <c r="G320" s="217" t="s">
        <v>317</v>
      </c>
      <c r="H320" s="217">
        <v>1</v>
      </c>
      <c r="I320" s="64" t="s">
        <v>4149</v>
      </c>
      <c r="J320" s="64"/>
      <c r="K320" s="217">
        <v>20050204</v>
      </c>
      <c r="L320" s="265" t="s">
        <v>2092</v>
      </c>
      <c r="M320" t="s">
        <v>4864</v>
      </c>
    </row>
    <row r="321" spans="1:13">
      <c r="A321" s="25">
        <v>2320</v>
      </c>
      <c r="B321" s="8">
        <v>100002320</v>
      </c>
      <c r="C321" s="217" t="s">
        <v>4150</v>
      </c>
      <c r="D321" s="266" t="s">
        <v>4151</v>
      </c>
      <c r="E321" t="s">
        <v>4863</v>
      </c>
      <c r="F321" s="54">
        <v>9</v>
      </c>
      <c r="G321" s="217" t="s">
        <v>317</v>
      </c>
      <c r="H321" s="217">
        <v>1</v>
      </c>
      <c r="I321" s="64" t="s">
        <v>4152</v>
      </c>
      <c r="J321" s="64"/>
      <c r="K321" s="217">
        <v>20040616</v>
      </c>
      <c r="L321" s="265" t="s">
        <v>1847</v>
      </c>
      <c r="M321" t="s">
        <v>4864</v>
      </c>
    </row>
    <row r="322" spans="1:13">
      <c r="A322" s="25">
        <v>2321</v>
      </c>
      <c r="B322" s="8">
        <v>100002321</v>
      </c>
      <c r="C322" s="217" t="s">
        <v>4153</v>
      </c>
      <c r="D322" s="266" t="s">
        <v>4154</v>
      </c>
      <c r="E322" t="s">
        <v>4863</v>
      </c>
      <c r="F322" s="54">
        <v>23</v>
      </c>
      <c r="G322" s="217" t="s">
        <v>317</v>
      </c>
      <c r="H322" s="217">
        <v>1</v>
      </c>
      <c r="I322" s="64" t="s">
        <v>4155</v>
      </c>
      <c r="J322" s="64"/>
      <c r="K322" s="217">
        <v>20041118</v>
      </c>
      <c r="L322" s="265" t="s">
        <v>1847</v>
      </c>
      <c r="M322" t="s">
        <v>4864</v>
      </c>
    </row>
    <row r="323" spans="1:13">
      <c r="A323" s="25">
        <v>2322</v>
      </c>
      <c r="B323" s="8">
        <v>100002322</v>
      </c>
      <c r="C323" s="217" t="s">
        <v>4156</v>
      </c>
      <c r="D323" s="266" t="s">
        <v>4823</v>
      </c>
      <c r="E323" t="s">
        <v>4863</v>
      </c>
      <c r="F323" s="54">
        <v>32</v>
      </c>
      <c r="G323" s="217" t="s">
        <v>317</v>
      </c>
      <c r="H323" s="217">
        <v>1</v>
      </c>
      <c r="I323" s="64" t="s">
        <v>4157</v>
      </c>
      <c r="J323" s="64"/>
      <c r="K323" s="217">
        <v>20040525</v>
      </c>
      <c r="L323" s="265" t="s">
        <v>1847</v>
      </c>
      <c r="M323" t="s">
        <v>4864</v>
      </c>
    </row>
    <row r="324" spans="1:13">
      <c r="A324" s="25">
        <v>2323</v>
      </c>
      <c r="B324" s="8">
        <v>100002323</v>
      </c>
      <c r="C324" s="217" t="s">
        <v>4158</v>
      </c>
      <c r="D324" s="266" t="s">
        <v>4159</v>
      </c>
      <c r="E324" t="s">
        <v>4863</v>
      </c>
      <c r="F324" s="54">
        <v>23</v>
      </c>
      <c r="G324" s="217" t="s">
        <v>325</v>
      </c>
      <c r="H324" s="217">
        <v>2</v>
      </c>
      <c r="I324" s="64" t="s">
        <v>4160</v>
      </c>
      <c r="J324" s="64"/>
      <c r="K324" s="217">
        <v>20030420</v>
      </c>
      <c r="L324" s="265" t="s">
        <v>1836</v>
      </c>
      <c r="M324" t="s">
        <v>4864</v>
      </c>
    </row>
    <row r="325" spans="1:13">
      <c r="A325" s="25">
        <v>2324</v>
      </c>
      <c r="B325" s="8">
        <v>100002324</v>
      </c>
      <c r="C325" s="217" t="s">
        <v>4161</v>
      </c>
      <c r="D325" s="266" t="s">
        <v>4824</v>
      </c>
      <c r="E325" t="s">
        <v>4863</v>
      </c>
      <c r="F325" s="54">
        <v>23</v>
      </c>
      <c r="G325" s="217" t="s">
        <v>325</v>
      </c>
      <c r="H325" s="217">
        <v>2</v>
      </c>
      <c r="I325" s="64" t="s">
        <v>4162</v>
      </c>
      <c r="J325" s="64"/>
      <c r="K325" s="217">
        <v>20030818</v>
      </c>
      <c r="L325" s="265" t="s">
        <v>1836</v>
      </c>
      <c r="M325" t="s">
        <v>4864</v>
      </c>
    </row>
    <row r="326" spans="1:13">
      <c r="A326" s="25">
        <v>2325</v>
      </c>
      <c r="B326" s="8">
        <v>100002325</v>
      </c>
      <c r="C326" s="217" t="s">
        <v>4163</v>
      </c>
      <c r="D326" s="266" t="s">
        <v>4825</v>
      </c>
      <c r="E326" t="s">
        <v>4863</v>
      </c>
      <c r="F326" s="54">
        <v>46</v>
      </c>
      <c r="G326" s="217" t="s">
        <v>317</v>
      </c>
      <c r="H326" s="217">
        <v>1</v>
      </c>
      <c r="I326" s="64" t="s">
        <v>4164</v>
      </c>
      <c r="J326" s="64"/>
      <c r="K326" s="217">
        <v>20041129</v>
      </c>
      <c r="L326" s="265" t="s">
        <v>1847</v>
      </c>
      <c r="M326" t="s">
        <v>4864</v>
      </c>
    </row>
    <row r="327" spans="1:13">
      <c r="A327" s="25">
        <v>2326</v>
      </c>
      <c r="B327" s="8">
        <v>100002326</v>
      </c>
      <c r="C327" s="217" t="s">
        <v>4165</v>
      </c>
      <c r="D327" s="266" t="s">
        <v>4826</v>
      </c>
      <c r="E327" t="s">
        <v>4863</v>
      </c>
      <c r="F327" s="54">
        <v>38</v>
      </c>
      <c r="G327" s="217" t="s">
        <v>317</v>
      </c>
      <c r="H327" s="217">
        <v>1</v>
      </c>
      <c r="I327" s="64" t="s">
        <v>4166</v>
      </c>
      <c r="J327" s="64"/>
      <c r="K327" s="217">
        <v>20050323</v>
      </c>
      <c r="L327" s="265" t="s">
        <v>2092</v>
      </c>
      <c r="M327" t="s">
        <v>4864</v>
      </c>
    </row>
    <row r="328" spans="1:13">
      <c r="A328" s="25">
        <v>2327</v>
      </c>
      <c r="B328" s="8">
        <v>100002327</v>
      </c>
      <c r="C328" s="217" t="s">
        <v>4167</v>
      </c>
      <c r="D328" s="266" t="s">
        <v>4168</v>
      </c>
      <c r="E328" t="s">
        <v>4863</v>
      </c>
      <c r="F328" s="54">
        <v>46</v>
      </c>
      <c r="G328" s="217" t="s">
        <v>317</v>
      </c>
      <c r="H328" s="217">
        <v>1</v>
      </c>
      <c r="I328" s="64" t="s">
        <v>4169</v>
      </c>
      <c r="J328" s="64"/>
      <c r="K328" s="217">
        <v>20040720</v>
      </c>
      <c r="L328" s="265" t="s">
        <v>1847</v>
      </c>
      <c r="M328" t="s">
        <v>4864</v>
      </c>
    </row>
    <row r="329" spans="1:13">
      <c r="A329" s="25">
        <v>2328</v>
      </c>
      <c r="B329" s="8">
        <v>100002328</v>
      </c>
      <c r="C329" s="217" t="s">
        <v>4170</v>
      </c>
      <c r="D329" s="266" t="s">
        <v>4827</v>
      </c>
      <c r="E329" t="s">
        <v>4863</v>
      </c>
      <c r="F329" s="54">
        <v>45</v>
      </c>
      <c r="G329" s="217" t="s">
        <v>317</v>
      </c>
      <c r="H329" s="217">
        <v>1</v>
      </c>
      <c r="I329" s="64" t="s">
        <v>4171</v>
      </c>
      <c r="J329" s="64"/>
      <c r="K329" s="217">
        <v>20040617</v>
      </c>
      <c r="L329" s="265" t="s">
        <v>1847</v>
      </c>
      <c r="M329" t="s">
        <v>4864</v>
      </c>
    </row>
    <row r="330" spans="1:13">
      <c r="A330" s="25">
        <v>2329</v>
      </c>
      <c r="B330" s="8">
        <v>100002329</v>
      </c>
      <c r="C330" s="217" t="s">
        <v>4172</v>
      </c>
      <c r="D330" s="266" t="s">
        <v>4828</v>
      </c>
      <c r="E330" t="s">
        <v>4863</v>
      </c>
      <c r="F330" s="54">
        <v>23</v>
      </c>
      <c r="G330" s="217" t="s">
        <v>310</v>
      </c>
      <c r="H330" s="217">
        <v>4</v>
      </c>
      <c r="I330" s="64" t="s">
        <v>4173</v>
      </c>
      <c r="J330" s="64"/>
      <c r="K330" s="217">
        <v>20020221</v>
      </c>
      <c r="L330" s="265" t="s">
        <v>1814</v>
      </c>
      <c r="M330" t="s">
        <v>4864</v>
      </c>
    </row>
    <row r="331" spans="1:13">
      <c r="A331" s="25">
        <v>2330</v>
      </c>
      <c r="B331" s="8">
        <v>100002330</v>
      </c>
      <c r="C331" s="217" t="s">
        <v>4174</v>
      </c>
      <c r="D331" s="266" t="s">
        <v>4829</v>
      </c>
      <c r="E331" t="s">
        <v>4863</v>
      </c>
      <c r="F331" s="54">
        <v>23</v>
      </c>
      <c r="G331" s="217" t="s">
        <v>310</v>
      </c>
      <c r="H331" s="217">
        <v>4</v>
      </c>
      <c r="I331" s="64" t="s">
        <v>4175</v>
      </c>
      <c r="J331" s="64"/>
      <c r="K331" s="217">
        <v>20010602</v>
      </c>
      <c r="L331" s="265" t="s">
        <v>1796</v>
      </c>
      <c r="M331" t="s">
        <v>4864</v>
      </c>
    </row>
    <row r="332" spans="1:13">
      <c r="A332" s="25">
        <v>2331</v>
      </c>
      <c r="B332" s="8">
        <v>100002331</v>
      </c>
      <c r="C332" s="64" t="s">
        <v>1757</v>
      </c>
      <c r="D332" s="266" t="s">
        <v>4830</v>
      </c>
      <c r="E332" t="s">
        <v>4863</v>
      </c>
      <c r="F332" s="54">
        <v>23</v>
      </c>
      <c r="G332" s="64" t="s">
        <v>310</v>
      </c>
      <c r="H332" s="64">
        <v>4</v>
      </c>
      <c r="I332" s="64" t="s">
        <v>4176</v>
      </c>
      <c r="J332" s="64"/>
      <c r="K332" s="64">
        <v>20020328</v>
      </c>
      <c r="L332" s="265" t="s">
        <v>1814</v>
      </c>
      <c r="M332" t="s">
        <v>4864</v>
      </c>
    </row>
    <row r="333" spans="1:13">
      <c r="A333" s="25">
        <v>2332</v>
      </c>
      <c r="B333" s="8">
        <v>100002332</v>
      </c>
      <c r="C333" s="64" t="s">
        <v>4177</v>
      </c>
      <c r="D333" s="266" t="s">
        <v>4831</v>
      </c>
      <c r="E333" t="s">
        <v>4863</v>
      </c>
      <c r="F333" s="54">
        <v>23</v>
      </c>
      <c r="G333" s="64" t="s">
        <v>310</v>
      </c>
      <c r="H333" s="64">
        <v>2</v>
      </c>
      <c r="I333" s="64" t="s">
        <v>4178</v>
      </c>
      <c r="J333" s="64"/>
      <c r="K333" s="64">
        <v>20030503</v>
      </c>
      <c r="L333" s="265" t="s">
        <v>1836</v>
      </c>
      <c r="M333" t="s">
        <v>4864</v>
      </c>
    </row>
    <row r="334" spans="1:13">
      <c r="A334" s="25">
        <v>2333</v>
      </c>
      <c r="B334" s="8">
        <v>100002333</v>
      </c>
      <c r="C334" s="64" t="s">
        <v>4179</v>
      </c>
      <c r="D334" s="266" t="s">
        <v>4180</v>
      </c>
      <c r="E334" t="s">
        <v>4863</v>
      </c>
      <c r="F334" s="54">
        <v>21</v>
      </c>
      <c r="G334" s="64" t="s">
        <v>1521</v>
      </c>
      <c r="H334" s="64">
        <v>1</v>
      </c>
      <c r="I334" s="64" t="s">
        <v>4181</v>
      </c>
      <c r="J334" s="64"/>
      <c r="K334" s="64">
        <v>20040612</v>
      </c>
      <c r="L334" s="265" t="s">
        <v>1847</v>
      </c>
      <c r="M334" t="s">
        <v>4864</v>
      </c>
    </row>
    <row r="335" spans="1:13">
      <c r="A335" s="25">
        <v>2334</v>
      </c>
      <c r="B335" s="8">
        <v>100002334</v>
      </c>
      <c r="C335" s="64" t="s">
        <v>4182</v>
      </c>
      <c r="D335" s="266" t="s">
        <v>4832</v>
      </c>
      <c r="E335" t="s">
        <v>4863</v>
      </c>
      <c r="F335" s="54">
        <v>21</v>
      </c>
      <c r="G335" s="64" t="s">
        <v>1521</v>
      </c>
      <c r="H335" s="64">
        <v>1</v>
      </c>
      <c r="I335" s="64" t="s">
        <v>4183</v>
      </c>
      <c r="J335" s="64"/>
      <c r="K335" s="64">
        <v>20041101</v>
      </c>
      <c r="L335" s="265" t="s">
        <v>1847</v>
      </c>
      <c r="M335" t="s">
        <v>4864</v>
      </c>
    </row>
    <row r="336" spans="1:13">
      <c r="A336" s="25">
        <v>2335</v>
      </c>
      <c r="B336" s="8">
        <v>100002335</v>
      </c>
      <c r="C336" s="64" t="s">
        <v>954</v>
      </c>
      <c r="D336" s="266" t="s">
        <v>4833</v>
      </c>
      <c r="E336" t="s">
        <v>4863</v>
      </c>
      <c r="F336" s="54">
        <v>24</v>
      </c>
      <c r="G336" s="64" t="s">
        <v>314</v>
      </c>
      <c r="H336" s="64">
        <v>4</v>
      </c>
      <c r="I336" s="64" t="s">
        <v>4184</v>
      </c>
      <c r="J336" s="64"/>
      <c r="K336" s="64">
        <v>20010527</v>
      </c>
      <c r="L336" s="265" t="s">
        <v>1796</v>
      </c>
      <c r="M336" t="s">
        <v>4864</v>
      </c>
    </row>
    <row r="337" spans="1:13">
      <c r="A337" s="25">
        <v>2336</v>
      </c>
      <c r="B337" s="8">
        <v>100002336</v>
      </c>
      <c r="C337" s="64" t="s">
        <v>1595</v>
      </c>
      <c r="D337" s="266" t="s">
        <v>4185</v>
      </c>
      <c r="E337" t="s">
        <v>4863</v>
      </c>
      <c r="F337" s="54">
        <v>24</v>
      </c>
      <c r="G337" s="64" t="s">
        <v>314</v>
      </c>
      <c r="H337" s="64">
        <v>3</v>
      </c>
      <c r="I337" s="64" t="s">
        <v>4186</v>
      </c>
      <c r="J337" s="64"/>
      <c r="K337" s="64">
        <v>20020802</v>
      </c>
      <c r="L337" s="265" t="s">
        <v>1814</v>
      </c>
      <c r="M337" t="s">
        <v>4864</v>
      </c>
    </row>
    <row r="338" spans="1:13">
      <c r="A338" s="25">
        <v>2337</v>
      </c>
      <c r="B338" s="8">
        <v>100002337</v>
      </c>
      <c r="C338" s="64" t="s">
        <v>1596</v>
      </c>
      <c r="D338" s="266" t="s">
        <v>4187</v>
      </c>
      <c r="E338" t="s">
        <v>4863</v>
      </c>
      <c r="F338" s="54">
        <v>24</v>
      </c>
      <c r="G338" s="64" t="s">
        <v>314</v>
      </c>
      <c r="H338" s="64">
        <v>3</v>
      </c>
      <c r="I338" s="64" t="s">
        <v>4188</v>
      </c>
      <c r="J338" s="64"/>
      <c r="K338" s="64">
        <v>20020417</v>
      </c>
      <c r="L338" s="265" t="s">
        <v>1814</v>
      </c>
      <c r="M338" t="s">
        <v>4864</v>
      </c>
    </row>
    <row r="339" spans="1:13">
      <c r="A339" s="25">
        <v>2338</v>
      </c>
      <c r="B339" s="8">
        <v>100002338</v>
      </c>
      <c r="C339" s="64" t="s">
        <v>1597</v>
      </c>
      <c r="D339" s="266" t="s">
        <v>4834</v>
      </c>
      <c r="E339" t="s">
        <v>4863</v>
      </c>
      <c r="F339" s="54">
        <v>24</v>
      </c>
      <c r="G339" s="64" t="s">
        <v>314</v>
      </c>
      <c r="H339" s="64">
        <v>3</v>
      </c>
      <c r="I339" s="64" t="s">
        <v>4189</v>
      </c>
      <c r="J339" s="64"/>
      <c r="K339" s="64">
        <v>20021006</v>
      </c>
      <c r="L339" s="265" t="s">
        <v>1814</v>
      </c>
      <c r="M339" t="s">
        <v>4864</v>
      </c>
    </row>
    <row r="340" spans="1:13">
      <c r="A340" s="25">
        <v>2339</v>
      </c>
      <c r="B340" s="8">
        <v>100002339</v>
      </c>
      <c r="C340" s="64" t="s">
        <v>4190</v>
      </c>
      <c r="D340" s="266" t="s">
        <v>4835</v>
      </c>
      <c r="E340" t="s">
        <v>4863</v>
      </c>
      <c r="F340" s="54">
        <v>24</v>
      </c>
      <c r="G340" s="64" t="s">
        <v>314</v>
      </c>
      <c r="H340" s="64">
        <v>2</v>
      </c>
      <c r="I340" s="64" t="s">
        <v>4191</v>
      </c>
      <c r="J340" s="64"/>
      <c r="K340" s="64">
        <v>20030426</v>
      </c>
      <c r="L340" s="265" t="s">
        <v>1836</v>
      </c>
      <c r="M340" t="s">
        <v>4864</v>
      </c>
    </row>
    <row r="341" spans="1:13">
      <c r="A341" s="25">
        <v>2340</v>
      </c>
      <c r="B341" s="8">
        <v>100002340</v>
      </c>
      <c r="C341" s="64" t="s">
        <v>1598</v>
      </c>
      <c r="D341" s="266" t="s">
        <v>4836</v>
      </c>
      <c r="E341" t="s">
        <v>4863</v>
      </c>
      <c r="F341" s="54">
        <v>24</v>
      </c>
      <c r="G341" s="64" t="s">
        <v>314</v>
      </c>
      <c r="H341" s="64">
        <v>2</v>
      </c>
      <c r="I341" s="64" t="s">
        <v>4192</v>
      </c>
      <c r="J341" s="64"/>
      <c r="K341" s="64">
        <v>20040215</v>
      </c>
      <c r="L341" s="265" t="s">
        <v>1847</v>
      </c>
      <c r="M341" t="s">
        <v>4864</v>
      </c>
    </row>
    <row r="342" spans="1:13">
      <c r="A342" s="25">
        <v>2341</v>
      </c>
      <c r="B342" s="8">
        <v>100002341</v>
      </c>
      <c r="C342" s="64" t="s">
        <v>1762</v>
      </c>
      <c r="D342" s="266" t="s">
        <v>4837</v>
      </c>
      <c r="E342" t="s">
        <v>4863</v>
      </c>
      <c r="F342" s="54">
        <v>24</v>
      </c>
      <c r="G342" s="64" t="s">
        <v>314</v>
      </c>
      <c r="H342" s="64">
        <v>2</v>
      </c>
      <c r="I342" s="64" t="s">
        <v>4193</v>
      </c>
      <c r="J342" s="64"/>
      <c r="K342" s="64">
        <v>20030608</v>
      </c>
      <c r="L342" s="265" t="s">
        <v>1836</v>
      </c>
      <c r="M342" t="s">
        <v>4864</v>
      </c>
    </row>
    <row r="343" spans="1:13">
      <c r="A343" s="25">
        <v>2342</v>
      </c>
      <c r="B343" s="8">
        <v>100002342</v>
      </c>
      <c r="C343" s="64" t="s">
        <v>4194</v>
      </c>
      <c r="D343" s="266" t="s">
        <v>4195</v>
      </c>
      <c r="E343" t="s">
        <v>4863</v>
      </c>
      <c r="F343" s="54">
        <v>24</v>
      </c>
      <c r="G343" s="64" t="s">
        <v>314</v>
      </c>
      <c r="H343" s="64">
        <v>1</v>
      </c>
      <c r="I343" s="64" t="s">
        <v>4196</v>
      </c>
      <c r="J343" s="64"/>
      <c r="K343" s="64">
        <v>20040727</v>
      </c>
      <c r="L343" s="265" t="s">
        <v>1847</v>
      </c>
      <c r="M343" t="s">
        <v>4864</v>
      </c>
    </row>
    <row r="344" spans="1:13">
      <c r="A344" s="25">
        <v>2343</v>
      </c>
      <c r="B344" s="8">
        <v>100002343</v>
      </c>
      <c r="C344" s="64" t="s">
        <v>4197</v>
      </c>
      <c r="D344" s="266" t="s">
        <v>4198</v>
      </c>
      <c r="E344" t="s">
        <v>4863</v>
      </c>
      <c r="F344" s="54">
        <v>24</v>
      </c>
      <c r="G344" s="64" t="s">
        <v>314</v>
      </c>
      <c r="H344" s="64">
        <v>1</v>
      </c>
      <c r="I344" s="64" t="s">
        <v>4199</v>
      </c>
      <c r="J344" s="64"/>
      <c r="K344" s="64">
        <v>20040504</v>
      </c>
      <c r="L344" s="265" t="s">
        <v>1847</v>
      </c>
      <c r="M344" t="s">
        <v>4864</v>
      </c>
    </row>
    <row r="345" spans="1:13">
      <c r="A345" s="25">
        <v>2344</v>
      </c>
      <c r="B345" s="8">
        <v>100002344</v>
      </c>
      <c r="C345" s="64" t="s">
        <v>4200</v>
      </c>
      <c r="D345" s="266" t="s">
        <v>4838</v>
      </c>
      <c r="E345" t="s">
        <v>4863</v>
      </c>
      <c r="F345" s="54">
        <v>24</v>
      </c>
      <c r="G345" s="64" t="s">
        <v>314</v>
      </c>
      <c r="H345" s="64">
        <v>1</v>
      </c>
      <c r="I345" s="64" t="s">
        <v>4201</v>
      </c>
      <c r="J345" s="64"/>
      <c r="K345" s="64">
        <v>20040823</v>
      </c>
      <c r="L345" s="265" t="s">
        <v>1847</v>
      </c>
      <c r="M345" t="s">
        <v>4864</v>
      </c>
    </row>
    <row r="346" spans="1:13">
      <c r="A346" s="25">
        <v>2345</v>
      </c>
      <c r="B346" s="8">
        <v>100002345</v>
      </c>
      <c r="C346" s="64" t="s">
        <v>1189</v>
      </c>
      <c r="D346" s="266" t="s">
        <v>4839</v>
      </c>
      <c r="E346" t="s">
        <v>4863</v>
      </c>
      <c r="F346" s="54">
        <v>24</v>
      </c>
      <c r="G346" s="64" t="s">
        <v>314</v>
      </c>
      <c r="H346" s="64">
        <v>3</v>
      </c>
      <c r="I346" s="64" t="s">
        <v>4202</v>
      </c>
      <c r="J346" s="64"/>
      <c r="K346" s="64">
        <v>20020713</v>
      </c>
      <c r="L346" s="265" t="s">
        <v>1814</v>
      </c>
      <c r="M346" t="s">
        <v>4864</v>
      </c>
    </row>
    <row r="347" spans="1:13">
      <c r="A347" s="25">
        <v>2346</v>
      </c>
      <c r="B347" s="8">
        <v>100002346</v>
      </c>
      <c r="C347" s="64" t="s">
        <v>1593</v>
      </c>
      <c r="D347" s="266" t="s">
        <v>4203</v>
      </c>
      <c r="E347" t="s">
        <v>4863</v>
      </c>
      <c r="F347" s="54">
        <v>24</v>
      </c>
      <c r="G347" s="64" t="s">
        <v>314</v>
      </c>
      <c r="H347" s="64">
        <v>2</v>
      </c>
      <c r="I347" s="64" t="s">
        <v>4204</v>
      </c>
      <c r="J347" s="64"/>
      <c r="K347" s="64">
        <v>20030811</v>
      </c>
      <c r="L347" s="265" t="s">
        <v>1836</v>
      </c>
      <c r="M347" t="s">
        <v>4864</v>
      </c>
    </row>
    <row r="348" spans="1:13">
      <c r="A348" s="25">
        <v>2347</v>
      </c>
      <c r="B348" s="8">
        <v>100002347</v>
      </c>
      <c r="C348" s="64" t="s">
        <v>1594</v>
      </c>
      <c r="D348" s="266" t="s">
        <v>4840</v>
      </c>
      <c r="E348" t="s">
        <v>4863</v>
      </c>
      <c r="F348" s="54">
        <v>24</v>
      </c>
      <c r="G348" s="64" t="s">
        <v>314</v>
      </c>
      <c r="H348" s="64">
        <v>2</v>
      </c>
      <c r="I348" s="64" t="s">
        <v>4205</v>
      </c>
      <c r="J348" s="64"/>
      <c r="K348" s="64">
        <v>20031121</v>
      </c>
      <c r="L348" s="265" t="s">
        <v>1836</v>
      </c>
      <c r="M348" t="s">
        <v>4864</v>
      </c>
    </row>
    <row r="349" spans="1:13">
      <c r="A349" s="25">
        <v>2348</v>
      </c>
      <c r="B349" s="8">
        <v>100002348</v>
      </c>
      <c r="C349" s="64" t="s">
        <v>4206</v>
      </c>
      <c r="D349" s="266" t="s">
        <v>4841</v>
      </c>
      <c r="E349" t="s">
        <v>4863</v>
      </c>
      <c r="F349" s="54">
        <v>24</v>
      </c>
      <c r="G349" s="64" t="s">
        <v>314</v>
      </c>
      <c r="H349" s="64">
        <v>1</v>
      </c>
      <c r="I349" s="64" t="s">
        <v>4207</v>
      </c>
      <c r="J349" s="64"/>
      <c r="K349" s="64">
        <v>20050128</v>
      </c>
      <c r="L349" s="265" t="s">
        <v>2092</v>
      </c>
      <c r="M349" t="s">
        <v>4864</v>
      </c>
    </row>
    <row r="350" spans="1:13">
      <c r="A350" s="25">
        <v>2349</v>
      </c>
      <c r="B350" s="8">
        <v>100002349</v>
      </c>
      <c r="C350" s="64" t="s">
        <v>1601</v>
      </c>
      <c r="D350" s="266" t="s">
        <v>4842</v>
      </c>
      <c r="E350" t="s">
        <v>4863</v>
      </c>
      <c r="F350" s="54">
        <v>24</v>
      </c>
      <c r="G350" s="64" t="s">
        <v>329</v>
      </c>
      <c r="H350" s="64">
        <v>3</v>
      </c>
      <c r="I350" s="64" t="s">
        <v>4208</v>
      </c>
      <c r="J350" s="64"/>
      <c r="K350" s="64">
        <v>20020622</v>
      </c>
      <c r="L350" s="265" t="s">
        <v>1814</v>
      </c>
      <c r="M350" t="s">
        <v>4864</v>
      </c>
    </row>
    <row r="351" spans="1:13">
      <c r="A351" s="25">
        <v>2350</v>
      </c>
      <c r="B351" s="8">
        <v>100002350</v>
      </c>
      <c r="C351" s="64" t="s">
        <v>1599</v>
      </c>
      <c r="D351" s="266" t="s">
        <v>4209</v>
      </c>
      <c r="E351" t="s">
        <v>4863</v>
      </c>
      <c r="F351" s="54">
        <v>24</v>
      </c>
      <c r="G351" s="64" t="s">
        <v>329</v>
      </c>
      <c r="H351" s="64">
        <v>3</v>
      </c>
      <c r="I351" s="64" t="s">
        <v>4210</v>
      </c>
      <c r="J351" s="64"/>
      <c r="K351" s="64">
        <v>20030210</v>
      </c>
      <c r="L351" s="265" t="s">
        <v>1836</v>
      </c>
      <c r="M351" t="s">
        <v>4864</v>
      </c>
    </row>
    <row r="352" spans="1:13">
      <c r="A352" s="25">
        <v>2351</v>
      </c>
      <c r="B352" s="8">
        <v>100002351</v>
      </c>
      <c r="C352" s="64" t="s">
        <v>1781</v>
      </c>
      <c r="D352" s="266" t="s">
        <v>4843</v>
      </c>
      <c r="E352" t="s">
        <v>4863</v>
      </c>
      <c r="F352" s="54">
        <v>24</v>
      </c>
      <c r="G352" s="64" t="s">
        <v>329</v>
      </c>
      <c r="H352" s="64">
        <v>2</v>
      </c>
      <c r="I352" s="64" t="s">
        <v>4211</v>
      </c>
      <c r="J352" s="64"/>
      <c r="K352" s="64">
        <v>20030428</v>
      </c>
      <c r="L352" s="265" t="s">
        <v>1836</v>
      </c>
      <c r="M352" t="s">
        <v>4864</v>
      </c>
    </row>
    <row r="353" spans="1:13">
      <c r="A353" s="25">
        <v>2352</v>
      </c>
      <c r="B353" s="8">
        <v>100002352</v>
      </c>
      <c r="C353" s="64" t="s">
        <v>1753</v>
      </c>
      <c r="D353" s="266" t="s">
        <v>4844</v>
      </c>
      <c r="E353" t="s">
        <v>4863</v>
      </c>
      <c r="F353" s="54">
        <v>24</v>
      </c>
      <c r="G353" s="64" t="s">
        <v>329</v>
      </c>
      <c r="H353" s="64">
        <v>3</v>
      </c>
      <c r="I353" s="64" t="s">
        <v>4212</v>
      </c>
      <c r="J353" s="64"/>
      <c r="K353" s="64">
        <v>20021220</v>
      </c>
      <c r="L353" s="265" t="s">
        <v>1814</v>
      </c>
      <c r="M353" t="s">
        <v>4864</v>
      </c>
    </row>
    <row r="354" spans="1:13">
      <c r="A354" s="25">
        <v>2353</v>
      </c>
      <c r="B354" s="8">
        <v>100002353</v>
      </c>
      <c r="C354" s="64" t="s">
        <v>1780</v>
      </c>
      <c r="D354" s="266" t="s">
        <v>4845</v>
      </c>
      <c r="E354" t="s">
        <v>4863</v>
      </c>
      <c r="F354" s="54">
        <v>24</v>
      </c>
      <c r="G354" s="64" t="s">
        <v>329</v>
      </c>
      <c r="H354" s="64">
        <v>2</v>
      </c>
      <c r="I354" s="64" t="s">
        <v>4213</v>
      </c>
      <c r="J354" s="64"/>
      <c r="K354" s="64">
        <v>20031028</v>
      </c>
      <c r="L354" s="265" t="s">
        <v>1836</v>
      </c>
      <c r="M354" t="s">
        <v>4864</v>
      </c>
    </row>
    <row r="355" spans="1:13">
      <c r="A355" s="25">
        <v>2354</v>
      </c>
      <c r="B355" s="8">
        <v>100002354</v>
      </c>
      <c r="C355" s="64" t="s">
        <v>1779</v>
      </c>
      <c r="D355" s="266" t="s">
        <v>4846</v>
      </c>
      <c r="E355" t="s">
        <v>4863</v>
      </c>
      <c r="F355" s="54">
        <v>24</v>
      </c>
      <c r="G355" s="64" t="s">
        <v>329</v>
      </c>
      <c r="H355" s="64">
        <v>2</v>
      </c>
      <c r="I355" s="64" t="s">
        <v>4214</v>
      </c>
      <c r="J355" s="64"/>
      <c r="K355" s="64">
        <v>20040301</v>
      </c>
      <c r="L355" s="265" t="s">
        <v>1847</v>
      </c>
      <c r="M355" t="s">
        <v>4864</v>
      </c>
    </row>
    <row r="356" spans="1:13">
      <c r="A356" s="25">
        <v>2355</v>
      </c>
      <c r="B356" s="8">
        <v>100002355</v>
      </c>
      <c r="C356" s="64" t="s">
        <v>1600</v>
      </c>
      <c r="D356" s="266" t="s">
        <v>4215</v>
      </c>
      <c r="E356" t="s">
        <v>4863</v>
      </c>
      <c r="F356" s="54">
        <v>24</v>
      </c>
      <c r="G356" s="64" t="s">
        <v>329</v>
      </c>
      <c r="H356" s="64">
        <v>3</v>
      </c>
      <c r="I356" s="64" t="s">
        <v>4216</v>
      </c>
      <c r="J356" s="64"/>
      <c r="K356" s="64">
        <v>20020610</v>
      </c>
      <c r="L356" s="265" t="s">
        <v>1814</v>
      </c>
      <c r="M356" t="s">
        <v>4864</v>
      </c>
    </row>
    <row r="357" spans="1:13">
      <c r="A357" s="25">
        <v>2356</v>
      </c>
      <c r="B357" s="8">
        <v>100002356</v>
      </c>
      <c r="C357" s="64" t="s">
        <v>1052</v>
      </c>
      <c r="D357" s="266" t="s">
        <v>4217</v>
      </c>
      <c r="E357" t="s">
        <v>4863</v>
      </c>
      <c r="F357" s="54">
        <v>23</v>
      </c>
      <c r="G357" s="64" t="s">
        <v>315</v>
      </c>
      <c r="H357" s="64">
        <v>3</v>
      </c>
      <c r="I357" s="64" t="s">
        <v>4218</v>
      </c>
      <c r="J357" s="64"/>
      <c r="K357" s="64">
        <v>20021118</v>
      </c>
      <c r="L357" s="265" t="s">
        <v>1814</v>
      </c>
      <c r="M357" t="s">
        <v>4864</v>
      </c>
    </row>
    <row r="358" spans="1:13">
      <c r="A358" s="25">
        <v>2357</v>
      </c>
      <c r="B358" s="8">
        <v>100002357</v>
      </c>
      <c r="C358" s="64" t="s">
        <v>1541</v>
      </c>
      <c r="D358" s="266" t="s">
        <v>4847</v>
      </c>
      <c r="E358" t="s">
        <v>4863</v>
      </c>
      <c r="F358" s="54">
        <v>23</v>
      </c>
      <c r="G358" s="64" t="s">
        <v>315</v>
      </c>
      <c r="H358" s="64">
        <v>3</v>
      </c>
      <c r="I358" s="64" t="s">
        <v>4219</v>
      </c>
      <c r="J358" s="64"/>
      <c r="K358" s="64">
        <v>20021125</v>
      </c>
      <c r="L358" s="265" t="s">
        <v>1814</v>
      </c>
      <c r="M358" t="s">
        <v>4864</v>
      </c>
    </row>
    <row r="359" spans="1:13">
      <c r="A359" s="25">
        <v>2358</v>
      </c>
      <c r="B359" s="8">
        <v>100002358</v>
      </c>
      <c r="C359" s="64" t="s">
        <v>1542</v>
      </c>
      <c r="D359" s="266" t="s">
        <v>4220</v>
      </c>
      <c r="E359" t="s">
        <v>4863</v>
      </c>
      <c r="F359" s="54">
        <v>21</v>
      </c>
      <c r="G359" s="64" t="s">
        <v>315</v>
      </c>
      <c r="H359" s="64">
        <v>2</v>
      </c>
      <c r="I359" s="64" t="s">
        <v>4221</v>
      </c>
      <c r="J359" s="64"/>
      <c r="K359" s="64">
        <v>20031002</v>
      </c>
      <c r="L359" s="265" t="s">
        <v>1836</v>
      </c>
      <c r="M359" t="s">
        <v>4864</v>
      </c>
    </row>
    <row r="360" spans="1:13">
      <c r="A360" s="25">
        <v>2359</v>
      </c>
      <c r="B360" s="8">
        <v>100002359</v>
      </c>
      <c r="C360" s="64" t="s">
        <v>1763</v>
      </c>
      <c r="D360" s="266" t="s">
        <v>4848</v>
      </c>
      <c r="E360" t="s">
        <v>4863</v>
      </c>
      <c r="F360" s="54">
        <v>22</v>
      </c>
      <c r="G360" s="64" t="s">
        <v>1641</v>
      </c>
      <c r="H360" s="64">
        <v>3</v>
      </c>
      <c r="I360" s="64" t="s">
        <v>4222</v>
      </c>
      <c r="J360" s="64"/>
      <c r="K360" s="64">
        <v>20030221</v>
      </c>
      <c r="L360" s="265" t="s">
        <v>1836</v>
      </c>
      <c r="M360" t="s">
        <v>4864</v>
      </c>
    </row>
    <row r="361" spans="1:13">
      <c r="A361" s="25">
        <v>2360</v>
      </c>
      <c r="B361" s="8">
        <v>100002360</v>
      </c>
      <c r="C361" s="64" t="s">
        <v>4223</v>
      </c>
      <c r="D361" s="266" t="s">
        <v>4849</v>
      </c>
      <c r="E361" t="s">
        <v>4863</v>
      </c>
      <c r="F361" s="54">
        <v>16</v>
      </c>
      <c r="G361" s="64" t="s">
        <v>319</v>
      </c>
      <c r="H361" s="64">
        <v>3</v>
      </c>
      <c r="I361" s="64" t="s">
        <v>4224</v>
      </c>
      <c r="J361" s="64"/>
      <c r="K361" s="64">
        <v>20020504</v>
      </c>
      <c r="L361" s="265" t="s">
        <v>1814</v>
      </c>
      <c r="M361" t="s">
        <v>4864</v>
      </c>
    </row>
    <row r="362" spans="1:13">
      <c r="A362" s="25">
        <v>2361</v>
      </c>
      <c r="B362" s="8">
        <v>100002361</v>
      </c>
      <c r="C362" s="64" t="s">
        <v>4225</v>
      </c>
      <c r="D362" s="266" t="s">
        <v>4850</v>
      </c>
      <c r="E362" t="s">
        <v>4863</v>
      </c>
      <c r="F362" s="54">
        <v>21</v>
      </c>
      <c r="G362" s="64" t="s">
        <v>321</v>
      </c>
      <c r="H362" s="64">
        <v>1</v>
      </c>
      <c r="I362" s="64" t="s">
        <v>4226</v>
      </c>
      <c r="J362" s="64"/>
      <c r="K362" s="64">
        <v>20050218</v>
      </c>
      <c r="L362" s="265" t="s">
        <v>2092</v>
      </c>
      <c r="M362" t="s">
        <v>4864</v>
      </c>
    </row>
    <row r="363" spans="1:13">
      <c r="A363" s="25">
        <v>2362</v>
      </c>
      <c r="B363" s="8">
        <v>100002362</v>
      </c>
      <c r="C363" s="64" t="s">
        <v>1740</v>
      </c>
      <c r="D363" s="266" t="s">
        <v>4851</v>
      </c>
      <c r="E363" t="s">
        <v>4863</v>
      </c>
      <c r="F363" s="54">
        <v>23</v>
      </c>
      <c r="G363" s="64" t="s">
        <v>1640</v>
      </c>
      <c r="H363" s="64">
        <v>5</v>
      </c>
      <c r="I363" s="64" t="s">
        <v>4227</v>
      </c>
      <c r="J363" s="64"/>
      <c r="K363" s="64">
        <v>20030519</v>
      </c>
      <c r="L363" s="265" t="s">
        <v>1836</v>
      </c>
      <c r="M363" t="s">
        <v>4864</v>
      </c>
    </row>
    <row r="364" spans="1:13">
      <c r="A364" s="25">
        <v>2363</v>
      </c>
      <c r="B364" s="8">
        <v>100002363</v>
      </c>
      <c r="C364" s="64" t="s">
        <v>1012</v>
      </c>
      <c r="D364" s="266" t="s">
        <v>4852</v>
      </c>
      <c r="E364" t="s">
        <v>4863</v>
      </c>
      <c r="F364" s="54">
        <v>23</v>
      </c>
      <c r="G364" s="64" t="s">
        <v>325</v>
      </c>
      <c r="H364" s="64">
        <v>5</v>
      </c>
      <c r="I364" s="64" t="s">
        <v>4228</v>
      </c>
      <c r="J364" s="64"/>
      <c r="K364" s="64">
        <v>20001130</v>
      </c>
      <c r="L364" s="265" t="s">
        <v>1787</v>
      </c>
      <c r="M364" t="s">
        <v>4864</v>
      </c>
    </row>
    <row r="365" spans="1:13">
      <c r="A365" s="25">
        <v>2364</v>
      </c>
      <c r="B365" s="8">
        <v>100002364</v>
      </c>
      <c r="C365" s="64" t="s">
        <v>4229</v>
      </c>
      <c r="D365" s="266" t="s">
        <v>4853</v>
      </c>
      <c r="E365" t="s">
        <v>4863</v>
      </c>
      <c r="F365" s="54">
        <v>21</v>
      </c>
      <c r="G365" s="64" t="s">
        <v>322</v>
      </c>
      <c r="H365" s="64">
        <v>2</v>
      </c>
      <c r="I365" s="64" t="s">
        <v>4230</v>
      </c>
      <c r="J365" s="64"/>
      <c r="K365" s="64">
        <v>20031118</v>
      </c>
      <c r="L365" s="265" t="s">
        <v>1836</v>
      </c>
      <c r="M365" t="s">
        <v>4864</v>
      </c>
    </row>
    <row r="366" spans="1:13">
      <c r="A366" s="25">
        <v>2365</v>
      </c>
      <c r="B366" s="8">
        <v>100002365</v>
      </c>
      <c r="C366" s="64" t="s">
        <v>496</v>
      </c>
      <c r="D366" s="266" t="s">
        <v>4854</v>
      </c>
      <c r="E366" t="s">
        <v>4863</v>
      </c>
      <c r="F366" s="54">
        <v>17</v>
      </c>
      <c r="G366" s="64" t="s">
        <v>322</v>
      </c>
      <c r="H366" s="64" t="s">
        <v>43</v>
      </c>
      <c r="I366" s="64" t="s">
        <v>4231</v>
      </c>
      <c r="J366" s="64"/>
      <c r="K366" s="64">
        <v>19980625</v>
      </c>
      <c r="L366" s="265" t="s">
        <v>1784</v>
      </c>
      <c r="M366" t="s">
        <v>4864</v>
      </c>
    </row>
    <row r="367" spans="1:13">
      <c r="A367" s="25">
        <v>2366</v>
      </c>
      <c r="B367" s="8">
        <v>100002366</v>
      </c>
      <c r="C367" s="64" t="s">
        <v>4232</v>
      </c>
      <c r="D367" s="266" t="s">
        <v>4233</v>
      </c>
      <c r="E367" t="s">
        <v>4863</v>
      </c>
      <c r="F367" s="54">
        <v>24</v>
      </c>
      <c r="G367" s="64" t="s">
        <v>1782</v>
      </c>
      <c r="H367" s="64">
        <v>1</v>
      </c>
      <c r="I367" s="64" t="s">
        <v>4234</v>
      </c>
      <c r="J367" s="64"/>
      <c r="K367" s="64">
        <v>20040926</v>
      </c>
      <c r="L367" s="265" t="s">
        <v>1847</v>
      </c>
      <c r="M367" t="s">
        <v>4864</v>
      </c>
    </row>
    <row r="368" spans="1:13">
      <c r="A368" s="25">
        <v>2367</v>
      </c>
      <c r="B368" s="8">
        <v>100002367</v>
      </c>
      <c r="C368" s="64" t="s">
        <v>4235</v>
      </c>
      <c r="D368" s="266" t="s">
        <v>4855</v>
      </c>
      <c r="E368" t="s">
        <v>4863</v>
      </c>
      <c r="F368" s="54">
        <v>24</v>
      </c>
      <c r="G368" s="64" t="s">
        <v>1782</v>
      </c>
      <c r="H368" s="64">
        <v>1</v>
      </c>
      <c r="I368" s="64" t="s">
        <v>4236</v>
      </c>
      <c r="J368" s="64"/>
      <c r="K368" s="64">
        <v>20041113</v>
      </c>
      <c r="L368" s="265" t="s">
        <v>1847</v>
      </c>
      <c r="M368" t="s">
        <v>4864</v>
      </c>
    </row>
    <row r="369" spans="1:13">
      <c r="A369" s="25">
        <v>2368</v>
      </c>
      <c r="B369" s="8">
        <v>100002368</v>
      </c>
      <c r="C369" s="64" t="s">
        <v>1778</v>
      </c>
      <c r="D369" s="266" t="s">
        <v>4856</v>
      </c>
      <c r="E369" t="s">
        <v>4863</v>
      </c>
      <c r="F369" s="54">
        <v>24</v>
      </c>
      <c r="G369" s="64" t="s">
        <v>1782</v>
      </c>
      <c r="H369" s="64">
        <v>4</v>
      </c>
      <c r="I369" s="64" t="s">
        <v>4237</v>
      </c>
      <c r="J369" s="64"/>
      <c r="K369" s="64">
        <v>20010802</v>
      </c>
      <c r="L369" s="265" t="s">
        <v>1796</v>
      </c>
      <c r="M369" t="s">
        <v>4864</v>
      </c>
    </row>
    <row r="370" spans="1:13">
      <c r="A370" s="25">
        <v>2369</v>
      </c>
      <c r="B370" s="8">
        <v>100002369</v>
      </c>
      <c r="C370" s="64" t="s">
        <v>5127</v>
      </c>
      <c r="D370" s="266" t="s">
        <v>5128</v>
      </c>
      <c r="E370" t="s">
        <v>4863</v>
      </c>
      <c r="F370" s="54">
        <v>23</v>
      </c>
      <c r="G370" s="64" t="s">
        <v>330</v>
      </c>
      <c r="H370" s="64">
        <v>1</v>
      </c>
      <c r="I370" s="64" t="s">
        <v>5129</v>
      </c>
      <c r="J370" s="64"/>
      <c r="K370" s="64">
        <v>20041103</v>
      </c>
      <c r="L370" s="265" t="s">
        <v>1847</v>
      </c>
      <c r="M370" t="s">
        <v>4864</v>
      </c>
    </row>
    <row r="371" spans="1:13">
      <c r="A371" s="25">
        <v>2370</v>
      </c>
      <c r="B371" s="8">
        <v>100002370</v>
      </c>
      <c r="C371" s="64" t="s">
        <v>5130</v>
      </c>
      <c r="D371" s="266" t="s">
        <v>5131</v>
      </c>
      <c r="E371" t="s">
        <v>4863</v>
      </c>
      <c r="F371" s="54">
        <v>23</v>
      </c>
      <c r="G371" s="64" t="s">
        <v>308</v>
      </c>
      <c r="H371" s="64">
        <v>4</v>
      </c>
      <c r="I371" s="25" t="s">
        <v>5132</v>
      </c>
      <c r="J371" s="25"/>
      <c r="K371" s="64">
        <v>20000716</v>
      </c>
      <c r="L371" s="265" t="s">
        <v>1787</v>
      </c>
      <c r="M371" t="s">
        <v>4864</v>
      </c>
    </row>
    <row r="372" spans="1:13">
      <c r="A372" s="25">
        <v>2371</v>
      </c>
      <c r="B372" s="8">
        <v>100002371</v>
      </c>
      <c r="C372" s="64" t="s">
        <v>5133</v>
      </c>
      <c r="D372" s="266" t="s">
        <v>5134</v>
      </c>
      <c r="E372" t="s">
        <v>4863</v>
      </c>
      <c r="F372" s="54">
        <v>20</v>
      </c>
      <c r="G372" s="64" t="s">
        <v>308</v>
      </c>
      <c r="H372" s="64">
        <v>1</v>
      </c>
      <c r="I372" s="64" t="s">
        <v>5135</v>
      </c>
      <c r="J372" s="64"/>
      <c r="K372" s="64">
        <v>20040124</v>
      </c>
      <c r="L372" s="265" t="s">
        <v>1847</v>
      </c>
      <c r="M372" t="s">
        <v>4864</v>
      </c>
    </row>
    <row r="373" spans="1:13">
      <c r="A373" s="25">
        <v>2372</v>
      </c>
      <c r="B373" s="8">
        <v>100002372</v>
      </c>
      <c r="C373" s="64" t="s">
        <v>5136</v>
      </c>
      <c r="D373" s="266" t="s">
        <v>5137</v>
      </c>
      <c r="E373" t="s">
        <v>4863</v>
      </c>
      <c r="F373" s="54">
        <v>23</v>
      </c>
      <c r="G373" s="64" t="s">
        <v>308</v>
      </c>
      <c r="H373" s="64">
        <v>1</v>
      </c>
      <c r="I373" s="64" t="s">
        <v>5138</v>
      </c>
      <c r="J373" s="64"/>
      <c r="K373" s="64">
        <v>20040406</v>
      </c>
      <c r="L373" s="265" t="s">
        <v>1847</v>
      </c>
      <c r="M373" t="s">
        <v>4864</v>
      </c>
    </row>
    <row r="374" spans="1:13">
      <c r="A374" s="25">
        <v>2373</v>
      </c>
      <c r="B374" s="8">
        <v>100002373</v>
      </c>
      <c r="C374" s="64" t="s">
        <v>5139</v>
      </c>
      <c r="D374" s="266" t="s">
        <v>5140</v>
      </c>
      <c r="E374" t="s">
        <v>4863</v>
      </c>
      <c r="F374" s="54">
        <v>24</v>
      </c>
      <c r="G374" s="64" t="s">
        <v>308</v>
      </c>
      <c r="H374" s="64">
        <v>1</v>
      </c>
      <c r="I374" s="64" t="s">
        <v>5141</v>
      </c>
      <c r="J374" s="64"/>
      <c r="K374" s="64">
        <v>20040530</v>
      </c>
      <c r="L374" s="265" t="s">
        <v>1847</v>
      </c>
      <c r="M374" t="s">
        <v>4864</v>
      </c>
    </row>
    <row r="375" spans="1:13">
      <c r="A375" s="25">
        <v>2374</v>
      </c>
      <c r="B375" s="8">
        <v>100002374</v>
      </c>
      <c r="C375" s="64" t="s">
        <v>5142</v>
      </c>
      <c r="D375" s="266" t="s">
        <v>5143</v>
      </c>
      <c r="E375" t="s">
        <v>4863</v>
      </c>
      <c r="F375" s="54">
        <v>21</v>
      </c>
      <c r="G375" s="64" t="s">
        <v>311</v>
      </c>
      <c r="H375" s="64">
        <v>1</v>
      </c>
      <c r="I375" s="64" t="s">
        <v>5144</v>
      </c>
      <c r="J375" s="64"/>
      <c r="K375" s="64">
        <v>20040711</v>
      </c>
      <c r="L375" s="265" t="s">
        <v>1847</v>
      </c>
      <c r="M375" t="s">
        <v>4864</v>
      </c>
    </row>
    <row r="376" spans="1:13">
      <c r="A376" s="25">
        <v>2375</v>
      </c>
      <c r="B376" s="8">
        <v>100002375</v>
      </c>
      <c r="C376" s="64" t="s">
        <v>5145</v>
      </c>
      <c r="D376" s="266" t="s">
        <v>5146</v>
      </c>
      <c r="E376" t="s">
        <v>4863</v>
      </c>
      <c r="F376" s="54">
        <v>21</v>
      </c>
      <c r="G376" s="64" t="s">
        <v>311</v>
      </c>
      <c r="H376" s="64">
        <v>1</v>
      </c>
      <c r="I376" s="64" t="s">
        <v>5147</v>
      </c>
      <c r="J376" s="64"/>
      <c r="K376" s="64">
        <v>20040507</v>
      </c>
      <c r="L376" s="265" t="s">
        <v>1847</v>
      </c>
      <c r="M376" t="s">
        <v>4864</v>
      </c>
    </row>
    <row r="377" spans="1:13">
      <c r="A377" s="25">
        <v>2376</v>
      </c>
      <c r="B377" s="8">
        <v>100002376</v>
      </c>
      <c r="C377" s="64" t="s">
        <v>5148</v>
      </c>
      <c r="D377" s="266" t="s">
        <v>5149</v>
      </c>
      <c r="E377" t="s">
        <v>4863</v>
      </c>
      <c r="F377" s="54">
        <v>23</v>
      </c>
      <c r="G377" s="64" t="s">
        <v>315</v>
      </c>
      <c r="H377" s="64">
        <v>1</v>
      </c>
      <c r="I377" s="64" t="s">
        <v>5150</v>
      </c>
      <c r="J377" s="64"/>
      <c r="K377" s="64">
        <v>20050107</v>
      </c>
      <c r="L377" s="265" t="s">
        <v>2092</v>
      </c>
      <c r="M377" t="s">
        <v>4864</v>
      </c>
    </row>
    <row r="378" spans="1:13">
      <c r="A378" s="25">
        <v>2377</v>
      </c>
      <c r="B378" s="8">
        <v>100002377</v>
      </c>
      <c r="C378" s="64" t="s">
        <v>5151</v>
      </c>
      <c r="D378" s="266" t="s">
        <v>5152</v>
      </c>
      <c r="E378" t="s">
        <v>4863</v>
      </c>
      <c r="F378" s="54">
        <v>22</v>
      </c>
      <c r="G378" s="64" t="s">
        <v>1641</v>
      </c>
      <c r="H378" s="64">
        <v>1</v>
      </c>
      <c r="I378" s="64" t="s">
        <v>5153</v>
      </c>
      <c r="J378" s="64"/>
      <c r="K378" s="64">
        <v>20040724</v>
      </c>
      <c r="L378" s="265" t="s">
        <v>1847</v>
      </c>
      <c r="M378" t="s">
        <v>4864</v>
      </c>
    </row>
    <row r="379" spans="1:13">
      <c r="A379" s="25">
        <v>2378</v>
      </c>
      <c r="B379" s="8">
        <v>100002378</v>
      </c>
      <c r="C379" s="64" t="s">
        <v>5154</v>
      </c>
      <c r="D379" s="266" t="s">
        <v>5155</v>
      </c>
      <c r="E379" t="s">
        <v>4863</v>
      </c>
      <c r="F379" s="54">
        <v>22</v>
      </c>
      <c r="G379" s="64" t="s">
        <v>1641</v>
      </c>
      <c r="H379" s="64">
        <v>1</v>
      </c>
      <c r="I379" s="64" t="s">
        <v>5156</v>
      </c>
      <c r="J379" s="64"/>
      <c r="K379" s="64">
        <v>20040501</v>
      </c>
      <c r="L379" s="265" t="s">
        <v>1847</v>
      </c>
      <c r="M379" t="s">
        <v>4864</v>
      </c>
    </row>
    <row r="380" spans="1:13">
      <c r="A380" s="25">
        <v>2379</v>
      </c>
      <c r="B380" s="8">
        <v>100002379</v>
      </c>
      <c r="C380" s="64" t="s">
        <v>5157</v>
      </c>
      <c r="D380" s="266" t="s">
        <v>5158</v>
      </c>
      <c r="E380" t="s">
        <v>4863</v>
      </c>
      <c r="F380" s="54">
        <v>22</v>
      </c>
      <c r="G380" s="64" t="s">
        <v>1641</v>
      </c>
      <c r="H380" s="64">
        <v>1</v>
      </c>
      <c r="I380" s="64" t="s">
        <v>5159</v>
      </c>
      <c r="J380" s="64"/>
      <c r="K380" s="64">
        <v>20040524</v>
      </c>
      <c r="L380" s="265" t="s">
        <v>1847</v>
      </c>
      <c r="M380" t="s">
        <v>4864</v>
      </c>
    </row>
    <row r="381" spans="1:13">
      <c r="A381" s="25">
        <v>2380</v>
      </c>
      <c r="B381" s="8">
        <v>100002380</v>
      </c>
      <c r="C381" s="64" t="s">
        <v>5160</v>
      </c>
      <c r="D381" s="266" t="s">
        <v>5161</v>
      </c>
      <c r="E381" t="s">
        <v>4863</v>
      </c>
      <c r="F381" s="54">
        <v>2</v>
      </c>
      <c r="G381" s="64" t="s">
        <v>317</v>
      </c>
      <c r="H381" s="64">
        <v>1</v>
      </c>
      <c r="I381" s="64" t="s">
        <v>5162</v>
      </c>
      <c r="J381" s="64"/>
      <c r="K381" s="64">
        <v>20041205</v>
      </c>
      <c r="L381" s="265" t="s">
        <v>1847</v>
      </c>
      <c r="M381" t="s">
        <v>4864</v>
      </c>
    </row>
    <row r="382" spans="1:13">
      <c r="A382" s="25">
        <v>2381</v>
      </c>
      <c r="B382" s="8">
        <v>100002381</v>
      </c>
      <c r="C382" s="64" t="s">
        <v>5163</v>
      </c>
      <c r="D382" s="266" t="s">
        <v>5164</v>
      </c>
      <c r="E382" t="s">
        <v>4863</v>
      </c>
      <c r="F382" s="54">
        <v>39</v>
      </c>
      <c r="G382" s="64" t="s">
        <v>317</v>
      </c>
      <c r="H382" s="64">
        <v>1</v>
      </c>
      <c r="I382" s="64" t="s">
        <v>5165</v>
      </c>
      <c r="J382" s="64"/>
      <c r="K382" s="64">
        <v>20040703</v>
      </c>
      <c r="L382" s="265" t="s">
        <v>1847</v>
      </c>
      <c r="M382" t="s">
        <v>4864</v>
      </c>
    </row>
    <row r="383" spans="1:13">
      <c r="A383" s="25">
        <v>2382</v>
      </c>
      <c r="B383" s="8">
        <v>100002382</v>
      </c>
      <c r="C383" s="64" t="s">
        <v>5166</v>
      </c>
      <c r="D383" s="266" t="s">
        <v>5167</v>
      </c>
      <c r="E383" t="s">
        <v>4863</v>
      </c>
      <c r="F383" s="54">
        <v>46</v>
      </c>
      <c r="G383" s="64" t="s">
        <v>317</v>
      </c>
      <c r="H383" s="64">
        <v>1</v>
      </c>
      <c r="I383" s="64" t="s">
        <v>5168</v>
      </c>
      <c r="J383" s="64"/>
      <c r="K383" s="64">
        <v>20040720</v>
      </c>
      <c r="L383" s="265" t="s">
        <v>1847</v>
      </c>
      <c r="M383" t="s">
        <v>4864</v>
      </c>
    </row>
    <row r="384" spans="1:13">
      <c r="A384" s="25">
        <v>2383</v>
      </c>
      <c r="B384" s="8">
        <v>100002383</v>
      </c>
      <c r="C384" s="64" t="s">
        <v>5169</v>
      </c>
      <c r="D384" s="266" t="s">
        <v>5170</v>
      </c>
      <c r="E384" t="s">
        <v>4863</v>
      </c>
      <c r="F384" s="54">
        <v>23</v>
      </c>
      <c r="G384" s="64" t="s">
        <v>317</v>
      </c>
      <c r="H384" s="64">
        <v>1</v>
      </c>
      <c r="I384" s="64" t="s">
        <v>5171</v>
      </c>
      <c r="J384" s="64"/>
      <c r="K384" s="64">
        <v>20040518</v>
      </c>
      <c r="L384" s="265" t="s">
        <v>1847</v>
      </c>
      <c r="M384" t="s">
        <v>4864</v>
      </c>
    </row>
    <row r="385" spans="1:13">
      <c r="A385" s="25">
        <v>2384</v>
      </c>
      <c r="B385" s="8">
        <v>100002384</v>
      </c>
      <c r="C385" s="64" t="s">
        <v>5172</v>
      </c>
      <c r="D385" s="266" t="s">
        <v>5173</v>
      </c>
      <c r="E385" t="s">
        <v>4863</v>
      </c>
      <c r="F385" s="54">
        <v>23</v>
      </c>
      <c r="G385" s="64" t="s">
        <v>322</v>
      </c>
      <c r="H385" s="64">
        <v>1</v>
      </c>
      <c r="I385" s="64" t="s">
        <v>5174</v>
      </c>
      <c r="J385" s="64"/>
      <c r="K385" s="64">
        <v>20040524</v>
      </c>
      <c r="L385" s="265" t="s">
        <v>1847</v>
      </c>
      <c r="M385" t="s">
        <v>4864</v>
      </c>
    </row>
    <row r="386" spans="1:13">
      <c r="A386" s="25">
        <v>2385</v>
      </c>
      <c r="B386" s="8">
        <v>100002385</v>
      </c>
      <c r="C386" s="64">
        <v>0</v>
      </c>
      <c r="D386" s="266" t="s">
        <v>4645</v>
      </c>
      <c r="E386" t="s">
        <v>4863</v>
      </c>
      <c r="F386" s="54" t="e">
        <v>#N/A</v>
      </c>
      <c r="G386" s="64">
        <v>0</v>
      </c>
      <c r="H386" s="64">
        <v>0</v>
      </c>
      <c r="I386" s="64">
        <v>0</v>
      </c>
      <c r="J386" s="64"/>
      <c r="K386" s="64">
        <v>0</v>
      </c>
      <c r="L386" s="265" t="s">
        <v>510</v>
      </c>
      <c r="M386" t="e">
        <v>#N/A</v>
      </c>
    </row>
    <row r="387" spans="1:13">
      <c r="A387" s="25">
        <v>2386</v>
      </c>
      <c r="B387" s="8">
        <v>100002386</v>
      </c>
      <c r="C387" s="64">
        <v>0</v>
      </c>
      <c r="D387" s="266" t="s">
        <v>4645</v>
      </c>
      <c r="E387" t="s">
        <v>4863</v>
      </c>
      <c r="F387" s="54" t="e">
        <v>#N/A</v>
      </c>
      <c r="G387" s="64">
        <v>0</v>
      </c>
      <c r="H387" s="64">
        <v>0</v>
      </c>
      <c r="I387" s="64">
        <v>0</v>
      </c>
      <c r="J387" s="64"/>
      <c r="K387" s="64">
        <v>0</v>
      </c>
      <c r="L387" s="265" t="s">
        <v>510</v>
      </c>
      <c r="M387" t="e">
        <v>#N/A</v>
      </c>
    </row>
    <row r="388" spans="1:13">
      <c r="A388" s="25">
        <v>2387</v>
      </c>
      <c r="B388" s="8">
        <v>100002387</v>
      </c>
      <c r="C388" s="64">
        <v>0</v>
      </c>
      <c r="D388" s="266" t="s">
        <v>4645</v>
      </c>
      <c r="E388" t="s">
        <v>4863</v>
      </c>
      <c r="F388" s="54" t="e">
        <v>#N/A</v>
      </c>
      <c r="G388" s="64">
        <v>0</v>
      </c>
      <c r="H388" s="64">
        <v>0</v>
      </c>
      <c r="I388" s="64">
        <v>0</v>
      </c>
      <c r="J388" s="64"/>
      <c r="K388" s="64">
        <v>0</v>
      </c>
      <c r="L388" s="265" t="s">
        <v>510</v>
      </c>
      <c r="M388" t="e">
        <v>#N/A</v>
      </c>
    </row>
    <row r="389" spans="1:13">
      <c r="A389" s="25">
        <v>2388</v>
      </c>
      <c r="B389" s="8">
        <v>100002388</v>
      </c>
      <c r="C389" s="64">
        <v>0</v>
      </c>
      <c r="D389" s="266" t="s">
        <v>4645</v>
      </c>
      <c r="E389" t="s">
        <v>4863</v>
      </c>
      <c r="F389" s="54" t="e">
        <v>#N/A</v>
      </c>
      <c r="G389" s="64">
        <v>0</v>
      </c>
      <c r="H389" s="64">
        <v>0</v>
      </c>
      <c r="I389" s="64">
        <v>0</v>
      </c>
      <c r="J389" s="64"/>
      <c r="K389" s="64">
        <v>0</v>
      </c>
      <c r="L389" s="265" t="s">
        <v>510</v>
      </c>
      <c r="M389" t="e">
        <v>#N/A</v>
      </c>
    </row>
    <row r="390" spans="1:13">
      <c r="A390" s="25">
        <v>2389</v>
      </c>
      <c r="B390" s="8">
        <v>100002389</v>
      </c>
      <c r="C390" s="64">
        <v>0</v>
      </c>
      <c r="D390" s="266" t="s">
        <v>4645</v>
      </c>
      <c r="E390" t="s">
        <v>4863</v>
      </c>
      <c r="F390" s="54" t="e">
        <v>#N/A</v>
      </c>
      <c r="G390" s="64">
        <v>0</v>
      </c>
      <c r="H390" s="64">
        <v>0</v>
      </c>
      <c r="I390" s="64">
        <v>0</v>
      </c>
      <c r="J390" s="64"/>
      <c r="K390" s="64">
        <v>0</v>
      </c>
      <c r="L390" s="265" t="s">
        <v>510</v>
      </c>
      <c r="M390" t="e">
        <v>#N/A</v>
      </c>
    </row>
    <row r="391" spans="1:13">
      <c r="A391" s="25">
        <v>2390</v>
      </c>
      <c r="B391" s="8">
        <v>100002390</v>
      </c>
      <c r="C391" s="64">
        <v>0</v>
      </c>
      <c r="D391" s="266" t="s">
        <v>4645</v>
      </c>
      <c r="E391" t="s">
        <v>4863</v>
      </c>
      <c r="F391" s="54" t="e">
        <v>#N/A</v>
      </c>
      <c r="G391" s="64">
        <v>0</v>
      </c>
      <c r="H391" s="64">
        <v>0</v>
      </c>
      <c r="I391" s="64">
        <v>0</v>
      </c>
      <c r="J391" s="64"/>
      <c r="K391" s="64">
        <v>0</v>
      </c>
      <c r="L391" s="265" t="s">
        <v>510</v>
      </c>
      <c r="M391" t="e">
        <v>#N/A</v>
      </c>
    </row>
    <row r="392" spans="1:13">
      <c r="A392" s="25">
        <v>2391</v>
      </c>
      <c r="B392" s="8">
        <v>100002391</v>
      </c>
      <c r="C392" s="64">
        <v>0</v>
      </c>
      <c r="D392" s="266" t="s">
        <v>4645</v>
      </c>
      <c r="E392" t="s">
        <v>4863</v>
      </c>
      <c r="F392" s="54" t="e">
        <v>#N/A</v>
      </c>
      <c r="G392" s="64">
        <v>0</v>
      </c>
      <c r="H392" s="64">
        <v>0</v>
      </c>
      <c r="I392" s="64">
        <v>0</v>
      </c>
      <c r="J392" s="64"/>
      <c r="K392" s="64">
        <v>0</v>
      </c>
      <c r="L392" s="265" t="s">
        <v>510</v>
      </c>
      <c r="M392" t="e">
        <v>#N/A</v>
      </c>
    </row>
    <row r="393" spans="1:13">
      <c r="A393" s="25">
        <v>2392</v>
      </c>
      <c r="B393" s="8">
        <v>100002392</v>
      </c>
      <c r="C393" s="64">
        <v>0</v>
      </c>
      <c r="D393" s="266" t="s">
        <v>4645</v>
      </c>
      <c r="E393" t="s">
        <v>4863</v>
      </c>
      <c r="F393" s="54" t="e">
        <v>#N/A</v>
      </c>
      <c r="G393" s="64">
        <v>0</v>
      </c>
      <c r="H393" s="64">
        <v>0</v>
      </c>
      <c r="I393" s="64">
        <v>0</v>
      </c>
      <c r="J393" s="64"/>
      <c r="K393" s="64">
        <v>0</v>
      </c>
      <c r="L393" s="265" t="s">
        <v>510</v>
      </c>
      <c r="M393" t="e">
        <v>#N/A</v>
      </c>
    </row>
    <row r="394" spans="1:13">
      <c r="A394" s="25">
        <v>2393</v>
      </c>
      <c r="B394" s="8">
        <v>100002393</v>
      </c>
      <c r="C394" s="25">
        <v>0</v>
      </c>
      <c r="D394" s="266" t="s">
        <v>4645</v>
      </c>
      <c r="E394" t="s">
        <v>4863</v>
      </c>
      <c r="F394" s="54" t="e">
        <v>#N/A</v>
      </c>
      <c r="G394" s="25">
        <v>0</v>
      </c>
      <c r="H394" s="25">
        <v>0</v>
      </c>
      <c r="I394" s="64">
        <v>0</v>
      </c>
      <c r="J394" s="64"/>
      <c r="K394" s="25">
        <v>0</v>
      </c>
      <c r="L394" s="265" t="s">
        <v>510</v>
      </c>
      <c r="M394" t="e">
        <v>#N/A</v>
      </c>
    </row>
    <row r="395" spans="1:13">
      <c r="A395" s="25">
        <v>2394</v>
      </c>
      <c r="B395" s="8">
        <v>100002394</v>
      </c>
      <c r="C395" s="25">
        <v>0</v>
      </c>
      <c r="D395" s="266" t="s">
        <v>4645</v>
      </c>
      <c r="E395" t="s">
        <v>4863</v>
      </c>
      <c r="F395" s="54" t="e">
        <v>#N/A</v>
      </c>
      <c r="G395" s="25">
        <v>0</v>
      </c>
      <c r="H395" s="25">
        <v>0</v>
      </c>
      <c r="I395" s="64">
        <v>0</v>
      </c>
      <c r="J395" s="64"/>
      <c r="K395" s="25">
        <v>0</v>
      </c>
      <c r="L395" s="265" t="s">
        <v>510</v>
      </c>
      <c r="M395" t="e">
        <v>#N/A</v>
      </c>
    </row>
    <row r="396" spans="1:13">
      <c r="A396" s="25">
        <v>2395</v>
      </c>
      <c r="B396" s="8">
        <v>100002395</v>
      </c>
      <c r="C396" s="25">
        <v>0</v>
      </c>
      <c r="D396" s="266" t="s">
        <v>4645</v>
      </c>
      <c r="E396" t="s">
        <v>4863</v>
      </c>
      <c r="F396" s="54" t="e">
        <v>#N/A</v>
      </c>
      <c r="G396" s="25">
        <v>0</v>
      </c>
      <c r="H396" s="25">
        <v>0</v>
      </c>
      <c r="I396" s="64">
        <v>0</v>
      </c>
      <c r="J396" s="64"/>
      <c r="K396" s="25">
        <v>0</v>
      </c>
      <c r="L396" s="265" t="s">
        <v>510</v>
      </c>
      <c r="M396" t="e">
        <v>#N/A</v>
      </c>
    </row>
    <row r="397" spans="1:13">
      <c r="A397" s="25">
        <v>2396</v>
      </c>
      <c r="B397" s="8">
        <v>100002396</v>
      </c>
      <c r="C397" s="25">
        <v>0</v>
      </c>
      <c r="D397" s="266" t="s">
        <v>4645</v>
      </c>
      <c r="E397" t="s">
        <v>4863</v>
      </c>
      <c r="F397" s="54" t="e">
        <v>#N/A</v>
      </c>
      <c r="G397" s="25">
        <v>0</v>
      </c>
      <c r="H397" s="25">
        <v>0</v>
      </c>
      <c r="I397" s="64">
        <v>0</v>
      </c>
      <c r="J397" s="64"/>
      <c r="K397" s="25">
        <v>0</v>
      </c>
      <c r="L397" s="265" t="s">
        <v>510</v>
      </c>
      <c r="M397" t="e">
        <v>#N/A</v>
      </c>
    </row>
    <row r="398" spans="1:13">
      <c r="A398" s="25">
        <v>2397</v>
      </c>
      <c r="B398" s="8">
        <v>100002397</v>
      </c>
      <c r="C398" s="25">
        <v>0</v>
      </c>
      <c r="D398" s="266" t="s">
        <v>4645</v>
      </c>
      <c r="E398" t="s">
        <v>4863</v>
      </c>
      <c r="F398" s="54" t="e">
        <v>#N/A</v>
      </c>
      <c r="G398" s="25">
        <v>0</v>
      </c>
      <c r="H398" s="25">
        <v>0</v>
      </c>
      <c r="I398" s="64">
        <v>0</v>
      </c>
      <c r="J398" s="64"/>
      <c r="K398" s="25">
        <v>0</v>
      </c>
      <c r="L398" s="265" t="s">
        <v>510</v>
      </c>
      <c r="M398" t="e">
        <v>#N/A</v>
      </c>
    </row>
    <row r="399" spans="1:13">
      <c r="A399" s="25">
        <v>2398</v>
      </c>
      <c r="B399" s="8">
        <v>100002398</v>
      </c>
      <c r="C399" s="25">
        <v>0</v>
      </c>
      <c r="D399" s="266" t="s">
        <v>4645</v>
      </c>
      <c r="E399" t="s">
        <v>4863</v>
      </c>
      <c r="F399" s="54" t="e">
        <v>#N/A</v>
      </c>
      <c r="G399" s="25">
        <v>0</v>
      </c>
      <c r="H399" s="25">
        <v>0</v>
      </c>
      <c r="I399" s="64">
        <v>0</v>
      </c>
      <c r="J399" s="64"/>
      <c r="K399" s="25">
        <v>0</v>
      </c>
      <c r="L399" s="265" t="s">
        <v>510</v>
      </c>
      <c r="M399" t="e">
        <v>#N/A</v>
      </c>
    </row>
    <row r="400" spans="1:13">
      <c r="A400" s="25">
        <v>2399</v>
      </c>
      <c r="B400" s="8">
        <v>100002399</v>
      </c>
      <c r="C400" s="25">
        <v>0</v>
      </c>
      <c r="D400" s="266" t="s">
        <v>4645</v>
      </c>
      <c r="E400" t="s">
        <v>4863</v>
      </c>
      <c r="F400" s="54" t="e">
        <v>#N/A</v>
      </c>
      <c r="G400" s="25">
        <v>0</v>
      </c>
      <c r="H400" s="25">
        <v>0</v>
      </c>
      <c r="I400" s="64">
        <v>0</v>
      </c>
      <c r="J400" s="64"/>
      <c r="K400" s="25">
        <v>0</v>
      </c>
      <c r="L400" s="265" t="s">
        <v>510</v>
      </c>
      <c r="M400" t="e">
        <v>#N/A</v>
      </c>
    </row>
    <row r="401" spans="1:13">
      <c r="A401" s="25">
        <v>2400</v>
      </c>
      <c r="B401" s="8">
        <v>100002400</v>
      </c>
      <c r="C401" s="25">
        <v>0</v>
      </c>
      <c r="D401" s="266" t="s">
        <v>4645</v>
      </c>
      <c r="E401" t="s">
        <v>4863</v>
      </c>
      <c r="F401" s="54" t="e">
        <v>#N/A</v>
      </c>
      <c r="G401" s="25">
        <v>0</v>
      </c>
      <c r="H401" s="25">
        <v>0</v>
      </c>
      <c r="I401" s="64">
        <v>0</v>
      </c>
      <c r="J401" s="64"/>
      <c r="K401" s="25">
        <v>0</v>
      </c>
      <c r="L401" s="265" t="s">
        <v>510</v>
      </c>
      <c r="M401" t="e">
        <v>#N/A</v>
      </c>
    </row>
    <row r="402" spans="1:13">
      <c r="A402" s="25">
        <v>2401</v>
      </c>
      <c r="B402" s="8">
        <v>100002401</v>
      </c>
      <c r="C402" s="25">
        <v>0</v>
      </c>
      <c r="D402" s="266" t="s">
        <v>4645</v>
      </c>
      <c r="E402" t="s">
        <v>4863</v>
      </c>
      <c r="F402" s="54" t="e">
        <v>#N/A</v>
      </c>
      <c r="G402" s="25">
        <v>0</v>
      </c>
      <c r="H402" s="25">
        <v>0</v>
      </c>
      <c r="I402" s="64">
        <v>0</v>
      </c>
      <c r="J402" s="64"/>
      <c r="K402" s="25">
        <v>0</v>
      </c>
      <c r="L402" s="265" t="s">
        <v>510</v>
      </c>
      <c r="M402" t="e">
        <v>#N/A</v>
      </c>
    </row>
    <row r="403" spans="1:13">
      <c r="A403" s="25">
        <v>2402</v>
      </c>
      <c r="B403" s="8">
        <v>100002402</v>
      </c>
      <c r="C403" s="25">
        <v>0</v>
      </c>
      <c r="D403" s="266" t="s">
        <v>4645</v>
      </c>
      <c r="E403" t="s">
        <v>4863</v>
      </c>
      <c r="F403" s="54" t="e">
        <v>#N/A</v>
      </c>
      <c r="G403" s="25">
        <v>0</v>
      </c>
      <c r="H403" s="25">
        <v>0</v>
      </c>
      <c r="I403" s="64">
        <v>0</v>
      </c>
      <c r="J403" s="64"/>
      <c r="K403" s="25">
        <v>0</v>
      </c>
      <c r="L403" s="265" t="s">
        <v>510</v>
      </c>
      <c r="M403" t="e">
        <v>#N/A</v>
      </c>
    </row>
    <row r="404" spans="1:13">
      <c r="A404" s="25">
        <v>2403</v>
      </c>
      <c r="B404" s="8">
        <v>100002403</v>
      </c>
      <c r="C404" s="25">
        <v>0</v>
      </c>
      <c r="D404" s="266" t="s">
        <v>4645</v>
      </c>
      <c r="E404" t="s">
        <v>4863</v>
      </c>
      <c r="F404" s="54" t="e">
        <v>#N/A</v>
      </c>
      <c r="G404" s="25">
        <v>0</v>
      </c>
      <c r="H404" s="25">
        <v>0</v>
      </c>
      <c r="I404" s="64">
        <v>0</v>
      </c>
      <c r="J404" s="64"/>
      <c r="K404" s="25">
        <v>0</v>
      </c>
      <c r="L404" s="265" t="s">
        <v>510</v>
      </c>
      <c r="M404" t="e">
        <v>#N/A</v>
      </c>
    </row>
    <row r="405" spans="1:13">
      <c r="A405" s="25">
        <v>2404</v>
      </c>
      <c r="B405" s="8">
        <v>100002404</v>
      </c>
      <c r="C405" s="25">
        <v>0</v>
      </c>
      <c r="D405" s="266" t="s">
        <v>4645</v>
      </c>
      <c r="E405" t="s">
        <v>4863</v>
      </c>
      <c r="F405" s="54" t="e">
        <v>#N/A</v>
      </c>
      <c r="G405" s="25">
        <v>0</v>
      </c>
      <c r="H405" s="25">
        <v>0</v>
      </c>
      <c r="I405" s="64">
        <v>0</v>
      </c>
      <c r="J405" s="64"/>
      <c r="K405" s="25">
        <v>0</v>
      </c>
      <c r="L405" s="265" t="s">
        <v>510</v>
      </c>
      <c r="M405" t="e">
        <v>#N/A</v>
      </c>
    </row>
    <row r="406" spans="1:13">
      <c r="A406" s="25">
        <v>2405</v>
      </c>
      <c r="B406" s="8">
        <v>100002405</v>
      </c>
      <c r="C406" s="25">
        <v>0</v>
      </c>
      <c r="D406" s="266" t="s">
        <v>4645</v>
      </c>
      <c r="E406" t="s">
        <v>4863</v>
      </c>
      <c r="F406" s="54" t="e">
        <v>#N/A</v>
      </c>
      <c r="G406" s="25">
        <v>0</v>
      </c>
      <c r="H406" s="25">
        <v>0</v>
      </c>
      <c r="I406" s="64">
        <v>0</v>
      </c>
      <c r="J406" s="64"/>
      <c r="K406" s="25">
        <v>0</v>
      </c>
      <c r="L406" s="265" t="s">
        <v>510</v>
      </c>
      <c r="M406" t="e">
        <v>#N/A</v>
      </c>
    </row>
    <row r="407" spans="1:13">
      <c r="A407" s="25">
        <v>2406</v>
      </c>
      <c r="B407" s="8">
        <v>100002406</v>
      </c>
      <c r="C407" s="25">
        <v>0</v>
      </c>
      <c r="D407" s="266" t="s">
        <v>4645</v>
      </c>
      <c r="E407" t="s">
        <v>4863</v>
      </c>
      <c r="F407" s="54" t="e">
        <v>#N/A</v>
      </c>
      <c r="G407" s="25">
        <v>0</v>
      </c>
      <c r="H407" s="25">
        <v>0</v>
      </c>
      <c r="I407" s="64">
        <v>0</v>
      </c>
      <c r="J407" s="64"/>
      <c r="K407" s="25">
        <v>0</v>
      </c>
      <c r="L407" s="265" t="s">
        <v>510</v>
      </c>
      <c r="M407" t="e">
        <v>#N/A</v>
      </c>
    </row>
    <row r="408" spans="1:13">
      <c r="A408" s="25">
        <v>2407</v>
      </c>
      <c r="B408" s="8">
        <v>100002407</v>
      </c>
      <c r="C408" s="25">
        <v>0</v>
      </c>
      <c r="D408" s="266" t="s">
        <v>4645</v>
      </c>
      <c r="E408" t="s">
        <v>4863</v>
      </c>
      <c r="F408" s="54" t="e">
        <v>#N/A</v>
      </c>
      <c r="G408" s="25">
        <v>0</v>
      </c>
      <c r="H408" s="25">
        <v>0</v>
      </c>
      <c r="I408" s="64">
        <v>0</v>
      </c>
      <c r="J408" s="64"/>
      <c r="K408" s="25">
        <v>0</v>
      </c>
      <c r="L408" s="265" t="s">
        <v>510</v>
      </c>
      <c r="M408" t="e">
        <v>#N/A</v>
      </c>
    </row>
    <row r="409" spans="1:13">
      <c r="A409" s="25">
        <v>2408</v>
      </c>
      <c r="B409" s="8">
        <v>100002408</v>
      </c>
      <c r="C409" s="25">
        <v>0</v>
      </c>
      <c r="D409" s="266" t="s">
        <v>4645</v>
      </c>
      <c r="E409" t="s">
        <v>4863</v>
      </c>
      <c r="F409" s="54" t="e">
        <v>#N/A</v>
      </c>
      <c r="G409" s="25">
        <v>0</v>
      </c>
      <c r="H409" s="25">
        <v>0</v>
      </c>
      <c r="I409" s="64">
        <v>0</v>
      </c>
      <c r="J409" s="64"/>
      <c r="K409" s="25">
        <v>0</v>
      </c>
      <c r="L409" s="265" t="s">
        <v>510</v>
      </c>
      <c r="M409" t="e">
        <v>#N/A</v>
      </c>
    </row>
    <row r="410" spans="1:13">
      <c r="A410" s="25">
        <v>2409</v>
      </c>
      <c r="B410" s="8">
        <v>100002409</v>
      </c>
      <c r="C410" s="25">
        <v>0</v>
      </c>
      <c r="D410" s="266" t="s">
        <v>4645</v>
      </c>
      <c r="E410" t="s">
        <v>4863</v>
      </c>
      <c r="F410" s="54" t="e">
        <v>#N/A</v>
      </c>
      <c r="G410" s="25">
        <v>0</v>
      </c>
      <c r="H410" s="25">
        <v>0</v>
      </c>
      <c r="I410" s="64">
        <v>0</v>
      </c>
      <c r="J410" s="64"/>
      <c r="K410" s="25">
        <v>0</v>
      </c>
      <c r="L410" s="265" t="s">
        <v>510</v>
      </c>
      <c r="M410" t="e">
        <v>#N/A</v>
      </c>
    </row>
    <row r="411" spans="1:13">
      <c r="A411" s="25">
        <v>2410</v>
      </c>
      <c r="B411" s="8">
        <v>100002410</v>
      </c>
      <c r="C411" s="25">
        <v>0</v>
      </c>
      <c r="D411" s="266" t="s">
        <v>4645</v>
      </c>
      <c r="E411" t="s">
        <v>4863</v>
      </c>
      <c r="F411" s="54" t="e">
        <v>#N/A</v>
      </c>
      <c r="G411" s="25">
        <v>0</v>
      </c>
      <c r="H411" s="25">
        <v>0</v>
      </c>
      <c r="I411" s="25">
        <v>0</v>
      </c>
      <c r="J411" s="25"/>
      <c r="K411" s="25">
        <v>0</v>
      </c>
      <c r="L411" s="265" t="s">
        <v>510</v>
      </c>
      <c r="M411" t="e">
        <v>#N/A</v>
      </c>
    </row>
    <row r="412" spans="1:13">
      <c r="A412" s="25">
        <v>2411</v>
      </c>
      <c r="B412" s="8">
        <v>100002411</v>
      </c>
      <c r="C412" s="25">
        <v>0</v>
      </c>
      <c r="D412" s="266" t="s">
        <v>4645</v>
      </c>
      <c r="E412" t="s">
        <v>4863</v>
      </c>
      <c r="F412" s="54" t="e">
        <v>#N/A</v>
      </c>
      <c r="G412" s="25">
        <v>0</v>
      </c>
      <c r="H412" s="25">
        <v>0</v>
      </c>
      <c r="I412" s="25">
        <v>0</v>
      </c>
      <c r="J412" s="25"/>
      <c r="K412" s="25">
        <v>0</v>
      </c>
      <c r="L412" s="265" t="s">
        <v>510</v>
      </c>
      <c r="M412" t="e">
        <v>#N/A</v>
      </c>
    </row>
    <row r="413" spans="1:13">
      <c r="A413" s="25">
        <v>2412</v>
      </c>
      <c r="B413" s="8">
        <v>100002412</v>
      </c>
      <c r="C413" s="25">
        <v>0</v>
      </c>
      <c r="D413" s="266" t="s">
        <v>4645</v>
      </c>
      <c r="E413" t="s">
        <v>4863</v>
      </c>
      <c r="F413" s="54" t="e">
        <v>#N/A</v>
      </c>
      <c r="G413" s="25">
        <v>0</v>
      </c>
      <c r="H413" s="25">
        <v>0</v>
      </c>
      <c r="I413" s="25">
        <v>0</v>
      </c>
      <c r="J413" s="25"/>
      <c r="K413" s="25">
        <v>0</v>
      </c>
      <c r="L413" s="265" t="s">
        <v>510</v>
      </c>
      <c r="M413" t="e">
        <v>#N/A</v>
      </c>
    </row>
    <row r="414" spans="1:13">
      <c r="A414" s="25">
        <v>2413</v>
      </c>
      <c r="B414" s="8">
        <v>100002413</v>
      </c>
      <c r="C414" s="25">
        <v>0</v>
      </c>
      <c r="D414" s="266" t="s">
        <v>4645</v>
      </c>
      <c r="E414" t="s">
        <v>4863</v>
      </c>
      <c r="F414" s="54" t="e">
        <v>#N/A</v>
      </c>
      <c r="G414" s="25">
        <v>0</v>
      </c>
      <c r="H414" s="25">
        <v>0</v>
      </c>
      <c r="I414" s="25">
        <v>0</v>
      </c>
      <c r="J414" s="25"/>
      <c r="K414" s="25">
        <v>0</v>
      </c>
      <c r="L414" s="265" t="s">
        <v>510</v>
      </c>
      <c r="M414" t="e">
        <v>#N/A</v>
      </c>
    </row>
    <row r="415" spans="1:13">
      <c r="A415" s="25">
        <v>2414</v>
      </c>
      <c r="B415" s="8">
        <v>100002414</v>
      </c>
      <c r="C415" s="25">
        <v>0</v>
      </c>
      <c r="D415" s="266" t="s">
        <v>4645</v>
      </c>
      <c r="E415" t="s">
        <v>4863</v>
      </c>
      <c r="F415" s="54" t="e">
        <v>#N/A</v>
      </c>
      <c r="G415" s="25">
        <v>0</v>
      </c>
      <c r="H415" s="25">
        <v>0</v>
      </c>
      <c r="I415" s="25">
        <v>0</v>
      </c>
      <c r="J415" s="25"/>
      <c r="K415" s="25">
        <v>0</v>
      </c>
      <c r="L415" s="265" t="s">
        <v>510</v>
      </c>
      <c r="M415" t="e">
        <v>#N/A</v>
      </c>
    </row>
    <row r="416" spans="1:13">
      <c r="A416" s="25">
        <v>2415</v>
      </c>
      <c r="B416" s="8">
        <v>100002415</v>
      </c>
      <c r="C416" s="25">
        <v>0</v>
      </c>
      <c r="D416" s="266" t="s">
        <v>4645</v>
      </c>
      <c r="E416" t="s">
        <v>4863</v>
      </c>
      <c r="F416" s="54" t="e">
        <v>#N/A</v>
      </c>
      <c r="G416" s="25">
        <v>0</v>
      </c>
      <c r="H416" s="25">
        <v>0</v>
      </c>
      <c r="I416" s="25">
        <v>0</v>
      </c>
      <c r="J416" s="25"/>
      <c r="K416" s="25">
        <v>0</v>
      </c>
      <c r="L416" s="265" t="s">
        <v>510</v>
      </c>
      <c r="M416" t="e">
        <v>#N/A</v>
      </c>
    </row>
    <row r="417" spans="1:13">
      <c r="A417" s="25">
        <v>2416</v>
      </c>
      <c r="B417" s="8">
        <v>100002416</v>
      </c>
      <c r="C417" s="25">
        <v>0</v>
      </c>
      <c r="D417" s="266" t="s">
        <v>4645</v>
      </c>
      <c r="E417" t="s">
        <v>4863</v>
      </c>
      <c r="F417" s="54" t="e">
        <v>#N/A</v>
      </c>
      <c r="G417" s="25">
        <v>0</v>
      </c>
      <c r="H417" s="25">
        <v>0</v>
      </c>
      <c r="I417" s="25">
        <v>0</v>
      </c>
      <c r="J417" s="25"/>
      <c r="K417" s="25">
        <v>0</v>
      </c>
      <c r="L417" s="265" t="s">
        <v>510</v>
      </c>
      <c r="M417" t="e">
        <v>#N/A</v>
      </c>
    </row>
    <row r="418" spans="1:13">
      <c r="A418" s="25">
        <v>2417</v>
      </c>
      <c r="B418" s="8">
        <v>100002417</v>
      </c>
      <c r="C418" s="25">
        <v>0</v>
      </c>
      <c r="D418" s="266" t="s">
        <v>4645</v>
      </c>
      <c r="E418" t="s">
        <v>4863</v>
      </c>
      <c r="F418" s="54" t="e">
        <v>#N/A</v>
      </c>
      <c r="G418" s="25">
        <v>0</v>
      </c>
      <c r="H418" s="25">
        <v>0</v>
      </c>
      <c r="I418" s="25">
        <v>0</v>
      </c>
      <c r="J418" s="25"/>
      <c r="K418" s="25">
        <v>0</v>
      </c>
      <c r="L418" s="265" t="s">
        <v>510</v>
      </c>
      <c r="M418" t="e">
        <v>#N/A</v>
      </c>
    </row>
    <row r="419" spans="1:13">
      <c r="A419" s="25">
        <v>2418</v>
      </c>
      <c r="B419" s="8">
        <v>100002418</v>
      </c>
      <c r="C419" s="25">
        <v>0</v>
      </c>
      <c r="D419" s="266" t="s">
        <v>4645</v>
      </c>
      <c r="E419" t="s">
        <v>4863</v>
      </c>
      <c r="F419" s="54" t="e">
        <v>#N/A</v>
      </c>
      <c r="G419" s="25">
        <v>0</v>
      </c>
      <c r="H419" s="25">
        <v>0</v>
      </c>
      <c r="I419" s="25">
        <v>0</v>
      </c>
      <c r="J419" s="25"/>
      <c r="K419" s="25">
        <v>0</v>
      </c>
      <c r="L419" s="265" t="s">
        <v>510</v>
      </c>
      <c r="M419" t="e">
        <v>#N/A</v>
      </c>
    </row>
    <row r="420" spans="1:13">
      <c r="A420" s="25">
        <v>2419</v>
      </c>
      <c r="B420" s="8">
        <v>100002419</v>
      </c>
      <c r="C420" s="25">
        <v>0</v>
      </c>
      <c r="D420" s="266" t="s">
        <v>4645</v>
      </c>
      <c r="E420" t="s">
        <v>4863</v>
      </c>
      <c r="F420" s="54" t="e">
        <v>#N/A</v>
      </c>
      <c r="G420" s="25">
        <v>0</v>
      </c>
      <c r="H420" s="25">
        <v>0</v>
      </c>
      <c r="I420" s="25">
        <v>0</v>
      </c>
      <c r="J420" s="25"/>
      <c r="K420" s="25">
        <v>0</v>
      </c>
      <c r="L420" s="265" t="s">
        <v>510</v>
      </c>
      <c r="M420" t="e">
        <v>#N/A</v>
      </c>
    </row>
    <row r="421" spans="1:13">
      <c r="A421" s="25">
        <v>2420</v>
      </c>
      <c r="B421" s="8">
        <v>100002420</v>
      </c>
      <c r="C421" s="25">
        <v>0</v>
      </c>
      <c r="D421" s="266" t="s">
        <v>4645</v>
      </c>
      <c r="E421" t="s">
        <v>4863</v>
      </c>
      <c r="F421" s="54" t="e">
        <v>#N/A</v>
      </c>
      <c r="G421" s="25">
        <v>0</v>
      </c>
      <c r="H421" s="25">
        <v>0</v>
      </c>
      <c r="I421" s="25">
        <v>0</v>
      </c>
      <c r="J421" s="25"/>
      <c r="K421" s="25">
        <v>0</v>
      </c>
      <c r="L421" s="265" t="s">
        <v>510</v>
      </c>
      <c r="M421" t="e">
        <v>#N/A</v>
      </c>
    </row>
    <row r="422" spans="1:13">
      <c r="A422" s="25">
        <v>2421</v>
      </c>
      <c r="B422" s="8">
        <v>100002421</v>
      </c>
      <c r="C422" s="25">
        <v>0</v>
      </c>
      <c r="D422" s="266" t="s">
        <v>4645</v>
      </c>
      <c r="E422" t="s">
        <v>4863</v>
      </c>
      <c r="F422" s="54" t="e">
        <v>#N/A</v>
      </c>
      <c r="G422" s="25">
        <v>0</v>
      </c>
      <c r="H422" s="25">
        <v>0</v>
      </c>
      <c r="I422" s="25">
        <v>0</v>
      </c>
      <c r="J422" s="25"/>
      <c r="K422" s="25">
        <v>0</v>
      </c>
      <c r="L422" s="265" t="s">
        <v>510</v>
      </c>
      <c r="M422" t="e">
        <v>#N/A</v>
      </c>
    </row>
    <row r="423" spans="1:13">
      <c r="A423" s="25">
        <v>2422</v>
      </c>
      <c r="B423" s="8">
        <v>100002422</v>
      </c>
      <c r="C423" s="25">
        <v>0</v>
      </c>
      <c r="D423" s="266" t="s">
        <v>4645</v>
      </c>
      <c r="E423" t="s">
        <v>4863</v>
      </c>
      <c r="F423" s="54" t="e">
        <v>#N/A</v>
      </c>
      <c r="G423" s="25">
        <v>0</v>
      </c>
      <c r="H423" s="25">
        <v>0</v>
      </c>
      <c r="I423" s="25">
        <v>0</v>
      </c>
      <c r="J423" s="25"/>
      <c r="K423" s="25">
        <v>0</v>
      </c>
      <c r="L423" s="265" t="s">
        <v>510</v>
      </c>
      <c r="M423" t="e">
        <v>#N/A</v>
      </c>
    </row>
    <row r="424" spans="1:13">
      <c r="A424" s="25">
        <v>2423</v>
      </c>
      <c r="B424" s="8">
        <v>100002423</v>
      </c>
      <c r="C424" s="25">
        <v>0</v>
      </c>
      <c r="D424" s="266" t="s">
        <v>4645</v>
      </c>
      <c r="E424" t="s">
        <v>4863</v>
      </c>
      <c r="F424" s="54" t="e">
        <v>#N/A</v>
      </c>
      <c r="G424" s="25">
        <v>0</v>
      </c>
      <c r="H424" s="25">
        <v>0</v>
      </c>
      <c r="I424" s="25">
        <v>0</v>
      </c>
      <c r="J424" s="25"/>
      <c r="K424" s="25">
        <v>0</v>
      </c>
      <c r="L424" s="265" t="s">
        <v>510</v>
      </c>
      <c r="M424" t="e">
        <v>#N/A</v>
      </c>
    </row>
    <row r="425" spans="1:13">
      <c r="A425" s="25">
        <v>2424</v>
      </c>
      <c r="B425" s="8">
        <v>100002424</v>
      </c>
      <c r="C425" s="25">
        <v>0</v>
      </c>
      <c r="D425" s="266" t="s">
        <v>4645</v>
      </c>
      <c r="E425" t="s">
        <v>4863</v>
      </c>
      <c r="F425" s="54" t="e">
        <v>#N/A</v>
      </c>
      <c r="G425" s="25">
        <v>0</v>
      </c>
      <c r="H425" s="25">
        <v>0</v>
      </c>
      <c r="I425" s="25">
        <v>0</v>
      </c>
      <c r="J425" s="25"/>
      <c r="K425" s="25">
        <v>0</v>
      </c>
      <c r="L425" s="265" t="s">
        <v>510</v>
      </c>
      <c r="M425" t="e">
        <v>#N/A</v>
      </c>
    </row>
    <row r="426" spans="1:13">
      <c r="A426" s="25">
        <v>2425</v>
      </c>
      <c r="B426" s="8">
        <v>100002425</v>
      </c>
      <c r="C426" s="25">
        <v>0</v>
      </c>
      <c r="D426" s="266" t="s">
        <v>4645</v>
      </c>
      <c r="E426" t="s">
        <v>4863</v>
      </c>
      <c r="F426" s="54" t="e">
        <v>#N/A</v>
      </c>
      <c r="G426" s="25">
        <v>0</v>
      </c>
      <c r="H426" s="25">
        <v>0</v>
      </c>
      <c r="I426" s="25">
        <v>0</v>
      </c>
      <c r="J426" s="25"/>
      <c r="K426" s="25">
        <v>0</v>
      </c>
      <c r="L426" s="265" t="s">
        <v>510</v>
      </c>
      <c r="M426" t="e">
        <v>#N/A</v>
      </c>
    </row>
    <row r="427" spans="1:13">
      <c r="A427" s="25">
        <v>2426</v>
      </c>
      <c r="B427" s="8">
        <v>100002426</v>
      </c>
      <c r="C427" s="25">
        <v>0</v>
      </c>
      <c r="D427" s="266" t="s">
        <v>4645</v>
      </c>
      <c r="E427" t="s">
        <v>4863</v>
      </c>
      <c r="F427" s="54" t="e">
        <v>#N/A</v>
      </c>
      <c r="G427" s="25">
        <v>0</v>
      </c>
      <c r="H427" s="25">
        <v>0</v>
      </c>
      <c r="I427" s="25">
        <v>0</v>
      </c>
      <c r="J427" s="25"/>
      <c r="K427" s="25">
        <v>0</v>
      </c>
      <c r="L427" s="265" t="s">
        <v>510</v>
      </c>
      <c r="M427" t="e">
        <v>#N/A</v>
      </c>
    </row>
    <row r="428" spans="1:13">
      <c r="A428" s="25">
        <v>2427</v>
      </c>
      <c r="B428" s="8">
        <v>100002427</v>
      </c>
      <c r="C428" s="25">
        <v>0</v>
      </c>
      <c r="D428" s="266" t="s">
        <v>4645</v>
      </c>
      <c r="E428" t="s">
        <v>4863</v>
      </c>
      <c r="F428" s="54" t="e">
        <v>#N/A</v>
      </c>
      <c r="G428" s="25">
        <v>0</v>
      </c>
      <c r="H428" s="25">
        <v>0</v>
      </c>
      <c r="I428" s="25">
        <v>0</v>
      </c>
      <c r="J428" s="25"/>
      <c r="K428" s="25">
        <v>0</v>
      </c>
      <c r="L428" s="265" t="s">
        <v>510</v>
      </c>
      <c r="M428" t="e">
        <v>#N/A</v>
      </c>
    </row>
    <row r="429" spans="1:13">
      <c r="A429" s="25">
        <v>2428</v>
      </c>
      <c r="B429" s="8">
        <v>100002428</v>
      </c>
      <c r="C429" s="25">
        <v>0</v>
      </c>
      <c r="D429" s="266" t="s">
        <v>4645</v>
      </c>
      <c r="E429" t="s">
        <v>4863</v>
      </c>
      <c r="F429" s="54" t="e">
        <v>#N/A</v>
      </c>
      <c r="G429" s="25">
        <v>0</v>
      </c>
      <c r="H429" s="25">
        <v>0</v>
      </c>
      <c r="I429" s="25">
        <v>0</v>
      </c>
      <c r="J429" s="25"/>
      <c r="K429" s="25">
        <v>0</v>
      </c>
      <c r="L429" s="265" t="s">
        <v>510</v>
      </c>
      <c r="M429" t="e">
        <v>#N/A</v>
      </c>
    </row>
    <row r="430" spans="1:13">
      <c r="A430" s="25">
        <v>2429</v>
      </c>
      <c r="B430" s="8">
        <v>100002429</v>
      </c>
      <c r="C430" s="25">
        <v>0</v>
      </c>
      <c r="D430" s="266" t="s">
        <v>4645</v>
      </c>
      <c r="E430" t="s">
        <v>4863</v>
      </c>
      <c r="F430" s="54" t="e">
        <v>#N/A</v>
      </c>
      <c r="G430" s="25">
        <v>0</v>
      </c>
      <c r="H430" s="25">
        <v>0</v>
      </c>
      <c r="I430" s="25">
        <v>0</v>
      </c>
      <c r="J430" s="25"/>
      <c r="K430" s="25">
        <v>0</v>
      </c>
      <c r="L430" s="265" t="s">
        <v>510</v>
      </c>
      <c r="M430" t="e">
        <v>#N/A</v>
      </c>
    </row>
    <row r="431" spans="1:13">
      <c r="A431" s="25">
        <v>2430</v>
      </c>
      <c r="B431" s="8">
        <v>100002430</v>
      </c>
      <c r="C431" s="25">
        <v>0</v>
      </c>
      <c r="D431" s="266" t="s">
        <v>4645</v>
      </c>
      <c r="E431" t="s">
        <v>4863</v>
      </c>
      <c r="F431" s="54" t="e">
        <v>#N/A</v>
      </c>
      <c r="G431" s="25">
        <v>0</v>
      </c>
      <c r="H431" s="25">
        <v>0</v>
      </c>
      <c r="I431" s="25">
        <v>0</v>
      </c>
      <c r="J431" s="25"/>
      <c r="K431" s="25">
        <v>0</v>
      </c>
      <c r="L431" s="265" t="s">
        <v>510</v>
      </c>
      <c r="M431" t="e">
        <v>#N/A</v>
      </c>
    </row>
    <row r="432" spans="1:13">
      <c r="A432" s="25">
        <v>2431</v>
      </c>
      <c r="B432" s="8">
        <v>100002431</v>
      </c>
      <c r="C432" s="25">
        <v>0</v>
      </c>
      <c r="D432" s="266" t="s">
        <v>4645</v>
      </c>
      <c r="E432" t="s">
        <v>4863</v>
      </c>
      <c r="F432" s="54" t="e">
        <v>#N/A</v>
      </c>
      <c r="G432" s="25">
        <v>0</v>
      </c>
      <c r="H432" s="25">
        <v>0</v>
      </c>
      <c r="I432" s="25">
        <v>0</v>
      </c>
      <c r="J432" s="25"/>
      <c r="K432" s="25">
        <v>0</v>
      </c>
      <c r="L432" s="265" t="s">
        <v>510</v>
      </c>
      <c r="M432" t="e">
        <v>#N/A</v>
      </c>
    </row>
    <row r="433" spans="1:13">
      <c r="A433" s="25">
        <v>2432</v>
      </c>
      <c r="B433" s="8">
        <v>100002432</v>
      </c>
      <c r="C433" s="25">
        <v>0</v>
      </c>
      <c r="D433" s="266" t="s">
        <v>4645</v>
      </c>
      <c r="E433" t="s">
        <v>4863</v>
      </c>
      <c r="F433" s="54" t="e">
        <v>#N/A</v>
      </c>
      <c r="G433" s="25">
        <v>0</v>
      </c>
      <c r="H433" s="25">
        <v>0</v>
      </c>
      <c r="I433" s="25">
        <v>0</v>
      </c>
      <c r="J433" s="25"/>
      <c r="K433" s="25">
        <v>0</v>
      </c>
      <c r="L433" s="265" t="s">
        <v>510</v>
      </c>
      <c r="M433" t="e">
        <v>#N/A</v>
      </c>
    </row>
    <row r="434" spans="1:13">
      <c r="A434" s="25">
        <v>2433</v>
      </c>
      <c r="B434" s="8">
        <v>100002433</v>
      </c>
      <c r="C434" s="25">
        <v>0</v>
      </c>
      <c r="D434" s="266" t="s">
        <v>4645</v>
      </c>
      <c r="E434" t="s">
        <v>4863</v>
      </c>
      <c r="F434" s="54" t="e">
        <v>#N/A</v>
      </c>
      <c r="G434" s="25">
        <v>0</v>
      </c>
      <c r="H434" s="25">
        <v>0</v>
      </c>
      <c r="I434" s="25">
        <v>0</v>
      </c>
      <c r="J434" s="25"/>
      <c r="K434" s="25">
        <v>0</v>
      </c>
      <c r="L434" s="265" t="s">
        <v>510</v>
      </c>
      <c r="M434" t="e">
        <v>#N/A</v>
      </c>
    </row>
    <row r="435" spans="1:13">
      <c r="A435" s="25">
        <v>2434</v>
      </c>
      <c r="B435" s="8">
        <v>100002434</v>
      </c>
      <c r="C435" s="25">
        <v>0</v>
      </c>
      <c r="D435" s="266" t="s">
        <v>4645</v>
      </c>
      <c r="E435" t="s">
        <v>4863</v>
      </c>
      <c r="F435" s="54" t="e">
        <v>#N/A</v>
      </c>
      <c r="G435" s="25">
        <v>0</v>
      </c>
      <c r="H435" s="25">
        <v>0</v>
      </c>
      <c r="I435" s="25">
        <v>0</v>
      </c>
      <c r="J435" s="25"/>
      <c r="K435" s="25">
        <v>0</v>
      </c>
      <c r="L435" s="265" t="s">
        <v>510</v>
      </c>
      <c r="M435" t="e">
        <v>#N/A</v>
      </c>
    </row>
    <row r="436" spans="1:13">
      <c r="A436" s="25">
        <v>2435</v>
      </c>
      <c r="B436" s="8">
        <v>100002435</v>
      </c>
      <c r="C436" s="21">
        <v>0</v>
      </c>
      <c r="D436" s="266" t="s">
        <v>4645</v>
      </c>
      <c r="E436" t="s">
        <v>4863</v>
      </c>
      <c r="F436" s="54" t="e">
        <v>#N/A</v>
      </c>
      <c r="G436" s="21">
        <v>0</v>
      </c>
      <c r="H436" s="21">
        <v>0</v>
      </c>
      <c r="I436" s="25">
        <v>0</v>
      </c>
      <c r="J436" s="25"/>
      <c r="K436" s="21">
        <v>0</v>
      </c>
      <c r="L436" s="265" t="s">
        <v>510</v>
      </c>
      <c r="M436" t="e">
        <v>#N/A</v>
      </c>
    </row>
    <row r="437" spans="1:13">
      <c r="A437" s="25">
        <v>2436</v>
      </c>
      <c r="B437" s="8">
        <v>100002436</v>
      </c>
      <c r="C437" s="21">
        <v>0</v>
      </c>
      <c r="D437" s="266" t="s">
        <v>4645</v>
      </c>
      <c r="E437" t="s">
        <v>4863</v>
      </c>
      <c r="F437" s="54" t="e">
        <v>#N/A</v>
      </c>
      <c r="G437" s="21">
        <v>0</v>
      </c>
      <c r="H437" s="21">
        <v>0</v>
      </c>
      <c r="I437" s="25">
        <v>0</v>
      </c>
      <c r="J437" s="25"/>
      <c r="K437" s="21">
        <v>0</v>
      </c>
      <c r="L437" s="265" t="s">
        <v>510</v>
      </c>
      <c r="M437" t="e">
        <v>#N/A</v>
      </c>
    </row>
    <row r="438" spans="1:13">
      <c r="A438" s="25">
        <v>2437</v>
      </c>
      <c r="B438" s="8">
        <v>100002437</v>
      </c>
      <c r="C438" s="21">
        <v>0</v>
      </c>
      <c r="D438" s="266" t="s">
        <v>4645</v>
      </c>
      <c r="E438" t="s">
        <v>4863</v>
      </c>
      <c r="F438" s="54" t="e">
        <v>#N/A</v>
      </c>
      <c r="G438" s="21">
        <v>0</v>
      </c>
      <c r="H438" s="21">
        <v>0</v>
      </c>
      <c r="I438" s="25">
        <v>0</v>
      </c>
      <c r="J438" s="25"/>
      <c r="K438" s="21">
        <v>0</v>
      </c>
      <c r="L438" s="265" t="s">
        <v>510</v>
      </c>
      <c r="M438" t="e">
        <v>#N/A</v>
      </c>
    </row>
    <row r="439" spans="1:13">
      <c r="A439" s="25">
        <v>2438</v>
      </c>
      <c r="B439" s="8">
        <v>100002438</v>
      </c>
      <c r="C439" s="21">
        <v>0</v>
      </c>
      <c r="D439" s="266" t="s">
        <v>4645</v>
      </c>
      <c r="E439" t="s">
        <v>4863</v>
      </c>
      <c r="F439" s="54" t="e">
        <v>#N/A</v>
      </c>
      <c r="G439" s="21">
        <v>0</v>
      </c>
      <c r="H439" s="21">
        <v>0</v>
      </c>
      <c r="I439" s="25">
        <v>0</v>
      </c>
      <c r="J439" s="25"/>
      <c r="K439" s="21">
        <v>0</v>
      </c>
      <c r="L439" s="265" t="s">
        <v>510</v>
      </c>
      <c r="M439" t="e">
        <v>#N/A</v>
      </c>
    </row>
    <row r="440" spans="1:13">
      <c r="A440" s="25">
        <v>2439</v>
      </c>
      <c r="B440" s="8">
        <v>100002439</v>
      </c>
      <c r="C440" s="21">
        <v>0</v>
      </c>
      <c r="D440" s="266" t="s">
        <v>4645</v>
      </c>
      <c r="E440" t="s">
        <v>4863</v>
      </c>
      <c r="F440" s="54" t="e">
        <v>#N/A</v>
      </c>
      <c r="G440" s="21">
        <v>0</v>
      </c>
      <c r="H440" s="21">
        <v>0</v>
      </c>
      <c r="I440" s="25">
        <v>0</v>
      </c>
      <c r="J440" s="25"/>
      <c r="K440" s="21">
        <v>0</v>
      </c>
      <c r="L440" s="265" t="s">
        <v>510</v>
      </c>
      <c r="M440" t="e">
        <v>#N/A</v>
      </c>
    </row>
    <row r="441" spans="1:13">
      <c r="A441" s="25">
        <v>2440</v>
      </c>
      <c r="B441" s="8">
        <v>100002440</v>
      </c>
      <c r="C441" s="21">
        <v>0</v>
      </c>
      <c r="D441" s="266" t="s">
        <v>4645</v>
      </c>
      <c r="E441" t="s">
        <v>4863</v>
      </c>
      <c r="F441" s="54" t="e">
        <v>#N/A</v>
      </c>
      <c r="G441" s="21">
        <v>0</v>
      </c>
      <c r="H441" s="21">
        <v>0</v>
      </c>
      <c r="I441" s="25">
        <v>0</v>
      </c>
      <c r="J441" s="25"/>
      <c r="K441" s="21">
        <v>0</v>
      </c>
      <c r="L441" s="265" t="s">
        <v>510</v>
      </c>
      <c r="M441" t="e">
        <v>#N/A</v>
      </c>
    </row>
    <row r="442" spans="1:13">
      <c r="A442" s="25">
        <v>2441</v>
      </c>
      <c r="B442" s="8">
        <v>100002441</v>
      </c>
      <c r="C442" s="21">
        <v>0</v>
      </c>
      <c r="D442" s="266" t="s">
        <v>4645</v>
      </c>
      <c r="E442" t="s">
        <v>4863</v>
      </c>
      <c r="F442" s="54" t="e">
        <v>#N/A</v>
      </c>
      <c r="G442" s="21">
        <v>0</v>
      </c>
      <c r="H442" s="21">
        <v>0</v>
      </c>
      <c r="I442" s="25">
        <v>0</v>
      </c>
      <c r="J442" s="25"/>
      <c r="K442" s="21">
        <v>0</v>
      </c>
      <c r="L442" s="265" t="s">
        <v>510</v>
      </c>
      <c r="M442" t="e">
        <v>#N/A</v>
      </c>
    </row>
    <row r="443" spans="1:13">
      <c r="A443" s="25">
        <v>2442</v>
      </c>
      <c r="B443" s="8">
        <v>100002442</v>
      </c>
      <c r="C443" s="21">
        <v>0</v>
      </c>
      <c r="D443" s="266" t="s">
        <v>4645</v>
      </c>
      <c r="E443" t="s">
        <v>4863</v>
      </c>
      <c r="F443" s="54" t="e">
        <v>#N/A</v>
      </c>
      <c r="G443" s="21">
        <v>0</v>
      </c>
      <c r="H443" s="21">
        <v>0</v>
      </c>
      <c r="I443" s="25">
        <v>0</v>
      </c>
      <c r="J443" s="25"/>
      <c r="K443" s="21">
        <v>0</v>
      </c>
      <c r="L443" s="265" t="s">
        <v>510</v>
      </c>
      <c r="M443" t="e">
        <v>#N/A</v>
      </c>
    </row>
    <row r="444" spans="1:13">
      <c r="A444" s="25">
        <v>2443</v>
      </c>
      <c r="B444" s="8">
        <v>100002443</v>
      </c>
      <c r="C444" s="21">
        <v>0</v>
      </c>
      <c r="D444" s="266" t="s">
        <v>4645</v>
      </c>
      <c r="E444" t="s">
        <v>4863</v>
      </c>
      <c r="F444" s="54" t="e">
        <v>#N/A</v>
      </c>
      <c r="G444" s="21">
        <v>0</v>
      </c>
      <c r="H444" s="21">
        <v>0</v>
      </c>
      <c r="I444" s="25">
        <v>0</v>
      </c>
      <c r="J444" s="25"/>
      <c r="K444" s="21">
        <v>0</v>
      </c>
      <c r="L444" s="265" t="s">
        <v>510</v>
      </c>
      <c r="M444" t="e">
        <v>#N/A</v>
      </c>
    </row>
    <row r="445" spans="1:13">
      <c r="A445" s="25">
        <v>2444</v>
      </c>
      <c r="B445" s="8">
        <v>100002444</v>
      </c>
      <c r="C445" s="21">
        <v>0</v>
      </c>
      <c r="D445" s="266" t="s">
        <v>4645</v>
      </c>
      <c r="E445" t="s">
        <v>4863</v>
      </c>
      <c r="F445" s="54" t="e">
        <v>#N/A</v>
      </c>
      <c r="G445" s="21">
        <v>0</v>
      </c>
      <c r="H445" s="21">
        <v>0</v>
      </c>
      <c r="I445" s="25">
        <v>0</v>
      </c>
      <c r="J445" s="25"/>
      <c r="K445" s="21">
        <v>0</v>
      </c>
      <c r="L445" s="265" t="s">
        <v>510</v>
      </c>
      <c r="M445" t="e">
        <v>#N/A</v>
      </c>
    </row>
    <row r="446" spans="1:13">
      <c r="A446" s="25">
        <v>2445</v>
      </c>
      <c r="B446" s="8">
        <v>100002445</v>
      </c>
      <c r="C446" s="21">
        <v>0</v>
      </c>
      <c r="D446" s="266" t="s">
        <v>4645</v>
      </c>
      <c r="E446" t="s">
        <v>4863</v>
      </c>
      <c r="F446" s="54" t="e">
        <v>#N/A</v>
      </c>
      <c r="G446" s="21">
        <v>0</v>
      </c>
      <c r="H446" s="21">
        <v>0</v>
      </c>
      <c r="I446" s="25">
        <v>0</v>
      </c>
      <c r="J446" s="25"/>
      <c r="K446" s="21">
        <v>0</v>
      </c>
      <c r="L446" s="265" t="s">
        <v>510</v>
      </c>
      <c r="M446" t="e">
        <v>#N/A</v>
      </c>
    </row>
    <row r="447" spans="1:13">
      <c r="A447" s="25">
        <v>2446</v>
      </c>
      <c r="B447" s="8">
        <v>100002446</v>
      </c>
      <c r="C447" s="21">
        <v>0</v>
      </c>
      <c r="D447" s="266" t="s">
        <v>4645</v>
      </c>
      <c r="E447" t="s">
        <v>4863</v>
      </c>
      <c r="F447" s="54" t="e">
        <v>#N/A</v>
      </c>
      <c r="G447" s="21">
        <v>0</v>
      </c>
      <c r="H447" s="21">
        <v>0</v>
      </c>
      <c r="I447" s="25">
        <v>0</v>
      </c>
      <c r="J447" s="25"/>
      <c r="K447" s="21">
        <v>0</v>
      </c>
      <c r="L447" s="265" t="s">
        <v>510</v>
      </c>
      <c r="M447" t="e">
        <v>#N/A</v>
      </c>
    </row>
    <row r="448" spans="1:13">
      <c r="A448" s="25">
        <v>2447</v>
      </c>
      <c r="B448" s="8">
        <v>100002447</v>
      </c>
      <c r="C448" s="21">
        <v>0</v>
      </c>
      <c r="D448" s="266" t="s">
        <v>4645</v>
      </c>
      <c r="E448" t="s">
        <v>4863</v>
      </c>
      <c r="F448" s="54" t="e">
        <v>#N/A</v>
      </c>
      <c r="G448" s="21">
        <v>0</v>
      </c>
      <c r="H448" s="21">
        <v>0</v>
      </c>
      <c r="I448" s="25">
        <v>0</v>
      </c>
      <c r="J448" s="25"/>
      <c r="K448" s="21">
        <v>0</v>
      </c>
      <c r="L448" s="265" t="s">
        <v>510</v>
      </c>
      <c r="M448" t="e">
        <v>#N/A</v>
      </c>
    </row>
    <row r="449" spans="1:13">
      <c r="A449" s="25">
        <v>2448</v>
      </c>
      <c r="B449" s="8">
        <v>100002448</v>
      </c>
      <c r="C449" s="21">
        <v>0</v>
      </c>
      <c r="D449" s="266" t="s">
        <v>4645</v>
      </c>
      <c r="E449" t="s">
        <v>4863</v>
      </c>
      <c r="F449" s="54" t="e">
        <v>#N/A</v>
      </c>
      <c r="G449" s="21">
        <v>0</v>
      </c>
      <c r="H449" s="21">
        <v>0</v>
      </c>
      <c r="I449" s="25">
        <v>0</v>
      </c>
      <c r="J449" s="25"/>
      <c r="K449" s="21">
        <v>0</v>
      </c>
      <c r="L449" s="265" t="s">
        <v>510</v>
      </c>
      <c r="M449" t="e">
        <v>#N/A</v>
      </c>
    </row>
    <row r="450" spans="1:13">
      <c r="A450" s="25">
        <v>2449</v>
      </c>
      <c r="B450" s="8">
        <v>100002449</v>
      </c>
      <c r="C450" s="21">
        <v>0</v>
      </c>
      <c r="D450" s="266" t="s">
        <v>4645</v>
      </c>
      <c r="E450" t="s">
        <v>4863</v>
      </c>
      <c r="F450" s="54" t="e">
        <v>#N/A</v>
      </c>
      <c r="G450" s="21">
        <v>0</v>
      </c>
      <c r="H450" s="21">
        <v>0</v>
      </c>
      <c r="I450" s="25">
        <v>0</v>
      </c>
      <c r="J450" s="25"/>
      <c r="K450" s="21">
        <v>0</v>
      </c>
      <c r="L450" s="265" t="s">
        <v>510</v>
      </c>
      <c r="M450" t="e">
        <v>#N/A</v>
      </c>
    </row>
    <row r="451" spans="1:13">
      <c r="A451" s="25">
        <v>2450</v>
      </c>
      <c r="B451" s="8">
        <v>100002450</v>
      </c>
      <c r="C451" s="21">
        <v>0</v>
      </c>
      <c r="D451" s="266" t="s">
        <v>4645</v>
      </c>
      <c r="E451" t="s">
        <v>4863</v>
      </c>
      <c r="F451" s="54" t="e">
        <v>#N/A</v>
      </c>
      <c r="G451" s="21">
        <v>0</v>
      </c>
      <c r="H451" s="21">
        <v>0</v>
      </c>
      <c r="I451" s="25">
        <v>0</v>
      </c>
      <c r="J451" s="25"/>
      <c r="K451" s="21">
        <v>0</v>
      </c>
      <c r="L451" s="265" t="s">
        <v>510</v>
      </c>
      <c r="M451" t="e">
        <v>#N/A</v>
      </c>
    </row>
    <row r="452" spans="1:13">
      <c r="A452" s="25">
        <v>2451</v>
      </c>
      <c r="B452" s="8">
        <v>100002451</v>
      </c>
      <c r="C452" s="21">
        <v>0</v>
      </c>
      <c r="D452" s="266" t="s">
        <v>4645</v>
      </c>
      <c r="E452" t="s">
        <v>4863</v>
      </c>
      <c r="F452" s="54" t="e">
        <v>#N/A</v>
      </c>
      <c r="G452" s="21">
        <v>0</v>
      </c>
      <c r="H452" s="21">
        <v>0</v>
      </c>
      <c r="I452" s="25">
        <v>0</v>
      </c>
      <c r="J452" s="25"/>
      <c r="K452" s="21">
        <v>0</v>
      </c>
      <c r="L452" s="265" t="s">
        <v>510</v>
      </c>
      <c r="M452" t="e">
        <v>#N/A</v>
      </c>
    </row>
    <row r="453" spans="1:13">
      <c r="A453" s="25">
        <v>2452</v>
      </c>
      <c r="B453" s="8">
        <v>100002452</v>
      </c>
      <c r="C453" s="21">
        <v>0</v>
      </c>
      <c r="D453" s="266" t="s">
        <v>4645</v>
      </c>
      <c r="E453" t="s">
        <v>4863</v>
      </c>
      <c r="F453" s="54" t="e">
        <v>#N/A</v>
      </c>
      <c r="G453" s="21">
        <v>0</v>
      </c>
      <c r="H453" s="21">
        <v>0</v>
      </c>
      <c r="I453" s="25">
        <v>0</v>
      </c>
      <c r="J453" s="25"/>
      <c r="K453" s="21">
        <v>0</v>
      </c>
      <c r="L453" s="265" t="s">
        <v>510</v>
      </c>
      <c r="M453" t="e">
        <v>#N/A</v>
      </c>
    </row>
    <row r="454" spans="1:13">
      <c r="A454" s="25">
        <v>2453</v>
      </c>
      <c r="B454" s="8">
        <v>100002453</v>
      </c>
      <c r="C454" s="21">
        <v>0</v>
      </c>
      <c r="D454" s="266" t="s">
        <v>4645</v>
      </c>
      <c r="E454" t="s">
        <v>4863</v>
      </c>
      <c r="F454" s="54" t="e">
        <v>#N/A</v>
      </c>
      <c r="G454" s="21">
        <v>0</v>
      </c>
      <c r="H454" s="21">
        <v>0</v>
      </c>
      <c r="I454" s="25">
        <v>0</v>
      </c>
      <c r="J454" s="25"/>
      <c r="K454" s="21">
        <v>0</v>
      </c>
      <c r="L454" s="265" t="s">
        <v>510</v>
      </c>
      <c r="M454" t="e">
        <v>#N/A</v>
      </c>
    </row>
    <row r="455" spans="1:13">
      <c r="A455" s="25">
        <v>2454</v>
      </c>
      <c r="B455" s="8">
        <v>100002454</v>
      </c>
      <c r="C455" s="21">
        <v>0</v>
      </c>
      <c r="D455" s="266" t="s">
        <v>4645</v>
      </c>
      <c r="E455" t="s">
        <v>4863</v>
      </c>
      <c r="F455" s="54" t="e">
        <v>#N/A</v>
      </c>
      <c r="G455" s="21">
        <v>0</v>
      </c>
      <c r="H455" s="21">
        <v>0</v>
      </c>
      <c r="I455" s="25">
        <v>0</v>
      </c>
      <c r="J455" s="25"/>
      <c r="K455" s="21">
        <v>0</v>
      </c>
      <c r="L455" s="265" t="s">
        <v>510</v>
      </c>
      <c r="M455" t="e">
        <v>#N/A</v>
      </c>
    </row>
    <row r="456" spans="1:13">
      <c r="A456" s="25">
        <v>2455</v>
      </c>
      <c r="B456" s="8">
        <v>100002455</v>
      </c>
      <c r="C456" s="21">
        <v>0</v>
      </c>
      <c r="D456" s="266" t="s">
        <v>4645</v>
      </c>
      <c r="E456" t="s">
        <v>4863</v>
      </c>
      <c r="F456" s="54" t="e">
        <v>#N/A</v>
      </c>
      <c r="G456" s="21">
        <v>0</v>
      </c>
      <c r="H456" s="21">
        <v>0</v>
      </c>
      <c r="I456" s="25">
        <v>0</v>
      </c>
      <c r="J456" s="25"/>
      <c r="K456" s="21">
        <v>0</v>
      </c>
      <c r="L456" s="265" t="s">
        <v>510</v>
      </c>
      <c r="M456" t="e">
        <v>#N/A</v>
      </c>
    </row>
    <row r="457" spans="1:13">
      <c r="A457" s="25">
        <v>2456</v>
      </c>
      <c r="B457" s="8">
        <v>100002456</v>
      </c>
      <c r="C457" s="21">
        <v>0</v>
      </c>
      <c r="D457" s="266" t="s">
        <v>4645</v>
      </c>
      <c r="E457" t="s">
        <v>4863</v>
      </c>
      <c r="F457" s="54" t="e">
        <v>#N/A</v>
      </c>
      <c r="G457" s="21">
        <v>0</v>
      </c>
      <c r="H457" s="21">
        <v>0</v>
      </c>
      <c r="I457" s="25">
        <v>0</v>
      </c>
      <c r="J457" s="25"/>
      <c r="K457" s="21">
        <v>0</v>
      </c>
      <c r="L457" s="265" t="s">
        <v>510</v>
      </c>
      <c r="M457" t="e">
        <v>#N/A</v>
      </c>
    </row>
    <row r="458" spans="1:13">
      <c r="A458" s="25">
        <v>2457</v>
      </c>
      <c r="B458" s="8">
        <v>100002457</v>
      </c>
      <c r="C458" s="21">
        <v>0</v>
      </c>
      <c r="D458" s="266" t="s">
        <v>4645</v>
      </c>
      <c r="E458" t="s">
        <v>4863</v>
      </c>
      <c r="F458" s="54" t="e">
        <v>#N/A</v>
      </c>
      <c r="G458" s="21">
        <v>0</v>
      </c>
      <c r="H458" s="21">
        <v>0</v>
      </c>
      <c r="I458" s="25">
        <v>0</v>
      </c>
      <c r="J458" s="25"/>
      <c r="K458" s="21">
        <v>0</v>
      </c>
      <c r="L458" s="265" t="s">
        <v>510</v>
      </c>
      <c r="M458" t="e">
        <v>#N/A</v>
      </c>
    </row>
    <row r="459" spans="1:13">
      <c r="A459" s="25">
        <v>2458</v>
      </c>
      <c r="B459" s="8">
        <v>100002458</v>
      </c>
      <c r="C459" s="21">
        <v>0</v>
      </c>
      <c r="D459" s="266" t="s">
        <v>4645</v>
      </c>
      <c r="E459" t="s">
        <v>4863</v>
      </c>
      <c r="F459" s="54" t="e">
        <v>#N/A</v>
      </c>
      <c r="G459" s="21">
        <v>0</v>
      </c>
      <c r="H459" s="21">
        <v>0</v>
      </c>
      <c r="I459" s="25">
        <v>0</v>
      </c>
      <c r="J459" s="25"/>
      <c r="K459" s="21">
        <v>0</v>
      </c>
      <c r="L459" s="265" t="s">
        <v>510</v>
      </c>
      <c r="M459" t="e">
        <v>#N/A</v>
      </c>
    </row>
    <row r="460" spans="1:13">
      <c r="A460" s="25">
        <v>2459</v>
      </c>
      <c r="B460" s="8">
        <v>100002459</v>
      </c>
      <c r="C460" s="21">
        <v>0</v>
      </c>
      <c r="D460" s="266" t="s">
        <v>4645</v>
      </c>
      <c r="E460" t="s">
        <v>4863</v>
      </c>
      <c r="F460" s="54" t="e">
        <v>#N/A</v>
      </c>
      <c r="G460" s="21">
        <v>0</v>
      </c>
      <c r="H460" s="21">
        <v>0</v>
      </c>
      <c r="I460" s="25">
        <v>0</v>
      </c>
      <c r="J460" s="25"/>
      <c r="K460" s="21">
        <v>0</v>
      </c>
      <c r="L460" s="265" t="s">
        <v>510</v>
      </c>
      <c r="M460" t="e">
        <v>#N/A</v>
      </c>
    </row>
    <row r="461" spans="1:13">
      <c r="A461" s="25">
        <v>2460</v>
      </c>
      <c r="B461" s="8">
        <v>100002460</v>
      </c>
      <c r="C461" s="21">
        <v>0</v>
      </c>
      <c r="D461" s="266" t="s">
        <v>4645</v>
      </c>
      <c r="E461" t="s">
        <v>4863</v>
      </c>
      <c r="F461" s="54" t="e">
        <v>#N/A</v>
      </c>
      <c r="G461" s="21">
        <v>0</v>
      </c>
      <c r="H461" s="21">
        <v>0</v>
      </c>
      <c r="I461" s="25">
        <v>0</v>
      </c>
      <c r="J461" s="25"/>
      <c r="K461" s="21">
        <v>0</v>
      </c>
      <c r="L461" s="265" t="s">
        <v>510</v>
      </c>
      <c r="M461" t="e">
        <v>#N/A</v>
      </c>
    </row>
    <row r="462" spans="1:13">
      <c r="A462" s="25">
        <v>2461</v>
      </c>
      <c r="B462" s="8">
        <v>100002461</v>
      </c>
      <c r="C462" s="21">
        <v>0</v>
      </c>
      <c r="D462" s="266" t="s">
        <v>4645</v>
      </c>
      <c r="E462" t="s">
        <v>4863</v>
      </c>
      <c r="F462" s="54" t="e">
        <v>#N/A</v>
      </c>
      <c r="G462" s="21">
        <v>0</v>
      </c>
      <c r="H462" s="21">
        <v>0</v>
      </c>
      <c r="I462" s="25">
        <v>0</v>
      </c>
      <c r="J462" s="25"/>
      <c r="K462" s="21">
        <v>0</v>
      </c>
      <c r="L462" s="265" t="s">
        <v>510</v>
      </c>
      <c r="M462" t="e">
        <v>#N/A</v>
      </c>
    </row>
    <row r="463" spans="1:13">
      <c r="A463" s="25">
        <v>2462</v>
      </c>
      <c r="B463" s="8">
        <v>100002462</v>
      </c>
      <c r="C463" s="21">
        <v>0</v>
      </c>
      <c r="D463" s="266" t="s">
        <v>4645</v>
      </c>
      <c r="E463" t="s">
        <v>4863</v>
      </c>
      <c r="F463" s="54" t="e">
        <v>#N/A</v>
      </c>
      <c r="G463" s="25">
        <v>0</v>
      </c>
      <c r="H463" s="21">
        <v>0</v>
      </c>
      <c r="I463" s="8">
        <v>0</v>
      </c>
      <c r="J463" s="8"/>
      <c r="K463" s="21">
        <v>0</v>
      </c>
      <c r="L463" s="265" t="s">
        <v>510</v>
      </c>
      <c r="M463" t="e">
        <v>#N/A</v>
      </c>
    </row>
    <row r="464" spans="1:13">
      <c r="A464" s="25">
        <v>2463</v>
      </c>
      <c r="B464" s="8">
        <v>100002463</v>
      </c>
      <c r="C464" s="21">
        <v>0</v>
      </c>
      <c r="D464" s="266" t="s">
        <v>4645</v>
      </c>
      <c r="E464" t="s">
        <v>4863</v>
      </c>
      <c r="F464" s="54" t="e">
        <v>#N/A</v>
      </c>
      <c r="G464" s="25">
        <v>0</v>
      </c>
      <c r="H464" s="21">
        <v>0</v>
      </c>
      <c r="I464" s="8">
        <v>0</v>
      </c>
      <c r="J464" s="8"/>
      <c r="K464" s="21">
        <v>0</v>
      </c>
      <c r="L464" s="265" t="s">
        <v>510</v>
      </c>
      <c r="M464" t="e">
        <v>#N/A</v>
      </c>
    </row>
    <row r="465" spans="1:13">
      <c r="A465" s="25">
        <v>2464</v>
      </c>
      <c r="B465" s="8">
        <v>100002464</v>
      </c>
      <c r="C465" s="21">
        <v>0</v>
      </c>
      <c r="D465" s="266" t="s">
        <v>4645</v>
      </c>
      <c r="E465" t="s">
        <v>4863</v>
      </c>
      <c r="F465" s="54" t="e">
        <v>#N/A</v>
      </c>
      <c r="G465" s="25">
        <v>0</v>
      </c>
      <c r="H465" s="21">
        <v>0</v>
      </c>
      <c r="I465" s="8">
        <v>0</v>
      </c>
      <c r="J465" s="8"/>
      <c r="K465" s="21">
        <v>0</v>
      </c>
      <c r="L465" s="265" t="s">
        <v>510</v>
      </c>
      <c r="M465" t="e">
        <v>#N/A</v>
      </c>
    </row>
    <row r="466" spans="1:13">
      <c r="A466" s="25">
        <v>2465</v>
      </c>
      <c r="B466" s="8">
        <v>100002465</v>
      </c>
      <c r="C466" s="21">
        <v>0</v>
      </c>
      <c r="D466" s="266" t="s">
        <v>4645</v>
      </c>
      <c r="E466" t="s">
        <v>4863</v>
      </c>
      <c r="F466" s="54" t="e">
        <v>#N/A</v>
      </c>
      <c r="G466" s="25">
        <v>0</v>
      </c>
      <c r="H466" s="21">
        <v>0</v>
      </c>
      <c r="I466" s="21">
        <v>0</v>
      </c>
      <c r="K466" s="21">
        <v>0</v>
      </c>
      <c r="L466" s="265" t="s">
        <v>510</v>
      </c>
      <c r="M466" t="e">
        <v>#N/A</v>
      </c>
    </row>
    <row r="467" spans="1:13">
      <c r="A467" s="25">
        <v>2466</v>
      </c>
      <c r="B467" s="8">
        <v>100002466</v>
      </c>
      <c r="C467" s="21">
        <v>0</v>
      </c>
      <c r="D467" s="266" t="s">
        <v>4645</v>
      </c>
      <c r="E467" t="s">
        <v>4863</v>
      </c>
      <c r="F467" s="54" t="e">
        <v>#N/A</v>
      </c>
      <c r="G467" s="25">
        <v>0</v>
      </c>
      <c r="H467" s="21">
        <v>0</v>
      </c>
      <c r="I467" s="21">
        <v>0</v>
      </c>
      <c r="K467" s="21">
        <v>0</v>
      </c>
      <c r="L467" s="265" t="s">
        <v>510</v>
      </c>
      <c r="M467" t="e">
        <v>#N/A</v>
      </c>
    </row>
    <row r="468" spans="1:13">
      <c r="A468" s="25">
        <v>2467</v>
      </c>
      <c r="B468" s="8">
        <v>100002467</v>
      </c>
      <c r="C468" s="21">
        <v>0</v>
      </c>
      <c r="D468" s="266" t="s">
        <v>4645</v>
      </c>
      <c r="E468" t="s">
        <v>4863</v>
      </c>
      <c r="F468" s="54" t="e">
        <v>#N/A</v>
      </c>
      <c r="G468" s="25">
        <v>0</v>
      </c>
      <c r="H468" s="21">
        <v>0</v>
      </c>
      <c r="I468" s="21">
        <v>0</v>
      </c>
      <c r="K468" s="21">
        <v>0</v>
      </c>
      <c r="L468" s="265" t="s">
        <v>510</v>
      </c>
      <c r="M468" t="e">
        <v>#N/A</v>
      </c>
    </row>
    <row r="469" spans="1:13">
      <c r="A469" s="25">
        <v>2468</v>
      </c>
      <c r="B469" s="8">
        <v>100002468</v>
      </c>
      <c r="C469" s="21">
        <v>0</v>
      </c>
      <c r="D469" s="266" t="s">
        <v>4645</v>
      </c>
      <c r="E469" t="s">
        <v>4863</v>
      </c>
      <c r="F469" s="54" t="e">
        <v>#N/A</v>
      </c>
      <c r="G469" s="25">
        <v>0</v>
      </c>
      <c r="H469" s="21">
        <v>0</v>
      </c>
      <c r="I469" s="21">
        <v>0</v>
      </c>
      <c r="K469" s="21">
        <v>0</v>
      </c>
      <c r="L469" s="265" t="s">
        <v>510</v>
      </c>
      <c r="M469" t="e">
        <v>#N/A</v>
      </c>
    </row>
    <row r="470" spans="1:13">
      <c r="A470" s="25">
        <v>2469</v>
      </c>
      <c r="B470" s="8">
        <v>100002469</v>
      </c>
      <c r="C470" s="21">
        <v>0</v>
      </c>
      <c r="D470" s="266" t="s">
        <v>4645</v>
      </c>
      <c r="E470" t="s">
        <v>4863</v>
      </c>
      <c r="F470" s="54" t="e">
        <v>#N/A</v>
      </c>
      <c r="G470" s="25">
        <v>0</v>
      </c>
      <c r="H470" s="21">
        <v>0</v>
      </c>
      <c r="I470" s="21">
        <v>0</v>
      </c>
      <c r="K470" s="21">
        <v>0</v>
      </c>
      <c r="L470" s="265" t="s">
        <v>510</v>
      </c>
      <c r="M470" t="e">
        <v>#N/A</v>
      </c>
    </row>
    <row r="471" spans="1:13">
      <c r="A471" s="25">
        <v>2470</v>
      </c>
      <c r="B471" s="8">
        <v>100002470</v>
      </c>
      <c r="C471" s="21">
        <v>0</v>
      </c>
      <c r="D471" s="266" t="s">
        <v>4645</v>
      </c>
      <c r="E471" t="s">
        <v>4863</v>
      </c>
      <c r="F471" s="54" t="e">
        <v>#N/A</v>
      </c>
      <c r="G471" s="25">
        <v>0</v>
      </c>
      <c r="H471" s="21">
        <v>0</v>
      </c>
      <c r="I471" s="21">
        <v>0</v>
      </c>
      <c r="K471" s="21">
        <v>0</v>
      </c>
      <c r="L471" s="265" t="s">
        <v>510</v>
      </c>
      <c r="M471" t="e">
        <v>#N/A</v>
      </c>
    </row>
    <row r="472" spans="1:13">
      <c r="A472" s="25">
        <v>2471</v>
      </c>
      <c r="B472" s="8">
        <v>100002471</v>
      </c>
      <c r="C472" s="21">
        <v>0</v>
      </c>
      <c r="D472" s="266" t="s">
        <v>4645</v>
      </c>
      <c r="E472" t="s">
        <v>4863</v>
      </c>
      <c r="F472" s="54" t="e">
        <v>#N/A</v>
      </c>
      <c r="G472" s="25">
        <v>0</v>
      </c>
      <c r="H472" s="21">
        <v>0</v>
      </c>
      <c r="I472" s="21">
        <v>0</v>
      </c>
      <c r="K472" s="21">
        <v>0</v>
      </c>
      <c r="L472" s="265" t="s">
        <v>510</v>
      </c>
      <c r="M472" t="e">
        <v>#N/A</v>
      </c>
    </row>
    <row r="473" spans="1:13">
      <c r="A473" s="25">
        <v>2472</v>
      </c>
      <c r="B473" s="8">
        <v>100002472</v>
      </c>
      <c r="C473" s="21">
        <v>0</v>
      </c>
      <c r="D473" s="266" t="s">
        <v>4645</v>
      </c>
      <c r="E473" t="s">
        <v>4863</v>
      </c>
      <c r="F473" s="54" t="e">
        <v>#N/A</v>
      </c>
      <c r="G473" s="25">
        <v>0</v>
      </c>
      <c r="H473" s="21">
        <v>0</v>
      </c>
      <c r="I473" s="21">
        <v>0</v>
      </c>
      <c r="K473" s="21">
        <v>0</v>
      </c>
      <c r="L473" s="265" t="s">
        <v>510</v>
      </c>
      <c r="M473" t="e">
        <v>#N/A</v>
      </c>
    </row>
    <row r="474" spans="1:13">
      <c r="A474" s="25">
        <v>2473</v>
      </c>
      <c r="B474" s="8">
        <v>100002473</v>
      </c>
      <c r="C474" s="25">
        <v>0</v>
      </c>
      <c r="D474" s="266" t="s">
        <v>4645</v>
      </c>
      <c r="E474" t="s">
        <v>4863</v>
      </c>
      <c r="F474" s="54" t="e">
        <v>#N/A</v>
      </c>
      <c r="G474" s="21">
        <v>0</v>
      </c>
      <c r="H474" s="21">
        <v>0</v>
      </c>
      <c r="I474" s="21">
        <v>0</v>
      </c>
      <c r="K474" s="21">
        <v>0</v>
      </c>
      <c r="L474" s="265" t="s">
        <v>510</v>
      </c>
      <c r="M474" t="e">
        <v>#N/A</v>
      </c>
    </row>
    <row r="475" spans="1:13">
      <c r="A475" s="25">
        <v>2474</v>
      </c>
      <c r="B475" s="8">
        <v>100002474</v>
      </c>
      <c r="C475" s="25">
        <v>0</v>
      </c>
      <c r="D475" s="266" t="s">
        <v>4645</v>
      </c>
      <c r="E475" t="s">
        <v>4863</v>
      </c>
      <c r="F475" s="54" t="e">
        <v>#N/A</v>
      </c>
      <c r="G475" s="21">
        <v>0</v>
      </c>
      <c r="H475" s="21">
        <v>0</v>
      </c>
      <c r="I475" s="21">
        <v>0</v>
      </c>
      <c r="K475" s="21">
        <v>0</v>
      </c>
      <c r="L475" s="265" t="s">
        <v>510</v>
      </c>
      <c r="M475" t="e">
        <v>#N/A</v>
      </c>
    </row>
    <row r="476" spans="1:13">
      <c r="A476" s="25">
        <v>2475</v>
      </c>
      <c r="B476" s="8">
        <v>100002475</v>
      </c>
      <c r="C476" s="25">
        <v>0</v>
      </c>
      <c r="D476" s="266" t="s">
        <v>4645</v>
      </c>
      <c r="E476" t="s">
        <v>4863</v>
      </c>
      <c r="F476" s="54" t="e">
        <v>#N/A</v>
      </c>
      <c r="G476" s="21">
        <v>0</v>
      </c>
      <c r="H476" s="21">
        <v>0</v>
      </c>
      <c r="I476" s="21">
        <v>0</v>
      </c>
      <c r="K476" s="21">
        <v>0</v>
      </c>
      <c r="L476" s="265" t="s">
        <v>510</v>
      </c>
      <c r="M476" t="e">
        <v>#N/A</v>
      </c>
    </row>
    <row r="477" spans="1:13">
      <c r="A477" s="25">
        <v>2476</v>
      </c>
      <c r="B477" s="8">
        <v>100002476</v>
      </c>
      <c r="C477" s="21">
        <v>0</v>
      </c>
      <c r="D477" s="266" t="s">
        <v>4645</v>
      </c>
      <c r="E477" t="s">
        <v>4863</v>
      </c>
      <c r="F477" s="21" t="e">
        <v>#N/A</v>
      </c>
      <c r="G477" s="21">
        <v>0</v>
      </c>
      <c r="H477" s="21">
        <v>0</v>
      </c>
      <c r="I477" s="21">
        <v>0</v>
      </c>
      <c r="K477" s="21">
        <v>0</v>
      </c>
      <c r="L477" s="265" t="s">
        <v>510</v>
      </c>
      <c r="M477" t="e">
        <v>#N/A</v>
      </c>
    </row>
    <row r="478" spans="1:13">
      <c r="A478" s="25">
        <v>2477</v>
      </c>
      <c r="B478" s="8">
        <v>100002477</v>
      </c>
      <c r="C478" s="21">
        <v>0</v>
      </c>
      <c r="D478" s="266" t="s">
        <v>4645</v>
      </c>
      <c r="E478" t="s">
        <v>4863</v>
      </c>
      <c r="F478" s="21" t="e">
        <v>#N/A</v>
      </c>
      <c r="G478" s="21">
        <v>0</v>
      </c>
      <c r="H478" s="21">
        <v>0</v>
      </c>
      <c r="I478" s="21">
        <v>0</v>
      </c>
      <c r="K478" s="21">
        <v>0</v>
      </c>
      <c r="L478" s="265" t="s">
        <v>510</v>
      </c>
      <c r="M478" t="e">
        <v>#N/A</v>
      </c>
    </row>
    <row r="479" spans="1:13">
      <c r="A479" s="25">
        <v>2478</v>
      </c>
      <c r="B479" s="8">
        <v>100002478</v>
      </c>
      <c r="C479" s="21">
        <v>0</v>
      </c>
      <c r="D479" s="266" t="s">
        <v>4645</v>
      </c>
      <c r="E479" t="s">
        <v>4863</v>
      </c>
      <c r="F479" s="21" t="e">
        <v>#N/A</v>
      </c>
      <c r="G479" s="21">
        <v>0</v>
      </c>
      <c r="H479" s="21">
        <v>0</v>
      </c>
      <c r="I479" s="21">
        <v>0</v>
      </c>
      <c r="K479" s="21">
        <v>0</v>
      </c>
      <c r="L479" s="265" t="s">
        <v>510</v>
      </c>
      <c r="M479" t="e">
        <v>#N/A</v>
      </c>
    </row>
    <row r="480" spans="1:13">
      <c r="A480" s="25">
        <v>2479</v>
      </c>
      <c r="B480" s="8">
        <v>100002479</v>
      </c>
      <c r="C480" s="21">
        <v>0</v>
      </c>
      <c r="D480" s="266" t="s">
        <v>4645</v>
      </c>
      <c r="E480" t="s">
        <v>4863</v>
      </c>
      <c r="F480" s="21" t="e">
        <v>#N/A</v>
      </c>
      <c r="G480" s="21">
        <v>0</v>
      </c>
      <c r="H480" s="21">
        <v>0</v>
      </c>
      <c r="I480" s="21">
        <v>0</v>
      </c>
      <c r="K480" s="21">
        <v>0</v>
      </c>
      <c r="L480" s="265" t="s">
        <v>510</v>
      </c>
      <c r="M480" t="e">
        <v>#N/A</v>
      </c>
    </row>
    <row r="481" spans="1:13">
      <c r="A481" s="25">
        <v>2480</v>
      </c>
      <c r="B481" s="8">
        <v>100002480</v>
      </c>
      <c r="C481" s="21">
        <v>0</v>
      </c>
      <c r="D481" s="266" t="s">
        <v>4645</v>
      </c>
      <c r="E481" t="s">
        <v>4863</v>
      </c>
      <c r="F481" s="21" t="e">
        <v>#N/A</v>
      </c>
      <c r="G481" s="21">
        <v>0</v>
      </c>
      <c r="H481" s="21">
        <v>0</v>
      </c>
      <c r="I481" s="21">
        <v>0</v>
      </c>
      <c r="K481" s="21">
        <v>0</v>
      </c>
      <c r="L481" s="265" t="s">
        <v>510</v>
      </c>
      <c r="M481" t="e">
        <v>#N/A</v>
      </c>
    </row>
    <row r="482" spans="1:13">
      <c r="A482" s="25">
        <v>2481</v>
      </c>
      <c r="B482" s="8">
        <v>100002481</v>
      </c>
      <c r="C482" s="21">
        <v>0</v>
      </c>
      <c r="D482" s="266" t="s">
        <v>4645</v>
      </c>
      <c r="E482" t="s">
        <v>4863</v>
      </c>
      <c r="F482" s="21" t="e">
        <v>#N/A</v>
      </c>
      <c r="G482" s="21">
        <v>0</v>
      </c>
      <c r="H482" s="21">
        <v>0</v>
      </c>
      <c r="I482" s="21">
        <v>0</v>
      </c>
      <c r="K482" s="21">
        <v>0</v>
      </c>
      <c r="L482" s="265" t="s">
        <v>510</v>
      </c>
      <c r="M482" t="e">
        <v>#N/A</v>
      </c>
    </row>
    <row r="483" spans="1:13">
      <c r="A483" s="25">
        <v>2482</v>
      </c>
      <c r="B483" s="8">
        <v>100002482</v>
      </c>
      <c r="C483" s="21">
        <v>0</v>
      </c>
      <c r="D483" s="266" t="s">
        <v>4645</v>
      </c>
      <c r="E483" t="s">
        <v>4863</v>
      </c>
      <c r="F483" s="21" t="e">
        <v>#N/A</v>
      </c>
      <c r="G483" s="21">
        <v>0</v>
      </c>
      <c r="H483" s="21">
        <v>0</v>
      </c>
      <c r="I483" s="21">
        <v>0</v>
      </c>
      <c r="K483" s="21">
        <v>0</v>
      </c>
      <c r="L483" s="265" t="s">
        <v>510</v>
      </c>
      <c r="M483" t="e">
        <v>#N/A</v>
      </c>
    </row>
    <row r="484" spans="1:13">
      <c r="A484" s="25">
        <v>2483</v>
      </c>
      <c r="B484" s="8">
        <v>100002483</v>
      </c>
      <c r="C484" s="21">
        <v>0</v>
      </c>
      <c r="D484" s="266" t="s">
        <v>4645</v>
      </c>
      <c r="E484" t="s">
        <v>4863</v>
      </c>
      <c r="F484" s="21" t="e">
        <v>#N/A</v>
      </c>
      <c r="G484" s="21">
        <v>0</v>
      </c>
      <c r="H484" s="21">
        <v>0</v>
      </c>
      <c r="I484" s="21">
        <v>0</v>
      </c>
      <c r="K484" s="21">
        <v>0</v>
      </c>
      <c r="L484" s="265" t="s">
        <v>510</v>
      </c>
      <c r="M484" t="e">
        <v>#N/A</v>
      </c>
    </row>
    <row r="485" spans="1:13">
      <c r="A485" s="25">
        <v>2484</v>
      </c>
      <c r="B485" s="8">
        <v>100002484</v>
      </c>
      <c r="C485" s="21">
        <v>0</v>
      </c>
      <c r="D485" s="266" t="s">
        <v>4645</v>
      </c>
      <c r="E485" t="s">
        <v>4863</v>
      </c>
      <c r="F485" s="21" t="e">
        <v>#N/A</v>
      </c>
      <c r="G485" s="21">
        <v>0</v>
      </c>
      <c r="H485" s="21">
        <v>0</v>
      </c>
      <c r="I485" s="21">
        <v>0</v>
      </c>
      <c r="K485" s="21">
        <v>0</v>
      </c>
      <c r="L485" s="265" t="s">
        <v>510</v>
      </c>
      <c r="M485" t="e">
        <v>#N/A</v>
      </c>
    </row>
    <row r="486" spans="1:13">
      <c r="A486" s="25">
        <v>2485</v>
      </c>
      <c r="B486" s="8">
        <v>100002485</v>
      </c>
      <c r="C486" s="21">
        <v>0</v>
      </c>
      <c r="D486" s="266" t="s">
        <v>4645</v>
      </c>
      <c r="E486" t="s">
        <v>4863</v>
      </c>
      <c r="F486" s="21" t="e">
        <v>#N/A</v>
      </c>
      <c r="G486" s="21">
        <v>0</v>
      </c>
      <c r="H486" s="21">
        <v>0</v>
      </c>
      <c r="I486" s="21">
        <v>0</v>
      </c>
      <c r="K486" s="21">
        <v>0</v>
      </c>
      <c r="L486" s="265" t="s">
        <v>510</v>
      </c>
      <c r="M486" t="e">
        <v>#N/A</v>
      </c>
    </row>
    <row r="487" spans="1:13">
      <c r="A487" s="25">
        <v>2486</v>
      </c>
      <c r="B487" s="8">
        <v>100002486</v>
      </c>
      <c r="C487" s="21">
        <v>0</v>
      </c>
      <c r="D487" s="266" t="s">
        <v>4645</v>
      </c>
      <c r="E487" t="s">
        <v>4863</v>
      </c>
      <c r="F487" s="21" t="e">
        <v>#N/A</v>
      </c>
      <c r="G487" s="21">
        <v>0</v>
      </c>
      <c r="H487" s="21">
        <v>0</v>
      </c>
      <c r="I487" s="21">
        <v>0</v>
      </c>
      <c r="K487" s="21">
        <v>0</v>
      </c>
      <c r="L487" s="265" t="s">
        <v>510</v>
      </c>
      <c r="M487" t="e">
        <v>#N/A</v>
      </c>
    </row>
    <row r="488" spans="1:13">
      <c r="A488" s="25">
        <v>2487</v>
      </c>
      <c r="B488" s="8">
        <v>100002487</v>
      </c>
      <c r="C488" s="21">
        <v>0</v>
      </c>
      <c r="D488" s="266" t="s">
        <v>4645</v>
      </c>
      <c r="E488" t="s">
        <v>4863</v>
      </c>
      <c r="F488" s="21" t="e">
        <v>#N/A</v>
      </c>
      <c r="G488" s="21">
        <v>0</v>
      </c>
      <c r="H488" s="21">
        <v>0</v>
      </c>
      <c r="I488" s="21">
        <v>0</v>
      </c>
      <c r="K488" s="21">
        <v>0</v>
      </c>
      <c r="L488" s="265" t="s">
        <v>510</v>
      </c>
      <c r="M488" t="e">
        <v>#N/A</v>
      </c>
    </row>
    <row r="489" spans="1:13">
      <c r="A489" s="25">
        <v>2488</v>
      </c>
      <c r="B489" s="8">
        <v>100002488</v>
      </c>
      <c r="C489" s="21">
        <v>0</v>
      </c>
      <c r="D489" s="266" t="s">
        <v>4645</v>
      </c>
      <c r="E489" t="s">
        <v>4863</v>
      </c>
      <c r="F489" s="21" t="e">
        <v>#N/A</v>
      </c>
      <c r="G489" s="21">
        <v>0</v>
      </c>
      <c r="H489" s="21">
        <v>0</v>
      </c>
      <c r="I489" s="21">
        <v>0</v>
      </c>
      <c r="K489" s="21">
        <v>0</v>
      </c>
      <c r="L489" s="265" t="s">
        <v>510</v>
      </c>
      <c r="M489" t="e">
        <v>#N/A</v>
      </c>
    </row>
    <row r="490" spans="1:13">
      <c r="A490" s="25">
        <v>2489</v>
      </c>
      <c r="B490" s="8">
        <v>100002489</v>
      </c>
      <c r="C490" s="21">
        <v>0</v>
      </c>
      <c r="D490" s="266" t="s">
        <v>4645</v>
      </c>
      <c r="E490" t="s">
        <v>4863</v>
      </c>
      <c r="F490" s="21" t="e">
        <v>#N/A</v>
      </c>
      <c r="G490" s="21">
        <v>0</v>
      </c>
      <c r="H490" s="21">
        <v>0</v>
      </c>
      <c r="I490" s="21">
        <v>0</v>
      </c>
      <c r="K490" s="21">
        <v>0</v>
      </c>
      <c r="L490" s="265" t="s">
        <v>510</v>
      </c>
      <c r="M490" t="e">
        <v>#N/A</v>
      </c>
    </row>
    <row r="491" spans="1:13">
      <c r="A491" s="25">
        <v>2490</v>
      </c>
      <c r="B491" s="8">
        <v>100002490</v>
      </c>
      <c r="C491" s="21">
        <v>0</v>
      </c>
      <c r="D491" s="266" t="s">
        <v>4645</v>
      </c>
      <c r="E491" t="s">
        <v>4863</v>
      </c>
      <c r="F491" s="21" t="e">
        <v>#N/A</v>
      </c>
      <c r="G491" s="21">
        <v>0</v>
      </c>
      <c r="H491" s="21">
        <v>0</v>
      </c>
      <c r="I491" s="21">
        <v>0</v>
      </c>
      <c r="K491" s="21">
        <v>0</v>
      </c>
      <c r="L491" s="265" t="s">
        <v>510</v>
      </c>
      <c r="M491" t="e">
        <v>#N/A</v>
      </c>
    </row>
    <row r="492" spans="1:13">
      <c r="A492" s="25">
        <v>2491</v>
      </c>
      <c r="B492" s="8">
        <v>100002491</v>
      </c>
      <c r="C492" s="21">
        <v>0</v>
      </c>
      <c r="D492" s="266" t="s">
        <v>4645</v>
      </c>
      <c r="E492" t="s">
        <v>4863</v>
      </c>
      <c r="F492" s="21" t="e">
        <v>#N/A</v>
      </c>
      <c r="G492" s="21">
        <v>0</v>
      </c>
      <c r="H492" s="21">
        <v>0</v>
      </c>
      <c r="I492" s="21">
        <v>0</v>
      </c>
      <c r="K492" s="21">
        <v>0</v>
      </c>
      <c r="L492" s="265" t="s">
        <v>510</v>
      </c>
      <c r="M492" t="e">
        <v>#N/A</v>
      </c>
    </row>
    <row r="493" spans="1:13">
      <c r="A493" s="25">
        <v>2492</v>
      </c>
      <c r="B493" s="8">
        <v>100002492</v>
      </c>
      <c r="C493" s="21">
        <v>0</v>
      </c>
      <c r="D493" s="266" t="s">
        <v>4645</v>
      </c>
      <c r="E493" t="s">
        <v>4863</v>
      </c>
      <c r="F493" s="21" t="e">
        <v>#N/A</v>
      </c>
      <c r="G493" s="21">
        <v>0</v>
      </c>
      <c r="H493" s="21">
        <v>0</v>
      </c>
      <c r="I493" s="21">
        <v>0</v>
      </c>
      <c r="K493" s="21">
        <v>0</v>
      </c>
      <c r="L493" s="265" t="s">
        <v>510</v>
      </c>
      <c r="M493" t="e">
        <v>#N/A</v>
      </c>
    </row>
    <row r="494" spans="1:13">
      <c r="A494" s="25">
        <v>2493</v>
      </c>
      <c r="B494" s="8">
        <v>100002493</v>
      </c>
      <c r="C494" s="21">
        <v>0</v>
      </c>
      <c r="D494" s="266" t="s">
        <v>4645</v>
      </c>
      <c r="E494" t="s">
        <v>4863</v>
      </c>
      <c r="F494" s="21" t="e">
        <v>#N/A</v>
      </c>
      <c r="G494" s="21">
        <v>0</v>
      </c>
      <c r="H494" s="21">
        <v>0</v>
      </c>
      <c r="I494" s="21">
        <v>0</v>
      </c>
      <c r="K494" s="21">
        <v>0</v>
      </c>
      <c r="L494" s="265" t="s">
        <v>510</v>
      </c>
      <c r="M494" t="e">
        <v>#N/A</v>
      </c>
    </row>
    <row r="495" spans="1:13">
      <c r="A495" s="25">
        <v>2494</v>
      </c>
      <c r="B495" s="8">
        <v>100002494</v>
      </c>
      <c r="C495" s="21">
        <v>0</v>
      </c>
      <c r="D495" s="266" t="s">
        <v>4645</v>
      </c>
      <c r="E495" t="s">
        <v>4863</v>
      </c>
      <c r="F495" s="21" t="e">
        <v>#N/A</v>
      </c>
      <c r="G495" s="21">
        <v>0</v>
      </c>
      <c r="H495" s="21">
        <v>0</v>
      </c>
      <c r="I495" s="21">
        <v>0</v>
      </c>
      <c r="K495" s="21">
        <v>0</v>
      </c>
      <c r="L495" s="265" t="s">
        <v>510</v>
      </c>
      <c r="M495" t="e">
        <v>#N/A</v>
      </c>
    </row>
    <row r="496" spans="1:13">
      <c r="A496" s="25">
        <v>2495</v>
      </c>
      <c r="B496" s="8">
        <v>100002495</v>
      </c>
      <c r="C496" s="21">
        <v>0</v>
      </c>
      <c r="D496" s="266" t="s">
        <v>4645</v>
      </c>
      <c r="E496" t="s">
        <v>4863</v>
      </c>
      <c r="F496" s="21" t="e">
        <v>#N/A</v>
      </c>
      <c r="G496" s="21">
        <v>0</v>
      </c>
      <c r="H496" s="21">
        <v>0</v>
      </c>
      <c r="I496" s="21">
        <v>0</v>
      </c>
      <c r="K496" s="21">
        <v>0</v>
      </c>
      <c r="L496" s="265" t="s">
        <v>510</v>
      </c>
      <c r="M496" t="e">
        <v>#N/A</v>
      </c>
    </row>
    <row r="497" spans="1:13">
      <c r="A497" s="25">
        <v>2496</v>
      </c>
      <c r="B497" s="8">
        <v>100002496</v>
      </c>
      <c r="C497" s="21">
        <v>0</v>
      </c>
      <c r="D497" s="266" t="s">
        <v>4645</v>
      </c>
      <c r="E497" t="s">
        <v>4863</v>
      </c>
      <c r="F497" s="21" t="e">
        <v>#N/A</v>
      </c>
      <c r="G497" s="21">
        <v>0</v>
      </c>
      <c r="H497" s="21">
        <v>0</v>
      </c>
      <c r="I497" s="21">
        <v>0</v>
      </c>
      <c r="K497" s="21">
        <v>0</v>
      </c>
      <c r="L497" s="265" t="s">
        <v>510</v>
      </c>
      <c r="M497" t="e">
        <v>#N/A</v>
      </c>
    </row>
    <row r="498" spans="1:13">
      <c r="A498" s="25">
        <v>2497</v>
      </c>
      <c r="B498" s="8">
        <v>100002497</v>
      </c>
      <c r="C498" s="21">
        <v>0</v>
      </c>
      <c r="D498" s="266" t="s">
        <v>4645</v>
      </c>
      <c r="E498" t="s">
        <v>4863</v>
      </c>
      <c r="F498" s="21" t="e">
        <v>#N/A</v>
      </c>
      <c r="G498" s="21">
        <v>0</v>
      </c>
      <c r="H498" s="21">
        <v>0</v>
      </c>
      <c r="I498" s="21">
        <v>0</v>
      </c>
      <c r="K498" s="21">
        <v>0</v>
      </c>
      <c r="L498" s="265" t="s">
        <v>510</v>
      </c>
      <c r="M498" t="e">
        <v>#N/A</v>
      </c>
    </row>
    <row r="499" spans="1:13">
      <c r="A499" s="25">
        <v>2498</v>
      </c>
      <c r="B499" s="8">
        <v>100002498</v>
      </c>
      <c r="C499" s="21">
        <v>0</v>
      </c>
      <c r="D499" s="266" t="s">
        <v>4645</v>
      </c>
      <c r="E499" t="s">
        <v>4863</v>
      </c>
      <c r="F499" s="21" t="e">
        <v>#N/A</v>
      </c>
      <c r="G499" s="21">
        <v>0</v>
      </c>
      <c r="H499" s="21">
        <v>0</v>
      </c>
      <c r="I499" s="21">
        <v>0</v>
      </c>
      <c r="K499" s="21">
        <v>0</v>
      </c>
      <c r="L499" s="265" t="s">
        <v>510</v>
      </c>
      <c r="M499" t="e">
        <v>#N/A</v>
      </c>
    </row>
    <row r="500" spans="1:13">
      <c r="A500" s="25">
        <v>2499</v>
      </c>
      <c r="B500" s="8">
        <v>100002499</v>
      </c>
      <c r="C500" s="21">
        <v>0</v>
      </c>
      <c r="D500" s="266" t="s">
        <v>4645</v>
      </c>
      <c r="E500" t="s">
        <v>4863</v>
      </c>
      <c r="F500" s="21" t="e">
        <v>#N/A</v>
      </c>
      <c r="G500" s="21">
        <v>0</v>
      </c>
      <c r="H500" s="21">
        <v>0</v>
      </c>
      <c r="I500" s="21">
        <v>0</v>
      </c>
      <c r="K500" s="21">
        <v>0</v>
      </c>
      <c r="L500" s="265" t="s">
        <v>510</v>
      </c>
      <c r="M500" t="e">
        <v>#N/A</v>
      </c>
    </row>
    <row r="501" spans="1:13">
      <c r="A501" s="25">
        <v>2500</v>
      </c>
      <c r="B501" s="8">
        <v>100002500</v>
      </c>
      <c r="C501" s="21">
        <v>0</v>
      </c>
      <c r="D501" s="266" t="s">
        <v>4645</v>
      </c>
      <c r="E501" t="s">
        <v>4863</v>
      </c>
      <c r="F501" s="21" t="e">
        <v>#N/A</v>
      </c>
      <c r="G501" s="21">
        <v>0</v>
      </c>
      <c r="H501" s="21">
        <v>0</v>
      </c>
      <c r="I501" s="21">
        <v>0</v>
      </c>
      <c r="K501" s="21">
        <v>0</v>
      </c>
      <c r="L501" s="265" t="s">
        <v>510</v>
      </c>
      <c r="M501" t="e">
        <v>#N/A</v>
      </c>
    </row>
    <row r="502" spans="1:13">
      <c r="A502" s="25">
        <v>2501</v>
      </c>
      <c r="B502" s="8">
        <v>100002501</v>
      </c>
      <c r="C502" s="21">
        <v>0</v>
      </c>
      <c r="D502" s="266" t="s">
        <v>4645</v>
      </c>
      <c r="E502" t="s">
        <v>4863</v>
      </c>
      <c r="F502" s="21" t="e">
        <v>#N/A</v>
      </c>
      <c r="G502" s="21">
        <v>0</v>
      </c>
      <c r="H502" s="21">
        <v>0</v>
      </c>
      <c r="I502" s="21">
        <v>0</v>
      </c>
      <c r="K502" s="21">
        <v>0</v>
      </c>
      <c r="L502" s="265" t="s">
        <v>510</v>
      </c>
      <c r="M502" t="e">
        <v>#N/A</v>
      </c>
    </row>
    <row r="503" spans="1:13">
      <c r="A503" s="25">
        <v>2502</v>
      </c>
      <c r="B503" s="8">
        <v>100002502</v>
      </c>
      <c r="C503" s="21">
        <v>0</v>
      </c>
      <c r="D503" s="266" t="s">
        <v>4645</v>
      </c>
      <c r="E503" t="s">
        <v>4863</v>
      </c>
      <c r="F503" s="21" t="e">
        <v>#N/A</v>
      </c>
      <c r="G503" s="21">
        <v>0</v>
      </c>
      <c r="H503" s="21">
        <v>0</v>
      </c>
      <c r="I503" s="21">
        <v>0</v>
      </c>
      <c r="K503" s="21">
        <v>0</v>
      </c>
      <c r="L503" s="265" t="s">
        <v>510</v>
      </c>
      <c r="M503" t="e">
        <v>#N/A</v>
      </c>
    </row>
    <row r="504" spans="1:13">
      <c r="A504" s="25">
        <v>2503</v>
      </c>
      <c r="B504" s="8">
        <v>100002503</v>
      </c>
      <c r="C504" s="21">
        <v>0</v>
      </c>
      <c r="D504" s="266" t="s">
        <v>4645</v>
      </c>
      <c r="E504" t="s">
        <v>4863</v>
      </c>
      <c r="F504" s="21" t="e">
        <v>#N/A</v>
      </c>
      <c r="G504" s="21">
        <v>0</v>
      </c>
      <c r="H504" s="21">
        <v>0</v>
      </c>
      <c r="I504" s="21">
        <v>0</v>
      </c>
      <c r="K504" s="21">
        <v>0</v>
      </c>
      <c r="L504" s="265" t="s">
        <v>510</v>
      </c>
      <c r="M504" t="e">
        <v>#N/A</v>
      </c>
    </row>
    <row r="505" spans="1:13">
      <c r="A505" s="25">
        <v>2504</v>
      </c>
      <c r="B505" s="8">
        <v>100002504</v>
      </c>
      <c r="C505" s="21">
        <v>0</v>
      </c>
      <c r="D505" s="266" t="s">
        <v>4645</v>
      </c>
      <c r="E505" t="s">
        <v>4863</v>
      </c>
      <c r="F505" s="21" t="e">
        <v>#N/A</v>
      </c>
      <c r="G505" s="21">
        <v>0</v>
      </c>
      <c r="H505" s="21">
        <v>0</v>
      </c>
      <c r="I505" s="21">
        <v>0</v>
      </c>
      <c r="K505" s="21">
        <v>0</v>
      </c>
      <c r="L505" s="265" t="s">
        <v>510</v>
      </c>
      <c r="M505" t="e">
        <v>#N/A</v>
      </c>
    </row>
    <row r="506" spans="1:13">
      <c r="A506" s="25">
        <v>2505</v>
      </c>
      <c r="B506" s="8">
        <v>100002505</v>
      </c>
      <c r="C506" s="21">
        <v>0</v>
      </c>
      <c r="D506" s="266" t="s">
        <v>4645</v>
      </c>
      <c r="E506" t="s">
        <v>4863</v>
      </c>
      <c r="F506" s="21" t="e">
        <v>#N/A</v>
      </c>
      <c r="G506" s="21">
        <v>0</v>
      </c>
      <c r="H506" s="21">
        <v>0</v>
      </c>
      <c r="I506" s="21">
        <v>0</v>
      </c>
      <c r="K506" s="21">
        <v>0</v>
      </c>
      <c r="L506" s="265" t="s">
        <v>510</v>
      </c>
      <c r="M506" t="e">
        <v>#N/A</v>
      </c>
    </row>
    <row r="507" spans="1:13">
      <c r="A507" s="25">
        <v>2506</v>
      </c>
      <c r="B507" s="8">
        <v>100002506</v>
      </c>
      <c r="C507" s="21">
        <v>0</v>
      </c>
      <c r="D507" s="266" t="s">
        <v>4645</v>
      </c>
      <c r="E507" t="s">
        <v>4863</v>
      </c>
      <c r="F507" s="21" t="e">
        <v>#N/A</v>
      </c>
      <c r="G507" s="21">
        <v>0</v>
      </c>
      <c r="H507" s="21">
        <v>0</v>
      </c>
      <c r="I507" s="21">
        <v>0</v>
      </c>
      <c r="K507" s="21">
        <v>0</v>
      </c>
      <c r="L507" s="265" t="s">
        <v>510</v>
      </c>
      <c r="M507" t="e">
        <v>#N/A</v>
      </c>
    </row>
    <row r="508" spans="1:13">
      <c r="A508" s="25">
        <v>2507</v>
      </c>
      <c r="B508" s="8">
        <v>100002507</v>
      </c>
      <c r="C508" s="21">
        <v>0</v>
      </c>
      <c r="D508" s="266" t="s">
        <v>4645</v>
      </c>
      <c r="E508" t="s">
        <v>4863</v>
      </c>
      <c r="F508" s="21" t="e">
        <v>#N/A</v>
      </c>
      <c r="G508" s="21">
        <v>0</v>
      </c>
      <c r="H508" s="21">
        <v>0</v>
      </c>
      <c r="I508" s="21">
        <v>0</v>
      </c>
      <c r="K508" s="21">
        <v>0</v>
      </c>
      <c r="L508" s="265" t="s">
        <v>510</v>
      </c>
      <c r="M508" t="e">
        <v>#N/A</v>
      </c>
    </row>
    <row r="509" spans="1:13">
      <c r="A509" s="25">
        <v>2508</v>
      </c>
      <c r="B509" s="8">
        <v>100002508</v>
      </c>
      <c r="C509" s="21">
        <v>0</v>
      </c>
      <c r="D509" s="266" t="s">
        <v>4645</v>
      </c>
      <c r="E509" t="s">
        <v>4863</v>
      </c>
      <c r="F509" s="21" t="e">
        <v>#N/A</v>
      </c>
      <c r="G509" s="21">
        <v>0</v>
      </c>
      <c r="H509" s="21">
        <v>0</v>
      </c>
      <c r="I509" s="21">
        <v>0</v>
      </c>
      <c r="K509" s="21">
        <v>0</v>
      </c>
      <c r="L509" s="265" t="s">
        <v>510</v>
      </c>
      <c r="M509" t="e">
        <v>#N/A</v>
      </c>
    </row>
    <row r="510" spans="1:13">
      <c r="A510" s="25">
        <v>2509</v>
      </c>
      <c r="B510" s="8">
        <v>100002509</v>
      </c>
      <c r="C510" s="21">
        <v>0</v>
      </c>
      <c r="D510" s="266" t="s">
        <v>4645</v>
      </c>
      <c r="E510" t="s">
        <v>4863</v>
      </c>
      <c r="F510" s="21" t="e">
        <v>#N/A</v>
      </c>
      <c r="G510" s="21">
        <v>0</v>
      </c>
      <c r="H510" s="21">
        <v>0</v>
      </c>
      <c r="I510" s="21">
        <v>0</v>
      </c>
      <c r="K510" s="21">
        <v>0</v>
      </c>
      <c r="L510" s="265" t="s">
        <v>510</v>
      </c>
      <c r="M510" t="e">
        <v>#N/A</v>
      </c>
    </row>
    <row r="511" spans="1:13">
      <c r="A511" s="25">
        <v>2510</v>
      </c>
      <c r="B511" s="8">
        <v>100002510</v>
      </c>
      <c r="C511" s="21">
        <v>0</v>
      </c>
      <c r="D511" s="266" t="s">
        <v>4645</v>
      </c>
      <c r="E511" t="s">
        <v>4863</v>
      </c>
      <c r="F511" s="21" t="e">
        <v>#N/A</v>
      </c>
      <c r="G511" s="21">
        <v>0</v>
      </c>
      <c r="H511" s="21">
        <v>0</v>
      </c>
      <c r="I511" s="21">
        <v>0</v>
      </c>
      <c r="K511" s="21">
        <v>0</v>
      </c>
      <c r="L511" s="265" t="s">
        <v>510</v>
      </c>
      <c r="M511" t="e">
        <v>#N/A</v>
      </c>
    </row>
    <row r="512" spans="1:13">
      <c r="A512" s="25">
        <v>2511</v>
      </c>
      <c r="B512" s="8">
        <v>100002511</v>
      </c>
      <c r="C512" s="21">
        <v>0</v>
      </c>
      <c r="D512" s="266" t="s">
        <v>4645</v>
      </c>
      <c r="E512" t="s">
        <v>4863</v>
      </c>
      <c r="F512" s="21" t="e">
        <v>#N/A</v>
      </c>
      <c r="G512" s="21">
        <v>0</v>
      </c>
      <c r="H512" s="21">
        <v>0</v>
      </c>
      <c r="I512" s="21">
        <v>0</v>
      </c>
      <c r="K512" s="21">
        <v>0</v>
      </c>
      <c r="L512" s="265" t="s">
        <v>510</v>
      </c>
      <c r="M512" t="e">
        <v>#N/A</v>
      </c>
    </row>
    <row r="513" spans="1:13">
      <c r="A513" s="25">
        <v>2512</v>
      </c>
      <c r="B513" s="8">
        <v>100002512</v>
      </c>
      <c r="C513" s="21">
        <v>0</v>
      </c>
      <c r="D513" s="266" t="s">
        <v>4645</v>
      </c>
      <c r="E513" t="s">
        <v>4863</v>
      </c>
      <c r="F513" s="21" t="e">
        <v>#N/A</v>
      </c>
      <c r="G513" s="21">
        <v>0</v>
      </c>
      <c r="H513" s="21">
        <v>0</v>
      </c>
      <c r="I513" s="21">
        <v>0</v>
      </c>
      <c r="K513" s="21">
        <v>0</v>
      </c>
      <c r="L513" s="265" t="s">
        <v>510</v>
      </c>
      <c r="M513" t="e">
        <v>#N/A</v>
      </c>
    </row>
    <row r="514" spans="1:13">
      <c r="A514" s="25">
        <v>2513</v>
      </c>
      <c r="B514" s="8">
        <v>100002513</v>
      </c>
      <c r="C514" s="21">
        <v>0</v>
      </c>
      <c r="D514" s="266" t="s">
        <v>4645</v>
      </c>
      <c r="E514" t="s">
        <v>4863</v>
      </c>
      <c r="F514" s="21" t="e">
        <v>#N/A</v>
      </c>
      <c r="G514" s="21">
        <v>0</v>
      </c>
      <c r="H514" s="21">
        <v>0</v>
      </c>
      <c r="I514" s="21">
        <v>0</v>
      </c>
      <c r="K514" s="21">
        <v>0</v>
      </c>
      <c r="L514" s="265" t="s">
        <v>510</v>
      </c>
      <c r="M514" t="e">
        <v>#N/A</v>
      </c>
    </row>
    <row r="515" spans="1:13">
      <c r="A515" s="25">
        <v>2514</v>
      </c>
      <c r="B515" s="8">
        <v>100002514</v>
      </c>
      <c r="C515" s="21">
        <v>0</v>
      </c>
      <c r="D515" s="266" t="s">
        <v>4645</v>
      </c>
      <c r="E515" t="s">
        <v>4863</v>
      </c>
      <c r="F515" s="21" t="e">
        <v>#N/A</v>
      </c>
      <c r="G515" s="21">
        <v>0</v>
      </c>
      <c r="H515" s="21">
        <v>0</v>
      </c>
      <c r="I515" s="21">
        <v>0</v>
      </c>
      <c r="K515" s="21">
        <v>0</v>
      </c>
      <c r="L515" s="265" t="s">
        <v>510</v>
      </c>
      <c r="M515" t="e">
        <v>#N/A</v>
      </c>
    </row>
    <row r="516" spans="1:13">
      <c r="A516" s="25">
        <v>2515</v>
      </c>
      <c r="B516" s="8">
        <v>100002515</v>
      </c>
      <c r="C516" s="21">
        <v>0</v>
      </c>
      <c r="D516" s="266" t="s">
        <v>4645</v>
      </c>
      <c r="E516" t="s">
        <v>4863</v>
      </c>
      <c r="F516" s="21" t="e">
        <v>#N/A</v>
      </c>
      <c r="G516" s="21">
        <v>0</v>
      </c>
      <c r="H516" s="21">
        <v>0</v>
      </c>
      <c r="I516" s="21">
        <v>0</v>
      </c>
      <c r="K516" s="21">
        <v>0</v>
      </c>
      <c r="L516" s="265" t="s">
        <v>510</v>
      </c>
      <c r="M516" t="e">
        <v>#N/A</v>
      </c>
    </row>
    <row r="517" spans="1:13">
      <c r="A517" s="25">
        <v>2516</v>
      </c>
      <c r="B517" s="8">
        <v>100002516</v>
      </c>
      <c r="C517" s="21">
        <v>0</v>
      </c>
      <c r="D517" s="266" t="s">
        <v>4645</v>
      </c>
      <c r="E517" t="s">
        <v>4863</v>
      </c>
      <c r="F517" s="21" t="e">
        <v>#N/A</v>
      </c>
      <c r="G517" s="21">
        <v>0</v>
      </c>
      <c r="H517" s="21">
        <v>0</v>
      </c>
      <c r="I517" s="21">
        <v>0</v>
      </c>
      <c r="K517" s="21">
        <v>0</v>
      </c>
      <c r="L517" s="265" t="s">
        <v>510</v>
      </c>
      <c r="M517" t="e">
        <v>#N/A</v>
      </c>
    </row>
    <row r="518" spans="1:13">
      <c r="A518" s="25">
        <v>2517</v>
      </c>
      <c r="B518" s="8">
        <v>100002517</v>
      </c>
      <c r="C518" s="21">
        <v>0</v>
      </c>
      <c r="D518" s="266" t="s">
        <v>4645</v>
      </c>
      <c r="E518" t="s">
        <v>4863</v>
      </c>
      <c r="F518" s="21" t="e">
        <v>#N/A</v>
      </c>
      <c r="G518" s="21">
        <v>0</v>
      </c>
      <c r="H518" s="21">
        <v>0</v>
      </c>
      <c r="I518" s="21">
        <v>0</v>
      </c>
      <c r="K518" s="21">
        <v>0</v>
      </c>
      <c r="L518" s="265" t="s">
        <v>510</v>
      </c>
      <c r="M518" t="e">
        <v>#N/A</v>
      </c>
    </row>
    <row r="519" spans="1:13">
      <c r="A519" s="25">
        <v>2518</v>
      </c>
      <c r="B519" s="8">
        <v>100002518</v>
      </c>
      <c r="C519" s="21">
        <v>0</v>
      </c>
      <c r="D519" s="266" t="s">
        <v>4645</v>
      </c>
      <c r="E519" t="s">
        <v>4863</v>
      </c>
      <c r="F519" s="21" t="e">
        <v>#N/A</v>
      </c>
      <c r="G519" s="21">
        <v>0</v>
      </c>
      <c r="H519" s="21">
        <v>0</v>
      </c>
      <c r="I519" s="21">
        <v>0</v>
      </c>
      <c r="K519" s="21">
        <v>0</v>
      </c>
      <c r="L519" s="265" t="s">
        <v>510</v>
      </c>
      <c r="M519" t="e">
        <v>#N/A</v>
      </c>
    </row>
    <row r="520" spans="1:13">
      <c r="A520" s="25">
        <v>2519</v>
      </c>
      <c r="B520" s="8">
        <v>100002519</v>
      </c>
      <c r="C520" s="21">
        <v>0</v>
      </c>
      <c r="D520" s="266" t="s">
        <v>4645</v>
      </c>
      <c r="E520" t="s">
        <v>4863</v>
      </c>
      <c r="F520" s="21" t="e">
        <v>#N/A</v>
      </c>
      <c r="G520" s="21">
        <v>0</v>
      </c>
      <c r="H520" s="21">
        <v>0</v>
      </c>
      <c r="I520" s="21">
        <v>0</v>
      </c>
      <c r="K520" s="21">
        <v>0</v>
      </c>
      <c r="L520" s="265" t="s">
        <v>510</v>
      </c>
      <c r="M520" t="e">
        <v>#N/A</v>
      </c>
    </row>
    <row r="521" spans="1:13">
      <c r="A521" s="21">
        <v>2520</v>
      </c>
      <c r="B521" s="8">
        <v>100002520</v>
      </c>
      <c r="C521" s="21">
        <v>0</v>
      </c>
      <c r="D521" s="266" t="s">
        <v>4645</v>
      </c>
      <c r="E521" t="s">
        <v>4863</v>
      </c>
      <c r="F521" s="21" t="e">
        <v>#N/A</v>
      </c>
      <c r="G521" s="21">
        <v>0</v>
      </c>
      <c r="H521" s="21">
        <v>0</v>
      </c>
      <c r="I521" s="21">
        <v>0</v>
      </c>
      <c r="K521" s="21">
        <v>0</v>
      </c>
      <c r="L521" s="265" t="s">
        <v>510</v>
      </c>
      <c r="M521" t="e">
        <v>#N/A</v>
      </c>
    </row>
    <row r="522" spans="1:13">
      <c r="A522" s="21">
        <v>2521</v>
      </c>
      <c r="B522" s="8">
        <v>100002521</v>
      </c>
      <c r="C522" s="21">
        <v>0</v>
      </c>
      <c r="D522" s="266" t="s">
        <v>4645</v>
      </c>
      <c r="E522" t="s">
        <v>4863</v>
      </c>
      <c r="F522" s="21" t="e">
        <v>#N/A</v>
      </c>
      <c r="G522" s="21">
        <v>0</v>
      </c>
      <c r="H522" s="21">
        <v>0</v>
      </c>
      <c r="I522" s="21">
        <v>0</v>
      </c>
      <c r="K522" s="21">
        <v>0</v>
      </c>
      <c r="L522" s="265" t="s">
        <v>510</v>
      </c>
      <c r="M522" t="e">
        <v>#N/A</v>
      </c>
    </row>
    <row r="523" spans="1:13">
      <c r="A523" s="21">
        <v>2522</v>
      </c>
      <c r="B523" s="8">
        <v>100002522</v>
      </c>
      <c r="C523" s="21">
        <v>0</v>
      </c>
      <c r="D523" s="266" t="s">
        <v>4645</v>
      </c>
      <c r="E523" t="s">
        <v>4863</v>
      </c>
      <c r="F523" s="21" t="e">
        <v>#N/A</v>
      </c>
      <c r="G523" s="21">
        <v>0</v>
      </c>
      <c r="H523" s="21">
        <v>0</v>
      </c>
      <c r="I523" s="21">
        <v>0</v>
      </c>
      <c r="K523" s="21">
        <v>0</v>
      </c>
      <c r="L523" s="265" t="s">
        <v>510</v>
      </c>
      <c r="M523" t="e">
        <v>#N/A</v>
      </c>
    </row>
    <row r="524" spans="1:13">
      <c r="A524" s="21">
        <v>2523</v>
      </c>
      <c r="B524" s="8">
        <v>100002523</v>
      </c>
      <c r="C524" s="21">
        <v>0</v>
      </c>
      <c r="D524" s="266" t="s">
        <v>4645</v>
      </c>
      <c r="E524" t="s">
        <v>4863</v>
      </c>
      <c r="F524" s="21" t="e">
        <v>#N/A</v>
      </c>
      <c r="G524" s="21">
        <v>0</v>
      </c>
      <c r="H524" s="21">
        <v>0</v>
      </c>
      <c r="I524" s="21">
        <v>0</v>
      </c>
      <c r="K524" s="21">
        <v>0</v>
      </c>
      <c r="L524" s="265" t="s">
        <v>510</v>
      </c>
      <c r="M524" t="e">
        <v>#N/A</v>
      </c>
    </row>
    <row r="525" spans="1:13">
      <c r="A525" s="21">
        <v>2524</v>
      </c>
      <c r="B525" s="8">
        <v>100002524</v>
      </c>
      <c r="C525" s="21">
        <v>0</v>
      </c>
      <c r="D525" s="266" t="s">
        <v>4645</v>
      </c>
      <c r="E525" t="s">
        <v>4863</v>
      </c>
      <c r="F525" s="21" t="e">
        <v>#N/A</v>
      </c>
      <c r="G525" s="21">
        <v>0</v>
      </c>
      <c r="H525" s="21">
        <v>0</v>
      </c>
      <c r="I525" s="21">
        <v>0</v>
      </c>
      <c r="K525" s="21">
        <v>0</v>
      </c>
      <c r="L525" s="265" t="s">
        <v>510</v>
      </c>
      <c r="M525" t="e">
        <v>#N/A</v>
      </c>
    </row>
    <row r="526" spans="1:13">
      <c r="A526" s="21">
        <v>2525</v>
      </c>
      <c r="B526" s="8">
        <v>100002525</v>
      </c>
      <c r="C526" s="21">
        <v>0</v>
      </c>
      <c r="D526" s="266" t="s">
        <v>4645</v>
      </c>
      <c r="E526" t="s">
        <v>4863</v>
      </c>
      <c r="F526" s="21" t="e">
        <v>#N/A</v>
      </c>
      <c r="G526" s="21">
        <v>0</v>
      </c>
      <c r="H526" s="21">
        <v>0</v>
      </c>
      <c r="I526" s="21">
        <v>0</v>
      </c>
      <c r="K526" s="21">
        <v>0</v>
      </c>
      <c r="L526" s="265" t="s">
        <v>510</v>
      </c>
      <c r="M526" t="e">
        <v>#N/A</v>
      </c>
    </row>
    <row r="527" spans="1:13">
      <c r="A527" s="21">
        <v>2526</v>
      </c>
      <c r="B527" s="8">
        <v>100002526</v>
      </c>
      <c r="C527" s="21">
        <v>0</v>
      </c>
      <c r="D527" s="266" t="s">
        <v>4645</v>
      </c>
      <c r="E527" t="s">
        <v>4863</v>
      </c>
      <c r="F527" s="21" t="e">
        <v>#N/A</v>
      </c>
      <c r="G527" s="21">
        <v>0</v>
      </c>
      <c r="H527" s="21">
        <v>0</v>
      </c>
      <c r="I527" s="21">
        <v>0</v>
      </c>
      <c r="K527" s="21">
        <v>0</v>
      </c>
      <c r="L527" s="265" t="s">
        <v>510</v>
      </c>
      <c r="M527" t="e">
        <v>#N/A</v>
      </c>
    </row>
    <row r="528" spans="1:13">
      <c r="A528" s="21">
        <v>2527</v>
      </c>
      <c r="B528" s="8">
        <v>100002527</v>
      </c>
      <c r="C528" s="21">
        <v>0</v>
      </c>
      <c r="D528" s="266" t="s">
        <v>4645</v>
      </c>
      <c r="E528" t="s">
        <v>4863</v>
      </c>
      <c r="F528" s="21" t="e">
        <v>#N/A</v>
      </c>
      <c r="G528" s="21">
        <v>0</v>
      </c>
      <c r="H528" s="21">
        <v>0</v>
      </c>
      <c r="I528" s="21">
        <v>0</v>
      </c>
      <c r="K528" s="21">
        <v>0</v>
      </c>
      <c r="L528" s="265" t="s">
        <v>510</v>
      </c>
      <c r="M528" t="e">
        <v>#N/A</v>
      </c>
    </row>
    <row r="529" spans="1:13">
      <c r="A529" s="21">
        <v>2528</v>
      </c>
      <c r="B529" s="8">
        <v>100002528</v>
      </c>
      <c r="C529" s="21">
        <v>0</v>
      </c>
      <c r="D529" s="266" t="s">
        <v>4645</v>
      </c>
      <c r="E529" t="s">
        <v>4863</v>
      </c>
      <c r="F529" s="21" t="e">
        <v>#N/A</v>
      </c>
      <c r="G529" s="21">
        <v>0</v>
      </c>
      <c r="H529" s="21">
        <v>0</v>
      </c>
      <c r="I529" s="21">
        <v>0</v>
      </c>
      <c r="K529" s="21">
        <v>0</v>
      </c>
      <c r="L529" s="265" t="s">
        <v>510</v>
      </c>
      <c r="M529" t="e">
        <v>#N/A</v>
      </c>
    </row>
    <row r="530" spans="1:13">
      <c r="A530" s="21">
        <v>2529</v>
      </c>
      <c r="B530" s="8">
        <v>100002529</v>
      </c>
      <c r="C530" s="21">
        <v>0</v>
      </c>
      <c r="D530" s="266" t="s">
        <v>4645</v>
      </c>
      <c r="E530" t="s">
        <v>4863</v>
      </c>
      <c r="F530" s="21" t="e">
        <v>#N/A</v>
      </c>
      <c r="G530" s="21">
        <v>0</v>
      </c>
      <c r="H530" s="21">
        <v>0</v>
      </c>
      <c r="I530" s="21">
        <v>0</v>
      </c>
      <c r="K530" s="21">
        <v>0</v>
      </c>
      <c r="L530" s="265" t="s">
        <v>510</v>
      </c>
      <c r="M530" t="e">
        <v>#N/A</v>
      </c>
    </row>
    <row r="531" spans="1:13">
      <c r="A531" s="21">
        <v>2530</v>
      </c>
      <c r="B531" s="8">
        <v>100002530</v>
      </c>
      <c r="C531" s="21">
        <v>0</v>
      </c>
      <c r="D531" s="266" t="s">
        <v>4645</v>
      </c>
      <c r="E531" t="s">
        <v>4863</v>
      </c>
      <c r="F531" s="21" t="e">
        <v>#N/A</v>
      </c>
      <c r="G531" s="21">
        <v>0</v>
      </c>
      <c r="H531" s="21">
        <v>0</v>
      </c>
      <c r="I531" s="21">
        <v>0</v>
      </c>
      <c r="K531" s="21">
        <v>0</v>
      </c>
      <c r="L531" s="265" t="s">
        <v>510</v>
      </c>
      <c r="M531" t="e">
        <v>#N/A</v>
      </c>
    </row>
    <row r="532" spans="1:13">
      <c r="A532" s="21">
        <v>2531</v>
      </c>
      <c r="B532" s="8">
        <v>100002531</v>
      </c>
      <c r="C532" s="21">
        <v>0</v>
      </c>
      <c r="D532" s="266" t="s">
        <v>4645</v>
      </c>
      <c r="E532" t="s">
        <v>4863</v>
      </c>
      <c r="F532" s="21" t="e">
        <v>#N/A</v>
      </c>
      <c r="G532" s="21">
        <v>0</v>
      </c>
      <c r="H532" s="21">
        <v>0</v>
      </c>
      <c r="I532" s="21">
        <v>0</v>
      </c>
      <c r="K532" s="21">
        <v>0</v>
      </c>
      <c r="L532" s="265" t="s">
        <v>510</v>
      </c>
      <c r="M532" t="e">
        <v>#N/A</v>
      </c>
    </row>
    <row r="533" spans="1:13">
      <c r="A533" s="21">
        <v>2532</v>
      </c>
      <c r="B533" s="8">
        <v>100002532</v>
      </c>
      <c r="C533" s="21">
        <v>0</v>
      </c>
      <c r="D533" s="266" t="s">
        <v>4645</v>
      </c>
      <c r="E533" t="s">
        <v>4863</v>
      </c>
      <c r="F533" s="21" t="e">
        <v>#N/A</v>
      </c>
      <c r="G533" s="21">
        <v>0</v>
      </c>
      <c r="H533" s="21">
        <v>0</v>
      </c>
      <c r="I533" s="21">
        <v>0</v>
      </c>
      <c r="K533" s="21">
        <v>0</v>
      </c>
      <c r="L533" s="265" t="s">
        <v>510</v>
      </c>
      <c r="M533" t="e">
        <v>#N/A</v>
      </c>
    </row>
    <row r="534" spans="1:13">
      <c r="A534" s="21">
        <v>2533</v>
      </c>
      <c r="B534" s="8">
        <v>100002533</v>
      </c>
      <c r="C534" s="21">
        <v>0</v>
      </c>
      <c r="D534" s="266" t="s">
        <v>4645</v>
      </c>
      <c r="E534" t="s">
        <v>4863</v>
      </c>
      <c r="F534" s="21" t="e">
        <v>#N/A</v>
      </c>
      <c r="G534" s="21">
        <v>0</v>
      </c>
      <c r="H534" s="21">
        <v>0</v>
      </c>
      <c r="I534" s="21">
        <v>0</v>
      </c>
      <c r="K534" s="21">
        <v>0</v>
      </c>
      <c r="L534" s="265" t="s">
        <v>510</v>
      </c>
      <c r="M534" t="e">
        <v>#N/A</v>
      </c>
    </row>
    <row r="535" spans="1:13">
      <c r="A535" s="21">
        <v>2534</v>
      </c>
      <c r="B535" s="8">
        <v>100002534</v>
      </c>
      <c r="C535" s="21">
        <v>0</v>
      </c>
      <c r="D535" s="266" t="s">
        <v>4645</v>
      </c>
      <c r="E535" t="s">
        <v>4863</v>
      </c>
      <c r="F535" s="21" t="e">
        <v>#N/A</v>
      </c>
      <c r="G535" s="21">
        <v>0</v>
      </c>
      <c r="H535" s="21">
        <v>0</v>
      </c>
      <c r="I535" s="21">
        <v>0</v>
      </c>
      <c r="K535" s="21">
        <v>0</v>
      </c>
      <c r="L535" s="265" t="s">
        <v>510</v>
      </c>
      <c r="M535" t="e">
        <v>#N/A</v>
      </c>
    </row>
    <row r="536" spans="1:13">
      <c r="A536" s="21">
        <v>2535</v>
      </c>
      <c r="B536" s="8">
        <v>100002535</v>
      </c>
      <c r="C536" s="21">
        <v>0</v>
      </c>
      <c r="D536" s="266" t="s">
        <v>4645</v>
      </c>
      <c r="E536" t="s">
        <v>4863</v>
      </c>
      <c r="F536" s="21" t="e">
        <v>#N/A</v>
      </c>
      <c r="G536" s="21">
        <v>0</v>
      </c>
      <c r="H536" s="21">
        <v>0</v>
      </c>
      <c r="I536" s="21">
        <v>0</v>
      </c>
      <c r="K536" s="21">
        <v>0</v>
      </c>
      <c r="L536" s="265" t="s">
        <v>510</v>
      </c>
      <c r="M536" t="e">
        <v>#N/A</v>
      </c>
    </row>
    <row r="537" spans="1:13">
      <c r="A537" s="21">
        <v>2536</v>
      </c>
      <c r="B537" s="8">
        <v>100002536</v>
      </c>
      <c r="C537" s="21">
        <v>0</v>
      </c>
      <c r="D537" s="266" t="s">
        <v>4645</v>
      </c>
      <c r="E537" t="s">
        <v>4863</v>
      </c>
      <c r="F537" s="21" t="e">
        <v>#N/A</v>
      </c>
      <c r="G537" s="21">
        <v>0</v>
      </c>
      <c r="H537" s="21">
        <v>0</v>
      </c>
      <c r="I537" s="21">
        <v>0</v>
      </c>
      <c r="K537" s="21">
        <v>0</v>
      </c>
      <c r="L537" s="265" t="s">
        <v>510</v>
      </c>
      <c r="M537" t="e">
        <v>#N/A</v>
      </c>
    </row>
    <row r="538" spans="1:13">
      <c r="A538" s="21">
        <v>2537</v>
      </c>
      <c r="B538" s="8">
        <v>100002537</v>
      </c>
      <c r="C538" s="21">
        <v>0</v>
      </c>
      <c r="D538" s="266" t="s">
        <v>4645</v>
      </c>
      <c r="E538" t="s">
        <v>4863</v>
      </c>
      <c r="F538" s="21" t="e">
        <v>#N/A</v>
      </c>
      <c r="G538" s="21">
        <v>0</v>
      </c>
      <c r="H538" s="21">
        <v>0</v>
      </c>
      <c r="I538" s="21">
        <v>0</v>
      </c>
      <c r="K538" s="21">
        <v>0</v>
      </c>
      <c r="L538" s="265" t="s">
        <v>510</v>
      </c>
      <c r="M538" t="e">
        <v>#N/A</v>
      </c>
    </row>
    <row r="539" spans="1:13">
      <c r="A539" s="21">
        <v>2538</v>
      </c>
      <c r="B539" s="8">
        <v>100002538</v>
      </c>
      <c r="C539" s="21">
        <v>0</v>
      </c>
      <c r="D539" s="266" t="s">
        <v>4645</v>
      </c>
      <c r="E539" t="s">
        <v>4863</v>
      </c>
      <c r="F539" s="21" t="e">
        <v>#N/A</v>
      </c>
      <c r="G539" s="21">
        <v>0</v>
      </c>
      <c r="H539" s="21">
        <v>0</v>
      </c>
      <c r="I539" s="21">
        <v>0</v>
      </c>
      <c r="K539" s="21">
        <v>0</v>
      </c>
      <c r="L539" s="265" t="s">
        <v>510</v>
      </c>
      <c r="M539" t="e">
        <v>#N/A</v>
      </c>
    </row>
    <row r="540" spans="1:13">
      <c r="A540" s="21">
        <v>2539</v>
      </c>
      <c r="B540" s="8">
        <v>100002539</v>
      </c>
      <c r="C540" s="21">
        <v>0</v>
      </c>
      <c r="D540" s="266" t="s">
        <v>4645</v>
      </c>
      <c r="E540" t="s">
        <v>4863</v>
      </c>
      <c r="F540" s="21" t="e">
        <v>#N/A</v>
      </c>
      <c r="G540" s="21">
        <v>0</v>
      </c>
      <c r="H540" s="21">
        <v>0</v>
      </c>
      <c r="I540" s="21">
        <v>0</v>
      </c>
      <c r="K540" s="21">
        <v>0</v>
      </c>
      <c r="L540" s="265" t="s">
        <v>510</v>
      </c>
      <c r="M540" t="e">
        <v>#N/A</v>
      </c>
    </row>
    <row r="541" spans="1:13">
      <c r="A541" s="21">
        <v>2540</v>
      </c>
      <c r="B541" s="8">
        <v>100002540</v>
      </c>
      <c r="C541" s="21">
        <v>0</v>
      </c>
      <c r="D541" s="266" t="s">
        <v>4645</v>
      </c>
      <c r="E541" t="s">
        <v>4863</v>
      </c>
      <c r="F541" s="21" t="e">
        <v>#N/A</v>
      </c>
      <c r="G541" s="21">
        <v>0</v>
      </c>
      <c r="H541" s="21">
        <v>0</v>
      </c>
      <c r="I541" s="21">
        <v>0</v>
      </c>
      <c r="K541" s="21">
        <v>0</v>
      </c>
      <c r="L541" s="265" t="s">
        <v>510</v>
      </c>
      <c r="M541" t="e">
        <v>#N/A</v>
      </c>
    </row>
    <row r="542" spans="1:13">
      <c r="A542" s="21">
        <v>2541</v>
      </c>
      <c r="B542" s="8">
        <v>100002541</v>
      </c>
      <c r="C542" s="21">
        <v>0</v>
      </c>
      <c r="D542" s="266" t="s">
        <v>4645</v>
      </c>
      <c r="E542" t="s">
        <v>4863</v>
      </c>
      <c r="F542" s="21" t="e">
        <v>#N/A</v>
      </c>
      <c r="G542" s="21">
        <v>0</v>
      </c>
      <c r="H542" s="21">
        <v>0</v>
      </c>
      <c r="I542" s="21">
        <v>0</v>
      </c>
      <c r="K542" s="21">
        <v>0</v>
      </c>
      <c r="L542" s="265" t="s">
        <v>510</v>
      </c>
      <c r="M542" t="e">
        <v>#N/A</v>
      </c>
    </row>
    <row r="543" spans="1:13">
      <c r="A543" s="21">
        <v>2542</v>
      </c>
      <c r="B543" s="8">
        <v>100002542</v>
      </c>
      <c r="C543" s="21">
        <v>0</v>
      </c>
      <c r="D543" s="266" t="s">
        <v>4645</v>
      </c>
      <c r="E543" t="s">
        <v>4863</v>
      </c>
      <c r="F543" s="21" t="e">
        <v>#N/A</v>
      </c>
      <c r="G543" s="21">
        <v>0</v>
      </c>
      <c r="H543" s="21">
        <v>0</v>
      </c>
      <c r="I543" s="21">
        <v>0</v>
      </c>
      <c r="K543" s="21">
        <v>0</v>
      </c>
      <c r="L543" s="265" t="s">
        <v>510</v>
      </c>
      <c r="M543" t="e">
        <v>#N/A</v>
      </c>
    </row>
    <row r="544" spans="1:13">
      <c r="A544" s="21">
        <v>2543</v>
      </c>
      <c r="B544" s="8">
        <v>100002543</v>
      </c>
      <c r="C544" s="21">
        <v>0</v>
      </c>
      <c r="D544" s="266" t="s">
        <v>4645</v>
      </c>
      <c r="E544" t="s">
        <v>4863</v>
      </c>
      <c r="F544" s="21" t="e">
        <v>#N/A</v>
      </c>
      <c r="G544" s="21">
        <v>0</v>
      </c>
      <c r="H544" s="21">
        <v>0</v>
      </c>
      <c r="I544" s="21">
        <v>0</v>
      </c>
      <c r="K544" s="21">
        <v>0</v>
      </c>
      <c r="L544" s="265" t="s">
        <v>510</v>
      </c>
      <c r="M544" t="e">
        <v>#N/A</v>
      </c>
    </row>
    <row r="545" spans="1:13">
      <c r="A545" s="21">
        <v>2544</v>
      </c>
      <c r="B545" s="8">
        <v>100002544</v>
      </c>
      <c r="C545" s="21">
        <v>0</v>
      </c>
      <c r="D545" s="266" t="s">
        <v>4645</v>
      </c>
      <c r="E545" t="s">
        <v>4863</v>
      </c>
      <c r="F545" s="21" t="e">
        <v>#N/A</v>
      </c>
      <c r="G545" s="21">
        <v>0</v>
      </c>
      <c r="H545" s="21">
        <v>0</v>
      </c>
      <c r="I545" s="21">
        <v>0</v>
      </c>
      <c r="K545" s="21">
        <v>0</v>
      </c>
      <c r="L545" s="265" t="s">
        <v>510</v>
      </c>
      <c r="M545" t="e">
        <v>#N/A</v>
      </c>
    </row>
    <row r="546" spans="1:13">
      <c r="A546" s="21">
        <v>2545</v>
      </c>
      <c r="B546" s="8">
        <v>100002545</v>
      </c>
      <c r="C546" s="21">
        <v>0</v>
      </c>
      <c r="D546" s="266" t="s">
        <v>4645</v>
      </c>
      <c r="E546" t="s">
        <v>4863</v>
      </c>
      <c r="F546" s="21" t="e">
        <v>#N/A</v>
      </c>
      <c r="G546" s="21">
        <v>0</v>
      </c>
      <c r="H546" s="21">
        <v>0</v>
      </c>
      <c r="I546" s="21">
        <v>0</v>
      </c>
      <c r="K546" s="21">
        <v>0</v>
      </c>
      <c r="L546" s="265" t="s">
        <v>510</v>
      </c>
      <c r="M546" t="e">
        <v>#N/A</v>
      </c>
    </row>
    <row r="547" spans="1:13">
      <c r="A547" s="21">
        <v>2546</v>
      </c>
      <c r="B547" s="8">
        <v>100002546</v>
      </c>
      <c r="C547" s="21">
        <v>0</v>
      </c>
      <c r="D547" s="266" t="s">
        <v>4645</v>
      </c>
      <c r="E547" t="s">
        <v>4863</v>
      </c>
      <c r="F547" s="21" t="e">
        <v>#N/A</v>
      </c>
      <c r="G547" s="21">
        <v>0</v>
      </c>
      <c r="H547" s="21">
        <v>0</v>
      </c>
      <c r="I547" s="21">
        <v>0</v>
      </c>
      <c r="K547" s="21">
        <v>0</v>
      </c>
      <c r="L547" s="265" t="s">
        <v>510</v>
      </c>
      <c r="M547" t="e">
        <v>#N/A</v>
      </c>
    </row>
    <row r="548" spans="1:13">
      <c r="A548" s="21">
        <v>2547</v>
      </c>
      <c r="B548" s="8">
        <v>100002547</v>
      </c>
      <c r="C548" s="21">
        <v>0</v>
      </c>
      <c r="D548" s="266" t="s">
        <v>4645</v>
      </c>
      <c r="E548" t="s">
        <v>4863</v>
      </c>
      <c r="F548" s="21" t="e">
        <v>#N/A</v>
      </c>
      <c r="G548" s="21">
        <v>0</v>
      </c>
      <c r="H548" s="21">
        <v>0</v>
      </c>
      <c r="I548" s="21">
        <v>0</v>
      </c>
      <c r="K548" s="21">
        <v>0</v>
      </c>
      <c r="L548" s="265" t="s">
        <v>510</v>
      </c>
      <c r="M548" t="e">
        <v>#N/A</v>
      </c>
    </row>
    <row r="549" spans="1:13">
      <c r="A549" s="21">
        <v>2548</v>
      </c>
      <c r="B549" s="8">
        <v>100002548</v>
      </c>
      <c r="C549" s="21">
        <v>0</v>
      </c>
      <c r="D549" s="266" t="s">
        <v>4645</v>
      </c>
      <c r="E549" t="s">
        <v>4863</v>
      </c>
      <c r="F549" s="21" t="e">
        <v>#N/A</v>
      </c>
      <c r="G549" s="21">
        <v>0</v>
      </c>
      <c r="H549" s="21">
        <v>0</v>
      </c>
      <c r="I549" s="21">
        <v>0</v>
      </c>
      <c r="K549" s="21">
        <v>0</v>
      </c>
      <c r="L549" s="265" t="s">
        <v>510</v>
      </c>
      <c r="M549" t="e">
        <v>#N/A</v>
      </c>
    </row>
    <row r="550" spans="1:13">
      <c r="A550" s="21">
        <v>2549</v>
      </c>
      <c r="B550" s="8">
        <v>100002549</v>
      </c>
      <c r="C550" s="21">
        <v>0</v>
      </c>
      <c r="D550" s="266" t="s">
        <v>4645</v>
      </c>
      <c r="E550" t="s">
        <v>4863</v>
      </c>
      <c r="F550" s="21" t="e">
        <v>#N/A</v>
      </c>
      <c r="G550" s="21">
        <v>0</v>
      </c>
      <c r="H550" s="21">
        <v>0</v>
      </c>
      <c r="I550" s="21">
        <v>0</v>
      </c>
      <c r="K550" s="21">
        <v>0</v>
      </c>
      <c r="L550" s="265" t="s">
        <v>510</v>
      </c>
      <c r="M550" t="e">
        <v>#N/A</v>
      </c>
    </row>
    <row r="551" spans="1:13">
      <c r="A551" s="21">
        <v>2550</v>
      </c>
      <c r="B551" s="8">
        <v>100002550</v>
      </c>
      <c r="C551" s="21">
        <v>0</v>
      </c>
      <c r="D551" s="266" t="s">
        <v>4645</v>
      </c>
      <c r="E551" t="s">
        <v>4863</v>
      </c>
      <c r="F551" s="21" t="e">
        <v>#N/A</v>
      </c>
      <c r="G551" s="21">
        <v>0</v>
      </c>
      <c r="H551" s="21">
        <v>0</v>
      </c>
      <c r="I551" s="21">
        <v>0</v>
      </c>
      <c r="K551" s="21">
        <v>0</v>
      </c>
      <c r="L551" s="265" t="s">
        <v>510</v>
      </c>
      <c r="M551" t="e">
        <v>#N/A</v>
      </c>
    </row>
    <row r="552" spans="1:13">
      <c r="A552" s="21">
        <v>2551</v>
      </c>
      <c r="B552" s="8">
        <v>100002551</v>
      </c>
      <c r="C552" s="21">
        <v>0</v>
      </c>
      <c r="D552" s="266" t="s">
        <v>4645</v>
      </c>
      <c r="E552" t="s">
        <v>4863</v>
      </c>
      <c r="F552" s="21" t="e">
        <v>#N/A</v>
      </c>
      <c r="G552" s="21">
        <v>0</v>
      </c>
      <c r="H552" s="21">
        <v>0</v>
      </c>
      <c r="I552" s="21">
        <v>0</v>
      </c>
      <c r="K552" s="21">
        <v>0</v>
      </c>
      <c r="L552" s="265" t="s">
        <v>510</v>
      </c>
      <c r="M552" t="e">
        <v>#N/A</v>
      </c>
    </row>
    <row r="553" spans="1:13">
      <c r="A553" s="21">
        <v>2552</v>
      </c>
      <c r="B553" s="8">
        <v>100002552</v>
      </c>
      <c r="C553" s="21">
        <v>0</v>
      </c>
      <c r="D553" s="266" t="s">
        <v>4645</v>
      </c>
      <c r="E553" t="s">
        <v>4863</v>
      </c>
      <c r="F553" s="21" t="e">
        <v>#N/A</v>
      </c>
      <c r="G553" s="21">
        <v>0</v>
      </c>
      <c r="H553" s="21">
        <v>0</v>
      </c>
      <c r="I553" s="21">
        <v>0</v>
      </c>
      <c r="K553" s="21">
        <v>0</v>
      </c>
      <c r="L553" s="265" t="s">
        <v>510</v>
      </c>
      <c r="M553" t="e">
        <v>#N/A</v>
      </c>
    </row>
    <row r="554" spans="1:13">
      <c r="A554" s="21">
        <v>2553</v>
      </c>
      <c r="B554" s="8">
        <v>100002553</v>
      </c>
      <c r="C554" s="21">
        <v>0</v>
      </c>
      <c r="D554" s="266" t="s">
        <v>4645</v>
      </c>
      <c r="E554" t="s">
        <v>4863</v>
      </c>
      <c r="F554" s="21" t="e">
        <v>#N/A</v>
      </c>
      <c r="G554" s="21">
        <v>0</v>
      </c>
      <c r="H554" s="21">
        <v>0</v>
      </c>
      <c r="I554" s="21">
        <v>0</v>
      </c>
      <c r="K554" s="21">
        <v>0</v>
      </c>
      <c r="L554" s="265" t="s">
        <v>510</v>
      </c>
      <c r="M554" t="e">
        <v>#N/A</v>
      </c>
    </row>
    <row r="555" spans="1:13">
      <c r="A555" s="21">
        <v>2554</v>
      </c>
      <c r="B555" s="8">
        <v>100002554</v>
      </c>
      <c r="C555" s="21">
        <v>0</v>
      </c>
      <c r="D555" s="266" t="s">
        <v>4645</v>
      </c>
      <c r="E555" t="s">
        <v>4863</v>
      </c>
      <c r="F555" s="21" t="e">
        <v>#N/A</v>
      </c>
      <c r="G555" s="21">
        <v>0</v>
      </c>
      <c r="H555" s="21">
        <v>0</v>
      </c>
      <c r="I555" s="21">
        <v>0</v>
      </c>
      <c r="K555" s="21">
        <v>0</v>
      </c>
      <c r="L555" s="265" t="s">
        <v>510</v>
      </c>
      <c r="M555" t="e">
        <v>#N/A</v>
      </c>
    </row>
    <row r="556" spans="1:13">
      <c r="A556" s="21">
        <v>2555</v>
      </c>
      <c r="B556" s="8">
        <v>100002555</v>
      </c>
      <c r="C556" s="21">
        <v>0</v>
      </c>
      <c r="D556" s="266" t="s">
        <v>4645</v>
      </c>
      <c r="E556" t="s">
        <v>4863</v>
      </c>
      <c r="F556" s="21" t="e">
        <v>#N/A</v>
      </c>
      <c r="G556" s="21">
        <v>0</v>
      </c>
      <c r="H556" s="21">
        <v>0</v>
      </c>
      <c r="I556" s="21">
        <v>0</v>
      </c>
      <c r="K556" s="21">
        <v>0</v>
      </c>
      <c r="L556" s="265" t="s">
        <v>510</v>
      </c>
      <c r="M556" t="e">
        <v>#N/A</v>
      </c>
    </row>
    <row r="557" spans="1:13">
      <c r="A557" s="21">
        <v>2556</v>
      </c>
      <c r="B557" s="8">
        <v>100002556</v>
      </c>
      <c r="C557" s="21">
        <v>0</v>
      </c>
      <c r="D557" s="266" t="s">
        <v>4645</v>
      </c>
      <c r="E557" t="s">
        <v>4863</v>
      </c>
      <c r="F557" s="21" t="e">
        <v>#N/A</v>
      </c>
      <c r="G557" s="21">
        <v>0</v>
      </c>
      <c r="H557" s="21">
        <v>0</v>
      </c>
      <c r="I557" s="21">
        <v>0</v>
      </c>
      <c r="K557" s="21">
        <v>0</v>
      </c>
      <c r="L557" s="265" t="s">
        <v>510</v>
      </c>
      <c r="M557" t="e">
        <v>#N/A</v>
      </c>
    </row>
    <row r="558" spans="1:13">
      <c r="A558" s="21">
        <v>2557</v>
      </c>
      <c r="B558" s="8">
        <v>100002557</v>
      </c>
      <c r="C558" s="21">
        <v>0</v>
      </c>
      <c r="D558" s="266" t="s">
        <v>4645</v>
      </c>
      <c r="E558" t="s">
        <v>4863</v>
      </c>
      <c r="F558" s="21" t="e">
        <v>#N/A</v>
      </c>
      <c r="G558" s="21">
        <v>0</v>
      </c>
      <c r="H558" s="21">
        <v>0</v>
      </c>
      <c r="I558" s="21">
        <v>0</v>
      </c>
      <c r="K558" s="21">
        <v>0</v>
      </c>
      <c r="L558" s="265" t="s">
        <v>510</v>
      </c>
      <c r="M558" t="e">
        <v>#N/A</v>
      </c>
    </row>
    <row r="559" spans="1:13">
      <c r="A559" s="21">
        <v>2558</v>
      </c>
      <c r="B559" s="8">
        <v>100002558</v>
      </c>
      <c r="C559" s="21">
        <v>0</v>
      </c>
      <c r="D559" s="266" t="s">
        <v>4645</v>
      </c>
      <c r="E559" t="s">
        <v>4863</v>
      </c>
      <c r="F559" s="21" t="e">
        <v>#N/A</v>
      </c>
      <c r="G559" s="21">
        <v>0</v>
      </c>
      <c r="H559" s="21">
        <v>0</v>
      </c>
      <c r="I559" s="21">
        <v>0</v>
      </c>
      <c r="K559" s="21">
        <v>0</v>
      </c>
      <c r="L559" s="265" t="s">
        <v>510</v>
      </c>
      <c r="M559" t="e">
        <v>#N/A</v>
      </c>
    </row>
    <row r="560" spans="1:13">
      <c r="A560" s="21">
        <v>2559</v>
      </c>
      <c r="B560" s="8">
        <v>100002559</v>
      </c>
      <c r="C560" s="21">
        <v>0</v>
      </c>
      <c r="D560" s="266" t="s">
        <v>4645</v>
      </c>
      <c r="E560" t="s">
        <v>4863</v>
      </c>
      <c r="F560" s="21" t="e">
        <v>#N/A</v>
      </c>
      <c r="G560" s="21">
        <v>0</v>
      </c>
      <c r="H560" s="21">
        <v>0</v>
      </c>
      <c r="I560" s="21">
        <v>0</v>
      </c>
      <c r="K560" s="21">
        <v>0</v>
      </c>
      <c r="L560" s="265" t="s">
        <v>510</v>
      </c>
      <c r="M560" t="e">
        <v>#N/A</v>
      </c>
    </row>
    <row r="561" spans="1:13">
      <c r="A561" s="21">
        <v>2560</v>
      </c>
      <c r="B561" s="8">
        <v>100002560</v>
      </c>
      <c r="C561" s="21">
        <v>0</v>
      </c>
      <c r="D561" s="266" t="s">
        <v>4645</v>
      </c>
      <c r="E561" t="s">
        <v>4863</v>
      </c>
      <c r="F561" s="21" t="e">
        <v>#N/A</v>
      </c>
      <c r="G561" s="21">
        <v>0</v>
      </c>
      <c r="H561" s="21">
        <v>0</v>
      </c>
      <c r="I561" s="21">
        <v>0</v>
      </c>
      <c r="K561" s="21">
        <v>0</v>
      </c>
      <c r="L561" s="265" t="s">
        <v>510</v>
      </c>
      <c r="M561" t="e">
        <v>#N/A</v>
      </c>
    </row>
    <row r="562" spans="1:13">
      <c r="A562" s="21">
        <v>2561</v>
      </c>
      <c r="B562" s="8">
        <v>100002561</v>
      </c>
      <c r="C562" s="21">
        <v>0</v>
      </c>
      <c r="D562" s="266" t="s">
        <v>4645</v>
      </c>
      <c r="E562" t="s">
        <v>4863</v>
      </c>
      <c r="F562" s="21" t="e">
        <v>#N/A</v>
      </c>
      <c r="G562" s="21">
        <v>0</v>
      </c>
      <c r="H562" s="21">
        <v>0</v>
      </c>
      <c r="I562" s="21">
        <v>0</v>
      </c>
      <c r="K562" s="21">
        <v>0</v>
      </c>
      <c r="L562" s="265" t="s">
        <v>510</v>
      </c>
      <c r="M562" t="e">
        <v>#N/A</v>
      </c>
    </row>
    <row r="563" spans="1:13">
      <c r="A563" s="21">
        <v>2562</v>
      </c>
      <c r="B563" s="8">
        <v>100002562</v>
      </c>
      <c r="C563" s="21">
        <v>0</v>
      </c>
      <c r="D563" s="266" t="s">
        <v>4645</v>
      </c>
      <c r="E563" t="s">
        <v>4863</v>
      </c>
      <c r="F563" s="21" t="e">
        <v>#N/A</v>
      </c>
      <c r="G563" s="21">
        <v>0</v>
      </c>
      <c r="H563" s="21">
        <v>0</v>
      </c>
      <c r="I563" s="21">
        <v>0</v>
      </c>
      <c r="K563" s="21">
        <v>0</v>
      </c>
      <c r="L563" s="265" t="s">
        <v>510</v>
      </c>
      <c r="M563" t="e">
        <v>#N/A</v>
      </c>
    </row>
    <row r="564" spans="1:13">
      <c r="A564" s="21">
        <v>2563</v>
      </c>
      <c r="B564" s="8">
        <v>100002563</v>
      </c>
      <c r="C564" s="21">
        <v>0</v>
      </c>
      <c r="D564" s="266" t="s">
        <v>4645</v>
      </c>
      <c r="E564" t="s">
        <v>4863</v>
      </c>
      <c r="F564" s="21" t="e">
        <v>#N/A</v>
      </c>
      <c r="G564" s="21">
        <v>0</v>
      </c>
      <c r="H564" s="21">
        <v>0</v>
      </c>
      <c r="I564" s="21">
        <v>0</v>
      </c>
      <c r="K564" s="21">
        <v>0</v>
      </c>
      <c r="L564" s="265" t="s">
        <v>510</v>
      </c>
      <c r="M564" t="e">
        <v>#N/A</v>
      </c>
    </row>
    <row r="565" spans="1:13">
      <c r="A565" s="21">
        <v>2564</v>
      </c>
      <c r="B565" s="8">
        <v>100002564</v>
      </c>
      <c r="C565" s="21">
        <v>0</v>
      </c>
      <c r="D565" s="266" t="s">
        <v>4645</v>
      </c>
      <c r="E565" t="s">
        <v>4863</v>
      </c>
      <c r="F565" s="21" t="e">
        <v>#N/A</v>
      </c>
      <c r="G565" s="21">
        <v>0</v>
      </c>
      <c r="H565" s="21">
        <v>0</v>
      </c>
      <c r="I565" s="21">
        <v>0</v>
      </c>
      <c r="K565" s="21">
        <v>0</v>
      </c>
      <c r="L565" s="265" t="s">
        <v>510</v>
      </c>
      <c r="M565" t="e">
        <v>#N/A</v>
      </c>
    </row>
    <row r="566" spans="1:13">
      <c r="A566" s="21">
        <v>2565</v>
      </c>
      <c r="B566" s="8">
        <v>100002565</v>
      </c>
      <c r="C566" s="21">
        <v>0</v>
      </c>
      <c r="D566" s="266" t="s">
        <v>4645</v>
      </c>
      <c r="E566" t="s">
        <v>4863</v>
      </c>
      <c r="F566" s="21" t="e">
        <v>#N/A</v>
      </c>
      <c r="G566" s="21">
        <v>0</v>
      </c>
      <c r="H566" s="21">
        <v>0</v>
      </c>
      <c r="I566" s="21">
        <v>0</v>
      </c>
      <c r="K566" s="21">
        <v>0</v>
      </c>
      <c r="L566" s="265" t="s">
        <v>510</v>
      </c>
      <c r="M566" t="e">
        <v>#N/A</v>
      </c>
    </row>
    <row r="567" spans="1:13">
      <c r="A567" s="21">
        <v>2566</v>
      </c>
      <c r="B567" s="8">
        <v>100002566</v>
      </c>
      <c r="C567" s="21">
        <v>0</v>
      </c>
      <c r="D567" s="266" t="s">
        <v>4645</v>
      </c>
      <c r="E567" t="s">
        <v>4863</v>
      </c>
      <c r="F567" s="21" t="e">
        <v>#N/A</v>
      </c>
      <c r="G567" s="21">
        <v>0</v>
      </c>
      <c r="H567" s="21">
        <v>0</v>
      </c>
      <c r="I567" s="21">
        <v>0</v>
      </c>
      <c r="K567" s="21">
        <v>0</v>
      </c>
      <c r="L567" s="265" t="s">
        <v>510</v>
      </c>
      <c r="M567" t="e">
        <v>#N/A</v>
      </c>
    </row>
    <row r="568" spans="1:13">
      <c r="A568" s="21">
        <v>2567</v>
      </c>
      <c r="B568" s="8">
        <v>100002567</v>
      </c>
      <c r="C568" s="21">
        <v>0</v>
      </c>
      <c r="D568" s="266" t="s">
        <v>4645</v>
      </c>
      <c r="E568" t="s">
        <v>4863</v>
      </c>
      <c r="F568" s="21" t="e">
        <v>#N/A</v>
      </c>
      <c r="G568" s="21">
        <v>0</v>
      </c>
      <c r="H568" s="21">
        <v>0</v>
      </c>
      <c r="I568" s="21">
        <v>0</v>
      </c>
      <c r="K568" s="21">
        <v>0</v>
      </c>
      <c r="L568" s="265" t="s">
        <v>510</v>
      </c>
      <c r="M568" t="e">
        <v>#N/A</v>
      </c>
    </row>
    <row r="569" spans="1:13">
      <c r="A569" s="21">
        <v>2568</v>
      </c>
      <c r="B569" s="8">
        <v>100002568</v>
      </c>
      <c r="C569" s="21">
        <v>0</v>
      </c>
      <c r="D569" s="266" t="s">
        <v>4645</v>
      </c>
      <c r="E569" t="s">
        <v>4863</v>
      </c>
      <c r="F569" s="21" t="e">
        <v>#N/A</v>
      </c>
      <c r="G569" s="21">
        <v>0</v>
      </c>
      <c r="H569" s="21">
        <v>0</v>
      </c>
      <c r="I569" s="21">
        <v>0</v>
      </c>
      <c r="K569" s="21">
        <v>0</v>
      </c>
      <c r="L569" s="265" t="s">
        <v>510</v>
      </c>
      <c r="M569" t="e">
        <v>#N/A</v>
      </c>
    </row>
    <row r="570" spans="1:13">
      <c r="A570" s="21">
        <v>2569</v>
      </c>
      <c r="B570" s="8">
        <v>100002569</v>
      </c>
      <c r="C570" s="21">
        <v>0</v>
      </c>
      <c r="D570" s="266" t="s">
        <v>4645</v>
      </c>
      <c r="E570" t="s">
        <v>4863</v>
      </c>
      <c r="F570" s="21" t="e">
        <v>#N/A</v>
      </c>
      <c r="G570" s="21">
        <v>0</v>
      </c>
      <c r="H570" s="21">
        <v>0</v>
      </c>
      <c r="I570" s="21">
        <v>0</v>
      </c>
      <c r="K570" s="21">
        <v>0</v>
      </c>
      <c r="L570" s="265" t="s">
        <v>510</v>
      </c>
      <c r="M570" t="e">
        <v>#N/A</v>
      </c>
    </row>
    <row r="571" spans="1:13">
      <c r="A571" s="21">
        <v>2570</v>
      </c>
      <c r="B571" s="8">
        <v>100002570</v>
      </c>
      <c r="C571" s="21">
        <v>0</v>
      </c>
      <c r="D571" s="266" t="s">
        <v>4645</v>
      </c>
      <c r="E571" t="s">
        <v>4863</v>
      </c>
      <c r="F571" s="21" t="e">
        <v>#N/A</v>
      </c>
      <c r="G571" s="21">
        <v>0</v>
      </c>
      <c r="H571" s="21">
        <v>0</v>
      </c>
      <c r="I571" s="21">
        <v>0</v>
      </c>
      <c r="K571" s="21">
        <v>0</v>
      </c>
      <c r="L571" s="265" t="s">
        <v>510</v>
      </c>
      <c r="M571" t="e">
        <v>#N/A</v>
      </c>
    </row>
    <row r="572" spans="1:13">
      <c r="A572" s="21">
        <v>2571</v>
      </c>
      <c r="B572" s="8">
        <v>100002571</v>
      </c>
      <c r="C572" s="21">
        <v>0</v>
      </c>
      <c r="D572" s="266" t="s">
        <v>4645</v>
      </c>
      <c r="E572" t="s">
        <v>4863</v>
      </c>
      <c r="F572" s="21" t="e">
        <v>#N/A</v>
      </c>
      <c r="G572" s="21">
        <v>0</v>
      </c>
      <c r="H572" s="21">
        <v>0</v>
      </c>
      <c r="I572" s="21">
        <v>0</v>
      </c>
      <c r="K572" s="21">
        <v>0</v>
      </c>
      <c r="L572" s="265" t="s">
        <v>510</v>
      </c>
      <c r="M572" t="e">
        <v>#N/A</v>
      </c>
    </row>
    <row r="573" spans="1:13">
      <c r="A573" s="21">
        <v>2572</v>
      </c>
      <c r="B573" s="8">
        <v>100002572</v>
      </c>
      <c r="C573" s="21">
        <v>0</v>
      </c>
      <c r="D573" s="266" t="s">
        <v>4645</v>
      </c>
      <c r="E573" t="s">
        <v>4863</v>
      </c>
      <c r="F573" s="21" t="e">
        <v>#N/A</v>
      </c>
      <c r="G573" s="21">
        <v>0</v>
      </c>
      <c r="H573" s="21">
        <v>0</v>
      </c>
      <c r="I573" s="21">
        <v>0</v>
      </c>
      <c r="K573" s="21">
        <v>0</v>
      </c>
      <c r="L573" s="265" t="s">
        <v>510</v>
      </c>
      <c r="M573" t="e">
        <v>#N/A</v>
      </c>
    </row>
    <row r="574" spans="1:13">
      <c r="A574" s="21">
        <v>2573</v>
      </c>
      <c r="B574" s="8">
        <v>100002573</v>
      </c>
      <c r="C574" s="21">
        <v>0</v>
      </c>
      <c r="D574" s="266" t="s">
        <v>4645</v>
      </c>
      <c r="E574" t="s">
        <v>4863</v>
      </c>
      <c r="F574" s="21" t="e">
        <v>#N/A</v>
      </c>
      <c r="G574" s="21">
        <v>0</v>
      </c>
      <c r="H574" s="21">
        <v>0</v>
      </c>
      <c r="I574" s="21">
        <v>0</v>
      </c>
      <c r="K574" s="21">
        <v>0</v>
      </c>
      <c r="L574" s="265" t="s">
        <v>510</v>
      </c>
      <c r="M574" t="e">
        <v>#N/A</v>
      </c>
    </row>
    <row r="575" spans="1:13">
      <c r="A575" s="21">
        <v>2574</v>
      </c>
      <c r="B575" s="8">
        <v>100002574</v>
      </c>
      <c r="C575" s="21">
        <v>0</v>
      </c>
      <c r="D575" s="266" t="s">
        <v>4645</v>
      </c>
      <c r="E575" t="s">
        <v>4863</v>
      </c>
      <c r="F575" s="21" t="e">
        <v>#N/A</v>
      </c>
      <c r="G575" s="21">
        <v>0</v>
      </c>
      <c r="H575" s="21">
        <v>0</v>
      </c>
      <c r="I575" s="21">
        <v>0</v>
      </c>
      <c r="K575" s="21">
        <v>0</v>
      </c>
      <c r="L575" s="265" t="s">
        <v>510</v>
      </c>
      <c r="M575" t="e">
        <v>#N/A</v>
      </c>
    </row>
    <row r="576" spans="1:13">
      <c r="A576" s="21">
        <v>2575</v>
      </c>
      <c r="B576" s="8">
        <v>100002575</v>
      </c>
      <c r="C576" s="21">
        <v>0</v>
      </c>
      <c r="D576" s="266" t="s">
        <v>4645</v>
      </c>
      <c r="E576" t="s">
        <v>4863</v>
      </c>
      <c r="F576" s="21" t="e">
        <v>#N/A</v>
      </c>
      <c r="G576" s="21">
        <v>0</v>
      </c>
      <c r="H576" s="21">
        <v>0</v>
      </c>
      <c r="I576" s="21">
        <v>0</v>
      </c>
      <c r="K576" s="21">
        <v>0</v>
      </c>
      <c r="L576" s="265" t="s">
        <v>510</v>
      </c>
      <c r="M576" t="e">
        <v>#N/A</v>
      </c>
    </row>
    <row r="577" spans="1:13">
      <c r="A577" s="21">
        <v>2576</v>
      </c>
      <c r="B577" s="8">
        <v>100002576</v>
      </c>
      <c r="C577" s="21">
        <v>0</v>
      </c>
      <c r="D577" s="266" t="s">
        <v>4645</v>
      </c>
      <c r="E577" t="s">
        <v>4863</v>
      </c>
      <c r="F577" s="21" t="e">
        <v>#N/A</v>
      </c>
      <c r="G577" s="21">
        <v>0</v>
      </c>
      <c r="H577" s="21">
        <v>0</v>
      </c>
      <c r="I577" s="21">
        <v>0</v>
      </c>
      <c r="K577" s="21">
        <v>0</v>
      </c>
      <c r="L577" s="265" t="s">
        <v>510</v>
      </c>
      <c r="M577" t="e">
        <v>#N/A</v>
      </c>
    </row>
    <row r="578" spans="1:13">
      <c r="A578" s="21">
        <v>2577</v>
      </c>
      <c r="B578" s="8">
        <v>100002577</v>
      </c>
      <c r="C578" s="21">
        <v>0</v>
      </c>
      <c r="D578" s="266" t="s">
        <v>4645</v>
      </c>
      <c r="E578" t="s">
        <v>4863</v>
      </c>
      <c r="F578" s="21" t="e">
        <v>#N/A</v>
      </c>
      <c r="G578" s="21">
        <v>0</v>
      </c>
      <c r="H578" s="21">
        <v>0</v>
      </c>
      <c r="I578" s="21">
        <v>0</v>
      </c>
      <c r="K578" s="21">
        <v>0</v>
      </c>
      <c r="L578" s="265" t="s">
        <v>510</v>
      </c>
      <c r="M578" t="e">
        <v>#N/A</v>
      </c>
    </row>
    <row r="579" spans="1:13">
      <c r="A579" s="21">
        <v>2578</v>
      </c>
      <c r="B579" s="8">
        <v>100002578</v>
      </c>
      <c r="C579" s="21">
        <v>0</v>
      </c>
      <c r="D579" s="266" t="s">
        <v>4645</v>
      </c>
      <c r="E579" t="s">
        <v>4863</v>
      </c>
      <c r="F579" s="21" t="e">
        <v>#N/A</v>
      </c>
      <c r="G579" s="21">
        <v>0</v>
      </c>
      <c r="H579" s="21">
        <v>0</v>
      </c>
      <c r="I579" s="21">
        <v>0</v>
      </c>
      <c r="K579" s="21">
        <v>0</v>
      </c>
      <c r="L579" s="265" t="s">
        <v>510</v>
      </c>
      <c r="M579" t="e">
        <v>#N/A</v>
      </c>
    </row>
    <row r="580" spans="1:13">
      <c r="A580" s="21">
        <v>2579</v>
      </c>
      <c r="B580" s="8">
        <v>100002579</v>
      </c>
      <c r="C580" s="21">
        <v>0</v>
      </c>
      <c r="D580" s="266" t="s">
        <v>4645</v>
      </c>
      <c r="E580" t="s">
        <v>4863</v>
      </c>
      <c r="F580" s="21" t="e">
        <v>#N/A</v>
      </c>
      <c r="G580" s="21">
        <v>0</v>
      </c>
      <c r="H580" s="21">
        <v>0</v>
      </c>
      <c r="I580" s="21">
        <v>0</v>
      </c>
      <c r="K580" s="21">
        <v>0</v>
      </c>
      <c r="L580" s="265" t="s">
        <v>510</v>
      </c>
      <c r="M580" t="e">
        <v>#N/A</v>
      </c>
    </row>
    <row r="581" spans="1:13">
      <c r="A581" s="21">
        <v>2580</v>
      </c>
      <c r="B581" s="8">
        <v>100002580</v>
      </c>
      <c r="C581" s="21">
        <v>0</v>
      </c>
      <c r="D581" s="266" t="s">
        <v>4645</v>
      </c>
      <c r="E581" t="s">
        <v>4863</v>
      </c>
      <c r="F581" s="21" t="e">
        <v>#N/A</v>
      </c>
      <c r="G581" s="21">
        <v>0</v>
      </c>
      <c r="H581" s="21">
        <v>0</v>
      </c>
      <c r="I581" s="21">
        <v>0</v>
      </c>
      <c r="K581" s="21">
        <v>0</v>
      </c>
      <c r="L581" s="265" t="s">
        <v>510</v>
      </c>
      <c r="M581" t="e">
        <v>#N/A</v>
      </c>
    </row>
    <row r="582" spans="1:13">
      <c r="A582" s="21">
        <v>2581</v>
      </c>
      <c r="B582" s="8">
        <v>100002581</v>
      </c>
      <c r="C582" s="21">
        <v>0</v>
      </c>
      <c r="D582" s="266" t="s">
        <v>4645</v>
      </c>
      <c r="E582" t="s">
        <v>4863</v>
      </c>
      <c r="F582" s="21" t="e">
        <v>#N/A</v>
      </c>
      <c r="G582" s="21">
        <v>0</v>
      </c>
      <c r="H582" s="21">
        <v>0</v>
      </c>
      <c r="I582" s="21">
        <v>0</v>
      </c>
      <c r="K582" s="21">
        <v>0</v>
      </c>
      <c r="L582" s="265" t="s">
        <v>510</v>
      </c>
      <c r="M582" t="e">
        <v>#N/A</v>
      </c>
    </row>
    <row r="583" spans="1:13">
      <c r="A583" s="21">
        <v>2582</v>
      </c>
      <c r="B583" s="8">
        <v>100002582</v>
      </c>
      <c r="C583" s="21">
        <v>0</v>
      </c>
      <c r="D583" s="266" t="s">
        <v>4645</v>
      </c>
      <c r="E583" t="s">
        <v>4863</v>
      </c>
      <c r="F583" s="21" t="e">
        <v>#N/A</v>
      </c>
      <c r="G583" s="21">
        <v>0</v>
      </c>
      <c r="H583" s="21">
        <v>0</v>
      </c>
      <c r="I583" s="21">
        <v>0</v>
      </c>
      <c r="K583" s="21">
        <v>0</v>
      </c>
      <c r="L583" s="265" t="s">
        <v>510</v>
      </c>
      <c r="M583" t="e">
        <v>#N/A</v>
      </c>
    </row>
    <row r="584" spans="1:13">
      <c r="A584" s="21">
        <v>2583</v>
      </c>
      <c r="B584" s="8">
        <v>100002583</v>
      </c>
      <c r="C584" s="21">
        <v>0</v>
      </c>
      <c r="D584" s="266" t="s">
        <v>4645</v>
      </c>
      <c r="E584" t="s">
        <v>4863</v>
      </c>
      <c r="F584" s="21" t="e">
        <v>#N/A</v>
      </c>
      <c r="G584" s="21">
        <v>0</v>
      </c>
      <c r="H584" s="21">
        <v>0</v>
      </c>
      <c r="I584" s="21">
        <v>0</v>
      </c>
      <c r="K584" s="21">
        <v>0</v>
      </c>
      <c r="L584" s="265" t="s">
        <v>510</v>
      </c>
      <c r="M584" t="e">
        <v>#N/A</v>
      </c>
    </row>
    <row r="585" spans="1:13">
      <c r="A585" s="21">
        <v>2584</v>
      </c>
      <c r="B585" s="8">
        <v>100002584</v>
      </c>
      <c r="C585" s="21">
        <v>0</v>
      </c>
      <c r="D585" s="266" t="s">
        <v>4645</v>
      </c>
      <c r="E585" t="s">
        <v>4863</v>
      </c>
      <c r="F585" s="21" t="e">
        <v>#N/A</v>
      </c>
      <c r="G585" s="21">
        <v>0</v>
      </c>
      <c r="H585" s="21">
        <v>0</v>
      </c>
      <c r="I585" s="21">
        <v>0</v>
      </c>
      <c r="K585" s="21">
        <v>0</v>
      </c>
      <c r="L585" s="265" t="s">
        <v>510</v>
      </c>
      <c r="M585" t="e">
        <v>#N/A</v>
      </c>
    </row>
    <row r="586" spans="1:13">
      <c r="A586" s="21">
        <v>2585</v>
      </c>
      <c r="B586" s="8">
        <v>100002585</v>
      </c>
      <c r="C586" s="21">
        <v>0</v>
      </c>
      <c r="D586" s="266" t="s">
        <v>4645</v>
      </c>
      <c r="E586" t="s">
        <v>4863</v>
      </c>
      <c r="F586" s="21" t="e">
        <v>#N/A</v>
      </c>
      <c r="G586" s="21">
        <v>0</v>
      </c>
      <c r="H586" s="21">
        <v>0</v>
      </c>
      <c r="I586" s="21">
        <v>0</v>
      </c>
      <c r="K586" s="21">
        <v>0</v>
      </c>
      <c r="L586" s="265" t="s">
        <v>510</v>
      </c>
      <c r="M586" t="e">
        <v>#N/A</v>
      </c>
    </row>
    <row r="587" spans="1:13">
      <c r="A587" s="21">
        <v>2586</v>
      </c>
      <c r="B587" s="8">
        <v>100002586</v>
      </c>
      <c r="C587" s="21">
        <v>0</v>
      </c>
      <c r="D587" s="266" t="s">
        <v>4645</v>
      </c>
      <c r="E587" t="s">
        <v>4863</v>
      </c>
      <c r="F587" s="21" t="e">
        <v>#N/A</v>
      </c>
      <c r="G587" s="21">
        <v>0</v>
      </c>
      <c r="H587" s="21">
        <v>0</v>
      </c>
      <c r="I587" s="21">
        <v>0</v>
      </c>
      <c r="K587" s="21">
        <v>0</v>
      </c>
      <c r="L587" s="265" t="s">
        <v>510</v>
      </c>
      <c r="M587" t="e">
        <v>#N/A</v>
      </c>
    </row>
    <row r="588" spans="1:13">
      <c r="A588" s="21">
        <v>2587</v>
      </c>
      <c r="B588" s="8">
        <v>100002587</v>
      </c>
      <c r="C588" s="21">
        <v>0</v>
      </c>
      <c r="D588" s="266" t="s">
        <v>4645</v>
      </c>
      <c r="E588" t="s">
        <v>4863</v>
      </c>
      <c r="F588" s="21" t="e">
        <v>#N/A</v>
      </c>
      <c r="G588" s="21">
        <v>0</v>
      </c>
      <c r="H588" s="21">
        <v>0</v>
      </c>
      <c r="I588" s="21">
        <v>0</v>
      </c>
      <c r="K588" s="21">
        <v>0</v>
      </c>
      <c r="L588" s="265" t="s">
        <v>510</v>
      </c>
      <c r="M588" t="e">
        <v>#N/A</v>
      </c>
    </row>
    <row r="589" spans="1:13">
      <c r="A589" s="21">
        <v>2588</v>
      </c>
      <c r="B589" s="8">
        <v>100002588</v>
      </c>
      <c r="C589" s="21">
        <v>0</v>
      </c>
      <c r="D589" s="266" t="s">
        <v>4645</v>
      </c>
      <c r="E589" t="s">
        <v>4863</v>
      </c>
      <c r="F589" s="21" t="e">
        <v>#N/A</v>
      </c>
      <c r="G589" s="21">
        <v>0</v>
      </c>
      <c r="H589" s="21">
        <v>0</v>
      </c>
      <c r="I589" s="21">
        <v>0</v>
      </c>
      <c r="K589" s="21">
        <v>0</v>
      </c>
      <c r="L589" s="265" t="s">
        <v>510</v>
      </c>
      <c r="M589" t="e">
        <v>#N/A</v>
      </c>
    </row>
    <row r="590" spans="1:13">
      <c r="A590" s="21">
        <v>2589</v>
      </c>
      <c r="B590" s="8">
        <v>100002589</v>
      </c>
      <c r="C590" s="21">
        <v>0</v>
      </c>
      <c r="D590" s="266" t="s">
        <v>4645</v>
      </c>
      <c r="E590" t="s">
        <v>4863</v>
      </c>
      <c r="F590" s="21" t="e">
        <v>#N/A</v>
      </c>
      <c r="G590" s="21">
        <v>0</v>
      </c>
      <c r="H590" s="21">
        <v>0</v>
      </c>
      <c r="I590" s="21">
        <v>0</v>
      </c>
      <c r="K590" s="21">
        <v>0</v>
      </c>
      <c r="L590" s="265" t="s">
        <v>510</v>
      </c>
      <c r="M590" t="e">
        <v>#N/A</v>
      </c>
    </row>
    <row r="591" spans="1:13">
      <c r="A591" s="21">
        <v>2590</v>
      </c>
      <c r="B591" s="8">
        <v>100002590</v>
      </c>
      <c r="C591" s="21">
        <v>0</v>
      </c>
      <c r="D591" s="266" t="s">
        <v>4645</v>
      </c>
      <c r="E591" t="s">
        <v>4863</v>
      </c>
      <c r="F591" s="21" t="e">
        <v>#N/A</v>
      </c>
      <c r="G591" s="21">
        <v>0</v>
      </c>
      <c r="H591" s="21">
        <v>0</v>
      </c>
      <c r="I591" s="21">
        <v>0</v>
      </c>
      <c r="K591" s="21">
        <v>0</v>
      </c>
      <c r="L591" s="265" t="s">
        <v>510</v>
      </c>
      <c r="M591" t="e">
        <v>#N/A</v>
      </c>
    </row>
    <row r="592" spans="1:13">
      <c r="A592" s="21">
        <v>2591</v>
      </c>
      <c r="B592" s="8">
        <v>100002591</v>
      </c>
      <c r="C592" s="21">
        <v>0</v>
      </c>
      <c r="D592" s="266" t="s">
        <v>4645</v>
      </c>
      <c r="E592" t="s">
        <v>4863</v>
      </c>
      <c r="F592" s="21" t="e">
        <v>#N/A</v>
      </c>
      <c r="G592" s="21">
        <v>0</v>
      </c>
      <c r="H592" s="21">
        <v>0</v>
      </c>
      <c r="I592" s="21">
        <v>0</v>
      </c>
      <c r="K592" s="21">
        <v>0</v>
      </c>
      <c r="L592" s="265" t="s">
        <v>510</v>
      </c>
      <c r="M592" t="e">
        <v>#N/A</v>
      </c>
    </row>
    <row r="593" spans="1:13">
      <c r="A593" s="21">
        <v>2592</v>
      </c>
      <c r="B593" s="8">
        <v>100002592</v>
      </c>
      <c r="C593" s="21">
        <v>0</v>
      </c>
      <c r="D593" s="266" t="s">
        <v>4645</v>
      </c>
      <c r="E593" t="s">
        <v>4863</v>
      </c>
      <c r="F593" s="21" t="e">
        <v>#N/A</v>
      </c>
      <c r="G593" s="21">
        <v>0</v>
      </c>
      <c r="H593" s="21">
        <v>0</v>
      </c>
      <c r="I593" s="21">
        <v>0</v>
      </c>
      <c r="K593" s="21">
        <v>0</v>
      </c>
      <c r="L593" s="265" t="s">
        <v>510</v>
      </c>
      <c r="M593" t="e">
        <v>#N/A</v>
      </c>
    </row>
    <row r="594" spans="1:13">
      <c r="A594" s="21">
        <v>2593</v>
      </c>
      <c r="B594" s="8">
        <v>100002593</v>
      </c>
      <c r="C594" s="21">
        <v>0</v>
      </c>
      <c r="D594" s="266" t="s">
        <v>4645</v>
      </c>
      <c r="E594" t="s">
        <v>4863</v>
      </c>
      <c r="F594" s="21" t="e">
        <v>#N/A</v>
      </c>
      <c r="G594" s="21">
        <v>0</v>
      </c>
      <c r="H594" s="21">
        <v>0</v>
      </c>
      <c r="I594" s="21">
        <v>0</v>
      </c>
      <c r="K594" s="21">
        <v>0</v>
      </c>
      <c r="L594" s="265" t="s">
        <v>510</v>
      </c>
      <c r="M594" t="e">
        <v>#N/A</v>
      </c>
    </row>
    <row r="595" spans="1:13">
      <c r="A595" s="21">
        <v>2594</v>
      </c>
      <c r="B595" s="8">
        <v>100002594</v>
      </c>
      <c r="C595" s="21">
        <v>0</v>
      </c>
      <c r="D595" s="266" t="s">
        <v>4645</v>
      </c>
      <c r="E595" t="s">
        <v>4863</v>
      </c>
      <c r="F595" s="21" t="e">
        <v>#N/A</v>
      </c>
      <c r="G595" s="21">
        <v>0</v>
      </c>
      <c r="H595" s="21">
        <v>0</v>
      </c>
      <c r="I595" s="21">
        <v>0</v>
      </c>
      <c r="K595" s="21">
        <v>0</v>
      </c>
      <c r="L595" s="265" t="s">
        <v>510</v>
      </c>
      <c r="M595" t="e">
        <v>#N/A</v>
      </c>
    </row>
    <row r="596" spans="1:13">
      <c r="A596" s="21">
        <v>2595</v>
      </c>
      <c r="B596" s="8">
        <v>100002595</v>
      </c>
      <c r="C596" s="21">
        <v>0</v>
      </c>
      <c r="D596" s="266" t="s">
        <v>4645</v>
      </c>
      <c r="E596" t="s">
        <v>4863</v>
      </c>
      <c r="F596" s="21" t="e">
        <v>#N/A</v>
      </c>
      <c r="G596" s="21">
        <v>0</v>
      </c>
      <c r="H596" s="21">
        <v>0</v>
      </c>
      <c r="I596" s="21">
        <v>0</v>
      </c>
      <c r="K596" s="21">
        <v>0</v>
      </c>
      <c r="L596" s="265" t="s">
        <v>510</v>
      </c>
      <c r="M596" t="e">
        <v>#N/A</v>
      </c>
    </row>
    <row r="597" spans="1:13">
      <c r="A597" s="21">
        <v>2596</v>
      </c>
      <c r="B597" s="8">
        <v>100002596</v>
      </c>
      <c r="C597" s="21">
        <v>0</v>
      </c>
      <c r="D597" s="266" t="s">
        <v>4645</v>
      </c>
      <c r="E597" t="s">
        <v>4863</v>
      </c>
      <c r="F597" s="21" t="e">
        <v>#N/A</v>
      </c>
      <c r="G597" s="21">
        <v>0</v>
      </c>
      <c r="H597" s="21">
        <v>0</v>
      </c>
      <c r="I597" s="21">
        <v>0</v>
      </c>
      <c r="K597" s="21">
        <v>0</v>
      </c>
      <c r="L597" s="265" t="s">
        <v>510</v>
      </c>
      <c r="M597" t="e">
        <v>#N/A</v>
      </c>
    </row>
    <row r="598" spans="1:13">
      <c r="A598" s="21">
        <v>2597</v>
      </c>
      <c r="B598" s="8">
        <v>100002597</v>
      </c>
      <c r="C598" s="21">
        <v>0</v>
      </c>
      <c r="D598" s="266" t="s">
        <v>4645</v>
      </c>
      <c r="E598" t="s">
        <v>4863</v>
      </c>
      <c r="F598" s="21" t="e">
        <v>#N/A</v>
      </c>
      <c r="G598" s="21">
        <v>0</v>
      </c>
      <c r="H598" s="21">
        <v>0</v>
      </c>
      <c r="I598" s="21">
        <v>0</v>
      </c>
      <c r="K598" s="21">
        <v>0</v>
      </c>
      <c r="L598" s="265" t="s">
        <v>510</v>
      </c>
      <c r="M598" t="e">
        <v>#N/A</v>
      </c>
    </row>
    <row r="599" spans="1:13">
      <c r="A599" s="21">
        <v>2598</v>
      </c>
      <c r="B599" s="8">
        <v>100002598</v>
      </c>
      <c r="C599" s="21">
        <v>0</v>
      </c>
      <c r="D599" s="266" t="s">
        <v>4645</v>
      </c>
      <c r="E599" t="s">
        <v>4863</v>
      </c>
      <c r="F599" s="21" t="e">
        <v>#N/A</v>
      </c>
      <c r="G599" s="21">
        <v>0</v>
      </c>
      <c r="H599" s="21">
        <v>0</v>
      </c>
      <c r="I599" s="21">
        <v>0</v>
      </c>
      <c r="K599" s="21">
        <v>0</v>
      </c>
      <c r="L599" s="265" t="s">
        <v>510</v>
      </c>
      <c r="M599" t="e">
        <v>#N/A</v>
      </c>
    </row>
    <row r="600" spans="1:13">
      <c r="A600" s="21">
        <v>2599</v>
      </c>
      <c r="B600" s="8">
        <v>100002599</v>
      </c>
      <c r="C600" s="21">
        <v>0</v>
      </c>
      <c r="D600" s="266" t="s">
        <v>4645</v>
      </c>
      <c r="E600" t="s">
        <v>4863</v>
      </c>
      <c r="F600" s="21" t="e">
        <v>#N/A</v>
      </c>
      <c r="G600" s="21">
        <v>0</v>
      </c>
      <c r="H600" s="21">
        <v>0</v>
      </c>
      <c r="I600" s="21">
        <v>0</v>
      </c>
      <c r="K600" s="21">
        <v>0</v>
      </c>
      <c r="L600" s="265" t="s">
        <v>510</v>
      </c>
      <c r="M600" t="e">
        <v>#N/A</v>
      </c>
    </row>
    <row r="601" spans="1:13">
      <c r="A601" s="21">
        <v>2600</v>
      </c>
      <c r="B601" s="8">
        <v>100002600</v>
      </c>
      <c r="C601" s="21">
        <v>0</v>
      </c>
      <c r="D601" s="266" t="s">
        <v>4645</v>
      </c>
      <c r="E601" t="s">
        <v>4863</v>
      </c>
      <c r="F601" s="21" t="e">
        <v>#N/A</v>
      </c>
      <c r="G601" s="21">
        <v>0</v>
      </c>
      <c r="H601" s="21">
        <v>0</v>
      </c>
      <c r="I601" s="21">
        <v>0</v>
      </c>
      <c r="K601" s="21">
        <v>0</v>
      </c>
      <c r="L601" s="265" t="s">
        <v>510</v>
      </c>
      <c r="M601" t="e">
        <v>#N/A</v>
      </c>
    </row>
    <row r="602" spans="1:13">
      <c r="A602" s="21">
        <v>2601</v>
      </c>
      <c r="B602" s="8">
        <v>100002601</v>
      </c>
      <c r="C602" s="21">
        <v>0</v>
      </c>
      <c r="D602" s="266" t="s">
        <v>4645</v>
      </c>
      <c r="E602" t="s">
        <v>4863</v>
      </c>
      <c r="F602" s="21" t="e">
        <v>#N/A</v>
      </c>
      <c r="G602" s="21">
        <v>0</v>
      </c>
      <c r="H602" s="21">
        <v>0</v>
      </c>
      <c r="I602" s="21">
        <v>0</v>
      </c>
      <c r="K602" s="21">
        <v>0</v>
      </c>
      <c r="L602" s="265" t="s">
        <v>510</v>
      </c>
      <c r="M602" t="e">
        <v>#N/A</v>
      </c>
    </row>
    <row r="603" spans="1:13">
      <c r="A603" s="21">
        <v>2602</v>
      </c>
      <c r="B603" s="8">
        <v>100002602</v>
      </c>
      <c r="C603" s="21">
        <v>0</v>
      </c>
      <c r="D603" s="266" t="s">
        <v>4645</v>
      </c>
      <c r="E603" t="s">
        <v>4863</v>
      </c>
      <c r="F603" s="21" t="e">
        <v>#N/A</v>
      </c>
      <c r="G603" s="21">
        <v>0</v>
      </c>
      <c r="H603" s="21">
        <v>0</v>
      </c>
      <c r="I603" s="21">
        <v>0</v>
      </c>
      <c r="K603" s="21">
        <v>0</v>
      </c>
      <c r="L603" s="265" t="s">
        <v>510</v>
      </c>
      <c r="M603" t="e">
        <v>#N/A</v>
      </c>
    </row>
    <row r="604" spans="1:13">
      <c r="A604" s="21">
        <v>2603</v>
      </c>
      <c r="B604" s="8">
        <v>100002603</v>
      </c>
      <c r="C604" s="21">
        <v>0</v>
      </c>
      <c r="D604" s="266" t="s">
        <v>4645</v>
      </c>
      <c r="E604" t="s">
        <v>4863</v>
      </c>
      <c r="F604" s="21" t="e">
        <v>#N/A</v>
      </c>
      <c r="G604" s="21">
        <v>0</v>
      </c>
      <c r="H604" s="21">
        <v>0</v>
      </c>
      <c r="I604" s="21">
        <v>0</v>
      </c>
      <c r="K604" s="21">
        <v>0</v>
      </c>
      <c r="L604" s="265" t="s">
        <v>510</v>
      </c>
      <c r="M604" t="e">
        <v>#N/A</v>
      </c>
    </row>
    <row r="605" spans="1:13">
      <c r="A605" s="21">
        <v>2604</v>
      </c>
      <c r="B605" s="8">
        <v>100002604</v>
      </c>
      <c r="C605" s="21">
        <v>0</v>
      </c>
      <c r="D605" s="266" t="s">
        <v>4645</v>
      </c>
      <c r="E605" t="s">
        <v>4863</v>
      </c>
      <c r="F605" s="21" t="e">
        <v>#N/A</v>
      </c>
      <c r="G605" s="21">
        <v>0</v>
      </c>
      <c r="H605" s="21">
        <v>0</v>
      </c>
      <c r="I605" s="21">
        <v>0</v>
      </c>
      <c r="K605" s="21">
        <v>0</v>
      </c>
      <c r="L605" s="265" t="s">
        <v>510</v>
      </c>
      <c r="M605" t="e">
        <v>#N/A</v>
      </c>
    </row>
    <row r="606" spans="1:13">
      <c r="A606" s="21">
        <v>2605</v>
      </c>
      <c r="B606" s="8">
        <v>100002605</v>
      </c>
      <c r="C606" s="21">
        <v>0</v>
      </c>
      <c r="D606" s="266" t="s">
        <v>4645</v>
      </c>
      <c r="E606" t="s">
        <v>4863</v>
      </c>
      <c r="F606" s="21" t="e">
        <v>#N/A</v>
      </c>
      <c r="G606" s="21">
        <v>0</v>
      </c>
      <c r="H606" s="21">
        <v>0</v>
      </c>
      <c r="I606" s="21">
        <v>0</v>
      </c>
      <c r="K606" s="21">
        <v>0</v>
      </c>
      <c r="L606" s="265" t="s">
        <v>510</v>
      </c>
      <c r="M606" t="e">
        <v>#N/A</v>
      </c>
    </row>
    <row r="607" spans="1:13">
      <c r="A607" s="21">
        <v>2606</v>
      </c>
      <c r="B607" s="8">
        <v>100002606</v>
      </c>
      <c r="C607" s="21">
        <v>0</v>
      </c>
      <c r="D607" s="266" t="s">
        <v>4645</v>
      </c>
      <c r="E607" t="s">
        <v>4863</v>
      </c>
      <c r="F607" s="21" t="e">
        <v>#N/A</v>
      </c>
      <c r="G607" s="21">
        <v>0</v>
      </c>
      <c r="H607" s="21">
        <v>0</v>
      </c>
      <c r="I607" s="21">
        <v>0</v>
      </c>
      <c r="K607" s="21">
        <v>0</v>
      </c>
      <c r="L607" s="265" t="s">
        <v>510</v>
      </c>
      <c r="M607" t="e">
        <v>#N/A</v>
      </c>
    </row>
    <row r="608" spans="1:13">
      <c r="A608" s="21">
        <v>2607</v>
      </c>
      <c r="B608" s="8">
        <v>100002607</v>
      </c>
      <c r="C608" s="21">
        <v>0</v>
      </c>
      <c r="D608" s="266" t="s">
        <v>4645</v>
      </c>
      <c r="E608" t="s">
        <v>4863</v>
      </c>
      <c r="F608" s="21" t="e">
        <v>#N/A</v>
      </c>
      <c r="G608" s="21">
        <v>0</v>
      </c>
      <c r="H608" s="21">
        <v>0</v>
      </c>
      <c r="I608" s="21">
        <v>0</v>
      </c>
      <c r="K608" s="21">
        <v>0</v>
      </c>
      <c r="L608" s="265" t="s">
        <v>510</v>
      </c>
      <c r="M608" t="e">
        <v>#N/A</v>
      </c>
    </row>
    <row r="609" spans="1:13">
      <c r="A609" s="21">
        <v>2608</v>
      </c>
      <c r="B609" s="8">
        <v>100002608</v>
      </c>
      <c r="C609" s="21">
        <v>0</v>
      </c>
      <c r="D609" s="266" t="s">
        <v>4645</v>
      </c>
      <c r="E609" t="s">
        <v>4863</v>
      </c>
      <c r="F609" s="21" t="e">
        <v>#N/A</v>
      </c>
      <c r="G609" s="21">
        <v>0</v>
      </c>
      <c r="H609" s="21">
        <v>0</v>
      </c>
      <c r="I609" s="21">
        <v>0</v>
      </c>
      <c r="K609" s="21">
        <v>0</v>
      </c>
      <c r="L609" s="265" t="s">
        <v>510</v>
      </c>
      <c r="M609" t="e">
        <v>#N/A</v>
      </c>
    </row>
    <row r="610" spans="1:13">
      <c r="A610" s="21">
        <v>2609</v>
      </c>
      <c r="B610" s="8">
        <v>100002609</v>
      </c>
      <c r="C610" s="21">
        <v>0</v>
      </c>
      <c r="D610" s="266" t="s">
        <v>4645</v>
      </c>
      <c r="E610" t="s">
        <v>4863</v>
      </c>
      <c r="F610" s="21" t="e">
        <v>#N/A</v>
      </c>
      <c r="G610" s="21">
        <v>0</v>
      </c>
      <c r="H610" s="21">
        <v>0</v>
      </c>
      <c r="I610" s="21">
        <v>0</v>
      </c>
      <c r="K610" s="21">
        <v>0</v>
      </c>
      <c r="L610" s="265" t="s">
        <v>510</v>
      </c>
      <c r="M610" t="e">
        <v>#N/A</v>
      </c>
    </row>
    <row r="611" spans="1:13">
      <c r="A611" s="21">
        <v>2610</v>
      </c>
      <c r="B611" s="8">
        <v>100002610</v>
      </c>
      <c r="C611" s="21">
        <v>0</v>
      </c>
      <c r="D611" s="266" t="s">
        <v>4645</v>
      </c>
      <c r="E611" t="s">
        <v>4863</v>
      </c>
      <c r="F611" s="21" t="e">
        <v>#N/A</v>
      </c>
      <c r="G611" s="21">
        <v>0</v>
      </c>
      <c r="H611" s="21">
        <v>0</v>
      </c>
      <c r="I611" s="21">
        <v>0</v>
      </c>
      <c r="K611" s="21">
        <v>0</v>
      </c>
      <c r="L611" s="265" t="s">
        <v>510</v>
      </c>
      <c r="M611" t="e">
        <v>#N/A</v>
      </c>
    </row>
    <row r="612" spans="1:13">
      <c r="A612" s="21">
        <v>2611</v>
      </c>
      <c r="B612" s="8">
        <v>100002611</v>
      </c>
      <c r="C612" s="21">
        <v>0</v>
      </c>
      <c r="D612" s="266" t="s">
        <v>4645</v>
      </c>
      <c r="E612" t="s">
        <v>4863</v>
      </c>
      <c r="F612" s="21" t="e">
        <v>#N/A</v>
      </c>
      <c r="G612" s="21">
        <v>0</v>
      </c>
      <c r="H612" s="21">
        <v>0</v>
      </c>
      <c r="I612" s="21">
        <v>0</v>
      </c>
      <c r="K612" s="21">
        <v>0</v>
      </c>
      <c r="L612" s="21" t="s">
        <v>510</v>
      </c>
      <c r="M612" t="e">
        <v>#N/A</v>
      </c>
    </row>
    <row r="613" spans="1:13">
      <c r="A613" s="21">
        <v>2612</v>
      </c>
      <c r="B613" s="8">
        <v>100002612</v>
      </c>
      <c r="C613" s="21">
        <v>0</v>
      </c>
      <c r="D613" s="266" t="s">
        <v>4645</v>
      </c>
      <c r="E613" t="s">
        <v>4863</v>
      </c>
      <c r="F613" s="21" t="e">
        <v>#N/A</v>
      </c>
      <c r="G613" s="21">
        <v>0</v>
      </c>
      <c r="H613" s="21">
        <v>0</v>
      </c>
      <c r="I613" s="21">
        <v>0</v>
      </c>
      <c r="K613" s="21">
        <v>0</v>
      </c>
      <c r="L613" s="21" t="s">
        <v>510</v>
      </c>
      <c r="M613" t="e">
        <v>#N/A</v>
      </c>
    </row>
    <row r="614" spans="1:13">
      <c r="A614" s="21">
        <v>2613</v>
      </c>
      <c r="B614" s="8">
        <v>100002613</v>
      </c>
      <c r="C614" s="21">
        <v>0</v>
      </c>
      <c r="D614" s="266" t="s">
        <v>4645</v>
      </c>
      <c r="E614" t="s">
        <v>4863</v>
      </c>
      <c r="F614" s="21" t="e">
        <v>#N/A</v>
      </c>
      <c r="G614" s="21">
        <v>0</v>
      </c>
      <c r="H614" s="21">
        <v>0</v>
      </c>
      <c r="I614" s="21">
        <v>0</v>
      </c>
      <c r="K614" s="21">
        <v>0</v>
      </c>
      <c r="L614" s="21" t="s">
        <v>510</v>
      </c>
      <c r="M614" t="e">
        <v>#N/A</v>
      </c>
    </row>
    <row r="615" spans="1:13">
      <c r="A615" s="21">
        <v>2614</v>
      </c>
      <c r="B615" s="8">
        <v>100002614</v>
      </c>
      <c r="C615" s="21">
        <v>0</v>
      </c>
      <c r="D615" s="266" t="s">
        <v>4645</v>
      </c>
      <c r="E615" t="s">
        <v>4863</v>
      </c>
      <c r="F615" s="21" t="e">
        <v>#N/A</v>
      </c>
      <c r="G615" s="21">
        <v>0</v>
      </c>
      <c r="H615" s="21">
        <v>0</v>
      </c>
      <c r="I615" s="21">
        <v>0</v>
      </c>
      <c r="K615" s="21">
        <v>0</v>
      </c>
      <c r="L615" s="21" t="s">
        <v>510</v>
      </c>
      <c r="M615" t="e">
        <v>#N/A</v>
      </c>
    </row>
    <row r="616" spans="1:13">
      <c r="A616" s="21">
        <v>2615</v>
      </c>
      <c r="B616" s="8">
        <v>100002615</v>
      </c>
      <c r="C616" s="21">
        <v>0</v>
      </c>
      <c r="D616" s="266" t="s">
        <v>4645</v>
      </c>
      <c r="E616" t="s">
        <v>4863</v>
      </c>
      <c r="F616" s="21" t="e">
        <v>#N/A</v>
      </c>
      <c r="G616" s="21">
        <v>0</v>
      </c>
      <c r="H616" s="21">
        <v>0</v>
      </c>
      <c r="I616" s="21">
        <v>0</v>
      </c>
      <c r="K616" s="21">
        <v>0</v>
      </c>
      <c r="L616" s="21" t="s">
        <v>510</v>
      </c>
      <c r="M616" t="e">
        <v>#N/A</v>
      </c>
    </row>
    <row r="617" spans="1:13">
      <c r="A617" s="21">
        <v>2616</v>
      </c>
      <c r="B617" s="8">
        <v>100002616</v>
      </c>
      <c r="C617" s="21">
        <v>0</v>
      </c>
      <c r="D617" s="266" t="s">
        <v>4645</v>
      </c>
      <c r="E617" t="s">
        <v>4863</v>
      </c>
      <c r="F617" s="21" t="e">
        <v>#N/A</v>
      </c>
      <c r="G617" s="21">
        <v>0</v>
      </c>
      <c r="H617" s="21">
        <v>0</v>
      </c>
      <c r="I617" s="21">
        <v>0</v>
      </c>
      <c r="K617" s="21">
        <v>0</v>
      </c>
      <c r="L617" s="21" t="s">
        <v>510</v>
      </c>
      <c r="M617" t="e">
        <v>#N/A</v>
      </c>
    </row>
    <row r="618" spans="1:13">
      <c r="A618" s="21">
        <v>2617</v>
      </c>
      <c r="B618" s="8">
        <v>100002617</v>
      </c>
      <c r="C618" s="21">
        <v>0</v>
      </c>
      <c r="D618" s="266" t="s">
        <v>4645</v>
      </c>
      <c r="E618" t="s">
        <v>4863</v>
      </c>
      <c r="F618" s="21" t="e">
        <v>#N/A</v>
      </c>
      <c r="G618" s="21">
        <v>0</v>
      </c>
      <c r="H618" s="21">
        <v>0</v>
      </c>
      <c r="I618" s="21">
        <v>0</v>
      </c>
      <c r="K618" s="21">
        <v>0</v>
      </c>
      <c r="L618" s="21" t="s">
        <v>510</v>
      </c>
      <c r="M618" t="e">
        <v>#N/A</v>
      </c>
    </row>
    <row r="619" spans="1:13">
      <c r="A619" s="21">
        <v>2618</v>
      </c>
      <c r="B619" s="8">
        <v>100002618</v>
      </c>
      <c r="C619" s="21">
        <v>0</v>
      </c>
      <c r="D619" s="266" t="s">
        <v>4645</v>
      </c>
      <c r="E619" t="s">
        <v>4863</v>
      </c>
      <c r="F619" s="21" t="e">
        <v>#N/A</v>
      </c>
      <c r="G619" s="21">
        <v>0</v>
      </c>
      <c r="H619" s="21">
        <v>0</v>
      </c>
      <c r="I619" s="21">
        <v>0</v>
      </c>
      <c r="K619" s="21">
        <v>0</v>
      </c>
      <c r="L619" s="21" t="s">
        <v>510</v>
      </c>
      <c r="M619" t="e">
        <v>#N/A</v>
      </c>
    </row>
    <row r="620" spans="1:13">
      <c r="A620" s="21">
        <v>2619</v>
      </c>
      <c r="B620" s="8">
        <v>100002619</v>
      </c>
      <c r="C620" s="21">
        <v>0</v>
      </c>
      <c r="D620" s="266" t="s">
        <v>4645</v>
      </c>
      <c r="E620" t="s">
        <v>4863</v>
      </c>
      <c r="F620" s="21" t="e">
        <v>#N/A</v>
      </c>
      <c r="G620" s="21">
        <v>0</v>
      </c>
      <c r="H620" s="21">
        <v>0</v>
      </c>
      <c r="I620" s="21">
        <v>0</v>
      </c>
      <c r="K620" s="21">
        <v>0</v>
      </c>
      <c r="L620" s="21" t="s">
        <v>510</v>
      </c>
      <c r="M620" t="e">
        <v>#N/A</v>
      </c>
    </row>
    <row r="621" spans="1:13">
      <c r="A621" s="21">
        <v>2620</v>
      </c>
      <c r="B621" s="8">
        <v>100002620</v>
      </c>
      <c r="C621" s="21">
        <v>0</v>
      </c>
      <c r="D621" s="266" t="s">
        <v>4645</v>
      </c>
      <c r="E621" t="s">
        <v>4863</v>
      </c>
      <c r="F621" s="21" t="e">
        <v>#N/A</v>
      </c>
      <c r="G621" s="21">
        <v>0</v>
      </c>
      <c r="H621" s="21">
        <v>0</v>
      </c>
      <c r="I621" s="21">
        <v>0</v>
      </c>
      <c r="K621" s="21">
        <v>0</v>
      </c>
      <c r="L621" s="21" t="s">
        <v>510</v>
      </c>
      <c r="M621" t="e">
        <v>#N/A</v>
      </c>
    </row>
    <row r="622" spans="1:13">
      <c r="A622" s="21">
        <v>2621</v>
      </c>
      <c r="B622" s="8">
        <v>100002621</v>
      </c>
      <c r="C622" s="21">
        <v>0</v>
      </c>
      <c r="D622" s="266" t="s">
        <v>4645</v>
      </c>
      <c r="E622" t="s">
        <v>4863</v>
      </c>
      <c r="F622" s="21" t="e">
        <v>#N/A</v>
      </c>
      <c r="G622" s="21">
        <v>0</v>
      </c>
      <c r="H622" s="21">
        <v>0</v>
      </c>
      <c r="I622" s="21">
        <v>0</v>
      </c>
      <c r="K622" s="21">
        <v>0</v>
      </c>
      <c r="L622" s="21" t="s">
        <v>510</v>
      </c>
      <c r="M622" t="e">
        <v>#N/A</v>
      </c>
    </row>
    <row r="623" spans="1:13">
      <c r="A623" s="21">
        <v>2622</v>
      </c>
      <c r="B623" s="8">
        <v>100002622</v>
      </c>
      <c r="C623" s="21">
        <v>0</v>
      </c>
      <c r="D623" s="266" t="s">
        <v>4645</v>
      </c>
      <c r="E623" t="s">
        <v>4863</v>
      </c>
      <c r="F623" s="21" t="e">
        <v>#N/A</v>
      </c>
      <c r="G623" s="21">
        <v>0</v>
      </c>
      <c r="H623" s="21">
        <v>0</v>
      </c>
      <c r="I623" s="21">
        <v>0</v>
      </c>
      <c r="K623" s="21">
        <v>0</v>
      </c>
      <c r="L623" s="21" t="s">
        <v>510</v>
      </c>
      <c r="M623" t="e">
        <v>#N/A</v>
      </c>
    </row>
    <row r="624" spans="1:13">
      <c r="A624" s="21">
        <v>2623</v>
      </c>
      <c r="B624" s="8">
        <v>100002623</v>
      </c>
      <c r="C624" s="21">
        <v>0</v>
      </c>
      <c r="D624" s="266" t="s">
        <v>4645</v>
      </c>
      <c r="E624" t="s">
        <v>4863</v>
      </c>
      <c r="F624" s="21" t="e">
        <v>#N/A</v>
      </c>
      <c r="G624" s="21">
        <v>0</v>
      </c>
      <c r="H624" s="21">
        <v>0</v>
      </c>
      <c r="I624" s="21">
        <v>0</v>
      </c>
      <c r="K624" s="21">
        <v>0</v>
      </c>
      <c r="L624" s="21" t="s">
        <v>510</v>
      </c>
      <c r="M624" t="e">
        <v>#N/A</v>
      </c>
    </row>
    <row r="625" spans="1:13">
      <c r="A625" s="21">
        <v>2624</v>
      </c>
      <c r="B625" s="8">
        <v>100002624</v>
      </c>
      <c r="C625" s="21">
        <v>0</v>
      </c>
      <c r="D625" s="266" t="s">
        <v>4645</v>
      </c>
      <c r="E625" t="s">
        <v>4863</v>
      </c>
      <c r="F625" s="21" t="e">
        <v>#N/A</v>
      </c>
      <c r="G625" s="21">
        <v>0</v>
      </c>
      <c r="H625" s="21">
        <v>0</v>
      </c>
      <c r="I625" s="21">
        <v>0</v>
      </c>
      <c r="K625" s="21">
        <v>0</v>
      </c>
      <c r="L625" s="21" t="s">
        <v>510</v>
      </c>
      <c r="M625" t="e">
        <v>#N/A</v>
      </c>
    </row>
    <row r="626" spans="1:13">
      <c r="A626" s="21">
        <v>2625</v>
      </c>
      <c r="B626" s="8">
        <v>100002625</v>
      </c>
      <c r="C626" s="21">
        <v>0</v>
      </c>
      <c r="D626" s="266" t="s">
        <v>4645</v>
      </c>
      <c r="E626" t="s">
        <v>4863</v>
      </c>
      <c r="F626" s="21" t="e">
        <v>#N/A</v>
      </c>
      <c r="G626" s="21">
        <v>0</v>
      </c>
      <c r="H626" s="21">
        <v>0</v>
      </c>
      <c r="I626" s="21">
        <v>0</v>
      </c>
      <c r="K626" s="21">
        <v>0</v>
      </c>
      <c r="L626" s="21" t="s">
        <v>510</v>
      </c>
      <c r="M626" t="e">
        <v>#N/A</v>
      </c>
    </row>
    <row r="627" spans="1:13">
      <c r="A627" s="21">
        <v>2626</v>
      </c>
      <c r="B627" s="8">
        <v>100002626</v>
      </c>
      <c r="C627" s="21">
        <v>0</v>
      </c>
      <c r="D627" s="266" t="s">
        <v>4645</v>
      </c>
      <c r="E627" t="s">
        <v>4863</v>
      </c>
      <c r="F627" s="21" t="e">
        <v>#N/A</v>
      </c>
      <c r="G627" s="21">
        <v>0</v>
      </c>
      <c r="H627" s="21">
        <v>0</v>
      </c>
      <c r="I627" s="21">
        <v>0</v>
      </c>
      <c r="K627" s="21">
        <v>0</v>
      </c>
      <c r="L627" s="21" t="s">
        <v>510</v>
      </c>
      <c r="M627" t="e">
        <v>#N/A</v>
      </c>
    </row>
    <row r="628" spans="1:13">
      <c r="A628" s="21">
        <v>2627</v>
      </c>
      <c r="B628" s="8">
        <v>100002627</v>
      </c>
      <c r="C628" s="21">
        <v>0</v>
      </c>
      <c r="D628" s="266" t="s">
        <v>4645</v>
      </c>
      <c r="E628" t="s">
        <v>4863</v>
      </c>
      <c r="F628" s="21" t="e">
        <v>#N/A</v>
      </c>
      <c r="G628" s="21">
        <v>0</v>
      </c>
      <c r="H628" s="21">
        <v>0</v>
      </c>
      <c r="I628" s="21">
        <v>0</v>
      </c>
      <c r="K628" s="21">
        <v>0</v>
      </c>
      <c r="L628" s="21" t="s">
        <v>510</v>
      </c>
      <c r="M628" t="e">
        <v>#N/A</v>
      </c>
    </row>
    <row r="629" spans="1:13">
      <c r="A629" s="21">
        <v>2628</v>
      </c>
      <c r="B629" s="8">
        <v>100002628</v>
      </c>
      <c r="C629" s="21">
        <v>0</v>
      </c>
      <c r="D629" t="s">
        <v>4645</v>
      </c>
      <c r="E629" t="s">
        <v>4863</v>
      </c>
      <c r="F629" s="21" t="e">
        <v>#N/A</v>
      </c>
      <c r="G629" s="21">
        <v>0</v>
      </c>
      <c r="H629" s="21">
        <v>0</v>
      </c>
      <c r="I629" s="21">
        <v>0</v>
      </c>
      <c r="K629" s="21">
        <v>0</v>
      </c>
      <c r="L629" s="21" t="s">
        <v>510</v>
      </c>
      <c r="M629" t="e">
        <v>#N/A</v>
      </c>
    </row>
    <row r="630" spans="1:13">
      <c r="A630" s="21">
        <v>2629</v>
      </c>
      <c r="B630" s="8">
        <v>100002629</v>
      </c>
      <c r="C630" s="21">
        <v>0</v>
      </c>
      <c r="D630" t="s">
        <v>4645</v>
      </c>
      <c r="E630" t="s">
        <v>4863</v>
      </c>
      <c r="F630" s="21" t="e">
        <v>#N/A</v>
      </c>
      <c r="G630" s="21">
        <v>0</v>
      </c>
      <c r="H630" s="21">
        <v>0</v>
      </c>
      <c r="I630" s="21">
        <v>0</v>
      </c>
      <c r="K630" s="21">
        <v>0</v>
      </c>
      <c r="L630" s="21" t="s">
        <v>510</v>
      </c>
      <c r="M630" t="e">
        <v>#N/A</v>
      </c>
    </row>
    <row r="631" spans="1:13">
      <c r="A631" s="21">
        <v>2630</v>
      </c>
      <c r="B631" s="8">
        <v>100002630</v>
      </c>
      <c r="C631" s="21">
        <v>0</v>
      </c>
      <c r="D631" t="s">
        <v>4645</v>
      </c>
      <c r="E631" t="s">
        <v>4863</v>
      </c>
      <c r="F631" s="21" t="e">
        <v>#N/A</v>
      </c>
      <c r="G631" s="21">
        <v>0</v>
      </c>
      <c r="H631" s="21">
        <v>0</v>
      </c>
      <c r="I631" s="21">
        <v>0</v>
      </c>
      <c r="K631" s="21">
        <v>0</v>
      </c>
      <c r="L631" s="21" t="s">
        <v>510</v>
      </c>
      <c r="M631" t="e">
        <v>#N/A</v>
      </c>
    </row>
    <row r="632" spans="1:13">
      <c r="A632" s="21">
        <v>2631</v>
      </c>
      <c r="B632" s="8">
        <v>100002631</v>
      </c>
      <c r="C632" s="21">
        <v>0</v>
      </c>
      <c r="D632" t="s">
        <v>4645</v>
      </c>
      <c r="E632" t="s">
        <v>4863</v>
      </c>
      <c r="F632" s="21" t="e">
        <v>#N/A</v>
      </c>
      <c r="G632" s="21">
        <v>0</v>
      </c>
      <c r="H632" s="21">
        <v>0</v>
      </c>
      <c r="I632" s="21">
        <v>0</v>
      </c>
      <c r="K632" s="21">
        <v>0</v>
      </c>
      <c r="L632" s="21" t="s">
        <v>510</v>
      </c>
      <c r="M632" t="e">
        <v>#N/A</v>
      </c>
    </row>
    <row r="633" spans="1:13">
      <c r="A633" s="21">
        <v>2632</v>
      </c>
      <c r="B633" s="8">
        <v>100002632</v>
      </c>
      <c r="C633" s="21">
        <v>0</v>
      </c>
      <c r="D633" t="s">
        <v>4645</v>
      </c>
      <c r="E633" t="s">
        <v>4863</v>
      </c>
      <c r="F633" s="21" t="e">
        <v>#N/A</v>
      </c>
      <c r="G633" s="21">
        <v>0</v>
      </c>
      <c r="H633" s="21">
        <v>0</v>
      </c>
      <c r="I633" s="21">
        <v>0</v>
      </c>
      <c r="K633" s="21">
        <v>0</v>
      </c>
      <c r="L633" s="21" t="s">
        <v>510</v>
      </c>
      <c r="M633" t="e">
        <v>#N/A</v>
      </c>
    </row>
    <row r="634" spans="1:13">
      <c r="A634" s="21">
        <v>2633</v>
      </c>
      <c r="B634" s="8">
        <v>100002633</v>
      </c>
      <c r="C634" s="21">
        <v>0</v>
      </c>
      <c r="D634" t="s">
        <v>4645</v>
      </c>
      <c r="E634" t="s">
        <v>4863</v>
      </c>
      <c r="F634" s="21" t="e">
        <v>#N/A</v>
      </c>
      <c r="G634" s="21">
        <v>0</v>
      </c>
      <c r="H634" s="21">
        <v>0</v>
      </c>
      <c r="I634" s="21">
        <v>0</v>
      </c>
      <c r="K634" s="21">
        <v>0</v>
      </c>
      <c r="L634" s="21" t="s">
        <v>510</v>
      </c>
      <c r="M634" t="e">
        <v>#N/A</v>
      </c>
    </row>
    <row r="635" spans="1:13">
      <c r="A635" s="21">
        <v>2634</v>
      </c>
      <c r="B635" s="8">
        <v>100002634</v>
      </c>
      <c r="C635" s="21">
        <v>0</v>
      </c>
      <c r="D635" t="s">
        <v>4645</v>
      </c>
      <c r="E635" t="s">
        <v>4863</v>
      </c>
      <c r="F635" s="21" t="e">
        <v>#N/A</v>
      </c>
      <c r="G635" s="21">
        <v>0</v>
      </c>
      <c r="H635" s="21">
        <v>0</v>
      </c>
      <c r="I635" s="21">
        <v>0</v>
      </c>
      <c r="K635" s="21">
        <v>0</v>
      </c>
      <c r="L635" s="21" t="s">
        <v>510</v>
      </c>
      <c r="M635" t="e">
        <v>#N/A</v>
      </c>
    </row>
    <row r="636" spans="1:13">
      <c r="A636" s="21">
        <v>2635</v>
      </c>
      <c r="B636" s="8">
        <v>100002635</v>
      </c>
      <c r="C636" s="21">
        <v>0</v>
      </c>
      <c r="D636" t="s">
        <v>4645</v>
      </c>
      <c r="E636" t="s">
        <v>4863</v>
      </c>
      <c r="F636" s="21" t="e">
        <v>#N/A</v>
      </c>
      <c r="G636" s="21">
        <v>0</v>
      </c>
      <c r="H636" s="21">
        <v>0</v>
      </c>
      <c r="I636" s="21">
        <v>0</v>
      </c>
      <c r="K636" s="21">
        <v>0</v>
      </c>
      <c r="L636" s="21" t="s">
        <v>510</v>
      </c>
      <c r="M636" t="e">
        <v>#N/A</v>
      </c>
    </row>
    <row r="637" spans="1:13">
      <c r="A637" s="21">
        <v>2636</v>
      </c>
      <c r="B637" s="8">
        <v>100002636</v>
      </c>
      <c r="C637" s="21">
        <v>0</v>
      </c>
      <c r="D637" t="s">
        <v>4645</v>
      </c>
      <c r="E637" t="s">
        <v>4863</v>
      </c>
      <c r="F637" s="21" t="e">
        <v>#N/A</v>
      </c>
      <c r="G637" s="21">
        <v>0</v>
      </c>
      <c r="H637" s="21">
        <v>0</v>
      </c>
      <c r="I637" s="21">
        <v>0</v>
      </c>
      <c r="K637" s="21">
        <v>0</v>
      </c>
      <c r="L637" s="21" t="s">
        <v>510</v>
      </c>
      <c r="M637" t="e">
        <v>#N/A</v>
      </c>
    </row>
    <row r="638" spans="1:13">
      <c r="A638" s="21">
        <v>2637</v>
      </c>
      <c r="B638" s="8">
        <v>100002637</v>
      </c>
      <c r="C638" s="21">
        <v>0</v>
      </c>
      <c r="D638" t="s">
        <v>4645</v>
      </c>
      <c r="E638" t="s">
        <v>4863</v>
      </c>
      <c r="F638" s="21" t="e">
        <v>#N/A</v>
      </c>
      <c r="G638" s="21">
        <v>0</v>
      </c>
      <c r="H638" s="21">
        <v>0</v>
      </c>
      <c r="I638" s="21">
        <v>0</v>
      </c>
      <c r="K638" s="21">
        <v>0</v>
      </c>
      <c r="L638" s="21" t="s">
        <v>510</v>
      </c>
      <c r="M638" t="e">
        <v>#N/A</v>
      </c>
    </row>
    <row r="639" spans="1:13">
      <c r="A639" s="21">
        <v>2638</v>
      </c>
      <c r="B639" s="8">
        <v>100002638</v>
      </c>
      <c r="C639" s="21">
        <v>0</v>
      </c>
      <c r="D639" t="s">
        <v>4645</v>
      </c>
      <c r="E639" t="s">
        <v>4863</v>
      </c>
      <c r="F639" s="21" t="e">
        <v>#N/A</v>
      </c>
      <c r="G639" s="21">
        <v>0</v>
      </c>
      <c r="H639" s="21">
        <v>0</v>
      </c>
      <c r="I639" s="21">
        <v>0</v>
      </c>
      <c r="K639" s="21">
        <v>0</v>
      </c>
      <c r="L639" s="21" t="s">
        <v>510</v>
      </c>
      <c r="M639" t="e">
        <v>#N/A</v>
      </c>
    </row>
    <row r="640" spans="1:13">
      <c r="A640" s="21">
        <v>2639</v>
      </c>
      <c r="B640" s="8">
        <v>100002639</v>
      </c>
      <c r="C640" s="21">
        <v>0</v>
      </c>
      <c r="D640" t="s">
        <v>4645</v>
      </c>
      <c r="E640" t="s">
        <v>4863</v>
      </c>
      <c r="F640" s="21" t="e">
        <v>#N/A</v>
      </c>
      <c r="G640" s="21">
        <v>0</v>
      </c>
      <c r="H640" s="21">
        <v>0</v>
      </c>
      <c r="I640" s="21">
        <v>0</v>
      </c>
      <c r="K640" s="21">
        <v>0</v>
      </c>
      <c r="L640" s="21" t="s">
        <v>510</v>
      </c>
      <c r="M640" t="e">
        <v>#N/A</v>
      </c>
    </row>
    <row r="641" spans="1:13">
      <c r="A641" s="21">
        <v>2640</v>
      </c>
      <c r="B641" s="8">
        <v>100002640</v>
      </c>
      <c r="C641" s="21">
        <v>0</v>
      </c>
      <c r="D641" t="s">
        <v>4645</v>
      </c>
      <c r="E641" t="s">
        <v>4863</v>
      </c>
      <c r="F641" s="21" t="e">
        <v>#N/A</v>
      </c>
      <c r="G641" s="21">
        <v>0</v>
      </c>
      <c r="H641" s="21">
        <v>0</v>
      </c>
      <c r="I641" s="21">
        <v>0</v>
      </c>
      <c r="K641" s="21">
        <v>0</v>
      </c>
      <c r="L641" s="21" t="s">
        <v>510</v>
      </c>
      <c r="M641" t="e">
        <v>#N/A</v>
      </c>
    </row>
    <row r="642" spans="1:13">
      <c r="A642" s="21">
        <v>2641</v>
      </c>
      <c r="B642" s="8">
        <v>100002641</v>
      </c>
      <c r="C642" s="21">
        <v>0</v>
      </c>
      <c r="D642" t="s">
        <v>4645</v>
      </c>
      <c r="E642" t="s">
        <v>4863</v>
      </c>
      <c r="F642" s="21" t="e">
        <v>#N/A</v>
      </c>
      <c r="G642" s="21">
        <v>0</v>
      </c>
      <c r="H642" s="21">
        <v>0</v>
      </c>
      <c r="I642" s="21">
        <v>0</v>
      </c>
      <c r="K642" s="21">
        <v>0</v>
      </c>
      <c r="L642" s="21" t="s">
        <v>510</v>
      </c>
      <c r="M642" t="e">
        <v>#N/A</v>
      </c>
    </row>
    <row r="643" spans="1:13">
      <c r="A643" s="21">
        <v>2642</v>
      </c>
      <c r="B643" s="8">
        <v>100002642</v>
      </c>
      <c r="C643" s="21">
        <v>0</v>
      </c>
      <c r="D643" t="s">
        <v>4645</v>
      </c>
      <c r="E643" t="s">
        <v>4863</v>
      </c>
      <c r="F643" s="21" t="e">
        <v>#N/A</v>
      </c>
      <c r="G643" s="21">
        <v>0</v>
      </c>
      <c r="H643" s="21">
        <v>0</v>
      </c>
      <c r="I643" s="21">
        <v>0</v>
      </c>
      <c r="K643" s="21">
        <v>0</v>
      </c>
      <c r="L643" s="21" t="s">
        <v>510</v>
      </c>
      <c r="M643" t="e">
        <v>#N/A</v>
      </c>
    </row>
    <row r="644" spans="1:13">
      <c r="A644" s="21">
        <v>2643</v>
      </c>
      <c r="B644" s="8">
        <v>100002643</v>
      </c>
      <c r="C644" s="21">
        <v>0</v>
      </c>
      <c r="D644" t="s">
        <v>4645</v>
      </c>
      <c r="E644" t="s">
        <v>4863</v>
      </c>
      <c r="F644" s="21" t="e">
        <v>#N/A</v>
      </c>
      <c r="G644" s="21">
        <v>0</v>
      </c>
      <c r="H644" s="21">
        <v>0</v>
      </c>
      <c r="I644" s="21">
        <v>0</v>
      </c>
      <c r="K644" s="21">
        <v>0</v>
      </c>
      <c r="L644" s="21" t="s">
        <v>510</v>
      </c>
      <c r="M644" t="e">
        <v>#N/A</v>
      </c>
    </row>
    <row r="645" spans="1:13">
      <c r="A645" s="21">
        <v>2644</v>
      </c>
      <c r="B645" s="8">
        <v>100002644</v>
      </c>
      <c r="C645" s="21">
        <v>0</v>
      </c>
      <c r="D645" t="s">
        <v>4645</v>
      </c>
      <c r="E645" t="s">
        <v>4863</v>
      </c>
      <c r="F645" s="21" t="e">
        <v>#N/A</v>
      </c>
      <c r="G645" s="21">
        <v>0</v>
      </c>
      <c r="H645" s="21">
        <v>0</v>
      </c>
      <c r="I645" s="21">
        <v>0</v>
      </c>
      <c r="K645" s="21">
        <v>0</v>
      </c>
      <c r="L645" s="21" t="s">
        <v>510</v>
      </c>
      <c r="M645" t="e">
        <v>#N/A</v>
      </c>
    </row>
    <row r="646" spans="1:13">
      <c r="A646" s="21">
        <v>2645</v>
      </c>
      <c r="B646" s="8">
        <v>100002645</v>
      </c>
      <c r="C646" s="21">
        <v>0</v>
      </c>
      <c r="D646" t="s">
        <v>4645</v>
      </c>
      <c r="E646" t="s">
        <v>4863</v>
      </c>
      <c r="F646" s="21" t="e">
        <v>#N/A</v>
      </c>
      <c r="G646" s="21">
        <v>0</v>
      </c>
      <c r="H646" s="21">
        <v>0</v>
      </c>
      <c r="I646" s="21">
        <v>0</v>
      </c>
      <c r="K646" s="21">
        <v>0</v>
      </c>
      <c r="L646" s="21" t="s">
        <v>510</v>
      </c>
      <c r="M646" t="e">
        <v>#N/A</v>
      </c>
    </row>
    <row r="647" spans="1:13">
      <c r="A647" s="21">
        <v>2646</v>
      </c>
      <c r="B647" s="8">
        <v>100002646</v>
      </c>
      <c r="C647" s="21">
        <v>0</v>
      </c>
      <c r="D647" t="s">
        <v>4645</v>
      </c>
      <c r="E647" t="s">
        <v>4863</v>
      </c>
      <c r="F647" s="21" t="e">
        <v>#N/A</v>
      </c>
      <c r="G647" s="21">
        <v>0</v>
      </c>
      <c r="H647" s="21">
        <v>0</v>
      </c>
      <c r="I647" s="21">
        <v>0</v>
      </c>
      <c r="K647" s="21">
        <v>0</v>
      </c>
      <c r="L647" s="21" t="s">
        <v>510</v>
      </c>
      <c r="M647" t="e">
        <v>#N/A</v>
      </c>
    </row>
    <row r="648" spans="1:13">
      <c r="A648" s="21">
        <v>2647</v>
      </c>
      <c r="B648" s="8">
        <v>100002647</v>
      </c>
      <c r="C648" s="21">
        <v>0</v>
      </c>
      <c r="D648" t="s">
        <v>4645</v>
      </c>
      <c r="E648" t="s">
        <v>4863</v>
      </c>
      <c r="F648" s="21" t="e">
        <v>#N/A</v>
      </c>
      <c r="G648" s="21">
        <v>0</v>
      </c>
      <c r="H648" s="21">
        <v>0</v>
      </c>
      <c r="I648" s="21">
        <v>0</v>
      </c>
      <c r="K648" s="21">
        <v>0</v>
      </c>
      <c r="L648" s="21" t="s">
        <v>510</v>
      </c>
      <c r="M648" t="e">
        <v>#N/A</v>
      </c>
    </row>
    <row r="649" spans="1:13">
      <c r="A649" s="21">
        <v>2648</v>
      </c>
      <c r="B649" s="8">
        <v>100002648</v>
      </c>
      <c r="C649" s="21">
        <v>0</v>
      </c>
      <c r="D649" t="s">
        <v>4645</v>
      </c>
      <c r="E649" t="s">
        <v>4863</v>
      </c>
      <c r="F649" s="21" t="e">
        <v>#N/A</v>
      </c>
      <c r="G649" s="21">
        <v>0</v>
      </c>
      <c r="H649" s="21">
        <v>0</v>
      </c>
      <c r="I649" s="21">
        <v>0</v>
      </c>
      <c r="K649" s="21">
        <v>0</v>
      </c>
      <c r="L649" s="21" t="s">
        <v>510</v>
      </c>
      <c r="M649" t="e">
        <v>#N/A</v>
      </c>
    </row>
    <row r="650" spans="1:13">
      <c r="A650" s="21">
        <v>2649</v>
      </c>
      <c r="B650" s="8">
        <v>100002649</v>
      </c>
      <c r="C650" s="21">
        <v>0</v>
      </c>
      <c r="D650" t="s">
        <v>4645</v>
      </c>
      <c r="E650" t="s">
        <v>4863</v>
      </c>
      <c r="F650" s="21" t="e">
        <v>#N/A</v>
      </c>
      <c r="G650" s="21">
        <v>0</v>
      </c>
      <c r="H650" s="21">
        <v>0</v>
      </c>
      <c r="I650" s="21">
        <v>0</v>
      </c>
      <c r="K650" s="21">
        <v>0</v>
      </c>
      <c r="L650" s="21" t="s">
        <v>510</v>
      </c>
      <c r="M650" t="e">
        <v>#N/A</v>
      </c>
    </row>
    <row r="651" spans="1:13">
      <c r="A651" s="21">
        <v>2650</v>
      </c>
      <c r="B651" s="8">
        <v>100002650</v>
      </c>
      <c r="C651" s="21">
        <v>0</v>
      </c>
      <c r="D651" t="s">
        <v>4645</v>
      </c>
      <c r="E651" t="s">
        <v>4863</v>
      </c>
      <c r="F651" s="21" t="e">
        <v>#N/A</v>
      </c>
      <c r="G651" s="21">
        <v>0</v>
      </c>
      <c r="H651" s="21">
        <v>0</v>
      </c>
      <c r="I651" s="21">
        <v>0</v>
      </c>
      <c r="K651" s="21">
        <v>0</v>
      </c>
      <c r="L651" s="21" t="s">
        <v>510</v>
      </c>
      <c r="M651" t="e">
        <v>#N/A</v>
      </c>
    </row>
    <row r="652" spans="1:13">
      <c r="A652" s="21">
        <v>2651</v>
      </c>
      <c r="B652" s="8">
        <v>100002651</v>
      </c>
      <c r="C652" s="21">
        <v>0</v>
      </c>
      <c r="D652" t="s">
        <v>4645</v>
      </c>
      <c r="E652" t="s">
        <v>4863</v>
      </c>
      <c r="F652" s="21" t="e">
        <v>#N/A</v>
      </c>
      <c r="G652" s="21">
        <v>0</v>
      </c>
      <c r="H652" s="21">
        <v>0</v>
      </c>
      <c r="I652" s="21">
        <v>0</v>
      </c>
      <c r="K652" s="21">
        <v>0</v>
      </c>
      <c r="L652" s="21" t="s">
        <v>510</v>
      </c>
      <c r="M652" t="e">
        <v>#N/A</v>
      </c>
    </row>
    <row r="653" spans="1:13">
      <c r="A653" s="21">
        <v>2652</v>
      </c>
      <c r="B653" s="8">
        <v>100002652</v>
      </c>
      <c r="C653" s="21">
        <v>0</v>
      </c>
      <c r="D653" t="s">
        <v>4645</v>
      </c>
      <c r="E653" t="s">
        <v>4863</v>
      </c>
      <c r="F653" s="21" t="e">
        <v>#N/A</v>
      </c>
      <c r="G653" s="21">
        <v>0</v>
      </c>
      <c r="H653" s="21">
        <v>0</v>
      </c>
      <c r="I653" s="21">
        <v>0</v>
      </c>
      <c r="K653" s="21">
        <v>0</v>
      </c>
      <c r="L653" s="21" t="s">
        <v>510</v>
      </c>
      <c r="M653" t="e">
        <v>#N/A</v>
      </c>
    </row>
    <row r="654" spans="1:13">
      <c r="A654" s="21">
        <v>2653</v>
      </c>
      <c r="B654" s="8">
        <v>100002653</v>
      </c>
      <c r="C654" s="21">
        <v>0</v>
      </c>
      <c r="D654" t="s">
        <v>4645</v>
      </c>
      <c r="E654" t="s">
        <v>4863</v>
      </c>
      <c r="F654" s="21" t="e">
        <v>#N/A</v>
      </c>
      <c r="G654" s="21">
        <v>0</v>
      </c>
      <c r="H654" s="21">
        <v>0</v>
      </c>
      <c r="I654" s="21">
        <v>0</v>
      </c>
      <c r="K654" s="21">
        <v>0</v>
      </c>
      <c r="L654" s="21" t="s">
        <v>510</v>
      </c>
      <c r="M654" t="e">
        <v>#N/A</v>
      </c>
    </row>
    <row r="655" spans="1:13">
      <c r="A655" s="21">
        <v>2654</v>
      </c>
      <c r="B655" s="8">
        <v>100002654</v>
      </c>
      <c r="C655" s="21">
        <v>0</v>
      </c>
      <c r="D655" t="s">
        <v>4645</v>
      </c>
      <c r="E655" t="s">
        <v>4863</v>
      </c>
      <c r="F655" s="21" t="e">
        <v>#N/A</v>
      </c>
      <c r="G655" s="21">
        <v>0</v>
      </c>
      <c r="H655" s="21">
        <v>0</v>
      </c>
      <c r="I655" s="21">
        <v>0</v>
      </c>
      <c r="K655" s="21">
        <v>0</v>
      </c>
      <c r="L655" s="21" t="s">
        <v>510</v>
      </c>
      <c r="M655" t="e">
        <v>#N/A</v>
      </c>
    </row>
    <row r="656" spans="1:13">
      <c r="A656" s="21">
        <v>2655</v>
      </c>
      <c r="B656" s="8">
        <v>100002655</v>
      </c>
      <c r="C656" s="21">
        <v>0</v>
      </c>
      <c r="D656" t="s">
        <v>4645</v>
      </c>
      <c r="E656" t="s">
        <v>4863</v>
      </c>
      <c r="F656" s="21" t="e">
        <v>#N/A</v>
      </c>
      <c r="G656" s="21">
        <v>0</v>
      </c>
      <c r="H656" s="21">
        <v>0</v>
      </c>
      <c r="I656" s="21">
        <v>0</v>
      </c>
      <c r="K656" s="21">
        <v>0</v>
      </c>
      <c r="L656" s="21" t="s">
        <v>510</v>
      </c>
      <c r="M656" t="e">
        <v>#N/A</v>
      </c>
    </row>
    <row r="657" spans="1:13">
      <c r="A657" s="21">
        <v>2656</v>
      </c>
      <c r="B657" s="8">
        <v>100002656</v>
      </c>
      <c r="C657" s="21">
        <v>0</v>
      </c>
      <c r="D657" t="s">
        <v>4645</v>
      </c>
      <c r="E657" t="s">
        <v>4863</v>
      </c>
      <c r="F657" s="21" t="e">
        <v>#N/A</v>
      </c>
      <c r="G657" s="21">
        <v>0</v>
      </c>
      <c r="H657" s="21">
        <v>0</v>
      </c>
      <c r="I657" s="21">
        <v>0</v>
      </c>
      <c r="K657" s="21">
        <v>0</v>
      </c>
      <c r="L657" s="21" t="s">
        <v>510</v>
      </c>
      <c r="M657" t="e">
        <v>#N/A</v>
      </c>
    </row>
    <row r="658" spans="1:13">
      <c r="A658" s="21">
        <v>2657</v>
      </c>
      <c r="B658" s="8">
        <v>100002657</v>
      </c>
      <c r="C658" s="21">
        <v>0</v>
      </c>
      <c r="D658" t="s">
        <v>4645</v>
      </c>
      <c r="E658" t="s">
        <v>4863</v>
      </c>
      <c r="F658" s="21" t="e">
        <v>#N/A</v>
      </c>
      <c r="G658" s="21">
        <v>0</v>
      </c>
      <c r="H658" s="21">
        <v>0</v>
      </c>
      <c r="I658" s="21">
        <v>0</v>
      </c>
      <c r="K658" s="21">
        <v>0</v>
      </c>
      <c r="L658" s="21" t="s">
        <v>510</v>
      </c>
      <c r="M658" t="e">
        <v>#N/A</v>
      </c>
    </row>
    <row r="659" spans="1:13">
      <c r="A659" s="21">
        <v>2658</v>
      </c>
      <c r="B659" s="8">
        <v>100002658</v>
      </c>
      <c r="C659" s="21">
        <v>0</v>
      </c>
      <c r="D659" t="s">
        <v>4645</v>
      </c>
      <c r="E659" t="s">
        <v>4863</v>
      </c>
      <c r="F659" s="21" t="e">
        <v>#N/A</v>
      </c>
      <c r="G659" s="21">
        <v>0</v>
      </c>
      <c r="H659" s="21">
        <v>0</v>
      </c>
      <c r="I659" s="21">
        <v>0</v>
      </c>
      <c r="K659" s="21">
        <v>0</v>
      </c>
      <c r="L659" s="21" t="s">
        <v>510</v>
      </c>
      <c r="M659" t="e">
        <v>#N/A</v>
      </c>
    </row>
    <row r="660" spans="1:13">
      <c r="A660" s="21">
        <v>2659</v>
      </c>
      <c r="B660" s="8">
        <v>100002659</v>
      </c>
      <c r="C660" s="21">
        <v>0</v>
      </c>
      <c r="D660" t="s">
        <v>4645</v>
      </c>
      <c r="E660" t="s">
        <v>4863</v>
      </c>
      <c r="F660" s="21" t="e">
        <v>#N/A</v>
      </c>
      <c r="G660" s="21">
        <v>0</v>
      </c>
      <c r="H660" s="21">
        <v>0</v>
      </c>
      <c r="I660" s="21">
        <v>0</v>
      </c>
      <c r="K660" s="21">
        <v>0</v>
      </c>
      <c r="L660" s="21" t="s">
        <v>510</v>
      </c>
      <c r="M660" t="e">
        <v>#N/A</v>
      </c>
    </row>
    <row r="661" spans="1:13">
      <c r="A661" s="21">
        <v>2660</v>
      </c>
      <c r="B661" s="8">
        <v>100002660</v>
      </c>
      <c r="C661" s="21">
        <v>0</v>
      </c>
      <c r="D661" t="s">
        <v>4645</v>
      </c>
      <c r="E661" t="s">
        <v>4863</v>
      </c>
      <c r="F661" s="21" t="e">
        <v>#N/A</v>
      </c>
      <c r="G661" s="21">
        <v>0</v>
      </c>
      <c r="H661" s="21">
        <v>0</v>
      </c>
      <c r="I661" s="21">
        <v>0</v>
      </c>
      <c r="K661" s="21">
        <v>0</v>
      </c>
      <c r="L661" s="21" t="s">
        <v>510</v>
      </c>
      <c r="M661" t="e">
        <v>#N/A</v>
      </c>
    </row>
    <row r="662" spans="1:13">
      <c r="A662" s="21">
        <v>2661</v>
      </c>
      <c r="B662" s="8">
        <v>100002661</v>
      </c>
      <c r="C662" s="21">
        <v>0</v>
      </c>
      <c r="D662" t="s">
        <v>4645</v>
      </c>
      <c r="E662" t="s">
        <v>4863</v>
      </c>
      <c r="F662" s="21" t="e">
        <v>#N/A</v>
      </c>
      <c r="G662" s="21">
        <v>0</v>
      </c>
      <c r="H662" s="21">
        <v>0</v>
      </c>
      <c r="I662" s="21">
        <v>0</v>
      </c>
      <c r="K662" s="21">
        <v>0</v>
      </c>
      <c r="L662" s="21" t="s">
        <v>510</v>
      </c>
      <c r="M662" t="e">
        <v>#N/A</v>
      </c>
    </row>
    <row r="663" spans="1:13">
      <c r="A663" s="21">
        <v>2662</v>
      </c>
      <c r="B663" s="8">
        <v>100002662</v>
      </c>
      <c r="C663" s="21">
        <v>0</v>
      </c>
      <c r="D663" t="s">
        <v>4645</v>
      </c>
      <c r="E663" t="s">
        <v>4863</v>
      </c>
      <c r="F663" s="21" t="e">
        <v>#N/A</v>
      </c>
      <c r="G663" s="21">
        <v>0</v>
      </c>
      <c r="H663" s="21">
        <v>0</v>
      </c>
      <c r="I663" s="21">
        <v>0</v>
      </c>
      <c r="K663" s="21">
        <v>0</v>
      </c>
      <c r="L663" s="21" t="s">
        <v>510</v>
      </c>
      <c r="M663" t="e">
        <v>#N/A</v>
      </c>
    </row>
    <row r="664" spans="1:13">
      <c r="A664" s="21">
        <v>2663</v>
      </c>
      <c r="B664" s="8">
        <v>100002663</v>
      </c>
      <c r="C664" s="21">
        <v>0</v>
      </c>
      <c r="D664" t="s">
        <v>4645</v>
      </c>
      <c r="E664" t="s">
        <v>4863</v>
      </c>
      <c r="F664" s="21" t="e">
        <v>#N/A</v>
      </c>
      <c r="G664" s="21">
        <v>0</v>
      </c>
      <c r="H664" s="21">
        <v>0</v>
      </c>
      <c r="I664" s="21">
        <v>0</v>
      </c>
      <c r="K664" s="21">
        <v>0</v>
      </c>
      <c r="L664" s="21" t="s">
        <v>510</v>
      </c>
      <c r="M664" t="e">
        <v>#N/A</v>
      </c>
    </row>
    <row r="665" spans="1:13">
      <c r="A665" s="21">
        <v>2664</v>
      </c>
      <c r="B665" s="8">
        <v>100002664</v>
      </c>
      <c r="C665" s="21">
        <v>0</v>
      </c>
      <c r="D665" t="s">
        <v>4645</v>
      </c>
      <c r="E665" t="s">
        <v>4863</v>
      </c>
      <c r="F665" s="21" t="e">
        <v>#N/A</v>
      </c>
      <c r="G665" s="21">
        <v>0</v>
      </c>
      <c r="H665" s="21">
        <v>0</v>
      </c>
      <c r="I665" s="21">
        <v>0</v>
      </c>
      <c r="K665" s="21">
        <v>0</v>
      </c>
      <c r="L665" s="21" t="s">
        <v>510</v>
      </c>
      <c r="M665" t="e">
        <v>#N/A</v>
      </c>
    </row>
    <row r="666" spans="1:13">
      <c r="A666" s="21">
        <v>2665</v>
      </c>
      <c r="B666" s="8">
        <v>100002665</v>
      </c>
      <c r="C666" s="21">
        <v>0</v>
      </c>
      <c r="D666" t="s">
        <v>4645</v>
      </c>
      <c r="E666" t="s">
        <v>4863</v>
      </c>
      <c r="F666" s="21" t="e">
        <v>#N/A</v>
      </c>
      <c r="G666" s="21">
        <v>0</v>
      </c>
      <c r="H666" s="21">
        <v>0</v>
      </c>
      <c r="I666" s="21">
        <v>0</v>
      </c>
      <c r="K666" s="21">
        <v>0</v>
      </c>
      <c r="L666" s="21" t="s">
        <v>510</v>
      </c>
      <c r="M666" t="e">
        <v>#N/A</v>
      </c>
    </row>
    <row r="667" spans="1:13">
      <c r="A667" s="21">
        <v>2666</v>
      </c>
      <c r="B667" s="8">
        <v>100002666</v>
      </c>
      <c r="C667" s="21">
        <v>0</v>
      </c>
      <c r="D667" t="s">
        <v>4645</v>
      </c>
      <c r="E667" t="s">
        <v>4863</v>
      </c>
      <c r="F667" s="21" t="e">
        <v>#N/A</v>
      </c>
      <c r="G667" s="21">
        <v>0</v>
      </c>
      <c r="H667" s="21">
        <v>0</v>
      </c>
      <c r="I667" s="21">
        <v>0</v>
      </c>
      <c r="K667" s="21">
        <v>0</v>
      </c>
      <c r="L667" s="21" t="s">
        <v>510</v>
      </c>
      <c r="M667" t="e">
        <v>#N/A</v>
      </c>
    </row>
    <row r="668" spans="1:13">
      <c r="A668" s="21">
        <v>2667</v>
      </c>
      <c r="B668" s="8">
        <v>100002667</v>
      </c>
      <c r="C668" s="21">
        <v>0</v>
      </c>
      <c r="D668" t="s">
        <v>4645</v>
      </c>
      <c r="E668" t="s">
        <v>4863</v>
      </c>
      <c r="F668" s="21" t="e">
        <v>#N/A</v>
      </c>
      <c r="G668" s="21">
        <v>0</v>
      </c>
      <c r="H668" s="21">
        <v>0</v>
      </c>
      <c r="I668" s="21">
        <v>0</v>
      </c>
      <c r="K668" s="21">
        <v>0</v>
      </c>
      <c r="L668" s="21" t="s">
        <v>510</v>
      </c>
      <c r="M668" t="e">
        <v>#N/A</v>
      </c>
    </row>
    <row r="669" spans="1:13">
      <c r="A669" s="21">
        <v>2668</v>
      </c>
      <c r="B669" s="8">
        <v>100002668</v>
      </c>
      <c r="C669" s="21">
        <v>0</v>
      </c>
      <c r="D669" t="s">
        <v>4645</v>
      </c>
      <c r="E669" t="s">
        <v>4863</v>
      </c>
      <c r="F669" s="21" t="e">
        <v>#N/A</v>
      </c>
      <c r="G669" s="21">
        <v>0</v>
      </c>
      <c r="H669" s="21">
        <v>0</v>
      </c>
      <c r="I669" s="21">
        <v>0</v>
      </c>
      <c r="K669" s="21">
        <v>0</v>
      </c>
      <c r="L669" s="21" t="s">
        <v>510</v>
      </c>
      <c r="M669" t="e">
        <v>#N/A</v>
      </c>
    </row>
    <row r="670" spans="1:13">
      <c r="A670" s="21">
        <v>2669</v>
      </c>
      <c r="B670" s="8">
        <v>100002669</v>
      </c>
      <c r="C670" s="21">
        <v>0</v>
      </c>
      <c r="D670" t="s">
        <v>4645</v>
      </c>
      <c r="E670" t="s">
        <v>4863</v>
      </c>
      <c r="F670" s="21" t="e">
        <v>#N/A</v>
      </c>
      <c r="G670" s="21">
        <v>0</v>
      </c>
      <c r="H670" s="21">
        <v>0</v>
      </c>
      <c r="I670" s="21">
        <v>0</v>
      </c>
      <c r="K670" s="21">
        <v>0</v>
      </c>
      <c r="L670" s="21" t="s">
        <v>510</v>
      </c>
      <c r="M670" t="e">
        <v>#N/A</v>
      </c>
    </row>
    <row r="671" spans="1:13">
      <c r="A671" s="21">
        <v>2670</v>
      </c>
      <c r="B671" s="8">
        <v>100002670</v>
      </c>
      <c r="C671" s="21">
        <v>0</v>
      </c>
      <c r="D671" t="s">
        <v>4645</v>
      </c>
      <c r="E671" t="s">
        <v>4863</v>
      </c>
      <c r="F671" s="21" t="e">
        <v>#N/A</v>
      </c>
      <c r="G671" s="21">
        <v>0</v>
      </c>
      <c r="H671" s="21">
        <v>0</v>
      </c>
      <c r="I671" s="21">
        <v>0</v>
      </c>
      <c r="K671" s="21">
        <v>0</v>
      </c>
      <c r="L671" s="21" t="s">
        <v>510</v>
      </c>
      <c r="M671" t="e">
        <v>#N/A</v>
      </c>
    </row>
    <row r="672" spans="1:13">
      <c r="A672" s="21">
        <v>2671</v>
      </c>
      <c r="B672" s="8">
        <v>100002671</v>
      </c>
      <c r="C672" s="21">
        <v>0</v>
      </c>
      <c r="D672" t="s">
        <v>4645</v>
      </c>
      <c r="E672" t="s">
        <v>4863</v>
      </c>
      <c r="F672" s="21" t="e">
        <v>#N/A</v>
      </c>
      <c r="G672" s="21">
        <v>0</v>
      </c>
      <c r="H672" s="21">
        <v>0</v>
      </c>
      <c r="I672" s="21">
        <v>0</v>
      </c>
      <c r="K672" s="21">
        <v>0</v>
      </c>
      <c r="L672" s="21" t="s">
        <v>510</v>
      </c>
      <c r="M672" t="e">
        <v>#N/A</v>
      </c>
    </row>
    <row r="673" spans="1:13">
      <c r="A673" s="21">
        <v>2672</v>
      </c>
      <c r="B673" s="8">
        <v>100002672</v>
      </c>
      <c r="C673" s="21">
        <v>0</v>
      </c>
      <c r="D673" t="s">
        <v>4645</v>
      </c>
      <c r="E673" t="s">
        <v>4863</v>
      </c>
      <c r="F673" s="21" t="e">
        <v>#N/A</v>
      </c>
      <c r="G673" s="21">
        <v>0</v>
      </c>
      <c r="H673" s="21">
        <v>0</v>
      </c>
      <c r="I673" s="21">
        <v>0</v>
      </c>
      <c r="K673" s="21">
        <v>0</v>
      </c>
      <c r="L673" s="21" t="s">
        <v>510</v>
      </c>
      <c r="M673" t="e">
        <v>#N/A</v>
      </c>
    </row>
    <row r="674" spans="1:13">
      <c r="A674" s="21">
        <v>2673</v>
      </c>
      <c r="B674" s="8">
        <v>100002673</v>
      </c>
      <c r="C674" s="21">
        <v>0</v>
      </c>
      <c r="D674" t="s">
        <v>4645</v>
      </c>
      <c r="E674" t="s">
        <v>4863</v>
      </c>
      <c r="F674" s="21" t="e">
        <v>#N/A</v>
      </c>
      <c r="G674" s="21">
        <v>0</v>
      </c>
      <c r="H674" s="21">
        <v>0</v>
      </c>
      <c r="I674" s="21">
        <v>0</v>
      </c>
      <c r="K674" s="21">
        <v>0</v>
      </c>
      <c r="L674" s="21" t="s">
        <v>510</v>
      </c>
      <c r="M674" t="e">
        <v>#N/A</v>
      </c>
    </row>
    <row r="675" spans="1:13">
      <c r="A675" s="21">
        <v>2674</v>
      </c>
      <c r="B675" s="8">
        <v>100002674</v>
      </c>
      <c r="C675" s="21">
        <v>0</v>
      </c>
      <c r="D675" t="s">
        <v>4645</v>
      </c>
      <c r="E675" t="s">
        <v>4863</v>
      </c>
      <c r="F675" s="21" t="e">
        <v>#N/A</v>
      </c>
      <c r="G675" s="21">
        <v>0</v>
      </c>
      <c r="H675" s="21">
        <v>0</v>
      </c>
      <c r="I675" s="21">
        <v>0</v>
      </c>
      <c r="K675" s="21">
        <v>0</v>
      </c>
      <c r="L675" s="21" t="s">
        <v>510</v>
      </c>
      <c r="M675" t="e">
        <v>#N/A</v>
      </c>
    </row>
    <row r="676" spans="1:13">
      <c r="A676" s="21">
        <v>2675</v>
      </c>
      <c r="B676" s="8">
        <v>100002675</v>
      </c>
      <c r="C676" s="21">
        <v>0</v>
      </c>
      <c r="D676" t="s">
        <v>4645</v>
      </c>
      <c r="E676" t="s">
        <v>4863</v>
      </c>
      <c r="F676" s="21" t="e">
        <v>#N/A</v>
      </c>
      <c r="G676" s="21">
        <v>0</v>
      </c>
      <c r="H676" s="21">
        <v>0</v>
      </c>
      <c r="I676" s="21">
        <v>0</v>
      </c>
      <c r="K676" s="21">
        <v>0</v>
      </c>
      <c r="L676" s="21" t="s">
        <v>510</v>
      </c>
      <c r="M676" t="e">
        <v>#N/A</v>
      </c>
    </row>
    <row r="677" spans="1:13">
      <c r="A677" s="21">
        <v>2676</v>
      </c>
      <c r="B677" s="8">
        <v>100002676</v>
      </c>
      <c r="C677" s="21">
        <v>0</v>
      </c>
      <c r="D677" t="s">
        <v>4645</v>
      </c>
      <c r="E677" t="s">
        <v>4863</v>
      </c>
      <c r="F677" s="21" t="e">
        <v>#N/A</v>
      </c>
      <c r="G677" s="21">
        <v>0</v>
      </c>
      <c r="H677" s="21">
        <v>0</v>
      </c>
      <c r="I677" s="21">
        <v>0</v>
      </c>
      <c r="K677" s="21">
        <v>0</v>
      </c>
      <c r="L677" s="21" t="s">
        <v>510</v>
      </c>
      <c r="M677" t="e">
        <v>#N/A</v>
      </c>
    </row>
    <row r="678" spans="1:13">
      <c r="A678" s="21">
        <v>2677</v>
      </c>
      <c r="B678" s="8">
        <v>100002677</v>
      </c>
      <c r="C678" s="21">
        <v>0</v>
      </c>
      <c r="D678" t="s">
        <v>4645</v>
      </c>
      <c r="E678" t="s">
        <v>4863</v>
      </c>
      <c r="F678" s="21" t="e">
        <v>#N/A</v>
      </c>
      <c r="G678" s="21">
        <v>0</v>
      </c>
      <c r="H678" s="21">
        <v>0</v>
      </c>
      <c r="I678" s="21">
        <v>0</v>
      </c>
      <c r="K678" s="21">
        <v>0</v>
      </c>
      <c r="L678" s="21" t="s">
        <v>510</v>
      </c>
      <c r="M678" t="e">
        <v>#N/A</v>
      </c>
    </row>
    <row r="679" spans="1:13">
      <c r="A679" s="21">
        <v>2678</v>
      </c>
      <c r="B679" s="8">
        <v>100002678</v>
      </c>
      <c r="C679" s="21">
        <v>0</v>
      </c>
      <c r="D679" t="s">
        <v>4645</v>
      </c>
      <c r="E679" t="s">
        <v>4863</v>
      </c>
      <c r="F679" s="21" t="e">
        <v>#N/A</v>
      </c>
      <c r="G679" s="21">
        <v>0</v>
      </c>
      <c r="H679" s="21">
        <v>0</v>
      </c>
      <c r="I679" s="21">
        <v>0</v>
      </c>
      <c r="K679" s="21">
        <v>0</v>
      </c>
      <c r="L679" s="21" t="s">
        <v>510</v>
      </c>
      <c r="M679" t="e">
        <v>#N/A</v>
      </c>
    </row>
    <row r="680" spans="1:13">
      <c r="A680" s="21">
        <v>2679</v>
      </c>
      <c r="B680" s="8">
        <v>100002679</v>
      </c>
      <c r="C680" s="21">
        <v>0</v>
      </c>
      <c r="D680" t="s">
        <v>4645</v>
      </c>
      <c r="E680" t="s">
        <v>4863</v>
      </c>
      <c r="F680" s="21" t="e">
        <v>#N/A</v>
      </c>
      <c r="G680" s="21">
        <v>0</v>
      </c>
      <c r="H680" s="21">
        <v>0</v>
      </c>
      <c r="I680" s="21">
        <v>0</v>
      </c>
      <c r="K680" s="21">
        <v>0</v>
      </c>
      <c r="L680" s="21" t="s">
        <v>510</v>
      </c>
      <c r="M680" t="e">
        <v>#N/A</v>
      </c>
    </row>
    <row r="681" spans="1:13">
      <c r="A681" s="21">
        <v>2680</v>
      </c>
      <c r="B681" s="8">
        <v>100002680</v>
      </c>
      <c r="C681" s="21">
        <v>0</v>
      </c>
      <c r="D681" t="s">
        <v>4645</v>
      </c>
      <c r="E681" t="s">
        <v>4863</v>
      </c>
      <c r="F681" s="21" t="e">
        <v>#N/A</v>
      </c>
      <c r="G681" s="21">
        <v>0</v>
      </c>
      <c r="H681" s="21">
        <v>0</v>
      </c>
      <c r="I681" s="21">
        <v>0</v>
      </c>
      <c r="K681" s="21">
        <v>0</v>
      </c>
      <c r="L681" s="21" t="s">
        <v>510</v>
      </c>
      <c r="M681" t="e">
        <v>#N/A</v>
      </c>
    </row>
    <row r="682" spans="1:13">
      <c r="A682" s="21">
        <v>2681</v>
      </c>
      <c r="B682" s="8">
        <v>100002681</v>
      </c>
      <c r="C682" s="21">
        <v>0</v>
      </c>
      <c r="D682" t="s">
        <v>4645</v>
      </c>
      <c r="E682" t="s">
        <v>4863</v>
      </c>
      <c r="F682" s="21" t="e">
        <v>#N/A</v>
      </c>
      <c r="G682" s="21">
        <v>0</v>
      </c>
      <c r="H682" s="21">
        <v>0</v>
      </c>
      <c r="I682" s="21">
        <v>0</v>
      </c>
      <c r="K682" s="21">
        <v>0</v>
      </c>
      <c r="L682" s="21" t="s">
        <v>510</v>
      </c>
      <c r="M682" t="e">
        <v>#N/A</v>
      </c>
    </row>
    <row r="683" spans="1:13">
      <c r="A683" s="21">
        <v>2682</v>
      </c>
      <c r="B683" s="8">
        <v>100002682</v>
      </c>
      <c r="C683" s="21">
        <v>0</v>
      </c>
      <c r="D683" t="s">
        <v>4645</v>
      </c>
      <c r="E683" t="s">
        <v>4863</v>
      </c>
      <c r="F683" s="21" t="e">
        <v>#N/A</v>
      </c>
      <c r="G683" s="21">
        <v>0</v>
      </c>
      <c r="H683" s="21">
        <v>0</v>
      </c>
      <c r="I683" s="21">
        <v>0</v>
      </c>
      <c r="K683" s="21">
        <v>0</v>
      </c>
      <c r="L683" s="21" t="s">
        <v>510</v>
      </c>
      <c r="M683" t="e">
        <v>#N/A</v>
      </c>
    </row>
    <row r="684" spans="1:13">
      <c r="A684" s="21">
        <v>2683</v>
      </c>
      <c r="B684" s="8">
        <v>100002683</v>
      </c>
      <c r="C684" s="21">
        <v>0</v>
      </c>
      <c r="D684" t="s">
        <v>4645</v>
      </c>
      <c r="E684" t="s">
        <v>4863</v>
      </c>
      <c r="F684" s="21" t="e">
        <v>#N/A</v>
      </c>
      <c r="G684" s="21">
        <v>0</v>
      </c>
      <c r="H684" s="21">
        <v>0</v>
      </c>
      <c r="I684" s="21">
        <v>0</v>
      </c>
      <c r="K684" s="21">
        <v>0</v>
      </c>
      <c r="L684" s="21" t="s">
        <v>510</v>
      </c>
      <c r="M684" t="e">
        <v>#N/A</v>
      </c>
    </row>
    <row r="685" spans="1:13">
      <c r="A685" s="21">
        <v>2684</v>
      </c>
      <c r="B685" s="8">
        <v>100002684</v>
      </c>
      <c r="C685" s="21">
        <v>0</v>
      </c>
      <c r="D685" t="s">
        <v>4645</v>
      </c>
      <c r="E685" t="s">
        <v>4863</v>
      </c>
      <c r="F685" s="21" t="e">
        <v>#N/A</v>
      </c>
      <c r="G685" s="21">
        <v>0</v>
      </c>
      <c r="H685" s="21">
        <v>0</v>
      </c>
      <c r="I685" s="21">
        <v>0</v>
      </c>
      <c r="K685" s="21">
        <v>0</v>
      </c>
      <c r="L685" s="21" t="s">
        <v>510</v>
      </c>
      <c r="M685" t="e">
        <v>#N/A</v>
      </c>
    </row>
    <row r="686" spans="1:13">
      <c r="A686" s="21">
        <v>2685</v>
      </c>
      <c r="B686" s="8">
        <v>100002685</v>
      </c>
      <c r="C686" s="21">
        <v>0</v>
      </c>
      <c r="D686" t="s">
        <v>4645</v>
      </c>
      <c r="E686" t="s">
        <v>4863</v>
      </c>
      <c r="F686" s="21" t="e">
        <v>#N/A</v>
      </c>
      <c r="G686" s="21">
        <v>0</v>
      </c>
      <c r="H686" s="21">
        <v>0</v>
      </c>
      <c r="I686" s="21">
        <v>0</v>
      </c>
      <c r="K686" s="21">
        <v>0</v>
      </c>
      <c r="L686" s="21" t="s">
        <v>510</v>
      </c>
      <c r="M686" t="e">
        <v>#N/A</v>
      </c>
    </row>
    <row r="687" spans="1:13">
      <c r="A687" s="21">
        <v>2686</v>
      </c>
      <c r="B687" s="8">
        <v>100002686</v>
      </c>
      <c r="C687" s="21">
        <v>0</v>
      </c>
      <c r="D687" t="s">
        <v>4645</v>
      </c>
      <c r="E687" t="s">
        <v>4863</v>
      </c>
      <c r="F687" s="21" t="e">
        <v>#N/A</v>
      </c>
      <c r="G687" s="21">
        <v>0</v>
      </c>
      <c r="H687" s="21">
        <v>0</v>
      </c>
      <c r="I687" s="21">
        <v>0</v>
      </c>
      <c r="K687" s="21">
        <v>0</v>
      </c>
      <c r="L687" s="21" t="s">
        <v>510</v>
      </c>
      <c r="M687" t="e">
        <v>#N/A</v>
      </c>
    </row>
    <row r="688" spans="1:13">
      <c r="A688" s="21">
        <v>2687</v>
      </c>
      <c r="B688" s="8">
        <v>100002687</v>
      </c>
      <c r="C688" s="21">
        <v>0</v>
      </c>
      <c r="D688" t="s">
        <v>4645</v>
      </c>
      <c r="E688" t="s">
        <v>4863</v>
      </c>
      <c r="F688" s="21" t="e">
        <v>#N/A</v>
      </c>
      <c r="G688" s="21">
        <v>0</v>
      </c>
      <c r="H688" s="21">
        <v>0</v>
      </c>
      <c r="I688" s="21">
        <v>0</v>
      </c>
      <c r="K688" s="21">
        <v>0</v>
      </c>
      <c r="L688" s="21" t="s">
        <v>510</v>
      </c>
      <c r="M688" t="e">
        <v>#N/A</v>
      </c>
    </row>
    <row r="689" spans="1:13">
      <c r="A689" s="21">
        <v>2688</v>
      </c>
      <c r="B689" s="8">
        <v>100002688</v>
      </c>
      <c r="C689" s="21">
        <v>0</v>
      </c>
      <c r="D689" t="s">
        <v>4645</v>
      </c>
      <c r="E689" t="s">
        <v>4863</v>
      </c>
      <c r="F689" s="21" t="e">
        <v>#N/A</v>
      </c>
      <c r="G689" s="21">
        <v>0</v>
      </c>
      <c r="H689" s="21">
        <v>0</v>
      </c>
      <c r="I689" s="21">
        <v>0</v>
      </c>
      <c r="K689" s="21">
        <v>0</v>
      </c>
      <c r="L689" s="21" t="s">
        <v>510</v>
      </c>
      <c r="M689" t="e">
        <v>#N/A</v>
      </c>
    </row>
    <row r="690" spans="1:13">
      <c r="A690" s="21">
        <v>2689</v>
      </c>
      <c r="B690" s="8">
        <v>100002689</v>
      </c>
      <c r="C690" s="21">
        <v>0</v>
      </c>
      <c r="D690" t="s">
        <v>4645</v>
      </c>
      <c r="E690" t="s">
        <v>4863</v>
      </c>
      <c r="F690" s="21" t="e">
        <v>#N/A</v>
      </c>
      <c r="G690" s="21">
        <v>0</v>
      </c>
      <c r="H690" s="21">
        <v>0</v>
      </c>
      <c r="I690" s="21">
        <v>0</v>
      </c>
      <c r="K690" s="21">
        <v>0</v>
      </c>
      <c r="L690" s="21" t="s">
        <v>510</v>
      </c>
      <c r="M690" t="e">
        <v>#N/A</v>
      </c>
    </row>
    <row r="691" spans="1:13">
      <c r="A691" s="21">
        <v>2690</v>
      </c>
      <c r="B691" s="8">
        <v>100002690</v>
      </c>
      <c r="C691" s="21">
        <v>0</v>
      </c>
      <c r="D691" t="s">
        <v>4645</v>
      </c>
      <c r="E691" t="s">
        <v>4863</v>
      </c>
      <c r="F691" s="21" t="e">
        <v>#N/A</v>
      </c>
      <c r="G691" s="21">
        <v>0</v>
      </c>
      <c r="H691" s="21">
        <v>0</v>
      </c>
      <c r="I691" s="21">
        <v>0</v>
      </c>
      <c r="K691" s="21">
        <v>0</v>
      </c>
      <c r="L691" s="21" t="s">
        <v>510</v>
      </c>
      <c r="M691" t="e">
        <v>#N/A</v>
      </c>
    </row>
    <row r="692" spans="1:13">
      <c r="A692" s="21">
        <v>2691</v>
      </c>
      <c r="B692" s="8">
        <v>100002691</v>
      </c>
      <c r="C692" s="21">
        <v>0</v>
      </c>
      <c r="D692" t="s">
        <v>4645</v>
      </c>
      <c r="E692" t="s">
        <v>4863</v>
      </c>
      <c r="F692" s="21" t="e">
        <v>#N/A</v>
      </c>
      <c r="G692" s="21">
        <v>0</v>
      </c>
      <c r="H692" s="21">
        <v>0</v>
      </c>
      <c r="I692" s="21">
        <v>0</v>
      </c>
      <c r="K692" s="21">
        <v>0</v>
      </c>
      <c r="L692" s="21" t="s">
        <v>510</v>
      </c>
      <c r="M692" t="e">
        <v>#N/A</v>
      </c>
    </row>
    <row r="693" spans="1:13">
      <c r="A693" s="21">
        <v>2692</v>
      </c>
      <c r="B693" s="8">
        <v>100002692</v>
      </c>
      <c r="C693" s="21">
        <v>0</v>
      </c>
      <c r="D693" t="s">
        <v>4645</v>
      </c>
      <c r="E693" t="s">
        <v>4863</v>
      </c>
      <c r="F693" s="21" t="e">
        <v>#N/A</v>
      </c>
      <c r="G693" s="21">
        <v>0</v>
      </c>
      <c r="H693" s="21">
        <v>0</v>
      </c>
      <c r="I693" s="21">
        <v>0</v>
      </c>
      <c r="K693" s="21">
        <v>0</v>
      </c>
      <c r="L693" s="21" t="s">
        <v>510</v>
      </c>
      <c r="M693" t="e">
        <v>#N/A</v>
      </c>
    </row>
    <row r="694" spans="1:13">
      <c r="A694" s="21">
        <v>2693</v>
      </c>
      <c r="B694" s="8">
        <v>100002693</v>
      </c>
      <c r="C694" s="21">
        <v>0</v>
      </c>
      <c r="D694" t="s">
        <v>4645</v>
      </c>
      <c r="E694" t="s">
        <v>4863</v>
      </c>
      <c r="F694" s="21" t="e">
        <v>#N/A</v>
      </c>
      <c r="G694" s="21">
        <v>0</v>
      </c>
      <c r="H694" s="21">
        <v>0</v>
      </c>
      <c r="I694" s="21">
        <v>0</v>
      </c>
      <c r="K694" s="21">
        <v>0</v>
      </c>
      <c r="L694" s="21" t="s">
        <v>510</v>
      </c>
      <c r="M694" t="e">
        <v>#N/A</v>
      </c>
    </row>
    <row r="695" spans="1:13">
      <c r="A695" s="21">
        <v>2694</v>
      </c>
      <c r="B695" s="8">
        <v>100002694</v>
      </c>
      <c r="C695" s="21">
        <v>0</v>
      </c>
      <c r="D695" t="s">
        <v>4645</v>
      </c>
      <c r="E695" t="s">
        <v>4863</v>
      </c>
      <c r="F695" s="21" t="e">
        <v>#N/A</v>
      </c>
      <c r="G695" s="21">
        <v>0</v>
      </c>
      <c r="H695" s="21">
        <v>0</v>
      </c>
      <c r="I695" s="21">
        <v>0</v>
      </c>
      <c r="K695" s="21">
        <v>0</v>
      </c>
      <c r="L695" s="21" t="s">
        <v>510</v>
      </c>
      <c r="M695" t="e">
        <v>#N/A</v>
      </c>
    </row>
    <row r="696" spans="1:13">
      <c r="A696" s="21">
        <v>2695</v>
      </c>
      <c r="B696" s="8">
        <v>100002695</v>
      </c>
      <c r="C696" s="21">
        <v>0</v>
      </c>
      <c r="D696" t="s">
        <v>4645</v>
      </c>
      <c r="E696" t="s">
        <v>4863</v>
      </c>
      <c r="F696" s="21" t="e">
        <v>#N/A</v>
      </c>
      <c r="G696" s="21">
        <v>0</v>
      </c>
      <c r="H696" s="21">
        <v>0</v>
      </c>
      <c r="I696" s="21">
        <v>0</v>
      </c>
      <c r="K696" s="21">
        <v>0</v>
      </c>
      <c r="L696" s="21" t="s">
        <v>510</v>
      </c>
      <c r="M696" t="e">
        <v>#N/A</v>
      </c>
    </row>
    <row r="697" spans="1:13">
      <c r="A697" s="21">
        <v>2696</v>
      </c>
      <c r="B697" s="8">
        <v>100002696</v>
      </c>
      <c r="C697" s="21">
        <v>0</v>
      </c>
      <c r="D697" t="s">
        <v>4645</v>
      </c>
      <c r="E697" t="s">
        <v>4863</v>
      </c>
      <c r="F697" s="21" t="e">
        <v>#N/A</v>
      </c>
      <c r="G697" s="21">
        <v>0</v>
      </c>
      <c r="H697" s="21">
        <v>0</v>
      </c>
      <c r="I697" s="21">
        <v>0</v>
      </c>
      <c r="K697" s="21">
        <v>0</v>
      </c>
      <c r="L697" s="21" t="s">
        <v>510</v>
      </c>
      <c r="M697" t="e">
        <v>#N/A</v>
      </c>
    </row>
    <row r="698" spans="1:13">
      <c r="A698" s="21">
        <v>2697</v>
      </c>
      <c r="B698" s="8">
        <v>100002697</v>
      </c>
      <c r="C698" s="21">
        <v>0</v>
      </c>
      <c r="D698" t="s">
        <v>4645</v>
      </c>
      <c r="E698" t="s">
        <v>4863</v>
      </c>
      <c r="F698" s="21" t="e">
        <v>#N/A</v>
      </c>
      <c r="G698" s="21">
        <v>0</v>
      </c>
      <c r="H698" s="21">
        <v>0</v>
      </c>
      <c r="I698" s="21">
        <v>0</v>
      </c>
      <c r="K698" s="21">
        <v>0</v>
      </c>
      <c r="L698" s="21" t="s">
        <v>510</v>
      </c>
      <c r="M698" t="e">
        <v>#N/A</v>
      </c>
    </row>
    <row r="699" spans="1:13">
      <c r="A699" s="21">
        <v>2698</v>
      </c>
      <c r="B699" s="8">
        <v>100002698</v>
      </c>
      <c r="C699" s="21">
        <v>0</v>
      </c>
      <c r="D699" t="s">
        <v>4645</v>
      </c>
      <c r="E699" t="s">
        <v>4863</v>
      </c>
      <c r="F699" s="21" t="e">
        <v>#N/A</v>
      </c>
      <c r="G699" s="21">
        <v>0</v>
      </c>
      <c r="H699" s="21">
        <v>0</v>
      </c>
      <c r="I699" s="21">
        <v>0</v>
      </c>
      <c r="K699" s="21">
        <v>0</v>
      </c>
      <c r="L699" s="21" t="s">
        <v>510</v>
      </c>
      <c r="M699" t="e">
        <v>#N/A</v>
      </c>
    </row>
    <row r="700" spans="1:13">
      <c r="A700" s="21">
        <v>2699</v>
      </c>
      <c r="B700" s="8">
        <v>100002699</v>
      </c>
      <c r="C700" s="21">
        <v>0</v>
      </c>
      <c r="D700" t="s">
        <v>4645</v>
      </c>
      <c r="E700" t="s">
        <v>4863</v>
      </c>
      <c r="F700" s="21" t="e">
        <v>#N/A</v>
      </c>
      <c r="G700" s="21">
        <v>0</v>
      </c>
      <c r="H700" s="21">
        <v>0</v>
      </c>
      <c r="I700" s="21">
        <v>0</v>
      </c>
      <c r="K700" s="21">
        <v>0</v>
      </c>
      <c r="L700" s="21" t="s">
        <v>510</v>
      </c>
      <c r="M700" t="e">
        <v>#N/A</v>
      </c>
    </row>
    <row r="701" spans="1:13">
      <c r="A701" s="21">
        <v>2700</v>
      </c>
      <c r="B701" s="8">
        <v>100002700</v>
      </c>
      <c r="C701" s="21">
        <v>0</v>
      </c>
      <c r="D701" t="s">
        <v>4645</v>
      </c>
      <c r="E701" t="s">
        <v>4863</v>
      </c>
      <c r="F701" s="21" t="e">
        <v>#N/A</v>
      </c>
      <c r="G701" s="21">
        <v>0</v>
      </c>
      <c r="H701" s="21">
        <v>0</v>
      </c>
      <c r="I701" s="21">
        <v>0</v>
      </c>
      <c r="K701" s="21">
        <v>0</v>
      </c>
      <c r="L701" s="21" t="s">
        <v>510</v>
      </c>
      <c r="M701" t="e">
        <v>#N/A</v>
      </c>
    </row>
    <row r="702" spans="1:13">
      <c r="A702" s="21">
        <v>2701</v>
      </c>
      <c r="B702" s="8">
        <v>100002701</v>
      </c>
      <c r="C702" s="21">
        <v>0</v>
      </c>
      <c r="D702" t="s">
        <v>4645</v>
      </c>
      <c r="E702" t="s">
        <v>4863</v>
      </c>
      <c r="F702" s="21" t="e">
        <v>#N/A</v>
      </c>
      <c r="G702" s="21">
        <v>0</v>
      </c>
      <c r="H702" s="21">
        <v>0</v>
      </c>
      <c r="I702" s="21">
        <v>0</v>
      </c>
      <c r="K702" s="21">
        <v>0</v>
      </c>
      <c r="L702" s="21" t="s">
        <v>510</v>
      </c>
      <c r="M702" t="e">
        <v>#N/A</v>
      </c>
    </row>
    <row r="703" spans="1:13">
      <c r="A703" s="21">
        <v>2702</v>
      </c>
      <c r="B703" s="8">
        <v>100002702</v>
      </c>
      <c r="C703" s="21">
        <v>0</v>
      </c>
      <c r="D703" t="s">
        <v>4645</v>
      </c>
      <c r="E703" t="s">
        <v>4863</v>
      </c>
      <c r="F703" s="21" t="e">
        <v>#N/A</v>
      </c>
      <c r="G703" s="21">
        <v>0</v>
      </c>
      <c r="H703" s="21">
        <v>0</v>
      </c>
      <c r="I703" s="21">
        <v>0</v>
      </c>
      <c r="K703" s="21">
        <v>0</v>
      </c>
      <c r="L703" s="21" t="s">
        <v>510</v>
      </c>
      <c r="M703" t="e">
        <v>#N/A</v>
      </c>
    </row>
    <row r="704" spans="1:13">
      <c r="A704" s="21">
        <v>2703</v>
      </c>
      <c r="B704" s="8">
        <v>100002703</v>
      </c>
      <c r="C704" s="21">
        <v>0</v>
      </c>
      <c r="D704" t="s">
        <v>4645</v>
      </c>
      <c r="E704" t="s">
        <v>4863</v>
      </c>
      <c r="F704" s="21" t="e">
        <v>#N/A</v>
      </c>
      <c r="G704" s="21">
        <v>0</v>
      </c>
      <c r="H704" s="21">
        <v>0</v>
      </c>
      <c r="I704" s="21">
        <v>0</v>
      </c>
      <c r="K704" s="21">
        <v>0</v>
      </c>
      <c r="L704" s="21" t="s">
        <v>510</v>
      </c>
      <c r="M704" t="e">
        <v>#N/A</v>
      </c>
    </row>
    <row r="705" spans="1:13">
      <c r="A705" s="21">
        <v>2704</v>
      </c>
      <c r="B705" s="8">
        <v>100002704</v>
      </c>
      <c r="C705" s="21">
        <v>0</v>
      </c>
      <c r="D705" t="s">
        <v>4645</v>
      </c>
      <c r="E705" t="s">
        <v>4863</v>
      </c>
      <c r="F705" s="21" t="e">
        <v>#N/A</v>
      </c>
      <c r="G705" s="21">
        <v>0</v>
      </c>
      <c r="H705" s="21">
        <v>0</v>
      </c>
      <c r="I705" s="21">
        <v>0</v>
      </c>
      <c r="K705" s="21">
        <v>0</v>
      </c>
      <c r="L705" s="21" t="s">
        <v>510</v>
      </c>
      <c r="M705" t="e">
        <v>#N/A</v>
      </c>
    </row>
    <row r="706" spans="1:13">
      <c r="A706" s="21">
        <v>2705</v>
      </c>
      <c r="B706" s="8">
        <v>100002705</v>
      </c>
      <c r="C706" s="21">
        <v>0</v>
      </c>
      <c r="D706" t="s">
        <v>4645</v>
      </c>
      <c r="E706" t="s">
        <v>4863</v>
      </c>
      <c r="F706" s="21" t="e">
        <v>#N/A</v>
      </c>
      <c r="G706" s="21">
        <v>0</v>
      </c>
      <c r="H706" s="21">
        <v>0</v>
      </c>
      <c r="I706" s="21">
        <v>0</v>
      </c>
      <c r="K706" s="21">
        <v>0</v>
      </c>
      <c r="L706" s="21" t="s">
        <v>510</v>
      </c>
      <c r="M706" t="e">
        <v>#N/A</v>
      </c>
    </row>
    <row r="707" spans="1:13">
      <c r="A707" s="21">
        <v>2706</v>
      </c>
      <c r="B707" s="8">
        <v>100002706</v>
      </c>
      <c r="C707" s="21">
        <v>0</v>
      </c>
      <c r="D707" t="s">
        <v>4645</v>
      </c>
      <c r="E707" t="s">
        <v>4863</v>
      </c>
      <c r="F707" s="21" t="e">
        <v>#N/A</v>
      </c>
      <c r="G707" s="21">
        <v>0</v>
      </c>
      <c r="H707" s="21">
        <v>0</v>
      </c>
      <c r="I707" s="21">
        <v>0</v>
      </c>
      <c r="K707" s="21">
        <v>0</v>
      </c>
      <c r="L707" s="21" t="s">
        <v>510</v>
      </c>
      <c r="M707" t="e">
        <v>#N/A</v>
      </c>
    </row>
    <row r="708" spans="1:13">
      <c r="A708" s="21">
        <v>2707</v>
      </c>
      <c r="B708" s="8">
        <v>100002707</v>
      </c>
      <c r="C708" s="21">
        <v>0</v>
      </c>
      <c r="D708" t="s">
        <v>4645</v>
      </c>
      <c r="E708" t="s">
        <v>4863</v>
      </c>
      <c r="F708" s="21" t="e">
        <v>#N/A</v>
      </c>
      <c r="G708" s="21">
        <v>0</v>
      </c>
      <c r="H708" s="21">
        <v>0</v>
      </c>
      <c r="I708" s="21">
        <v>0</v>
      </c>
      <c r="K708" s="21">
        <v>0</v>
      </c>
      <c r="L708" s="21" t="s">
        <v>510</v>
      </c>
      <c r="M708" t="e">
        <v>#N/A</v>
      </c>
    </row>
    <row r="709" spans="1:13">
      <c r="A709" s="21">
        <v>2708</v>
      </c>
      <c r="B709" s="8">
        <v>100002708</v>
      </c>
      <c r="C709" s="21">
        <v>0</v>
      </c>
      <c r="D709" t="s">
        <v>4645</v>
      </c>
      <c r="E709" t="s">
        <v>4863</v>
      </c>
      <c r="F709" s="21" t="e">
        <v>#N/A</v>
      </c>
      <c r="G709" s="21">
        <v>0</v>
      </c>
      <c r="H709" s="21">
        <v>0</v>
      </c>
      <c r="I709" s="21">
        <v>0</v>
      </c>
      <c r="K709" s="21">
        <v>0</v>
      </c>
      <c r="L709" s="21" t="s">
        <v>510</v>
      </c>
      <c r="M709" t="e">
        <v>#N/A</v>
      </c>
    </row>
    <row r="710" spans="1:13">
      <c r="A710" s="21">
        <v>2709</v>
      </c>
      <c r="B710" s="8">
        <v>100002709</v>
      </c>
      <c r="C710" s="21">
        <v>0</v>
      </c>
      <c r="D710" t="s">
        <v>4645</v>
      </c>
      <c r="E710" t="s">
        <v>4863</v>
      </c>
      <c r="F710" s="21" t="e">
        <v>#N/A</v>
      </c>
      <c r="G710" s="21">
        <v>0</v>
      </c>
      <c r="H710" s="21">
        <v>0</v>
      </c>
      <c r="I710" s="21">
        <v>0</v>
      </c>
      <c r="K710" s="21">
        <v>0</v>
      </c>
      <c r="L710" s="21" t="s">
        <v>510</v>
      </c>
      <c r="M710" t="e">
        <v>#N/A</v>
      </c>
    </row>
    <row r="711" spans="1:13">
      <c r="A711" s="21">
        <v>2710</v>
      </c>
      <c r="B711" s="8">
        <v>100002710</v>
      </c>
      <c r="C711" s="21">
        <v>0</v>
      </c>
      <c r="D711" t="s">
        <v>4645</v>
      </c>
      <c r="E711" t="s">
        <v>4863</v>
      </c>
      <c r="F711" s="21" t="e">
        <v>#N/A</v>
      </c>
      <c r="G711" s="21">
        <v>0</v>
      </c>
      <c r="H711" s="21">
        <v>0</v>
      </c>
      <c r="I711" s="21">
        <v>0</v>
      </c>
      <c r="K711" s="21">
        <v>0</v>
      </c>
      <c r="L711" s="21" t="s">
        <v>510</v>
      </c>
      <c r="M711" t="e">
        <v>#N/A</v>
      </c>
    </row>
    <row r="712" spans="1:13">
      <c r="A712" s="21">
        <v>2711</v>
      </c>
      <c r="B712" s="8">
        <v>100002711</v>
      </c>
      <c r="C712" s="21">
        <v>0</v>
      </c>
      <c r="D712" t="s">
        <v>4645</v>
      </c>
      <c r="E712" t="s">
        <v>4863</v>
      </c>
      <c r="F712" s="21" t="e">
        <v>#N/A</v>
      </c>
      <c r="G712" s="21">
        <v>0</v>
      </c>
      <c r="H712" s="21">
        <v>0</v>
      </c>
      <c r="I712" s="21">
        <v>0</v>
      </c>
      <c r="K712" s="21">
        <v>0</v>
      </c>
      <c r="L712" s="21" t="s">
        <v>510</v>
      </c>
      <c r="M712" t="e">
        <v>#N/A</v>
      </c>
    </row>
    <row r="713" spans="1:13">
      <c r="A713" s="21">
        <v>2712</v>
      </c>
      <c r="B713" s="8">
        <v>100002712</v>
      </c>
      <c r="C713" s="21">
        <v>0</v>
      </c>
      <c r="D713" t="s">
        <v>4645</v>
      </c>
      <c r="E713" t="s">
        <v>4863</v>
      </c>
      <c r="F713" s="21" t="e">
        <v>#N/A</v>
      </c>
      <c r="G713" s="21">
        <v>0</v>
      </c>
      <c r="H713" s="21">
        <v>0</v>
      </c>
      <c r="I713" s="21">
        <v>0</v>
      </c>
      <c r="K713" s="21">
        <v>0</v>
      </c>
      <c r="L713" s="21" t="s">
        <v>510</v>
      </c>
      <c r="M713" t="e">
        <v>#N/A</v>
      </c>
    </row>
    <row r="714" spans="1:13">
      <c r="A714" s="21">
        <v>2713</v>
      </c>
      <c r="B714" s="8">
        <v>100002713</v>
      </c>
      <c r="C714" s="21">
        <v>0</v>
      </c>
      <c r="D714" t="s">
        <v>4645</v>
      </c>
      <c r="E714" t="s">
        <v>4863</v>
      </c>
      <c r="F714" s="21" t="e">
        <v>#N/A</v>
      </c>
      <c r="G714" s="21">
        <v>0</v>
      </c>
      <c r="H714" s="21">
        <v>0</v>
      </c>
      <c r="I714" s="21">
        <v>0</v>
      </c>
      <c r="K714" s="21">
        <v>0</v>
      </c>
      <c r="L714" s="21" t="s">
        <v>510</v>
      </c>
      <c r="M714" t="e">
        <v>#N/A</v>
      </c>
    </row>
    <row r="715" spans="1:13">
      <c r="A715" s="21">
        <v>2714</v>
      </c>
      <c r="B715" s="8">
        <v>100002714</v>
      </c>
      <c r="C715" s="21">
        <v>0</v>
      </c>
      <c r="D715" t="s">
        <v>4645</v>
      </c>
      <c r="E715" t="s">
        <v>4863</v>
      </c>
      <c r="F715" s="21" t="e">
        <v>#N/A</v>
      </c>
      <c r="G715" s="21">
        <v>0</v>
      </c>
      <c r="H715" s="21">
        <v>0</v>
      </c>
      <c r="I715" s="21">
        <v>0</v>
      </c>
      <c r="K715" s="21">
        <v>0</v>
      </c>
      <c r="L715" s="21" t="s">
        <v>510</v>
      </c>
      <c r="M715" t="e">
        <v>#N/A</v>
      </c>
    </row>
    <row r="716" spans="1:13">
      <c r="A716" s="21">
        <v>2715</v>
      </c>
      <c r="B716" s="8">
        <v>100002715</v>
      </c>
      <c r="C716" s="21">
        <v>0</v>
      </c>
      <c r="D716" t="s">
        <v>4645</v>
      </c>
      <c r="E716" t="s">
        <v>4863</v>
      </c>
      <c r="F716" s="21" t="e">
        <v>#N/A</v>
      </c>
      <c r="G716" s="21">
        <v>0</v>
      </c>
      <c r="H716" s="21">
        <v>0</v>
      </c>
      <c r="I716" s="21">
        <v>0</v>
      </c>
      <c r="K716" s="21">
        <v>0</v>
      </c>
      <c r="L716" s="21" t="s">
        <v>510</v>
      </c>
      <c r="M716" t="e">
        <v>#N/A</v>
      </c>
    </row>
    <row r="717" spans="1:13">
      <c r="A717" s="21">
        <v>2716</v>
      </c>
      <c r="B717" s="8">
        <v>100002716</v>
      </c>
      <c r="C717" s="21">
        <v>0</v>
      </c>
      <c r="D717" t="s">
        <v>4645</v>
      </c>
      <c r="E717" t="s">
        <v>4863</v>
      </c>
      <c r="F717" s="21" t="e">
        <v>#N/A</v>
      </c>
      <c r="G717" s="21">
        <v>0</v>
      </c>
      <c r="H717" s="21">
        <v>0</v>
      </c>
      <c r="I717" s="21">
        <v>0</v>
      </c>
      <c r="K717" s="21">
        <v>0</v>
      </c>
      <c r="L717" s="21" t="s">
        <v>510</v>
      </c>
      <c r="M717" t="e">
        <v>#N/A</v>
      </c>
    </row>
    <row r="718" spans="1:13">
      <c r="A718" s="21">
        <v>2717</v>
      </c>
      <c r="B718" s="8">
        <v>100002717</v>
      </c>
      <c r="C718" s="21">
        <v>0</v>
      </c>
      <c r="D718" t="s">
        <v>4645</v>
      </c>
      <c r="E718" t="s">
        <v>4863</v>
      </c>
      <c r="F718" s="21" t="e">
        <v>#N/A</v>
      </c>
      <c r="G718" s="21">
        <v>0</v>
      </c>
      <c r="H718" s="21">
        <v>0</v>
      </c>
      <c r="I718" s="21">
        <v>0</v>
      </c>
      <c r="K718" s="21">
        <v>0</v>
      </c>
      <c r="L718" s="21" t="s">
        <v>510</v>
      </c>
      <c r="M718" t="e">
        <v>#N/A</v>
      </c>
    </row>
    <row r="719" spans="1:13">
      <c r="A719" s="21">
        <v>2718</v>
      </c>
      <c r="B719" s="8">
        <v>100002718</v>
      </c>
      <c r="C719" s="21">
        <v>0</v>
      </c>
      <c r="D719" t="s">
        <v>4645</v>
      </c>
      <c r="E719" t="s">
        <v>4863</v>
      </c>
      <c r="F719" s="21" t="e">
        <v>#N/A</v>
      </c>
      <c r="G719" s="21">
        <v>0</v>
      </c>
      <c r="H719" s="21">
        <v>0</v>
      </c>
      <c r="I719" s="21">
        <v>0</v>
      </c>
      <c r="K719" s="21">
        <v>0</v>
      </c>
      <c r="L719" s="21" t="s">
        <v>510</v>
      </c>
      <c r="M719" t="e">
        <v>#N/A</v>
      </c>
    </row>
    <row r="720" spans="1:13">
      <c r="A720" s="21">
        <v>2719</v>
      </c>
      <c r="B720" s="8">
        <v>100002719</v>
      </c>
      <c r="C720" s="21">
        <v>0</v>
      </c>
      <c r="D720" t="s">
        <v>4645</v>
      </c>
      <c r="E720" t="s">
        <v>4863</v>
      </c>
      <c r="F720" s="21" t="e">
        <v>#N/A</v>
      </c>
      <c r="G720" s="21">
        <v>0</v>
      </c>
      <c r="H720" s="21">
        <v>0</v>
      </c>
      <c r="I720" s="21">
        <v>0</v>
      </c>
      <c r="K720" s="21">
        <v>0</v>
      </c>
      <c r="L720" s="21" t="s">
        <v>510</v>
      </c>
      <c r="M720" t="e">
        <v>#N/A</v>
      </c>
    </row>
    <row r="721" spans="1:13">
      <c r="A721" s="21">
        <v>2720</v>
      </c>
      <c r="B721" s="8">
        <v>100002720</v>
      </c>
      <c r="C721" s="21">
        <v>0</v>
      </c>
      <c r="D721" t="s">
        <v>4645</v>
      </c>
      <c r="E721" t="s">
        <v>4863</v>
      </c>
      <c r="F721" s="21" t="e">
        <v>#N/A</v>
      </c>
      <c r="G721" s="21">
        <v>0</v>
      </c>
      <c r="H721" s="21">
        <v>0</v>
      </c>
      <c r="I721" s="21">
        <v>0</v>
      </c>
      <c r="K721" s="21">
        <v>0</v>
      </c>
      <c r="L721" s="21" t="s">
        <v>510</v>
      </c>
      <c r="M721" t="e">
        <v>#N/A</v>
      </c>
    </row>
    <row r="722" spans="1:13">
      <c r="A722" s="21">
        <v>2721</v>
      </c>
      <c r="B722" s="8">
        <v>100002721</v>
      </c>
      <c r="C722" s="21">
        <v>0</v>
      </c>
      <c r="D722" t="s">
        <v>4645</v>
      </c>
      <c r="E722" t="s">
        <v>4863</v>
      </c>
      <c r="F722" s="21" t="e">
        <v>#N/A</v>
      </c>
      <c r="G722" s="21">
        <v>0</v>
      </c>
      <c r="H722" s="21">
        <v>0</v>
      </c>
      <c r="I722" s="21">
        <v>0</v>
      </c>
      <c r="K722" s="21">
        <v>0</v>
      </c>
      <c r="L722" s="21" t="s">
        <v>510</v>
      </c>
      <c r="M722" t="e">
        <v>#N/A</v>
      </c>
    </row>
    <row r="723" spans="1:13">
      <c r="A723" s="21">
        <v>2722</v>
      </c>
      <c r="B723" s="8">
        <v>100002722</v>
      </c>
      <c r="C723" s="21">
        <v>0</v>
      </c>
      <c r="D723" t="s">
        <v>4645</v>
      </c>
      <c r="E723" t="s">
        <v>4863</v>
      </c>
      <c r="F723" s="21" t="e">
        <v>#N/A</v>
      </c>
      <c r="G723" s="21">
        <v>0</v>
      </c>
      <c r="H723" s="21">
        <v>0</v>
      </c>
      <c r="I723" s="21">
        <v>0</v>
      </c>
      <c r="K723" s="21">
        <v>0</v>
      </c>
      <c r="L723" s="21" t="s">
        <v>510</v>
      </c>
      <c r="M723" t="e">
        <v>#N/A</v>
      </c>
    </row>
    <row r="724" spans="1:13">
      <c r="A724" s="21">
        <v>2723</v>
      </c>
      <c r="B724" s="8">
        <v>100002723</v>
      </c>
      <c r="C724" s="21">
        <v>0</v>
      </c>
      <c r="D724" t="s">
        <v>4645</v>
      </c>
      <c r="E724" t="s">
        <v>4863</v>
      </c>
      <c r="F724" s="21" t="e">
        <v>#N/A</v>
      </c>
      <c r="G724" s="21">
        <v>0</v>
      </c>
      <c r="H724" s="21">
        <v>0</v>
      </c>
      <c r="I724" s="21">
        <v>0</v>
      </c>
      <c r="K724" s="21">
        <v>0</v>
      </c>
      <c r="L724" s="21" t="s">
        <v>510</v>
      </c>
      <c r="M724" t="e">
        <v>#N/A</v>
      </c>
    </row>
    <row r="725" spans="1:13">
      <c r="A725" s="21">
        <v>2724</v>
      </c>
      <c r="B725" s="8">
        <v>100002724</v>
      </c>
      <c r="C725" s="21">
        <v>0</v>
      </c>
      <c r="D725" t="s">
        <v>4645</v>
      </c>
      <c r="E725" t="s">
        <v>4863</v>
      </c>
      <c r="F725" s="21" t="e">
        <v>#N/A</v>
      </c>
      <c r="G725" s="21">
        <v>0</v>
      </c>
      <c r="H725" s="21">
        <v>0</v>
      </c>
      <c r="I725" s="21">
        <v>0</v>
      </c>
      <c r="K725" s="21">
        <v>0</v>
      </c>
      <c r="L725" s="21" t="s">
        <v>510</v>
      </c>
      <c r="M725" t="e">
        <v>#N/A</v>
      </c>
    </row>
    <row r="726" spans="1:13">
      <c r="A726" s="21">
        <v>2725</v>
      </c>
      <c r="B726" s="8">
        <v>100002725</v>
      </c>
      <c r="C726" s="21">
        <v>0</v>
      </c>
      <c r="D726" t="s">
        <v>4645</v>
      </c>
      <c r="E726" t="s">
        <v>4863</v>
      </c>
      <c r="F726" s="21" t="e">
        <v>#N/A</v>
      </c>
      <c r="G726" s="21">
        <v>0</v>
      </c>
      <c r="H726" s="21">
        <v>0</v>
      </c>
      <c r="I726" s="21">
        <v>0</v>
      </c>
      <c r="K726" s="21">
        <v>0</v>
      </c>
      <c r="L726" s="21" t="s">
        <v>510</v>
      </c>
      <c r="M726" t="e">
        <v>#N/A</v>
      </c>
    </row>
    <row r="727" spans="1:13">
      <c r="A727" s="21">
        <v>2726</v>
      </c>
      <c r="B727" s="8">
        <v>100002726</v>
      </c>
      <c r="C727" s="21">
        <v>0</v>
      </c>
      <c r="D727" t="s">
        <v>4645</v>
      </c>
      <c r="E727" t="s">
        <v>4863</v>
      </c>
      <c r="F727" s="21" t="e">
        <v>#N/A</v>
      </c>
      <c r="G727" s="21">
        <v>0</v>
      </c>
      <c r="H727" s="21">
        <v>0</v>
      </c>
      <c r="I727" s="21">
        <v>0</v>
      </c>
      <c r="K727" s="21">
        <v>0</v>
      </c>
      <c r="L727" s="21" t="s">
        <v>510</v>
      </c>
      <c r="M727" t="e">
        <v>#N/A</v>
      </c>
    </row>
    <row r="728" spans="1:13">
      <c r="A728" s="21">
        <v>2727</v>
      </c>
      <c r="B728" s="8">
        <v>100002727</v>
      </c>
      <c r="C728" s="21">
        <v>0</v>
      </c>
      <c r="D728" t="s">
        <v>4645</v>
      </c>
      <c r="E728" t="s">
        <v>4863</v>
      </c>
      <c r="F728" s="21" t="e">
        <v>#N/A</v>
      </c>
      <c r="G728" s="21">
        <v>0</v>
      </c>
      <c r="H728" s="21">
        <v>0</v>
      </c>
      <c r="I728" s="21">
        <v>0</v>
      </c>
      <c r="K728" s="21">
        <v>0</v>
      </c>
      <c r="L728" s="21" t="s">
        <v>510</v>
      </c>
      <c r="M728" t="e">
        <v>#N/A</v>
      </c>
    </row>
    <row r="729" spans="1:13">
      <c r="A729" s="21">
        <v>2728</v>
      </c>
      <c r="B729" s="8">
        <v>100002728</v>
      </c>
      <c r="C729" s="21">
        <v>0</v>
      </c>
      <c r="D729" t="s">
        <v>4645</v>
      </c>
      <c r="E729" t="s">
        <v>4863</v>
      </c>
      <c r="F729" s="21" t="e">
        <v>#N/A</v>
      </c>
      <c r="G729" s="21">
        <v>0</v>
      </c>
      <c r="H729" s="21">
        <v>0</v>
      </c>
      <c r="I729" s="21">
        <v>0</v>
      </c>
      <c r="K729" s="21">
        <v>0</v>
      </c>
      <c r="L729" s="21" t="s">
        <v>510</v>
      </c>
      <c r="M729" t="e">
        <v>#N/A</v>
      </c>
    </row>
    <row r="730" spans="1:13">
      <c r="A730" s="21">
        <v>2729</v>
      </c>
      <c r="B730" s="8">
        <v>100002729</v>
      </c>
      <c r="C730" s="21">
        <v>0</v>
      </c>
      <c r="D730" t="s">
        <v>4645</v>
      </c>
      <c r="E730" t="s">
        <v>4863</v>
      </c>
      <c r="F730" s="21" t="e">
        <v>#N/A</v>
      </c>
      <c r="G730" s="21">
        <v>0</v>
      </c>
      <c r="H730" s="21">
        <v>0</v>
      </c>
      <c r="I730" s="21">
        <v>0</v>
      </c>
      <c r="K730" s="21">
        <v>0</v>
      </c>
      <c r="L730" s="21" t="s">
        <v>510</v>
      </c>
      <c r="M730" t="e">
        <v>#N/A</v>
      </c>
    </row>
    <row r="731" spans="1:13">
      <c r="A731" s="21">
        <v>2730</v>
      </c>
      <c r="B731" s="8">
        <v>100002730</v>
      </c>
      <c r="C731" s="21">
        <v>0</v>
      </c>
      <c r="D731" t="s">
        <v>4645</v>
      </c>
      <c r="E731" t="s">
        <v>4863</v>
      </c>
      <c r="F731" s="21" t="e">
        <v>#N/A</v>
      </c>
      <c r="G731" s="21">
        <v>0</v>
      </c>
      <c r="H731" s="21">
        <v>0</v>
      </c>
      <c r="I731" s="21">
        <v>0</v>
      </c>
      <c r="K731" s="21">
        <v>0</v>
      </c>
      <c r="L731" s="21" t="s">
        <v>510</v>
      </c>
      <c r="M731" t="e">
        <v>#N/A</v>
      </c>
    </row>
    <row r="732" spans="1:13">
      <c r="A732" s="21">
        <v>2731</v>
      </c>
      <c r="B732" s="8">
        <v>100002731</v>
      </c>
      <c r="C732" s="21">
        <v>0</v>
      </c>
      <c r="D732" t="s">
        <v>4645</v>
      </c>
      <c r="E732" t="s">
        <v>4863</v>
      </c>
      <c r="F732" s="21" t="e">
        <v>#N/A</v>
      </c>
      <c r="G732" s="21">
        <v>0</v>
      </c>
      <c r="H732" s="21">
        <v>0</v>
      </c>
      <c r="I732" s="21">
        <v>0</v>
      </c>
      <c r="K732" s="21">
        <v>0</v>
      </c>
      <c r="L732" s="21" t="s">
        <v>510</v>
      </c>
      <c r="M732" t="e">
        <v>#N/A</v>
      </c>
    </row>
    <row r="733" spans="1:13">
      <c r="A733" s="21">
        <v>2732</v>
      </c>
      <c r="B733" s="8">
        <v>100002732</v>
      </c>
      <c r="C733" s="21">
        <v>0</v>
      </c>
      <c r="D733" t="s">
        <v>4645</v>
      </c>
      <c r="E733" t="s">
        <v>4863</v>
      </c>
      <c r="F733" s="21" t="e">
        <v>#N/A</v>
      </c>
      <c r="G733" s="21">
        <v>0</v>
      </c>
      <c r="H733" s="21">
        <v>0</v>
      </c>
      <c r="I733" s="21">
        <v>0</v>
      </c>
      <c r="K733" s="21">
        <v>0</v>
      </c>
      <c r="L733" s="21" t="s">
        <v>510</v>
      </c>
      <c r="M733" t="e">
        <v>#N/A</v>
      </c>
    </row>
    <row r="734" spans="1:13">
      <c r="A734" s="21">
        <v>2733</v>
      </c>
      <c r="B734" s="8">
        <v>100002733</v>
      </c>
      <c r="C734" s="21">
        <v>0</v>
      </c>
      <c r="D734" t="s">
        <v>4645</v>
      </c>
      <c r="E734" t="s">
        <v>4863</v>
      </c>
      <c r="F734" s="21" t="e">
        <v>#N/A</v>
      </c>
      <c r="G734" s="21">
        <v>0</v>
      </c>
      <c r="H734" s="21">
        <v>0</v>
      </c>
      <c r="I734" s="21">
        <v>0</v>
      </c>
      <c r="K734" s="21">
        <v>0</v>
      </c>
      <c r="L734" s="21" t="s">
        <v>510</v>
      </c>
      <c r="M734" t="e">
        <v>#N/A</v>
      </c>
    </row>
    <row r="735" spans="1:13">
      <c r="A735" s="21">
        <v>2734</v>
      </c>
      <c r="B735" s="8">
        <v>100002734</v>
      </c>
      <c r="C735" s="21">
        <v>0</v>
      </c>
      <c r="D735" t="s">
        <v>4645</v>
      </c>
      <c r="E735" t="s">
        <v>4863</v>
      </c>
      <c r="F735" s="21" t="e">
        <v>#N/A</v>
      </c>
      <c r="G735" s="21">
        <v>0</v>
      </c>
      <c r="H735" s="21">
        <v>0</v>
      </c>
      <c r="I735" s="21">
        <v>0</v>
      </c>
      <c r="K735" s="21">
        <v>0</v>
      </c>
      <c r="L735" s="21" t="s">
        <v>510</v>
      </c>
      <c r="M735" t="e">
        <v>#N/A</v>
      </c>
    </row>
    <row r="736" spans="1:13">
      <c r="A736" s="21">
        <v>2735</v>
      </c>
      <c r="B736" s="8">
        <v>100002735</v>
      </c>
      <c r="C736" s="21">
        <v>0</v>
      </c>
      <c r="D736" t="s">
        <v>4645</v>
      </c>
      <c r="E736" t="s">
        <v>4863</v>
      </c>
      <c r="F736" s="21" t="e">
        <v>#N/A</v>
      </c>
      <c r="G736" s="21">
        <v>0</v>
      </c>
      <c r="H736" s="21">
        <v>0</v>
      </c>
      <c r="I736" s="21">
        <v>0</v>
      </c>
      <c r="K736" s="21">
        <v>0</v>
      </c>
      <c r="L736" s="21" t="s">
        <v>510</v>
      </c>
      <c r="M736" t="e">
        <v>#N/A</v>
      </c>
    </row>
    <row r="737" spans="1:13">
      <c r="A737" s="21">
        <v>2736</v>
      </c>
      <c r="B737" s="8">
        <v>100002736</v>
      </c>
      <c r="C737" s="21">
        <v>0</v>
      </c>
      <c r="D737" t="s">
        <v>4645</v>
      </c>
      <c r="E737" t="s">
        <v>4863</v>
      </c>
      <c r="F737" s="21" t="e">
        <v>#N/A</v>
      </c>
      <c r="G737" s="21">
        <v>0</v>
      </c>
      <c r="H737" s="21">
        <v>0</v>
      </c>
      <c r="I737" s="21">
        <v>0</v>
      </c>
      <c r="K737" s="21">
        <v>0</v>
      </c>
      <c r="L737" s="21" t="s">
        <v>510</v>
      </c>
      <c r="M737" t="e">
        <v>#N/A</v>
      </c>
    </row>
    <row r="738" spans="1:13">
      <c r="A738" s="21">
        <v>2737</v>
      </c>
      <c r="B738" s="8">
        <v>100002737</v>
      </c>
      <c r="C738" s="21">
        <v>0</v>
      </c>
      <c r="D738" t="s">
        <v>4645</v>
      </c>
      <c r="E738" t="s">
        <v>4863</v>
      </c>
      <c r="F738" s="21" t="e">
        <v>#N/A</v>
      </c>
      <c r="G738" s="21">
        <v>0</v>
      </c>
      <c r="H738" s="21">
        <v>0</v>
      </c>
      <c r="I738" s="21">
        <v>0</v>
      </c>
      <c r="K738" s="21">
        <v>0</v>
      </c>
      <c r="L738" s="21" t="s">
        <v>510</v>
      </c>
      <c r="M738" t="e">
        <v>#N/A</v>
      </c>
    </row>
    <row r="739" spans="1:13">
      <c r="A739" s="21">
        <v>2738</v>
      </c>
      <c r="B739" s="8">
        <v>100002738</v>
      </c>
      <c r="C739" s="21">
        <v>0</v>
      </c>
      <c r="D739" t="s">
        <v>4645</v>
      </c>
      <c r="E739" t="s">
        <v>4863</v>
      </c>
      <c r="F739" s="21" t="e">
        <v>#N/A</v>
      </c>
      <c r="G739" s="21">
        <v>0</v>
      </c>
      <c r="H739" s="21">
        <v>0</v>
      </c>
      <c r="I739" s="21">
        <v>0</v>
      </c>
      <c r="K739" s="21">
        <v>0</v>
      </c>
      <c r="L739" s="21" t="s">
        <v>510</v>
      </c>
      <c r="M739" t="e">
        <v>#N/A</v>
      </c>
    </row>
    <row r="740" spans="1:13">
      <c r="A740" s="21">
        <v>2739</v>
      </c>
      <c r="B740" s="8">
        <v>100002739</v>
      </c>
      <c r="C740" s="21">
        <v>0</v>
      </c>
      <c r="D740" t="s">
        <v>4645</v>
      </c>
      <c r="E740" t="s">
        <v>4863</v>
      </c>
      <c r="F740" s="21" t="e">
        <v>#N/A</v>
      </c>
      <c r="G740" s="21">
        <v>0</v>
      </c>
      <c r="H740" s="21">
        <v>0</v>
      </c>
      <c r="I740" s="21">
        <v>0</v>
      </c>
      <c r="K740" s="21">
        <v>0</v>
      </c>
      <c r="L740" s="21" t="s">
        <v>510</v>
      </c>
      <c r="M740" t="e">
        <v>#N/A</v>
      </c>
    </row>
    <row r="741" spans="1:13">
      <c r="A741" s="21">
        <v>2740</v>
      </c>
      <c r="B741" s="8">
        <v>100002740</v>
      </c>
      <c r="C741" s="21">
        <v>0</v>
      </c>
      <c r="D741" t="s">
        <v>4645</v>
      </c>
      <c r="E741" t="s">
        <v>4863</v>
      </c>
      <c r="F741" s="21" t="e">
        <v>#N/A</v>
      </c>
      <c r="G741" s="21">
        <v>0</v>
      </c>
      <c r="H741" s="21">
        <v>0</v>
      </c>
      <c r="I741" s="21">
        <v>0</v>
      </c>
      <c r="K741" s="21">
        <v>0</v>
      </c>
      <c r="L741" s="21" t="s">
        <v>510</v>
      </c>
      <c r="M741" t="e">
        <v>#N/A</v>
      </c>
    </row>
    <row r="742" spans="1:13">
      <c r="A742" s="21">
        <v>2741</v>
      </c>
      <c r="B742" s="8">
        <v>100002741</v>
      </c>
      <c r="C742" s="21">
        <v>0</v>
      </c>
      <c r="D742" t="s">
        <v>4645</v>
      </c>
      <c r="E742" t="s">
        <v>4863</v>
      </c>
      <c r="F742" s="21" t="e">
        <v>#N/A</v>
      </c>
      <c r="G742" s="21">
        <v>0</v>
      </c>
      <c r="H742" s="21">
        <v>0</v>
      </c>
      <c r="I742" s="21">
        <v>0</v>
      </c>
      <c r="K742" s="21">
        <v>0</v>
      </c>
      <c r="L742" s="21" t="s">
        <v>510</v>
      </c>
      <c r="M742" t="e">
        <v>#N/A</v>
      </c>
    </row>
    <row r="743" spans="1:13">
      <c r="A743" s="21">
        <v>2742</v>
      </c>
      <c r="B743" s="8">
        <v>100002742</v>
      </c>
      <c r="C743" s="21">
        <v>0</v>
      </c>
      <c r="D743" t="s">
        <v>4645</v>
      </c>
      <c r="E743" t="s">
        <v>4863</v>
      </c>
      <c r="F743" s="21" t="e">
        <v>#N/A</v>
      </c>
      <c r="G743" s="21">
        <v>0</v>
      </c>
      <c r="H743" s="21">
        <v>0</v>
      </c>
      <c r="I743" s="21">
        <v>0</v>
      </c>
      <c r="K743" s="21">
        <v>0</v>
      </c>
      <c r="L743" s="21" t="s">
        <v>510</v>
      </c>
      <c r="M743" t="e">
        <v>#N/A</v>
      </c>
    </row>
    <row r="744" spans="1:13">
      <c r="A744" s="21">
        <v>2743</v>
      </c>
      <c r="B744" s="8">
        <v>100002743</v>
      </c>
      <c r="C744" s="21">
        <v>0</v>
      </c>
      <c r="D744" t="s">
        <v>4645</v>
      </c>
      <c r="E744" t="s">
        <v>4863</v>
      </c>
      <c r="F744" s="21" t="e">
        <v>#N/A</v>
      </c>
      <c r="G744" s="21">
        <v>0</v>
      </c>
      <c r="H744" s="21">
        <v>0</v>
      </c>
      <c r="I744" s="21">
        <v>0</v>
      </c>
      <c r="K744" s="21">
        <v>0</v>
      </c>
      <c r="L744" s="21" t="s">
        <v>510</v>
      </c>
      <c r="M744" t="e">
        <v>#N/A</v>
      </c>
    </row>
    <row r="745" spans="1:13">
      <c r="A745" s="21">
        <v>2744</v>
      </c>
      <c r="B745" s="8">
        <v>100002744</v>
      </c>
      <c r="C745" s="21">
        <v>0</v>
      </c>
      <c r="D745" t="s">
        <v>4645</v>
      </c>
      <c r="E745" t="s">
        <v>4863</v>
      </c>
      <c r="F745" s="21" t="e">
        <v>#N/A</v>
      </c>
      <c r="G745" s="21">
        <v>0</v>
      </c>
      <c r="H745" s="21">
        <v>0</v>
      </c>
      <c r="I745" s="21">
        <v>0</v>
      </c>
      <c r="K745" s="21">
        <v>0</v>
      </c>
      <c r="L745" s="21" t="s">
        <v>510</v>
      </c>
      <c r="M745" t="e">
        <v>#N/A</v>
      </c>
    </row>
    <row r="746" spans="1:13">
      <c r="A746" s="21">
        <v>2745</v>
      </c>
      <c r="B746" s="8">
        <v>100002745</v>
      </c>
      <c r="C746" s="21">
        <v>0</v>
      </c>
      <c r="D746" t="s">
        <v>4645</v>
      </c>
      <c r="E746" t="s">
        <v>4863</v>
      </c>
      <c r="F746" s="21" t="e">
        <v>#N/A</v>
      </c>
      <c r="G746" s="21">
        <v>0</v>
      </c>
      <c r="H746" s="21">
        <v>0</v>
      </c>
      <c r="I746" s="21">
        <v>0</v>
      </c>
      <c r="K746" s="21">
        <v>0</v>
      </c>
      <c r="L746" s="21" t="s">
        <v>510</v>
      </c>
      <c r="M746" t="e">
        <v>#N/A</v>
      </c>
    </row>
    <row r="747" spans="1:13">
      <c r="A747" s="21">
        <v>2746</v>
      </c>
      <c r="B747" s="8">
        <v>100002746</v>
      </c>
      <c r="C747" s="21">
        <v>0</v>
      </c>
      <c r="D747" t="s">
        <v>4645</v>
      </c>
      <c r="E747" t="s">
        <v>4863</v>
      </c>
      <c r="F747" s="21" t="e">
        <v>#N/A</v>
      </c>
      <c r="G747" s="21">
        <v>0</v>
      </c>
      <c r="H747" s="21">
        <v>0</v>
      </c>
      <c r="I747" s="21">
        <v>0</v>
      </c>
      <c r="K747" s="21">
        <v>0</v>
      </c>
      <c r="L747" s="21" t="s">
        <v>510</v>
      </c>
      <c r="M747" t="e">
        <v>#N/A</v>
      </c>
    </row>
    <row r="748" spans="1:13">
      <c r="A748" s="21">
        <v>2747</v>
      </c>
      <c r="B748" s="8">
        <v>100002747</v>
      </c>
      <c r="C748" s="21">
        <v>0</v>
      </c>
      <c r="D748" t="s">
        <v>4645</v>
      </c>
      <c r="E748" t="s">
        <v>4863</v>
      </c>
      <c r="F748" s="21" t="e">
        <v>#N/A</v>
      </c>
      <c r="G748" s="21">
        <v>0</v>
      </c>
      <c r="H748" s="21">
        <v>0</v>
      </c>
      <c r="I748" s="21">
        <v>0</v>
      </c>
      <c r="K748" s="21">
        <v>0</v>
      </c>
      <c r="L748" s="21" t="s">
        <v>510</v>
      </c>
      <c r="M748" t="e">
        <v>#N/A</v>
      </c>
    </row>
    <row r="749" spans="1:13">
      <c r="A749" s="21">
        <v>2748</v>
      </c>
      <c r="B749" s="8">
        <v>100002748</v>
      </c>
      <c r="C749" s="21">
        <v>0</v>
      </c>
      <c r="D749" t="s">
        <v>4645</v>
      </c>
      <c r="E749" t="s">
        <v>4863</v>
      </c>
      <c r="F749" s="21" t="e">
        <v>#N/A</v>
      </c>
      <c r="G749" s="21">
        <v>0</v>
      </c>
      <c r="H749" s="21">
        <v>0</v>
      </c>
      <c r="I749" s="21">
        <v>0</v>
      </c>
      <c r="K749" s="21">
        <v>0</v>
      </c>
      <c r="L749" s="21" t="s">
        <v>510</v>
      </c>
      <c r="M749" t="e">
        <v>#N/A</v>
      </c>
    </row>
    <row r="750" spans="1:13">
      <c r="A750" s="21">
        <v>2749</v>
      </c>
      <c r="B750" s="8">
        <v>100002749</v>
      </c>
      <c r="C750" s="21">
        <v>0</v>
      </c>
      <c r="D750" t="s">
        <v>4645</v>
      </c>
      <c r="E750" t="s">
        <v>4863</v>
      </c>
      <c r="F750" s="21" t="e">
        <v>#N/A</v>
      </c>
      <c r="G750" s="21">
        <v>0</v>
      </c>
      <c r="H750" s="21">
        <v>0</v>
      </c>
      <c r="I750" s="21">
        <v>0</v>
      </c>
      <c r="K750" s="21">
        <v>0</v>
      </c>
      <c r="L750" s="21" t="s">
        <v>510</v>
      </c>
      <c r="M750" t="e">
        <v>#N/A</v>
      </c>
    </row>
    <row r="751" spans="1:13">
      <c r="A751" s="21">
        <v>2750</v>
      </c>
      <c r="B751" s="8">
        <v>100002750</v>
      </c>
      <c r="C751" s="21">
        <v>0</v>
      </c>
      <c r="D751" t="s">
        <v>4645</v>
      </c>
      <c r="E751" t="s">
        <v>4863</v>
      </c>
      <c r="F751" s="21" t="e">
        <v>#N/A</v>
      </c>
      <c r="G751" s="21">
        <v>0</v>
      </c>
      <c r="H751" s="21">
        <v>0</v>
      </c>
      <c r="I751" s="21">
        <v>0</v>
      </c>
      <c r="K751" s="21">
        <v>0</v>
      </c>
      <c r="L751" s="21" t="s">
        <v>510</v>
      </c>
      <c r="M751" t="e">
        <v>#N/A</v>
      </c>
    </row>
    <row r="752" spans="1:13">
      <c r="A752" s="21">
        <v>2751</v>
      </c>
      <c r="B752" s="8">
        <v>100002751</v>
      </c>
      <c r="C752" s="21">
        <v>0</v>
      </c>
      <c r="D752" t="s">
        <v>4645</v>
      </c>
      <c r="E752" t="s">
        <v>4863</v>
      </c>
      <c r="F752" s="21" t="e">
        <v>#N/A</v>
      </c>
      <c r="G752" s="21">
        <v>0</v>
      </c>
      <c r="H752" s="21">
        <v>0</v>
      </c>
      <c r="I752" s="21">
        <v>0</v>
      </c>
      <c r="K752" s="21">
        <v>0</v>
      </c>
      <c r="L752" s="21" t="s">
        <v>510</v>
      </c>
      <c r="M752" t="e">
        <v>#N/A</v>
      </c>
    </row>
    <row r="753" spans="1:13">
      <c r="A753" s="21">
        <v>2752</v>
      </c>
      <c r="B753" s="8">
        <v>100002752</v>
      </c>
      <c r="C753" s="21">
        <v>0</v>
      </c>
      <c r="D753" t="s">
        <v>4645</v>
      </c>
      <c r="E753" t="s">
        <v>4863</v>
      </c>
      <c r="F753" s="21" t="e">
        <v>#N/A</v>
      </c>
      <c r="G753" s="21">
        <v>0</v>
      </c>
      <c r="H753" s="21">
        <v>0</v>
      </c>
      <c r="I753" s="21">
        <v>0</v>
      </c>
      <c r="K753" s="21">
        <v>0</v>
      </c>
      <c r="L753" s="21" t="s">
        <v>510</v>
      </c>
      <c r="M753" t="e">
        <v>#N/A</v>
      </c>
    </row>
    <row r="754" spans="1:13">
      <c r="A754" s="21">
        <v>2753</v>
      </c>
      <c r="B754" s="8">
        <v>100002753</v>
      </c>
      <c r="C754" s="21">
        <v>0</v>
      </c>
      <c r="D754" t="s">
        <v>4645</v>
      </c>
      <c r="E754" t="s">
        <v>4863</v>
      </c>
      <c r="F754" s="21" t="e">
        <v>#N/A</v>
      </c>
      <c r="G754" s="21">
        <v>0</v>
      </c>
      <c r="H754" s="21">
        <v>0</v>
      </c>
      <c r="I754" s="21">
        <v>0</v>
      </c>
      <c r="K754" s="21">
        <v>0</v>
      </c>
      <c r="L754" s="21" t="s">
        <v>510</v>
      </c>
      <c r="M754" t="e">
        <v>#N/A</v>
      </c>
    </row>
    <row r="755" spans="1:13">
      <c r="A755" s="21">
        <v>2754</v>
      </c>
      <c r="B755" s="8">
        <v>100002754</v>
      </c>
      <c r="C755" s="21">
        <v>0</v>
      </c>
      <c r="D755" t="s">
        <v>4645</v>
      </c>
      <c r="E755" t="s">
        <v>4863</v>
      </c>
      <c r="F755" s="21" t="e">
        <v>#N/A</v>
      </c>
      <c r="G755" s="21">
        <v>0</v>
      </c>
      <c r="H755" s="21">
        <v>0</v>
      </c>
      <c r="I755" s="21">
        <v>0</v>
      </c>
      <c r="K755" s="21">
        <v>0</v>
      </c>
      <c r="L755" s="21" t="s">
        <v>510</v>
      </c>
      <c r="M755" t="e">
        <v>#N/A</v>
      </c>
    </row>
    <row r="756" spans="1:13">
      <c r="A756" s="21">
        <v>2755</v>
      </c>
      <c r="B756" s="8">
        <v>100002755</v>
      </c>
      <c r="C756" s="21">
        <v>0</v>
      </c>
      <c r="D756" t="s">
        <v>4645</v>
      </c>
      <c r="E756" t="s">
        <v>4863</v>
      </c>
      <c r="F756" s="21" t="e">
        <v>#N/A</v>
      </c>
      <c r="G756" s="21">
        <v>0</v>
      </c>
      <c r="H756" s="21">
        <v>0</v>
      </c>
      <c r="I756" s="21">
        <v>0</v>
      </c>
      <c r="K756" s="21">
        <v>0</v>
      </c>
      <c r="L756" s="21" t="s">
        <v>510</v>
      </c>
      <c r="M756" t="e">
        <v>#N/A</v>
      </c>
    </row>
    <row r="757" spans="1:13">
      <c r="A757" s="21">
        <v>2756</v>
      </c>
      <c r="B757" s="8">
        <v>100002756</v>
      </c>
      <c r="C757" s="21">
        <v>0</v>
      </c>
      <c r="D757" t="s">
        <v>4645</v>
      </c>
      <c r="E757" t="s">
        <v>4863</v>
      </c>
      <c r="F757" s="21" t="e">
        <v>#N/A</v>
      </c>
      <c r="G757" s="21">
        <v>0</v>
      </c>
      <c r="H757" s="21">
        <v>0</v>
      </c>
      <c r="I757" s="21">
        <v>0</v>
      </c>
      <c r="K757" s="21">
        <v>0</v>
      </c>
      <c r="L757" s="21" t="s">
        <v>510</v>
      </c>
      <c r="M757" t="e">
        <v>#N/A</v>
      </c>
    </row>
    <row r="758" spans="1:13">
      <c r="A758" s="21">
        <v>2757</v>
      </c>
      <c r="B758" s="8">
        <v>100002757</v>
      </c>
      <c r="C758" s="21">
        <v>0</v>
      </c>
      <c r="D758" t="s">
        <v>4645</v>
      </c>
      <c r="E758" t="s">
        <v>4863</v>
      </c>
      <c r="F758" s="21" t="e">
        <v>#N/A</v>
      </c>
      <c r="G758" s="21">
        <v>0</v>
      </c>
      <c r="H758" s="21">
        <v>0</v>
      </c>
      <c r="I758" s="21">
        <v>0</v>
      </c>
      <c r="K758" s="21">
        <v>0</v>
      </c>
      <c r="L758" s="21" t="s">
        <v>510</v>
      </c>
      <c r="M758" t="e">
        <v>#N/A</v>
      </c>
    </row>
    <row r="759" spans="1:13">
      <c r="A759" s="21">
        <v>2758</v>
      </c>
      <c r="B759" s="8">
        <v>100002758</v>
      </c>
      <c r="C759" s="21">
        <v>0</v>
      </c>
      <c r="D759" t="s">
        <v>4645</v>
      </c>
      <c r="E759" t="s">
        <v>4863</v>
      </c>
      <c r="F759" s="21" t="e">
        <v>#N/A</v>
      </c>
      <c r="G759" s="21">
        <v>0</v>
      </c>
      <c r="H759" s="21">
        <v>0</v>
      </c>
      <c r="I759" s="21">
        <v>0</v>
      </c>
      <c r="K759" s="21">
        <v>0</v>
      </c>
      <c r="L759" s="21" t="s">
        <v>510</v>
      </c>
      <c r="M759" t="e">
        <v>#N/A</v>
      </c>
    </row>
    <row r="760" spans="1:13">
      <c r="A760" s="21">
        <v>2759</v>
      </c>
      <c r="B760" s="8">
        <v>100002759</v>
      </c>
      <c r="C760" s="21">
        <v>0</v>
      </c>
      <c r="D760" t="s">
        <v>4645</v>
      </c>
      <c r="E760" t="s">
        <v>4863</v>
      </c>
      <c r="F760" s="21" t="e">
        <v>#N/A</v>
      </c>
      <c r="G760" s="21">
        <v>0</v>
      </c>
      <c r="H760" s="21">
        <v>0</v>
      </c>
      <c r="I760" s="21">
        <v>0</v>
      </c>
      <c r="K760" s="21">
        <v>0</v>
      </c>
      <c r="L760" s="21" t="s">
        <v>510</v>
      </c>
      <c r="M760" t="e">
        <v>#N/A</v>
      </c>
    </row>
    <row r="761" spans="1:13">
      <c r="A761" s="21">
        <v>2760</v>
      </c>
      <c r="B761" s="8">
        <v>100002760</v>
      </c>
      <c r="C761" s="21">
        <v>0</v>
      </c>
      <c r="D761" t="s">
        <v>4645</v>
      </c>
      <c r="E761" t="s">
        <v>4863</v>
      </c>
      <c r="F761" s="21" t="e">
        <v>#N/A</v>
      </c>
      <c r="G761" s="21">
        <v>0</v>
      </c>
      <c r="H761" s="21">
        <v>0</v>
      </c>
      <c r="I761" s="21">
        <v>0</v>
      </c>
      <c r="K761" s="21">
        <v>0</v>
      </c>
      <c r="L761" s="21" t="s">
        <v>510</v>
      </c>
      <c r="M761" t="e">
        <v>#N/A</v>
      </c>
    </row>
    <row r="762" spans="1:13">
      <c r="A762" s="21">
        <v>2761</v>
      </c>
      <c r="B762" s="8">
        <v>100002761</v>
      </c>
      <c r="C762" s="21">
        <v>0</v>
      </c>
      <c r="D762" t="s">
        <v>4645</v>
      </c>
      <c r="E762" t="s">
        <v>4863</v>
      </c>
      <c r="F762" s="21" t="e">
        <v>#N/A</v>
      </c>
      <c r="G762" s="21">
        <v>0</v>
      </c>
      <c r="H762" s="21">
        <v>0</v>
      </c>
      <c r="I762" s="21">
        <v>0</v>
      </c>
      <c r="K762" s="21">
        <v>0</v>
      </c>
      <c r="L762" s="21" t="s">
        <v>510</v>
      </c>
      <c r="M762" t="e">
        <v>#N/A</v>
      </c>
    </row>
    <row r="763" spans="1:13">
      <c r="A763" s="21">
        <v>2762</v>
      </c>
      <c r="B763" s="8">
        <v>100002762</v>
      </c>
      <c r="C763" s="21">
        <v>0</v>
      </c>
      <c r="D763" t="s">
        <v>4645</v>
      </c>
      <c r="E763" t="s">
        <v>4863</v>
      </c>
      <c r="F763" s="21" t="e">
        <v>#N/A</v>
      </c>
      <c r="G763" s="21">
        <v>0</v>
      </c>
      <c r="H763" s="21">
        <v>0</v>
      </c>
      <c r="I763" s="21">
        <v>0</v>
      </c>
      <c r="K763" s="21">
        <v>0</v>
      </c>
      <c r="L763" s="21" t="s">
        <v>510</v>
      </c>
      <c r="M763" t="e">
        <v>#N/A</v>
      </c>
    </row>
    <row r="764" spans="1:13">
      <c r="A764" s="21">
        <v>2763</v>
      </c>
      <c r="B764" s="8">
        <v>100002763</v>
      </c>
      <c r="C764" s="21">
        <v>0</v>
      </c>
      <c r="D764" t="s">
        <v>4645</v>
      </c>
      <c r="E764" t="s">
        <v>4863</v>
      </c>
      <c r="F764" s="21" t="e">
        <v>#N/A</v>
      </c>
      <c r="G764" s="21">
        <v>0</v>
      </c>
      <c r="H764" s="21">
        <v>0</v>
      </c>
      <c r="I764" s="21">
        <v>0</v>
      </c>
      <c r="K764" s="21">
        <v>0</v>
      </c>
      <c r="L764" s="21" t="s">
        <v>510</v>
      </c>
      <c r="M764" t="e">
        <v>#N/A</v>
      </c>
    </row>
    <row r="765" spans="1:13">
      <c r="A765" s="21">
        <v>2764</v>
      </c>
      <c r="B765" s="8">
        <v>100002764</v>
      </c>
      <c r="C765" s="21">
        <v>0</v>
      </c>
      <c r="D765" t="s">
        <v>4645</v>
      </c>
      <c r="E765" t="s">
        <v>4863</v>
      </c>
      <c r="F765" s="21" t="e">
        <v>#N/A</v>
      </c>
      <c r="G765" s="21">
        <v>0</v>
      </c>
      <c r="H765" s="21">
        <v>0</v>
      </c>
      <c r="I765" s="21">
        <v>0</v>
      </c>
      <c r="K765" s="21">
        <v>0</v>
      </c>
      <c r="L765" s="21" t="s">
        <v>510</v>
      </c>
      <c r="M765" t="e">
        <v>#N/A</v>
      </c>
    </row>
    <row r="766" spans="1:13">
      <c r="A766" s="21">
        <v>2765</v>
      </c>
      <c r="B766" s="8">
        <v>100002765</v>
      </c>
      <c r="C766" s="21">
        <v>0</v>
      </c>
      <c r="D766" t="s">
        <v>4645</v>
      </c>
      <c r="E766" t="s">
        <v>4863</v>
      </c>
      <c r="F766" s="21" t="e">
        <v>#N/A</v>
      </c>
      <c r="G766" s="21">
        <v>0</v>
      </c>
      <c r="H766" s="21">
        <v>0</v>
      </c>
      <c r="I766" s="21">
        <v>0</v>
      </c>
      <c r="K766" s="21">
        <v>0</v>
      </c>
      <c r="L766" s="21" t="s">
        <v>510</v>
      </c>
      <c r="M766" t="e">
        <v>#N/A</v>
      </c>
    </row>
    <row r="767" spans="1:13">
      <c r="A767" s="21">
        <v>2766</v>
      </c>
      <c r="B767" s="8">
        <v>100002766</v>
      </c>
      <c r="C767" s="21">
        <v>0</v>
      </c>
      <c r="D767" t="s">
        <v>4645</v>
      </c>
      <c r="E767" t="s">
        <v>4863</v>
      </c>
      <c r="F767" s="21" t="e">
        <v>#N/A</v>
      </c>
      <c r="G767" s="21">
        <v>0</v>
      </c>
      <c r="H767" s="21">
        <v>0</v>
      </c>
      <c r="I767" s="21">
        <v>0</v>
      </c>
      <c r="K767" s="21">
        <v>0</v>
      </c>
      <c r="L767" s="21" t="s">
        <v>510</v>
      </c>
      <c r="M767" t="e">
        <v>#N/A</v>
      </c>
    </row>
    <row r="768" spans="1:13">
      <c r="A768" s="21">
        <v>2767</v>
      </c>
      <c r="B768" s="8">
        <v>100002767</v>
      </c>
      <c r="C768" s="21">
        <v>0</v>
      </c>
      <c r="D768" t="s">
        <v>4645</v>
      </c>
      <c r="E768" t="s">
        <v>4863</v>
      </c>
      <c r="F768" s="21" t="e">
        <v>#N/A</v>
      </c>
      <c r="G768" s="21">
        <v>0</v>
      </c>
      <c r="H768" s="21">
        <v>0</v>
      </c>
      <c r="I768" s="21">
        <v>0</v>
      </c>
      <c r="K768" s="21">
        <v>0</v>
      </c>
      <c r="L768" s="21" t="s">
        <v>510</v>
      </c>
      <c r="M768" t="e">
        <v>#N/A</v>
      </c>
    </row>
    <row r="769" spans="1:13">
      <c r="A769" s="21">
        <v>2768</v>
      </c>
      <c r="B769" s="8">
        <v>100002768</v>
      </c>
      <c r="C769" s="21">
        <v>0</v>
      </c>
      <c r="D769" t="s">
        <v>4645</v>
      </c>
      <c r="E769" t="s">
        <v>4863</v>
      </c>
      <c r="F769" s="21" t="e">
        <v>#N/A</v>
      </c>
      <c r="G769" s="21">
        <v>0</v>
      </c>
      <c r="H769" s="21">
        <v>0</v>
      </c>
      <c r="I769" s="21">
        <v>0</v>
      </c>
      <c r="K769" s="21">
        <v>0</v>
      </c>
      <c r="L769" s="21" t="s">
        <v>510</v>
      </c>
      <c r="M769" t="e">
        <v>#N/A</v>
      </c>
    </row>
    <row r="770" spans="1:13">
      <c r="A770" s="21">
        <v>2769</v>
      </c>
      <c r="B770" s="8">
        <v>100002769</v>
      </c>
      <c r="C770" s="21">
        <v>0</v>
      </c>
      <c r="D770" t="s">
        <v>4645</v>
      </c>
      <c r="E770" t="s">
        <v>4863</v>
      </c>
      <c r="F770" s="21" t="e">
        <v>#N/A</v>
      </c>
      <c r="G770" s="21">
        <v>0</v>
      </c>
      <c r="H770" s="21">
        <v>0</v>
      </c>
      <c r="I770" s="21">
        <v>0</v>
      </c>
      <c r="K770" s="21">
        <v>0</v>
      </c>
      <c r="L770" s="21" t="s">
        <v>510</v>
      </c>
      <c r="M770" t="e">
        <v>#N/A</v>
      </c>
    </row>
    <row r="771" spans="1:13">
      <c r="A771" s="21">
        <v>2770</v>
      </c>
      <c r="B771" s="8">
        <v>100002770</v>
      </c>
      <c r="C771" s="21">
        <v>0</v>
      </c>
      <c r="D771" t="s">
        <v>4645</v>
      </c>
      <c r="E771" t="s">
        <v>4863</v>
      </c>
      <c r="F771" s="21" t="e">
        <v>#N/A</v>
      </c>
      <c r="G771" s="21">
        <v>0</v>
      </c>
      <c r="H771" s="21">
        <v>0</v>
      </c>
      <c r="I771" s="21">
        <v>0</v>
      </c>
      <c r="K771" s="21">
        <v>0</v>
      </c>
      <c r="L771" s="21" t="s">
        <v>510</v>
      </c>
      <c r="M771" t="e">
        <v>#N/A</v>
      </c>
    </row>
    <row r="772" spans="1:13">
      <c r="A772" s="21">
        <v>2771</v>
      </c>
      <c r="B772" s="8">
        <v>100002771</v>
      </c>
      <c r="C772" s="21">
        <v>0</v>
      </c>
      <c r="D772" t="s">
        <v>4645</v>
      </c>
      <c r="E772" t="s">
        <v>4863</v>
      </c>
      <c r="F772" s="21" t="e">
        <v>#N/A</v>
      </c>
      <c r="G772" s="21">
        <v>0</v>
      </c>
      <c r="H772" s="21">
        <v>0</v>
      </c>
      <c r="I772" s="21">
        <v>0</v>
      </c>
      <c r="K772" s="21">
        <v>0</v>
      </c>
      <c r="L772" s="21" t="s">
        <v>510</v>
      </c>
      <c r="M772" t="e">
        <v>#N/A</v>
      </c>
    </row>
    <row r="773" spans="1:13">
      <c r="A773" s="21">
        <v>2772</v>
      </c>
      <c r="B773" s="8">
        <v>100002772</v>
      </c>
      <c r="C773" s="21">
        <v>0</v>
      </c>
      <c r="D773" t="s">
        <v>4645</v>
      </c>
      <c r="E773" t="s">
        <v>4863</v>
      </c>
      <c r="F773" s="21" t="e">
        <v>#N/A</v>
      </c>
      <c r="G773" s="21">
        <v>0</v>
      </c>
      <c r="H773" s="21">
        <v>0</v>
      </c>
      <c r="I773" s="21">
        <v>0</v>
      </c>
      <c r="K773" s="21">
        <v>0</v>
      </c>
      <c r="L773" s="21" t="s">
        <v>510</v>
      </c>
      <c r="M773" t="e">
        <v>#N/A</v>
      </c>
    </row>
    <row r="774" spans="1:13">
      <c r="A774" s="21">
        <v>2773</v>
      </c>
      <c r="B774" s="8">
        <v>100002773</v>
      </c>
      <c r="C774" s="21">
        <v>0</v>
      </c>
      <c r="D774" t="s">
        <v>4645</v>
      </c>
      <c r="E774" t="s">
        <v>4863</v>
      </c>
      <c r="F774" s="21" t="e">
        <v>#N/A</v>
      </c>
      <c r="G774" s="21">
        <v>0</v>
      </c>
      <c r="H774" s="21">
        <v>0</v>
      </c>
      <c r="I774" s="21">
        <v>0</v>
      </c>
      <c r="K774" s="21">
        <v>0</v>
      </c>
      <c r="L774" s="21" t="s">
        <v>510</v>
      </c>
      <c r="M774" t="e">
        <v>#N/A</v>
      </c>
    </row>
    <row r="775" spans="1:13">
      <c r="A775" s="21">
        <v>2774</v>
      </c>
      <c r="B775" s="8">
        <v>100002774</v>
      </c>
      <c r="C775" s="21">
        <v>0</v>
      </c>
      <c r="D775" t="s">
        <v>4645</v>
      </c>
      <c r="E775" t="s">
        <v>4863</v>
      </c>
      <c r="F775" s="21" t="e">
        <v>#N/A</v>
      </c>
      <c r="G775" s="21">
        <v>0</v>
      </c>
      <c r="H775" s="21">
        <v>0</v>
      </c>
      <c r="I775" s="21">
        <v>0</v>
      </c>
      <c r="K775" s="21">
        <v>0</v>
      </c>
      <c r="L775" s="21" t="s">
        <v>510</v>
      </c>
      <c r="M775" t="e">
        <v>#N/A</v>
      </c>
    </row>
    <row r="776" spans="1:13">
      <c r="A776" s="21">
        <v>2775</v>
      </c>
      <c r="B776" s="8">
        <v>100002775</v>
      </c>
      <c r="C776" s="21">
        <v>0</v>
      </c>
      <c r="D776" t="s">
        <v>4645</v>
      </c>
      <c r="E776" t="s">
        <v>4863</v>
      </c>
      <c r="F776" s="21" t="e">
        <v>#N/A</v>
      </c>
      <c r="G776" s="21">
        <v>0</v>
      </c>
      <c r="H776" s="21">
        <v>0</v>
      </c>
      <c r="I776" s="21">
        <v>0</v>
      </c>
      <c r="K776" s="21">
        <v>0</v>
      </c>
      <c r="L776" s="21" t="s">
        <v>510</v>
      </c>
      <c r="M776" t="e">
        <v>#N/A</v>
      </c>
    </row>
    <row r="777" spans="1:13">
      <c r="A777" s="21">
        <v>2776</v>
      </c>
      <c r="B777" s="8">
        <v>100002776</v>
      </c>
      <c r="C777" s="21">
        <v>0</v>
      </c>
      <c r="D777" t="s">
        <v>4645</v>
      </c>
      <c r="E777" t="s">
        <v>4863</v>
      </c>
      <c r="F777" s="21" t="e">
        <v>#N/A</v>
      </c>
      <c r="G777" s="21">
        <v>0</v>
      </c>
      <c r="H777" s="21">
        <v>0</v>
      </c>
      <c r="I777" s="21">
        <v>0</v>
      </c>
      <c r="K777" s="21">
        <v>0</v>
      </c>
      <c r="L777" s="21" t="s">
        <v>510</v>
      </c>
      <c r="M777" t="e">
        <v>#N/A</v>
      </c>
    </row>
    <row r="778" spans="1:13">
      <c r="A778" s="21">
        <v>2777</v>
      </c>
      <c r="B778" s="8">
        <v>100002777</v>
      </c>
      <c r="C778" s="21">
        <v>0</v>
      </c>
      <c r="D778" t="s">
        <v>4645</v>
      </c>
      <c r="E778" t="s">
        <v>4863</v>
      </c>
      <c r="F778" s="21" t="e">
        <v>#N/A</v>
      </c>
      <c r="G778" s="21">
        <v>0</v>
      </c>
      <c r="H778" s="21">
        <v>0</v>
      </c>
      <c r="I778" s="21">
        <v>0</v>
      </c>
      <c r="K778" s="21">
        <v>0</v>
      </c>
      <c r="L778" s="21" t="s">
        <v>510</v>
      </c>
      <c r="M778" t="e">
        <v>#N/A</v>
      </c>
    </row>
    <row r="779" spans="1:13">
      <c r="A779" s="21">
        <v>2778</v>
      </c>
      <c r="B779" s="8">
        <v>100002778</v>
      </c>
      <c r="C779" s="21">
        <v>0</v>
      </c>
      <c r="D779" t="s">
        <v>4645</v>
      </c>
      <c r="E779" t="s">
        <v>4863</v>
      </c>
      <c r="F779" s="21" t="e">
        <v>#N/A</v>
      </c>
      <c r="G779" s="21">
        <v>0</v>
      </c>
      <c r="H779" s="21">
        <v>0</v>
      </c>
      <c r="I779" s="21">
        <v>0</v>
      </c>
      <c r="K779" s="21">
        <v>0</v>
      </c>
      <c r="L779" s="21" t="s">
        <v>510</v>
      </c>
      <c r="M779" t="e">
        <v>#N/A</v>
      </c>
    </row>
    <row r="780" spans="1:13">
      <c r="A780" s="21">
        <v>2779</v>
      </c>
      <c r="B780" s="8">
        <v>100002779</v>
      </c>
      <c r="C780" s="21">
        <v>0</v>
      </c>
      <c r="D780" t="s">
        <v>4645</v>
      </c>
      <c r="E780" t="s">
        <v>4863</v>
      </c>
      <c r="F780" s="21" t="e">
        <v>#N/A</v>
      </c>
      <c r="G780" s="21">
        <v>0</v>
      </c>
      <c r="H780" s="21">
        <v>0</v>
      </c>
      <c r="I780" s="21">
        <v>0</v>
      </c>
      <c r="K780" s="21">
        <v>0</v>
      </c>
      <c r="L780" s="21" t="s">
        <v>510</v>
      </c>
      <c r="M780" t="e">
        <v>#N/A</v>
      </c>
    </row>
    <row r="781" spans="1:13">
      <c r="A781" s="21">
        <v>2780</v>
      </c>
      <c r="B781" s="8">
        <v>100002780</v>
      </c>
      <c r="C781" s="21">
        <v>0</v>
      </c>
      <c r="D781" t="s">
        <v>4645</v>
      </c>
      <c r="E781" t="s">
        <v>4863</v>
      </c>
      <c r="F781" s="21" t="e">
        <v>#N/A</v>
      </c>
      <c r="G781" s="21">
        <v>0</v>
      </c>
      <c r="H781" s="21">
        <v>0</v>
      </c>
      <c r="I781" s="21">
        <v>0</v>
      </c>
      <c r="K781" s="21">
        <v>0</v>
      </c>
      <c r="L781" s="21" t="s">
        <v>510</v>
      </c>
      <c r="M781" t="e">
        <v>#N/A</v>
      </c>
    </row>
    <row r="782" spans="1:13">
      <c r="A782" s="21">
        <v>2781</v>
      </c>
      <c r="B782" s="8">
        <v>100002781</v>
      </c>
      <c r="C782" s="21">
        <v>0</v>
      </c>
      <c r="D782" t="s">
        <v>4645</v>
      </c>
      <c r="E782" t="s">
        <v>4863</v>
      </c>
      <c r="F782" s="21" t="e">
        <v>#N/A</v>
      </c>
      <c r="G782" s="21">
        <v>0</v>
      </c>
      <c r="H782" s="21">
        <v>0</v>
      </c>
      <c r="I782" s="21">
        <v>0</v>
      </c>
      <c r="K782" s="21">
        <v>0</v>
      </c>
      <c r="L782" s="21" t="s">
        <v>510</v>
      </c>
      <c r="M782" t="e">
        <v>#N/A</v>
      </c>
    </row>
    <row r="783" spans="1:13">
      <c r="A783" s="21">
        <v>2782</v>
      </c>
      <c r="B783" s="8">
        <v>100002782</v>
      </c>
      <c r="C783" s="21">
        <v>0</v>
      </c>
      <c r="D783" t="s">
        <v>4645</v>
      </c>
      <c r="E783" t="s">
        <v>4863</v>
      </c>
      <c r="F783" s="21" t="e">
        <v>#N/A</v>
      </c>
      <c r="G783" s="21">
        <v>0</v>
      </c>
      <c r="H783" s="21">
        <v>0</v>
      </c>
      <c r="I783" s="21">
        <v>0</v>
      </c>
      <c r="K783" s="21">
        <v>0</v>
      </c>
      <c r="L783" s="21" t="s">
        <v>510</v>
      </c>
      <c r="M783" t="e">
        <v>#N/A</v>
      </c>
    </row>
    <row r="784" spans="1:13">
      <c r="A784" s="21">
        <v>2783</v>
      </c>
      <c r="B784" s="8">
        <v>100002783</v>
      </c>
      <c r="C784" s="21">
        <v>0</v>
      </c>
      <c r="D784" t="s">
        <v>4645</v>
      </c>
      <c r="E784" t="s">
        <v>4863</v>
      </c>
      <c r="F784" s="21" t="e">
        <v>#N/A</v>
      </c>
      <c r="G784" s="21">
        <v>0</v>
      </c>
      <c r="H784" s="21">
        <v>0</v>
      </c>
      <c r="I784" s="21">
        <v>0</v>
      </c>
      <c r="K784" s="21">
        <v>0</v>
      </c>
      <c r="L784" s="21" t="s">
        <v>510</v>
      </c>
      <c r="M784" t="e">
        <v>#N/A</v>
      </c>
    </row>
    <row r="785" spans="1:13">
      <c r="A785" s="21">
        <v>2784</v>
      </c>
      <c r="B785" s="8">
        <v>100002784</v>
      </c>
      <c r="C785" s="21">
        <v>0</v>
      </c>
      <c r="D785" t="s">
        <v>4645</v>
      </c>
      <c r="E785" t="s">
        <v>4863</v>
      </c>
      <c r="F785" s="21" t="e">
        <v>#N/A</v>
      </c>
      <c r="G785" s="21">
        <v>0</v>
      </c>
      <c r="H785" s="21">
        <v>0</v>
      </c>
      <c r="I785" s="21">
        <v>0</v>
      </c>
      <c r="K785" s="21">
        <v>0</v>
      </c>
      <c r="L785" s="21" t="s">
        <v>510</v>
      </c>
      <c r="M785" t="e">
        <v>#N/A</v>
      </c>
    </row>
    <row r="786" spans="1:13">
      <c r="A786" s="21">
        <v>2785</v>
      </c>
      <c r="B786" s="8">
        <v>100002785</v>
      </c>
      <c r="C786" s="21">
        <v>0</v>
      </c>
      <c r="D786" t="s">
        <v>4645</v>
      </c>
      <c r="E786" t="s">
        <v>4863</v>
      </c>
      <c r="F786" s="21" t="e">
        <v>#N/A</v>
      </c>
      <c r="G786" s="21">
        <v>0</v>
      </c>
      <c r="H786" s="21">
        <v>0</v>
      </c>
      <c r="I786" s="21">
        <v>0</v>
      </c>
      <c r="K786" s="21">
        <v>0</v>
      </c>
      <c r="L786" s="21" t="s">
        <v>510</v>
      </c>
      <c r="M786" t="e">
        <v>#N/A</v>
      </c>
    </row>
    <row r="787" spans="1:13">
      <c r="A787" s="21">
        <v>2786</v>
      </c>
      <c r="B787" s="8">
        <v>100002786</v>
      </c>
      <c r="C787" s="21">
        <v>0</v>
      </c>
      <c r="D787" t="s">
        <v>4645</v>
      </c>
      <c r="E787" t="s">
        <v>4863</v>
      </c>
      <c r="F787" s="21" t="e">
        <v>#N/A</v>
      </c>
      <c r="G787" s="21">
        <v>0</v>
      </c>
      <c r="H787" s="21">
        <v>0</v>
      </c>
      <c r="I787" s="21">
        <v>0</v>
      </c>
      <c r="K787" s="21">
        <v>0</v>
      </c>
      <c r="L787" s="21" t="s">
        <v>510</v>
      </c>
      <c r="M787" t="e">
        <v>#N/A</v>
      </c>
    </row>
    <row r="788" spans="1:13">
      <c r="A788" s="21">
        <v>2787</v>
      </c>
      <c r="B788" s="8">
        <v>100002787</v>
      </c>
      <c r="C788" s="21">
        <v>0</v>
      </c>
      <c r="D788" t="s">
        <v>4645</v>
      </c>
      <c r="E788" t="s">
        <v>4863</v>
      </c>
      <c r="F788" s="21" t="e">
        <v>#N/A</v>
      </c>
      <c r="G788" s="21">
        <v>0</v>
      </c>
      <c r="H788" s="21">
        <v>0</v>
      </c>
      <c r="I788" s="21">
        <v>0</v>
      </c>
      <c r="K788" s="21">
        <v>0</v>
      </c>
      <c r="L788" s="21" t="s">
        <v>510</v>
      </c>
      <c r="M788" t="e">
        <v>#N/A</v>
      </c>
    </row>
    <row r="789" spans="1:13">
      <c r="A789" s="21">
        <v>2788</v>
      </c>
      <c r="B789" s="8">
        <v>100002788</v>
      </c>
      <c r="C789" s="21">
        <v>0</v>
      </c>
      <c r="D789" t="s">
        <v>4645</v>
      </c>
      <c r="E789" t="s">
        <v>4863</v>
      </c>
      <c r="F789" s="21" t="e">
        <v>#N/A</v>
      </c>
      <c r="G789" s="21">
        <v>0</v>
      </c>
      <c r="H789" s="21">
        <v>0</v>
      </c>
      <c r="I789" s="21">
        <v>0</v>
      </c>
      <c r="K789" s="21">
        <v>0</v>
      </c>
      <c r="L789" s="21" t="s">
        <v>510</v>
      </c>
      <c r="M789" t="e">
        <v>#N/A</v>
      </c>
    </row>
    <row r="790" spans="1:13">
      <c r="A790" s="21">
        <v>2789</v>
      </c>
      <c r="B790" s="8">
        <v>100002789</v>
      </c>
      <c r="C790" s="21">
        <v>0</v>
      </c>
      <c r="D790" t="s">
        <v>4645</v>
      </c>
      <c r="E790" t="s">
        <v>4863</v>
      </c>
      <c r="F790" s="21" t="e">
        <v>#N/A</v>
      </c>
      <c r="G790" s="21">
        <v>0</v>
      </c>
      <c r="H790" s="21">
        <v>0</v>
      </c>
      <c r="I790" s="21">
        <v>0</v>
      </c>
      <c r="K790" s="21">
        <v>0</v>
      </c>
      <c r="L790" s="21" t="s">
        <v>510</v>
      </c>
      <c r="M790" t="e">
        <v>#N/A</v>
      </c>
    </row>
    <row r="791" spans="1:13">
      <c r="A791" s="21">
        <v>2790</v>
      </c>
      <c r="B791" s="8">
        <v>100002790</v>
      </c>
      <c r="C791" s="21">
        <v>0</v>
      </c>
      <c r="D791" t="s">
        <v>4645</v>
      </c>
      <c r="E791" t="s">
        <v>4863</v>
      </c>
      <c r="F791" s="21" t="e">
        <v>#N/A</v>
      </c>
      <c r="G791" s="21">
        <v>0</v>
      </c>
      <c r="H791" s="21">
        <v>0</v>
      </c>
      <c r="I791" s="21">
        <v>0</v>
      </c>
      <c r="K791" s="21">
        <v>0</v>
      </c>
      <c r="L791" s="21" t="s">
        <v>510</v>
      </c>
      <c r="M791" t="e">
        <v>#N/A</v>
      </c>
    </row>
    <row r="792" spans="1:13">
      <c r="A792" s="21">
        <v>2791</v>
      </c>
      <c r="B792" s="8">
        <v>100002791</v>
      </c>
      <c r="C792" s="21">
        <v>0</v>
      </c>
      <c r="D792" t="s">
        <v>4645</v>
      </c>
      <c r="E792" t="s">
        <v>4863</v>
      </c>
      <c r="F792" s="21" t="e">
        <v>#N/A</v>
      </c>
      <c r="G792" s="21">
        <v>0</v>
      </c>
      <c r="H792" s="21">
        <v>0</v>
      </c>
      <c r="I792" s="21">
        <v>0</v>
      </c>
      <c r="K792" s="21">
        <v>0</v>
      </c>
      <c r="L792" s="21" t="s">
        <v>510</v>
      </c>
      <c r="M792" t="e">
        <v>#N/A</v>
      </c>
    </row>
    <row r="793" spans="1:13">
      <c r="A793" s="21">
        <v>2792</v>
      </c>
      <c r="B793" s="8">
        <v>100002792</v>
      </c>
      <c r="C793" s="21">
        <v>0</v>
      </c>
      <c r="D793" t="s">
        <v>4645</v>
      </c>
      <c r="E793" t="s">
        <v>4863</v>
      </c>
      <c r="F793" s="21" t="e">
        <v>#N/A</v>
      </c>
      <c r="G793" s="21">
        <v>0</v>
      </c>
      <c r="H793" s="21">
        <v>0</v>
      </c>
      <c r="I793" s="21">
        <v>0</v>
      </c>
      <c r="K793" s="21">
        <v>0</v>
      </c>
      <c r="L793" s="21" t="s">
        <v>510</v>
      </c>
      <c r="M793" t="e">
        <v>#N/A</v>
      </c>
    </row>
    <row r="794" spans="1:13">
      <c r="A794" s="21">
        <v>2793</v>
      </c>
      <c r="B794" s="8">
        <v>100002793</v>
      </c>
      <c r="C794" s="21">
        <v>0</v>
      </c>
      <c r="D794" t="s">
        <v>4645</v>
      </c>
      <c r="E794" t="s">
        <v>4863</v>
      </c>
      <c r="F794" s="21" t="e">
        <v>#N/A</v>
      </c>
      <c r="G794" s="21">
        <v>0</v>
      </c>
      <c r="H794" s="21">
        <v>0</v>
      </c>
      <c r="I794" s="21">
        <v>0</v>
      </c>
      <c r="K794" s="21">
        <v>0</v>
      </c>
      <c r="L794" s="21" t="s">
        <v>510</v>
      </c>
      <c r="M794" t="e">
        <v>#N/A</v>
      </c>
    </row>
    <row r="795" spans="1:13">
      <c r="A795" s="21">
        <v>2794</v>
      </c>
      <c r="B795" s="8">
        <v>100002794</v>
      </c>
      <c r="C795" s="21">
        <v>0</v>
      </c>
      <c r="D795" t="s">
        <v>4645</v>
      </c>
      <c r="E795" t="s">
        <v>4863</v>
      </c>
      <c r="F795" s="21" t="e">
        <v>#N/A</v>
      </c>
      <c r="G795" s="21">
        <v>0</v>
      </c>
      <c r="H795" s="21">
        <v>0</v>
      </c>
      <c r="I795" s="21">
        <v>0</v>
      </c>
      <c r="K795" s="21">
        <v>0</v>
      </c>
      <c r="L795" s="21" t="s">
        <v>510</v>
      </c>
      <c r="M795" t="e">
        <v>#N/A</v>
      </c>
    </row>
    <row r="796" spans="1:13">
      <c r="A796" s="21">
        <v>2795</v>
      </c>
      <c r="B796" s="8">
        <v>100002795</v>
      </c>
      <c r="C796" s="21">
        <v>0</v>
      </c>
      <c r="D796" t="s">
        <v>4645</v>
      </c>
      <c r="E796" t="s">
        <v>4863</v>
      </c>
      <c r="F796" s="21" t="e">
        <v>#N/A</v>
      </c>
      <c r="G796" s="21">
        <v>0</v>
      </c>
      <c r="H796" s="21">
        <v>0</v>
      </c>
      <c r="I796" s="21">
        <v>0</v>
      </c>
      <c r="K796" s="21">
        <v>0</v>
      </c>
      <c r="L796" s="21" t="s">
        <v>510</v>
      </c>
      <c r="M796" t="e">
        <v>#N/A</v>
      </c>
    </row>
    <row r="797" spans="1:13">
      <c r="A797" s="21">
        <v>2796</v>
      </c>
      <c r="B797" s="8">
        <v>100002796</v>
      </c>
      <c r="C797" s="21">
        <v>0</v>
      </c>
      <c r="D797" t="s">
        <v>4645</v>
      </c>
      <c r="E797" t="s">
        <v>4863</v>
      </c>
      <c r="F797" s="21" t="e">
        <v>#N/A</v>
      </c>
      <c r="G797" s="21">
        <v>0</v>
      </c>
      <c r="H797" s="21">
        <v>0</v>
      </c>
      <c r="I797" s="21">
        <v>0</v>
      </c>
      <c r="K797" s="21">
        <v>0</v>
      </c>
      <c r="L797" s="21" t="s">
        <v>510</v>
      </c>
      <c r="M797" t="e">
        <v>#N/A</v>
      </c>
    </row>
    <row r="798" spans="1:13">
      <c r="A798" s="21">
        <v>2797</v>
      </c>
      <c r="B798" s="8">
        <v>100002797</v>
      </c>
      <c r="C798" s="21">
        <v>0</v>
      </c>
      <c r="D798" t="s">
        <v>4645</v>
      </c>
      <c r="E798" t="s">
        <v>4863</v>
      </c>
      <c r="F798" s="21" t="e">
        <v>#N/A</v>
      </c>
      <c r="G798" s="21">
        <v>0</v>
      </c>
      <c r="H798" s="21">
        <v>0</v>
      </c>
      <c r="I798" s="21">
        <v>0</v>
      </c>
      <c r="K798" s="21">
        <v>0</v>
      </c>
      <c r="L798" s="21" t="s">
        <v>510</v>
      </c>
      <c r="M798" t="e">
        <v>#N/A</v>
      </c>
    </row>
    <row r="799" spans="1:13">
      <c r="A799" s="21">
        <v>2798</v>
      </c>
      <c r="B799" s="8">
        <v>100002798</v>
      </c>
      <c r="C799" s="21">
        <v>0</v>
      </c>
      <c r="D799" t="s">
        <v>4645</v>
      </c>
      <c r="E799" t="s">
        <v>4863</v>
      </c>
      <c r="F799" s="21" t="e">
        <v>#N/A</v>
      </c>
      <c r="G799" s="21">
        <v>0</v>
      </c>
      <c r="H799" s="21">
        <v>0</v>
      </c>
      <c r="I799" s="21">
        <v>0</v>
      </c>
      <c r="K799" s="21">
        <v>0</v>
      </c>
      <c r="L799" s="21" t="s">
        <v>510</v>
      </c>
      <c r="M799" t="e">
        <v>#N/A</v>
      </c>
    </row>
    <row r="800" spans="1:13">
      <c r="A800" s="21">
        <v>2799</v>
      </c>
      <c r="B800" s="8">
        <v>100002799</v>
      </c>
      <c r="C800" s="21">
        <v>0</v>
      </c>
      <c r="D800" t="s">
        <v>4645</v>
      </c>
      <c r="E800" t="s">
        <v>4863</v>
      </c>
      <c r="F800" s="21" t="e">
        <v>#N/A</v>
      </c>
      <c r="G800" s="21">
        <v>0</v>
      </c>
      <c r="H800" s="21">
        <v>0</v>
      </c>
      <c r="I800" s="21">
        <v>0</v>
      </c>
      <c r="K800" s="21">
        <v>0</v>
      </c>
      <c r="L800" s="21" t="s">
        <v>510</v>
      </c>
      <c r="M800" t="e">
        <v>#N/A</v>
      </c>
    </row>
    <row r="801" spans="1:13">
      <c r="A801" s="21">
        <v>2800</v>
      </c>
      <c r="B801" s="8">
        <v>100002800</v>
      </c>
      <c r="C801" s="21">
        <v>0</v>
      </c>
      <c r="D801" t="s">
        <v>4645</v>
      </c>
      <c r="E801" t="s">
        <v>4863</v>
      </c>
      <c r="F801" s="21" t="e">
        <v>#N/A</v>
      </c>
      <c r="G801" s="21">
        <v>0</v>
      </c>
      <c r="H801" s="21">
        <v>0</v>
      </c>
      <c r="I801" s="21">
        <v>0</v>
      </c>
      <c r="K801" s="21">
        <v>0</v>
      </c>
      <c r="L801" s="21" t="s">
        <v>510</v>
      </c>
      <c r="M801" t="e">
        <v>#N/A</v>
      </c>
    </row>
    <row r="802" spans="1:13">
      <c r="A802" s="21">
        <v>2801</v>
      </c>
      <c r="B802" s="8">
        <v>100002801</v>
      </c>
      <c r="C802" s="21">
        <v>0</v>
      </c>
      <c r="D802" t="s">
        <v>4645</v>
      </c>
      <c r="E802" t="s">
        <v>4863</v>
      </c>
      <c r="F802" s="21" t="e">
        <v>#N/A</v>
      </c>
      <c r="G802" s="21">
        <v>0</v>
      </c>
      <c r="H802" s="21">
        <v>0</v>
      </c>
      <c r="I802" s="21">
        <v>0</v>
      </c>
      <c r="K802" s="21">
        <v>0</v>
      </c>
      <c r="L802" s="21" t="s">
        <v>510</v>
      </c>
      <c r="M802" t="e">
        <v>#N/A</v>
      </c>
    </row>
    <row r="803" spans="1:13">
      <c r="A803" s="21">
        <v>2802</v>
      </c>
      <c r="B803" s="8">
        <v>100002802</v>
      </c>
      <c r="C803" s="21">
        <v>0</v>
      </c>
      <c r="D803" t="s">
        <v>4645</v>
      </c>
      <c r="E803" t="s">
        <v>4863</v>
      </c>
      <c r="F803" s="21" t="e">
        <v>#N/A</v>
      </c>
      <c r="G803" s="21">
        <v>0</v>
      </c>
      <c r="H803" s="21">
        <v>0</v>
      </c>
      <c r="I803" s="21">
        <v>0</v>
      </c>
      <c r="K803" s="21">
        <v>0</v>
      </c>
      <c r="L803" s="21" t="s">
        <v>510</v>
      </c>
      <c r="M803" t="e">
        <v>#N/A</v>
      </c>
    </row>
    <row r="804" spans="1:13">
      <c r="A804" s="21">
        <v>2803</v>
      </c>
      <c r="B804" s="8">
        <v>100002803</v>
      </c>
      <c r="C804" s="21">
        <v>0</v>
      </c>
      <c r="D804" t="s">
        <v>4645</v>
      </c>
      <c r="E804" t="s">
        <v>4863</v>
      </c>
      <c r="F804" s="21" t="e">
        <v>#N/A</v>
      </c>
      <c r="G804" s="21">
        <v>0</v>
      </c>
      <c r="H804" s="21">
        <v>0</v>
      </c>
      <c r="I804" s="21">
        <v>0</v>
      </c>
      <c r="K804" s="21">
        <v>0</v>
      </c>
      <c r="L804" s="21" t="s">
        <v>510</v>
      </c>
      <c r="M804" t="e">
        <v>#N/A</v>
      </c>
    </row>
    <row r="805" spans="1:13">
      <c r="A805" s="21">
        <v>2804</v>
      </c>
      <c r="B805" s="8">
        <v>100002804</v>
      </c>
      <c r="C805" s="21">
        <v>0</v>
      </c>
      <c r="D805" t="s">
        <v>4645</v>
      </c>
      <c r="E805" t="s">
        <v>4863</v>
      </c>
      <c r="F805" s="21" t="e">
        <v>#N/A</v>
      </c>
      <c r="G805" s="21">
        <v>0</v>
      </c>
      <c r="H805" s="21">
        <v>0</v>
      </c>
      <c r="I805" s="21">
        <v>0</v>
      </c>
      <c r="K805" s="21">
        <v>0</v>
      </c>
      <c r="L805" s="21" t="s">
        <v>510</v>
      </c>
      <c r="M805" t="e">
        <v>#N/A</v>
      </c>
    </row>
    <row r="806" spans="1:13">
      <c r="A806" s="21">
        <v>2805</v>
      </c>
      <c r="B806" s="8">
        <v>100002805</v>
      </c>
      <c r="C806" s="21">
        <v>0</v>
      </c>
      <c r="D806" t="s">
        <v>4645</v>
      </c>
      <c r="E806" t="s">
        <v>4863</v>
      </c>
      <c r="F806" s="21" t="e">
        <v>#N/A</v>
      </c>
      <c r="G806" s="21">
        <v>0</v>
      </c>
      <c r="H806" s="21">
        <v>0</v>
      </c>
      <c r="I806" s="21">
        <v>0</v>
      </c>
      <c r="K806" s="21">
        <v>0</v>
      </c>
      <c r="L806" s="21" t="s">
        <v>510</v>
      </c>
      <c r="M806" t="e">
        <v>#N/A</v>
      </c>
    </row>
    <row r="807" spans="1:13">
      <c r="A807" s="21">
        <v>2806</v>
      </c>
      <c r="B807" s="8">
        <v>100002806</v>
      </c>
      <c r="C807" s="21">
        <v>0</v>
      </c>
      <c r="D807" t="s">
        <v>4645</v>
      </c>
      <c r="E807" t="s">
        <v>4863</v>
      </c>
      <c r="F807" s="21" t="e">
        <v>#N/A</v>
      </c>
      <c r="G807" s="21">
        <v>0</v>
      </c>
      <c r="H807" s="21">
        <v>0</v>
      </c>
      <c r="I807" s="21">
        <v>0</v>
      </c>
      <c r="K807" s="21">
        <v>0</v>
      </c>
      <c r="L807" s="21" t="s">
        <v>510</v>
      </c>
      <c r="M807" t="e">
        <v>#N/A</v>
      </c>
    </row>
    <row r="808" spans="1:13">
      <c r="A808" s="21">
        <v>2807</v>
      </c>
      <c r="B808" s="8">
        <v>100002807</v>
      </c>
      <c r="C808" s="21">
        <v>0</v>
      </c>
      <c r="D808" t="s">
        <v>4645</v>
      </c>
      <c r="E808" t="s">
        <v>4863</v>
      </c>
      <c r="F808" s="21" t="e">
        <v>#N/A</v>
      </c>
      <c r="G808" s="21">
        <v>0</v>
      </c>
      <c r="H808" s="21">
        <v>0</v>
      </c>
      <c r="I808" s="21">
        <v>0</v>
      </c>
      <c r="K808" s="21">
        <v>0</v>
      </c>
      <c r="L808" s="21" t="s">
        <v>510</v>
      </c>
      <c r="M808" t="e">
        <v>#N/A</v>
      </c>
    </row>
    <row r="809" spans="1:13">
      <c r="A809" s="21">
        <v>2808</v>
      </c>
      <c r="B809" s="8">
        <v>100002808</v>
      </c>
      <c r="C809" s="21">
        <v>0</v>
      </c>
      <c r="D809" t="s">
        <v>4645</v>
      </c>
      <c r="E809" t="s">
        <v>4863</v>
      </c>
      <c r="F809" s="21" t="e">
        <v>#N/A</v>
      </c>
      <c r="G809" s="21">
        <v>0</v>
      </c>
      <c r="H809" s="21">
        <v>0</v>
      </c>
      <c r="I809" s="21">
        <v>0</v>
      </c>
      <c r="K809" s="21">
        <v>0</v>
      </c>
      <c r="L809" s="21" t="s">
        <v>510</v>
      </c>
      <c r="M809" t="e">
        <v>#N/A</v>
      </c>
    </row>
    <row r="810" spans="1:13">
      <c r="A810" s="21">
        <v>2809</v>
      </c>
      <c r="B810" s="8">
        <v>100002809</v>
      </c>
      <c r="C810" s="21">
        <v>0</v>
      </c>
      <c r="D810" t="s">
        <v>4645</v>
      </c>
      <c r="E810" t="s">
        <v>4863</v>
      </c>
      <c r="F810" s="21" t="e">
        <v>#N/A</v>
      </c>
      <c r="G810" s="21">
        <v>0</v>
      </c>
      <c r="H810" s="21">
        <v>0</v>
      </c>
      <c r="I810" s="21">
        <v>0</v>
      </c>
      <c r="K810" s="21">
        <v>0</v>
      </c>
      <c r="L810" s="21" t="s">
        <v>510</v>
      </c>
      <c r="M810" t="e">
        <v>#N/A</v>
      </c>
    </row>
    <row r="811" spans="1:13">
      <c r="A811" s="21">
        <v>2810</v>
      </c>
      <c r="B811" s="8">
        <v>100002810</v>
      </c>
      <c r="C811" s="21">
        <v>0</v>
      </c>
      <c r="D811" t="s">
        <v>4645</v>
      </c>
      <c r="E811" t="s">
        <v>4863</v>
      </c>
      <c r="F811" s="21" t="e">
        <v>#N/A</v>
      </c>
      <c r="G811" s="21">
        <v>0</v>
      </c>
      <c r="H811" s="21">
        <v>0</v>
      </c>
      <c r="I811" s="21">
        <v>0</v>
      </c>
      <c r="K811" s="21">
        <v>0</v>
      </c>
      <c r="L811" s="21" t="s">
        <v>510</v>
      </c>
      <c r="M811" t="e">
        <v>#N/A</v>
      </c>
    </row>
    <row r="812" spans="1:13">
      <c r="A812" s="21">
        <v>2811</v>
      </c>
      <c r="B812" s="8">
        <v>100002811</v>
      </c>
      <c r="C812" s="21">
        <v>0</v>
      </c>
      <c r="D812" t="s">
        <v>4645</v>
      </c>
      <c r="E812" t="s">
        <v>4863</v>
      </c>
      <c r="F812" s="21" t="e">
        <v>#N/A</v>
      </c>
      <c r="G812" s="21">
        <v>0</v>
      </c>
      <c r="H812" s="21">
        <v>0</v>
      </c>
      <c r="I812" s="21">
        <v>0</v>
      </c>
      <c r="K812" s="21">
        <v>0</v>
      </c>
      <c r="L812" s="21" t="s">
        <v>510</v>
      </c>
      <c r="M812" t="e">
        <v>#N/A</v>
      </c>
    </row>
    <row r="813" spans="1:13">
      <c r="A813" s="21">
        <v>2812</v>
      </c>
      <c r="B813" s="8">
        <v>100002812</v>
      </c>
      <c r="C813" s="21">
        <v>0</v>
      </c>
      <c r="D813" t="s">
        <v>4645</v>
      </c>
      <c r="E813" t="s">
        <v>4863</v>
      </c>
      <c r="F813" s="21" t="e">
        <v>#N/A</v>
      </c>
      <c r="G813" s="21">
        <v>0</v>
      </c>
      <c r="H813" s="21">
        <v>0</v>
      </c>
      <c r="I813" s="21">
        <v>0</v>
      </c>
      <c r="K813" s="21">
        <v>0</v>
      </c>
      <c r="L813" s="21" t="s">
        <v>510</v>
      </c>
      <c r="M813" t="e">
        <v>#N/A</v>
      </c>
    </row>
    <row r="814" spans="1:13">
      <c r="A814" s="21">
        <v>2813</v>
      </c>
      <c r="B814" s="8">
        <v>100002813</v>
      </c>
      <c r="C814" s="21">
        <v>0</v>
      </c>
      <c r="D814" t="s">
        <v>4645</v>
      </c>
      <c r="E814" t="s">
        <v>4863</v>
      </c>
      <c r="F814" s="21" t="e">
        <v>#N/A</v>
      </c>
      <c r="G814" s="21">
        <v>0</v>
      </c>
      <c r="H814" s="21">
        <v>0</v>
      </c>
      <c r="I814" s="21">
        <v>0</v>
      </c>
      <c r="K814" s="21">
        <v>0</v>
      </c>
      <c r="L814" s="21" t="s">
        <v>510</v>
      </c>
      <c r="M814" t="e">
        <v>#N/A</v>
      </c>
    </row>
    <row r="815" spans="1:13">
      <c r="A815" s="21">
        <v>2814</v>
      </c>
      <c r="B815" s="8">
        <v>100002814</v>
      </c>
      <c r="C815" s="21">
        <v>0</v>
      </c>
      <c r="D815" t="s">
        <v>4645</v>
      </c>
      <c r="E815" t="s">
        <v>4863</v>
      </c>
      <c r="F815" s="21" t="e">
        <v>#N/A</v>
      </c>
      <c r="G815" s="21">
        <v>0</v>
      </c>
      <c r="H815" s="21">
        <v>0</v>
      </c>
      <c r="I815" s="21">
        <v>0</v>
      </c>
      <c r="K815" s="21">
        <v>0</v>
      </c>
      <c r="L815" s="21" t="s">
        <v>510</v>
      </c>
      <c r="M815" t="e">
        <v>#N/A</v>
      </c>
    </row>
    <row r="816" spans="1:13">
      <c r="A816" s="21">
        <v>2815</v>
      </c>
      <c r="B816" s="8">
        <v>100002815</v>
      </c>
      <c r="C816" s="21">
        <v>0</v>
      </c>
      <c r="D816" t="s">
        <v>4645</v>
      </c>
      <c r="E816" t="s">
        <v>4863</v>
      </c>
      <c r="F816" s="21" t="e">
        <v>#N/A</v>
      </c>
      <c r="G816" s="21">
        <v>0</v>
      </c>
      <c r="H816" s="21">
        <v>0</v>
      </c>
      <c r="I816" s="21">
        <v>0</v>
      </c>
      <c r="K816" s="21">
        <v>0</v>
      </c>
      <c r="L816" s="21" t="s">
        <v>510</v>
      </c>
      <c r="M816" t="e">
        <v>#N/A</v>
      </c>
    </row>
    <row r="817" spans="1:13">
      <c r="A817" s="21">
        <v>2816</v>
      </c>
      <c r="B817" s="8">
        <v>100002816</v>
      </c>
      <c r="C817" s="21">
        <v>0</v>
      </c>
      <c r="D817" t="s">
        <v>4645</v>
      </c>
      <c r="E817" t="s">
        <v>4863</v>
      </c>
      <c r="F817" s="21" t="e">
        <v>#N/A</v>
      </c>
      <c r="G817" s="21">
        <v>0</v>
      </c>
      <c r="H817" s="21">
        <v>0</v>
      </c>
      <c r="I817" s="21">
        <v>0</v>
      </c>
      <c r="K817" s="21">
        <v>0</v>
      </c>
      <c r="L817" s="21" t="s">
        <v>510</v>
      </c>
      <c r="M817" t="e">
        <v>#N/A</v>
      </c>
    </row>
    <row r="818" spans="1:13">
      <c r="A818" s="21">
        <v>2817</v>
      </c>
      <c r="B818" s="8">
        <v>100002817</v>
      </c>
      <c r="C818" s="21">
        <v>0</v>
      </c>
      <c r="D818" t="s">
        <v>4645</v>
      </c>
      <c r="E818" t="s">
        <v>4863</v>
      </c>
      <c r="F818" s="21" t="e">
        <v>#N/A</v>
      </c>
      <c r="G818" s="21">
        <v>0</v>
      </c>
      <c r="H818" s="21">
        <v>0</v>
      </c>
      <c r="I818" s="21">
        <v>0</v>
      </c>
      <c r="K818" s="21">
        <v>0</v>
      </c>
      <c r="L818" s="21" t="s">
        <v>510</v>
      </c>
      <c r="M818" t="e">
        <v>#N/A</v>
      </c>
    </row>
    <row r="819" spans="1:13">
      <c r="A819" s="21">
        <v>2818</v>
      </c>
      <c r="B819" s="8">
        <v>100002818</v>
      </c>
      <c r="C819" s="21">
        <v>0</v>
      </c>
      <c r="D819" t="s">
        <v>4645</v>
      </c>
      <c r="E819" t="s">
        <v>4863</v>
      </c>
      <c r="F819" s="21" t="e">
        <v>#N/A</v>
      </c>
      <c r="G819" s="21">
        <v>0</v>
      </c>
      <c r="H819" s="21">
        <v>0</v>
      </c>
      <c r="I819" s="21">
        <v>0</v>
      </c>
      <c r="K819" s="21">
        <v>0</v>
      </c>
      <c r="L819" s="21" t="s">
        <v>510</v>
      </c>
      <c r="M819" t="e">
        <v>#N/A</v>
      </c>
    </row>
    <row r="820" spans="1:13">
      <c r="A820" s="21">
        <v>2819</v>
      </c>
      <c r="B820" s="8">
        <v>100002819</v>
      </c>
      <c r="C820" s="21">
        <v>0</v>
      </c>
      <c r="D820" t="s">
        <v>4645</v>
      </c>
      <c r="E820" t="s">
        <v>4863</v>
      </c>
      <c r="F820" s="21" t="e">
        <v>#N/A</v>
      </c>
      <c r="G820" s="21">
        <v>0</v>
      </c>
      <c r="H820" s="21">
        <v>0</v>
      </c>
      <c r="I820" s="21">
        <v>0</v>
      </c>
      <c r="K820" s="21">
        <v>0</v>
      </c>
      <c r="L820" s="21" t="s">
        <v>510</v>
      </c>
      <c r="M820" t="e">
        <v>#N/A</v>
      </c>
    </row>
    <row r="821" spans="1:13">
      <c r="A821" s="21">
        <v>2820</v>
      </c>
      <c r="B821" s="8">
        <v>100002820</v>
      </c>
      <c r="C821" s="21">
        <v>0</v>
      </c>
      <c r="D821" t="s">
        <v>4645</v>
      </c>
      <c r="E821" t="s">
        <v>4863</v>
      </c>
      <c r="F821" s="21" t="e">
        <v>#N/A</v>
      </c>
      <c r="G821" s="21">
        <v>0</v>
      </c>
      <c r="H821" s="21">
        <v>0</v>
      </c>
      <c r="I821" s="21">
        <v>0</v>
      </c>
      <c r="K821" s="21">
        <v>0</v>
      </c>
      <c r="L821" s="21" t="s">
        <v>510</v>
      </c>
      <c r="M821" t="e">
        <v>#N/A</v>
      </c>
    </row>
    <row r="822" spans="1:13">
      <c r="A822" s="21">
        <v>2821</v>
      </c>
      <c r="B822" s="8">
        <v>100002821</v>
      </c>
      <c r="C822" s="21">
        <v>0</v>
      </c>
      <c r="D822" t="s">
        <v>4645</v>
      </c>
      <c r="E822" t="s">
        <v>4863</v>
      </c>
      <c r="F822" s="21" t="e">
        <v>#N/A</v>
      </c>
      <c r="G822" s="21">
        <v>0</v>
      </c>
      <c r="H822" s="21">
        <v>0</v>
      </c>
      <c r="I822" s="21">
        <v>0</v>
      </c>
      <c r="K822" s="21">
        <v>0</v>
      </c>
      <c r="L822" s="21" t="s">
        <v>510</v>
      </c>
      <c r="M822" t="e">
        <v>#N/A</v>
      </c>
    </row>
    <row r="823" spans="1:13">
      <c r="A823" s="21">
        <v>2822</v>
      </c>
      <c r="B823" s="8">
        <v>100002822</v>
      </c>
      <c r="C823" s="21">
        <v>0</v>
      </c>
      <c r="D823" t="s">
        <v>4645</v>
      </c>
      <c r="E823" t="s">
        <v>4863</v>
      </c>
      <c r="F823" s="21" t="e">
        <v>#N/A</v>
      </c>
      <c r="G823" s="21">
        <v>0</v>
      </c>
      <c r="H823" s="21">
        <v>0</v>
      </c>
      <c r="I823" s="21">
        <v>0</v>
      </c>
      <c r="K823" s="21">
        <v>0</v>
      </c>
      <c r="L823" s="21" t="s">
        <v>510</v>
      </c>
      <c r="M823" t="e">
        <v>#N/A</v>
      </c>
    </row>
    <row r="824" spans="1:13">
      <c r="A824" s="21">
        <v>2823</v>
      </c>
      <c r="B824" s="8">
        <v>100002823</v>
      </c>
      <c r="C824" s="21">
        <v>0</v>
      </c>
      <c r="D824" t="s">
        <v>4645</v>
      </c>
      <c r="E824" t="s">
        <v>4863</v>
      </c>
      <c r="F824" s="21" t="e">
        <v>#N/A</v>
      </c>
      <c r="G824" s="21">
        <v>0</v>
      </c>
      <c r="H824" s="21">
        <v>0</v>
      </c>
      <c r="I824" s="21">
        <v>0</v>
      </c>
      <c r="K824" s="21">
        <v>0</v>
      </c>
      <c r="L824" s="21" t="s">
        <v>510</v>
      </c>
      <c r="M824" t="e">
        <v>#N/A</v>
      </c>
    </row>
    <row r="825" spans="1:13">
      <c r="A825" s="21">
        <v>2824</v>
      </c>
      <c r="B825" s="8">
        <v>100002824</v>
      </c>
      <c r="C825" s="21">
        <v>0</v>
      </c>
      <c r="D825" t="s">
        <v>4645</v>
      </c>
      <c r="E825" t="s">
        <v>4863</v>
      </c>
      <c r="F825" s="21" t="e">
        <v>#N/A</v>
      </c>
      <c r="G825" s="21">
        <v>0</v>
      </c>
      <c r="H825" s="21">
        <v>0</v>
      </c>
      <c r="I825" s="21">
        <v>0</v>
      </c>
      <c r="K825" s="21">
        <v>0</v>
      </c>
      <c r="L825" s="21" t="s">
        <v>510</v>
      </c>
      <c r="M825" t="e">
        <v>#N/A</v>
      </c>
    </row>
    <row r="826" spans="1:13">
      <c r="A826" s="21">
        <v>2825</v>
      </c>
      <c r="B826" s="8">
        <v>100002825</v>
      </c>
      <c r="C826" s="21">
        <v>0</v>
      </c>
      <c r="D826" t="s">
        <v>4645</v>
      </c>
      <c r="E826" t="s">
        <v>4863</v>
      </c>
      <c r="F826" s="21" t="e">
        <v>#N/A</v>
      </c>
      <c r="G826" s="21">
        <v>0</v>
      </c>
      <c r="H826" s="21">
        <v>0</v>
      </c>
      <c r="I826" s="21">
        <v>0</v>
      </c>
      <c r="K826" s="21">
        <v>0</v>
      </c>
      <c r="L826" s="21" t="s">
        <v>510</v>
      </c>
      <c r="M826" t="e">
        <v>#N/A</v>
      </c>
    </row>
    <row r="827" spans="1:13">
      <c r="A827" s="21">
        <v>2826</v>
      </c>
      <c r="B827" s="8">
        <v>100002826</v>
      </c>
      <c r="C827" s="21">
        <v>0</v>
      </c>
      <c r="D827" t="s">
        <v>4645</v>
      </c>
      <c r="E827" t="s">
        <v>4863</v>
      </c>
      <c r="F827" s="21" t="e">
        <v>#N/A</v>
      </c>
      <c r="G827" s="21">
        <v>0</v>
      </c>
      <c r="H827" s="21">
        <v>0</v>
      </c>
      <c r="I827" s="21">
        <v>0</v>
      </c>
      <c r="K827" s="21">
        <v>0</v>
      </c>
      <c r="L827" s="21" t="s">
        <v>510</v>
      </c>
      <c r="M827" t="e">
        <v>#N/A</v>
      </c>
    </row>
    <row r="828" spans="1:13">
      <c r="A828" s="21">
        <v>2827</v>
      </c>
      <c r="B828" s="8">
        <v>100002827</v>
      </c>
      <c r="C828" s="21">
        <v>0</v>
      </c>
      <c r="D828" t="s">
        <v>4645</v>
      </c>
      <c r="E828" t="s">
        <v>4863</v>
      </c>
      <c r="F828" s="21" t="e">
        <v>#N/A</v>
      </c>
      <c r="G828" s="21">
        <v>0</v>
      </c>
      <c r="H828" s="21">
        <v>0</v>
      </c>
      <c r="I828" s="21">
        <v>0</v>
      </c>
      <c r="K828" s="21">
        <v>0</v>
      </c>
      <c r="L828" s="21" t="s">
        <v>510</v>
      </c>
      <c r="M828" t="e">
        <v>#N/A</v>
      </c>
    </row>
    <row r="829" spans="1:13">
      <c r="A829" s="21">
        <v>2828</v>
      </c>
      <c r="B829" s="8">
        <v>100002828</v>
      </c>
      <c r="C829" s="21">
        <v>0</v>
      </c>
      <c r="D829" t="s">
        <v>4645</v>
      </c>
      <c r="E829" t="s">
        <v>4863</v>
      </c>
      <c r="F829" s="21" t="e">
        <v>#N/A</v>
      </c>
      <c r="G829" s="21">
        <v>0</v>
      </c>
      <c r="H829" s="21">
        <v>0</v>
      </c>
      <c r="I829" s="21">
        <v>0</v>
      </c>
      <c r="K829" s="21">
        <v>0</v>
      </c>
      <c r="L829" s="21" t="s">
        <v>510</v>
      </c>
      <c r="M829" t="e">
        <v>#N/A</v>
      </c>
    </row>
    <row r="830" spans="1:13">
      <c r="A830" s="21">
        <v>2829</v>
      </c>
      <c r="B830" s="8">
        <v>100002829</v>
      </c>
      <c r="C830" s="21">
        <v>0</v>
      </c>
      <c r="D830" t="s">
        <v>4645</v>
      </c>
      <c r="E830" t="s">
        <v>4863</v>
      </c>
      <c r="F830" s="21" t="e">
        <v>#N/A</v>
      </c>
      <c r="G830" s="21">
        <v>0</v>
      </c>
      <c r="H830" s="21">
        <v>0</v>
      </c>
      <c r="I830" s="21">
        <v>0</v>
      </c>
      <c r="K830" s="21">
        <v>0</v>
      </c>
      <c r="L830" s="21" t="s">
        <v>510</v>
      </c>
      <c r="M830" t="e">
        <v>#N/A</v>
      </c>
    </row>
    <row r="831" spans="1:13">
      <c r="A831" s="21">
        <v>2830</v>
      </c>
      <c r="B831" s="8">
        <v>100002830</v>
      </c>
      <c r="C831" s="21">
        <v>0</v>
      </c>
      <c r="D831" t="s">
        <v>4645</v>
      </c>
      <c r="E831" t="s">
        <v>4863</v>
      </c>
      <c r="F831" s="21" t="e">
        <v>#N/A</v>
      </c>
      <c r="G831" s="21">
        <v>0</v>
      </c>
      <c r="H831" s="21">
        <v>0</v>
      </c>
      <c r="I831" s="21">
        <v>0</v>
      </c>
      <c r="K831" s="21">
        <v>0</v>
      </c>
      <c r="L831" s="21" t="s">
        <v>510</v>
      </c>
      <c r="M831" t="e">
        <v>#N/A</v>
      </c>
    </row>
    <row r="832" spans="1:13">
      <c r="A832" s="21">
        <v>2831</v>
      </c>
      <c r="B832" s="8">
        <v>100002831</v>
      </c>
      <c r="C832" s="21">
        <v>0</v>
      </c>
      <c r="D832" t="s">
        <v>4645</v>
      </c>
      <c r="E832" t="s">
        <v>4863</v>
      </c>
      <c r="F832" s="21" t="e">
        <v>#N/A</v>
      </c>
      <c r="G832" s="21">
        <v>0</v>
      </c>
      <c r="H832" s="21">
        <v>0</v>
      </c>
      <c r="I832" s="21">
        <v>0</v>
      </c>
      <c r="K832" s="21">
        <v>0</v>
      </c>
      <c r="L832" s="21" t="s">
        <v>510</v>
      </c>
      <c r="M832" t="e">
        <v>#N/A</v>
      </c>
    </row>
    <row r="833" spans="1:13">
      <c r="A833" s="21">
        <v>2832</v>
      </c>
      <c r="B833" s="8">
        <v>100002832</v>
      </c>
      <c r="C833" s="21">
        <v>0</v>
      </c>
      <c r="D833" t="s">
        <v>4645</v>
      </c>
      <c r="E833" t="s">
        <v>4863</v>
      </c>
      <c r="F833" s="21" t="e">
        <v>#N/A</v>
      </c>
      <c r="G833" s="21">
        <v>0</v>
      </c>
      <c r="H833" s="21">
        <v>0</v>
      </c>
      <c r="I833" s="21">
        <v>0</v>
      </c>
      <c r="K833" s="21">
        <v>0</v>
      </c>
      <c r="L833" s="21" t="s">
        <v>510</v>
      </c>
      <c r="M833" t="e">
        <v>#N/A</v>
      </c>
    </row>
    <row r="834" spans="1:13">
      <c r="A834" s="21">
        <v>2833</v>
      </c>
      <c r="B834" s="8">
        <v>100002833</v>
      </c>
      <c r="C834" s="21">
        <v>0</v>
      </c>
      <c r="D834" t="s">
        <v>4645</v>
      </c>
      <c r="E834" t="s">
        <v>4863</v>
      </c>
      <c r="F834" s="21" t="e">
        <v>#N/A</v>
      </c>
      <c r="G834" s="21">
        <v>0</v>
      </c>
      <c r="H834" s="21">
        <v>0</v>
      </c>
      <c r="I834" s="21">
        <v>0</v>
      </c>
      <c r="K834" s="21">
        <v>0</v>
      </c>
      <c r="L834" s="21" t="s">
        <v>510</v>
      </c>
      <c r="M834" t="e">
        <v>#N/A</v>
      </c>
    </row>
    <row r="835" spans="1:13">
      <c r="A835" s="21">
        <v>2834</v>
      </c>
      <c r="B835" s="8">
        <v>100002834</v>
      </c>
      <c r="C835" s="21">
        <v>0</v>
      </c>
      <c r="D835" t="s">
        <v>4645</v>
      </c>
      <c r="E835" t="s">
        <v>4863</v>
      </c>
      <c r="F835" s="21" t="e">
        <v>#N/A</v>
      </c>
      <c r="G835" s="21">
        <v>0</v>
      </c>
      <c r="H835" s="21">
        <v>0</v>
      </c>
      <c r="I835" s="21">
        <v>0</v>
      </c>
      <c r="K835" s="21">
        <v>0</v>
      </c>
      <c r="L835" s="21" t="s">
        <v>510</v>
      </c>
      <c r="M835" t="e">
        <v>#N/A</v>
      </c>
    </row>
    <row r="836" spans="1:13">
      <c r="A836" s="21">
        <v>2835</v>
      </c>
      <c r="B836" s="8">
        <v>100002835</v>
      </c>
      <c r="C836" s="21">
        <v>0</v>
      </c>
      <c r="D836" t="s">
        <v>4645</v>
      </c>
      <c r="E836" t="s">
        <v>4863</v>
      </c>
      <c r="F836" s="21" t="e">
        <v>#N/A</v>
      </c>
      <c r="G836" s="21">
        <v>0</v>
      </c>
      <c r="H836" s="21">
        <v>0</v>
      </c>
      <c r="I836" s="21">
        <v>0</v>
      </c>
      <c r="K836" s="21">
        <v>0</v>
      </c>
      <c r="L836" s="21" t="s">
        <v>510</v>
      </c>
      <c r="M836" t="e">
        <v>#N/A</v>
      </c>
    </row>
    <row r="837" spans="1:13">
      <c r="A837" s="21">
        <v>2836</v>
      </c>
      <c r="B837" s="8">
        <v>100002836</v>
      </c>
      <c r="C837" s="21">
        <v>0</v>
      </c>
      <c r="D837" t="s">
        <v>4645</v>
      </c>
      <c r="E837" t="s">
        <v>4863</v>
      </c>
      <c r="F837" s="21" t="e">
        <v>#N/A</v>
      </c>
      <c r="G837" s="21">
        <v>0</v>
      </c>
      <c r="H837" s="21">
        <v>0</v>
      </c>
      <c r="I837" s="21">
        <v>0</v>
      </c>
      <c r="K837" s="21">
        <v>0</v>
      </c>
      <c r="L837" s="21" t="s">
        <v>510</v>
      </c>
      <c r="M837" t="e">
        <v>#N/A</v>
      </c>
    </row>
    <row r="838" spans="1:13">
      <c r="A838" s="21">
        <v>2837</v>
      </c>
      <c r="B838" s="8">
        <v>100002837</v>
      </c>
      <c r="C838" s="21">
        <v>0</v>
      </c>
      <c r="D838" t="s">
        <v>4645</v>
      </c>
      <c r="E838" t="s">
        <v>4863</v>
      </c>
      <c r="F838" s="21" t="e">
        <v>#N/A</v>
      </c>
      <c r="G838" s="21">
        <v>0</v>
      </c>
      <c r="H838" s="21">
        <v>0</v>
      </c>
      <c r="I838" s="21">
        <v>0</v>
      </c>
      <c r="K838" s="21">
        <v>0</v>
      </c>
      <c r="L838" s="21" t="s">
        <v>510</v>
      </c>
      <c r="M838" t="e">
        <v>#N/A</v>
      </c>
    </row>
    <row r="839" spans="1:13">
      <c r="A839" s="21">
        <v>2838</v>
      </c>
      <c r="B839" s="8">
        <v>100002838</v>
      </c>
      <c r="C839" s="21">
        <v>0</v>
      </c>
      <c r="D839" t="s">
        <v>4645</v>
      </c>
      <c r="E839" t="s">
        <v>4863</v>
      </c>
      <c r="F839" s="21" t="e">
        <v>#N/A</v>
      </c>
      <c r="G839" s="21">
        <v>0</v>
      </c>
      <c r="H839" s="21">
        <v>0</v>
      </c>
      <c r="I839" s="21">
        <v>0</v>
      </c>
      <c r="K839" s="21">
        <v>0</v>
      </c>
      <c r="L839" s="21" t="s">
        <v>510</v>
      </c>
      <c r="M839" t="e">
        <v>#N/A</v>
      </c>
    </row>
    <row r="840" spans="1:13">
      <c r="A840" s="21">
        <v>2839</v>
      </c>
      <c r="B840" s="8">
        <v>100002839</v>
      </c>
      <c r="C840" s="21">
        <v>0</v>
      </c>
      <c r="D840" t="s">
        <v>4645</v>
      </c>
      <c r="E840" t="s">
        <v>4863</v>
      </c>
      <c r="F840" s="21" t="e">
        <v>#N/A</v>
      </c>
      <c r="G840" s="21">
        <v>0</v>
      </c>
      <c r="H840" s="21">
        <v>0</v>
      </c>
      <c r="I840" s="21">
        <v>0</v>
      </c>
      <c r="K840" s="21">
        <v>0</v>
      </c>
      <c r="L840" s="21" t="s">
        <v>510</v>
      </c>
      <c r="M840" t="e">
        <v>#N/A</v>
      </c>
    </row>
    <row r="841" spans="1:13">
      <c r="A841" s="21">
        <v>2840</v>
      </c>
      <c r="B841" s="8">
        <v>100002840</v>
      </c>
      <c r="C841" s="21">
        <v>0</v>
      </c>
      <c r="D841" t="s">
        <v>4645</v>
      </c>
      <c r="E841" t="s">
        <v>4863</v>
      </c>
      <c r="F841" s="21" t="e">
        <v>#N/A</v>
      </c>
      <c r="G841" s="21">
        <v>0</v>
      </c>
      <c r="H841" s="21">
        <v>0</v>
      </c>
      <c r="I841" s="21">
        <v>0</v>
      </c>
      <c r="K841" s="21">
        <v>0</v>
      </c>
      <c r="L841" s="21" t="s">
        <v>510</v>
      </c>
      <c r="M841" t="e">
        <v>#N/A</v>
      </c>
    </row>
    <row r="842" spans="1:13">
      <c r="A842" s="21">
        <v>2841</v>
      </c>
      <c r="B842" s="8">
        <v>100002841</v>
      </c>
      <c r="C842" s="21">
        <v>0</v>
      </c>
      <c r="D842" t="s">
        <v>4645</v>
      </c>
      <c r="E842" t="s">
        <v>4863</v>
      </c>
      <c r="F842" s="21" t="e">
        <v>#N/A</v>
      </c>
      <c r="G842" s="21">
        <v>0</v>
      </c>
      <c r="H842" s="21">
        <v>0</v>
      </c>
      <c r="I842" s="21">
        <v>0</v>
      </c>
      <c r="K842" s="21">
        <v>0</v>
      </c>
      <c r="L842" s="21" t="s">
        <v>510</v>
      </c>
      <c r="M842" t="e">
        <v>#N/A</v>
      </c>
    </row>
    <row r="843" spans="1:13">
      <c r="A843" s="21">
        <v>2842</v>
      </c>
      <c r="B843" s="8">
        <v>100002842</v>
      </c>
      <c r="C843" s="21">
        <v>0</v>
      </c>
      <c r="D843" t="s">
        <v>4645</v>
      </c>
      <c r="E843" t="s">
        <v>4863</v>
      </c>
      <c r="F843" s="21" t="e">
        <v>#N/A</v>
      </c>
      <c r="G843" s="21">
        <v>0</v>
      </c>
      <c r="H843" s="21">
        <v>0</v>
      </c>
      <c r="I843" s="21">
        <v>0</v>
      </c>
      <c r="K843" s="21">
        <v>0</v>
      </c>
      <c r="L843" s="21" t="s">
        <v>510</v>
      </c>
      <c r="M843" t="e">
        <v>#N/A</v>
      </c>
    </row>
    <row r="844" spans="1:13">
      <c r="A844" s="21">
        <v>2843</v>
      </c>
      <c r="B844" s="8">
        <v>100002843</v>
      </c>
      <c r="C844" s="21">
        <v>0</v>
      </c>
      <c r="D844" t="s">
        <v>4645</v>
      </c>
      <c r="E844" t="s">
        <v>4863</v>
      </c>
      <c r="F844" s="21" t="e">
        <v>#N/A</v>
      </c>
      <c r="G844" s="21">
        <v>0</v>
      </c>
      <c r="H844" s="21">
        <v>0</v>
      </c>
      <c r="I844" s="21">
        <v>0</v>
      </c>
      <c r="K844" s="21">
        <v>0</v>
      </c>
      <c r="L844" s="21" t="s">
        <v>510</v>
      </c>
      <c r="M844" t="e">
        <v>#N/A</v>
      </c>
    </row>
    <row r="845" spans="1:13">
      <c r="A845" s="21">
        <v>2844</v>
      </c>
      <c r="B845" s="8">
        <v>100002844</v>
      </c>
      <c r="C845" s="21">
        <v>0</v>
      </c>
      <c r="D845" t="s">
        <v>4645</v>
      </c>
      <c r="E845" t="s">
        <v>4863</v>
      </c>
      <c r="F845" s="21" t="e">
        <v>#N/A</v>
      </c>
      <c r="G845" s="21">
        <v>0</v>
      </c>
      <c r="H845" s="21">
        <v>0</v>
      </c>
      <c r="I845" s="21">
        <v>0</v>
      </c>
      <c r="K845" s="21">
        <v>0</v>
      </c>
      <c r="L845" s="21" t="s">
        <v>510</v>
      </c>
      <c r="M845" t="e">
        <v>#N/A</v>
      </c>
    </row>
    <row r="846" spans="1:13">
      <c r="A846" s="21">
        <v>2845</v>
      </c>
      <c r="B846" s="8">
        <v>100002845</v>
      </c>
      <c r="C846" s="21">
        <v>0</v>
      </c>
      <c r="D846" t="s">
        <v>4645</v>
      </c>
      <c r="E846" t="s">
        <v>4863</v>
      </c>
      <c r="F846" s="21" t="e">
        <v>#N/A</v>
      </c>
      <c r="G846" s="21">
        <v>0</v>
      </c>
      <c r="H846" s="21">
        <v>0</v>
      </c>
      <c r="I846" s="21">
        <v>0</v>
      </c>
      <c r="K846" s="21">
        <v>0</v>
      </c>
      <c r="L846" s="21" t="s">
        <v>510</v>
      </c>
      <c r="M846" t="e">
        <v>#N/A</v>
      </c>
    </row>
    <row r="847" spans="1:13">
      <c r="A847" s="21">
        <v>2846</v>
      </c>
      <c r="B847" s="8">
        <v>100002846</v>
      </c>
      <c r="C847" s="21">
        <v>0</v>
      </c>
      <c r="D847" t="s">
        <v>4645</v>
      </c>
      <c r="E847" t="s">
        <v>4863</v>
      </c>
      <c r="F847" s="21" t="e">
        <v>#N/A</v>
      </c>
      <c r="G847" s="21">
        <v>0</v>
      </c>
      <c r="H847" s="21">
        <v>0</v>
      </c>
      <c r="I847" s="21">
        <v>0</v>
      </c>
      <c r="K847" s="21">
        <v>0</v>
      </c>
      <c r="L847" s="21" t="s">
        <v>510</v>
      </c>
      <c r="M847" t="e">
        <v>#N/A</v>
      </c>
    </row>
    <row r="848" spans="1:13">
      <c r="A848" s="21">
        <v>2847</v>
      </c>
      <c r="B848" s="8">
        <v>100002847</v>
      </c>
      <c r="C848" s="21">
        <v>0</v>
      </c>
      <c r="D848" t="s">
        <v>4645</v>
      </c>
      <c r="E848" t="s">
        <v>4863</v>
      </c>
      <c r="F848" s="21" t="e">
        <v>#N/A</v>
      </c>
      <c r="G848" s="21">
        <v>0</v>
      </c>
      <c r="H848" s="21">
        <v>0</v>
      </c>
      <c r="I848" s="21">
        <v>0</v>
      </c>
      <c r="K848" s="21">
        <v>0</v>
      </c>
      <c r="L848" s="21" t="s">
        <v>510</v>
      </c>
      <c r="M848" t="e">
        <v>#N/A</v>
      </c>
    </row>
    <row r="849" spans="1:13">
      <c r="A849" s="21">
        <v>2848</v>
      </c>
      <c r="B849" s="8">
        <v>100002848</v>
      </c>
      <c r="C849" s="21">
        <v>0</v>
      </c>
      <c r="D849" t="s">
        <v>4645</v>
      </c>
      <c r="E849" t="s">
        <v>4863</v>
      </c>
      <c r="F849" s="21" t="e">
        <v>#N/A</v>
      </c>
      <c r="G849" s="21">
        <v>0</v>
      </c>
      <c r="H849" s="21">
        <v>0</v>
      </c>
      <c r="I849" s="21">
        <v>0</v>
      </c>
      <c r="K849" s="21">
        <v>0</v>
      </c>
      <c r="L849" s="21" t="s">
        <v>510</v>
      </c>
      <c r="M849" t="e">
        <v>#N/A</v>
      </c>
    </row>
    <row r="850" spans="1:13">
      <c r="A850" s="21">
        <v>2849</v>
      </c>
      <c r="B850" s="8">
        <v>100002849</v>
      </c>
      <c r="C850" s="21">
        <v>0</v>
      </c>
      <c r="D850" t="s">
        <v>4645</v>
      </c>
      <c r="E850" t="s">
        <v>4863</v>
      </c>
      <c r="F850" s="21" t="e">
        <v>#N/A</v>
      </c>
      <c r="G850" s="21">
        <v>0</v>
      </c>
      <c r="H850" s="21">
        <v>0</v>
      </c>
      <c r="I850" s="21">
        <v>0</v>
      </c>
      <c r="K850" s="21">
        <v>0</v>
      </c>
      <c r="L850" s="21" t="s">
        <v>510</v>
      </c>
      <c r="M850" t="e">
        <v>#N/A</v>
      </c>
    </row>
    <row r="851" spans="1:13">
      <c r="A851" s="21">
        <v>2850</v>
      </c>
      <c r="B851" s="8">
        <v>100002850</v>
      </c>
      <c r="C851" s="21">
        <v>0</v>
      </c>
      <c r="D851" t="s">
        <v>4645</v>
      </c>
      <c r="E851" t="s">
        <v>4863</v>
      </c>
      <c r="F851" s="21" t="e">
        <v>#N/A</v>
      </c>
      <c r="G851" s="21">
        <v>0</v>
      </c>
      <c r="H851" s="21">
        <v>0</v>
      </c>
      <c r="I851" s="21">
        <v>0</v>
      </c>
      <c r="K851" s="21">
        <v>0</v>
      </c>
      <c r="L851" s="21" t="s">
        <v>510</v>
      </c>
      <c r="M851" t="e">
        <v>#N/A</v>
      </c>
    </row>
    <row r="852" spans="1:13">
      <c r="A852" s="21">
        <v>2851</v>
      </c>
      <c r="B852" s="8">
        <v>100002851</v>
      </c>
      <c r="C852" s="21">
        <v>0</v>
      </c>
      <c r="D852" t="s">
        <v>4645</v>
      </c>
      <c r="E852" t="s">
        <v>4863</v>
      </c>
      <c r="F852" s="21" t="e">
        <v>#N/A</v>
      </c>
      <c r="G852" s="21">
        <v>0</v>
      </c>
      <c r="H852" s="21">
        <v>0</v>
      </c>
      <c r="I852" s="21">
        <v>0</v>
      </c>
      <c r="K852" s="21">
        <v>0</v>
      </c>
      <c r="L852" s="21" t="s">
        <v>510</v>
      </c>
      <c r="M852" t="e">
        <v>#N/A</v>
      </c>
    </row>
    <row r="853" spans="1:13">
      <c r="A853" s="21">
        <v>2852</v>
      </c>
      <c r="B853" s="8">
        <v>100002852</v>
      </c>
      <c r="C853" s="21">
        <v>0</v>
      </c>
      <c r="D853" t="s">
        <v>4645</v>
      </c>
      <c r="E853" t="s">
        <v>4863</v>
      </c>
      <c r="F853" s="21" t="e">
        <v>#N/A</v>
      </c>
      <c r="G853" s="21">
        <v>0</v>
      </c>
      <c r="H853" s="21">
        <v>0</v>
      </c>
      <c r="I853" s="21">
        <v>0</v>
      </c>
      <c r="K853" s="21">
        <v>0</v>
      </c>
      <c r="L853" s="21" t="s">
        <v>510</v>
      </c>
      <c r="M853" t="e">
        <v>#N/A</v>
      </c>
    </row>
    <row r="854" spans="1:13">
      <c r="A854" s="21">
        <v>2853</v>
      </c>
      <c r="B854" s="8">
        <v>100002853</v>
      </c>
      <c r="C854" s="21">
        <v>0</v>
      </c>
      <c r="D854" t="s">
        <v>4645</v>
      </c>
      <c r="E854" t="s">
        <v>4863</v>
      </c>
      <c r="F854" s="21" t="e">
        <v>#N/A</v>
      </c>
      <c r="G854" s="21">
        <v>0</v>
      </c>
      <c r="H854" s="21">
        <v>0</v>
      </c>
      <c r="I854" s="21">
        <v>0</v>
      </c>
      <c r="K854" s="21">
        <v>0</v>
      </c>
      <c r="L854" s="21" t="s">
        <v>510</v>
      </c>
      <c r="M854" t="e">
        <v>#N/A</v>
      </c>
    </row>
    <row r="855" spans="1:13">
      <c r="A855" s="21">
        <v>2854</v>
      </c>
      <c r="B855" s="8">
        <v>100002854</v>
      </c>
      <c r="C855" s="21">
        <v>0</v>
      </c>
      <c r="D855" t="s">
        <v>4645</v>
      </c>
      <c r="E855" t="s">
        <v>4863</v>
      </c>
      <c r="F855" s="21" t="e">
        <v>#N/A</v>
      </c>
      <c r="G855" s="21">
        <v>0</v>
      </c>
      <c r="H855" s="21">
        <v>0</v>
      </c>
      <c r="I855" s="21">
        <v>0</v>
      </c>
      <c r="K855" s="21">
        <v>0</v>
      </c>
      <c r="L855" s="21" t="s">
        <v>510</v>
      </c>
      <c r="M855" t="e">
        <v>#N/A</v>
      </c>
    </row>
    <row r="856" spans="1:13">
      <c r="A856" s="21">
        <v>2855</v>
      </c>
      <c r="B856" s="8">
        <v>100002855</v>
      </c>
      <c r="C856" s="21">
        <v>0</v>
      </c>
      <c r="D856" t="s">
        <v>4645</v>
      </c>
      <c r="E856" t="s">
        <v>4863</v>
      </c>
      <c r="F856" s="21" t="e">
        <v>#N/A</v>
      </c>
      <c r="G856" s="21">
        <v>0</v>
      </c>
      <c r="H856" s="21">
        <v>0</v>
      </c>
      <c r="I856" s="21">
        <v>0</v>
      </c>
      <c r="K856" s="21">
        <v>0</v>
      </c>
      <c r="L856" s="21" t="s">
        <v>510</v>
      </c>
      <c r="M856" t="e">
        <v>#N/A</v>
      </c>
    </row>
    <row r="857" spans="1:13">
      <c r="A857" s="21">
        <v>2856</v>
      </c>
      <c r="B857" s="8">
        <v>100002856</v>
      </c>
      <c r="C857" s="21">
        <v>0</v>
      </c>
      <c r="D857" t="s">
        <v>4645</v>
      </c>
      <c r="E857" t="s">
        <v>4863</v>
      </c>
      <c r="F857" s="21" t="e">
        <v>#N/A</v>
      </c>
      <c r="G857" s="21">
        <v>0</v>
      </c>
      <c r="H857" s="21">
        <v>0</v>
      </c>
      <c r="I857" s="21">
        <v>0</v>
      </c>
      <c r="K857" s="21">
        <v>0</v>
      </c>
      <c r="L857" s="21" t="s">
        <v>510</v>
      </c>
      <c r="M857" t="e">
        <v>#N/A</v>
      </c>
    </row>
    <row r="858" spans="1:13">
      <c r="A858" s="21">
        <v>2857</v>
      </c>
      <c r="B858" s="8">
        <v>100002857</v>
      </c>
      <c r="C858" s="21">
        <v>0</v>
      </c>
      <c r="D858" t="s">
        <v>4645</v>
      </c>
      <c r="E858" t="s">
        <v>4863</v>
      </c>
      <c r="F858" s="21" t="e">
        <v>#N/A</v>
      </c>
      <c r="G858" s="21">
        <v>0</v>
      </c>
      <c r="H858" s="21">
        <v>0</v>
      </c>
      <c r="I858" s="21">
        <v>0</v>
      </c>
      <c r="K858" s="21">
        <v>0</v>
      </c>
      <c r="L858" s="21" t="s">
        <v>510</v>
      </c>
      <c r="M858" t="e">
        <v>#N/A</v>
      </c>
    </row>
    <row r="859" spans="1:13">
      <c r="A859" s="21">
        <v>2858</v>
      </c>
      <c r="B859" s="8">
        <v>100002858</v>
      </c>
      <c r="C859" s="21">
        <v>0</v>
      </c>
      <c r="D859" t="s">
        <v>4645</v>
      </c>
      <c r="E859" t="s">
        <v>4863</v>
      </c>
      <c r="F859" s="21" t="e">
        <v>#N/A</v>
      </c>
      <c r="G859" s="21">
        <v>0</v>
      </c>
      <c r="H859" s="21">
        <v>0</v>
      </c>
      <c r="I859" s="21">
        <v>0</v>
      </c>
      <c r="K859" s="21">
        <v>0</v>
      </c>
      <c r="L859" s="21" t="s">
        <v>510</v>
      </c>
      <c r="M859" t="e">
        <v>#N/A</v>
      </c>
    </row>
    <row r="860" spans="1:13">
      <c r="A860" s="21">
        <v>2859</v>
      </c>
      <c r="B860" s="8">
        <v>100002859</v>
      </c>
      <c r="C860" s="21">
        <v>0</v>
      </c>
      <c r="D860" t="s">
        <v>4645</v>
      </c>
      <c r="E860" t="s">
        <v>4863</v>
      </c>
      <c r="F860" s="21" t="e">
        <v>#N/A</v>
      </c>
      <c r="G860" s="21">
        <v>0</v>
      </c>
      <c r="H860" s="21">
        <v>0</v>
      </c>
      <c r="I860" s="21">
        <v>0</v>
      </c>
      <c r="K860" s="21">
        <v>0</v>
      </c>
      <c r="L860" s="21" t="s">
        <v>510</v>
      </c>
      <c r="M860" t="e">
        <v>#N/A</v>
      </c>
    </row>
    <row r="861" spans="1:13">
      <c r="A861" s="21">
        <v>2860</v>
      </c>
      <c r="B861" s="8">
        <v>100002860</v>
      </c>
      <c r="C861" s="21">
        <v>0</v>
      </c>
      <c r="D861" t="s">
        <v>4645</v>
      </c>
      <c r="E861" t="s">
        <v>4863</v>
      </c>
      <c r="F861" s="21" t="e">
        <v>#N/A</v>
      </c>
      <c r="G861" s="21">
        <v>0</v>
      </c>
      <c r="H861" s="21">
        <v>0</v>
      </c>
      <c r="I861" s="21">
        <v>0</v>
      </c>
      <c r="K861" s="21">
        <v>0</v>
      </c>
      <c r="L861" s="21" t="s">
        <v>510</v>
      </c>
      <c r="M861" t="e">
        <v>#N/A</v>
      </c>
    </row>
    <row r="862" spans="1:13">
      <c r="A862" s="21">
        <v>2861</v>
      </c>
      <c r="B862" s="8">
        <v>100002861</v>
      </c>
      <c r="C862" s="21">
        <v>0</v>
      </c>
      <c r="D862" t="s">
        <v>4645</v>
      </c>
      <c r="E862" t="s">
        <v>4863</v>
      </c>
      <c r="F862" s="21" t="e">
        <v>#N/A</v>
      </c>
      <c r="G862" s="21">
        <v>0</v>
      </c>
      <c r="H862" s="21">
        <v>0</v>
      </c>
      <c r="I862" s="21">
        <v>0</v>
      </c>
      <c r="K862" s="21">
        <v>0</v>
      </c>
      <c r="L862" s="21" t="s">
        <v>510</v>
      </c>
      <c r="M862" t="e">
        <v>#N/A</v>
      </c>
    </row>
    <row r="863" spans="1:13">
      <c r="A863" s="21">
        <v>2862</v>
      </c>
      <c r="B863" s="8">
        <v>100002862</v>
      </c>
      <c r="C863" s="21">
        <v>0</v>
      </c>
      <c r="D863" t="s">
        <v>4645</v>
      </c>
      <c r="E863" t="s">
        <v>4863</v>
      </c>
      <c r="F863" s="21" t="e">
        <v>#N/A</v>
      </c>
      <c r="G863" s="21">
        <v>0</v>
      </c>
      <c r="H863" s="21">
        <v>0</v>
      </c>
      <c r="I863" s="21">
        <v>0</v>
      </c>
      <c r="K863" s="21">
        <v>0</v>
      </c>
      <c r="L863" s="21" t="s">
        <v>510</v>
      </c>
      <c r="M863" t="e">
        <v>#N/A</v>
      </c>
    </row>
    <row r="864" spans="1:13">
      <c r="A864" s="21">
        <v>2863</v>
      </c>
      <c r="B864" s="8">
        <v>100002863</v>
      </c>
      <c r="C864" s="21">
        <v>0</v>
      </c>
      <c r="D864" t="s">
        <v>4645</v>
      </c>
      <c r="E864" t="s">
        <v>4863</v>
      </c>
      <c r="F864" s="21" t="e">
        <v>#N/A</v>
      </c>
      <c r="G864" s="21">
        <v>0</v>
      </c>
      <c r="H864" s="21">
        <v>0</v>
      </c>
      <c r="I864" s="21">
        <v>0</v>
      </c>
      <c r="K864" s="21">
        <v>0</v>
      </c>
      <c r="L864" s="21" t="s">
        <v>510</v>
      </c>
      <c r="M864" t="e">
        <v>#N/A</v>
      </c>
    </row>
    <row r="865" spans="1:13">
      <c r="A865" s="21">
        <v>2864</v>
      </c>
      <c r="B865" s="8">
        <v>100002864</v>
      </c>
      <c r="C865" s="21">
        <v>0</v>
      </c>
      <c r="D865" t="s">
        <v>4645</v>
      </c>
      <c r="E865" t="s">
        <v>4863</v>
      </c>
      <c r="F865" s="21" t="e">
        <v>#N/A</v>
      </c>
      <c r="G865" s="21">
        <v>0</v>
      </c>
      <c r="H865" s="21">
        <v>0</v>
      </c>
      <c r="I865" s="21">
        <v>0</v>
      </c>
      <c r="K865" s="21">
        <v>0</v>
      </c>
      <c r="L865" s="21" t="s">
        <v>510</v>
      </c>
      <c r="M865" t="e">
        <v>#N/A</v>
      </c>
    </row>
    <row r="866" spans="1:13">
      <c r="A866" s="21">
        <v>2865</v>
      </c>
      <c r="B866" s="8">
        <v>100002865</v>
      </c>
      <c r="C866" s="21">
        <v>0</v>
      </c>
      <c r="D866" t="s">
        <v>4645</v>
      </c>
      <c r="E866" t="s">
        <v>4863</v>
      </c>
      <c r="F866" s="21" t="e">
        <v>#N/A</v>
      </c>
      <c r="G866" s="21">
        <v>0</v>
      </c>
      <c r="H866" s="21">
        <v>0</v>
      </c>
      <c r="I866" s="21">
        <v>0</v>
      </c>
      <c r="K866" s="21">
        <v>0</v>
      </c>
      <c r="L866" s="21" t="s">
        <v>510</v>
      </c>
      <c r="M866" t="e">
        <v>#N/A</v>
      </c>
    </row>
    <row r="867" spans="1:13">
      <c r="A867" s="21">
        <v>2866</v>
      </c>
      <c r="B867" s="8">
        <v>100002866</v>
      </c>
      <c r="C867" s="21">
        <v>0</v>
      </c>
      <c r="D867" t="s">
        <v>4645</v>
      </c>
      <c r="E867" t="s">
        <v>4863</v>
      </c>
      <c r="F867" s="21" t="e">
        <v>#N/A</v>
      </c>
      <c r="G867" s="21">
        <v>0</v>
      </c>
      <c r="H867" s="21">
        <v>0</v>
      </c>
      <c r="I867" s="21">
        <v>0</v>
      </c>
      <c r="K867" s="21">
        <v>0</v>
      </c>
      <c r="L867" s="21" t="s">
        <v>510</v>
      </c>
      <c r="M867" t="e">
        <v>#N/A</v>
      </c>
    </row>
    <row r="868" spans="1:13">
      <c r="A868" s="21">
        <v>2867</v>
      </c>
      <c r="B868" s="8">
        <v>100002867</v>
      </c>
      <c r="C868" s="21">
        <v>0</v>
      </c>
      <c r="D868" t="s">
        <v>4645</v>
      </c>
      <c r="E868" t="s">
        <v>4863</v>
      </c>
      <c r="F868" s="21" t="e">
        <v>#N/A</v>
      </c>
      <c r="G868" s="21">
        <v>0</v>
      </c>
      <c r="H868" s="21">
        <v>0</v>
      </c>
      <c r="I868" s="21">
        <v>0</v>
      </c>
      <c r="K868" s="21">
        <v>0</v>
      </c>
      <c r="L868" s="21" t="s">
        <v>510</v>
      </c>
      <c r="M868" t="e">
        <v>#N/A</v>
      </c>
    </row>
    <row r="869" spans="1:13">
      <c r="A869" s="21">
        <v>2868</v>
      </c>
      <c r="B869" s="8">
        <v>100002868</v>
      </c>
      <c r="C869" s="21">
        <v>0</v>
      </c>
      <c r="D869" t="s">
        <v>4645</v>
      </c>
      <c r="E869" t="s">
        <v>4863</v>
      </c>
      <c r="F869" s="21" t="e">
        <v>#N/A</v>
      </c>
      <c r="G869" s="21">
        <v>0</v>
      </c>
      <c r="H869" s="21">
        <v>0</v>
      </c>
      <c r="I869" s="21">
        <v>0</v>
      </c>
      <c r="K869" s="21">
        <v>0</v>
      </c>
      <c r="L869" s="21" t="s">
        <v>510</v>
      </c>
      <c r="M869" t="e">
        <v>#N/A</v>
      </c>
    </row>
    <row r="870" spans="1:13">
      <c r="A870" s="21">
        <v>2869</v>
      </c>
      <c r="B870" s="8">
        <v>100002869</v>
      </c>
      <c r="C870" s="21">
        <v>0</v>
      </c>
      <c r="D870" t="s">
        <v>4645</v>
      </c>
      <c r="E870" t="s">
        <v>4863</v>
      </c>
      <c r="F870" s="21" t="e">
        <v>#N/A</v>
      </c>
      <c r="G870" s="21">
        <v>0</v>
      </c>
      <c r="H870" s="21">
        <v>0</v>
      </c>
      <c r="I870" s="21">
        <v>0</v>
      </c>
      <c r="K870" s="21">
        <v>0</v>
      </c>
      <c r="L870" s="21" t="s">
        <v>510</v>
      </c>
      <c r="M870" t="e">
        <v>#N/A</v>
      </c>
    </row>
    <row r="871" spans="1:13">
      <c r="A871" s="21">
        <v>2870</v>
      </c>
      <c r="B871" s="8">
        <v>100002870</v>
      </c>
      <c r="C871" s="21">
        <v>0</v>
      </c>
      <c r="D871" t="s">
        <v>4645</v>
      </c>
      <c r="E871" t="s">
        <v>4863</v>
      </c>
      <c r="F871" s="21" t="e">
        <v>#N/A</v>
      </c>
      <c r="G871" s="21">
        <v>0</v>
      </c>
      <c r="H871" s="21">
        <v>0</v>
      </c>
      <c r="I871" s="21">
        <v>0</v>
      </c>
      <c r="K871" s="21">
        <v>0</v>
      </c>
      <c r="L871" s="21" t="s">
        <v>510</v>
      </c>
      <c r="M871" t="e">
        <v>#N/A</v>
      </c>
    </row>
    <row r="872" spans="1:13">
      <c r="A872" s="21">
        <v>2871</v>
      </c>
      <c r="B872" s="8">
        <v>100002871</v>
      </c>
      <c r="C872" s="21">
        <v>0</v>
      </c>
      <c r="D872" t="s">
        <v>4645</v>
      </c>
      <c r="E872" t="s">
        <v>4863</v>
      </c>
      <c r="F872" s="21" t="e">
        <v>#N/A</v>
      </c>
      <c r="G872" s="21">
        <v>0</v>
      </c>
      <c r="H872" s="21">
        <v>0</v>
      </c>
      <c r="I872" s="21">
        <v>0</v>
      </c>
      <c r="K872" s="21">
        <v>0</v>
      </c>
      <c r="L872" s="21" t="s">
        <v>510</v>
      </c>
      <c r="M872" t="e">
        <v>#N/A</v>
      </c>
    </row>
    <row r="873" spans="1:13">
      <c r="A873" s="21">
        <v>2872</v>
      </c>
      <c r="B873" s="8">
        <v>100002872</v>
      </c>
      <c r="C873" s="21">
        <v>0</v>
      </c>
      <c r="D873" t="s">
        <v>4645</v>
      </c>
      <c r="E873" t="s">
        <v>4863</v>
      </c>
      <c r="F873" s="21" t="e">
        <v>#N/A</v>
      </c>
      <c r="G873" s="21">
        <v>0</v>
      </c>
      <c r="H873" s="21">
        <v>0</v>
      </c>
      <c r="I873" s="21">
        <v>0</v>
      </c>
      <c r="K873" s="21">
        <v>0</v>
      </c>
      <c r="L873" s="21" t="s">
        <v>510</v>
      </c>
      <c r="M873" t="e">
        <v>#N/A</v>
      </c>
    </row>
    <row r="874" spans="1:13">
      <c r="A874" s="21">
        <v>2873</v>
      </c>
      <c r="B874" s="8">
        <v>100002873</v>
      </c>
      <c r="C874" s="21">
        <v>0</v>
      </c>
      <c r="D874" t="s">
        <v>4645</v>
      </c>
      <c r="E874" t="s">
        <v>4863</v>
      </c>
      <c r="F874" s="21" t="e">
        <v>#N/A</v>
      </c>
      <c r="G874" s="21">
        <v>0</v>
      </c>
      <c r="H874" s="21">
        <v>0</v>
      </c>
      <c r="I874" s="21">
        <v>0</v>
      </c>
      <c r="K874" s="21">
        <v>0</v>
      </c>
      <c r="L874" s="21" t="s">
        <v>510</v>
      </c>
      <c r="M874" t="e">
        <v>#N/A</v>
      </c>
    </row>
    <row r="875" spans="1:13">
      <c r="A875" s="21">
        <v>2874</v>
      </c>
      <c r="B875" s="22">
        <v>100002874</v>
      </c>
      <c r="C875" s="21">
        <v>0</v>
      </c>
      <c r="D875" t="s">
        <v>4645</v>
      </c>
      <c r="E875" t="s">
        <v>4863</v>
      </c>
      <c r="F875" s="21" t="e">
        <v>#N/A</v>
      </c>
      <c r="G875" s="21">
        <v>0</v>
      </c>
      <c r="H875" s="21">
        <v>0</v>
      </c>
      <c r="I875" s="21">
        <v>0</v>
      </c>
      <c r="K875" s="21">
        <v>0</v>
      </c>
      <c r="L875" s="21" t="s">
        <v>510</v>
      </c>
      <c r="M875" t="e">
        <v>#N/A</v>
      </c>
    </row>
    <row r="876" spans="1:13">
      <c r="A876" s="21">
        <v>2875</v>
      </c>
      <c r="B876" s="22">
        <v>100002875</v>
      </c>
      <c r="C876" s="21">
        <v>0</v>
      </c>
      <c r="D876" t="s">
        <v>4645</v>
      </c>
      <c r="E876" t="s">
        <v>4863</v>
      </c>
      <c r="F876" s="21" t="e">
        <v>#N/A</v>
      </c>
      <c r="G876" s="21">
        <v>0</v>
      </c>
      <c r="H876" s="21">
        <v>0</v>
      </c>
      <c r="I876" s="21">
        <v>0</v>
      </c>
      <c r="K876" s="21">
        <v>0</v>
      </c>
      <c r="L876" s="21" t="s">
        <v>510</v>
      </c>
      <c r="M876" t="e">
        <v>#N/A</v>
      </c>
    </row>
    <row r="877" spans="1:13">
      <c r="A877" s="21">
        <v>2876</v>
      </c>
      <c r="B877" s="22">
        <v>100002876</v>
      </c>
      <c r="C877" s="21">
        <v>0</v>
      </c>
      <c r="D877" t="s">
        <v>4645</v>
      </c>
      <c r="E877" t="s">
        <v>4863</v>
      </c>
      <c r="F877" s="21" t="e">
        <v>#N/A</v>
      </c>
      <c r="G877" s="21">
        <v>0</v>
      </c>
      <c r="H877" s="21">
        <v>0</v>
      </c>
      <c r="I877" s="21">
        <v>0</v>
      </c>
      <c r="K877" s="21">
        <v>0</v>
      </c>
      <c r="L877" s="21" t="s">
        <v>510</v>
      </c>
      <c r="M877" t="e">
        <v>#N/A</v>
      </c>
    </row>
    <row r="878" spans="1:13">
      <c r="A878" s="21">
        <v>2877</v>
      </c>
      <c r="B878" s="22">
        <v>100002877</v>
      </c>
      <c r="C878" s="21">
        <v>0</v>
      </c>
      <c r="D878" t="s">
        <v>4645</v>
      </c>
      <c r="E878" t="s">
        <v>4863</v>
      </c>
      <c r="F878" s="21" t="e">
        <v>#N/A</v>
      </c>
      <c r="G878" s="21">
        <v>0</v>
      </c>
      <c r="H878" s="21">
        <v>0</v>
      </c>
      <c r="I878" s="21">
        <v>0</v>
      </c>
      <c r="K878" s="21">
        <v>0</v>
      </c>
      <c r="L878" s="21" t="s">
        <v>510</v>
      </c>
      <c r="M878" t="e">
        <v>#N/A</v>
      </c>
    </row>
    <row r="879" spans="1:13">
      <c r="A879" s="21">
        <v>2878</v>
      </c>
      <c r="B879" s="22">
        <v>100002878</v>
      </c>
      <c r="C879" s="21">
        <v>0</v>
      </c>
      <c r="D879" t="s">
        <v>4645</v>
      </c>
      <c r="E879" t="s">
        <v>4863</v>
      </c>
      <c r="F879" s="21" t="e">
        <v>#N/A</v>
      </c>
      <c r="G879" s="21">
        <v>0</v>
      </c>
      <c r="H879" s="21">
        <v>0</v>
      </c>
      <c r="I879" s="21">
        <v>0</v>
      </c>
      <c r="K879" s="21">
        <v>0</v>
      </c>
      <c r="L879" s="21" t="s">
        <v>510</v>
      </c>
      <c r="M879" t="e">
        <v>#N/A</v>
      </c>
    </row>
    <row r="880" spans="1:13">
      <c r="A880" s="21">
        <v>2879</v>
      </c>
      <c r="B880" s="22">
        <v>100002879</v>
      </c>
      <c r="C880" s="21">
        <v>0</v>
      </c>
      <c r="D880" t="s">
        <v>4645</v>
      </c>
      <c r="E880" t="s">
        <v>4863</v>
      </c>
      <c r="F880" s="21" t="e">
        <v>#N/A</v>
      </c>
      <c r="G880" s="21">
        <v>0</v>
      </c>
      <c r="H880" s="21">
        <v>0</v>
      </c>
      <c r="I880" s="21">
        <v>0</v>
      </c>
      <c r="K880" s="21">
        <v>0</v>
      </c>
      <c r="L880" s="21" t="s">
        <v>510</v>
      </c>
      <c r="M880" t="e">
        <v>#N/A</v>
      </c>
    </row>
    <row r="881" spans="1:13">
      <c r="A881" s="21">
        <v>2880</v>
      </c>
      <c r="B881" s="22">
        <v>100002880</v>
      </c>
      <c r="C881" s="21">
        <v>0</v>
      </c>
      <c r="D881" t="s">
        <v>4645</v>
      </c>
      <c r="E881" t="s">
        <v>4863</v>
      </c>
      <c r="F881" s="21" t="e">
        <v>#N/A</v>
      </c>
      <c r="G881" s="21">
        <v>0</v>
      </c>
      <c r="H881" s="21">
        <v>0</v>
      </c>
      <c r="I881" s="21">
        <v>0</v>
      </c>
      <c r="K881" s="21">
        <v>0</v>
      </c>
      <c r="L881" s="21" t="s">
        <v>510</v>
      </c>
      <c r="M881" t="e">
        <v>#N/A</v>
      </c>
    </row>
    <row r="882" spans="1:13">
      <c r="A882" s="21">
        <v>2881</v>
      </c>
      <c r="B882" s="22">
        <v>100002881</v>
      </c>
      <c r="C882" s="21">
        <v>0</v>
      </c>
      <c r="D882" t="s">
        <v>4645</v>
      </c>
      <c r="E882" t="s">
        <v>4863</v>
      </c>
      <c r="F882" s="21" t="e">
        <v>#N/A</v>
      </c>
      <c r="G882" s="21">
        <v>0</v>
      </c>
      <c r="H882" s="21">
        <v>0</v>
      </c>
      <c r="I882" s="21">
        <v>0</v>
      </c>
      <c r="K882" s="21">
        <v>0</v>
      </c>
      <c r="L882" s="21" t="s">
        <v>510</v>
      </c>
      <c r="M882" t="e">
        <v>#N/A</v>
      </c>
    </row>
    <row r="883" spans="1:13">
      <c r="A883" s="21">
        <v>2882</v>
      </c>
      <c r="B883" s="22">
        <v>100002882</v>
      </c>
      <c r="C883" s="21">
        <v>0</v>
      </c>
      <c r="D883" t="s">
        <v>4645</v>
      </c>
      <c r="E883" t="s">
        <v>4863</v>
      </c>
      <c r="F883" s="21" t="e">
        <v>#N/A</v>
      </c>
      <c r="G883" s="21">
        <v>0</v>
      </c>
      <c r="H883" s="21">
        <v>0</v>
      </c>
      <c r="I883" s="21">
        <v>0</v>
      </c>
      <c r="K883" s="21">
        <v>0</v>
      </c>
      <c r="L883" s="21" t="s">
        <v>510</v>
      </c>
      <c r="M883" t="e">
        <v>#N/A</v>
      </c>
    </row>
    <row r="884" spans="1:13">
      <c r="A884" s="21">
        <v>2883</v>
      </c>
      <c r="B884" s="22">
        <v>100002883</v>
      </c>
      <c r="C884" s="21">
        <v>0</v>
      </c>
      <c r="D884" t="s">
        <v>4645</v>
      </c>
      <c r="E884" t="s">
        <v>4863</v>
      </c>
      <c r="F884" s="21" t="e">
        <v>#N/A</v>
      </c>
      <c r="G884" s="21">
        <v>0</v>
      </c>
      <c r="H884" s="21">
        <v>0</v>
      </c>
      <c r="I884" s="21">
        <v>0</v>
      </c>
      <c r="K884" s="21">
        <v>0</v>
      </c>
      <c r="L884" s="21" t="s">
        <v>510</v>
      </c>
      <c r="M884" t="e">
        <v>#N/A</v>
      </c>
    </row>
    <row r="885" spans="1:13">
      <c r="A885" s="21">
        <v>2884</v>
      </c>
      <c r="B885" s="22">
        <v>100002884</v>
      </c>
      <c r="C885" s="21">
        <v>0</v>
      </c>
      <c r="D885" t="s">
        <v>4645</v>
      </c>
      <c r="E885" t="s">
        <v>4863</v>
      </c>
      <c r="F885" s="21" t="e">
        <v>#N/A</v>
      </c>
      <c r="G885" s="21">
        <v>0</v>
      </c>
      <c r="H885" s="21">
        <v>0</v>
      </c>
      <c r="I885" s="21">
        <v>0</v>
      </c>
      <c r="K885" s="21">
        <v>0</v>
      </c>
      <c r="L885" s="21" t="s">
        <v>510</v>
      </c>
      <c r="M885" t="e">
        <v>#N/A</v>
      </c>
    </row>
    <row r="886" spans="1:13">
      <c r="A886" s="21">
        <v>2885</v>
      </c>
      <c r="B886" s="22">
        <v>100002885</v>
      </c>
      <c r="C886" s="21">
        <v>0</v>
      </c>
      <c r="D886" t="s">
        <v>4645</v>
      </c>
      <c r="E886" t="s">
        <v>4863</v>
      </c>
      <c r="F886" s="21" t="e">
        <v>#N/A</v>
      </c>
      <c r="G886" s="21">
        <v>0</v>
      </c>
      <c r="H886" s="21">
        <v>0</v>
      </c>
      <c r="I886" s="21">
        <v>0</v>
      </c>
      <c r="K886" s="21">
        <v>0</v>
      </c>
      <c r="L886" s="21" t="s">
        <v>510</v>
      </c>
      <c r="M886" t="e">
        <v>#N/A</v>
      </c>
    </row>
    <row r="887" spans="1:13">
      <c r="A887" s="21">
        <v>2886</v>
      </c>
      <c r="B887" s="22">
        <v>100002886</v>
      </c>
      <c r="C887" s="21">
        <v>0</v>
      </c>
      <c r="D887" t="s">
        <v>4645</v>
      </c>
      <c r="E887" t="s">
        <v>4863</v>
      </c>
      <c r="F887" s="21" t="e">
        <v>#N/A</v>
      </c>
      <c r="G887" s="21">
        <v>0</v>
      </c>
      <c r="H887" s="21">
        <v>0</v>
      </c>
      <c r="I887" s="21">
        <v>0</v>
      </c>
      <c r="K887" s="21">
        <v>0</v>
      </c>
      <c r="L887" s="21" t="s">
        <v>510</v>
      </c>
      <c r="M887" t="e">
        <v>#N/A</v>
      </c>
    </row>
    <row r="888" spans="1:13">
      <c r="A888" s="21">
        <v>2887</v>
      </c>
      <c r="B888" s="22">
        <v>100002887</v>
      </c>
      <c r="C888" s="21">
        <v>0</v>
      </c>
      <c r="D888" t="s">
        <v>4645</v>
      </c>
      <c r="E888" t="s">
        <v>4863</v>
      </c>
      <c r="F888" s="21" t="e">
        <v>#N/A</v>
      </c>
      <c r="G888" s="21">
        <v>0</v>
      </c>
      <c r="H888" s="21">
        <v>0</v>
      </c>
      <c r="I888" s="21">
        <v>0</v>
      </c>
      <c r="K888" s="21">
        <v>0</v>
      </c>
      <c r="L888" s="21" t="s">
        <v>510</v>
      </c>
      <c r="M888" t="e">
        <v>#N/A</v>
      </c>
    </row>
    <row r="889" spans="1:13">
      <c r="A889" s="21">
        <v>2888</v>
      </c>
      <c r="B889" s="22">
        <v>100002888</v>
      </c>
      <c r="C889" s="21">
        <v>0</v>
      </c>
      <c r="D889" t="s">
        <v>4645</v>
      </c>
      <c r="E889" t="s">
        <v>4863</v>
      </c>
      <c r="F889" s="21" t="e">
        <v>#N/A</v>
      </c>
      <c r="G889" s="21">
        <v>0</v>
      </c>
      <c r="H889" s="21">
        <v>0</v>
      </c>
      <c r="I889" s="21">
        <v>0</v>
      </c>
      <c r="K889" s="21">
        <v>0</v>
      </c>
      <c r="L889" s="21" t="s">
        <v>510</v>
      </c>
      <c r="M889" t="e">
        <v>#N/A</v>
      </c>
    </row>
    <row r="890" spans="1:13">
      <c r="A890" s="21">
        <v>2889</v>
      </c>
      <c r="B890" s="22">
        <v>100002889</v>
      </c>
      <c r="C890" s="21">
        <v>0</v>
      </c>
      <c r="D890" t="s">
        <v>4645</v>
      </c>
      <c r="E890" t="s">
        <v>4863</v>
      </c>
      <c r="F890" s="21" t="e">
        <v>#N/A</v>
      </c>
      <c r="G890" s="21">
        <v>0</v>
      </c>
      <c r="H890" s="21">
        <v>0</v>
      </c>
      <c r="I890" s="21">
        <v>0</v>
      </c>
      <c r="K890" s="21">
        <v>0</v>
      </c>
      <c r="L890" s="21" t="s">
        <v>510</v>
      </c>
      <c r="M890" t="e">
        <v>#N/A</v>
      </c>
    </row>
    <row r="891" spans="1:13">
      <c r="A891" s="21">
        <v>2890</v>
      </c>
      <c r="B891" s="22">
        <v>100002890</v>
      </c>
      <c r="C891" s="21">
        <v>0</v>
      </c>
      <c r="D891" t="s">
        <v>4645</v>
      </c>
      <c r="E891" t="s">
        <v>4863</v>
      </c>
      <c r="F891" s="21" t="e">
        <v>#N/A</v>
      </c>
      <c r="G891" s="21">
        <v>0</v>
      </c>
      <c r="H891" s="21">
        <v>0</v>
      </c>
      <c r="I891" s="21">
        <v>0</v>
      </c>
      <c r="K891" s="21">
        <v>0</v>
      </c>
      <c r="L891" s="21" t="s">
        <v>510</v>
      </c>
      <c r="M891" t="e">
        <v>#N/A</v>
      </c>
    </row>
    <row r="892" spans="1:13">
      <c r="A892" s="21">
        <v>2891</v>
      </c>
      <c r="B892" s="22">
        <v>100002891</v>
      </c>
      <c r="C892" s="21">
        <v>0</v>
      </c>
      <c r="D892" t="s">
        <v>4645</v>
      </c>
      <c r="E892" t="s">
        <v>4863</v>
      </c>
      <c r="F892" s="21" t="e">
        <v>#N/A</v>
      </c>
      <c r="G892" s="21">
        <v>0</v>
      </c>
      <c r="H892" s="21">
        <v>0</v>
      </c>
      <c r="I892" s="21">
        <v>0</v>
      </c>
      <c r="K892" s="21">
        <v>0</v>
      </c>
      <c r="L892" s="21" t="s">
        <v>510</v>
      </c>
      <c r="M892" t="e">
        <v>#N/A</v>
      </c>
    </row>
    <row r="893" spans="1:13">
      <c r="A893" s="21">
        <v>2892</v>
      </c>
      <c r="B893" s="22">
        <v>100002892</v>
      </c>
      <c r="C893" s="21">
        <v>0</v>
      </c>
      <c r="D893" t="s">
        <v>4645</v>
      </c>
      <c r="E893" t="s">
        <v>4863</v>
      </c>
      <c r="F893" s="21" t="e">
        <v>#N/A</v>
      </c>
      <c r="G893" s="21">
        <v>0</v>
      </c>
      <c r="H893" s="21">
        <v>0</v>
      </c>
      <c r="I893" s="21">
        <v>0</v>
      </c>
      <c r="K893" s="21">
        <v>0</v>
      </c>
      <c r="L893" s="21" t="s">
        <v>510</v>
      </c>
      <c r="M893" t="e">
        <v>#N/A</v>
      </c>
    </row>
    <row r="894" spans="1:13">
      <c r="A894" s="21">
        <v>2893</v>
      </c>
      <c r="B894" s="22">
        <v>100002893</v>
      </c>
      <c r="C894" s="21">
        <v>0</v>
      </c>
      <c r="D894" t="s">
        <v>4645</v>
      </c>
      <c r="E894" t="s">
        <v>4863</v>
      </c>
      <c r="F894" s="21" t="e">
        <v>#N/A</v>
      </c>
      <c r="G894" s="21">
        <v>0</v>
      </c>
      <c r="H894" s="21">
        <v>0</v>
      </c>
      <c r="I894" s="21">
        <v>0</v>
      </c>
      <c r="K894" s="21">
        <v>0</v>
      </c>
      <c r="L894" s="21" t="s">
        <v>510</v>
      </c>
      <c r="M894" t="e">
        <v>#N/A</v>
      </c>
    </row>
    <row r="895" spans="1:13">
      <c r="A895" s="21">
        <v>2894</v>
      </c>
      <c r="B895" s="22">
        <v>100002894</v>
      </c>
      <c r="C895" s="21">
        <v>0</v>
      </c>
      <c r="D895" t="s">
        <v>4645</v>
      </c>
      <c r="E895" t="s">
        <v>4863</v>
      </c>
      <c r="F895" s="21" t="e">
        <v>#N/A</v>
      </c>
      <c r="G895" s="21">
        <v>0</v>
      </c>
      <c r="H895" s="21">
        <v>0</v>
      </c>
      <c r="I895" s="21">
        <v>0</v>
      </c>
      <c r="K895" s="21">
        <v>0</v>
      </c>
      <c r="L895" s="21" t="s">
        <v>510</v>
      </c>
      <c r="M895" t="e">
        <v>#N/A</v>
      </c>
    </row>
    <row r="896" spans="1:13">
      <c r="A896" s="21">
        <v>2895</v>
      </c>
      <c r="B896" s="22">
        <v>100002895</v>
      </c>
      <c r="C896" s="21">
        <v>0</v>
      </c>
      <c r="D896" t="s">
        <v>4645</v>
      </c>
      <c r="E896" t="s">
        <v>4863</v>
      </c>
      <c r="F896" s="21" t="e">
        <v>#N/A</v>
      </c>
      <c r="G896" s="21">
        <v>0</v>
      </c>
      <c r="H896" s="21">
        <v>0</v>
      </c>
      <c r="I896" s="21">
        <v>0</v>
      </c>
      <c r="K896" s="21">
        <v>0</v>
      </c>
      <c r="L896" s="21" t="s">
        <v>510</v>
      </c>
      <c r="M896" t="e">
        <v>#N/A</v>
      </c>
    </row>
    <row r="897" spans="1:13">
      <c r="A897" s="21">
        <v>2896</v>
      </c>
      <c r="B897" s="22">
        <v>100002896</v>
      </c>
      <c r="C897" s="21">
        <v>0</v>
      </c>
      <c r="D897" t="s">
        <v>4645</v>
      </c>
      <c r="E897" t="s">
        <v>4863</v>
      </c>
      <c r="F897" s="21" t="e">
        <v>#N/A</v>
      </c>
      <c r="G897" s="21">
        <v>0</v>
      </c>
      <c r="H897" s="21">
        <v>0</v>
      </c>
      <c r="I897" s="21">
        <v>0</v>
      </c>
      <c r="K897" s="21">
        <v>0</v>
      </c>
      <c r="L897" s="21" t="s">
        <v>510</v>
      </c>
      <c r="M897" t="e">
        <v>#N/A</v>
      </c>
    </row>
    <row r="898" spans="1:13">
      <c r="A898" s="21">
        <v>2897</v>
      </c>
      <c r="B898" s="22">
        <v>100002897</v>
      </c>
      <c r="C898" s="21">
        <v>0</v>
      </c>
      <c r="D898" t="s">
        <v>4645</v>
      </c>
      <c r="E898" t="s">
        <v>4863</v>
      </c>
      <c r="F898" s="21" t="e">
        <v>#N/A</v>
      </c>
      <c r="G898" s="21">
        <v>0</v>
      </c>
      <c r="H898" s="21">
        <v>0</v>
      </c>
      <c r="I898" s="21">
        <v>0</v>
      </c>
      <c r="K898" s="21">
        <v>0</v>
      </c>
      <c r="L898" s="21" t="s">
        <v>510</v>
      </c>
      <c r="M898" t="e">
        <v>#N/A</v>
      </c>
    </row>
    <row r="899" spans="1:13">
      <c r="A899" s="21">
        <v>2898</v>
      </c>
      <c r="B899" s="22">
        <v>100002898</v>
      </c>
      <c r="C899" s="21">
        <v>0</v>
      </c>
      <c r="D899" t="s">
        <v>4645</v>
      </c>
      <c r="E899" t="s">
        <v>4863</v>
      </c>
      <c r="F899" s="21" t="e">
        <v>#N/A</v>
      </c>
      <c r="G899" s="21">
        <v>0</v>
      </c>
      <c r="H899" s="21">
        <v>0</v>
      </c>
      <c r="I899" s="21">
        <v>0</v>
      </c>
      <c r="K899" s="21">
        <v>0</v>
      </c>
      <c r="L899" s="21" t="s">
        <v>510</v>
      </c>
      <c r="M899" t="e">
        <v>#N/A</v>
      </c>
    </row>
    <row r="900" spans="1:13">
      <c r="A900" s="21">
        <v>2899</v>
      </c>
      <c r="B900" s="22">
        <v>100002899</v>
      </c>
      <c r="C900" s="21">
        <v>0</v>
      </c>
      <c r="D900" t="s">
        <v>4645</v>
      </c>
      <c r="E900" t="s">
        <v>4863</v>
      </c>
      <c r="F900" s="21" t="e">
        <v>#N/A</v>
      </c>
      <c r="G900" s="21">
        <v>0</v>
      </c>
      <c r="H900" s="21">
        <v>0</v>
      </c>
      <c r="I900" s="21">
        <v>0</v>
      </c>
      <c r="K900" s="21">
        <v>0</v>
      </c>
      <c r="L900" s="21" t="s">
        <v>510</v>
      </c>
      <c r="M900" t="e">
        <v>#N/A</v>
      </c>
    </row>
    <row r="901" spans="1:13">
      <c r="A901" s="21">
        <v>2900</v>
      </c>
      <c r="B901" s="22">
        <v>100002900</v>
      </c>
      <c r="C901" s="21">
        <v>0</v>
      </c>
      <c r="D901" t="s">
        <v>4645</v>
      </c>
      <c r="E901" t="s">
        <v>4863</v>
      </c>
      <c r="F901" s="21" t="e">
        <v>#N/A</v>
      </c>
      <c r="G901" s="21">
        <v>0</v>
      </c>
      <c r="H901" s="21">
        <v>0</v>
      </c>
      <c r="I901" s="21">
        <v>0</v>
      </c>
      <c r="K901" s="21">
        <v>0</v>
      </c>
      <c r="L901" s="21" t="s">
        <v>510</v>
      </c>
      <c r="M901" t="e">
        <v>#N/A</v>
      </c>
    </row>
    <row r="902" spans="1:13">
      <c r="A902" s="21">
        <v>2901</v>
      </c>
      <c r="B902" s="22">
        <v>100002901</v>
      </c>
      <c r="C902" s="21">
        <v>0</v>
      </c>
      <c r="D902" t="s">
        <v>4645</v>
      </c>
      <c r="E902" t="s">
        <v>4863</v>
      </c>
      <c r="F902" s="21" t="e">
        <v>#N/A</v>
      </c>
      <c r="G902" s="21">
        <v>0</v>
      </c>
      <c r="H902" s="21">
        <v>0</v>
      </c>
      <c r="I902" s="21">
        <v>0</v>
      </c>
      <c r="K902" s="21">
        <v>0</v>
      </c>
      <c r="L902" s="21" t="s">
        <v>510</v>
      </c>
      <c r="M902" t="e">
        <v>#N/A</v>
      </c>
    </row>
    <row r="903" spans="1:13">
      <c r="A903" s="21">
        <v>2902</v>
      </c>
      <c r="B903" s="22">
        <v>100002902</v>
      </c>
      <c r="C903" s="21">
        <v>0</v>
      </c>
      <c r="D903" t="s">
        <v>4645</v>
      </c>
      <c r="E903" t="s">
        <v>4863</v>
      </c>
      <c r="F903" s="21" t="e">
        <v>#N/A</v>
      </c>
      <c r="G903" s="21">
        <v>0</v>
      </c>
      <c r="H903" s="21">
        <v>0</v>
      </c>
      <c r="I903" s="21">
        <v>0</v>
      </c>
      <c r="K903" s="21">
        <v>0</v>
      </c>
      <c r="L903" s="21" t="s">
        <v>510</v>
      </c>
      <c r="M903" t="e">
        <v>#N/A</v>
      </c>
    </row>
    <row r="904" spans="1:13">
      <c r="A904" s="21">
        <v>2903</v>
      </c>
      <c r="B904" s="22">
        <v>100002903</v>
      </c>
      <c r="C904" s="21">
        <v>0</v>
      </c>
      <c r="D904" t="s">
        <v>4645</v>
      </c>
      <c r="E904" t="s">
        <v>4863</v>
      </c>
      <c r="F904" s="21" t="e">
        <v>#N/A</v>
      </c>
      <c r="G904" s="21">
        <v>0</v>
      </c>
      <c r="H904" s="21">
        <v>0</v>
      </c>
      <c r="I904" s="21">
        <v>0</v>
      </c>
      <c r="K904" s="21">
        <v>0</v>
      </c>
      <c r="L904" s="21" t="s">
        <v>510</v>
      </c>
      <c r="M904" t="e">
        <v>#N/A</v>
      </c>
    </row>
    <row r="905" spans="1:13">
      <c r="A905" s="21">
        <v>2904</v>
      </c>
      <c r="B905" s="22">
        <v>100002904</v>
      </c>
      <c r="C905" s="21">
        <v>0</v>
      </c>
      <c r="D905" t="s">
        <v>4645</v>
      </c>
      <c r="E905" t="s">
        <v>4863</v>
      </c>
      <c r="F905" s="21" t="e">
        <v>#N/A</v>
      </c>
      <c r="G905" s="21">
        <v>0</v>
      </c>
      <c r="H905" s="21">
        <v>0</v>
      </c>
      <c r="I905" s="21">
        <v>0</v>
      </c>
      <c r="K905" s="21">
        <v>0</v>
      </c>
      <c r="L905" s="21" t="s">
        <v>510</v>
      </c>
      <c r="M905" t="e">
        <v>#N/A</v>
      </c>
    </row>
    <row r="906" spans="1:13">
      <c r="A906" s="21">
        <v>2905</v>
      </c>
      <c r="B906" s="22">
        <v>100002905</v>
      </c>
      <c r="C906" s="21">
        <v>0</v>
      </c>
      <c r="D906" t="s">
        <v>4645</v>
      </c>
      <c r="E906" t="s">
        <v>4863</v>
      </c>
      <c r="F906" s="21" t="e">
        <v>#N/A</v>
      </c>
      <c r="G906" s="21">
        <v>0</v>
      </c>
      <c r="H906" s="21">
        <v>0</v>
      </c>
      <c r="I906" s="21">
        <v>0</v>
      </c>
      <c r="K906" s="21">
        <v>0</v>
      </c>
      <c r="L906" s="21" t="s">
        <v>510</v>
      </c>
      <c r="M906" t="e">
        <v>#N/A</v>
      </c>
    </row>
    <row r="907" spans="1:13">
      <c r="A907" s="21">
        <v>2906</v>
      </c>
      <c r="B907" s="22">
        <v>100002906</v>
      </c>
      <c r="C907" s="21">
        <v>0</v>
      </c>
      <c r="D907" t="s">
        <v>4645</v>
      </c>
      <c r="E907" t="s">
        <v>4863</v>
      </c>
      <c r="F907" s="21" t="e">
        <v>#N/A</v>
      </c>
      <c r="G907" s="21">
        <v>0</v>
      </c>
      <c r="H907" s="21">
        <v>0</v>
      </c>
      <c r="I907" s="21">
        <v>0</v>
      </c>
      <c r="K907" s="21">
        <v>0</v>
      </c>
      <c r="L907" s="21" t="s">
        <v>510</v>
      </c>
      <c r="M907" t="e">
        <v>#N/A</v>
      </c>
    </row>
    <row r="908" spans="1:13">
      <c r="A908" s="21">
        <v>2907</v>
      </c>
      <c r="B908" s="22">
        <v>100002907</v>
      </c>
      <c r="C908" s="21">
        <v>0</v>
      </c>
      <c r="D908" t="s">
        <v>4645</v>
      </c>
      <c r="E908" t="s">
        <v>4863</v>
      </c>
      <c r="F908" s="21" t="e">
        <v>#N/A</v>
      </c>
      <c r="G908" s="21">
        <v>0</v>
      </c>
      <c r="H908" s="21">
        <v>0</v>
      </c>
      <c r="I908" s="21">
        <v>0</v>
      </c>
      <c r="K908" s="21">
        <v>0</v>
      </c>
      <c r="L908" s="21" t="s">
        <v>510</v>
      </c>
      <c r="M908" t="e">
        <v>#N/A</v>
      </c>
    </row>
    <row r="909" spans="1:13">
      <c r="A909" s="21">
        <v>2908</v>
      </c>
      <c r="B909" s="22">
        <v>100002908</v>
      </c>
      <c r="C909" s="21">
        <v>0</v>
      </c>
      <c r="D909" t="s">
        <v>4645</v>
      </c>
      <c r="E909" t="s">
        <v>4863</v>
      </c>
      <c r="F909" s="21" t="e">
        <v>#N/A</v>
      </c>
      <c r="G909" s="21">
        <v>0</v>
      </c>
      <c r="H909" s="21">
        <v>0</v>
      </c>
      <c r="I909" s="21">
        <v>0</v>
      </c>
      <c r="K909" s="21">
        <v>0</v>
      </c>
      <c r="L909" s="21" t="s">
        <v>510</v>
      </c>
      <c r="M909" t="e">
        <v>#N/A</v>
      </c>
    </row>
    <row r="910" spans="1:13">
      <c r="A910" s="21">
        <v>2909</v>
      </c>
      <c r="B910" s="22">
        <v>100002909</v>
      </c>
      <c r="C910" s="21">
        <v>0</v>
      </c>
      <c r="D910" t="s">
        <v>4645</v>
      </c>
      <c r="E910" t="s">
        <v>4863</v>
      </c>
      <c r="F910" s="21" t="e">
        <v>#N/A</v>
      </c>
      <c r="G910" s="21">
        <v>0</v>
      </c>
      <c r="H910" s="21">
        <v>0</v>
      </c>
      <c r="I910" s="21">
        <v>0</v>
      </c>
      <c r="K910" s="21">
        <v>0</v>
      </c>
      <c r="L910" s="21" t="s">
        <v>510</v>
      </c>
      <c r="M910" t="e">
        <v>#N/A</v>
      </c>
    </row>
    <row r="911" spans="1:13">
      <c r="A911" s="21">
        <v>2910</v>
      </c>
      <c r="B911" s="22">
        <v>100002910</v>
      </c>
      <c r="C911" s="21">
        <v>0</v>
      </c>
      <c r="D911" t="s">
        <v>4645</v>
      </c>
      <c r="E911" t="s">
        <v>4863</v>
      </c>
      <c r="F911" s="21" t="e">
        <v>#N/A</v>
      </c>
      <c r="G911" s="21">
        <v>0</v>
      </c>
      <c r="H911" s="21">
        <v>0</v>
      </c>
      <c r="I911" s="21">
        <v>0</v>
      </c>
      <c r="K911" s="21">
        <v>0</v>
      </c>
      <c r="L911" s="21" t="s">
        <v>510</v>
      </c>
      <c r="M911" t="e">
        <v>#N/A</v>
      </c>
    </row>
    <row r="912" spans="1:13">
      <c r="A912" s="21">
        <v>2911</v>
      </c>
      <c r="B912" s="22">
        <v>100002911</v>
      </c>
      <c r="C912" s="21">
        <v>0</v>
      </c>
      <c r="D912" t="s">
        <v>4645</v>
      </c>
      <c r="E912" t="s">
        <v>4863</v>
      </c>
      <c r="F912" s="21" t="e">
        <v>#N/A</v>
      </c>
      <c r="G912" s="21">
        <v>0</v>
      </c>
      <c r="H912" s="21">
        <v>0</v>
      </c>
      <c r="I912" s="21">
        <v>0</v>
      </c>
      <c r="K912" s="21">
        <v>0</v>
      </c>
      <c r="L912" s="21" t="s">
        <v>510</v>
      </c>
      <c r="M912" t="e">
        <v>#N/A</v>
      </c>
    </row>
    <row r="913" spans="1:13">
      <c r="A913" s="21">
        <v>2912</v>
      </c>
      <c r="B913" s="22">
        <v>100002912</v>
      </c>
      <c r="C913" s="21">
        <v>0</v>
      </c>
      <c r="D913" t="s">
        <v>4645</v>
      </c>
      <c r="E913" t="s">
        <v>4863</v>
      </c>
      <c r="F913" s="21" t="e">
        <v>#N/A</v>
      </c>
      <c r="G913" s="21">
        <v>0</v>
      </c>
      <c r="H913" s="21">
        <v>0</v>
      </c>
      <c r="I913" s="21">
        <v>0</v>
      </c>
      <c r="K913" s="21">
        <v>0</v>
      </c>
      <c r="L913" s="21" t="s">
        <v>510</v>
      </c>
      <c r="M913" t="e">
        <v>#N/A</v>
      </c>
    </row>
    <row r="914" spans="1:13">
      <c r="A914" s="21">
        <v>2913</v>
      </c>
      <c r="B914" s="22">
        <v>100002913</v>
      </c>
      <c r="C914" s="21">
        <v>0</v>
      </c>
      <c r="D914" t="s">
        <v>4645</v>
      </c>
      <c r="E914" t="s">
        <v>4863</v>
      </c>
      <c r="F914" s="21" t="e">
        <v>#N/A</v>
      </c>
      <c r="G914" s="21">
        <v>0</v>
      </c>
      <c r="H914" s="21">
        <v>0</v>
      </c>
      <c r="I914" s="21">
        <v>0</v>
      </c>
      <c r="K914" s="21">
        <v>0</v>
      </c>
      <c r="L914" s="21" t="s">
        <v>510</v>
      </c>
      <c r="M914" t="e">
        <v>#N/A</v>
      </c>
    </row>
    <row r="915" spans="1:13">
      <c r="A915" s="21">
        <v>2914</v>
      </c>
      <c r="B915" s="22">
        <v>100002914</v>
      </c>
      <c r="C915" s="21">
        <v>0</v>
      </c>
      <c r="D915" t="s">
        <v>4645</v>
      </c>
      <c r="E915" t="s">
        <v>4863</v>
      </c>
      <c r="F915" s="21" t="e">
        <v>#N/A</v>
      </c>
      <c r="G915" s="21">
        <v>0</v>
      </c>
      <c r="H915" s="21">
        <v>0</v>
      </c>
      <c r="I915" s="21">
        <v>0</v>
      </c>
      <c r="K915" s="21">
        <v>0</v>
      </c>
      <c r="L915" s="21" t="s">
        <v>510</v>
      </c>
      <c r="M915" t="e">
        <v>#N/A</v>
      </c>
    </row>
    <row r="916" spans="1:13">
      <c r="A916" s="21">
        <v>2915</v>
      </c>
      <c r="B916" s="22">
        <v>100002915</v>
      </c>
      <c r="C916" s="21">
        <v>0</v>
      </c>
      <c r="D916" t="s">
        <v>4645</v>
      </c>
      <c r="E916" t="s">
        <v>4863</v>
      </c>
      <c r="F916" s="21" t="e">
        <v>#N/A</v>
      </c>
      <c r="G916" s="21">
        <v>0</v>
      </c>
      <c r="H916" s="21">
        <v>0</v>
      </c>
      <c r="I916" s="21">
        <v>0</v>
      </c>
      <c r="K916" s="21">
        <v>0</v>
      </c>
      <c r="L916" s="21" t="s">
        <v>510</v>
      </c>
      <c r="M916" t="e">
        <v>#N/A</v>
      </c>
    </row>
    <row r="917" spans="1:13">
      <c r="A917" s="21">
        <v>2916</v>
      </c>
      <c r="B917" s="22">
        <v>100002916</v>
      </c>
      <c r="C917" s="21">
        <v>0</v>
      </c>
      <c r="D917" t="s">
        <v>4645</v>
      </c>
      <c r="E917" t="s">
        <v>4863</v>
      </c>
      <c r="F917" s="21" t="e">
        <v>#N/A</v>
      </c>
      <c r="G917" s="21">
        <v>0</v>
      </c>
      <c r="H917" s="21">
        <v>0</v>
      </c>
      <c r="I917" s="21">
        <v>0</v>
      </c>
      <c r="K917" s="21">
        <v>0</v>
      </c>
      <c r="L917" s="21" t="s">
        <v>510</v>
      </c>
      <c r="M917" t="e">
        <v>#N/A</v>
      </c>
    </row>
    <row r="918" spans="1:13">
      <c r="A918" s="21">
        <v>2917</v>
      </c>
      <c r="B918" s="22">
        <v>100002917</v>
      </c>
      <c r="C918" s="21">
        <v>0</v>
      </c>
      <c r="D918" t="s">
        <v>4645</v>
      </c>
      <c r="E918" t="s">
        <v>4863</v>
      </c>
      <c r="F918" s="21" t="e">
        <v>#N/A</v>
      </c>
      <c r="G918" s="21">
        <v>0</v>
      </c>
      <c r="H918" s="21">
        <v>0</v>
      </c>
      <c r="I918" s="21">
        <v>0</v>
      </c>
      <c r="K918" s="21">
        <v>0</v>
      </c>
      <c r="L918" s="21" t="s">
        <v>510</v>
      </c>
      <c r="M918" t="e">
        <v>#N/A</v>
      </c>
    </row>
    <row r="919" spans="1:13">
      <c r="A919" s="21">
        <v>2918</v>
      </c>
      <c r="B919" s="22">
        <v>100002918</v>
      </c>
      <c r="C919" s="21">
        <v>0</v>
      </c>
      <c r="D919" t="s">
        <v>4645</v>
      </c>
      <c r="E919" t="s">
        <v>4863</v>
      </c>
      <c r="F919" s="21" t="e">
        <v>#N/A</v>
      </c>
      <c r="G919" s="21">
        <v>0</v>
      </c>
      <c r="H919" s="21">
        <v>0</v>
      </c>
      <c r="I919" s="21">
        <v>0</v>
      </c>
      <c r="K919" s="21">
        <v>0</v>
      </c>
      <c r="L919" s="21" t="s">
        <v>510</v>
      </c>
      <c r="M919" t="e">
        <v>#N/A</v>
      </c>
    </row>
    <row r="920" spans="1:13">
      <c r="A920" s="21">
        <v>2919</v>
      </c>
      <c r="B920" s="22">
        <v>100002919</v>
      </c>
      <c r="C920" s="21">
        <v>0</v>
      </c>
      <c r="D920" t="s">
        <v>4645</v>
      </c>
      <c r="E920" t="s">
        <v>4863</v>
      </c>
      <c r="F920" s="21" t="e">
        <v>#N/A</v>
      </c>
      <c r="G920" s="21">
        <v>0</v>
      </c>
      <c r="H920" s="21">
        <v>0</v>
      </c>
      <c r="I920" s="21">
        <v>0</v>
      </c>
      <c r="K920" s="21">
        <v>0</v>
      </c>
      <c r="L920" s="21" t="s">
        <v>510</v>
      </c>
      <c r="M920" t="e">
        <v>#N/A</v>
      </c>
    </row>
    <row r="921" spans="1:13">
      <c r="A921" s="21">
        <v>2920</v>
      </c>
      <c r="B921" s="22">
        <v>100002920</v>
      </c>
      <c r="C921" s="21">
        <v>0</v>
      </c>
      <c r="D921" t="s">
        <v>4645</v>
      </c>
      <c r="E921" t="s">
        <v>4863</v>
      </c>
      <c r="F921" s="21" t="e">
        <v>#N/A</v>
      </c>
      <c r="G921" s="21">
        <v>0</v>
      </c>
      <c r="H921" s="21">
        <v>0</v>
      </c>
      <c r="I921" s="21">
        <v>0</v>
      </c>
      <c r="K921" s="21">
        <v>0</v>
      </c>
      <c r="L921" s="21" t="s">
        <v>510</v>
      </c>
      <c r="M921" t="e">
        <v>#N/A</v>
      </c>
    </row>
    <row r="922" spans="1:13">
      <c r="A922" s="21">
        <v>2921</v>
      </c>
      <c r="B922" s="22">
        <v>100002921</v>
      </c>
      <c r="C922" s="21">
        <v>0</v>
      </c>
      <c r="D922" t="s">
        <v>4645</v>
      </c>
      <c r="E922" t="s">
        <v>4863</v>
      </c>
      <c r="F922" s="21" t="e">
        <v>#N/A</v>
      </c>
      <c r="G922" s="21">
        <v>0</v>
      </c>
      <c r="H922" s="21">
        <v>0</v>
      </c>
      <c r="I922" s="21">
        <v>0</v>
      </c>
      <c r="K922" s="21">
        <v>0</v>
      </c>
      <c r="L922" s="21" t="s">
        <v>510</v>
      </c>
      <c r="M922" t="e">
        <v>#N/A</v>
      </c>
    </row>
    <row r="923" spans="1:13">
      <c r="A923" s="21">
        <v>2922</v>
      </c>
      <c r="B923" s="22">
        <v>100002922</v>
      </c>
      <c r="C923" s="21">
        <v>0</v>
      </c>
      <c r="D923" t="s">
        <v>4645</v>
      </c>
      <c r="E923" t="s">
        <v>4863</v>
      </c>
      <c r="F923" s="21" t="e">
        <v>#N/A</v>
      </c>
      <c r="G923" s="21">
        <v>0</v>
      </c>
      <c r="H923" s="21">
        <v>0</v>
      </c>
      <c r="I923" s="21">
        <v>0</v>
      </c>
      <c r="K923" s="21">
        <v>0</v>
      </c>
      <c r="L923" s="21" t="s">
        <v>510</v>
      </c>
      <c r="M923" t="e">
        <v>#N/A</v>
      </c>
    </row>
    <row r="924" spans="1:13">
      <c r="A924" s="21">
        <v>2923</v>
      </c>
      <c r="B924" s="22">
        <v>100002923</v>
      </c>
      <c r="C924" s="21">
        <v>0</v>
      </c>
      <c r="D924" t="s">
        <v>4645</v>
      </c>
      <c r="E924" t="s">
        <v>4863</v>
      </c>
      <c r="F924" s="21" t="e">
        <v>#N/A</v>
      </c>
      <c r="G924" s="21">
        <v>0</v>
      </c>
      <c r="H924" s="21">
        <v>0</v>
      </c>
      <c r="I924" s="21">
        <v>0</v>
      </c>
      <c r="K924" s="21">
        <v>0</v>
      </c>
      <c r="L924" s="21" t="s">
        <v>510</v>
      </c>
      <c r="M924" t="e">
        <v>#N/A</v>
      </c>
    </row>
    <row r="925" spans="1:13">
      <c r="A925" s="21">
        <v>2924</v>
      </c>
      <c r="B925" s="22">
        <v>100002924</v>
      </c>
      <c r="C925" s="21">
        <v>0</v>
      </c>
      <c r="D925" t="s">
        <v>4645</v>
      </c>
      <c r="E925" t="s">
        <v>4863</v>
      </c>
      <c r="F925" s="21" t="e">
        <v>#N/A</v>
      </c>
      <c r="G925" s="21">
        <v>0</v>
      </c>
      <c r="H925" s="21">
        <v>0</v>
      </c>
      <c r="I925" s="21">
        <v>0</v>
      </c>
      <c r="K925" s="21">
        <v>0</v>
      </c>
      <c r="L925" s="21" t="s">
        <v>510</v>
      </c>
      <c r="M925" t="e">
        <v>#N/A</v>
      </c>
    </row>
    <row r="926" spans="1:13">
      <c r="A926" s="21">
        <v>2925</v>
      </c>
      <c r="B926" s="22">
        <v>100002925</v>
      </c>
      <c r="C926" s="21">
        <v>0</v>
      </c>
      <c r="D926" t="s">
        <v>4645</v>
      </c>
      <c r="E926" t="s">
        <v>4863</v>
      </c>
      <c r="F926" s="21" t="e">
        <v>#N/A</v>
      </c>
      <c r="G926" s="21">
        <v>0</v>
      </c>
      <c r="H926" s="21">
        <v>0</v>
      </c>
      <c r="I926" s="21">
        <v>0</v>
      </c>
      <c r="K926" s="21">
        <v>0</v>
      </c>
      <c r="L926" s="21" t="s">
        <v>510</v>
      </c>
      <c r="M926" t="e">
        <v>#N/A</v>
      </c>
    </row>
    <row r="927" spans="1:13">
      <c r="A927" s="21">
        <v>2926</v>
      </c>
      <c r="B927" s="22">
        <v>100002926</v>
      </c>
      <c r="C927" s="21">
        <v>0</v>
      </c>
      <c r="D927" t="s">
        <v>4645</v>
      </c>
      <c r="E927" t="s">
        <v>4863</v>
      </c>
      <c r="F927" s="21" t="e">
        <v>#N/A</v>
      </c>
      <c r="G927" s="21">
        <v>0</v>
      </c>
      <c r="H927" s="21">
        <v>0</v>
      </c>
      <c r="I927" s="21">
        <v>0</v>
      </c>
      <c r="K927" s="21">
        <v>0</v>
      </c>
      <c r="L927" s="21" t="s">
        <v>510</v>
      </c>
      <c r="M927" t="e">
        <v>#N/A</v>
      </c>
    </row>
    <row r="928" spans="1:13">
      <c r="A928" s="21">
        <v>2927</v>
      </c>
      <c r="B928" s="22">
        <v>100002927</v>
      </c>
      <c r="C928" s="21">
        <v>0</v>
      </c>
      <c r="D928" t="s">
        <v>4645</v>
      </c>
      <c r="E928" t="s">
        <v>4863</v>
      </c>
      <c r="F928" s="21" t="e">
        <v>#N/A</v>
      </c>
      <c r="G928" s="21">
        <v>0</v>
      </c>
      <c r="H928" s="21">
        <v>0</v>
      </c>
      <c r="I928" s="21">
        <v>0</v>
      </c>
      <c r="K928" s="21">
        <v>0</v>
      </c>
      <c r="L928" s="21" t="s">
        <v>510</v>
      </c>
      <c r="M928" t="e">
        <v>#N/A</v>
      </c>
    </row>
    <row r="929" spans="1:13">
      <c r="A929" s="21">
        <v>2928</v>
      </c>
      <c r="B929" s="22">
        <v>100002928</v>
      </c>
      <c r="C929" s="21">
        <v>0</v>
      </c>
      <c r="D929" t="s">
        <v>4645</v>
      </c>
      <c r="E929" t="s">
        <v>4863</v>
      </c>
      <c r="F929" s="21" t="e">
        <v>#N/A</v>
      </c>
      <c r="G929" s="21">
        <v>0</v>
      </c>
      <c r="H929" s="21">
        <v>0</v>
      </c>
      <c r="I929" s="21">
        <v>0</v>
      </c>
      <c r="K929" s="21">
        <v>0</v>
      </c>
      <c r="L929" s="21" t="s">
        <v>510</v>
      </c>
      <c r="M929" t="e">
        <v>#N/A</v>
      </c>
    </row>
    <row r="930" spans="1:13">
      <c r="A930" s="21">
        <v>2929</v>
      </c>
      <c r="B930" s="22">
        <v>100002929</v>
      </c>
      <c r="C930" s="21">
        <v>0</v>
      </c>
      <c r="D930" t="s">
        <v>4645</v>
      </c>
      <c r="E930" t="s">
        <v>4863</v>
      </c>
      <c r="F930" s="21" t="e">
        <v>#N/A</v>
      </c>
      <c r="G930" s="21">
        <v>0</v>
      </c>
      <c r="H930" s="21">
        <v>0</v>
      </c>
      <c r="I930" s="21">
        <v>0</v>
      </c>
      <c r="K930" s="21">
        <v>0</v>
      </c>
      <c r="L930" s="21" t="s">
        <v>510</v>
      </c>
      <c r="M930" t="e">
        <v>#N/A</v>
      </c>
    </row>
    <row r="931" spans="1:13">
      <c r="A931" s="21">
        <v>2930</v>
      </c>
      <c r="B931" s="22">
        <v>100002930</v>
      </c>
      <c r="C931" s="21">
        <v>0</v>
      </c>
      <c r="D931" t="s">
        <v>4645</v>
      </c>
      <c r="E931" t="s">
        <v>4863</v>
      </c>
      <c r="F931" s="21" t="e">
        <v>#N/A</v>
      </c>
      <c r="G931" s="21">
        <v>0</v>
      </c>
      <c r="H931" s="21">
        <v>0</v>
      </c>
      <c r="I931" s="21">
        <v>0</v>
      </c>
      <c r="K931" s="21">
        <v>0</v>
      </c>
      <c r="L931" s="21" t="s">
        <v>510</v>
      </c>
      <c r="M931" t="e">
        <v>#N/A</v>
      </c>
    </row>
    <row r="932" spans="1:13">
      <c r="A932" s="21">
        <v>2931</v>
      </c>
      <c r="B932" s="22">
        <v>100002931</v>
      </c>
      <c r="C932" s="21">
        <v>0</v>
      </c>
      <c r="D932" t="s">
        <v>4645</v>
      </c>
      <c r="E932" t="s">
        <v>4863</v>
      </c>
      <c r="F932" s="21" t="e">
        <v>#N/A</v>
      </c>
      <c r="G932" s="21">
        <v>0</v>
      </c>
      <c r="H932" s="21">
        <v>0</v>
      </c>
      <c r="I932" s="21">
        <v>0</v>
      </c>
      <c r="K932" s="21">
        <v>0</v>
      </c>
      <c r="L932" s="21" t="s">
        <v>510</v>
      </c>
      <c r="M932" t="e">
        <v>#N/A</v>
      </c>
    </row>
    <row r="933" spans="1:13">
      <c r="A933" s="21">
        <v>2932</v>
      </c>
      <c r="B933" s="22">
        <v>100002932</v>
      </c>
      <c r="C933" s="21">
        <v>0</v>
      </c>
      <c r="D933" t="s">
        <v>4645</v>
      </c>
      <c r="E933" t="s">
        <v>4863</v>
      </c>
      <c r="F933" s="21" t="e">
        <v>#N/A</v>
      </c>
      <c r="G933" s="21">
        <v>0</v>
      </c>
      <c r="H933" s="21">
        <v>0</v>
      </c>
      <c r="I933" s="21">
        <v>0</v>
      </c>
      <c r="K933" s="21">
        <v>0</v>
      </c>
      <c r="L933" s="21" t="s">
        <v>510</v>
      </c>
      <c r="M933" t="e">
        <v>#N/A</v>
      </c>
    </row>
    <row r="934" spans="1:13">
      <c r="A934" s="21">
        <v>2933</v>
      </c>
      <c r="B934" s="22">
        <v>100002933</v>
      </c>
      <c r="C934" s="21">
        <v>0</v>
      </c>
      <c r="D934" t="s">
        <v>4645</v>
      </c>
      <c r="E934" t="s">
        <v>4863</v>
      </c>
      <c r="F934" s="21" t="e">
        <v>#N/A</v>
      </c>
      <c r="G934" s="21">
        <v>0</v>
      </c>
      <c r="H934" s="21">
        <v>0</v>
      </c>
      <c r="I934" s="21">
        <v>0</v>
      </c>
      <c r="K934" s="21">
        <v>0</v>
      </c>
      <c r="L934" s="21" t="s">
        <v>510</v>
      </c>
      <c r="M934" t="e">
        <v>#N/A</v>
      </c>
    </row>
    <row r="935" spans="1:13">
      <c r="A935" s="21">
        <v>2934</v>
      </c>
      <c r="B935" s="22">
        <v>100002934</v>
      </c>
      <c r="C935" s="21">
        <v>0</v>
      </c>
      <c r="D935" t="s">
        <v>4645</v>
      </c>
      <c r="E935" t="s">
        <v>4863</v>
      </c>
      <c r="F935" s="21" t="e">
        <v>#N/A</v>
      </c>
      <c r="G935" s="21">
        <v>0</v>
      </c>
      <c r="H935" s="21">
        <v>0</v>
      </c>
      <c r="I935" s="21">
        <v>0</v>
      </c>
      <c r="K935" s="21">
        <v>0</v>
      </c>
      <c r="L935" s="21" t="s">
        <v>510</v>
      </c>
      <c r="M935" t="e">
        <v>#N/A</v>
      </c>
    </row>
    <row r="936" spans="1:13">
      <c r="A936" s="21">
        <v>2935</v>
      </c>
      <c r="B936" s="22">
        <v>100002935</v>
      </c>
      <c r="C936" s="21">
        <v>0</v>
      </c>
      <c r="D936" t="s">
        <v>4645</v>
      </c>
      <c r="E936" t="s">
        <v>4863</v>
      </c>
      <c r="F936" s="21" t="e">
        <v>#N/A</v>
      </c>
      <c r="G936" s="21">
        <v>0</v>
      </c>
      <c r="H936" s="21">
        <v>0</v>
      </c>
      <c r="I936" s="21">
        <v>0</v>
      </c>
      <c r="K936" s="21">
        <v>0</v>
      </c>
      <c r="L936" s="21" t="s">
        <v>510</v>
      </c>
      <c r="M936" t="e">
        <v>#N/A</v>
      </c>
    </row>
    <row r="937" spans="1:13">
      <c r="A937" s="21">
        <v>2936</v>
      </c>
      <c r="B937" s="22">
        <v>100002936</v>
      </c>
      <c r="C937" s="21">
        <v>0</v>
      </c>
      <c r="D937" t="s">
        <v>4645</v>
      </c>
      <c r="E937" t="s">
        <v>4863</v>
      </c>
      <c r="F937" s="21" t="e">
        <v>#N/A</v>
      </c>
      <c r="G937" s="21">
        <v>0</v>
      </c>
      <c r="H937" s="21">
        <v>0</v>
      </c>
      <c r="I937" s="21">
        <v>0</v>
      </c>
      <c r="K937" s="21">
        <v>0</v>
      </c>
      <c r="L937" s="21" t="s">
        <v>510</v>
      </c>
      <c r="M937" t="e">
        <v>#N/A</v>
      </c>
    </row>
    <row r="938" spans="1:13">
      <c r="A938" s="21">
        <v>2937</v>
      </c>
      <c r="B938" s="22">
        <v>100002937</v>
      </c>
      <c r="C938" s="21">
        <v>0</v>
      </c>
      <c r="D938" t="s">
        <v>4645</v>
      </c>
      <c r="E938" t="s">
        <v>4863</v>
      </c>
      <c r="F938" s="21" t="e">
        <v>#N/A</v>
      </c>
      <c r="G938" s="21">
        <v>0</v>
      </c>
      <c r="H938" s="21">
        <v>0</v>
      </c>
      <c r="I938" s="21">
        <v>0</v>
      </c>
      <c r="K938" s="21">
        <v>0</v>
      </c>
      <c r="L938" s="21" t="s">
        <v>510</v>
      </c>
      <c r="M938" t="e">
        <v>#N/A</v>
      </c>
    </row>
    <row r="939" spans="1:13">
      <c r="A939" s="21">
        <v>2938</v>
      </c>
      <c r="B939" s="22">
        <v>100002938</v>
      </c>
      <c r="C939" s="21">
        <v>0</v>
      </c>
      <c r="D939" t="s">
        <v>4645</v>
      </c>
      <c r="E939" t="s">
        <v>4863</v>
      </c>
      <c r="F939" s="21" t="e">
        <v>#N/A</v>
      </c>
      <c r="G939" s="21">
        <v>0</v>
      </c>
      <c r="H939" s="21">
        <v>0</v>
      </c>
      <c r="I939" s="21">
        <v>0</v>
      </c>
      <c r="K939" s="21">
        <v>0</v>
      </c>
      <c r="L939" s="21" t="s">
        <v>510</v>
      </c>
      <c r="M939" t="e">
        <v>#N/A</v>
      </c>
    </row>
    <row r="940" spans="1:13">
      <c r="A940" s="21">
        <v>2939</v>
      </c>
      <c r="B940" s="22">
        <v>100002939</v>
      </c>
      <c r="C940" s="21">
        <v>0</v>
      </c>
      <c r="D940" t="s">
        <v>4645</v>
      </c>
      <c r="E940" t="s">
        <v>4863</v>
      </c>
      <c r="F940" s="21" t="e">
        <v>#N/A</v>
      </c>
      <c r="G940" s="21">
        <v>0</v>
      </c>
      <c r="H940" s="21">
        <v>0</v>
      </c>
      <c r="I940" s="21">
        <v>0</v>
      </c>
      <c r="K940" s="21">
        <v>0</v>
      </c>
      <c r="L940" s="21" t="s">
        <v>510</v>
      </c>
      <c r="M940" t="e">
        <v>#N/A</v>
      </c>
    </row>
    <row r="941" spans="1:13">
      <c r="A941" s="21">
        <v>2940</v>
      </c>
      <c r="B941" s="22">
        <v>100002940</v>
      </c>
      <c r="C941" s="21">
        <v>0</v>
      </c>
      <c r="D941" t="s">
        <v>4645</v>
      </c>
      <c r="E941" t="s">
        <v>4863</v>
      </c>
      <c r="F941" s="21" t="e">
        <v>#N/A</v>
      </c>
      <c r="G941" s="21">
        <v>0</v>
      </c>
      <c r="H941" s="21">
        <v>0</v>
      </c>
      <c r="I941" s="21">
        <v>0</v>
      </c>
      <c r="K941" s="21">
        <v>0</v>
      </c>
      <c r="L941" s="21" t="s">
        <v>510</v>
      </c>
      <c r="M941" t="e">
        <v>#N/A</v>
      </c>
    </row>
    <row r="942" spans="1:13">
      <c r="A942" s="21">
        <v>2941</v>
      </c>
      <c r="B942" s="22">
        <v>100002941</v>
      </c>
      <c r="C942" s="21">
        <v>0</v>
      </c>
      <c r="D942" t="s">
        <v>4645</v>
      </c>
      <c r="E942" t="s">
        <v>4863</v>
      </c>
      <c r="F942" s="21" t="e">
        <v>#N/A</v>
      </c>
      <c r="G942" s="21">
        <v>0</v>
      </c>
      <c r="H942" s="21">
        <v>0</v>
      </c>
      <c r="I942" s="21">
        <v>0</v>
      </c>
      <c r="K942" s="21">
        <v>0</v>
      </c>
      <c r="L942" s="21" t="s">
        <v>510</v>
      </c>
      <c r="M942" t="e">
        <v>#N/A</v>
      </c>
    </row>
    <row r="943" spans="1:13">
      <c r="A943" s="21">
        <v>2942</v>
      </c>
      <c r="B943" s="22">
        <v>100002942</v>
      </c>
      <c r="C943" s="21">
        <v>0</v>
      </c>
      <c r="D943" t="s">
        <v>4645</v>
      </c>
      <c r="E943" t="s">
        <v>4863</v>
      </c>
      <c r="F943" s="21" t="e">
        <v>#N/A</v>
      </c>
      <c r="G943" s="21">
        <v>0</v>
      </c>
      <c r="H943" s="21">
        <v>0</v>
      </c>
      <c r="I943" s="21">
        <v>0</v>
      </c>
      <c r="K943" s="21">
        <v>0</v>
      </c>
      <c r="L943" s="21" t="s">
        <v>510</v>
      </c>
      <c r="M943" t="e">
        <v>#N/A</v>
      </c>
    </row>
    <row r="944" spans="1:13">
      <c r="A944" s="21">
        <v>2943</v>
      </c>
      <c r="B944" s="22">
        <v>100002943</v>
      </c>
      <c r="C944" s="21">
        <v>0</v>
      </c>
      <c r="D944" t="s">
        <v>4645</v>
      </c>
      <c r="E944" t="s">
        <v>4863</v>
      </c>
      <c r="F944" s="21" t="e">
        <v>#N/A</v>
      </c>
      <c r="G944" s="21">
        <v>0</v>
      </c>
      <c r="H944" s="21">
        <v>0</v>
      </c>
      <c r="I944" s="21">
        <v>0</v>
      </c>
      <c r="K944" s="21">
        <v>0</v>
      </c>
      <c r="L944" s="21" t="s">
        <v>510</v>
      </c>
      <c r="M944" t="e">
        <v>#N/A</v>
      </c>
    </row>
    <row r="945" spans="1:13">
      <c r="A945" s="21" t="e">
        <v>#N/A</v>
      </c>
      <c r="B945" s="22">
        <v>100002944</v>
      </c>
      <c r="C945" s="21" t="e">
        <v>#N/A</v>
      </c>
      <c r="D945" t="e">
        <v>#N/A</v>
      </c>
      <c r="E945" t="s">
        <v>4863</v>
      </c>
      <c r="F945" s="21" t="e">
        <v>#N/A</v>
      </c>
      <c r="G945" s="21" t="e">
        <v>#N/A</v>
      </c>
      <c r="H945" s="21" t="e">
        <v>#N/A</v>
      </c>
      <c r="I945" s="21" t="e">
        <v>#N/A</v>
      </c>
      <c r="K945" s="21" t="e">
        <v>#N/A</v>
      </c>
      <c r="L945" s="21" t="e">
        <v>#N/A</v>
      </c>
      <c r="M945" t="e">
        <v>#N/A</v>
      </c>
    </row>
    <row r="946" spans="1:13">
      <c r="A946" s="21" t="e">
        <v>#N/A</v>
      </c>
      <c r="B946" s="22">
        <v>100002945</v>
      </c>
      <c r="C946" s="21" t="e">
        <v>#N/A</v>
      </c>
      <c r="D946" t="e">
        <v>#N/A</v>
      </c>
      <c r="E946" t="s">
        <v>4863</v>
      </c>
      <c r="F946" s="21" t="e">
        <v>#N/A</v>
      </c>
      <c r="G946" s="21" t="e">
        <v>#N/A</v>
      </c>
      <c r="H946" s="21" t="e">
        <v>#N/A</v>
      </c>
      <c r="I946" s="21" t="e">
        <v>#N/A</v>
      </c>
      <c r="K946" s="21" t="e">
        <v>#N/A</v>
      </c>
      <c r="L946" s="21" t="e">
        <v>#N/A</v>
      </c>
      <c r="M946" t="e">
        <v>#N/A</v>
      </c>
    </row>
    <row r="947" spans="1:13">
      <c r="A947" s="21" t="e">
        <v>#N/A</v>
      </c>
      <c r="B947" s="22">
        <v>100002946</v>
      </c>
      <c r="C947" s="21" t="e">
        <v>#N/A</v>
      </c>
      <c r="D947" t="e">
        <v>#N/A</v>
      </c>
      <c r="E947" t="s">
        <v>4863</v>
      </c>
      <c r="F947" s="21" t="e">
        <v>#N/A</v>
      </c>
      <c r="G947" s="21" t="e">
        <v>#N/A</v>
      </c>
      <c r="H947" s="21" t="e">
        <v>#N/A</v>
      </c>
      <c r="I947" s="21" t="e">
        <v>#N/A</v>
      </c>
      <c r="K947" s="21" t="e">
        <v>#N/A</v>
      </c>
      <c r="L947" s="21" t="e">
        <v>#N/A</v>
      </c>
      <c r="M947" t="e">
        <v>#N/A</v>
      </c>
    </row>
    <row r="948" spans="1:13">
      <c r="A948" s="21" t="e">
        <v>#N/A</v>
      </c>
      <c r="B948" s="22">
        <v>100002947</v>
      </c>
      <c r="C948" s="21" t="e">
        <v>#N/A</v>
      </c>
      <c r="D948" t="e">
        <v>#N/A</v>
      </c>
      <c r="E948" t="s">
        <v>4863</v>
      </c>
      <c r="F948" s="21" t="e">
        <v>#N/A</v>
      </c>
      <c r="G948" s="21" t="e">
        <v>#N/A</v>
      </c>
      <c r="H948" s="21" t="e">
        <v>#N/A</v>
      </c>
      <c r="I948" s="21" t="e">
        <v>#N/A</v>
      </c>
      <c r="K948" s="21" t="e">
        <v>#N/A</v>
      </c>
      <c r="L948" s="21" t="e">
        <v>#N/A</v>
      </c>
      <c r="M948" t="e">
        <v>#N/A</v>
      </c>
    </row>
    <row r="949" spans="1:13">
      <c r="A949" s="21" t="e">
        <v>#N/A</v>
      </c>
      <c r="B949" s="22">
        <v>100002948</v>
      </c>
      <c r="C949" s="21" t="e">
        <v>#N/A</v>
      </c>
      <c r="D949" t="e">
        <v>#N/A</v>
      </c>
      <c r="E949" t="s">
        <v>4863</v>
      </c>
      <c r="F949" s="21" t="e">
        <v>#N/A</v>
      </c>
      <c r="G949" s="21" t="e">
        <v>#N/A</v>
      </c>
      <c r="H949" s="21" t="e">
        <v>#N/A</v>
      </c>
      <c r="I949" s="21" t="e">
        <v>#N/A</v>
      </c>
      <c r="K949" s="21" t="e">
        <v>#N/A</v>
      </c>
      <c r="L949" s="21" t="e">
        <v>#N/A</v>
      </c>
      <c r="M949" t="e">
        <v>#N/A</v>
      </c>
    </row>
    <row r="950" spans="1:13">
      <c r="A950" s="21" t="e">
        <v>#N/A</v>
      </c>
      <c r="B950" s="22">
        <v>100002949</v>
      </c>
      <c r="C950" s="21" t="e">
        <v>#N/A</v>
      </c>
      <c r="D950" t="e">
        <v>#N/A</v>
      </c>
      <c r="E950" t="s">
        <v>4863</v>
      </c>
      <c r="F950" s="21" t="e">
        <v>#N/A</v>
      </c>
      <c r="G950" s="21" t="e">
        <v>#N/A</v>
      </c>
      <c r="H950" s="21" t="e">
        <v>#N/A</v>
      </c>
      <c r="I950" s="21" t="e">
        <v>#N/A</v>
      </c>
      <c r="K950" s="21" t="e">
        <v>#N/A</v>
      </c>
      <c r="L950" s="21" t="e">
        <v>#N/A</v>
      </c>
      <c r="M950" t="e">
        <v>#N/A</v>
      </c>
    </row>
    <row r="951" spans="1:13">
      <c r="A951" s="21" t="e">
        <v>#N/A</v>
      </c>
      <c r="B951" s="22">
        <v>100002950</v>
      </c>
      <c r="C951" s="21" t="e">
        <v>#N/A</v>
      </c>
      <c r="D951" t="e">
        <v>#N/A</v>
      </c>
      <c r="E951" t="s">
        <v>4863</v>
      </c>
      <c r="F951" s="21" t="e">
        <v>#N/A</v>
      </c>
      <c r="G951" s="21" t="e">
        <v>#N/A</v>
      </c>
      <c r="H951" s="21" t="e">
        <v>#N/A</v>
      </c>
      <c r="I951" s="21" t="e">
        <v>#N/A</v>
      </c>
      <c r="K951" s="21" t="e">
        <v>#N/A</v>
      </c>
      <c r="L951" s="21" t="e">
        <v>#N/A</v>
      </c>
      <c r="M951" t="e">
        <v>#N/A</v>
      </c>
    </row>
    <row r="952" spans="1:13">
      <c r="A952" s="21" t="e">
        <v>#N/A</v>
      </c>
      <c r="B952" s="22">
        <v>100002951</v>
      </c>
      <c r="C952" s="21" t="e">
        <v>#N/A</v>
      </c>
      <c r="D952" t="e">
        <v>#N/A</v>
      </c>
      <c r="E952" t="s">
        <v>4863</v>
      </c>
      <c r="F952" s="21" t="e">
        <v>#N/A</v>
      </c>
      <c r="G952" s="21" t="e">
        <v>#N/A</v>
      </c>
      <c r="H952" s="21" t="e">
        <v>#N/A</v>
      </c>
      <c r="I952" s="21" t="e">
        <v>#N/A</v>
      </c>
      <c r="K952" s="21" t="e">
        <v>#N/A</v>
      </c>
      <c r="L952" s="21" t="e">
        <v>#N/A</v>
      </c>
      <c r="M952" t="e">
        <v>#N/A</v>
      </c>
    </row>
    <row r="953" spans="1:13">
      <c r="A953" s="21" t="e">
        <v>#N/A</v>
      </c>
      <c r="B953" s="22">
        <v>100002952</v>
      </c>
      <c r="C953" s="21" t="e">
        <v>#N/A</v>
      </c>
      <c r="D953" t="e">
        <v>#N/A</v>
      </c>
      <c r="E953" t="s">
        <v>4863</v>
      </c>
      <c r="F953" s="21" t="e">
        <v>#N/A</v>
      </c>
      <c r="G953" s="21" t="e">
        <v>#N/A</v>
      </c>
      <c r="H953" s="21" t="e">
        <v>#N/A</v>
      </c>
      <c r="I953" s="21" t="e">
        <v>#N/A</v>
      </c>
      <c r="K953" s="21" t="e">
        <v>#N/A</v>
      </c>
      <c r="L953" s="21" t="e">
        <v>#N/A</v>
      </c>
      <c r="M953" t="e">
        <v>#N/A</v>
      </c>
    </row>
    <row r="954" spans="1:13">
      <c r="A954" s="21" t="e">
        <v>#N/A</v>
      </c>
      <c r="B954" s="22">
        <v>100002953</v>
      </c>
      <c r="C954" s="21" t="e">
        <v>#N/A</v>
      </c>
      <c r="D954" t="e">
        <v>#N/A</v>
      </c>
      <c r="E954" t="s">
        <v>4863</v>
      </c>
      <c r="F954" s="21" t="e">
        <v>#N/A</v>
      </c>
      <c r="G954" s="21" t="e">
        <v>#N/A</v>
      </c>
      <c r="H954" s="21" t="e">
        <v>#N/A</v>
      </c>
      <c r="I954" s="21" t="e">
        <v>#N/A</v>
      </c>
      <c r="K954" s="21" t="e">
        <v>#N/A</v>
      </c>
      <c r="L954" s="21" t="e">
        <v>#N/A</v>
      </c>
      <c r="M954" t="e">
        <v>#N/A</v>
      </c>
    </row>
    <row r="955" spans="1:13">
      <c r="A955" s="21" t="e">
        <v>#N/A</v>
      </c>
      <c r="B955" s="22">
        <v>100002954</v>
      </c>
      <c r="C955" s="21" t="e">
        <v>#N/A</v>
      </c>
      <c r="D955" t="e">
        <v>#N/A</v>
      </c>
      <c r="E955" t="s">
        <v>4863</v>
      </c>
      <c r="F955" s="21" t="e">
        <v>#N/A</v>
      </c>
      <c r="G955" s="21" t="e">
        <v>#N/A</v>
      </c>
      <c r="H955" s="21" t="e">
        <v>#N/A</v>
      </c>
      <c r="I955" s="21" t="e">
        <v>#N/A</v>
      </c>
      <c r="K955" s="21" t="e">
        <v>#N/A</v>
      </c>
      <c r="L955" s="21" t="e">
        <v>#N/A</v>
      </c>
      <c r="M955" t="e">
        <v>#N/A</v>
      </c>
    </row>
    <row r="956" spans="1:13">
      <c r="A956" s="21" t="e">
        <v>#N/A</v>
      </c>
      <c r="B956" s="22">
        <v>100002955</v>
      </c>
      <c r="C956" s="21" t="e">
        <v>#N/A</v>
      </c>
      <c r="D956" t="e">
        <v>#N/A</v>
      </c>
      <c r="E956" t="s">
        <v>4863</v>
      </c>
      <c r="F956" s="21" t="e">
        <v>#N/A</v>
      </c>
      <c r="G956" s="21" t="e">
        <v>#N/A</v>
      </c>
      <c r="H956" s="21" t="e">
        <v>#N/A</v>
      </c>
      <c r="I956" s="21" t="e">
        <v>#N/A</v>
      </c>
      <c r="K956" s="21" t="e">
        <v>#N/A</v>
      </c>
      <c r="L956" s="21" t="e">
        <v>#N/A</v>
      </c>
      <c r="M956" t="e">
        <v>#N/A</v>
      </c>
    </row>
    <row r="957" spans="1:13">
      <c r="A957" s="21" t="e">
        <v>#N/A</v>
      </c>
      <c r="B957" s="22">
        <v>100002956</v>
      </c>
      <c r="C957" s="21" t="e">
        <v>#N/A</v>
      </c>
      <c r="D957" t="e">
        <v>#N/A</v>
      </c>
      <c r="E957" t="s">
        <v>4863</v>
      </c>
      <c r="F957" s="21" t="e">
        <v>#N/A</v>
      </c>
      <c r="G957" s="21" t="e">
        <v>#N/A</v>
      </c>
      <c r="H957" s="21" t="e">
        <v>#N/A</v>
      </c>
      <c r="I957" s="21" t="e">
        <v>#N/A</v>
      </c>
      <c r="K957" s="21" t="e">
        <v>#N/A</v>
      </c>
      <c r="L957" s="21" t="e">
        <v>#N/A</v>
      </c>
      <c r="M957" t="e">
        <v>#N/A</v>
      </c>
    </row>
    <row r="958" spans="1:13">
      <c r="A958" s="21" t="e">
        <v>#N/A</v>
      </c>
      <c r="B958" s="22">
        <v>100002957</v>
      </c>
      <c r="C958" s="21" t="e">
        <v>#N/A</v>
      </c>
      <c r="D958" t="e">
        <v>#N/A</v>
      </c>
      <c r="E958" t="s">
        <v>4863</v>
      </c>
      <c r="F958" s="21" t="e">
        <v>#N/A</v>
      </c>
      <c r="G958" s="21" t="e">
        <v>#N/A</v>
      </c>
      <c r="H958" s="21" t="e">
        <v>#N/A</v>
      </c>
      <c r="I958" s="21" t="e">
        <v>#N/A</v>
      </c>
      <c r="K958" s="21" t="e">
        <v>#N/A</v>
      </c>
      <c r="L958" s="21" t="e">
        <v>#N/A</v>
      </c>
      <c r="M958" t="e">
        <v>#N/A</v>
      </c>
    </row>
    <row r="959" spans="1:13">
      <c r="A959" s="21" t="e">
        <v>#N/A</v>
      </c>
      <c r="B959" s="22">
        <v>100002958</v>
      </c>
      <c r="C959" s="21" t="e">
        <v>#N/A</v>
      </c>
      <c r="D959" t="e">
        <v>#N/A</v>
      </c>
      <c r="E959" t="s">
        <v>4863</v>
      </c>
      <c r="F959" s="21" t="e">
        <v>#N/A</v>
      </c>
      <c r="G959" s="21" t="e">
        <v>#N/A</v>
      </c>
      <c r="H959" s="21" t="e">
        <v>#N/A</v>
      </c>
      <c r="I959" s="21" t="e">
        <v>#N/A</v>
      </c>
      <c r="K959" s="21" t="e">
        <v>#N/A</v>
      </c>
      <c r="L959" s="21" t="e">
        <v>#N/A</v>
      </c>
      <c r="M959" t="e">
        <v>#N/A</v>
      </c>
    </row>
    <row r="960" spans="1:13">
      <c r="A960" s="21" t="e">
        <v>#N/A</v>
      </c>
      <c r="B960" s="22">
        <v>100002959</v>
      </c>
      <c r="C960" s="21" t="e">
        <v>#N/A</v>
      </c>
      <c r="D960" t="e">
        <v>#N/A</v>
      </c>
      <c r="E960" t="s">
        <v>4863</v>
      </c>
      <c r="F960" s="21" t="e">
        <v>#N/A</v>
      </c>
      <c r="G960" s="21" t="e">
        <v>#N/A</v>
      </c>
      <c r="H960" s="21" t="e">
        <v>#N/A</v>
      </c>
      <c r="I960" s="21" t="e">
        <v>#N/A</v>
      </c>
      <c r="K960" s="21" t="e">
        <v>#N/A</v>
      </c>
      <c r="L960" s="21" t="e">
        <v>#N/A</v>
      </c>
      <c r="M960" t="e">
        <v>#N/A</v>
      </c>
    </row>
    <row r="961" spans="1:13">
      <c r="A961" s="21" t="e">
        <v>#N/A</v>
      </c>
      <c r="B961" s="22">
        <v>100002960</v>
      </c>
      <c r="C961" s="21" t="e">
        <v>#N/A</v>
      </c>
      <c r="D961" t="e">
        <v>#N/A</v>
      </c>
      <c r="E961" t="s">
        <v>4863</v>
      </c>
      <c r="F961" s="21" t="e">
        <v>#N/A</v>
      </c>
      <c r="G961" s="21" t="e">
        <v>#N/A</v>
      </c>
      <c r="H961" s="21" t="e">
        <v>#N/A</v>
      </c>
      <c r="I961" s="21" t="e">
        <v>#N/A</v>
      </c>
      <c r="K961" s="21" t="e">
        <v>#N/A</v>
      </c>
      <c r="L961" s="21" t="e">
        <v>#N/A</v>
      </c>
      <c r="M961" t="e">
        <v>#N/A</v>
      </c>
    </row>
    <row r="962" spans="1:13">
      <c r="A962" s="21" t="e">
        <v>#N/A</v>
      </c>
      <c r="B962" s="22">
        <v>100002961</v>
      </c>
      <c r="C962" s="21" t="e">
        <v>#N/A</v>
      </c>
      <c r="D962" t="e">
        <v>#N/A</v>
      </c>
      <c r="E962" t="s">
        <v>4863</v>
      </c>
      <c r="F962" s="21" t="e">
        <v>#N/A</v>
      </c>
      <c r="G962" s="21" t="e">
        <v>#N/A</v>
      </c>
      <c r="H962" s="21" t="e">
        <v>#N/A</v>
      </c>
      <c r="I962" s="21" t="e">
        <v>#N/A</v>
      </c>
      <c r="K962" s="21" t="e">
        <v>#N/A</v>
      </c>
      <c r="L962" s="21" t="e">
        <v>#N/A</v>
      </c>
      <c r="M962" t="e">
        <v>#N/A</v>
      </c>
    </row>
    <row r="963" spans="1:13">
      <c r="A963" s="21" t="e">
        <v>#N/A</v>
      </c>
      <c r="B963" s="22">
        <v>100002962</v>
      </c>
      <c r="C963" s="21" t="e">
        <v>#N/A</v>
      </c>
      <c r="D963" t="e">
        <v>#N/A</v>
      </c>
      <c r="E963" t="s">
        <v>4863</v>
      </c>
      <c r="F963" s="21" t="e">
        <v>#N/A</v>
      </c>
      <c r="G963" s="21" t="e">
        <v>#N/A</v>
      </c>
      <c r="H963" s="21" t="e">
        <v>#N/A</v>
      </c>
      <c r="I963" s="21" t="e">
        <v>#N/A</v>
      </c>
      <c r="K963" s="21" t="e">
        <v>#N/A</v>
      </c>
      <c r="L963" s="21" t="e">
        <v>#N/A</v>
      </c>
      <c r="M963" t="e">
        <v>#N/A</v>
      </c>
    </row>
    <row r="964" spans="1:13">
      <c r="A964" s="21" t="e">
        <v>#N/A</v>
      </c>
      <c r="B964" s="22">
        <v>100002963</v>
      </c>
      <c r="C964" s="21" t="e">
        <v>#N/A</v>
      </c>
      <c r="D964" t="e">
        <v>#N/A</v>
      </c>
      <c r="E964" t="s">
        <v>4863</v>
      </c>
      <c r="F964" s="21" t="e">
        <v>#N/A</v>
      </c>
      <c r="G964" s="21" t="e">
        <v>#N/A</v>
      </c>
      <c r="H964" s="21" t="e">
        <v>#N/A</v>
      </c>
      <c r="I964" s="21" t="e">
        <v>#N/A</v>
      </c>
      <c r="K964" s="21" t="e">
        <v>#N/A</v>
      </c>
      <c r="L964" s="21" t="e">
        <v>#N/A</v>
      </c>
      <c r="M964" t="e">
        <v>#N/A</v>
      </c>
    </row>
    <row r="965" spans="1:13">
      <c r="A965" s="21" t="e">
        <v>#N/A</v>
      </c>
      <c r="B965" s="22">
        <v>100002964</v>
      </c>
      <c r="C965" s="21" t="e">
        <v>#N/A</v>
      </c>
      <c r="D965" t="e">
        <v>#N/A</v>
      </c>
      <c r="E965" t="s">
        <v>4863</v>
      </c>
      <c r="F965" s="21" t="e">
        <v>#N/A</v>
      </c>
      <c r="G965" s="21" t="e">
        <v>#N/A</v>
      </c>
      <c r="H965" s="21" t="e">
        <v>#N/A</v>
      </c>
      <c r="I965" s="21" t="e">
        <v>#N/A</v>
      </c>
      <c r="K965" s="21" t="e">
        <v>#N/A</v>
      </c>
      <c r="L965" s="21" t="e">
        <v>#N/A</v>
      </c>
      <c r="M965" t="e">
        <v>#N/A</v>
      </c>
    </row>
    <row r="966" spans="1:13">
      <c r="A966" s="21" t="e">
        <v>#N/A</v>
      </c>
      <c r="B966" s="22">
        <v>100002965</v>
      </c>
      <c r="C966" s="21" t="e">
        <v>#N/A</v>
      </c>
      <c r="D966" t="e">
        <v>#N/A</v>
      </c>
      <c r="E966" t="s">
        <v>4863</v>
      </c>
      <c r="F966" s="21" t="e">
        <v>#N/A</v>
      </c>
      <c r="G966" s="21" t="e">
        <v>#N/A</v>
      </c>
      <c r="H966" s="21" t="e">
        <v>#N/A</v>
      </c>
      <c r="I966" s="21" t="e">
        <v>#N/A</v>
      </c>
      <c r="K966" s="21" t="e">
        <v>#N/A</v>
      </c>
      <c r="L966" s="21" t="e">
        <v>#N/A</v>
      </c>
      <c r="M966" t="e">
        <v>#N/A</v>
      </c>
    </row>
    <row r="967" spans="1:13">
      <c r="A967" s="21" t="e">
        <v>#N/A</v>
      </c>
      <c r="B967" s="22">
        <v>100002966</v>
      </c>
      <c r="C967" s="21" t="e">
        <v>#N/A</v>
      </c>
      <c r="D967" t="e">
        <v>#N/A</v>
      </c>
      <c r="E967" t="s">
        <v>4863</v>
      </c>
      <c r="F967" s="21" t="e">
        <v>#N/A</v>
      </c>
      <c r="G967" s="21" t="e">
        <v>#N/A</v>
      </c>
      <c r="H967" s="21" t="e">
        <v>#N/A</v>
      </c>
      <c r="I967" s="21" t="e">
        <v>#N/A</v>
      </c>
      <c r="K967" s="21" t="e">
        <v>#N/A</v>
      </c>
      <c r="L967" s="21" t="e">
        <v>#N/A</v>
      </c>
      <c r="M967" t="e">
        <v>#N/A</v>
      </c>
    </row>
    <row r="968" spans="1:13">
      <c r="A968" s="21" t="e">
        <v>#N/A</v>
      </c>
      <c r="B968" s="22">
        <v>100002967</v>
      </c>
      <c r="C968" s="21" t="e">
        <v>#N/A</v>
      </c>
      <c r="D968" t="e">
        <v>#N/A</v>
      </c>
      <c r="E968" t="s">
        <v>4863</v>
      </c>
      <c r="F968" s="21" t="e">
        <v>#N/A</v>
      </c>
      <c r="G968" s="21" t="e">
        <v>#N/A</v>
      </c>
      <c r="H968" s="21" t="e">
        <v>#N/A</v>
      </c>
      <c r="I968" s="21" t="e">
        <v>#N/A</v>
      </c>
      <c r="K968" s="21" t="e">
        <v>#N/A</v>
      </c>
      <c r="L968" s="21" t="e">
        <v>#N/A</v>
      </c>
      <c r="M968" t="e">
        <v>#N/A</v>
      </c>
    </row>
    <row r="969" spans="1:13">
      <c r="A969" s="21" t="e">
        <v>#N/A</v>
      </c>
      <c r="B969" s="22">
        <v>100002968</v>
      </c>
      <c r="C969" s="21" t="e">
        <v>#N/A</v>
      </c>
      <c r="D969" t="e">
        <v>#N/A</v>
      </c>
      <c r="E969" t="s">
        <v>4863</v>
      </c>
      <c r="F969" s="21" t="e">
        <v>#N/A</v>
      </c>
      <c r="G969" s="21" t="e">
        <v>#N/A</v>
      </c>
      <c r="H969" s="21" t="e">
        <v>#N/A</v>
      </c>
      <c r="I969" s="21" t="e">
        <v>#N/A</v>
      </c>
      <c r="K969" s="21" t="e">
        <v>#N/A</v>
      </c>
      <c r="L969" s="21" t="e">
        <v>#N/A</v>
      </c>
      <c r="M969" t="e">
        <v>#N/A</v>
      </c>
    </row>
    <row r="970" spans="1:13">
      <c r="A970" s="21" t="e">
        <v>#N/A</v>
      </c>
      <c r="B970" s="22">
        <v>100002969</v>
      </c>
      <c r="C970" s="21" t="e">
        <v>#N/A</v>
      </c>
      <c r="D970" t="e">
        <v>#N/A</v>
      </c>
      <c r="E970" t="s">
        <v>4863</v>
      </c>
      <c r="F970" s="21" t="e">
        <v>#N/A</v>
      </c>
      <c r="G970" s="21" t="e">
        <v>#N/A</v>
      </c>
      <c r="H970" s="21" t="e">
        <v>#N/A</v>
      </c>
      <c r="I970" s="21" t="e">
        <v>#N/A</v>
      </c>
      <c r="K970" s="21" t="e">
        <v>#N/A</v>
      </c>
      <c r="L970" s="21" t="e">
        <v>#N/A</v>
      </c>
      <c r="M970" t="e">
        <v>#N/A</v>
      </c>
    </row>
    <row r="971" spans="1:13">
      <c r="A971" s="21" t="e">
        <v>#N/A</v>
      </c>
      <c r="B971" s="22">
        <v>100002970</v>
      </c>
      <c r="C971" s="21" t="e">
        <v>#N/A</v>
      </c>
      <c r="D971" t="e">
        <v>#N/A</v>
      </c>
      <c r="E971" t="s">
        <v>4863</v>
      </c>
      <c r="F971" s="21" t="e">
        <v>#N/A</v>
      </c>
      <c r="G971" s="21" t="e">
        <v>#N/A</v>
      </c>
      <c r="H971" s="21" t="e">
        <v>#N/A</v>
      </c>
      <c r="I971" s="21" t="e">
        <v>#N/A</v>
      </c>
      <c r="K971" s="21" t="e">
        <v>#N/A</v>
      </c>
      <c r="L971" s="21" t="e">
        <v>#N/A</v>
      </c>
      <c r="M971" t="e">
        <v>#N/A</v>
      </c>
    </row>
    <row r="972" spans="1:13">
      <c r="A972" s="21" t="e">
        <v>#N/A</v>
      </c>
      <c r="B972" s="22">
        <v>100002971</v>
      </c>
      <c r="C972" s="21" t="e">
        <v>#N/A</v>
      </c>
      <c r="D972" t="e">
        <v>#N/A</v>
      </c>
      <c r="E972" t="s">
        <v>4863</v>
      </c>
      <c r="F972" s="21" t="e">
        <v>#N/A</v>
      </c>
      <c r="G972" s="21" t="e">
        <v>#N/A</v>
      </c>
      <c r="H972" s="21" t="e">
        <v>#N/A</v>
      </c>
      <c r="I972" s="21" t="e">
        <v>#N/A</v>
      </c>
      <c r="K972" s="21" t="e">
        <v>#N/A</v>
      </c>
      <c r="L972" s="21" t="e">
        <v>#N/A</v>
      </c>
      <c r="M972" t="e">
        <v>#N/A</v>
      </c>
    </row>
    <row r="973" spans="1:13">
      <c r="A973" s="21" t="e">
        <v>#N/A</v>
      </c>
      <c r="B973" s="22">
        <v>100002972</v>
      </c>
      <c r="C973" s="21" t="e">
        <v>#N/A</v>
      </c>
      <c r="D973" t="e">
        <v>#N/A</v>
      </c>
      <c r="E973" t="s">
        <v>4863</v>
      </c>
      <c r="F973" s="21" t="e">
        <v>#N/A</v>
      </c>
      <c r="G973" s="21" t="e">
        <v>#N/A</v>
      </c>
      <c r="H973" s="21" t="e">
        <v>#N/A</v>
      </c>
      <c r="I973" s="21" t="e">
        <v>#N/A</v>
      </c>
      <c r="K973" s="21" t="e">
        <v>#N/A</v>
      </c>
      <c r="L973" s="21" t="e">
        <v>#N/A</v>
      </c>
      <c r="M973" t="e">
        <v>#N/A</v>
      </c>
    </row>
    <row r="974" spans="1:13">
      <c r="A974" s="21" t="e">
        <v>#N/A</v>
      </c>
      <c r="B974" s="22">
        <v>100002973</v>
      </c>
      <c r="C974" s="21" t="e">
        <v>#N/A</v>
      </c>
      <c r="D974" t="e">
        <v>#N/A</v>
      </c>
      <c r="E974" t="s">
        <v>4863</v>
      </c>
      <c r="F974" s="21" t="e">
        <v>#N/A</v>
      </c>
      <c r="G974" s="21" t="e">
        <v>#N/A</v>
      </c>
      <c r="H974" s="21" t="e">
        <v>#N/A</v>
      </c>
      <c r="I974" s="21" t="e">
        <v>#N/A</v>
      </c>
      <c r="K974" s="21" t="e">
        <v>#N/A</v>
      </c>
      <c r="L974" s="21" t="e">
        <v>#N/A</v>
      </c>
      <c r="M974" t="e">
        <v>#N/A</v>
      </c>
    </row>
    <row r="975" spans="1:13">
      <c r="A975" s="21" t="e">
        <v>#N/A</v>
      </c>
      <c r="B975" s="22">
        <v>100002974</v>
      </c>
      <c r="C975" s="21" t="e">
        <v>#N/A</v>
      </c>
      <c r="D975" t="e">
        <v>#N/A</v>
      </c>
      <c r="E975" t="s">
        <v>4863</v>
      </c>
      <c r="F975" s="21" t="e">
        <v>#N/A</v>
      </c>
      <c r="G975" s="21" t="e">
        <v>#N/A</v>
      </c>
      <c r="H975" s="21" t="e">
        <v>#N/A</v>
      </c>
      <c r="I975" s="21" t="e">
        <v>#N/A</v>
      </c>
      <c r="K975" s="21" t="e">
        <v>#N/A</v>
      </c>
      <c r="L975" s="21" t="e">
        <v>#N/A</v>
      </c>
      <c r="M975" t="e">
        <v>#N/A</v>
      </c>
    </row>
    <row r="976" spans="1:13">
      <c r="A976" s="21" t="e">
        <v>#N/A</v>
      </c>
      <c r="B976" s="22">
        <v>100002975</v>
      </c>
      <c r="C976" s="21" t="e">
        <v>#N/A</v>
      </c>
      <c r="D976" t="e">
        <v>#N/A</v>
      </c>
      <c r="E976" t="s">
        <v>4863</v>
      </c>
      <c r="F976" s="21" t="e">
        <v>#N/A</v>
      </c>
      <c r="G976" s="21" t="e">
        <v>#N/A</v>
      </c>
      <c r="H976" s="21" t="e">
        <v>#N/A</v>
      </c>
      <c r="I976" s="21" t="e">
        <v>#N/A</v>
      </c>
      <c r="K976" s="21" t="e">
        <v>#N/A</v>
      </c>
      <c r="L976" s="21" t="e">
        <v>#N/A</v>
      </c>
      <c r="M976" t="e">
        <v>#N/A</v>
      </c>
    </row>
    <row r="977" spans="1:13">
      <c r="A977" s="21" t="e">
        <v>#N/A</v>
      </c>
      <c r="B977" s="22">
        <v>100002976</v>
      </c>
      <c r="C977" s="21" t="e">
        <v>#N/A</v>
      </c>
      <c r="D977" t="e">
        <v>#N/A</v>
      </c>
      <c r="E977" t="s">
        <v>4863</v>
      </c>
      <c r="F977" s="21" t="e">
        <v>#N/A</v>
      </c>
      <c r="G977" s="21" t="e">
        <v>#N/A</v>
      </c>
      <c r="H977" s="21" t="e">
        <v>#N/A</v>
      </c>
      <c r="I977" s="21" t="e">
        <v>#N/A</v>
      </c>
      <c r="K977" s="21" t="e">
        <v>#N/A</v>
      </c>
      <c r="L977" s="21" t="e">
        <v>#N/A</v>
      </c>
      <c r="M977" t="e">
        <v>#N/A</v>
      </c>
    </row>
    <row r="978" spans="1:13">
      <c r="A978" s="21" t="e">
        <v>#N/A</v>
      </c>
      <c r="B978" s="22">
        <v>100002977</v>
      </c>
      <c r="C978" s="21" t="e">
        <v>#N/A</v>
      </c>
      <c r="D978" t="e">
        <v>#N/A</v>
      </c>
      <c r="E978" t="s">
        <v>4863</v>
      </c>
      <c r="F978" s="21" t="e">
        <v>#N/A</v>
      </c>
      <c r="G978" s="21" t="e">
        <v>#N/A</v>
      </c>
      <c r="H978" s="21" t="e">
        <v>#N/A</v>
      </c>
      <c r="I978" s="21" t="e">
        <v>#N/A</v>
      </c>
      <c r="K978" s="21" t="e">
        <v>#N/A</v>
      </c>
      <c r="L978" s="21" t="e">
        <v>#N/A</v>
      </c>
      <c r="M978" t="e">
        <v>#N/A</v>
      </c>
    </row>
    <row r="979" spans="1:13">
      <c r="A979" s="21" t="e">
        <v>#N/A</v>
      </c>
      <c r="B979" s="22">
        <v>100002978</v>
      </c>
      <c r="C979" s="21" t="e">
        <v>#N/A</v>
      </c>
      <c r="D979" t="e">
        <v>#N/A</v>
      </c>
      <c r="E979" t="s">
        <v>4863</v>
      </c>
      <c r="F979" s="21" t="e">
        <v>#N/A</v>
      </c>
      <c r="G979" s="21" t="e">
        <v>#N/A</v>
      </c>
      <c r="H979" s="21" t="e">
        <v>#N/A</v>
      </c>
      <c r="I979" s="21" t="e">
        <v>#N/A</v>
      </c>
      <c r="K979" s="21" t="e">
        <v>#N/A</v>
      </c>
      <c r="L979" s="21" t="e">
        <v>#N/A</v>
      </c>
      <c r="M979" t="e">
        <v>#N/A</v>
      </c>
    </row>
    <row r="980" spans="1:13">
      <c r="A980" s="21" t="e">
        <v>#N/A</v>
      </c>
      <c r="B980" s="22">
        <v>100002979</v>
      </c>
      <c r="C980" s="21" t="e">
        <v>#N/A</v>
      </c>
      <c r="D980" t="e">
        <v>#N/A</v>
      </c>
      <c r="E980" t="s">
        <v>4863</v>
      </c>
      <c r="F980" s="21" t="e">
        <v>#N/A</v>
      </c>
      <c r="G980" s="21" t="e">
        <v>#N/A</v>
      </c>
      <c r="H980" s="21" t="e">
        <v>#N/A</v>
      </c>
      <c r="I980" s="21" t="e">
        <v>#N/A</v>
      </c>
      <c r="K980" s="21" t="e">
        <v>#N/A</v>
      </c>
      <c r="L980" s="21" t="e">
        <v>#N/A</v>
      </c>
      <c r="M980" t="e">
        <v>#N/A</v>
      </c>
    </row>
    <row r="981" spans="1:13">
      <c r="A981" s="21" t="e">
        <v>#N/A</v>
      </c>
      <c r="B981" s="22">
        <v>100002980</v>
      </c>
      <c r="C981" s="21" t="e">
        <v>#N/A</v>
      </c>
      <c r="D981" t="e">
        <v>#N/A</v>
      </c>
      <c r="E981" t="s">
        <v>4863</v>
      </c>
      <c r="F981" s="21" t="e">
        <v>#N/A</v>
      </c>
      <c r="G981" s="21" t="e">
        <v>#N/A</v>
      </c>
      <c r="H981" s="21" t="e">
        <v>#N/A</v>
      </c>
      <c r="I981" s="21" t="e">
        <v>#N/A</v>
      </c>
      <c r="K981" s="21" t="e">
        <v>#N/A</v>
      </c>
      <c r="L981" s="21" t="e">
        <v>#N/A</v>
      </c>
      <c r="M981" t="e">
        <v>#N/A</v>
      </c>
    </row>
    <row r="982" spans="1:13">
      <c r="A982" s="21" t="e">
        <v>#N/A</v>
      </c>
      <c r="B982" s="22">
        <v>100002981</v>
      </c>
      <c r="C982" s="21" t="e">
        <v>#N/A</v>
      </c>
      <c r="D982" t="e">
        <v>#N/A</v>
      </c>
      <c r="E982" t="s">
        <v>4863</v>
      </c>
      <c r="F982" s="21" t="e">
        <v>#N/A</v>
      </c>
      <c r="G982" s="21" t="e">
        <v>#N/A</v>
      </c>
      <c r="H982" s="21" t="e">
        <v>#N/A</v>
      </c>
      <c r="I982" s="21" t="e">
        <v>#N/A</v>
      </c>
      <c r="K982" s="21" t="e">
        <v>#N/A</v>
      </c>
      <c r="L982" s="21" t="e">
        <v>#N/A</v>
      </c>
      <c r="M982" t="e">
        <v>#N/A</v>
      </c>
    </row>
    <row r="983" spans="1:13">
      <c r="A983" s="21" t="e">
        <v>#N/A</v>
      </c>
      <c r="B983" s="22">
        <v>100002982</v>
      </c>
      <c r="C983" s="21" t="e">
        <v>#N/A</v>
      </c>
      <c r="D983" t="e">
        <v>#N/A</v>
      </c>
      <c r="E983" t="s">
        <v>4863</v>
      </c>
      <c r="F983" s="21" t="e">
        <v>#N/A</v>
      </c>
      <c r="G983" s="21" t="e">
        <v>#N/A</v>
      </c>
      <c r="H983" s="21" t="e">
        <v>#N/A</v>
      </c>
      <c r="I983" s="21" t="e">
        <v>#N/A</v>
      </c>
      <c r="K983" s="21" t="e">
        <v>#N/A</v>
      </c>
      <c r="L983" s="21" t="e">
        <v>#N/A</v>
      </c>
      <c r="M983" t="e">
        <v>#N/A</v>
      </c>
    </row>
    <row r="984" spans="1:13">
      <c r="A984" s="21" t="e">
        <v>#N/A</v>
      </c>
      <c r="B984" s="22">
        <v>100002983</v>
      </c>
      <c r="C984" s="21" t="e">
        <v>#N/A</v>
      </c>
      <c r="D984" t="e">
        <v>#N/A</v>
      </c>
      <c r="E984" t="s">
        <v>4863</v>
      </c>
      <c r="F984" s="21" t="e">
        <v>#N/A</v>
      </c>
      <c r="G984" s="21" t="e">
        <v>#N/A</v>
      </c>
      <c r="H984" s="21" t="e">
        <v>#N/A</v>
      </c>
      <c r="I984" s="21" t="e">
        <v>#N/A</v>
      </c>
      <c r="K984" s="21" t="e">
        <v>#N/A</v>
      </c>
      <c r="L984" s="21" t="e">
        <v>#N/A</v>
      </c>
      <c r="M984" t="e">
        <v>#N/A</v>
      </c>
    </row>
    <row r="985" spans="1:13">
      <c r="A985" s="21" t="e">
        <v>#N/A</v>
      </c>
      <c r="B985" s="22">
        <v>100002984</v>
      </c>
      <c r="C985" s="21" t="e">
        <v>#N/A</v>
      </c>
      <c r="D985" t="e">
        <v>#N/A</v>
      </c>
      <c r="E985" t="s">
        <v>4863</v>
      </c>
      <c r="F985" s="21" t="e">
        <v>#N/A</v>
      </c>
      <c r="G985" s="21" t="e">
        <v>#N/A</v>
      </c>
      <c r="H985" s="21" t="e">
        <v>#N/A</v>
      </c>
      <c r="I985" s="21" t="e">
        <v>#N/A</v>
      </c>
      <c r="K985" s="21" t="e">
        <v>#N/A</v>
      </c>
      <c r="L985" s="21" t="e">
        <v>#N/A</v>
      </c>
      <c r="M985" t="e">
        <v>#N/A</v>
      </c>
    </row>
    <row r="986" spans="1:13">
      <c r="A986" s="21" t="e">
        <v>#N/A</v>
      </c>
      <c r="B986" s="22">
        <v>100002985</v>
      </c>
      <c r="C986" s="21" t="e">
        <v>#N/A</v>
      </c>
      <c r="D986" t="e">
        <v>#N/A</v>
      </c>
      <c r="E986" t="s">
        <v>4863</v>
      </c>
      <c r="F986" s="21" t="e">
        <v>#N/A</v>
      </c>
      <c r="G986" s="21" t="e">
        <v>#N/A</v>
      </c>
      <c r="H986" s="21" t="e">
        <v>#N/A</v>
      </c>
      <c r="I986" s="21" t="e">
        <v>#N/A</v>
      </c>
      <c r="K986" s="21" t="e">
        <v>#N/A</v>
      </c>
      <c r="L986" s="21" t="e">
        <v>#N/A</v>
      </c>
      <c r="M986" t="e">
        <v>#N/A</v>
      </c>
    </row>
    <row r="987" spans="1:13">
      <c r="A987" s="21" t="e">
        <v>#N/A</v>
      </c>
      <c r="B987" s="22">
        <v>100002986</v>
      </c>
      <c r="C987" s="21" t="e">
        <v>#N/A</v>
      </c>
      <c r="D987" t="e">
        <v>#N/A</v>
      </c>
      <c r="E987" t="s">
        <v>4863</v>
      </c>
      <c r="F987" s="21" t="e">
        <v>#N/A</v>
      </c>
      <c r="G987" s="21" t="e">
        <v>#N/A</v>
      </c>
      <c r="H987" s="21" t="e">
        <v>#N/A</v>
      </c>
      <c r="I987" s="21" t="e">
        <v>#N/A</v>
      </c>
      <c r="K987" s="21" t="e">
        <v>#N/A</v>
      </c>
      <c r="L987" s="21" t="e">
        <v>#N/A</v>
      </c>
      <c r="M987" t="e">
        <v>#N/A</v>
      </c>
    </row>
    <row r="988" spans="1:13">
      <c r="A988" s="21" t="e">
        <v>#N/A</v>
      </c>
      <c r="B988" s="22">
        <v>100002987</v>
      </c>
      <c r="C988" s="21" t="e">
        <v>#N/A</v>
      </c>
      <c r="D988" t="e">
        <v>#N/A</v>
      </c>
      <c r="E988" t="s">
        <v>4863</v>
      </c>
      <c r="F988" s="21" t="e">
        <v>#N/A</v>
      </c>
      <c r="G988" s="21" t="e">
        <v>#N/A</v>
      </c>
      <c r="H988" s="21" t="e">
        <v>#N/A</v>
      </c>
      <c r="I988" s="21" t="e">
        <v>#N/A</v>
      </c>
      <c r="K988" s="21" t="e">
        <v>#N/A</v>
      </c>
      <c r="L988" s="21" t="e">
        <v>#N/A</v>
      </c>
      <c r="M988" t="e">
        <v>#N/A</v>
      </c>
    </row>
    <row r="989" spans="1:13">
      <c r="A989" s="21" t="e">
        <v>#N/A</v>
      </c>
      <c r="B989" s="22">
        <v>100002988</v>
      </c>
      <c r="C989" s="21" t="e">
        <v>#N/A</v>
      </c>
      <c r="D989" t="e">
        <v>#N/A</v>
      </c>
      <c r="E989" t="s">
        <v>4863</v>
      </c>
      <c r="F989" s="21" t="e">
        <v>#N/A</v>
      </c>
      <c r="G989" s="21" t="e">
        <v>#N/A</v>
      </c>
      <c r="H989" s="21" t="e">
        <v>#N/A</v>
      </c>
      <c r="I989" s="21" t="e">
        <v>#N/A</v>
      </c>
      <c r="K989" s="21" t="e">
        <v>#N/A</v>
      </c>
      <c r="L989" s="21" t="e">
        <v>#N/A</v>
      </c>
      <c r="M989" t="e">
        <v>#N/A</v>
      </c>
    </row>
    <row r="990" spans="1:13">
      <c r="A990" s="21" t="e">
        <v>#N/A</v>
      </c>
      <c r="B990" s="22">
        <v>100002989</v>
      </c>
      <c r="C990" s="21" t="e">
        <v>#N/A</v>
      </c>
      <c r="D990" t="e">
        <v>#N/A</v>
      </c>
      <c r="E990" t="s">
        <v>4863</v>
      </c>
      <c r="F990" s="21" t="e">
        <v>#N/A</v>
      </c>
      <c r="G990" s="21" t="e">
        <v>#N/A</v>
      </c>
      <c r="H990" s="21" t="e">
        <v>#N/A</v>
      </c>
      <c r="I990" s="21" t="e">
        <v>#N/A</v>
      </c>
      <c r="K990" s="21" t="e">
        <v>#N/A</v>
      </c>
      <c r="L990" s="21" t="e">
        <v>#N/A</v>
      </c>
      <c r="M990" t="e">
        <v>#N/A</v>
      </c>
    </row>
    <row r="991" spans="1:13">
      <c r="A991" s="21" t="e">
        <v>#N/A</v>
      </c>
      <c r="B991" s="22">
        <v>100002990</v>
      </c>
      <c r="C991" s="21" t="e">
        <v>#N/A</v>
      </c>
      <c r="D991" t="e">
        <v>#N/A</v>
      </c>
      <c r="E991" t="s">
        <v>4863</v>
      </c>
      <c r="F991" s="21" t="e">
        <v>#N/A</v>
      </c>
      <c r="G991" s="21" t="e">
        <v>#N/A</v>
      </c>
      <c r="H991" s="21" t="e">
        <v>#N/A</v>
      </c>
      <c r="I991" s="21" t="e">
        <v>#N/A</v>
      </c>
      <c r="K991" s="21" t="e">
        <v>#N/A</v>
      </c>
      <c r="L991" s="21" t="e">
        <v>#N/A</v>
      </c>
      <c r="M991" t="e">
        <v>#N/A</v>
      </c>
    </row>
    <row r="992" spans="1:13">
      <c r="A992" s="21" t="e">
        <v>#N/A</v>
      </c>
      <c r="B992" s="22">
        <v>100002991</v>
      </c>
      <c r="C992" s="21" t="e">
        <v>#N/A</v>
      </c>
      <c r="D992" t="e">
        <v>#N/A</v>
      </c>
      <c r="E992" t="s">
        <v>4863</v>
      </c>
      <c r="F992" s="21" t="e">
        <v>#N/A</v>
      </c>
      <c r="G992" s="21" t="e">
        <v>#N/A</v>
      </c>
      <c r="H992" s="21" t="e">
        <v>#N/A</v>
      </c>
      <c r="I992" s="21" t="e">
        <v>#N/A</v>
      </c>
      <c r="K992" s="21" t="e">
        <v>#N/A</v>
      </c>
      <c r="L992" s="21" t="e">
        <v>#N/A</v>
      </c>
      <c r="M992" t="e">
        <v>#N/A</v>
      </c>
    </row>
    <row r="993" spans="1:13">
      <c r="A993" s="21" t="e">
        <v>#N/A</v>
      </c>
      <c r="B993" s="22">
        <v>100002992</v>
      </c>
      <c r="C993" s="21" t="e">
        <v>#N/A</v>
      </c>
      <c r="D993" t="e">
        <v>#N/A</v>
      </c>
      <c r="E993" t="s">
        <v>4863</v>
      </c>
      <c r="F993" s="21" t="e">
        <v>#N/A</v>
      </c>
      <c r="G993" s="21" t="e">
        <v>#N/A</v>
      </c>
      <c r="H993" s="21" t="e">
        <v>#N/A</v>
      </c>
      <c r="I993" s="21" t="e">
        <v>#N/A</v>
      </c>
      <c r="K993" s="21" t="e">
        <v>#N/A</v>
      </c>
      <c r="L993" s="21" t="e">
        <v>#N/A</v>
      </c>
      <c r="M993" t="e">
        <v>#N/A</v>
      </c>
    </row>
    <row r="994" spans="1:13">
      <c r="A994" s="21" t="e">
        <v>#N/A</v>
      </c>
      <c r="B994" s="22">
        <v>100002993</v>
      </c>
      <c r="C994" s="21" t="e">
        <v>#N/A</v>
      </c>
      <c r="D994" t="e">
        <v>#N/A</v>
      </c>
      <c r="E994" t="s">
        <v>4863</v>
      </c>
      <c r="F994" s="21" t="e">
        <v>#N/A</v>
      </c>
      <c r="G994" s="21" t="e">
        <v>#N/A</v>
      </c>
      <c r="H994" s="21" t="e">
        <v>#N/A</v>
      </c>
      <c r="I994" s="21" t="e">
        <v>#N/A</v>
      </c>
      <c r="K994" s="21" t="e">
        <v>#N/A</v>
      </c>
      <c r="L994" s="21" t="e">
        <v>#N/A</v>
      </c>
      <c r="M994" t="e">
        <v>#N/A</v>
      </c>
    </row>
    <row r="995" spans="1:13">
      <c r="A995" s="21" t="e">
        <v>#N/A</v>
      </c>
      <c r="B995" s="22">
        <v>100002994</v>
      </c>
      <c r="C995" s="21" t="e">
        <v>#N/A</v>
      </c>
      <c r="D995" t="e">
        <v>#N/A</v>
      </c>
      <c r="E995" t="s">
        <v>4863</v>
      </c>
      <c r="F995" s="21" t="e">
        <v>#N/A</v>
      </c>
      <c r="G995" s="21" t="e">
        <v>#N/A</v>
      </c>
      <c r="H995" s="21" t="e">
        <v>#N/A</v>
      </c>
      <c r="I995" s="21" t="e">
        <v>#N/A</v>
      </c>
      <c r="K995" s="21" t="e">
        <v>#N/A</v>
      </c>
      <c r="L995" s="21" t="e">
        <v>#N/A</v>
      </c>
      <c r="M995" t="e">
        <v>#N/A</v>
      </c>
    </row>
    <row r="996" spans="1:13">
      <c r="A996" s="21" t="e">
        <v>#N/A</v>
      </c>
      <c r="B996" s="22">
        <v>100002995</v>
      </c>
      <c r="C996" s="21" t="e">
        <v>#N/A</v>
      </c>
      <c r="D996" t="e">
        <v>#N/A</v>
      </c>
      <c r="E996" t="s">
        <v>4863</v>
      </c>
      <c r="F996" s="21" t="e">
        <v>#N/A</v>
      </c>
      <c r="G996" s="21" t="e">
        <v>#N/A</v>
      </c>
      <c r="H996" s="21" t="e">
        <v>#N/A</v>
      </c>
      <c r="I996" s="21" t="e">
        <v>#N/A</v>
      </c>
      <c r="K996" s="21" t="e">
        <v>#N/A</v>
      </c>
      <c r="L996" s="21" t="e">
        <v>#N/A</v>
      </c>
      <c r="M996" t="e">
        <v>#N/A</v>
      </c>
    </row>
    <row r="997" spans="1:13">
      <c r="A997" s="21" t="e">
        <v>#N/A</v>
      </c>
      <c r="B997" s="22">
        <v>100002996</v>
      </c>
      <c r="C997" s="21" t="e">
        <v>#N/A</v>
      </c>
      <c r="D997" t="e">
        <v>#N/A</v>
      </c>
      <c r="E997" t="s">
        <v>4863</v>
      </c>
      <c r="F997" s="21" t="e">
        <v>#N/A</v>
      </c>
      <c r="G997" s="21" t="e">
        <v>#N/A</v>
      </c>
      <c r="H997" s="21" t="e">
        <v>#N/A</v>
      </c>
      <c r="I997" s="21" t="e">
        <v>#N/A</v>
      </c>
      <c r="K997" s="21" t="e">
        <v>#N/A</v>
      </c>
      <c r="L997" s="21" t="e">
        <v>#N/A</v>
      </c>
      <c r="M997" t="e">
        <v>#N/A</v>
      </c>
    </row>
    <row r="998" spans="1:13">
      <c r="A998" s="21" t="e">
        <v>#N/A</v>
      </c>
      <c r="B998" s="22">
        <v>100002997</v>
      </c>
      <c r="C998" s="21" t="e">
        <v>#N/A</v>
      </c>
      <c r="D998" t="e">
        <v>#N/A</v>
      </c>
      <c r="E998" t="s">
        <v>4863</v>
      </c>
      <c r="F998" s="21" t="e">
        <v>#N/A</v>
      </c>
      <c r="G998" s="21" t="e">
        <v>#N/A</v>
      </c>
      <c r="H998" s="21" t="e">
        <v>#N/A</v>
      </c>
      <c r="I998" s="21" t="e">
        <v>#N/A</v>
      </c>
      <c r="K998" s="21" t="e">
        <v>#N/A</v>
      </c>
      <c r="L998" s="21" t="e">
        <v>#N/A</v>
      </c>
      <c r="M998" t="e">
        <v>#N/A</v>
      </c>
    </row>
    <row r="999" spans="1:13">
      <c r="A999" s="21" t="e">
        <v>#N/A</v>
      </c>
      <c r="B999" s="22">
        <v>100002998</v>
      </c>
      <c r="C999" s="21" t="e">
        <v>#N/A</v>
      </c>
      <c r="D999" t="e">
        <v>#N/A</v>
      </c>
      <c r="E999" t="s">
        <v>4863</v>
      </c>
      <c r="F999" s="21" t="e">
        <v>#N/A</v>
      </c>
      <c r="G999" s="21" t="e">
        <v>#N/A</v>
      </c>
      <c r="H999" s="21" t="e">
        <v>#N/A</v>
      </c>
      <c r="I999" s="21" t="e">
        <v>#N/A</v>
      </c>
      <c r="K999" s="21" t="e">
        <v>#N/A</v>
      </c>
      <c r="L999" s="21" t="e">
        <v>#N/A</v>
      </c>
      <c r="M999" t="e">
        <v>#N/A</v>
      </c>
    </row>
    <row r="1000" spans="1:13">
      <c r="A1000" s="21" t="e">
        <v>#N/A</v>
      </c>
      <c r="B1000" s="22">
        <v>100002999</v>
      </c>
      <c r="C1000" s="21" t="e">
        <v>#N/A</v>
      </c>
      <c r="D1000" t="e">
        <v>#N/A</v>
      </c>
      <c r="E1000" t="s">
        <v>4863</v>
      </c>
      <c r="F1000" s="21" t="e">
        <v>#N/A</v>
      </c>
      <c r="G1000" s="21" t="e">
        <v>#N/A</v>
      </c>
      <c r="H1000" s="21" t="e">
        <v>#N/A</v>
      </c>
      <c r="I1000" s="21" t="e">
        <v>#N/A</v>
      </c>
      <c r="K1000" s="21" t="e">
        <v>#N/A</v>
      </c>
      <c r="L1000" s="21" t="e">
        <v>#N/A</v>
      </c>
      <c r="M1000" t="e">
        <v>#N/A</v>
      </c>
    </row>
    <row r="1001" spans="1:13">
      <c r="A1001" s="21" t="e">
        <v>#N/A</v>
      </c>
      <c r="B1001" s="22">
        <v>100003000</v>
      </c>
      <c r="C1001" s="21" t="e">
        <v>#N/A</v>
      </c>
      <c r="D1001" t="e">
        <v>#N/A</v>
      </c>
      <c r="E1001" t="s">
        <v>4863</v>
      </c>
      <c r="F1001" s="21" t="e">
        <v>#N/A</v>
      </c>
      <c r="G1001" s="21" t="e">
        <v>#N/A</v>
      </c>
      <c r="H1001" s="21" t="e">
        <v>#N/A</v>
      </c>
      <c r="I1001" s="21" t="e">
        <v>#N/A</v>
      </c>
      <c r="K1001" s="21" t="e">
        <v>#N/A</v>
      </c>
      <c r="L1001" s="21" t="e">
        <v>#N/A</v>
      </c>
      <c r="M1001" t="e">
        <v>#N/A</v>
      </c>
    </row>
    <row r="1002" spans="1:13">
      <c r="A1002" s="21" t="e">
        <v>#N/A</v>
      </c>
      <c r="B1002" s="22">
        <v>100003001</v>
      </c>
      <c r="C1002" s="21" t="e">
        <v>#N/A</v>
      </c>
      <c r="D1002" t="e">
        <v>#N/A</v>
      </c>
      <c r="E1002" t="s">
        <v>4863</v>
      </c>
      <c r="F1002" s="21" t="e">
        <v>#N/A</v>
      </c>
      <c r="G1002" s="21" t="e">
        <v>#N/A</v>
      </c>
      <c r="H1002" s="21" t="e">
        <v>#N/A</v>
      </c>
      <c r="I1002" s="21" t="e">
        <v>#N/A</v>
      </c>
      <c r="K1002" s="21" t="e">
        <v>#N/A</v>
      </c>
      <c r="L1002" s="21" t="e">
        <v>#N/A</v>
      </c>
      <c r="M1002" t="e">
        <v>#N/A</v>
      </c>
    </row>
    <row r="1003" spans="1:13">
      <c r="A1003" s="21" t="e">
        <v>#N/A</v>
      </c>
      <c r="B1003" s="22">
        <v>100003002</v>
      </c>
      <c r="C1003" s="21" t="e">
        <v>#N/A</v>
      </c>
      <c r="D1003" t="e">
        <v>#N/A</v>
      </c>
      <c r="E1003" t="s">
        <v>4863</v>
      </c>
      <c r="F1003" s="21" t="e">
        <v>#N/A</v>
      </c>
      <c r="G1003" s="21" t="e">
        <v>#N/A</v>
      </c>
      <c r="H1003" s="21" t="e">
        <v>#N/A</v>
      </c>
      <c r="I1003" s="21" t="e">
        <v>#N/A</v>
      </c>
      <c r="K1003" s="21" t="e">
        <v>#N/A</v>
      </c>
      <c r="L1003" s="21" t="e">
        <v>#N/A</v>
      </c>
      <c r="M1003" t="e">
        <v>#N/A</v>
      </c>
    </row>
    <row r="1004" spans="1:13">
      <c r="A1004" s="21" t="e">
        <v>#N/A</v>
      </c>
      <c r="B1004" s="22">
        <v>100003003</v>
      </c>
      <c r="C1004" s="21" t="e">
        <v>#N/A</v>
      </c>
      <c r="D1004" t="e">
        <v>#N/A</v>
      </c>
      <c r="E1004" t="s">
        <v>4863</v>
      </c>
      <c r="F1004" s="21" t="e">
        <v>#N/A</v>
      </c>
      <c r="G1004" s="21" t="e">
        <v>#N/A</v>
      </c>
      <c r="H1004" s="21" t="e">
        <v>#N/A</v>
      </c>
      <c r="I1004" s="21" t="e">
        <v>#N/A</v>
      </c>
      <c r="K1004" s="21" t="e">
        <v>#N/A</v>
      </c>
      <c r="L1004" s="21" t="e">
        <v>#N/A</v>
      </c>
      <c r="M1004" t="e">
        <v>#N/A</v>
      </c>
    </row>
    <row r="1005" spans="1:13">
      <c r="A1005" s="21" t="e">
        <v>#N/A</v>
      </c>
      <c r="B1005" s="22">
        <v>100003004</v>
      </c>
      <c r="C1005" s="21" t="e">
        <v>#N/A</v>
      </c>
      <c r="D1005" t="e">
        <v>#N/A</v>
      </c>
      <c r="E1005" t="s">
        <v>4863</v>
      </c>
      <c r="F1005" s="21" t="e">
        <v>#N/A</v>
      </c>
      <c r="G1005" s="21" t="e">
        <v>#N/A</v>
      </c>
      <c r="H1005" s="21" t="e">
        <v>#N/A</v>
      </c>
      <c r="I1005" s="21" t="e">
        <v>#N/A</v>
      </c>
      <c r="K1005" s="21" t="e">
        <v>#N/A</v>
      </c>
      <c r="L1005" s="21" t="e">
        <v>#N/A</v>
      </c>
      <c r="M1005" t="e">
        <v>#N/A</v>
      </c>
    </row>
    <row r="1006" spans="1:13">
      <c r="A1006" s="21" t="e">
        <v>#N/A</v>
      </c>
      <c r="B1006" s="22">
        <v>100003005</v>
      </c>
      <c r="C1006" s="21" t="e">
        <v>#N/A</v>
      </c>
      <c r="D1006" t="e">
        <v>#N/A</v>
      </c>
      <c r="E1006" t="s">
        <v>4863</v>
      </c>
      <c r="F1006" s="21" t="e">
        <v>#N/A</v>
      </c>
      <c r="G1006" s="21" t="e">
        <v>#N/A</v>
      </c>
      <c r="H1006" s="21" t="e">
        <v>#N/A</v>
      </c>
      <c r="I1006" s="21" t="e">
        <v>#N/A</v>
      </c>
      <c r="K1006" s="21" t="e">
        <v>#N/A</v>
      </c>
      <c r="L1006" s="21" t="e">
        <v>#N/A</v>
      </c>
      <c r="M1006" t="e">
        <v>#N/A</v>
      </c>
    </row>
    <row r="1007" spans="1:13">
      <c r="A1007" s="21" t="e">
        <v>#N/A</v>
      </c>
      <c r="B1007" s="22">
        <v>100003006</v>
      </c>
      <c r="C1007" s="21" t="e">
        <v>#N/A</v>
      </c>
      <c r="D1007" t="e">
        <v>#N/A</v>
      </c>
      <c r="E1007" t="s">
        <v>4863</v>
      </c>
      <c r="F1007" s="21" t="e">
        <v>#N/A</v>
      </c>
      <c r="G1007" s="21" t="e">
        <v>#N/A</v>
      </c>
      <c r="H1007" s="21" t="e">
        <v>#N/A</v>
      </c>
      <c r="I1007" s="21" t="e">
        <v>#N/A</v>
      </c>
      <c r="K1007" s="21" t="e">
        <v>#N/A</v>
      </c>
      <c r="L1007" s="21" t="e">
        <v>#N/A</v>
      </c>
      <c r="M1007" t="e">
        <v>#N/A</v>
      </c>
    </row>
    <row r="1008" spans="1:13">
      <c r="A1008" s="21" t="e">
        <v>#N/A</v>
      </c>
      <c r="B1008" s="22">
        <v>100003007</v>
      </c>
      <c r="C1008" s="21" t="e">
        <v>#N/A</v>
      </c>
      <c r="D1008" t="e">
        <v>#N/A</v>
      </c>
      <c r="E1008" t="s">
        <v>4863</v>
      </c>
      <c r="F1008" s="21" t="e">
        <v>#N/A</v>
      </c>
      <c r="G1008" s="21" t="e">
        <v>#N/A</v>
      </c>
      <c r="H1008" s="21" t="e">
        <v>#N/A</v>
      </c>
      <c r="I1008" s="21" t="e">
        <v>#N/A</v>
      </c>
      <c r="K1008" s="21" t="e">
        <v>#N/A</v>
      </c>
      <c r="L1008" s="21" t="e">
        <v>#N/A</v>
      </c>
      <c r="M1008" t="e">
        <v>#N/A</v>
      </c>
    </row>
    <row r="1009" spans="1:13">
      <c r="A1009" s="21" t="e">
        <v>#N/A</v>
      </c>
      <c r="B1009" s="22">
        <v>100003008</v>
      </c>
      <c r="C1009" s="21" t="e">
        <v>#N/A</v>
      </c>
      <c r="D1009" t="e">
        <v>#N/A</v>
      </c>
      <c r="E1009" t="s">
        <v>4863</v>
      </c>
      <c r="F1009" s="21" t="e">
        <v>#N/A</v>
      </c>
      <c r="G1009" s="21" t="e">
        <v>#N/A</v>
      </c>
      <c r="H1009" s="21" t="e">
        <v>#N/A</v>
      </c>
      <c r="I1009" s="21" t="e">
        <v>#N/A</v>
      </c>
      <c r="K1009" s="21" t="e">
        <v>#N/A</v>
      </c>
      <c r="L1009" s="21" t="e">
        <v>#N/A</v>
      </c>
      <c r="M1009" t="e">
        <v>#N/A</v>
      </c>
    </row>
    <row r="1010" spans="1:13">
      <c r="A1010" s="21" t="e">
        <v>#N/A</v>
      </c>
      <c r="B1010" s="22">
        <v>100003009</v>
      </c>
      <c r="C1010" s="21" t="e">
        <v>#N/A</v>
      </c>
      <c r="D1010" t="e">
        <v>#N/A</v>
      </c>
      <c r="E1010" t="s">
        <v>4863</v>
      </c>
      <c r="F1010" s="21" t="e">
        <v>#N/A</v>
      </c>
      <c r="G1010" s="21" t="e">
        <v>#N/A</v>
      </c>
      <c r="H1010" s="21" t="e">
        <v>#N/A</v>
      </c>
      <c r="I1010" s="21" t="e">
        <v>#N/A</v>
      </c>
      <c r="K1010" s="21" t="e">
        <v>#N/A</v>
      </c>
      <c r="L1010" s="21" t="e">
        <v>#N/A</v>
      </c>
      <c r="M1010" t="e">
        <v>#N/A</v>
      </c>
    </row>
    <row r="1011" spans="1:13">
      <c r="A1011" s="21" t="e">
        <v>#N/A</v>
      </c>
      <c r="B1011" s="22">
        <v>100003010</v>
      </c>
      <c r="C1011" s="21" t="e">
        <v>#N/A</v>
      </c>
      <c r="D1011" t="e">
        <v>#N/A</v>
      </c>
      <c r="E1011" t="s">
        <v>4863</v>
      </c>
      <c r="F1011" s="21" t="e">
        <v>#N/A</v>
      </c>
      <c r="G1011" s="21" t="e">
        <v>#N/A</v>
      </c>
      <c r="H1011" s="21" t="e">
        <v>#N/A</v>
      </c>
      <c r="I1011" s="21" t="e">
        <v>#N/A</v>
      </c>
      <c r="K1011" s="21" t="e">
        <v>#N/A</v>
      </c>
      <c r="L1011" s="21" t="e">
        <v>#N/A</v>
      </c>
      <c r="M1011" t="e">
        <v>#N/A</v>
      </c>
    </row>
    <row r="1012" spans="1:13">
      <c r="A1012" s="21" t="e">
        <v>#N/A</v>
      </c>
      <c r="B1012" s="22">
        <v>100003011</v>
      </c>
      <c r="C1012" s="21" t="e">
        <v>#N/A</v>
      </c>
      <c r="D1012" t="e">
        <v>#N/A</v>
      </c>
      <c r="E1012" t="s">
        <v>4863</v>
      </c>
      <c r="F1012" s="21" t="e">
        <v>#N/A</v>
      </c>
      <c r="G1012" s="21" t="e">
        <v>#N/A</v>
      </c>
      <c r="H1012" s="21" t="e">
        <v>#N/A</v>
      </c>
      <c r="I1012" s="21" t="e">
        <v>#N/A</v>
      </c>
      <c r="K1012" s="21" t="e">
        <v>#N/A</v>
      </c>
      <c r="L1012" s="21" t="e">
        <v>#N/A</v>
      </c>
      <c r="M1012" t="e">
        <v>#N/A</v>
      </c>
    </row>
    <row r="1013" spans="1:13">
      <c r="A1013" s="21" t="e">
        <v>#N/A</v>
      </c>
      <c r="B1013" s="22">
        <v>100003012</v>
      </c>
      <c r="C1013" s="21" t="e">
        <v>#N/A</v>
      </c>
      <c r="D1013" t="e">
        <v>#N/A</v>
      </c>
      <c r="E1013" t="s">
        <v>4863</v>
      </c>
      <c r="F1013" s="21" t="e">
        <v>#N/A</v>
      </c>
      <c r="G1013" s="21" t="e">
        <v>#N/A</v>
      </c>
      <c r="H1013" s="21" t="e">
        <v>#N/A</v>
      </c>
      <c r="I1013" s="21" t="e">
        <v>#N/A</v>
      </c>
      <c r="K1013" s="21" t="e">
        <v>#N/A</v>
      </c>
      <c r="L1013" s="21" t="e">
        <v>#N/A</v>
      </c>
      <c r="M1013" t="e">
        <v>#N/A</v>
      </c>
    </row>
    <row r="1014" spans="1:13">
      <c r="A1014" s="21" t="e">
        <v>#N/A</v>
      </c>
      <c r="B1014" s="22">
        <v>100003013</v>
      </c>
      <c r="C1014" s="21" t="e">
        <v>#N/A</v>
      </c>
      <c r="D1014" t="e">
        <v>#N/A</v>
      </c>
      <c r="E1014" t="s">
        <v>4863</v>
      </c>
      <c r="F1014" s="21" t="e">
        <v>#N/A</v>
      </c>
      <c r="G1014" s="21" t="e">
        <v>#N/A</v>
      </c>
      <c r="H1014" s="21" t="e">
        <v>#N/A</v>
      </c>
      <c r="I1014" s="21" t="e">
        <v>#N/A</v>
      </c>
      <c r="K1014" s="21" t="e">
        <v>#N/A</v>
      </c>
      <c r="L1014" s="21" t="e">
        <v>#N/A</v>
      </c>
      <c r="M1014" t="e">
        <v>#N/A</v>
      </c>
    </row>
    <row r="1015" spans="1:13">
      <c r="A1015" s="21" t="e">
        <v>#N/A</v>
      </c>
      <c r="B1015" s="22">
        <v>100003014</v>
      </c>
      <c r="C1015" s="21" t="e">
        <v>#N/A</v>
      </c>
      <c r="D1015" t="e">
        <v>#N/A</v>
      </c>
      <c r="E1015" t="s">
        <v>4863</v>
      </c>
      <c r="F1015" s="21" t="e">
        <v>#N/A</v>
      </c>
      <c r="G1015" s="21" t="e">
        <v>#N/A</v>
      </c>
      <c r="H1015" s="21" t="e">
        <v>#N/A</v>
      </c>
      <c r="I1015" s="21" t="e">
        <v>#N/A</v>
      </c>
      <c r="K1015" s="21" t="e">
        <v>#N/A</v>
      </c>
      <c r="L1015" s="21" t="e">
        <v>#N/A</v>
      </c>
      <c r="M1015" t="e">
        <v>#N/A</v>
      </c>
    </row>
    <row r="1016" spans="1:13">
      <c r="A1016" s="21" t="e">
        <v>#N/A</v>
      </c>
      <c r="B1016" s="22">
        <v>100003015</v>
      </c>
      <c r="C1016" s="21" t="e">
        <v>#N/A</v>
      </c>
      <c r="D1016" t="e">
        <v>#N/A</v>
      </c>
      <c r="E1016" t="s">
        <v>4863</v>
      </c>
      <c r="F1016" s="21" t="e">
        <v>#N/A</v>
      </c>
      <c r="G1016" s="21" t="e">
        <v>#N/A</v>
      </c>
      <c r="H1016" s="21" t="e">
        <v>#N/A</v>
      </c>
      <c r="I1016" s="21" t="e">
        <v>#N/A</v>
      </c>
      <c r="K1016" s="21" t="e">
        <v>#N/A</v>
      </c>
      <c r="L1016" s="21" t="e">
        <v>#N/A</v>
      </c>
      <c r="M1016" t="e">
        <v>#N/A</v>
      </c>
    </row>
    <row r="1017" spans="1:13">
      <c r="A1017" s="21" t="e">
        <v>#N/A</v>
      </c>
      <c r="B1017" s="22">
        <v>100003016</v>
      </c>
      <c r="C1017" s="21" t="e">
        <v>#N/A</v>
      </c>
      <c r="D1017" t="e">
        <v>#N/A</v>
      </c>
      <c r="E1017" t="s">
        <v>4863</v>
      </c>
      <c r="F1017" s="21" t="e">
        <v>#N/A</v>
      </c>
      <c r="G1017" s="21" t="e">
        <v>#N/A</v>
      </c>
      <c r="H1017" s="21" t="e">
        <v>#N/A</v>
      </c>
      <c r="I1017" s="21" t="e">
        <v>#N/A</v>
      </c>
      <c r="K1017" s="21" t="e">
        <v>#N/A</v>
      </c>
      <c r="L1017" s="21" t="e">
        <v>#N/A</v>
      </c>
      <c r="M1017" t="e">
        <v>#N/A</v>
      </c>
    </row>
    <row r="1018" spans="1:13">
      <c r="A1018" s="21" t="e">
        <v>#N/A</v>
      </c>
      <c r="B1018" s="22">
        <v>100003017</v>
      </c>
      <c r="C1018" s="21" t="e">
        <v>#N/A</v>
      </c>
      <c r="D1018" t="e">
        <v>#N/A</v>
      </c>
      <c r="E1018" t="s">
        <v>4863</v>
      </c>
      <c r="F1018" s="21" t="e">
        <v>#N/A</v>
      </c>
      <c r="G1018" s="21" t="e">
        <v>#N/A</v>
      </c>
      <c r="H1018" s="21" t="e">
        <v>#N/A</v>
      </c>
      <c r="I1018" s="21" t="e">
        <v>#N/A</v>
      </c>
      <c r="K1018" s="21" t="e">
        <v>#N/A</v>
      </c>
      <c r="L1018" s="21" t="e">
        <v>#N/A</v>
      </c>
      <c r="M1018" t="e">
        <v>#N/A</v>
      </c>
    </row>
    <row r="1019" spans="1:13">
      <c r="A1019" s="21" t="e">
        <v>#N/A</v>
      </c>
      <c r="B1019" s="22">
        <v>100003018</v>
      </c>
      <c r="C1019" s="21" t="e">
        <v>#N/A</v>
      </c>
      <c r="D1019" t="e">
        <v>#N/A</v>
      </c>
      <c r="E1019" t="s">
        <v>4863</v>
      </c>
      <c r="F1019" s="21" t="e">
        <v>#N/A</v>
      </c>
      <c r="G1019" s="21" t="e">
        <v>#N/A</v>
      </c>
      <c r="H1019" s="21" t="e">
        <v>#N/A</v>
      </c>
      <c r="I1019" s="21" t="e">
        <v>#N/A</v>
      </c>
      <c r="K1019" s="21" t="e">
        <v>#N/A</v>
      </c>
      <c r="L1019" s="21" t="e">
        <v>#N/A</v>
      </c>
      <c r="M1019" t="e">
        <v>#N/A</v>
      </c>
    </row>
    <row r="1020" spans="1:13">
      <c r="A1020" s="21" t="e">
        <v>#N/A</v>
      </c>
      <c r="B1020" s="22">
        <v>100003019</v>
      </c>
      <c r="C1020" s="21" t="e">
        <v>#N/A</v>
      </c>
      <c r="D1020" t="e">
        <v>#N/A</v>
      </c>
      <c r="E1020" t="s">
        <v>4863</v>
      </c>
      <c r="F1020" s="21" t="e">
        <v>#N/A</v>
      </c>
      <c r="G1020" s="21" t="e">
        <v>#N/A</v>
      </c>
      <c r="H1020" s="21" t="e">
        <v>#N/A</v>
      </c>
      <c r="I1020" s="21" t="e">
        <v>#N/A</v>
      </c>
      <c r="K1020" s="21" t="e">
        <v>#N/A</v>
      </c>
      <c r="L1020" s="21" t="e">
        <v>#N/A</v>
      </c>
      <c r="M1020" t="e">
        <v>#N/A</v>
      </c>
    </row>
    <row r="1021" spans="1:13">
      <c r="A1021" s="21" t="e">
        <v>#N/A</v>
      </c>
      <c r="B1021" s="22">
        <v>100003020</v>
      </c>
      <c r="C1021" s="21" t="e">
        <v>#N/A</v>
      </c>
      <c r="D1021" t="e">
        <v>#N/A</v>
      </c>
      <c r="E1021" t="s">
        <v>4863</v>
      </c>
      <c r="F1021" s="21" t="e">
        <v>#N/A</v>
      </c>
      <c r="G1021" s="21" t="e">
        <v>#N/A</v>
      </c>
      <c r="H1021" s="21" t="e">
        <v>#N/A</v>
      </c>
      <c r="I1021" s="21" t="e">
        <v>#N/A</v>
      </c>
      <c r="K1021" s="21" t="e">
        <v>#N/A</v>
      </c>
      <c r="L1021" s="21" t="e">
        <v>#N/A</v>
      </c>
      <c r="M1021" t="e">
        <v>#N/A</v>
      </c>
    </row>
    <row r="1022" spans="1:13">
      <c r="A1022" s="21" t="e">
        <v>#N/A</v>
      </c>
      <c r="B1022" s="22">
        <v>100003021</v>
      </c>
      <c r="C1022" s="21" t="e">
        <v>#N/A</v>
      </c>
      <c r="D1022" t="e">
        <v>#N/A</v>
      </c>
      <c r="E1022" t="s">
        <v>4863</v>
      </c>
      <c r="F1022" s="21" t="e">
        <v>#N/A</v>
      </c>
      <c r="G1022" s="21" t="e">
        <v>#N/A</v>
      </c>
      <c r="H1022" s="21" t="e">
        <v>#N/A</v>
      </c>
      <c r="I1022" s="21" t="e">
        <v>#N/A</v>
      </c>
      <c r="K1022" s="21" t="e">
        <v>#N/A</v>
      </c>
      <c r="L1022" s="21" t="e">
        <v>#N/A</v>
      </c>
      <c r="M1022" t="e">
        <v>#N/A</v>
      </c>
    </row>
    <row r="1023" spans="1:13">
      <c r="A1023" s="21" t="e">
        <v>#N/A</v>
      </c>
      <c r="B1023" s="22">
        <v>100003022</v>
      </c>
      <c r="C1023" s="21" t="e">
        <v>#N/A</v>
      </c>
      <c r="D1023" t="e">
        <v>#N/A</v>
      </c>
      <c r="E1023" t="s">
        <v>4863</v>
      </c>
      <c r="F1023" s="21" t="e">
        <v>#N/A</v>
      </c>
      <c r="G1023" s="21" t="e">
        <v>#N/A</v>
      </c>
      <c r="H1023" s="21" t="e">
        <v>#N/A</v>
      </c>
      <c r="I1023" s="21" t="e">
        <v>#N/A</v>
      </c>
      <c r="K1023" s="21" t="e">
        <v>#N/A</v>
      </c>
      <c r="L1023" s="21" t="e">
        <v>#N/A</v>
      </c>
      <c r="M1023" t="e">
        <v>#N/A</v>
      </c>
    </row>
    <row r="1024" spans="1:13">
      <c r="A1024" s="21" t="e">
        <v>#N/A</v>
      </c>
      <c r="B1024" s="22">
        <v>100003023</v>
      </c>
      <c r="C1024" s="21" t="e">
        <v>#N/A</v>
      </c>
      <c r="D1024" t="e">
        <v>#N/A</v>
      </c>
      <c r="E1024" t="s">
        <v>4863</v>
      </c>
      <c r="F1024" s="21" t="e">
        <v>#N/A</v>
      </c>
      <c r="G1024" s="21" t="e">
        <v>#N/A</v>
      </c>
      <c r="H1024" s="21" t="e">
        <v>#N/A</v>
      </c>
      <c r="I1024" s="21" t="e">
        <v>#N/A</v>
      </c>
      <c r="K1024" s="21" t="e">
        <v>#N/A</v>
      </c>
      <c r="L1024" s="21" t="e">
        <v>#N/A</v>
      </c>
      <c r="M1024" t="e">
        <v>#N/A</v>
      </c>
    </row>
    <row r="1025" spans="1:13">
      <c r="A1025" s="21" t="e">
        <v>#N/A</v>
      </c>
      <c r="B1025" s="22">
        <v>100003024</v>
      </c>
      <c r="C1025" s="21" t="e">
        <v>#N/A</v>
      </c>
      <c r="D1025" t="e">
        <v>#N/A</v>
      </c>
      <c r="E1025" t="s">
        <v>4863</v>
      </c>
      <c r="F1025" s="21" t="e">
        <v>#N/A</v>
      </c>
      <c r="G1025" s="21" t="e">
        <v>#N/A</v>
      </c>
      <c r="H1025" s="21" t="e">
        <v>#N/A</v>
      </c>
      <c r="I1025" s="21" t="e">
        <v>#N/A</v>
      </c>
      <c r="K1025" s="21" t="e">
        <v>#N/A</v>
      </c>
      <c r="L1025" s="21" t="e">
        <v>#N/A</v>
      </c>
      <c r="M1025" t="e">
        <v>#N/A</v>
      </c>
    </row>
    <row r="1026" spans="1:13">
      <c r="A1026" s="21" t="e">
        <v>#N/A</v>
      </c>
      <c r="B1026" s="22">
        <v>100003025</v>
      </c>
      <c r="C1026" s="21" t="e">
        <v>#N/A</v>
      </c>
      <c r="D1026" t="e">
        <v>#N/A</v>
      </c>
      <c r="E1026" t="s">
        <v>4863</v>
      </c>
      <c r="F1026" s="21" t="e">
        <v>#N/A</v>
      </c>
      <c r="G1026" s="21" t="e">
        <v>#N/A</v>
      </c>
      <c r="H1026" s="21" t="e">
        <v>#N/A</v>
      </c>
      <c r="I1026" s="21" t="e">
        <v>#N/A</v>
      </c>
      <c r="K1026" s="21" t="e">
        <v>#N/A</v>
      </c>
      <c r="L1026" s="21" t="e">
        <v>#N/A</v>
      </c>
      <c r="M1026" t="e">
        <v>#N/A</v>
      </c>
    </row>
    <row r="1027" spans="1:13">
      <c r="A1027" s="21" t="e">
        <v>#N/A</v>
      </c>
      <c r="B1027" s="22">
        <v>100003026</v>
      </c>
      <c r="C1027" s="21" t="e">
        <v>#N/A</v>
      </c>
      <c r="D1027" t="e">
        <v>#N/A</v>
      </c>
      <c r="E1027" t="s">
        <v>4863</v>
      </c>
      <c r="F1027" s="21" t="e">
        <v>#N/A</v>
      </c>
      <c r="G1027" s="21" t="e">
        <v>#N/A</v>
      </c>
      <c r="H1027" s="21" t="e">
        <v>#N/A</v>
      </c>
      <c r="I1027" s="21" t="e">
        <v>#N/A</v>
      </c>
      <c r="K1027" s="21" t="e">
        <v>#N/A</v>
      </c>
      <c r="L1027" s="21" t="e">
        <v>#N/A</v>
      </c>
      <c r="M1027" t="e">
        <v>#N/A</v>
      </c>
    </row>
    <row r="1028" spans="1:13">
      <c r="A1028" s="21" t="e">
        <v>#N/A</v>
      </c>
      <c r="B1028" s="22">
        <v>100003027</v>
      </c>
      <c r="C1028" s="21" t="e">
        <v>#N/A</v>
      </c>
      <c r="D1028" t="e">
        <v>#N/A</v>
      </c>
      <c r="E1028" t="s">
        <v>4863</v>
      </c>
      <c r="F1028" s="21" t="e">
        <v>#N/A</v>
      </c>
      <c r="G1028" s="21" t="e">
        <v>#N/A</v>
      </c>
      <c r="H1028" s="21" t="e">
        <v>#N/A</v>
      </c>
      <c r="I1028" s="21" t="e">
        <v>#N/A</v>
      </c>
      <c r="K1028" s="21" t="e">
        <v>#N/A</v>
      </c>
      <c r="L1028" s="21" t="e">
        <v>#N/A</v>
      </c>
      <c r="M1028" t="e">
        <v>#N/A</v>
      </c>
    </row>
    <row r="1029" spans="1:13">
      <c r="A1029" s="21" t="e">
        <v>#N/A</v>
      </c>
      <c r="B1029" s="22">
        <v>100003028</v>
      </c>
      <c r="C1029" s="21" t="e">
        <v>#N/A</v>
      </c>
      <c r="D1029" t="e">
        <v>#N/A</v>
      </c>
      <c r="E1029" t="s">
        <v>4863</v>
      </c>
      <c r="F1029" s="21" t="e">
        <v>#N/A</v>
      </c>
      <c r="G1029" s="21" t="e">
        <v>#N/A</v>
      </c>
      <c r="H1029" s="21" t="e">
        <v>#N/A</v>
      </c>
      <c r="I1029" s="21" t="e">
        <v>#N/A</v>
      </c>
      <c r="K1029" s="21" t="e">
        <v>#N/A</v>
      </c>
      <c r="L1029" s="21" t="e">
        <v>#N/A</v>
      </c>
      <c r="M1029" t="e">
        <v>#N/A</v>
      </c>
    </row>
    <row r="1030" spans="1:13">
      <c r="A1030" s="21" t="e">
        <v>#N/A</v>
      </c>
      <c r="B1030" s="22">
        <v>100003029</v>
      </c>
      <c r="C1030" s="21" t="e">
        <v>#N/A</v>
      </c>
      <c r="D1030" t="e">
        <v>#N/A</v>
      </c>
      <c r="E1030" t="s">
        <v>4863</v>
      </c>
      <c r="F1030" s="21" t="e">
        <v>#N/A</v>
      </c>
      <c r="G1030" s="21" t="e">
        <v>#N/A</v>
      </c>
      <c r="H1030" s="21" t="e">
        <v>#N/A</v>
      </c>
      <c r="I1030" s="21" t="e">
        <v>#N/A</v>
      </c>
      <c r="K1030" s="21" t="e">
        <v>#N/A</v>
      </c>
      <c r="L1030" s="21" t="e">
        <v>#N/A</v>
      </c>
      <c r="M1030" t="e">
        <v>#N/A</v>
      </c>
    </row>
    <row r="1031" spans="1:13">
      <c r="A1031" s="21" t="e">
        <v>#N/A</v>
      </c>
      <c r="B1031" s="22">
        <v>100003030</v>
      </c>
      <c r="C1031" s="21" t="e">
        <v>#N/A</v>
      </c>
      <c r="D1031" t="e">
        <v>#N/A</v>
      </c>
      <c r="E1031" t="s">
        <v>4863</v>
      </c>
      <c r="F1031" s="21" t="e">
        <v>#N/A</v>
      </c>
      <c r="G1031" s="21" t="e">
        <v>#N/A</v>
      </c>
      <c r="H1031" s="21" t="e">
        <v>#N/A</v>
      </c>
      <c r="I1031" s="21" t="e">
        <v>#N/A</v>
      </c>
      <c r="K1031" s="21" t="e">
        <v>#N/A</v>
      </c>
      <c r="L1031" s="21" t="e">
        <v>#N/A</v>
      </c>
      <c r="M1031" t="e">
        <v>#N/A</v>
      </c>
    </row>
    <row r="1032" spans="1:13">
      <c r="A1032" s="21" t="e">
        <v>#N/A</v>
      </c>
      <c r="B1032" s="22">
        <v>100003031</v>
      </c>
      <c r="C1032" s="21" t="e">
        <v>#N/A</v>
      </c>
      <c r="D1032" t="e">
        <v>#N/A</v>
      </c>
      <c r="E1032" t="s">
        <v>4863</v>
      </c>
      <c r="F1032" s="21" t="e">
        <v>#N/A</v>
      </c>
      <c r="G1032" s="21" t="e">
        <v>#N/A</v>
      </c>
      <c r="H1032" s="21" t="e">
        <v>#N/A</v>
      </c>
      <c r="I1032" s="21" t="e">
        <v>#N/A</v>
      </c>
      <c r="K1032" s="21" t="e">
        <v>#N/A</v>
      </c>
      <c r="L1032" s="21" t="e">
        <v>#N/A</v>
      </c>
      <c r="M1032" t="e">
        <v>#N/A</v>
      </c>
    </row>
    <row r="1033" spans="1:13">
      <c r="A1033" s="21" t="e">
        <v>#N/A</v>
      </c>
      <c r="B1033" s="22">
        <v>100003032</v>
      </c>
      <c r="C1033" s="21" t="e">
        <v>#N/A</v>
      </c>
      <c r="D1033" t="e">
        <v>#N/A</v>
      </c>
      <c r="E1033" t="s">
        <v>4863</v>
      </c>
      <c r="F1033" s="21" t="e">
        <v>#N/A</v>
      </c>
      <c r="G1033" s="21" t="e">
        <v>#N/A</v>
      </c>
      <c r="H1033" s="21" t="e">
        <v>#N/A</v>
      </c>
      <c r="I1033" s="21" t="e">
        <v>#N/A</v>
      </c>
      <c r="K1033" s="21" t="e">
        <v>#N/A</v>
      </c>
      <c r="L1033" s="21" t="e">
        <v>#N/A</v>
      </c>
      <c r="M1033" t="e">
        <v>#N/A</v>
      </c>
    </row>
    <row r="1034" spans="1:13">
      <c r="A1034" s="21" t="e">
        <v>#N/A</v>
      </c>
      <c r="B1034" s="22">
        <v>100003033</v>
      </c>
      <c r="C1034" s="21" t="e">
        <v>#N/A</v>
      </c>
      <c r="D1034" t="e">
        <v>#N/A</v>
      </c>
      <c r="E1034" t="s">
        <v>4863</v>
      </c>
      <c r="F1034" s="21" t="e">
        <v>#N/A</v>
      </c>
      <c r="G1034" s="21" t="e">
        <v>#N/A</v>
      </c>
      <c r="H1034" s="21" t="e">
        <v>#N/A</v>
      </c>
      <c r="I1034" s="21" t="e">
        <v>#N/A</v>
      </c>
      <c r="K1034" s="21" t="e">
        <v>#N/A</v>
      </c>
      <c r="L1034" s="21" t="e">
        <v>#N/A</v>
      </c>
      <c r="M1034" t="e">
        <v>#N/A</v>
      </c>
    </row>
    <row r="1035" spans="1:13">
      <c r="A1035" s="21" t="e">
        <v>#N/A</v>
      </c>
      <c r="B1035" s="22">
        <v>100003034</v>
      </c>
      <c r="C1035" s="21" t="e">
        <v>#N/A</v>
      </c>
      <c r="D1035" t="e">
        <v>#N/A</v>
      </c>
      <c r="E1035" t="s">
        <v>4863</v>
      </c>
      <c r="F1035" s="21" t="e">
        <v>#N/A</v>
      </c>
      <c r="G1035" s="21" t="e">
        <v>#N/A</v>
      </c>
      <c r="H1035" s="21" t="e">
        <v>#N/A</v>
      </c>
      <c r="I1035" s="21" t="e">
        <v>#N/A</v>
      </c>
      <c r="K1035" s="21" t="e">
        <v>#N/A</v>
      </c>
      <c r="L1035" s="21" t="e">
        <v>#N/A</v>
      </c>
      <c r="M1035" t="e">
        <v>#N/A</v>
      </c>
    </row>
    <row r="1036" spans="1:13">
      <c r="A1036" s="21" t="e">
        <v>#N/A</v>
      </c>
      <c r="B1036" s="22">
        <v>100003035</v>
      </c>
      <c r="C1036" s="21" t="e">
        <v>#N/A</v>
      </c>
      <c r="D1036" t="e">
        <v>#N/A</v>
      </c>
      <c r="E1036" t="s">
        <v>4863</v>
      </c>
      <c r="F1036" s="21" t="e">
        <v>#N/A</v>
      </c>
      <c r="G1036" s="21" t="e">
        <v>#N/A</v>
      </c>
      <c r="H1036" s="21" t="e">
        <v>#N/A</v>
      </c>
      <c r="I1036" s="21" t="e">
        <v>#N/A</v>
      </c>
      <c r="K1036" s="21" t="e">
        <v>#N/A</v>
      </c>
      <c r="L1036" s="21" t="e">
        <v>#N/A</v>
      </c>
      <c r="M1036" t="e">
        <v>#N/A</v>
      </c>
    </row>
    <row r="1037" spans="1:13">
      <c r="A1037" s="21" t="e">
        <v>#N/A</v>
      </c>
      <c r="B1037" s="22">
        <v>100003036</v>
      </c>
      <c r="C1037" s="21" t="e">
        <v>#N/A</v>
      </c>
      <c r="D1037" t="e">
        <v>#N/A</v>
      </c>
      <c r="E1037" t="s">
        <v>4863</v>
      </c>
      <c r="F1037" s="21" t="e">
        <v>#N/A</v>
      </c>
      <c r="G1037" s="21" t="e">
        <v>#N/A</v>
      </c>
      <c r="H1037" s="21" t="e">
        <v>#N/A</v>
      </c>
      <c r="I1037" s="21" t="e">
        <v>#N/A</v>
      </c>
      <c r="K1037" s="21" t="e">
        <v>#N/A</v>
      </c>
      <c r="L1037" s="21" t="e">
        <v>#N/A</v>
      </c>
      <c r="M1037" t="e">
        <v>#N/A</v>
      </c>
    </row>
    <row r="1038" spans="1:13">
      <c r="A1038" s="21" t="e">
        <v>#N/A</v>
      </c>
      <c r="B1038" s="22">
        <v>100003037</v>
      </c>
      <c r="C1038" s="21" t="e">
        <v>#N/A</v>
      </c>
      <c r="D1038" t="e">
        <v>#N/A</v>
      </c>
      <c r="E1038" t="s">
        <v>4863</v>
      </c>
      <c r="F1038" s="21" t="e">
        <v>#N/A</v>
      </c>
      <c r="G1038" s="21" t="e">
        <v>#N/A</v>
      </c>
      <c r="H1038" s="21" t="e">
        <v>#N/A</v>
      </c>
      <c r="I1038" s="21" t="e">
        <v>#N/A</v>
      </c>
      <c r="K1038" s="21" t="e">
        <v>#N/A</v>
      </c>
      <c r="L1038" s="21" t="e">
        <v>#N/A</v>
      </c>
      <c r="M1038" t="e">
        <v>#N/A</v>
      </c>
    </row>
    <row r="1039" spans="1:13">
      <c r="A1039" s="21" t="e">
        <v>#N/A</v>
      </c>
      <c r="B1039" s="22">
        <v>100003038</v>
      </c>
      <c r="C1039" s="21" t="e">
        <v>#N/A</v>
      </c>
      <c r="D1039" t="e">
        <v>#N/A</v>
      </c>
      <c r="E1039" t="s">
        <v>4863</v>
      </c>
      <c r="F1039" s="21" t="e">
        <v>#N/A</v>
      </c>
      <c r="G1039" s="21" t="e">
        <v>#N/A</v>
      </c>
      <c r="H1039" s="21" t="e">
        <v>#N/A</v>
      </c>
      <c r="I1039" s="21" t="e">
        <v>#N/A</v>
      </c>
      <c r="K1039" s="21" t="e">
        <v>#N/A</v>
      </c>
      <c r="L1039" s="21" t="e">
        <v>#N/A</v>
      </c>
      <c r="M1039" t="e">
        <v>#N/A</v>
      </c>
    </row>
    <row r="1040" spans="1:13">
      <c r="A1040" s="21" t="e">
        <v>#N/A</v>
      </c>
      <c r="B1040" s="22">
        <v>100003039</v>
      </c>
      <c r="C1040" s="21" t="e">
        <v>#N/A</v>
      </c>
      <c r="D1040" t="e">
        <v>#N/A</v>
      </c>
      <c r="E1040" t="s">
        <v>4863</v>
      </c>
      <c r="F1040" s="21" t="e">
        <v>#N/A</v>
      </c>
      <c r="G1040" s="21" t="e">
        <v>#N/A</v>
      </c>
      <c r="H1040" s="21" t="e">
        <v>#N/A</v>
      </c>
      <c r="I1040" s="21" t="e">
        <v>#N/A</v>
      </c>
      <c r="K1040" s="21" t="e">
        <v>#N/A</v>
      </c>
      <c r="L1040" s="21" t="e">
        <v>#N/A</v>
      </c>
      <c r="M1040" t="e">
        <v>#N/A</v>
      </c>
    </row>
    <row r="1041" spans="1:13">
      <c r="A1041" s="21" t="e">
        <v>#N/A</v>
      </c>
      <c r="B1041" s="22">
        <v>100003040</v>
      </c>
      <c r="C1041" s="21" t="e">
        <v>#N/A</v>
      </c>
      <c r="D1041" t="e">
        <v>#N/A</v>
      </c>
      <c r="E1041" t="s">
        <v>4863</v>
      </c>
      <c r="F1041" s="21" t="e">
        <v>#N/A</v>
      </c>
      <c r="G1041" s="21" t="e">
        <v>#N/A</v>
      </c>
      <c r="H1041" s="21" t="e">
        <v>#N/A</v>
      </c>
      <c r="I1041" s="21" t="e">
        <v>#N/A</v>
      </c>
      <c r="K1041" s="21" t="e">
        <v>#N/A</v>
      </c>
      <c r="L1041" s="21" t="e">
        <v>#N/A</v>
      </c>
      <c r="M1041" t="e">
        <v>#N/A</v>
      </c>
    </row>
    <row r="1042" spans="1:13">
      <c r="A1042" s="21" t="e">
        <v>#N/A</v>
      </c>
      <c r="B1042" s="22">
        <v>100003041</v>
      </c>
      <c r="C1042" s="21" t="e">
        <v>#N/A</v>
      </c>
      <c r="D1042" t="e">
        <v>#N/A</v>
      </c>
      <c r="E1042" t="s">
        <v>4863</v>
      </c>
      <c r="F1042" s="21" t="e">
        <v>#N/A</v>
      </c>
      <c r="G1042" s="21" t="e">
        <v>#N/A</v>
      </c>
      <c r="H1042" s="21" t="e">
        <v>#N/A</v>
      </c>
      <c r="I1042" s="21" t="e">
        <v>#N/A</v>
      </c>
      <c r="K1042" s="21" t="e">
        <v>#N/A</v>
      </c>
      <c r="L1042" s="21" t="e">
        <v>#N/A</v>
      </c>
      <c r="M1042" t="e">
        <v>#N/A</v>
      </c>
    </row>
    <row r="1043" spans="1:13">
      <c r="A1043" s="21" t="e">
        <v>#N/A</v>
      </c>
      <c r="B1043" s="22">
        <v>100003042</v>
      </c>
      <c r="C1043" s="21" t="e">
        <v>#N/A</v>
      </c>
      <c r="D1043" t="e">
        <v>#N/A</v>
      </c>
      <c r="E1043" t="s">
        <v>4863</v>
      </c>
      <c r="F1043" s="21" t="e">
        <v>#N/A</v>
      </c>
      <c r="G1043" s="21" t="e">
        <v>#N/A</v>
      </c>
      <c r="H1043" s="21" t="e">
        <v>#N/A</v>
      </c>
      <c r="I1043" s="21" t="e">
        <v>#N/A</v>
      </c>
      <c r="K1043" s="21" t="e">
        <v>#N/A</v>
      </c>
      <c r="L1043" s="21" t="e">
        <v>#N/A</v>
      </c>
      <c r="M1043" t="e">
        <v>#N/A</v>
      </c>
    </row>
    <row r="1044" spans="1:13">
      <c r="A1044" s="21" t="e">
        <v>#N/A</v>
      </c>
      <c r="B1044" s="22">
        <v>100003043</v>
      </c>
      <c r="C1044" s="21" t="e">
        <v>#N/A</v>
      </c>
      <c r="D1044" t="e">
        <v>#N/A</v>
      </c>
      <c r="E1044" t="s">
        <v>4863</v>
      </c>
      <c r="F1044" s="21" t="e">
        <v>#N/A</v>
      </c>
      <c r="G1044" s="21" t="e">
        <v>#N/A</v>
      </c>
      <c r="H1044" s="21" t="e">
        <v>#N/A</v>
      </c>
      <c r="I1044" s="21" t="e">
        <v>#N/A</v>
      </c>
      <c r="K1044" s="21" t="e">
        <v>#N/A</v>
      </c>
      <c r="L1044" s="21" t="e">
        <v>#N/A</v>
      </c>
      <c r="M1044" t="e">
        <v>#N/A</v>
      </c>
    </row>
    <row r="1045" spans="1:13">
      <c r="A1045" s="21" t="e">
        <v>#N/A</v>
      </c>
      <c r="B1045" s="22">
        <v>100003044</v>
      </c>
      <c r="C1045" s="21" t="e">
        <v>#N/A</v>
      </c>
      <c r="D1045" t="e">
        <v>#N/A</v>
      </c>
      <c r="E1045" t="s">
        <v>4863</v>
      </c>
      <c r="F1045" s="21" t="e">
        <v>#N/A</v>
      </c>
      <c r="G1045" s="21" t="e">
        <v>#N/A</v>
      </c>
      <c r="H1045" s="21" t="e">
        <v>#N/A</v>
      </c>
      <c r="I1045" s="21" t="e">
        <v>#N/A</v>
      </c>
      <c r="K1045" s="21" t="e">
        <v>#N/A</v>
      </c>
      <c r="L1045" s="21" t="e">
        <v>#N/A</v>
      </c>
      <c r="M1045" t="e">
        <v>#N/A</v>
      </c>
    </row>
    <row r="1046" spans="1:13">
      <c r="A1046" s="21" t="e">
        <v>#N/A</v>
      </c>
      <c r="B1046" s="22">
        <v>100003045</v>
      </c>
      <c r="C1046" s="21" t="e">
        <v>#N/A</v>
      </c>
      <c r="D1046" t="e">
        <v>#N/A</v>
      </c>
      <c r="E1046" t="s">
        <v>4863</v>
      </c>
      <c r="F1046" s="21" t="e">
        <v>#N/A</v>
      </c>
      <c r="G1046" s="21" t="e">
        <v>#N/A</v>
      </c>
      <c r="H1046" s="21" t="e">
        <v>#N/A</v>
      </c>
      <c r="I1046" s="21" t="e">
        <v>#N/A</v>
      </c>
      <c r="K1046" s="21" t="e">
        <v>#N/A</v>
      </c>
      <c r="L1046" s="21" t="e">
        <v>#N/A</v>
      </c>
      <c r="M1046" t="e">
        <v>#N/A</v>
      </c>
    </row>
    <row r="1047" spans="1:13">
      <c r="A1047" s="21" t="e">
        <v>#N/A</v>
      </c>
      <c r="B1047" s="22">
        <v>100003046</v>
      </c>
      <c r="C1047" s="21" t="e">
        <v>#N/A</v>
      </c>
      <c r="D1047" t="e">
        <v>#N/A</v>
      </c>
      <c r="E1047" t="s">
        <v>4863</v>
      </c>
      <c r="F1047" s="21" t="e">
        <v>#N/A</v>
      </c>
      <c r="G1047" s="21" t="e">
        <v>#N/A</v>
      </c>
      <c r="H1047" s="21" t="e">
        <v>#N/A</v>
      </c>
      <c r="I1047" s="21" t="e">
        <v>#N/A</v>
      </c>
      <c r="K1047" s="21" t="e">
        <v>#N/A</v>
      </c>
      <c r="L1047" s="21" t="e">
        <v>#N/A</v>
      </c>
      <c r="M1047" t="e">
        <v>#N/A</v>
      </c>
    </row>
    <row r="1048" spans="1:13">
      <c r="A1048" s="21" t="e">
        <v>#N/A</v>
      </c>
      <c r="B1048" s="22">
        <v>100003047</v>
      </c>
      <c r="C1048" s="21" t="e">
        <v>#N/A</v>
      </c>
      <c r="D1048" t="e">
        <v>#N/A</v>
      </c>
      <c r="E1048" t="s">
        <v>4863</v>
      </c>
      <c r="F1048" s="21" t="e">
        <v>#N/A</v>
      </c>
      <c r="G1048" s="21" t="e">
        <v>#N/A</v>
      </c>
      <c r="H1048" s="21" t="e">
        <v>#N/A</v>
      </c>
      <c r="I1048" s="21" t="e">
        <v>#N/A</v>
      </c>
      <c r="K1048" s="21" t="e">
        <v>#N/A</v>
      </c>
      <c r="L1048" s="21" t="e">
        <v>#N/A</v>
      </c>
      <c r="M1048" t="e">
        <v>#N/A</v>
      </c>
    </row>
    <row r="1049" spans="1:13">
      <c r="A1049" s="21" t="e">
        <v>#N/A</v>
      </c>
      <c r="B1049" s="22">
        <v>100003048</v>
      </c>
      <c r="C1049" s="21" t="e">
        <v>#N/A</v>
      </c>
      <c r="D1049" t="e">
        <v>#N/A</v>
      </c>
      <c r="E1049" t="s">
        <v>4863</v>
      </c>
      <c r="F1049" s="21" t="e">
        <v>#N/A</v>
      </c>
      <c r="G1049" s="21" t="e">
        <v>#N/A</v>
      </c>
      <c r="H1049" s="21" t="e">
        <v>#N/A</v>
      </c>
      <c r="I1049" s="21" t="e">
        <v>#N/A</v>
      </c>
      <c r="K1049" s="21" t="e">
        <v>#N/A</v>
      </c>
      <c r="L1049" s="21" t="e">
        <v>#N/A</v>
      </c>
      <c r="M1049" t="e">
        <v>#N/A</v>
      </c>
    </row>
    <row r="1050" spans="1:13">
      <c r="A1050" s="21" t="e">
        <v>#N/A</v>
      </c>
      <c r="B1050" s="22">
        <v>100003049</v>
      </c>
      <c r="C1050" s="21" t="e">
        <v>#N/A</v>
      </c>
      <c r="D1050" t="e">
        <v>#N/A</v>
      </c>
      <c r="E1050" t="s">
        <v>4863</v>
      </c>
      <c r="F1050" s="21" t="e">
        <v>#N/A</v>
      </c>
      <c r="G1050" s="21" t="e">
        <v>#N/A</v>
      </c>
      <c r="H1050" s="21" t="e">
        <v>#N/A</v>
      </c>
      <c r="I1050" s="21" t="e">
        <v>#N/A</v>
      </c>
      <c r="K1050" s="21" t="e">
        <v>#N/A</v>
      </c>
      <c r="L1050" s="21" t="e">
        <v>#N/A</v>
      </c>
      <c r="M1050" t="e">
        <v>#N/A</v>
      </c>
    </row>
    <row r="1051" spans="1:13">
      <c r="A1051" s="21" t="e">
        <v>#N/A</v>
      </c>
      <c r="B1051" s="22">
        <v>100003050</v>
      </c>
      <c r="C1051" s="21" t="e">
        <v>#N/A</v>
      </c>
      <c r="D1051" t="e">
        <v>#N/A</v>
      </c>
      <c r="E1051" t="s">
        <v>4863</v>
      </c>
      <c r="F1051" s="21" t="e">
        <v>#N/A</v>
      </c>
      <c r="G1051" s="21" t="e">
        <v>#N/A</v>
      </c>
      <c r="H1051" s="21" t="e">
        <v>#N/A</v>
      </c>
      <c r="I1051" s="21" t="e">
        <v>#N/A</v>
      </c>
      <c r="K1051" s="21" t="e">
        <v>#N/A</v>
      </c>
      <c r="L1051" s="21" t="e">
        <v>#N/A</v>
      </c>
      <c r="M1051" t="e">
        <v>#N/A</v>
      </c>
    </row>
    <row r="1052" spans="1:13">
      <c r="A1052" s="21" t="e">
        <v>#N/A</v>
      </c>
      <c r="B1052" s="22">
        <v>100003051</v>
      </c>
      <c r="C1052" s="21" t="e">
        <v>#N/A</v>
      </c>
      <c r="D1052" t="e">
        <v>#N/A</v>
      </c>
      <c r="E1052" t="s">
        <v>4863</v>
      </c>
      <c r="F1052" s="21" t="e">
        <v>#N/A</v>
      </c>
      <c r="G1052" s="21" t="e">
        <v>#N/A</v>
      </c>
      <c r="H1052" s="21" t="e">
        <v>#N/A</v>
      </c>
      <c r="I1052" s="21" t="e">
        <v>#N/A</v>
      </c>
      <c r="K1052" s="21" t="e">
        <v>#N/A</v>
      </c>
      <c r="L1052" s="21" t="e">
        <v>#N/A</v>
      </c>
      <c r="M1052" t="e">
        <v>#N/A</v>
      </c>
    </row>
    <row r="1053" spans="1:13">
      <c r="A1053" s="21" t="e">
        <v>#N/A</v>
      </c>
      <c r="B1053" s="22">
        <v>100003052</v>
      </c>
      <c r="C1053" s="21" t="e">
        <v>#N/A</v>
      </c>
      <c r="D1053" t="e">
        <v>#N/A</v>
      </c>
      <c r="E1053" t="s">
        <v>4863</v>
      </c>
      <c r="F1053" s="21" t="e">
        <v>#N/A</v>
      </c>
      <c r="G1053" s="21" t="e">
        <v>#N/A</v>
      </c>
      <c r="H1053" s="21" t="e">
        <v>#N/A</v>
      </c>
      <c r="I1053" s="21" t="e">
        <v>#N/A</v>
      </c>
      <c r="K1053" s="21" t="e">
        <v>#N/A</v>
      </c>
      <c r="L1053" s="21" t="e">
        <v>#N/A</v>
      </c>
      <c r="M1053" t="e">
        <v>#N/A</v>
      </c>
    </row>
    <row r="1054" spans="1:13">
      <c r="A1054" s="21" t="e">
        <v>#N/A</v>
      </c>
      <c r="B1054" s="22">
        <v>100003053</v>
      </c>
      <c r="C1054" s="21" t="e">
        <v>#N/A</v>
      </c>
      <c r="D1054" t="e">
        <v>#N/A</v>
      </c>
      <c r="E1054" t="s">
        <v>4863</v>
      </c>
      <c r="F1054" s="21" t="e">
        <v>#N/A</v>
      </c>
      <c r="G1054" s="21" t="e">
        <v>#N/A</v>
      </c>
      <c r="H1054" s="21" t="e">
        <v>#N/A</v>
      </c>
      <c r="I1054" s="21" t="e">
        <v>#N/A</v>
      </c>
      <c r="K1054" s="21" t="e">
        <v>#N/A</v>
      </c>
      <c r="L1054" s="21" t="e">
        <v>#N/A</v>
      </c>
      <c r="M1054" t="e">
        <v>#N/A</v>
      </c>
    </row>
    <row r="1055" spans="1:13">
      <c r="A1055" s="21" t="e">
        <v>#N/A</v>
      </c>
      <c r="B1055" s="22">
        <v>100003054</v>
      </c>
      <c r="C1055" s="21" t="e">
        <v>#N/A</v>
      </c>
      <c r="D1055" t="e">
        <v>#N/A</v>
      </c>
      <c r="E1055" t="s">
        <v>4863</v>
      </c>
      <c r="F1055" s="21" t="e">
        <v>#N/A</v>
      </c>
      <c r="G1055" s="21" t="e">
        <v>#N/A</v>
      </c>
      <c r="H1055" s="21" t="e">
        <v>#N/A</v>
      </c>
      <c r="I1055" s="21" t="e">
        <v>#N/A</v>
      </c>
      <c r="K1055" s="21" t="e">
        <v>#N/A</v>
      </c>
      <c r="L1055" s="21" t="e">
        <v>#N/A</v>
      </c>
      <c r="M1055" t="e">
        <v>#N/A</v>
      </c>
    </row>
    <row r="1056" spans="1:13">
      <c r="A1056" s="21" t="e">
        <v>#N/A</v>
      </c>
      <c r="B1056" s="22">
        <v>100003055</v>
      </c>
      <c r="C1056" s="21" t="e">
        <v>#N/A</v>
      </c>
      <c r="D1056" t="e">
        <v>#N/A</v>
      </c>
      <c r="E1056" t="s">
        <v>4863</v>
      </c>
      <c r="F1056" s="21" t="e">
        <v>#N/A</v>
      </c>
      <c r="G1056" s="21" t="e">
        <v>#N/A</v>
      </c>
      <c r="H1056" s="21" t="e">
        <v>#N/A</v>
      </c>
      <c r="I1056" s="21" t="e">
        <v>#N/A</v>
      </c>
      <c r="K1056" s="21" t="e">
        <v>#N/A</v>
      </c>
      <c r="L1056" s="21" t="e">
        <v>#N/A</v>
      </c>
      <c r="M1056" t="e">
        <v>#N/A</v>
      </c>
    </row>
    <row r="1057" spans="1:13">
      <c r="A1057" s="21" t="e">
        <v>#N/A</v>
      </c>
      <c r="B1057" s="22">
        <v>100003056</v>
      </c>
      <c r="C1057" s="21" t="e">
        <v>#N/A</v>
      </c>
      <c r="D1057" t="e">
        <v>#N/A</v>
      </c>
      <c r="E1057" t="s">
        <v>4863</v>
      </c>
      <c r="F1057" s="21" t="e">
        <v>#N/A</v>
      </c>
      <c r="G1057" s="21" t="e">
        <v>#N/A</v>
      </c>
      <c r="H1057" s="21" t="e">
        <v>#N/A</v>
      </c>
      <c r="I1057" s="21" t="e">
        <v>#N/A</v>
      </c>
      <c r="K1057" s="21" t="e">
        <v>#N/A</v>
      </c>
      <c r="L1057" s="21" t="e">
        <v>#N/A</v>
      </c>
      <c r="M1057" t="e">
        <v>#N/A</v>
      </c>
    </row>
    <row r="1058" spans="1:13">
      <c r="A1058" s="21" t="e">
        <v>#N/A</v>
      </c>
      <c r="B1058" s="22">
        <v>100003057</v>
      </c>
      <c r="C1058" s="21" t="e">
        <v>#N/A</v>
      </c>
      <c r="D1058" t="e">
        <v>#N/A</v>
      </c>
      <c r="E1058" t="s">
        <v>4863</v>
      </c>
      <c r="F1058" s="21" t="e">
        <v>#N/A</v>
      </c>
      <c r="G1058" s="21" t="e">
        <v>#N/A</v>
      </c>
      <c r="H1058" s="21" t="e">
        <v>#N/A</v>
      </c>
      <c r="I1058" s="21" t="e">
        <v>#N/A</v>
      </c>
      <c r="K1058" s="21" t="e">
        <v>#N/A</v>
      </c>
      <c r="L1058" s="21" t="e">
        <v>#N/A</v>
      </c>
      <c r="M1058" t="e">
        <v>#N/A</v>
      </c>
    </row>
    <row r="1059" spans="1:13">
      <c r="A1059" s="21" t="e">
        <v>#N/A</v>
      </c>
      <c r="B1059" s="22">
        <v>100003058</v>
      </c>
      <c r="C1059" s="21" t="e">
        <v>#N/A</v>
      </c>
      <c r="D1059" t="e">
        <v>#N/A</v>
      </c>
      <c r="E1059" t="s">
        <v>4863</v>
      </c>
      <c r="F1059" s="21" t="e">
        <v>#N/A</v>
      </c>
      <c r="G1059" s="21" t="e">
        <v>#N/A</v>
      </c>
      <c r="H1059" s="21" t="e">
        <v>#N/A</v>
      </c>
      <c r="I1059" s="21" t="e">
        <v>#N/A</v>
      </c>
      <c r="K1059" s="21" t="e">
        <v>#N/A</v>
      </c>
      <c r="L1059" s="21" t="e">
        <v>#N/A</v>
      </c>
      <c r="M1059" t="e">
        <v>#N/A</v>
      </c>
    </row>
    <row r="1060" spans="1:13">
      <c r="A1060" s="21" t="e">
        <v>#N/A</v>
      </c>
      <c r="B1060" s="22">
        <v>100003059</v>
      </c>
      <c r="C1060" s="21" t="e">
        <v>#N/A</v>
      </c>
      <c r="D1060" t="e">
        <v>#N/A</v>
      </c>
      <c r="E1060" t="s">
        <v>4863</v>
      </c>
      <c r="F1060" s="21" t="e">
        <v>#N/A</v>
      </c>
      <c r="G1060" s="21" t="e">
        <v>#N/A</v>
      </c>
      <c r="H1060" s="21" t="e">
        <v>#N/A</v>
      </c>
      <c r="I1060" s="21" t="e">
        <v>#N/A</v>
      </c>
      <c r="K1060" s="21" t="e">
        <v>#N/A</v>
      </c>
      <c r="L1060" s="21" t="e">
        <v>#N/A</v>
      </c>
      <c r="M1060" t="e">
        <v>#N/A</v>
      </c>
    </row>
    <row r="1061" spans="1:13">
      <c r="A1061" s="21" t="e">
        <v>#N/A</v>
      </c>
      <c r="B1061" s="22">
        <v>100003060</v>
      </c>
      <c r="C1061" s="21" t="e">
        <v>#N/A</v>
      </c>
      <c r="D1061" t="e">
        <v>#N/A</v>
      </c>
      <c r="E1061" t="s">
        <v>4863</v>
      </c>
      <c r="F1061" s="21" t="e">
        <v>#N/A</v>
      </c>
      <c r="G1061" s="21" t="e">
        <v>#N/A</v>
      </c>
      <c r="H1061" s="21" t="e">
        <v>#N/A</v>
      </c>
      <c r="I1061" s="21" t="e">
        <v>#N/A</v>
      </c>
      <c r="K1061" s="21" t="e">
        <v>#N/A</v>
      </c>
      <c r="L1061" s="21" t="e">
        <v>#N/A</v>
      </c>
      <c r="M1061" t="e">
        <v>#N/A</v>
      </c>
    </row>
    <row r="1062" spans="1:13">
      <c r="A1062" s="21" t="e">
        <v>#N/A</v>
      </c>
      <c r="B1062" s="22">
        <v>100003061</v>
      </c>
      <c r="C1062" s="21" t="e">
        <v>#N/A</v>
      </c>
      <c r="D1062" t="e">
        <v>#N/A</v>
      </c>
      <c r="E1062" t="s">
        <v>4863</v>
      </c>
      <c r="F1062" s="21" t="e">
        <v>#N/A</v>
      </c>
      <c r="G1062" s="21" t="e">
        <v>#N/A</v>
      </c>
      <c r="H1062" s="21" t="e">
        <v>#N/A</v>
      </c>
      <c r="I1062" s="21" t="e">
        <v>#N/A</v>
      </c>
      <c r="K1062" s="21" t="e">
        <v>#N/A</v>
      </c>
      <c r="L1062" s="21" t="e">
        <v>#N/A</v>
      </c>
      <c r="M1062" t="e">
        <v>#N/A</v>
      </c>
    </row>
    <row r="1063" spans="1:13">
      <c r="A1063" s="21" t="e">
        <v>#N/A</v>
      </c>
      <c r="B1063" s="22">
        <v>100003062</v>
      </c>
      <c r="C1063" s="21" t="e">
        <v>#N/A</v>
      </c>
      <c r="D1063" t="e">
        <v>#N/A</v>
      </c>
      <c r="E1063" t="s">
        <v>4863</v>
      </c>
      <c r="F1063" s="21" t="e">
        <v>#N/A</v>
      </c>
      <c r="G1063" s="21" t="e">
        <v>#N/A</v>
      </c>
      <c r="H1063" s="21" t="e">
        <v>#N/A</v>
      </c>
      <c r="I1063" s="21" t="e">
        <v>#N/A</v>
      </c>
      <c r="K1063" s="21" t="e">
        <v>#N/A</v>
      </c>
      <c r="L1063" s="21" t="e">
        <v>#N/A</v>
      </c>
      <c r="M1063" t="e">
        <v>#N/A</v>
      </c>
    </row>
    <row r="1064" spans="1:13">
      <c r="A1064" s="21" t="e">
        <v>#N/A</v>
      </c>
      <c r="B1064" s="22">
        <v>100003063</v>
      </c>
      <c r="C1064" s="21" t="e">
        <v>#N/A</v>
      </c>
      <c r="D1064" t="e">
        <v>#N/A</v>
      </c>
      <c r="E1064" t="s">
        <v>4863</v>
      </c>
      <c r="F1064" s="21" t="e">
        <v>#N/A</v>
      </c>
      <c r="G1064" s="21" t="e">
        <v>#N/A</v>
      </c>
      <c r="H1064" s="21" t="e">
        <v>#N/A</v>
      </c>
      <c r="I1064" s="21" t="e">
        <v>#N/A</v>
      </c>
      <c r="K1064" s="21" t="e">
        <v>#N/A</v>
      </c>
      <c r="L1064" s="21" t="e">
        <v>#N/A</v>
      </c>
      <c r="M1064" t="e">
        <v>#N/A</v>
      </c>
    </row>
    <row r="1065" spans="1:13">
      <c r="A1065" s="21" t="e">
        <v>#N/A</v>
      </c>
      <c r="B1065" s="22">
        <v>100003064</v>
      </c>
      <c r="C1065" s="21" t="e">
        <v>#N/A</v>
      </c>
      <c r="D1065" t="e">
        <v>#N/A</v>
      </c>
      <c r="E1065" t="s">
        <v>4863</v>
      </c>
      <c r="F1065" s="21" t="e">
        <v>#N/A</v>
      </c>
      <c r="G1065" s="21" t="e">
        <v>#N/A</v>
      </c>
      <c r="H1065" s="21" t="e">
        <v>#N/A</v>
      </c>
      <c r="I1065" s="21" t="e">
        <v>#N/A</v>
      </c>
      <c r="K1065" s="21" t="e">
        <v>#N/A</v>
      </c>
      <c r="L1065" s="21" t="e">
        <v>#N/A</v>
      </c>
      <c r="M1065" t="e">
        <v>#N/A</v>
      </c>
    </row>
    <row r="1066" spans="1:13">
      <c r="A1066" s="21" t="e">
        <v>#N/A</v>
      </c>
      <c r="B1066" s="22">
        <v>100003065</v>
      </c>
      <c r="C1066" s="21" t="e">
        <v>#N/A</v>
      </c>
      <c r="D1066" t="e">
        <v>#N/A</v>
      </c>
      <c r="E1066" t="s">
        <v>4863</v>
      </c>
      <c r="F1066" s="21" t="e">
        <v>#N/A</v>
      </c>
      <c r="G1066" s="21" t="e">
        <v>#N/A</v>
      </c>
      <c r="H1066" s="21" t="e">
        <v>#N/A</v>
      </c>
      <c r="I1066" s="21" t="e">
        <v>#N/A</v>
      </c>
      <c r="K1066" s="21" t="e">
        <v>#N/A</v>
      </c>
      <c r="L1066" s="21" t="e">
        <v>#N/A</v>
      </c>
      <c r="M1066" t="e">
        <v>#N/A</v>
      </c>
    </row>
    <row r="1067" spans="1:13">
      <c r="A1067" s="21" t="e">
        <v>#N/A</v>
      </c>
      <c r="B1067" s="22">
        <v>100003066</v>
      </c>
      <c r="C1067" s="21" t="e">
        <v>#N/A</v>
      </c>
      <c r="D1067" t="e">
        <v>#N/A</v>
      </c>
      <c r="E1067" t="s">
        <v>4863</v>
      </c>
      <c r="F1067" s="21" t="e">
        <v>#N/A</v>
      </c>
      <c r="G1067" s="21" t="e">
        <v>#N/A</v>
      </c>
      <c r="H1067" s="21" t="e">
        <v>#N/A</v>
      </c>
      <c r="I1067" s="21" t="e">
        <v>#N/A</v>
      </c>
      <c r="K1067" s="21" t="e">
        <v>#N/A</v>
      </c>
      <c r="L1067" s="21" t="e">
        <v>#N/A</v>
      </c>
      <c r="M1067" t="e">
        <v>#N/A</v>
      </c>
    </row>
    <row r="1068" spans="1:13">
      <c r="A1068" s="21" t="e">
        <v>#N/A</v>
      </c>
      <c r="B1068" s="22">
        <v>100003067</v>
      </c>
      <c r="C1068" s="21" t="e">
        <v>#N/A</v>
      </c>
      <c r="D1068" t="e">
        <v>#N/A</v>
      </c>
      <c r="E1068" t="s">
        <v>4863</v>
      </c>
      <c r="F1068" s="21" t="e">
        <v>#N/A</v>
      </c>
      <c r="G1068" s="21" t="e">
        <v>#N/A</v>
      </c>
      <c r="H1068" s="21" t="e">
        <v>#N/A</v>
      </c>
      <c r="I1068" s="21" t="e">
        <v>#N/A</v>
      </c>
      <c r="K1068" s="21" t="e">
        <v>#N/A</v>
      </c>
      <c r="L1068" s="21" t="e">
        <v>#N/A</v>
      </c>
      <c r="M1068" t="e">
        <v>#N/A</v>
      </c>
    </row>
    <row r="1069" spans="1:13">
      <c r="A1069" s="21" t="e">
        <v>#N/A</v>
      </c>
      <c r="B1069" s="22">
        <v>100003068</v>
      </c>
      <c r="C1069" s="21" t="e">
        <v>#N/A</v>
      </c>
      <c r="D1069" t="e">
        <v>#N/A</v>
      </c>
      <c r="E1069" t="s">
        <v>4863</v>
      </c>
      <c r="F1069" s="21" t="e">
        <v>#N/A</v>
      </c>
      <c r="G1069" s="21" t="e">
        <v>#N/A</v>
      </c>
      <c r="H1069" s="21" t="e">
        <v>#N/A</v>
      </c>
      <c r="I1069" s="21" t="e">
        <v>#N/A</v>
      </c>
      <c r="K1069" s="21" t="e">
        <v>#N/A</v>
      </c>
      <c r="L1069" s="21" t="e">
        <v>#N/A</v>
      </c>
      <c r="M1069" t="e">
        <v>#N/A</v>
      </c>
    </row>
    <row r="1070" spans="1:13">
      <c r="A1070" s="21" t="e">
        <v>#N/A</v>
      </c>
      <c r="B1070" s="22">
        <v>100003069</v>
      </c>
      <c r="C1070" s="21" t="e">
        <v>#N/A</v>
      </c>
      <c r="D1070" t="e">
        <v>#N/A</v>
      </c>
      <c r="E1070" t="s">
        <v>4863</v>
      </c>
      <c r="F1070" s="21" t="e">
        <v>#N/A</v>
      </c>
      <c r="G1070" s="21" t="e">
        <v>#N/A</v>
      </c>
      <c r="H1070" s="21" t="e">
        <v>#N/A</v>
      </c>
      <c r="I1070" s="21" t="e">
        <v>#N/A</v>
      </c>
      <c r="K1070" s="21" t="e">
        <v>#N/A</v>
      </c>
      <c r="L1070" s="21" t="e">
        <v>#N/A</v>
      </c>
      <c r="M1070" t="e">
        <v>#N/A</v>
      </c>
    </row>
    <row r="1071" spans="1:13">
      <c r="A1071" s="21" t="e">
        <v>#N/A</v>
      </c>
      <c r="B1071" s="22">
        <v>100003070</v>
      </c>
      <c r="C1071" s="21" t="e">
        <v>#N/A</v>
      </c>
      <c r="D1071" t="e">
        <v>#N/A</v>
      </c>
      <c r="E1071" t="s">
        <v>4863</v>
      </c>
      <c r="F1071" s="21" t="e">
        <v>#N/A</v>
      </c>
      <c r="G1071" s="21" t="e">
        <v>#N/A</v>
      </c>
      <c r="H1071" s="21" t="e">
        <v>#N/A</v>
      </c>
      <c r="I1071" s="21" t="e">
        <v>#N/A</v>
      </c>
      <c r="K1071" s="21" t="e">
        <v>#N/A</v>
      </c>
      <c r="L1071" s="21" t="e">
        <v>#N/A</v>
      </c>
      <c r="M1071" t="e">
        <v>#N/A</v>
      </c>
    </row>
    <row r="1072" spans="1:13">
      <c r="A1072" s="21" t="e">
        <v>#N/A</v>
      </c>
      <c r="B1072" s="22">
        <v>100003071</v>
      </c>
      <c r="C1072" s="21" t="e">
        <v>#N/A</v>
      </c>
      <c r="D1072" t="e">
        <v>#N/A</v>
      </c>
      <c r="E1072" t="s">
        <v>4863</v>
      </c>
      <c r="F1072" s="21" t="e">
        <v>#N/A</v>
      </c>
      <c r="G1072" s="21" t="e">
        <v>#N/A</v>
      </c>
      <c r="H1072" s="21" t="e">
        <v>#N/A</v>
      </c>
      <c r="I1072" s="21" t="e">
        <v>#N/A</v>
      </c>
      <c r="K1072" s="21" t="e">
        <v>#N/A</v>
      </c>
      <c r="L1072" s="21" t="e">
        <v>#N/A</v>
      </c>
      <c r="M1072" t="e">
        <v>#N/A</v>
      </c>
    </row>
    <row r="1073" spans="1:13">
      <c r="A1073" s="21" t="e">
        <v>#N/A</v>
      </c>
      <c r="B1073" s="22">
        <v>100003072</v>
      </c>
      <c r="C1073" s="21" t="e">
        <v>#N/A</v>
      </c>
      <c r="D1073" t="e">
        <v>#N/A</v>
      </c>
      <c r="E1073" t="s">
        <v>4863</v>
      </c>
      <c r="F1073" s="21" t="e">
        <v>#N/A</v>
      </c>
      <c r="G1073" s="21" t="e">
        <v>#N/A</v>
      </c>
      <c r="H1073" s="21" t="e">
        <v>#N/A</v>
      </c>
      <c r="I1073" s="21" t="e">
        <v>#N/A</v>
      </c>
      <c r="K1073" s="21" t="e">
        <v>#N/A</v>
      </c>
      <c r="L1073" s="21" t="e">
        <v>#N/A</v>
      </c>
      <c r="M1073" t="e">
        <v>#N/A</v>
      </c>
    </row>
    <row r="1074" spans="1:13">
      <c r="A1074" s="21" t="e">
        <v>#N/A</v>
      </c>
      <c r="B1074" s="22">
        <v>100003073</v>
      </c>
      <c r="C1074" s="21" t="e">
        <v>#N/A</v>
      </c>
      <c r="D1074" t="e">
        <v>#N/A</v>
      </c>
      <c r="E1074" t="s">
        <v>4863</v>
      </c>
      <c r="F1074" s="21" t="e">
        <v>#N/A</v>
      </c>
      <c r="G1074" s="21" t="e">
        <v>#N/A</v>
      </c>
      <c r="H1074" s="21" t="e">
        <v>#N/A</v>
      </c>
      <c r="I1074" s="21" t="e">
        <v>#N/A</v>
      </c>
      <c r="K1074" s="21" t="e">
        <v>#N/A</v>
      </c>
      <c r="L1074" s="21" t="e">
        <v>#N/A</v>
      </c>
      <c r="M1074" t="e">
        <v>#N/A</v>
      </c>
    </row>
    <row r="1075" spans="1:13">
      <c r="A1075" s="21" t="e">
        <v>#N/A</v>
      </c>
      <c r="B1075" s="22">
        <v>100003074</v>
      </c>
      <c r="C1075" s="21" t="e">
        <v>#N/A</v>
      </c>
      <c r="D1075" t="e">
        <v>#N/A</v>
      </c>
      <c r="E1075" t="s">
        <v>4863</v>
      </c>
      <c r="F1075" s="21" t="e">
        <v>#N/A</v>
      </c>
      <c r="G1075" s="21" t="e">
        <v>#N/A</v>
      </c>
      <c r="H1075" s="21" t="e">
        <v>#N/A</v>
      </c>
      <c r="I1075" s="21" t="e">
        <v>#N/A</v>
      </c>
      <c r="K1075" s="21" t="e">
        <v>#N/A</v>
      </c>
      <c r="L1075" s="21" t="e">
        <v>#N/A</v>
      </c>
      <c r="M1075" t="e">
        <v>#N/A</v>
      </c>
    </row>
    <row r="1076" spans="1:13">
      <c r="A1076" s="21" t="e">
        <v>#N/A</v>
      </c>
      <c r="B1076" s="22">
        <v>100003075</v>
      </c>
      <c r="C1076" s="21" t="e">
        <v>#N/A</v>
      </c>
      <c r="D1076" t="e">
        <v>#N/A</v>
      </c>
      <c r="E1076" t="s">
        <v>4863</v>
      </c>
      <c r="F1076" s="21" t="e">
        <v>#N/A</v>
      </c>
      <c r="G1076" s="21" t="e">
        <v>#N/A</v>
      </c>
      <c r="H1076" s="21" t="e">
        <v>#N/A</v>
      </c>
      <c r="I1076" s="21" t="e">
        <v>#N/A</v>
      </c>
      <c r="K1076" s="21" t="e">
        <v>#N/A</v>
      </c>
      <c r="L1076" s="21" t="e">
        <v>#N/A</v>
      </c>
      <c r="M1076" t="e">
        <v>#N/A</v>
      </c>
    </row>
    <row r="1077" spans="1:13">
      <c r="A1077" s="21" t="e">
        <v>#N/A</v>
      </c>
      <c r="B1077" s="22">
        <v>100003076</v>
      </c>
      <c r="C1077" s="21" t="e">
        <v>#N/A</v>
      </c>
      <c r="D1077" t="e">
        <v>#N/A</v>
      </c>
      <c r="E1077" t="s">
        <v>4863</v>
      </c>
      <c r="F1077" s="21" t="e">
        <v>#N/A</v>
      </c>
      <c r="G1077" s="21" t="e">
        <v>#N/A</v>
      </c>
      <c r="H1077" s="21" t="e">
        <v>#N/A</v>
      </c>
      <c r="I1077" s="21" t="e">
        <v>#N/A</v>
      </c>
      <c r="K1077" s="21" t="e">
        <v>#N/A</v>
      </c>
      <c r="L1077" s="21" t="e">
        <v>#N/A</v>
      </c>
      <c r="M1077" t="e">
        <v>#N/A</v>
      </c>
    </row>
    <row r="1078" spans="1:13">
      <c r="A1078" s="21" t="e">
        <v>#N/A</v>
      </c>
      <c r="B1078" s="22">
        <v>100003077</v>
      </c>
      <c r="C1078" s="21" t="e">
        <v>#N/A</v>
      </c>
      <c r="D1078" t="e">
        <v>#N/A</v>
      </c>
      <c r="E1078" t="s">
        <v>4863</v>
      </c>
      <c r="F1078" s="21" t="e">
        <v>#N/A</v>
      </c>
      <c r="G1078" s="21" t="e">
        <v>#N/A</v>
      </c>
      <c r="H1078" s="21" t="e">
        <v>#N/A</v>
      </c>
      <c r="I1078" s="21" t="e">
        <v>#N/A</v>
      </c>
      <c r="K1078" s="21" t="e">
        <v>#N/A</v>
      </c>
      <c r="L1078" s="21" t="e">
        <v>#N/A</v>
      </c>
      <c r="M1078" t="e">
        <v>#N/A</v>
      </c>
    </row>
    <row r="1079" spans="1:13">
      <c r="A1079" s="21" t="e">
        <v>#N/A</v>
      </c>
      <c r="B1079" s="22">
        <v>100003078</v>
      </c>
      <c r="C1079" s="21" t="e">
        <v>#N/A</v>
      </c>
      <c r="D1079" t="e">
        <v>#N/A</v>
      </c>
      <c r="E1079" t="s">
        <v>4863</v>
      </c>
      <c r="F1079" s="21" t="e">
        <v>#N/A</v>
      </c>
      <c r="G1079" s="21" t="e">
        <v>#N/A</v>
      </c>
      <c r="H1079" s="21" t="e">
        <v>#N/A</v>
      </c>
      <c r="I1079" s="21" t="e">
        <v>#N/A</v>
      </c>
      <c r="K1079" s="21" t="e">
        <v>#N/A</v>
      </c>
      <c r="L1079" s="21" t="e">
        <v>#N/A</v>
      </c>
      <c r="M1079" t="e">
        <v>#N/A</v>
      </c>
    </row>
    <row r="1080" spans="1:13">
      <c r="A1080" s="21" t="e">
        <v>#N/A</v>
      </c>
      <c r="B1080" s="22">
        <v>100003079</v>
      </c>
      <c r="C1080" s="21" t="e">
        <v>#N/A</v>
      </c>
      <c r="D1080" t="e">
        <v>#N/A</v>
      </c>
      <c r="E1080" t="s">
        <v>4863</v>
      </c>
      <c r="F1080" s="21" t="e">
        <v>#N/A</v>
      </c>
      <c r="G1080" s="21" t="e">
        <v>#N/A</v>
      </c>
      <c r="H1080" s="21" t="e">
        <v>#N/A</v>
      </c>
      <c r="I1080" s="21" t="e">
        <v>#N/A</v>
      </c>
      <c r="K1080" s="21" t="e">
        <v>#N/A</v>
      </c>
      <c r="L1080" s="21" t="e">
        <v>#N/A</v>
      </c>
      <c r="M1080" t="e">
        <v>#N/A</v>
      </c>
    </row>
    <row r="1081" spans="1:13">
      <c r="A1081" s="21" t="e">
        <v>#N/A</v>
      </c>
      <c r="B1081" s="22">
        <v>100003080</v>
      </c>
      <c r="C1081" s="21" t="e">
        <v>#N/A</v>
      </c>
      <c r="D1081" t="e">
        <v>#N/A</v>
      </c>
      <c r="E1081" t="s">
        <v>4863</v>
      </c>
      <c r="F1081" s="21" t="e">
        <v>#N/A</v>
      </c>
      <c r="G1081" s="21" t="e">
        <v>#N/A</v>
      </c>
      <c r="H1081" s="21" t="e">
        <v>#N/A</v>
      </c>
      <c r="I1081" s="21" t="e">
        <v>#N/A</v>
      </c>
      <c r="K1081" s="21" t="e">
        <v>#N/A</v>
      </c>
      <c r="L1081" s="21" t="e">
        <v>#N/A</v>
      </c>
      <c r="M1081" t="e">
        <v>#N/A</v>
      </c>
    </row>
    <row r="1082" spans="1:13">
      <c r="A1082" s="21" t="e">
        <v>#N/A</v>
      </c>
      <c r="B1082" s="22">
        <v>100003081</v>
      </c>
      <c r="C1082" s="21" t="e">
        <v>#N/A</v>
      </c>
      <c r="D1082" t="e">
        <v>#N/A</v>
      </c>
      <c r="E1082" t="s">
        <v>4863</v>
      </c>
      <c r="F1082" s="21" t="e">
        <v>#N/A</v>
      </c>
      <c r="G1082" s="21" t="e">
        <v>#N/A</v>
      </c>
      <c r="H1082" s="21" t="e">
        <v>#N/A</v>
      </c>
      <c r="I1082" s="21" t="e">
        <v>#N/A</v>
      </c>
      <c r="K1082" s="21" t="e">
        <v>#N/A</v>
      </c>
      <c r="L1082" s="21" t="e">
        <v>#N/A</v>
      </c>
      <c r="M1082" t="e">
        <v>#N/A</v>
      </c>
    </row>
    <row r="1083" spans="1:13">
      <c r="A1083" s="21" t="e">
        <v>#N/A</v>
      </c>
      <c r="B1083" s="22">
        <v>100003082</v>
      </c>
      <c r="C1083" s="21" t="e">
        <v>#N/A</v>
      </c>
      <c r="D1083" t="e">
        <v>#N/A</v>
      </c>
      <c r="E1083" t="s">
        <v>4863</v>
      </c>
      <c r="F1083" s="21" t="e">
        <v>#N/A</v>
      </c>
      <c r="G1083" s="21" t="e">
        <v>#N/A</v>
      </c>
      <c r="H1083" s="21" t="e">
        <v>#N/A</v>
      </c>
      <c r="I1083" s="21" t="e">
        <v>#N/A</v>
      </c>
      <c r="K1083" s="21" t="e">
        <v>#N/A</v>
      </c>
      <c r="L1083" s="21" t="e">
        <v>#N/A</v>
      </c>
      <c r="M1083" t="e">
        <v>#N/A</v>
      </c>
    </row>
    <row r="1084" spans="1:13">
      <c r="A1084" s="21" t="e">
        <v>#N/A</v>
      </c>
      <c r="B1084" s="22">
        <v>100003083</v>
      </c>
      <c r="C1084" s="21" t="e">
        <v>#N/A</v>
      </c>
      <c r="D1084" t="e">
        <v>#N/A</v>
      </c>
      <c r="E1084" t="s">
        <v>4863</v>
      </c>
      <c r="F1084" s="21" t="e">
        <v>#N/A</v>
      </c>
      <c r="G1084" s="21" t="e">
        <v>#N/A</v>
      </c>
      <c r="H1084" s="21" t="e">
        <v>#N/A</v>
      </c>
      <c r="I1084" s="21" t="e">
        <v>#N/A</v>
      </c>
      <c r="K1084" s="21" t="e">
        <v>#N/A</v>
      </c>
      <c r="L1084" s="21" t="e">
        <v>#N/A</v>
      </c>
      <c r="M1084" t="e">
        <v>#N/A</v>
      </c>
    </row>
    <row r="1085" spans="1:13">
      <c r="A1085" s="21" t="e">
        <v>#N/A</v>
      </c>
      <c r="B1085" s="22">
        <v>100003084</v>
      </c>
      <c r="C1085" s="21" t="e">
        <v>#N/A</v>
      </c>
      <c r="D1085" t="e">
        <v>#N/A</v>
      </c>
      <c r="E1085" t="s">
        <v>4863</v>
      </c>
      <c r="F1085" s="21" t="e">
        <v>#N/A</v>
      </c>
      <c r="G1085" s="21" t="e">
        <v>#N/A</v>
      </c>
      <c r="H1085" s="21" t="e">
        <v>#N/A</v>
      </c>
      <c r="I1085" s="21" t="e">
        <v>#N/A</v>
      </c>
      <c r="K1085" s="21" t="e">
        <v>#N/A</v>
      </c>
      <c r="L1085" s="21" t="e">
        <v>#N/A</v>
      </c>
      <c r="M1085" t="e">
        <v>#N/A</v>
      </c>
    </row>
    <row r="1086" spans="1:13">
      <c r="A1086" s="21" t="e">
        <v>#N/A</v>
      </c>
      <c r="B1086" s="22">
        <v>100003085</v>
      </c>
      <c r="C1086" s="21" t="e">
        <v>#N/A</v>
      </c>
      <c r="D1086" t="e">
        <v>#N/A</v>
      </c>
      <c r="E1086" t="s">
        <v>4863</v>
      </c>
      <c r="F1086" s="21" t="e">
        <v>#N/A</v>
      </c>
      <c r="G1086" s="21" t="e">
        <v>#N/A</v>
      </c>
      <c r="H1086" s="21" t="e">
        <v>#N/A</v>
      </c>
      <c r="I1086" s="21" t="e">
        <v>#N/A</v>
      </c>
      <c r="K1086" s="21" t="e">
        <v>#N/A</v>
      </c>
      <c r="L1086" s="21" t="e">
        <v>#N/A</v>
      </c>
      <c r="M1086" t="e">
        <v>#N/A</v>
      </c>
    </row>
    <row r="1087" spans="1:13">
      <c r="A1087" s="21" t="e">
        <v>#N/A</v>
      </c>
      <c r="B1087" s="22">
        <v>100003086</v>
      </c>
      <c r="C1087" s="21" t="e">
        <v>#N/A</v>
      </c>
      <c r="D1087" t="e">
        <v>#N/A</v>
      </c>
      <c r="E1087" t="s">
        <v>4863</v>
      </c>
      <c r="F1087" s="21" t="e">
        <v>#N/A</v>
      </c>
      <c r="G1087" s="21" t="e">
        <v>#N/A</v>
      </c>
      <c r="H1087" s="21" t="e">
        <v>#N/A</v>
      </c>
      <c r="I1087" s="21" t="e">
        <v>#N/A</v>
      </c>
      <c r="K1087" s="21" t="e">
        <v>#N/A</v>
      </c>
      <c r="L1087" s="21" t="e">
        <v>#N/A</v>
      </c>
      <c r="M1087" t="e">
        <v>#N/A</v>
      </c>
    </row>
    <row r="1088" spans="1:13">
      <c r="A1088" s="21" t="e">
        <v>#N/A</v>
      </c>
      <c r="B1088" s="22">
        <v>100003087</v>
      </c>
      <c r="C1088" s="21" t="e">
        <v>#N/A</v>
      </c>
      <c r="D1088" t="e">
        <v>#N/A</v>
      </c>
      <c r="E1088" t="s">
        <v>4863</v>
      </c>
      <c r="F1088" s="21" t="e">
        <v>#N/A</v>
      </c>
      <c r="G1088" s="21" t="e">
        <v>#N/A</v>
      </c>
      <c r="H1088" s="21" t="e">
        <v>#N/A</v>
      </c>
      <c r="I1088" s="21" t="e">
        <v>#N/A</v>
      </c>
      <c r="K1088" s="21" t="e">
        <v>#N/A</v>
      </c>
      <c r="L1088" s="21" t="e">
        <v>#N/A</v>
      </c>
      <c r="M1088" t="e">
        <v>#N/A</v>
      </c>
    </row>
    <row r="1089" spans="1:13">
      <c r="A1089" s="21" t="e">
        <v>#N/A</v>
      </c>
      <c r="B1089" s="22">
        <v>100003088</v>
      </c>
      <c r="C1089" s="21" t="e">
        <v>#N/A</v>
      </c>
      <c r="D1089" t="e">
        <v>#N/A</v>
      </c>
      <c r="E1089" t="s">
        <v>4863</v>
      </c>
      <c r="F1089" s="21" t="e">
        <v>#N/A</v>
      </c>
      <c r="G1089" s="21" t="e">
        <v>#N/A</v>
      </c>
      <c r="H1089" s="21" t="e">
        <v>#N/A</v>
      </c>
      <c r="I1089" s="21" t="e">
        <v>#N/A</v>
      </c>
      <c r="K1089" s="21" t="e">
        <v>#N/A</v>
      </c>
      <c r="L1089" s="21" t="e">
        <v>#N/A</v>
      </c>
      <c r="M1089" t="e">
        <v>#N/A</v>
      </c>
    </row>
    <row r="1090" spans="1:13">
      <c r="A1090" s="21" t="e">
        <v>#N/A</v>
      </c>
      <c r="B1090" s="22">
        <v>100003089</v>
      </c>
      <c r="C1090" s="21" t="e">
        <v>#N/A</v>
      </c>
      <c r="D1090" t="e">
        <v>#N/A</v>
      </c>
      <c r="E1090" t="s">
        <v>4863</v>
      </c>
      <c r="F1090" s="21" t="e">
        <v>#N/A</v>
      </c>
      <c r="G1090" s="21" t="e">
        <v>#N/A</v>
      </c>
      <c r="H1090" s="21" t="e">
        <v>#N/A</v>
      </c>
      <c r="I1090" s="21" t="e">
        <v>#N/A</v>
      </c>
      <c r="K1090" s="21" t="e">
        <v>#N/A</v>
      </c>
      <c r="L1090" s="21" t="e">
        <v>#N/A</v>
      </c>
      <c r="M1090" t="e">
        <v>#N/A</v>
      </c>
    </row>
    <row r="1091" spans="1:13">
      <c r="A1091" s="21" t="e">
        <v>#N/A</v>
      </c>
      <c r="B1091" s="22">
        <v>100003090</v>
      </c>
      <c r="C1091" s="21" t="e">
        <v>#N/A</v>
      </c>
      <c r="D1091" t="e">
        <v>#N/A</v>
      </c>
      <c r="E1091" t="s">
        <v>4863</v>
      </c>
      <c r="F1091" s="21" t="e">
        <v>#N/A</v>
      </c>
      <c r="G1091" s="21" t="e">
        <v>#N/A</v>
      </c>
      <c r="H1091" s="21" t="e">
        <v>#N/A</v>
      </c>
      <c r="I1091" s="21" t="e">
        <v>#N/A</v>
      </c>
      <c r="K1091" s="21" t="e">
        <v>#N/A</v>
      </c>
      <c r="L1091" s="21" t="e">
        <v>#N/A</v>
      </c>
      <c r="M1091" t="e">
        <v>#N/A</v>
      </c>
    </row>
    <row r="1092" spans="1:13">
      <c r="A1092" s="21" t="e">
        <v>#N/A</v>
      </c>
      <c r="B1092" s="22">
        <v>100003091</v>
      </c>
      <c r="C1092" s="21" t="e">
        <v>#N/A</v>
      </c>
      <c r="D1092" t="e">
        <v>#N/A</v>
      </c>
      <c r="E1092" t="s">
        <v>4863</v>
      </c>
      <c r="F1092" s="21" t="e">
        <v>#N/A</v>
      </c>
      <c r="G1092" s="21" t="e">
        <v>#N/A</v>
      </c>
      <c r="H1092" s="21" t="e">
        <v>#N/A</v>
      </c>
      <c r="I1092" s="21" t="e">
        <v>#N/A</v>
      </c>
      <c r="K1092" s="21" t="e">
        <v>#N/A</v>
      </c>
      <c r="L1092" s="21" t="e">
        <v>#N/A</v>
      </c>
      <c r="M1092" t="e">
        <v>#N/A</v>
      </c>
    </row>
    <row r="1093" spans="1:13">
      <c r="A1093" s="21" t="e">
        <v>#N/A</v>
      </c>
      <c r="B1093" s="22">
        <v>100003092</v>
      </c>
      <c r="C1093" s="21" t="e">
        <v>#N/A</v>
      </c>
      <c r="D1093" t="e">
        <v>#N/A</v>
      </c>
      <c r="E1093" t="s">
        <v>4863</v>
      </c>
      <c r="F1093" s="21" t="e">
        <v>#N/A</v>
      </c>
      <c r="G1093" s="21" t="e">
        <v>#N/A</v>
      </c>
      <c r="H1093" s="21" t="e">
        <v>#N/A</v>
      </c>
      <c r="I1093" s="21" t="e">
        <v>#N/A</v>
      </c>
      <c r="K1093" s="21" t="e">
        <v>#N/A</v>
      </c>
      <c r="L1093" s="21" t="e">
        <v>#N/A</v>
      </c>
      <c r="M1093" t="e">
        <v>#N/A</v>
      </c>
    </row>
    <row r="1094" spans="1:13">
      <c r="A1094" s="21" t="e">
        <v>#N/A</v>
      </c>
      <c r="B1094" s="22">
        <v>100003093</v>
      </c>
      <c r="C1094" s="21" t="e">
        <v>#N/A</v>
      </c>
      <c r="D1094" t="e">
        <v>#N/A</v>
      </c>
      <c r="E1094" t="s">
        <v>4863</v>
      </c>
      <c r="F1094" s="21" t="e">
        <v>#N/A</v>
      </c>
      <c r="G1094" s="21" t="e">
        <v>#N/A</v>
      </c>
      <c r="H1094" s="21" t="e">
        <v>#N/A</v>
      </c>
      <c r="I1094" s="21" t="e">
        <v>#N/A</v>
      </c>
      <c r="K1094" s="21" t="e">
        <v>#N/A</v>
      </c>
      <c r="L1094" s="21" t="e">
        <v>#N/A</v>
      </c>
      <c r="M1094" t="e">
        <v>#N/A</v>
      </c>
    </row>
    <row r="1095" spans="1:13">
      <c r="A1095" s="21" t="e">
        <v>#N/A</v>
      </c>
      <c r="B1095" s="22">
        <v>100003094</v>
      </c>
      <c r="C1095" s="21" t="e">
        <v>#N/A</v>
      </c>
      <c r="D1095" t="e">
        <v>#N/A</v>
      </c>
      <c r="E1095" t="s">
        <v>4863</v>
      </c>
      <c r="F1095" s="21" t="e">
        <v>#N/A</v>
      </c>
      <c r="G1095" s="21" t="e">
        <v>#N/A</v>
      </c>
      <c r="H1095" s="21" t="e">
        <v>#N/A</v>
      </c>
      <c r="I1095" s="21" t="e">
        <v>#N/A</v>
      </c>
      <c r="K1095" s="21" t="e">
        <v>#N/A</v>
      </c>
      <c r="L1095" s="21" t="e">
        <v>#N/A</v>
      </c>
      <c r="M1095" t="e">
        <v>#N/A</v>
      </c>
    </row>
    <row r="1096" spans="1:13">
      <c r="A1096" s="21" t="e">
        <v>#N/A</v>
      </c>
      <c r="B1096" s="22">
        <v>100003095</v>
      </c>
      <c r="C1096" s="21" t="e">
        <v>#N/A</v>
      </c>
      <c r="D1096" t="e">
        <v>#N/A</v>
      </c>
      <c r="E1096" t="s">
        <v>4863</v>
      </c>
      <c r="F1096" s="21" t="e">
        <v>#N/A</v>
      </c>
      <c r="G1096" s="21" t="e">
        <v>#N/A</v>
      </c>
      <c r="H1096" s="21" t="e">
        <v>#N/A</v>
      </c>
      <c r="I1096" s="21" t="e">
        <v>#N/A</v>
      </c>
      <c r="K1096" s="21" t="e">
        <v>#N/A</v>
      </c>
      <c r="L1096" s="21" t="e">
        <v>#N/A</v>
      </c>
      <c r="M1096" t="e">
        <v>#N/A</v>
      </c>
    </row>
    <row r="1097" spans="1:13">
      <c r="A1097" s="21" t="e">
        <v>#N/A</v>
      </c>
      <c r="B1097" s="22">
        <v>100003096</v>
      </c>
      <c r="C1097" s="21" t="e">
        <v>#N/A</v>
      </c>
      <c r="D1097" t="e">
        <v>#N/A</v>
      </c>
      <c r="E1097" t="s">
        <v>4863</v>
      </c>
      <c r="F1097" s="21" t="e">
        <v>#N/A</v>
      </c>
      <c r="G1097" s="21" t="e">
        <v>#N/A</v>
      </c>
      <c r="H1097" s="21" t="e">
        <v>#N/A</v>
      </c>
      <c r="I1097" s="21" t="e">
        <v>#N/A</v>
      </c>
      <c r="K1097" s="21" t="e">
        <v>#N/A</v>
      </c>
      <c r="L1097" s="21" t="e">
        <v>#N/A</v>
      </c>
      <c r="M1097" t="e">
        <v>#N/A</v>
      </c>
    </row>
    <row r="1098" spans="1:13">
      <c r="A1098" s="21" t="e">
        <v>#N/A</v>
      </c>
      <c r="B1098" s="22">
        <v>100003097</v>
      </c>
      <c r="C1098" s="21" t="e">
        <v>#N/A</v>
      </c>
      <c r="D1098" t="e">
        <v>#N/A</v>
      </c>
      <c r="E1098" t="s">
        <v>4863</v>
      </c>
      <c r="F1098" s="21" t="e">
        <v>#N/A</v>
      </c>
      <c r="G1098" s="21" t="e">
        <v>#N/A</v>
      </c>
      <c r="H1098" s="21" t="e">
        <v>#N/A</v>
      </c>
      <c r="I1098" s="21" t="e">
        <v>#N/A</v>
      </c>
      <c r="K1098" s="21" t="e">
        <v>#N/A</v>
      </c>
      <c r="L1098" s="21" t="e">
        <v>#N/A</v>
      </c>
      <c r="M1098" t="e">
        <v>#N/A</v>
      </c>
    </row>
    <row r="1099" spans="1:13">
      <c r="A1099" s="21" t="e">
        <v>#N/A</v>
      </c>
      <c r="B1099" s="22">
        <v>100003098</v>
      </c>
      <c r="C1099" s="21" t="e">
        <v>#N/A</v>
      </c>
      <c r="D1099" t="e">
        <v>#N/A</v>
      </c>
      <c r="E1099" t="s">
        <v>4863</v>
      </c>
      <c r="F1099" s="21" t="e">
        <v>#N/A</v>
      </c>
      <c r="G1099" s="21" t="e">
        <v>#N/A</v>
      </c>
      <c r="H1099" s="21" t="e">
        <v>#N/A</v>
      </c>
      <c r="I1099" s="21" t="e">
        <v>#N/A</v>
      </c>
      <c r="K1099" s="21" t="e">
        <v>#N/A</v>
      </c>
      <c r="L1099" s="21" t="e">
        <v>#N/A</v>
      </c>
      <c r="M1099" t="e">
        <v>#N/A</v>
      </c>
    </row>
    <row r="1100" spans="1:13">
      <c r="A1100" s="21" t="e">
        <v>#N/A</v>
      </c>
      <c r="B1100" s="22">
        <v>100003099</v>
      </c>
      <c r="C1100" s="21" t="e">
        <v>#N/A</v>
      </c>
      <c r="D1100" t="e">
        <v>#N/A</v>
      </c>
      <c r="E1100" t="s">
        <v>4863</v>
      </c>
      <c r="F1100" s="21" t="e">
        <v>#N/A</v>
      </c>
      <c r="G1100" s="21" t="e">
        <v>#N/A</v>
      </c>
      <c r="H1100" s="21" t="e">
        <v>#N/A</v>
      </c>
      <c r="I1100" s="21" t="e">
        <v>#N/A</v>
      </c>
      <c r="K1100" s="21" t="e">
        <v>#N/A</v>
      </c>
      <c r="L1100" s="21" t="e">
        <v>#N/A</v>
      </c>
      <c r="M1100" t="e">
        <v>#N/A</v>
      </c>
    </row>
    <row r="1101" spans="1:13">
      <c r="A1101" s="21" t="e">
        <v>#N/A</v>
      </c>
      <c r="B1101" s="22">
        <v>100003100</v>
      </c>
      <c r="C1101" s="21" t="e">
        <v>#N/A</v>
      </c>
      <c r="D1101" t="e">
        <v>#N/A</v>
      </c>
      <c r="E1101" t="s">
        <v>4863</v>
      </c>
      <c r="F1101" s="21" t="e">
        <v>#N/A</v>
      </c>
      <c r="G1101" s="21" t="e">
        <v>#N/A</v>
      </c>
      <c r="H1101" s="21" t="e">
        <v>#N/A</v>
      </c>
      <c r="I1101" s="21" t="e">
        <v>#N/A</v>
      </c>
      <c r="K1101" s="21" t="e">
        <v>#N/A</v>
      </c>
      <c r="L1101" s="21" t="e">
        <v>#N/A</v>
      </c>
      <c r="M1101" t="e">
        <v>#N/A</v>
      </c>
    </row>
    <row r="1102" spans="1:13">
      <c r="A1102" s="21" t="e">
        <v>#N/A</v>
      </c>
      <c r="B1102" s="22">
        <v>100003101</v>
      </c>
      <c r="C1102" s="21" t="e">
        <v>#N/A</v>
      </c>
      <c r="D1102" t="e">
        <v>#N/A</v>
      </c>
      <c r="E1102" t="s">
        <v>4863</v>
      </c>
      <c r="F1102" s="21" t="e">
        <v>#N/A</v>
      </c>
      <c r="G1102" s="21" t="e">
        <v>#N/A</v>
      </c>
      <c r="H1102" s="21" t="e">
        <v>#N/A</v>
      </c>
      <c r="I1102" s="21" t="e">
        <v>#N/A</v>
      </c>
      <c r="K1102" s="21" t="e">
        <v>#N/A</v>
      </c>
      <c r="L1102" s="21" t="e">
        <v>#N/A</v>
      </c>
      <c r="M1102" t="e">
        <v>#N/A</v>
      </c>
    </row>
    <row r="1103" spans="1:13">
      <c r="A1103" s="21" t="e">
        <v>#N/A</v>
      </c>
      <c r="B1103" s="22">
        <v>100003102</v>
      </c>
      <c r="C1103" s="21" t="e">
        <v>#N/A</v>
      </c>
      <c r="D1103" t="e">
        <v>#N/A</v>
      </c>
      <c r="E1103" t="s">
        <v>4863</v>
      </c>
      <c r="F1103" s="21" t="e">
        <v>#N/A</v>
      </c>
      <c r="G1103" s="21" t="e">
        <v>#N/A</v>
      </c>
      <c r="H1103" s="21" t="e">
        <v>#N/A</v>
      </c>
      <c r="I1103" s="21" t="e">
        <v>#N/A</v>
      </c>
      <c r="K1103" s="21" t="e">
        <v>#N/A</v>
      </c>
      <c r="L1103" s="21" t="e">
        <v>#N/A</v>
      </c>
      <c r="M1103" t="e">
        <v>#N/A</v>
      </c>
    </row>
    <row r="1104" spans="1:13">
      <c r="A1104" s="21" t="e">
        <v>#N/A</v>
      </c>
      <c r="B1104" s="22">
        <v>100003103</v>
      </c>
      <c r="C1104" s="21" t="e">
        <v>#N/A</v>
      </c>
      <c r="D1104" t="e">
        <v>#N/A</v>
      </c>
      <c r="E1104" t="s">
        <v>4863</v>
      </c>
      <c r="F1104" s="21" t="e">
        <v>#N/A</v>
      </c>
      <c r="G1104" s="21" t="e">
        <v>#N/A</v>
      </c>
      <c r="H1104" s="21" t="e">
        <v>#N/A</v>
      </c>
      <c r="I1104" s="21" t="e">
        <v>#N/A</v>
      </c>
      <c r="K1104" s="21" t="e">
        <v>#N/A</v>
      </c>
      <c r="L1104" s="21" t="e">
        <v>#N/A</v>
      </c>
      <c r="M1104" t="e">
        <v>#N/A</v>
      </c>
    </row>
    <row r="1105" spans="1:13">
      <c r="A1105" s="21" t="e">
        <v>#N/A</v>
      </c>
      <c r="B1105" s="22">
        <v>100003104</v>
      </c>
      <c r="C1105" s="21" t="e">
        <v>#N/A</v>
      </c>
      <c r="D1105" t="e">
        <v>#N/A</v>
      </c>
      <c r="E1105" t="s">
        <v>4863</v>
      </c>
      <c r="F1105" s="21" t="e">
        <v>#N/A</v>
      </c>
      <c r="G1105" s="21" t="e">
        <v>#N/A</v>
      </c>
      <c r="H1105" s="21" t="e">
        <v>#N/A</v>
      </c>
      <c r="I1105" s="21" t="e">
        <v>#N/A</v>
      </c>
      <c r="K1105" s="21" t="e">
        <v>#N/A</v>
      </c>
      <c r="L1105" s="21" t="e">
        <v>#N/A</v>
      </c>
      <c r="M1105" t="e">
        <v>#N/A</v>
      </c>
    </row>
    <row r="1106" spans="1:13">
      <c r="A1106" s="21" t="e">
        <v>#N/A</v>
      </c>
      <c r="B1106" s="22">
        <v>100003105</v>
      </c>
      <c r="C1106" s="21" t="e">
        <v>#N/A</v>
      </c>
      <c r="D1106" t="e">
        <v>#N/A</v>
      </c>
      <c r="E1106" t="s">
        <v>4863</v>
      </c>
      <c r="F1106" s="21" t="e">
        <v>#N/A</v>
      </c>
      <c r="G1106" s="21" t="e">
        <v>#N/A</v>
      </c>
      <c r="H1106" s="21" t="e">
        <v>#N/A</v>
      </c>
      <c r="I1106" s="21" t="e">
        <v>#N/A</v>
      </c>
      <c r="K1106" s="21" t="e">
        <v>#N/A</v>
      </c>
      <c r="L1106" s="21" t="e">
        <v>#N/A</v>
      </c>
      <c r="M1106" t="e">
        <v>#N/A</v>
      </c>
    </row>
    <row r="1107" spans="1:13">
      <c r="A1107" s="21" t="e">
        <v>#N/A</v>
      </c>
      <c r="B1107" s="22">
        <v>100003106</v>
      </c>
      <c r="C1107" s="21" t="e">
        <v>#N/A</v>
      </c>
      <c r="D1107" t="e">
        <v>#N/A</v>
      </c>
      <c r="E1107" t="s">
        <v>4863</v>
      </c>
      <c r="F1107" s="21" t="e">
        <v>#N/A</v>
      </c>
      <c r="G1107" s="21" t="e">
        <v>#N/A</v>
      </c>
      <c r="H1107" s="21" t="e">
        <v>#N/A</v>
      </c>
      <c r="I1107" s="21" t="e">
        <v>#N/A</v>
      </c>
      <c r="K1107" s="21" t="e">
        <v>#N/A</v>
      </c>
      <c r="L1107" s="21" t="e">
        <v>#N/A</v>
      </c>
      <c r="M1107" t="e">
        <v>#N/A</v>
      </c>
    </row>
    <row r="1108" spans="1:13">
      <c r="A1108" s="21" t="e">
        <v>#N/A</v>
      </c>
      <c r="B1108" s="22">
        <v>100003107</v>
      </c>
      <c r="C1108" s="21" t="e">
        <v>#N/A</v>
      </c>
      <c r="D1108" t="e">
        <v>#N/A</v>
      </c>
      <c r="E1108" t="s">
        <v>4863</v>
      </c>
      <c r="F1108" s="21" t="e">
        <v>#N/A</v>
      </c>
      <c r="G1108" s="21" t="e">
        <v>#N/A</v>
      </c>
      <c r="H1108" s="21" t="e">
        <v>#N/A</v>
      </c>
      <c r="I1108" s="21" t="e">
        <v>#N/A</v>
      </c>
      <c r="K1108" s="21" t="e">
        <v>#N/A</v>
      </c>
      <c r="L1108" s="21" t="e">
        <v>#N/A</v>
      </c>
      <c r="M1108" t="e">
        <v>#N/A</v>
      </c>
    </row>
    <row r="1109" spans="1:13">
      <c r="A1109" s="21" t="e">
        <v>#N/A</v>
      </c>
      <c r="B1109" s="22">
        <v>100003108</v>
      </c>
      <c r="C1109" s="21" t="e">
        <v>#N/A</v>
      </c>
      <c r="D1109" t="e">
        <v>#N/A</v>
      </c>
      <c r="E1109" t="s">
        <v>4863</v>
      </c>
      <c r="F1109" s="21" t="e">
        <v>#N/A</v>
      </c>
      <c r="G1109" s="21" t="e">
        <v>#N/A</v>
      </c>
      <c r="H1109" s="21" t="e">
        <v>#N/A</v>
      </c>
      <c r="I1109" s="21" t="e">
        <v>#N/A</v>
      </c>
      <c r="K1109" s="21" t="e">
        <v>#N/A</v>
      </c>
      <c r="L1109" s="21" t="e">
        <v>#N/A</v>
      </c>
      <c r="M1109" t="e">
        <v>#N/A</v>
      </c>
    </row>
    <row r="1110" spans="1:13">
      <c r="A1110" s="21" t="e">
        <v>#N/A</v>
      </c>
      <c r="B1110" s="22">
        <v>100003109</v>
      </c>
      <c r="C1110" s="21" t="e">
        <v>#N/A</v>
      </c>
      <c r="D1110" t="e">
        <v>#N/A</v>
      </c>
      <c r="E1110" t="s">
        <v>4863</v>
      </c>
      <c r="F1110" s="21" t="e">
        <v>#N/A</v>
      </c>
      <c r="G1110" s="21" t="e">
        <v>#N/A</v>
      </c>
      <c r="H1110" s="21" t="e">
        <v>#N/A</v>
      </c>
      <c r="I1110" s="21" t="e">
        <v>#N/A</v>
      </c>
      <c r="K1110" s="21" t="e">
        <v>#N/A</v>
      </c>
      <c r="L1110" s="21" t="e">
        <v>#N/A</v>
      </c>
      <c r="M1110" t="e">
        <v>#N/A</v>
      </c>
    </row>
    <row r="1111" spans="1:13">
      <c r="A1111" s="21" t="e">
        <v>#N/A</v>
      </c>
      <c r="B1111" s="22">
        <v>100003110</v>
      </c>
      <c r="C1111" s="21" t="e">
        <v>#N/A</v>
      </c>
      <c r="D1111" t="e">
        <v>#N/A</v>
      </c>
      <c r="E1111" t="s">
        <v>4863</v>
      </c>
      <c r="F1111" s="21" t="e">
        <v>#N/A</v>
      </c>
      <c r="G1111" s="21" t="e">
        <v>#N/A</v>
      </c>
      <c r="H1111" s="21" t="e">
        <v>#N/A</v>
      </c>
      <c r="I1111" s="21" t="e">
        <v>#N/A</v>
      </c>
      <c r="K1111" s="21" t="e">
        <v>#N/A</v>
      </c>
      <c r="L1111" s="21" t="e">
        <v>#N/A</v>
      </c>
      <c r="M1111" t="e">
        <v>#N/A</v>
      </c>
    </row>
    <row r="1112" spans="1:13">
      <c r="A1112" s="21" t="e">
        <v>#N/A</v>
      </c>
      <c r="B1112" s="22">
        <v>100003111</v>
      </c>
      <c r="C1112" s="21" t="e">
        <v>#N/A</v>
      </c>
      <c r="D1112" t="e">
        <v>#N/A</v>
      </c>
      <c r="E1112" t="s">
        <v>4863</v>
      </c>
      <c r="F1112" s="21" t="e">
        <v>#N/A</v>
      </c>
      <c r="G1112" s="21" t="e">
        <v>#N/A</v>
      </c>
      <c r="H1112" s="21" t="e">
        <v>#N/A</v>
      </c>
      <c r="I1112" s="21" t="e">
        <v>#N/A</v>
      </c>
      <c r="K1112" s="21" t="e">
        <v>#N/A</v>
      </c>
      <c r="L1112" s="21" t="e">
        <v>#N/A</v>
      </c>
      <c r="M1112" t="e">
        <v>#N/A</v>
      </c>
    </row>
    <row r="1113" spans="1:13">
      <c r="A1113" s="21" t="e">
        <v>#N/A</v>
      </c>
      <c r="B1113" s="22">
        <v>100003112</v>
      </c>
      <c r="C1113" s="21" t="e">
        <v>#N/A</v>
      </c>
      <c r="D1113" t="e">
        <v>#N/A</v>
      </c>
      <c r="E1113" t="s">
        <v>4863</v>
      </c>
      <c r="F1113" s="21" t="e">
        <v>#N/A</v>
      </c>
      <c r="G1113" s="21" t="e">
        <v>#N/A</v>
      </c>
      <c r="H1113" s="21" t="e">
        <v>#N/A</v>
      </c>
      <c r="I1113" s="21" t="e">
        <v>#N/A</v>
      </c>
      <c r="K1113" s="21" t="e">
        <v>#N/A</v>
      </c>
      <c r="L1113" s="21" t="e">
        <v>#N/A</v>
      </c>
      <c r="M1113" t="e">
        <v>#N/A</v>
      </c>
    </row>
    <row r="1114" spans="1:13">
      <c r="A1114" s="21" t="e">
        <v>#N/A</v>
      </c>
      <c r="B1114" s="22">
        <v>100003113</v>
      </c>
      <c r="C1114" s="21" t="e">
        <v>#N/A</v>
      </c>
      <c r="D1114" t="e">
        <v>#N/A</v>
      </c>
      <c r="E1114" t="s">
        <v>4863</v>
      </c>
      <c r="F1114" s="21" t="e">
        <v>#N/A</v>
      </c>
      <c r="G1114" s="21" t="e">
        <v>#N/A</v>
      </c>
      <c r="H1114" s="21" t="e">
        <v>#N/A</v>
      </c>
      <c r="I1114" s="21" t="e">
        <v>#N/A</v>
      </c>
      <c r="K1114" s="21" t="e">
        <v>#N/A</v>
      </c>
      <c r="L1114" s="21" t="e">
        <v>#N/A</v>
      </c>
      <c r="M1114" t="e">
        <v>#N/A</v>
      </c>
    </row>
    <row r="1115" spans="1:13">
      <c r="A1115" s="21" t="e">
        <v>#N/A</v>
      </c>
      <c r="B1115" s="22">
        <v>100003114</v>
      </c>
      <c r="C1115" s="21" t="e">
        <v>#N/A</v>
      </c>
      <c r="D1115" t="e">
        <v>#N/A</v>
      </c>
      <c r="E1115" t="s">
        <v>4863</v>
      </c>
      <c r="F1115" s="21" t="e">
        <v>#N/A</v>
      </c>
      <c r="G1115" s="21" t="e">
        <v>#N/A</v>
      </c>
      <c r="H1115" s="21" t="e">
        <v>#N/A</v>
      </c>
      <c r="I1115" s="21" t="e">
        <v>#N/A</v>
      </c>
      <c r="K1115" s="21" t="e">
        <v>#N/A</v>
      </c>
      <c r="L1115" s="21" t="e">
        <v>#N/A</v>
      </c>
      <c r="M1115" t="e">
        <v>#N/A</v>
      </c>
    </row>
    <row r="1116" spans="1:13">
      <c r="A1116" s="21" t="e">
        <v>#N/A</v>
      </c>
      <c r="B1116" s="22">
        <v>100003115</v>
      </c>
      <c r="C1116" s="21" t="e">
        <v>#N/A</v>
      </c>
      <c r="D1116" t="e">
        <v>#N/A</v>
      </c>
      <c r="E1116" t="s">
        <v>4863</v>
      </c>
      <c r="F1116" s="21" t="e">
        <v>#N/A</v>
      </c>
      <c r="G1116" s="21" t="e">
        <v>#N/A</v>
      </c>
      <c r="H1116" s="21" t="e">
        <v>#N/A</v>
      </c>
      <c r="I1116" s="21" t="e">
        <v>#N/A</v>
      </c>
      <c r="K1116" s="21" t="e">
        <v>#N/A</v>
      </c>
      <c r="L1116" s="21" t="e">
        <v>#N/A</v>
      </c>
      <c r="M1116" t="e">
        <v>#N/A</v>
      </c>
    </row>
    <row r="1117" spans="1:13">
      <c r="A1117" s="21" t="e">
        <v>#N/A</v>
      </c>
      <c r="B1117" s="22">
        <v>100003116</v>
      </c>
      <c r="C1117" s="21" t="e">
        <v>#N/A</v>
      </c>
      <c r="D1117" t="e">
        <v>#N/A</v>
      </c>
      <c r="E1117" t="s">
        <v>4863</v>
      </c>
      <c r="F1117" s="21" t="e">
        <v>#N/A</v>
      </c>
      <c r="G1117" s="21" t="e">
        <v>#N/A</v>
      </c>
      <c r="H1117" s="21" t="e">
        <v>#N/A</v>
      </c>
      <c r="I1117" s="21" t="e">
        <v>#N/A</v>
      </c>
      <c r="K1117" s="21" t="e">
        <v>#N/A</v>
      </c>
      <c r="L1117" s="21" t="e">
        <v>#N/A</v>
      </c>
      <c r="M1117" t="e">
        <v>#N/A</v>
      </c>
    </row>
    <row r="1118" spans="1:13">
      <c r="A1118" s="21" t="e">
        <v>#N/A</v>
      </c>
      <c r="B1118" s="22">
        <v>100003117</v>
      </c>
      <c r="C1118" s="21" t="e">
        <v>#N/A</v>
      </c>
      <c r="D1118" t="e">
        <v>#N/A</v>
      </c>
      <c r="E1118" t="s">
        <v>4863</v>
      </c>
      <c r="F1118" s="21" t="e">
        <v>#N/A</v>
      </c>
      <c r="G1118" s="21" t="e">
        <v>#N/A</v>
      </c>
      <c r="H1118" s="21" t="e">
        <v>#N/A</v>
      </c>
      <c r="I1118" s="21" t="e">
        <v>#N/A</v>
      </c>
      <c r="K1118" s="21" t="e">
        <v>#N/A</v>
      </c>
      <c r="L1118" s="21" t="e">
        <v>#N/A</v>
      </c>
      <c r="M1118" t="e">
        <v>#N/A</v>
      </c>
    </row>
    <row r="1119" spans="1:13">
      <c r="A1119" s="21" t="e">
        <v>#N/A</v>
      </c>
      <c r="B1119" s="22">
        <v>100003118</v>
      </c>
      <c r="C1119" s="21" t="e">
        <v>#N/A</v>
      </c>
      <c r="D1119" t="e">
        <v>#N/A</v>
      </c>
      <c r="E1119" t="s">
        <v>4863</v>
      </c>
      <c r="F1119" s="21" t="e">
        <v>#N/A</v>
      </c>
      <c r="G1119" s="21" t="e">
        <v>#N/A</v>
      </c>
      <c r="H1119" s="21" t="e">
        <v>#N/A</v>
      </c>
      <c r="I1119" s="21" t="e">
        <v>#N/A</v>
      </c>
      <c r="K1119" s="21" t="e">
        <v>#N/A</v>
      </c>
      <c r="L1119" s="21" t="e">
        <v>#N/A</v>
      </c>
      <c r="M1119" t="e">
        <v>#N/A</v>
      </c>
    </row>
    <row r="1120" spans="1:13">
      <c r="A1120" s="21" t="e">
        <v>#N/A</v>
      </c>
      <c r="B1120" s="22">
        <v>100003119</v>
      </c>
      <c r="C1120" s="21" t="e">
        <v>#N/A</v>
      </c>
      <c r="D1120" t="e">
        <v>#N/A</v>
      </c>
      <c r="E1120" t="s">
        <v>4863</v>
      </c>
      <c r="F1120" s="21" t="e">
        <v>#N/A</v>
      </c>
      <c r="G1120" s="21" t="e">
        <v>#N/A</v>
      </c>
      <c r="H1120" s="21" t="e">
        <v>#N/A</v>
      </c>
      <c r="I1120" s="21" t="e">
        <v>#N/A</v>
      </c>
      <c r="K1120" s="21" t="e">
        <v>#N/A</v>
      </c>
      <c r="L1120" s="21" t="e">
        <v>#N/A</v>
      </c>
      <c r="M1120" t="e">
        <v>#N/A</v>
      </c>
    </row>
    <row r="1121" spans="1:13">
      <c r="A1121" s="21" t="e">
        <v>#N/A</v>
      </c>
      <c r="B1121" s="22">
        <v>100003120</v>
      </c>
      <c r="C1121" s="21" t="e">
        <v>#N/A</v>
      </c>
      <c r="D1121" t="e">
        <v>#N/A</v>
      </c>
      <c r="E1121" t="s">
        <v>4863</v>
      </c>
      <c r="F1121" s="21" t="e">
        <v>#N/A</v>
      </c>
      <c r="G1121" s="21" t="e">
        <v>#N/A</v>
      </c>
      <c r="H1121" s="21" t="e">
        <v>#N/A</v>
      </c>
      <c r="I1121" s="21" t="e">
        <v>#N/A</v>
      </c>
      <c r="K1121" s="21" t="e">
        <v>#N/A</v>
      </c>
      <c r="L1121" s="21" t="e">
        <v>#N/A</v>
      </c>
      <c r="M1121" t="e">
        <v>#N/A</v>
      </c>
    </row>
    <row r="1122" spans="1:13">
      <c r="A1122" s="21" t="e">
        <v>#N/A</v>
      </c>
      <c r="B1122" s="22">
        <v>100003121</v>
      </c>
      <c r="C1122" s="21" t="e">
        <v>#N/A</v>
      </c>
      <c r="D1122" t="e">
        <v>#N/A</v>
      </c>
      <c r="E1122" t="s">
        <v>4863</v>
      </c>
      <c r="F1122" s="21" t="e">
        <v>#N/A</v>
      </c>
      <c r="G1122" s="21" t="e">
        <v>#N/A</v>
      </c>
      <c r="H1122" s="21" t="e">
        <v>#N/A</v>
      </c>
      <c r="I1122" s="21" t="e">
        <v>#N/A</v>
      </c>
      <c r="K1122" s="21" t="e">
        <v>#N/A</v>
      </c>
      <c r="L1122" s="21" t="e">
        <v>#N/A</v>
      </c>
      <c r="M1122" t="e">
        <v>#N/A</v>
      </c>
    </row>
    <row r="1123" spans="1:13">
      <c r="A1123" s="21" t="e">
        <v>#N/A</v>
      </c>
      <c r="B1123" s="22">
        <v>100003122</v>
      </c>
      <c r="C1123" s="21" t="e">
        <v>#N/A</v>
      </c>
      <c r="D1123" t="e">
        <v>#N/A</v>
      </c>
      <c r="E1123" t="s">
        <v>4863</v>
      </c>
      <c r="F1123" s="21" t="e">
        <v>#N/A</v>
      </c>
      <c r="G1123" s="21" t="e">
        <v>#N/A</v>
      </c>
      <c r="H1123" s="21" t="e">
        <v>#N/A</v>
      </c>
      <c r="I1123" s="21" t="e">
        <v>#N/A</v>
      </c>
      <c r="K1123" s="21" t="e">
        <v>#N/A</v>
      </c>
      <c r="L1123" s="21" t="e">
        <v>#N/A</v>
      </c>
      <c r="M1123" t="e">
        <v>#N/A</v>
      </c>
    </row>
    <row r="1124" spans="1:13">
      <c r="A1124" s="21" t="e">
        <v>#N/A</v>
      </c>
      <c r="B1124" s="22">
        <v>100003123</v>
      </c>
      <c r="C1124" s="21" t="e">
        <v>#N/A</v>
      </c>
      <c r="D1124" t="e">
        <v>#N/A</v>
      </c>
      <c r="E1124" t="s">
        <v>4863</v>
      </c>
      <c r="F1124" s="21" t="e">
        <v>#N/A</v>
      </c>
      <c r="G1124" s="21" t="e">
        <v>#N/A</v>
      </c>
      <c r="H1124" s="21" t="e">
        <v>#N/A</v>
      </c>
      <c r="I1124" s="21" t="e">
        <v>#N/A</v>
      </c>
      <c r="K1124" s="21" t="e">
        <v>#N/A</v>
      </c>
      <c r="L1124" s="21" t="e">
        <v>#N/A</v>
      </c>
      <c r="M1124" t="e">
        <v>#N/A</v>
      </c>
    </row>
    <row r="1125" spans="1:13">
      <c r="A1125" s="21" t="e">
        <v>#N/A</v>
      </c>
      <c r="B1125" s="22">
        <v>100003124</v>
      </c>
      <c r="C1125" s="21" t="e">
        <v>#N/A</v>
      </c>
      <c r="D1125" t="e">
        <v>#N/A</v>
      </c>
      <c r="E1125" t="s">
        <v>4863</v>
      </c>
      <c r="F1125" s="21" t="e">
        <v>#N/A</v>
      </c>
      <c r="G1125" s="21" t="e">
        <v>#N/A</v>
      </c>
      <c r="H1125" s="21" t="e">
        <v>#N/A</v>
      </c>
      <c r="I1125" s="21" t="e">
        <v>#N/A</v>
      </c>
      <c r="K1125" s="21" t="e">
        <v>#N/A</v>
      </c>
      <c r="L1125" s="21" t="e">
        <v>#N/A</v>
      </c>
      <c r="M1125" t="e">
        <v>#N/A</v>
      </c>
    </row>
    <row r="1126" spans="1:13">
      <c r="A1126" s="21" t="e">
        <v>#N/A</v>
      </c>
      <c r="B1126" s="22">
        <v>100003125</v>
      </c>
      <c r="C1126" s="21" t="e">
        <v>#N/A</v>
      </c>
      <c r="D1126" t="e">
        <v>#N/A</v>
      </c>
      <c r="E1126" t="s">
        <v>4863</v>
      </c>
      <c r="F1126" s="21" t="e">
        <v>#N/A</v>
      </c>
      <c r="G1126" s="21" t="e">
        <v>#N/A</v>
      </c>
      <c r="H1126" s="21" t="e">
        <v>#N/A</v>
      </c>
      <c r="I1126" s="21" t="e">
        <v>#N/A</v>
      </c>
      <c r="K1126" s="21" t="e">
        <v>#N/A</v>
      </c>
      <c r="L1126" s="21" t="e">
        <v>#N/A</v>
      </c>
      <c r="M1126" t="e">
        <v>#N/A</v>
      </c>
    </row>
    <row r="1127" spans="1:13">
      <c r="A1127" s="21" t="e">
        <v>#N/A</v>
      </c>
      <c r="B1127" s="22">
        <v>100003126</v>
      </c>
      <c r="C1127" s="21" t="e">
        <v>#N/A</v>
      </c>
      <c r="D1127" t="e">
        <v>#N/A</v>
      </c>
      <c r="E1127" t="s">
        <v>4863</v>
      </c>
      <c r="F1127" s="21" t="e">
        <v>#N/A</v>
      </c>
      <c r="G1127" s="21" t="e">
        <v>#N/A</v>
      </c>
      <c r="H1127" s="21" t="e">
        <v>#N/A</v>
      </c>
      <c r="I1127" s="21" t="e">
        <v>#N/A</v>
      </c>
      <c r="K1127" s="21" t="e">
        <v>#N/A</v>
      </c>
      <c r="L1127" s="21" t="e">
        <v>#N/A</v>
      </c>
      <c r="M1127" t="e">
        <v>#N/A</v>
      </c>
    </row>
    <row r="1128" spans="1:13">
      <c r="A1128" s="21" t="e">
        <v>#N/A</v>
      </c>
      <c r="B1128" s="22">
        <v>100003127</v>
      </c>
      <c r="C1128" s="21" t="e">
        <v>#N/A</v>
      </c>
      <c r="D1128" t="e">
        <v>#N/A</v>
      </c>
      <c r="E1128" t="s">
        <v>4863</v>
      </c>
      <c r="F1128" s="21" t="e">
        <v>#N/A</v>
      </c>
      <c r="G1128" s="21" t="e">
        <v>#N/A</v>
      </c>
      <c r="H1128" s="21" t="e">
        <v>#N/A</v>
      </c>
      <c r="I1128" s="21" t="e">
        <v>#N/A</v>
      </c>
      <c r="K1128" s="21" t="e">
        <v>#N/A</v>
      </c>
      <c r="L1128" s="21" t="e">
        <v>#N/A</v>
      </c>
      <c r="M1128" t="e">
        <v>#N/A</v>
      </c>
    </row>
    <row r="1129" spans="1:13">
      <c r="A1129" s="21" t="e">
        <v>#N/A</v>
      </c>
      <c r="B1129" s="22">
        <v>100003128</v>
      </c>
      <c r="C1129" s="21" t="e">
        <v>#N/A</v>
      </c>
      <c r="D1129" t="e">
        <v>#N/A</v>
      </c>
      <c r="E1129" t="s">
        <v>4863</v>
      </c>
      <c r="F1129" s="21" t="e">
        <v>#N/A</v>
      </c>
      <c r="G1129" s="21" t="e">
        <v>#N/A</v>
      </c>
      <c r="H1129" s="21" t="e">
        <v>#N/A</v>
      </c>
      <c r="I1129" s="21" t="e">
        <v>#N/A</v>
      </c>
      <c r="K1129" s="21" t="e">
        <v>#N/A</v>
      </c>
      <c r="L1129" s="21" t="e">
        <v>#N/A</v>
      </c>
      <c r="M1129" t="e">
        <v>#N/A</v>
      </c>
    </row>
    <row r="1130" spans="1:13">
      <c r="A1130" s="21" t="e">
        <v>#N/A</v>
      </c>
      <c r="B1130" s="22">
        <v>100003129</v>
      </c>
      <c r="C1130" s="21" t="e">
        <v>#N/A</v>
      </c>
      <c r="D1130" t="e">
        <v>#N/A</v>
      </c>
      <c r="E1130" t="s">
        <v>4863</v>
      </c>
      <c r="F1130" s="21" t="e">
        <v>#N/A</v>
      </c>
      <c r="G1130" s="21" t="e">
        <v>#N/A</v>
      </c>
      <c r="H1130" s="21" t="e">
        <v>#N/A</v>
      </c>
      <c r="I1130" s="21" t="e">
        <v>#N/A</v>
      </c>
      <c r="K1130" s="21" t="e">
        <v>#N/A</v>
      </c>
      <c r="L1130" s="21" t="e">
        <v>#N/A</v>
      </c>
      <c r="M1130" t="e">
        <v>#N/A</v>
      </c>
    </row>
    <row r="1131" spans="1:13">
      <c r="A1131" s="21" t="e">
        <v>#N/A</v>
      </c>
      <c r="B1131" s="22">
        <v>100003130</v>
      </c>
      <c r="C1131" s="21" t="e">
        <v>#N/A</v>
      </c>
      <c r="D1131" t="e">
        <v>#N/A</v>
      </c>
      <c r="E1131" t="s">
        <v>4863</v>
      </c>
      <c r="F1131" s="21" t="e">
        <v>#N/A</v>
      </c>
      <c r="G1131" s="21" t="e">
        <v>#N/A</v>
      </c>
      <c r="H1131" s="21" t="e">
        <v>#N/A</v>
      </c>
      <c r="I1131" s="21" t="e">
        <v>#N/A</v>
      </c>
      <c r="K1131" s="21" t="e">
        <v>#N/A</v>
      </c>
      <c r="L1131" s="21" t="e">
        <v>#N/A</v>
      </c>
      <c r="M1131" t="e">
        <v>#N/A</v>
      </c>
    </row>
    <row r="1132" spans="1:13">
      <c r="A1132" s="21" t="e">
        <v>#N/A</v>
      </c>
      <c r="B1132" s="22">
        <v>100003131</v>
      </c>
      <c r="C1132" s="21" t="e">
        <v>#N/A</v>
      </c>
      <c r="D1132" t="e">
        <v>#N/A</v>
      </c>
      <c r="E1132" t="s">
        <v>4863</v>
      </c>
      <c r="F1132" s="21" t="e">
        <v>#N/A</v>
      </c>
      <c r="G1132" s="21" t="e">
        <v>#N/A</v>
      </c>
      <c r="H1132" s="21" t="e">
        <v>#N/A</v>
      </c>
      <c r="I1132" s="21" t="e">
        <v>#N/A</v>
      </c>
      <c r="K1132" s="21" t="e">
        <v>#N/A</v>
      </c>
      <c r="L1132" s="21" t="e">
        <v>#N/A</v>
      </c>
      <c r="M1132" t="e">
        <v>#N/A</v>
      </c>
    </row>
    <row r="1133" spans="1:13">
      <c r="A1133" s="21" t="e">
        <v>#N/A</v>
      </c>
      <c r="B1133" s="22">
        <v>100003132</v>
      </c>
      <c r="C1133" s="21" t="e">
        <v>#N/A</v>
      </c>
      <c r="D1133" t="e">
        <v>#N/A</v>
      </c>
      <c r="E1133" t="s">
        <v>4863</v>
      </c>
      <c r="F1133" s="21" t="e">
        <v>#N/A</v>
      </c>
      <c r="G1133" s="21" t="e">
        <v>#N/A</v>
      </c>
      <c r="H1133" s="21" t="e">
        <v>#N/A</v>
      </c>
      <c r="I1133" s="21" t="e">
        <v>#N/A</v>
      </c>
      <c r="K1133" s="21" t="e">
        <v>#N/A</v>
      </c>
      <c r="L1133" s="21" t="e">
        <v>#N/A</v>
      </c>
      <c r="M1133" t="e">
        <v>#N/A</v>
      </c>
    </row>
    <row r="1134" spans="1:13">
      <c r="A1134" s="21" t="e">
        <v>#N/A</v>
      </c>
      <c r="B1134" s="22">
        <v>100003133</v>
      </c>
      <c r="C1134" s="21" t="e">
        <v>#N/A</v>
      </c>
      <c r="D1134" t="e">
        <v>#N/A</v>
      </c>
      <c r="E1134" t="s">
        <v>4863</v>
      </c>
      <c r="F1134" s="21" t="e">
        <v>#N/A</v>
      </c>
      <c r="G1134" s="21" t="e">
        <v>#N/A</v>
      </c>
      <c r="H1134" s="21" t="e">
        <v>#N/A</v>
      </c>
      <c r="I1134" s="21" t="e">
        <v>#N/A</v>
      </c>
      <c r="K1134" s="21" t="e">
        <v>#N/A</v>
      </c>
      <c r="L1134" s="21" t="e">
        <v>#N/A</v>
      </c>
      <c r="M1134" t="e">
        <v>#N/A</v>
      </c>
    </row>
    <row r="1135" spans="1:13">
      <c r="A1135" s="21" t="e">
        <v>#N/A</v>
      </c>
      <c r="B1135" s="22">
        <v>100003134</v>
      </c>
      <c r="C1135" s="21" t="e">
        <v>#N/A</v>
      </c>
      <c r="D1135" t="e">
        <v>#N/A</v>
      </c>
      <c r="E1135" t="s">
        <v>4863</v>
      </c>
      <c r="F1135" s="21" t="e">
        <v>#N/A</v>
      </c>
      <c r="G1135" s="21" t="e">
        <v>#N/A</v>
      </c>
      <c r="H1135" s="21" t="e">
        <v>#N/A</v>
      </c>
      <c r="I1135" s="21" t="e">
        <v>#N/A</v>
      </c>
      <c r="K1135" s="21" t="e">
        <v>#N/A</v>
      </c>
      <c r="L1135" s="21" t="e">
        <v>#N/A</v>
      </c>
      <c r="M1135" t="e">
        <v>#N/A</v>
      </c>
    </row>
    <row r="1136" spans="1:13">
      <c r="A1136" s="21" t="e">
        <v>#N/A</v>
      </c>
      <c r="B1136" s="22">
        <v>100003135</v>
      </c>
      <c r="C1136" s="21" t="e">
        <v>#N/A</v>
      </c>
      <c r="D1136" t="e">
        <v>#N/A</v>
      </c>
      <c r="E1136" t="s">
        <v>4863</v>
      </c>
      <c r="F1136" s="21" t="e">
        <v>#N/A</v>
      </c>
      <c r="G1136" s="21" t="e">
        <v>#N/A</v>
      </c>
      <c r="H1136" s="21" t="e">
        <v>#N/A</v>
      </c>
      <c r="I1136" s="21" t="e">
        <v>#N/A</v>
      </c>
      <c r="K1136" s="21" t="e">
        <v>#N/A</v>
      </c>
      <c r="L1136" s="21" t="e">
        <v>#N/A</v>
      </c>
      <c r="M1136" t="e">
        <v>#N/A</v>
      </c>
    </row>
    <row r="1137" spans="1:13">
      <c r="A1137" s="21" t="e">
        <v>#N/A</v>
      </c>
      <c r="B1137" s="22">
        <v>100003136</v>
      </c>
      <c r="C1137" s="21" t="e">
        <v>#N/A</v>
      </c>
      <c r="D1137" t="e">
        <v>#N/A</v>
      </c>
      <c r="E1137" t="s">
        <v>4863</v>
      </c>
      <c r="F1137" s="21" t="e">
        <v>#N/A</v>
      </c>
      <c r="G1137" s="21" t="e">
        <v>#N/A</v>
      </c>
      <c r="H1137" s="21" t="e">
        <v>#N/A</v>
      </c>
      <c r="I1137" s="21" t="e">
        <v>#N/A</v>
      </c>
      <c r="K1137" s="21" t="e">
        <v>#N/A</v>
      </c>
      <c r="L1137" s="21" t="e">
        <v>#N/A</v>
      </c>
      <c r="M1137" t="e">
        <v>#N/A</v>
      </c>
    </row>
    <row r="1138" spans="1:13">
      <c r="A1138" s="21" t="e">
        <v>#N/A</v>
      </c>
      <c r="B1138" s="22">
        <v>100003137</v>
      </c>
      <c r="C1138" s="21" t="e">
        <v>#N/A</v>
      </c>
      <c r="D1138" t="e">
        <v>#N/A</v>
      </c>
      <c r="E1138" t="s">
        <v>4863</v>
      </c>
      <c r="F1138" s="21" t="e">
        <v>#N/A</v>
      </c>
      <c r="G1138" s="21" t="e">
        <v>#N/A</v>
      </c>
      <c r="H1138" s="21" t="e">
        <v>#N/A</v>
      </c>
      <c r="I1138" s="21" t="e">
        <v>#N/A</v>
      </c>
      <c r="K1138" s="21" t="e">
        <v>#N/A</v>
      </c>
      <c r="L1138" s="21" t="e">
        <v>#N/A</v>
      </c>
      <c r="M1138" t="e">
        <v>#N/A</v>
      </c>
    </row>
    <row r="1139" spans="1:13">
      <c r="A1139" s="21" t="e">
        <v>#N/A</v>
      </c>
      <c r="B1139" s="22">
        <v>100003138</v>
      </c>
      <c r="C1139" s="21" t="e">
        <v>#N/A</v>
      </c>
      <c r="D1139" t="e">
        <v>#N/A</v>
      </c>
      <c r="E1139" t="s">
        <v>4863</v>
      </c>
      <c r="F1139" s="21" t="e">
        <v>#N/A</v>
      </c>
      <c r="G1139" s="21" t="e">
        <v>#N/A</v>
      </c>
      <c r="H1139" s="21" t="e">
        <v>#N/A</v>
      </c>
      <c r="I1139" s="21" t="e">
        <v>#N/A</v>
      </c>
      <c r="K1139" s="21" t="e">
        <v>#N/A</v>
      </c>
      <c r="L1139" s="21" t="e">
        <v>#N/A</v>
      </c>
      <c r="M1139" t="e">
        <v>#N/A</v>
      </c>
    </row>
    <row r="1140" spans="1:13">
      <c r="A1140" s="21" t="e">
        <v>#N/A</v>
      </c>
      <c r="B1140" s="22">
        <v>100003139</v>
      </c>
      <c r="C1140" s="21" t="e">
        <v>#N/A</v>
      </c>
      <c r="D1140" t="e">
        <v>#N/A</v>
      </c>
      <c r="E1140" t="s">
        <v>4863</v>
      </c>
      <c r="F1140" s="21" t="e">
        <v>#N/A</v>
      </c>
      <c r="G1140" s="21" t="e">
        <v>#N/A</v>
      </c>
      <c r="H1140" s="21" t="e">
        <v>#N/A</v>
      </c>
      <c r="I1140" s="21" t="e">
        <v>#N/A</v>
      </c>
      <c r="K1140" s="21" t="e">
        <v>#N/A</v>
      </c>
      <c r="L1140" s="21" t="e">
        <v>#N/A</v>
      </c>
      <c r="M1140" t="e">
        <v>#N/A</v>
      </c>
    </row>
    <row r="1141" spans="1:13">
      <c r="A1141" s="21" t="e">
        <v>#N/A</v>
      </c>
      <c r="B1141" s="22">
        <v>100003140</v>
      </c>
      <c r="C1141" s="21" t="e">
        <v>#N/A</v>
      </c>
      <c r="D1141" t="e">
        <v>#N/A</v>
      </c>
      <c r="E1141" t="s">
        <v>4863</v>
      </c>
      <c r="F1141" s="21" t="e">
        <v>#N/A</v>
      </c>
      <c r="G1141" s="21" t="e">
        <v>#N/A</v>
      </c>
      <c r="H1141" s="21" t="e">
        <v>#N/A</v>
      </c>
      <c r="I1141" s="21" t="e">
        <v>#N/A</v>
      </c>
      <c r="K1141" s="21" t="e">
        <v>#N/A</v>
      </c>
      <c r="L1141" s="21" t="e">
        <v>#N/A</v>
      </c>
      <c r="M1141" t="e">
        <v>#N/A</v>
      </c>
    </row>
    <row r="1142" spans="1:13">
      <c r="A1142" s="21" t="e">
        <v>#N/A</v>
      </c>
      <c r="B1142" s="22">
        <v>100003141</v>
      </c>
      <c r="C1142" s="21" t="e">
        <v>#N/A</v>
      </c>
      <c r="D1142" t="e">
        <v>#N/A</v>
      </c>
      <c r="E1142" t="s">
        <v>4863</v>
      </c>
      <c r="F1142" s="21" t="e">
        <v>#N/A</v>
      </c>
      <c r="G1142" s="21" t="e">
        <v>#N/A</v>
      </c>
      <c r="H1142" s="21" t="e">
        <v>#N/A</v>
      </c>
      <c r="I1142" s="21" t="e">
        <v>#N/A</v>
      </c>
      <c r="K1142" s="21" t="e">
        <v>#N/A</v>
      </c>
      <c r="L1142" s="21" t="e">
        <v>#N/A</v>
      </c>
      <c r="M1142" t="e">
        <v>#N/A</v>
      </c>
    </row>
    <row r="1143" spans="1:13">
      <c r="A1143" s="21" t="e">
        <v>#N/A</v>
      </c>
      <c r="B1143" s="22">
        <v>100003142</v>
      </c>
      <c r="C1143" s="21" t="e">
        <v>#N/A</v>
      </c>
      <c r="D1143" t="e">
        <v>#N/A</v>
      </c>
      <c r="E1143" t="s">
        <v>4863</v>
      </c>
      <c r="F1143" s="21" t="e">
        <v>#N/A</v>
      </c>
      <c r="G1143" s="21" t="e">
        <v>#N/A</v>
      </c>
      <c r="H1143" s="21" t="e">
        <v>#N/A</v>
      </c>
      <c r="I1143" s="21" t="e">
        <v>#N/A</v>
      </c>
      <c r="K1143" s="21" t="e">
        <v>#N/A</v>
      </c>
      <c r="L1143" s="21" t="e">
        <v>#N/A</v>
      </c>
      <c r="M1143" t="e">
        <v>#N/A</v>
      </c>
    </row>
    <row r="1144" spans="1:13">
      <c r="A1144" s="21" t="e">
        <v>#N/A</v>
      </c>
      <c r="B1144" s="22">
        <v>100003143</v>
      </c>
      <c r="C1144" s="21" t="e">
        <v>#N/A</v>
      </c>
      <c r="D1144" t="e">
        <v>#N/A</v>
      </c>
      <c r="E1144" t="s">
        <v>4863</v>
      </c>
      <c r="F1144" s="21" t="e">
        <v>#N/A</v>
      </c>
      <c r="G1144" s="21" t="e">
        <v>#N/A</v>
      </c>
      <c r="H1144" s="21" t="e">
        <v>#N/A</v>
      </c>
      <c r="I1144" s="21" t="e">
        <v>#N/A</v>
      </c>
      <c r="K1144" s="21" t="e">
        <v>#N/A</v>
      </c>
      <c r="L1144" s="21" t="e">
        <v>#N/A</v>
      </c>
      <c r="M1144" t="e">
        <v>#N/A</v>
      </c>
    </row>
    <row r="1145" spans="1:13">
      <c r="A1145" s="21" t="e">
        <v>#N/A</v>
      </c>
      <c r="B1145" s="22">
        <v>100003144</v>
      </c>
      <c r="C1145" s="21" t="e">
        <v>#N/A</v>
      </c>
      <c r="D1145" t="e">
        <v>#N/A</v>
      </c>
      <c r="E1145" t="s">
        <v>4863</v>
      </c>
      <c r="F1145" s="21" t="e">
        <v>#N/A</v>
      </c>
      <c r="G1145" s="21" t="e">
        <v>#N/A</v>
      </c>
      <c r="H1145" s="21" t="e">
        <v>#N/A</v>
      </c>
      <c r="I1145" s="21" t="e">
        <v>#N/A</v>
      </c>
      <c r="K1145" s="21" t="e">
        <v>#N/A</v>
      </c>
      <c r="L1145" s="21" t="e">
        <v>#N/A</v>
      </c>
      <c r="M1145" t="e">
        <v>#N/A</v>
      </c>
    </row>
    <row r="1146" spans="1:13">
      <c r="A1146" s="21" t="e">
        <v>#N/A</v>
      </c>
      <c r="B1146" s="22">
        <v>100003145</v>
      </c>
      <c r="C1146" s="21" t="e">
        <v>#N/A</v>
      </c>
      <c r="D1146" t="e">
        <v>#N/A</v>
      </c>
      <c r="E1146" t="s">
        <v>4863</v>
      </c>
      <c r="F1146" s="21" t="e">
        <v>#N/A</v>
      </c>
      <c r="G1146" s="21" t="e">
        <v>#N/A</v>
      </c>
      <c r="H1146" s="21" t="e">
        <v>#N/A</v>
      </c>
      <c r="I1146" s="21" t="e">
        <v>#N/A</v>
      </c>
      <c r="K1146" s="21" t="e">
        <v>#N/A</v>
      </c>
      <c r="L1146" s="21" t="e">
        <v>#N/A</v>
      </c>
      <c r="M1146" t="e">
        <v>#N/A</v>
      </c>
    </row>
    <row r="1147" spans="1:13">
      <c r="A1147" s="21" t="e">
        <v>#N/A</v>
      </c>
      <c r="B1147" s="22">
        <v>100003146</v>
      </c>
      <c r="C1147" s="21" t="e">
        <v>#N/A</v>
      </c>
      <c r="D1147" t="e">
        <v>#N/A</v>
      </c>
      <c r="E1147" t="s">
        <v>4863</v>
      </c>
      <c r="F1147" s="21" t="e">
        <v>#N/A</v>
      </c>
      <c r="G1147" s="21" t="e">
        <v>#N/A</v>
      </c>
      <c r="H1147" s="21" t="e">
        <v>#N/A</v>
      </c>
      <c r="I1147" s="21" t="e">
        <v>#N/A</v>
      </c>
      <c r="K1147" s="21" t="e">
        <v>#N/A</v>
      </c>
      <c r="L1147" s="21" t="e">
        <v>#N/A</v>
      </c>
      <c r="M1147" t="e">
        <v>#N/A</v>
      </c>
    </row>
    <row r="1148" spans="1:13">
      <c r="A1148" s="21" t="e">
        <v>#N/A</v>
      </c>
      <c r="B1148" s="22">
        <v>100003147</v>
      </c>
      <c r="C1148" s="21" t="e">
        <v>#N/A</v>
      </c>
      <c r="D1148" t="e">
        <v>#N/A</v>
      </c>
      <c r="E1148" t="s">
        <v>4863</v>
      </c>
      <c r="F1148" s="21" t="e">
        <v>#N/A</v>
      </c>
      <c r="G1148" s="21" t="e">
        <v>#N/A</v>
      </c>
      <c r="H1148" s="21" t="e">
        <v>#N/A</v>
      </c>
      <c r="I1148" s="21" t="e">
        <v>#N/A</v>
      </c>
      <c r="K1148" s="21" t="e">
        <v>#N/A</v>
      </c>
      <c r="L1148" s="21" t="e">
        <v>#N/A</v>
      </c>
      <c r="M1148" t="e">
        <v>#N/A</v>
      </c>
    </row>
    <row r="1149" spans="1:13">
      <c r="A1149" s="21" t="e">
        <v>#N/A</v>
      </c>
      <c r="B1149" s="22">
        <v>100003148</v>
      </c>
      <c r="C1149" s="21" t="e">
        <v>#N/A</v>
      </c>
      <c r="D1149" t="e">
        <v>#N/A</v>
      </c>
      <c r="E1149" t="s">
        <v>4863</v>
      </c>
      <c r="F1149" s="21" t="e">
        <v>#N/A</v>
      </c>
      <c r="G1149" s="21" t="e">
        <v>#N/A</v>
      </c>
      <c r="H1149" s="21" t="e">
        <v>#N/A</v>
      </c>
      <c r="I1149" s="21" t="e">
        <v>#N/A</v>
      </c>
      <c r="K1149" s="21" t="e">
        <v>#N/A</v>
      </c>
      <c r="L1149" s="21" t="e">
        <v>#N/A</v>
      </c>
      <c r="M1149" t="e">
        <v>#N/A</v>
      </c>
    </row>
    <row r="1150" spans="1:13">
      <c r="A1150" s="21" t="e">
        <v>#N/A</v>
      </c>
      <c r="B1150" s="22">
        <v>100003149</v>
      </c>
      <c r="C1150" s="21" t="e">
        <v>#N/A</v>
      </c>
      <c r="D1150" t="e">
        <v>#N/A</v>
      </c>
      <c r="E1150" t="s">
        <v>4863</v>
      </c>
      <c r="F1150" s="21" t="e">
        <v>#N/A</v>
      </c>
      <c r="G1150" s="21" t="e">
        <v>#N/A</v>
      </c>
      <c r="H1150" s="21" t="e">
        <v>#N/A</v>
      </c>
      <c r="I1150" s="21" t="e">
        <v>#N/A</v>
      </c>
      <c r="K1150" s="21" t="e">
        <v>#N/A</v>
      </c>
      <c r="L1150" s="21" t="e">
        <v>#N/A</v>
      </c>
      <c r="M1150" t="e">
        <v>#N/A</v>
      </c>
    </row>
    <row r="1151" spans="1:13">
      <c r="A1151" s="21" t="e">
        <v>#N/A</v>
      </c>
      <c r="B1151" s="22">
        <v>100003150</v>
      </c>
      <c r="C1151" s="21" t="e">
        <v>#N/A</v>
      </c>
      <c r="D1151" t="e">
        <v>#N/A</v>
      </c>
      <c r="E1151" t="s">
        <v>4863</v>
      </c>
      <c r="F1151" s="21" t="e">
        <v>#N/A</v>
      </c>
      <c r="G1151" s="21" t="e">
        <v>#N/A</v>
      </c>
      <c r="H1151" s="21" t="e">
        <v>#N/A</v>
      </c>
      <c r="I1151" s="21" t="e">
        <v>#N/A</v>
      </c>
      <c r="K1151" s="21" t="e">
        <v>#N/A</v>
      </c>
      <c r="L1151" s="21" t="e">
        <v>#N/A</v>
      </c>
      <c r="M1151" t="e">
        <v>#N/A</v>
      </c>
    </row>
    <row r="1152" spans="1:13">
      <c r="A1152" s="21" t="e">
        <v>#N/A</v>
      </c>
      <c r="B1152" s="22">
        <v>100003151</v>
      </c>
      <c r="C1152" s="21" t="e">
        <v>#N/A</v>
      </c>
      <c r="D1152" t="e">
        <v>#N/A</v>
      </c>
      <c r="E1152" t="s">
        <v>4863</v>
      </c>
      <c r="F1152" s="21" t="e">
        <v>#N/A</v>
      </c>
      <c r="G1152" s="21" t="e">
        <v>#N/A</v>
      </c>
      <c r="H1152" s="21" t="e">
        <v>#N/A</v>
      </c>
      <c r="I1152" s="21" t="e">
        <v>#N/A</v>
      </c>
      <c r="K1152" s="21" t="e">
        <v>#N/A</v>
      </c>
      <c r="L1152" s="21" t="e">
        <v>#N/A</v>
      </c>
      <c r="M1152" t="e">
        <v>#N/A</v>
      </c>
    </row>
    <row r="1153" spans="1:13">
      <c r="A1153" s="21" t="e">
        <v>#N/A</v>
      </c>
      <c r="B1153" s="22">
        <v>100003152</v>
      </c>
      <c r="C1153" s="21" t="e">
        <v>#N/A</v>
      </c>
      <c r="D1153" t="e">
        <v>#N/A</v>
      </c>
      <c r="E1153" t="s">
        <v>4863</v>
      </c>
      <c r="F1153" s="21" t="e">
        <v>#N/A</v>
      </c>
      <c r="G1153" s="21" t="e">
        <v>#N/A</v>
      </c>
      <c r="H1153" s="21" t="e">
        <v>#N/A</v>
      </c>
      <c r="I1153" s="21" t="e">
        <v>#N/A</v>
      </c>
      <c r="K1153" s="21" t="e">
        <v>#N/A</v>
      </c>
      <c r="L1153" s="21" t="e">
        <v>#N/A</v>
      </c>
      <c r="M1153" t="e">
        <v>#N/A</v>
      </c>
    </row>
    <row r="1154" spans="1:13">
      <c r="A1154" s="21" t="e">
        <v>#N/A</v>
      </c>
      <c r="B1154" s="22">
        <v>100003153</v>
      </c>
      <c r="C1154" s="21" t="e">
        <v>#N/A</v>
      </c>
      <c r="D1154" t="e">
        <v>#N/A</v>
      </c>
      <c r="E1154" t="s">
        <v>4863</v>
      </c>
      <c r="F1154" s="21" t="e">
        <v>#N/A</v>
      </c>
      <c r="G1154" s="21" t="e">
        <v>#N/A</v>
      </c>
      <c r="H1154" s="21" t="e">
        <v>#N/A</v>
      </c>
      <c r="I1154" s="21" t="e">
        <v>#N/A</v>
      </c>
      <c r="K1154" s="21" t="e">
        <v>#N/A</v>
      </c>
      <c r="L1154" s="21" t="e">
        <v>#N/A</v>
      </c>
      <c r="M1154" t="e">
        <v>#N/A</v>
      </c>
    </row>
    <row r="1155" spans="1:13">
      <c r="A1155" s="21" t="e">
        <v>#N/A</v>
      </c>
      <c r="B1155" s="22">
        <v>100003154</v>
      </c>
      <c r="C1155" s="21" t="e">
        <v>#N/A</v>
      </c>
      <c r="D1155" t="e">
        <v>#N/A</v>
      </c>
      <c r="E1155" t="s">
        <v>4863</v>
      </c>
      <c r="F1155" s="21" t="e">
        <v>#N/A</v>
      </c>
      <c r="G1155" s="21" t="e">
        <v>#N/A</v>
      </c>
      <c r="H1155" s="21" t="e">
        <v>#N/A</v>
      </c>
      <c r="I1155" s="21" t="e">
        <v>#N/A</v>
      </c>
      <c r="K1155" s="21" t="e">
        <v>#N/A</v>
      </c>
      <c r="L1155" s="21" t="e">
        <v>#N/A</v>
      </c>
      <c r="M1155" t="e">
        <v>#N/A</v>
      </c>
    </row>
    <row r="1156" spans="1:13">
      <c r="A1156" s="21" t="e">
        <v>#N/A</v>
      </c>
      <c r="B1156" s="22">
        <v>100003155</v>
      </c>
      <c r="C1156" s="21" t="e">
        <v>#N/A</v>
      </c>
      <c r="D1156" t="e">
        <v>#N/A</v>
      </c>
      <c r="E1156" t="s">
        <v>4863</v>
      </c>
      <c r="F1156" s="21" t="e">
        <v>#N/A</v>
      </c>
      <c r="G1156" s="21" t="e">
        <v>#N/A</v>
      </c>
      <c r="H1156" s="21" t="e">
        <v>#N/A</v>
      </c>
      <c r="I1156" s="21" t="e">
        <v>#N/A</v>
      </c>
      <c r="K1156" s="21" t="e">
        <v>#N/A</v>
      </c>
      <c r="L1156" s="21" t="e">
        <v>#N/A</v>
      </c>
      <c r="M1156" t="e">
        <v>#N/A</v>
      </c>
    </row>
    <row r="1157" spans="1:13">
      <c r="A1157" s="21" t="e">
        <v>#N/A</v>
      </c>
      <c r="B1157" s="22">
        <v>100003156</v>
      </c>
      <c r="C1157" s="21" t="e">
        <v>#N/A</v>
      </c>
      <c r="D1157" t="e">
        <v>#N/A</v>
      </c>
      <c r="E1157" t="s">
        <v>4863</v>
      </c>
      <c r="F1157" s="21" t="e">
        <v>#N/A</v>
      </c>
      <c r="G1157" s="21" t="e">
        <v>#N/A</v>
      </c>
      <c r="H1157" s="21" t="e">
        <v>#N/A</v>
      </c>
      <c r="I1157" s="21" t="e">
        <v>#N/A</v>
      </c>
      <c r="K1157" s="21" t="e">
        <v>#N/A</v>
      </c>
      <c r="L1157" s="21" t="e">
        <v>#N/A</v>
      </c>
      <c r="M1157" t="e">
        <v>#N/A</v>
      </c>
    </row>
    <row r="1158" spans="1:13">
      <c r="A1158" s="21" t="e">
        <v>#N/A</v>
      </c>
      <c r="B1158" s="22">
        <v>100003157</v>
      </c>
      <c r="C1158" s="21" t="e">
        <v>#N/A</v>
      </c>
      <c r="D1158" t="e">
        <v>#N/A</v>
      </c>
      <c r="E1158" t="s">
        <v>4863</v>
      </c>
      <c r="F1158" s="21" t="e">
        <v>#N/A</v>
      </c>
      <c r="G1158" s="21" t="e">
        <v>#N/A</v>
      </c>
      <c r="H1158" s="21" t="e">
        <v>#N/A</v>
      </c>
      <c r="I1158" s="21" t="e">
        <v>#N/A</v>
      </c>
      <c r="K1158" s="21" t="e">
        <v>#N/A</v>
      </c>
      <c r="L1158" s="21" t="e">
        <v>#N/A</v>
      </c>
      <c r="M1158" t="e">
        <v>#N/A</v>
      </c>
    </row>
    <row r="1159" spans="1:13">
      <c r="A1159" s="21" t="e">
        <v>#N/A</v>
      </c>
      <c r="B1159" s="22">
        <v>100003158</v>
      </c>
      <c r="C1159" s="21" t="e">
        <v>#N/A</v>
      </c>
      <c r="D1159" t="e">
        <v>#N/A</v>
      </c>
      <c r="E1159" t="s">
        <v>4863</v>
      </c>
      <c r="F1159" s="21" t="e">
        <v>#N/A</v>
      </c>
      <c r="G1159" s="21" t="e">
        <v>#N/A</v>
      </c>
      <c r="H1159" s="21" t="e">
        <v>#N/A</v>
      </c>
      <c r="I1159" s="21" t="e">
        <v>#N/A</v>
      </c>
      <c r="K1159" s="21" t="e">
        <v>#N/A</v>
      </c>
      <c r="L1159" s="21" t="e">
        <v>#N/A</v>
      </c>
      <c r="M1159" t="e">
        <v>#N/A</v>
      </c>
    </row>
    <row r="1160" spans="1:13">
      <c r="A1160" s="21" t="e">
        <v>#N/A</v>
      </c>
      <c r="B1160" s="22">
        <v>100003159</v>
      </c>
      <c r="C1160" s="21" t="e">
        <v>#N/A</v>
      </c>
      <c r="D1160" t="e">
        <v>#N/A</v>
      </c>
      <c r="E1160" t="s">
        <v>4863</v>
      </c>
      <c r="F1160" s="21" t="e">
        <v>#N/A</v>
      </c>
      <c r="G1160" s="21" t="e">
        <v>#N/A</v>
      </c>
      <c r="H1160" s="21" t="e">
        <v>#N/A</v>
      </c>
      <c r="I1160" s="21" t="e">
        <v>#N/A</v>
      </c>
      <c r="K1160" s="21" t="e">
        <v>#N/A</v>
      </c>
      <c r="L1160" s="21" t="e">
        <v>#N/A</v>
      </c>
      <c r="M1160" t="e">
        <v>#N/A</v>
      </c>
    </row>
    <row r="1161" spans="1:13">
      <c r="A1161" s="21" t="e">
        <v>#N/A</v>
      </c>
      <c r="B1161" s="22">
        <v>100003160</v>
      </c>
      <c r="C1161" s="21" t="e">
        <v>#N/A</v>
      </c>
      <c r="D1161" t="e">
        <v>#N/A</v>
      </c>
      <c r="E1161" t="s">
        <v>4863</v>
      </c>
      <c r="F1161" s="21" t="e">
        <v>#N/A</v>
      </c>
      <c r="G1161" s="21" t="e">
        <v>#N/A</v>
      </c>
      <c r="H1161" s="21" t="e">
        <v>#N/A</v>
      </c>
      <c r="I1161" s="21" t="e">
        <v>#N/A</v>
      </c>
      <c r="K1161" s="21" t="e">
        <v>#N/A</v>
      </c>
      <c r="L1161" s="21" t="e">
        <v>#N/A</v>
      </c>
      <c r="M1161" t="e">
        <v>#N/A</v>
      </c>
    </row>
    <row r="1162" spans="1:13">
      <c r="A1162" s="21" t="e">
        <v>#N/A</v>
      </c>
      <c r="B1162" s="22">
        <v>100003161</v>
      </c>
      <c r="C1162" s="21" t="e">
        <v>#N/A</v>
      </c>
      <c r="D1162" t="e">
        <v>#N/A</v>
      </c>
      <c r="E1162" t="s">
        <v>4863</v>
      </c>
      <c r="F1162" s="21" t="e">
        <v>#N/A</v>
      </c>
      <c r="G1162" s="21" t="e">
        <v>#N/A</v>
      </c>
      <c r="H1162" s="21" t="e">
        <v>#N/A</v>
      </c>
      <c r="I1162" s="21" t="e">
        <v>#N/A</v>
      </c>
      <c r="K1162" s="21" t="e">
        <v>#N/A</v>
      </c>
      <c r="L1162" s="21" t="e">
        <v>#N/A</v>
      </c>
      <c r="M1162" t="e">
        <v>#N/A</v>
      </c>
    </row>
    <row r="1163" spans="1:13">
      <c r="A1163" s="21" t="e">
        <v>#N/A</v>
      </c>
      <c r="B1163" s="22">
        <v>100003162</v>
      </c>
      <c r="C1163" s="21" t="e">
        <v>#N/A</v>
      </c>
      <c r="D1163" t="e">
        <v>#N/A</v>
      </c>
      <c r="E1163" t="s">
        <v>4863</v>
      </c>
      <c r="F1163" s="21" t="e">
        <v>#N/A</v>
      </c>
      <c r="G1163" s="21" t="e">
        <v>#N/A</v>
      </c>
      <c r="H1163" s="21" t="e">
        <v>#N/A</v>
      </c>
      <c r="I1163" s="21" t="e">
        <v>#N/A</v>
      </c>
      <c r="K1163" s="21" t="e">
        <v>#N/A</v>
      </c>
      <c r="L1163" s="21" t="e">
        <v>#N/A</v>
      </c>
      <c r="M1163" t="e">
        <v>#N/A</v>
      </c>
    </row>
    <row r="1164" spans="1:13">
      <c r="A1164" s="21" t="e">
        <v>#N/A</v>
      </c>
      <c r="B1164" s="22">
        <v>100003163</v>
      </c>
      <c r="C1164" s="21" t="e">
        <v>#N/A</v>
      </c>
      <c r="D1164" t="e">
        <v>#N/A</v>
      </c>
      <c r="E1164" t="s">
        <v>4863</v>
      </c>
      <c r="F1164" s="21" t="e">
        <v>#N/A</v>
      </c>
      <c r="G1164" s="21" t="e">
        <v>#N/A</v>
      </c>
      <c r="H1164" s="21" t="e">
        <v>#N/A</v>
      </c>
      <c r="I1164" s="21" t="e">
        <v>#N/A</v>
      </c>
      <c r="K1164" s="21" t="e">
        <v>#N/A</v>
      </c>
      <c r="L1164" s="21" t="e">
        <v>#N/A</v>
      </c>
      <c r="M1164" t="e">
        <v>#N/A</v>
      </c>
    </row>
    <row r="1165" spans="1:13">
      <c r="A1165" s="21" t="e">
        <v>#N/A</v>
      </c>
      <c r="B1165" s="22">
        <v>100003164</v>
      </c>
      <c r="C1165" s="21" t="e">
        <v>#N/A</v>
      </c>
      <c r="D1165" t="e">
        <v>#N/A</v>
      </c>
      <c r="E1165" t="s">
        <v>4863</v>
      </c>
      <c r="F1165" s="21" t="e">
        <v>#N/A</v>
      </c>
      <c r="G1165" s="21" t="e">
        <v>#N/A</v>
      </c>
      <c r="H1165" s="21" t="e">
        <v>#N/A</v>
      </c>
      <c r="I1165" s="21" t="e">
        <v>#N/A</v>
      </c>
      <c r="K1165" s="21" t="e">
        <v>#N/A</v>
      </c>
      <c r="L1165" s="21" t="e">
        <v>#N/A</v>
      </c>
      <c r="M1165" t="e">
        <v>#N/A</v>
      </c>
    </row>
    <row r="1166" spans="1:13">
      <c r="A1166" s="21" t="e">
        <v>#N/A</v>
      </c>
      <c r="B1166" s="22">
        <v>100003165</v>
      </c>
      <c r="C1166" s="21" t="e">
        <v>#N/A</v>
      </c>
      <c r="D1166" t="e">
        <v>#N/A</v>
      </c>
      <c r="E1166" t="s">
        <v>4863</v>
      </c>
      <c r="F1166" s="21" t="e">
        <v>#N/A</v>
      </c>
      <c r="G1166" s="21" t="e">
        <v>#N/A</v>
      </c>
      <c r="H1166" s="21" t="e">
        <v>#N/A</v>
      </c>
      <c r="I1166" s="21" t="e">
        <v>#N/A</v>
      </c>
      <c r="K1166" s="21" t="e">
        <v>#N/A</v>
      </c>
      <c r="L1166" s="21" t="e">
        <v>#N/A</v>
      </c>
      <c r="M1166" t="e">
        <v>#N/A</v>
      </c>
    </row>
    <row r="1167" spans="1:13">
      <c r="A1167" s="21" t="e">
        <v>#N/A</v>
      </c>
      <c r="B1167" s="22">
        <v>100003166</v>
      </c>
      <c r="C1167" s="21" t="e">
        <v>#N/A</v>
      </c>
      <c r="D1167" t="e">
        <v>#N/A</v>
      </c>
      <c r="E1167" t="s">
        <v>4863</v>
      </c>
      <c r="F1167" s="21" t="e">
        <v>#N/A</v>
      </c>
      <c r="G1167" s="21" t="e">
        <v>#N/A</v>
      </c>
      <c r="H1167" s="21" t="e">
        <v>#N/A</v>
      </c>
      <c r="I1167" s="21" t="e">
        <v>#N/A</v>
      </c>
      <c r="K1167" s="21" t="e">
        <v>#N/A</v>
      </c>
      <c r="L1167" s="21" t="e">
        <v>#N/A</v>
      </c>
      <c r="M1167" t="e">
        <v>#N/A</v>
      </c>
    </row>
    <row r="1168" spans="1:13">
      <c r="A1168" s="21" t="e">
        <v>#N/A</v>
      </c>
      <c r="B1168" s="22">
        <v>100003167</v>
      </c>
      <c r="C1168" s="21" t="e">
        <v>#N/A</v>
      </c>
      <c r="D1168" t="e">
        <v>#N/A</v>
      </c>
      <c r="E1168" t="s">
        <v>4863</v>
      </c>
      <c r="F1168" s="21" t="e">
        <v>#N/A</v>
      </c>
      <c r="G1168" s="21" t="e">
        <v>#N/A</v>
      </c>
      <c r="H1168" s="21" t="e">
        <v>#N/A</v>
      </c>
      <c r="I1168" s="21" t="e">
        <v>#N/A</v>
      </c>
      <c r="K1168" s="21" t="e">
        <v>#N/A</v>
      </c>
      <c r="L1168" s="21" t="e">
        <v>#N/A</v>
      </c>
      <c r="M1168" t="e">
        <v>#N/A</v>
      </c>
    </row>
    <row r="1169" spans="1:13">
      <c r="A1169" s="21" t="e">
        <v>#N/A</v>
      </c>
      <c r="B1169" s="22">
        <v>100003168</v>
      </c>
      <c r="C1169" s="21" t="e">
        <v>#N/A</v>
      </c>
      <c r="D1169" t="e">
        <v>#N/A</v>
      </c>
      <c r="E1169" t="s">
        <v>4863</v>
      </c>
      <c r="F1169" s="21" t="e">
        <v>#N/A</v>
      </c>
      <c r="G1169" s="21" t="e">
        <v>#N/A</v>
      </c>
      <c r="H1169" s="21" t="e">
        <v>#N/A</v>
      </c>
      <c r="I1169" s="21" t="e">
        <v>#N/A</v>
      </c>
      <c r="K1169" s="21" t="e">
        <v>#N/A</v>
      </c>
      <c r="L1169" s="21" t="e">
        <v>#N/A</v>
      </c>
      <c r="M1169" t="e">
        <v>#N/A</v>
      </c>
    </row>
    <row r="1170" spans="1:13">
      <c r="A1170" s="21" t="e">
        <v>#N/A</v>
      </c>
      <c r="B1170" s="22">
        <v>100003169</v>
      </c>
      <c r="C1170" s="21" t="e">
        <v>#N/A</v>
      </c>
      <c r="D1170" t="e">
        <v>#N/A</v>
      </c>
      <c r="E1170" t="s">
        <v>4863</v>
      </c>
      <c r="F1170" s="21" t="e">
        <v>#N/A</v>
      </c>
      <c r="G1170" s="21" t="e">
        <v>#N/A</v>
      </c>
      <c r="H1170" s="21" t="e">
        <v>#N/A</v>
      </c>
      <c r="I1170" s="21" t="e">
        <v>#N/A</v>
      </c>
      <c r="K1170" s="21" t="e">
        <v>#N/A</v>
      </c>
      <c r="L1170" s="21" t="e">
        <v>#N/A</v>
      </c>
      <c r="M1170" t="e">
        <v>#N/A</v>
      </c>
    </row>
    <row r="1171" spans="1:13">
      <c r="A1171" s="21" t="e">
        <v>#N/A</v>
      </c>
      <c r="B1171" s="22">
        <v>100003170</v>
      </c>
      <c r="C1171" s="21" t="e">
        <v>#N/A</v>
      </c>
      <c r="D1171" t="e">
        <v>#N/A</v>
      </c>
      <c r="E1171" t="s">
        <v>4863</v>
      </c>
      <c r="F1171" s="21" t="e">
        <v>#N/A</v>
      </c>
      <c r="G1171" s="21" t="e">
        <v>#N/A</v>
      </c>
      <c r="H1171" s="21" t="e">
        <v>#N/A</v>
      </c>
      <c r="I1171" s="21" t="e">
        <v>#N/A</v>
      </c>
      <c r="K1171" s="21" t="e">
        <v>#N/A</v>
      </c>
      <c r="L1171" s="21" t="e">
        <v>#N/A</v>
      </c>
      <c r="M1171" t="e">
        <v>#N/A</v>
      </c>
    </row>
    <row r="1172" spans="1:13">
      <c r="A1172" s="21" t="e">
        <v>#N/A</v>
      </c>
      <c r="B1172" s="22">
        <v>100003171</v>
      </c>
      <c r="C1172" s="21" t="e">
        <v>#N/A</v>
      </c>
      <c r="D1172" t="e">
        <v>#N/A</v>
      </c>
      <c r="E1172" t="s">
        <v>4863</v>
      </c>
      <c r="F1172" s="21" t="e">
        <v>#N/A</v>
      </c>
      <c r="G1172" s="21" t="e">
        <v>#N/A</v>
      </c>
      <c r="H1172" s="21" t="e">
        <v>#N/A</v>
      </c>
      <c r="I1172" s="21" t="e">
        <v>#N/A</v>
      </c>
      <c r="K1172" s="21" t="e">
        <v>#N/A</v>
      </c>
      <c r="L1172" s="21" t="e">
        <v>#N/A</v>
      </c>
      <c r="M1172" t="e">
        <v>#N/A</v>
      </c>
    </row>
    <row r="1173" spans="1:13">
      <c r="A1173" s="21" t="e">
        <v>#N/A</v>
      </c>
      <c r="B1173" s="22">
        <v>100003172</v>
      </c>
      <c r="C1173" s="21" t="e">
        <v>#N/A</v>
      </c>
      <c r="D1173" t="e">
        <v>#N/A</v>
      </c>
      <c r="E1173" t="s">
        <v>4863</v>
      </c>
      <c r="F1173" s="21" t="e">
        <v>#N/A</v>
      </c>
      <c r="G1173" s="21" t="e">
        <v>#N/A</v>
      </c>
      <c r="H1173" s="21" t="e">
        <v>#N/A</v>
      </c>
      <c r="I1173" s="21" t="e">
        <v>#N/A</v>
      </c>
      <c r="K1173" s="21" t="e">
        <v>#N/A</v>
      </c>
      <c r="L1173" s="21" t="e">
        <v>#N/A</v>
      </c>
      <c r="M1173" t="e">
        <v>#N/A</v>
      </c>
    </row>
    <row r="1174" spans="1:13">
      <c r="A1174" s="21" t="e">
        <v>#N/A</v>
      </c>
      <c r="B1174" s="22">
        <v>100003173</v>
      </c>
      <c r="C1174" s="21" t="e">
        <v>#N/A</v>
      </c>
      <c r="D1174" t="e">
        <v>#N/A</v>
      </c>
      <c r="E1174" t="s">
        <v>4863</v>
      </c>
      <c r="F1174" s="21" t="e">
        <v>#N/A</v>
      </c>
      <c r="G1174" s="21" t="e">
        <v>#N/A</v>
      </c>
      <c r="H1174" s="21" t="e">
        <v>#N/A</v>
      </c>
      <c r="I1174" s="21" t="e">
        <v>#N/A</v>
      </c>
      <c r="K1174" s="21" t="e">
        <v>#N/A</v>
      </c>
      <c r="L1174" s="21" t="e">
        <v>#N/A</v>
      </c>
      <c r="M1174" t="e">
        <v>#N/A</v>
      </c>
    </row>
    <row r="1175" spans="1:13">
      <c r="A1175" s="21" t="e">
        <v>#N/A</v>
      </c>
      <c r="B1175" s="22">
        <v>100003174</v>
      </c>
      <c r="C1175" s="21" t="e">
        <v>#N/A</v>
      </c>
      <c r="D1175" t="e">
        <v>#N/A</v>
      </c>
      <c r="E1175" t="s">
        <v>4863</v>
      </c>
      <c r="F1175" s="21" t="e">
        <v>#N/A</v>
      </c>
      <c r="G1175" s="21" t="e">
        <v>#N/A</v>
      </c>
      <c r="H1175" s="21" t="e">
        <v>#N/A</v>
      </c>
      <c r="I1175" s="21" t="e">
        <v>#N/A</v>
      </c>
      <c r="K1175" s="21" t="e">
        <v>#N/A</v>
      </c>
      <c r="L1175" s="21" t="e">
        <v>#N/A</v>
      </c>
      <c r="M1175" t="e">
        <v>#N/A</v>
      </c>
    </row>
    <row r="1176" spans="1:13">
      <c r="A1176" s="21" t="e">
        <v>#N/A</v>
      </c>
      <c r="B1176" s="22">
        <v>100003175</v>
      </c>
      <c r="C1176" s="21" t="e">
        <v>#N/A</v>
      </c>
      <c r="D1176" t="e">
        <v>#N/A</v>
      </c>
      <c r="E1176" t="s">
        <v>4863</v>
      </c>
      <c r="F1176" s="21" t="e">
        <v>#N/A</v>
      </c>
      <c r="G1176" s="21" t="e">
        <v>#N/A</v>
      </c>
      <c r="H1176" s="21" t="e">
        <v>#N/A</v>
      </c>
      <c r="I1176" s="21" t="e">
        <v>#N/A</v>
      </c>
      <c r="K1176" s="21" t="e">
        <v>#N/A</v>
      </c>
      <c r="L1176" s="21" t="e">
        <v>#N/A</v>
      </c>
      <c r="M1176" t="e">
        <v>#N/A</v>
      </c>
    </row>
    <row r="1177" spans="1:13">
      <c r="A1177" s="21" t="e">
        <v>#N/A</v>
      </c>
      <c r="B1177" s="22">
        <v>100003176</v>
      </c>
      <c r="C1177" s="21" t="e">
        <v>#N/A</v>
      </c>
      <c r="D1177" t="e">
        <v>#N/A</v>
      </c>
      <c r="E1177" t="s">
        <v>4863</v>
      </c>
      <c r="F1177" s="21" t="e">
        <v>#N/A</v>
      </c>
      <c r="G1177" s="21" t="e">
        <v>#N/A</v>
      </c>
      <c r="H1177" s="21" t="e">
        <v>#N/A</v>
      </c>
      <c r="I1177" s="21" t="e">
        <v>#N/A</v>
      </c>
      <c r="K1177" s="21" t="e">
        <v>#N/A</v>
      </c>
      <c r="L1177" s="21" t="e">
        <v>#N/A</v>
      </c>
      <c r="M1177" t="e">
        <v>#N/A</v>
      </c>
    </row>
    <row r="1178" spans="1:13">
      <c r="A1178" s="21" t="e">
        <v>#N/A</v>
      </c>
      <c r="B1178" s="22">
        <v>100003177</v>
      </c>
      <c r="C1178" s="21" t="e">
        <v>#N/A</v>
      </c>
      <c r="D1178" t="e">
        <v>#N/A</v>
      </c>
      <c r="E1178" t="s">
        <v>4863</v>
      </c>
      <c r="F1178" s="21" t="e">
        <v>#N/A</v>
      </c>
      <c r="G1178" s="21" t="e">
        <v>#N/A</v>
      </c>
      <c r="H1178" s="21" t="e">
        <v>#N/A</v>
      </c>
      <c r="I1178" s="21" t="e">
        <v>#N/A</v>
      </c>
      <c r="K1178" s="21" t="e">
        <v>#N/A</v>
      </c>
      <c r="L1178" s="21" t="e">
        <v>#N/A</v>
      </c>
      <c r="M1178" t="e">
        <v>#N/A</v>
      </c>
    </row>
    <row r="1179" spans="1:13">
      <c r="A1179" s="21" t="e">
        <v>#N/A</v>
      </c>
      <c r="B1179" s="22">
        <v>100003178</v>
      </c>
      <c r="C1179" s="21" t="e">
        <v>#N/A</v>
      </c>
      <c r="D1179" t="e">
        <v>#N/A</v>
      </c>
      <c r="E1179" t="s">
        <v>4863</v>
      </c>
      <c r="F1179" s="21" t="e">
        <v>#N/A</v>
      </c>
      <c r="G1179" s="21" t="e">
        <v>#N/A</v>
      </c>
      <c r="H1179" s="21" t="e">
        <v>#N/A</v>
      </c>
      <c r="I1179" s="21" t="e">
        <v>#N/A</v>
      </c>
      <c r="K1179" s="21" t="e">
        <v>#N/A</v>
      </c>
      <c r="L1179" s="21" t="e">
        <v>#N/A</v>
      </c>
      <c r="M1179" t="e">
        <v>#N/A</v>
      </c>
    </row>
    <row r="1180" spans="1:13">
      <c r="A1180" s="21" t="e">
        <v>#N/A</v>
      </c>
      <c r="B1180" s="22">
        <v>100003179</v>
      </c>
      <c r="C1180" s="21" t="e">
        <v>#N/A</v>
      </c>
      <c r="D1180" t="e">
        <v>#N/A</v>
      </c>
      <c r="E1180" t="s">
        <v>4863</v>
      </c>
      <c r="F1180" s="21" t="e">
        <v>#N/A</v>
      </c>
      <c r="G1180" s="21" t="e">
        <v>#N/A</v>
      </c>
      <c r="H1180" s="21" t="e">
        <v>#N/A</v>
      </c>
      <c r="I1180" s="21" t="e">
        <v>#N/A</v>
      </c>
      <c r="K1180" s="21" t="e">
        <v>#N/A</v>
      </c>
      <c r="L1180" s="21" t="e">
        <v>#N/A</v>
      </c>
      <c r="M1180" t="e">
        <v>#N/A</v>
      </c>
    </row>
    <row r="1181" spans="1:13">
      <c r="A1181" s="21" t="e">
        <v>#N/A</v>
      </c>
      <c r="B1181" s="22">
        <v>100003180</v>
      </c>
      <c r="C1181" s="21" t="e">
        <v>#N/A</v>
      </c>
      <c r="D1181" t="e">
        <v>#N/A</v>
      </c>
      <c r="E1181" t="s">
        <v>4863</v>
      </c>
      <c r="F1181" s="21" t="e">
        <v>#N/A</v>
      </c>
      <c r="G1181" s="21" t="e">
        <v>#N/A</v>
      </c>
      <c r="H1181" s="21" t="e">
        <v>#N/A</v>
      </c>
      <c r="I1181" s="21" t="e">
        <v>#N/A</v>
      </c>
      <c r="K1181" s="21" t="e">
        <v>#N/A</v>
      </c>
      <c r="L1181" s="21" t="e">
        <v>#N/A</v>
      </c>
      <c r="M1181" t="e">
        <v>#N/A</v>
      </c>
    </row>
    <row r="1182" spans="1:13">
      <c r="A1182" s="21" t="e">
        <v>#N/A</v>
      </c>
      <c r="B1182" s="22">
        <v>100003181</v>
      </c>
      <c r="C1182" s="21" t="e">
        <v>#N/A</v>
      </c>
      <c r="D1182" t="e">
        <v>#N/A</v>
      </c>
      <c r="E1182" t="s">
        <v>4863</v>
      </c>
      <c r="F1182" s="21" t="e">
        <v>#N/A</v>
      </c>
      <c r="G1182" s="21" t="e">
        <v>#N/A</v>
      </c>
      <c r="H1182" s="21" t="e">
        <v>#N/A</v>
      </c>
      <c r="I1182" s="21" t="e">
        <v>#N/A</v>
      </c>
      <c r="K1182" s="21" t="e">
        <v>#N/A</v>
      </c>
      <c r="L1182" s="21" t="e">
        <v>#N/A</v>
      </c>
      <c r="M1182" t="e">
        <v>#N/A</v>
      </c>
    </row>
    <row r="1183" spans="1:13">
      <c r="A1183" s="21" t="e">
        <v>#N/A</v>
      </c>
      <c r="B1183" s="22">
        <v>100003182</v>
      </c>
      <c r="C1183" s="21" t="e">
        <v>#N/A</v>
      </c>
      <c r="D1183" t="e">
        <v>#N/A</v>
      </c>
      <c r="E1183" t="s">
        <v>4863</v>
      </c>
      <c r="F1183" s="21" t="e">
        <v>#N/A</v>
      </c>
      <c r="G1183" s="21" t="e">
        <v>#N/A</v>
      </c>
      <c r="H1183" s="21" t="e">
        <v>#N/A</v>
      </c>
      <c r="I1183" s="21" t="e">
        <v>#N/A</v>
      </c>
      <c r="K1183" s="21" t="e">
        <v>#N/A</v>
      </c>
      <c r="L1183" s="21" t="e">
        <v>#N/A</v>
      </c>
      <c r="M1183" t="e">
        <v>#N/A</v>
      </c>
    </row>
    <row r="1184" spans="1:13">
      <c r="A1184" s="21" t="e">
        <v>#N/A</v>
      </c>
      <c r="B1184" s="22">
        <v>100003183</v>
      </c>
      <c r="C1184" s="21" t="e">
        <v>#N/A</v>
      </c>
      <c r="D1184" t="e">
        <v>#N/A</v>
      </c>
      <c r="E1184" t="s">
        <v>4863</v>
      </c>
      <c r="F1184" s="21" t="e">
        <v>#N/A</v>
      </c>
      <c r="G1184" s="21" t="e">
        <v>#N/A</v>
      </c>
      <c r="H1184" s="21" t="e">
        <v>#N/A</v>
      </c>
      <c r="I1184" s="21" t="e">
        <v>#N/A</v>
      </c>
      <c r="K1184" s="21" t="e">
        <v>#N/A</v>
      </c>
      <c r="L1184" s="21" t="e">
        <v>#N/A</v>
      </c>
      <c r="M1184" t="e">
        <v>#N/A</v>
      </c>
    </row>
    <row r="1185" spans="1:13">
      <c r="A1185" s="21" t="e">
        <v>#N/A</v>
      </c>
      <c r="B1185" s="22">
        <v>100003184</v>
      </c>
      <c r="C1185" s="21" t="e">
        <v>#N/A</v>
      </c>
      <c r="D1185" t="e">
        <v>#N/A</v>
      </c>
      <c r="E1185" t="s">
        <v>4863</v>
      </c>
      <c r="F1185" s="21" t="e">
        <v>#N/A</v>
      </c>
      <c r="G1185" s="21" t="e">
        <v>#N/A</v>
      </c>
      <c r="H1185" s="21" t="e">
        <v>#N/A</v>
      </c>
      <c r="I1185" s="21" t="e">
        <v>#N/A</v>
      </c>
      <c r="K1185" s="21" t="e">
        <v>#N/A</v>
      </c>
      <c r="L1185" s="21" t="e">
        <v>#N/A</v>
      </c>
      <c r="M1185" t="e">
        <v>#N/A</v>
      </c>
    </row>
    <row r="1186" spans="1:13">
      <c r="A1186" s="21" t="e">
        <v>#N/A</v>
      </c>
      <c r="B1186" s="22">
        <v>100003185</v>
      </c>
      <c r="C1186" s="21" t="e">
        <v>#N/A</v>
      </c>
      <c r="D1186" t="e">
        <v>#N/A</v>
      </c>
      <c r="E1186" t="s">
        <v>4863</v>
      </c>
      <c r="F1186" s="21" t="e">
        <v>#N/A</v>
      </c>
      <c r="G1186" s="21" t="e">
        <v>#N/A</v>
      </c>
      <c r="H1186" s="21" t="e">
        <v>#N/A</v>
      </c>
      <c r="I1186" s="21" t="e">
        <v>#N/A</v>
      </c>
      <c r="K1186" s="21" t="e">
        <v>#N/A</v>
      </c>
      <c r="L1186" s="21" t="e">
        <v>#N/A</v>
      </c>
      <c r="M1186" t="e">
        <v>#N/A</v>
      </c>
    </row>
    <row r="1187" spans="1:13">
      <c r="A1187" s="21" t="e">
        <v>#N/A</v>
      </c>
      <c r="B1187" s="22">
        <v>100003186</v>
      </c>
      <c r="C1187" s="21" t="e">
        <v>#N/A</v>
      </c>
      <c r="D1187" t="e">
        <v>#N/A</v>
      </c>
      <c r="E1187" t="s">
        <v>4863</v>
      </c>
      <c r="F1187" s="21" t="e">
        <v>#N/A</v>
      </c>
      <c r="G1187" s="21" t="e">
        <v>#N/A</v>
      </c>
      <c r="H1187" s="21" t="e">
        <v>#N/A</v>
      </c>
      <c r="I1187" s="21" t="e">
        <v>#N/A</v>
      </c>
      <c r="K1187" s="21" t="e">
        <v>#N/A</v>
      </c>
      <c r="L1187" s="21" t="e">
        <v>#N/A</v>
      </c>
      <c r="M1187" t="e">
        <v>#N/A</v>
      </c>
    </row>
    <row r="1188" spans="1:13">
      <c r="A1188" s="21" t="e">
        <v>#N/A</v>
      </c>
      <c r="B1188" s="22">
        <v>100003187</v>
      </c>
      <c r="C1188" s="21" t="e">
        <v>#N/A</v>
      </c>
      <c r="D1188" t="e">
        <v>#N/A</v>
      </c>
      <c r="E1188" t="s">
        <v>4863</v>
      </c>
      <c r="F1188" s="21" t="e">
        <v>#N/A</v>
      </c>
      <c r="G1188" s="21" t="e">
        <v>#N/A</v>
      </c>
      <c r="H1188" s="21" t="e">
        <v>#N/A</v>
      </c>
      <c r="I1188" s="21" t="e">
        <v>#N/A</v>
      </c>
      <c r="K1188" s="21" t="e">
        <v>#N/A</v>
      </c>
      <c r="L1188" s="21" t="e">
        <v>#N/A</v>
      </c>
      <c r="M1188" t="e">
        <v>#N/A</v>
      </c>
    </row>
    <row r="1189" spans="1:13">
      <c r="A1189" s="21" t="e">
        <v>#N/A</v>
      </c>
      <c r="B1189" s="22">
        <v>100003188</v>
      </c>
      <c r="C1189" s="21" t="e">
        <v>#N/A</v>
      </c>
      <c r="D1189" t="e">
        <v>#N/A</v>
      </c>
      <c r="E1189" t="s">
        <v>4863</v>
      </c>
      <c r="F1189" s="21" t="e">
        <v>#N/A</v>
      </c>
      <c r="G1189" s="21" t="e">
        <v>#N/A</v>
      </c>
      <c r="H1189" s="21" t="e">
        <v>#N/A</v>
      </c>
      <c r="I1189" s="21" t="e">
        <v>#N/A</v>
      </c>
      <c r="K1189" s="21" t="e">
        <v>#N/A</v>
      </c>
      <c r="L1189" s="21" t="e">
        <v>#N/A</v>
      </c>
      <c r="M1189" t="e">
        <v>#N/A</v>
      </c>
    </row>
    <row r="1190" spans="1:13">
      <c r="A1190" s="21" t="e">
        <v>#N/A</v>
      </c>
      <c r="B1190" s="22">
        <v>100003189</v>
      </c>
      <c r="C1190" s="21" t="e">
        <v>#N/A</v>
      </c>
      <c r="D1190" t="e">
        <v>#N/A</v>
      </c>
      <c r="E1190" t="s">
        <v>4863</v>
      </c>
      <c r="F1190" s="21" t="e">
        <v>#N/A</v>
      </c>
      <c r="G1190" s="21" t="e">
        <v>#N/A</v>
      </c>
      <c r="H1190" s="21" t="e">
        <v>#N/A</v>
      </c>
      <c r="I1190" s="21" t="e">
        <v>#N/A</v>
      </c>
      <c r="K1190" s="21" t="e">
        <v>#N/A</v>
      </c>
      <c r="L1190" s="21" t="e">
        <v>#N/A</v>
      </c>
      <c r="M1190" t="e">
        <v>#N/A</v>
      </c>
    </row>
    <row r="1191" spans="1:13">
      <c r="A1191" s="21" t="e">
        <v>#N/A</v>
      </c>
      <c r="B1191" s="22">
        <v>100003190</v>
      </c>
      <c r="C1191" s="21" t="e">
        <v>#N/A</v>
      </c>
      <c r="D1191" t="e">
        <v>#N/A</v>
      </c>
      <c r="E1191" t="s">
        <v>4863</v>
      </c>
      <c r="F1191" s="21" t="e">
        <v>#N/A</v>
      </c>
      <c r="G1191" s="21" t="e">
        <v>#N/A</v>
      </c>
      <c r="H1191" s="21" t="e">
        <v>#N/A</v>
      </c>
      <c r="I1191" s="21" t="e">
        <v>#N/A</v>
      </c>
      <c r="K1191" s="21" t="e">
        <v>#N/A</v>
      </c>
      <c r="L1191" s="21" t="e">
        <v>#N/A</v>
      </c>
      <c r="M1191" t="e">
        <v>#N/A</v>
      </c>
    </row>
    <row r="1192" spans="1:13">
      <c r="A1192" s="21" t="e">
        <v>#N/A</v>
      </c>
      <c r="B1192" s="22">
        <v>100003191</v>
      </c>
      <c r="C1192" s="21" t="e">
        <v>#N/A</v>
      </c>
      <c r="D1192" t="e">
        <v>#N/A</v>
      </c>
      <c r="E1192" t="s">
        <v>4863</v>
      </c>
      <c r="F1192" s="21" t="e">
        <v>#N/A</v>
      </c>
      <c r="G1192" s="21" t="e">
        <v>#N/A</v>
      </c>
      <c r="H1192" s="21" t="e">
        <v>#N/A</v>
      </c>
      <c r="I1192" s="21" t="e">
        <v>#N/A</v>
      </c>
      <c r="K1192" s="21" t="e">
        <v>#N/A</v>
      </c>
      <c r="L1192" s="21" t="e">
        <v>#N/A</v>
      </c>
      <c r="M1192" t="e">
        <v>#N/A</v>
      </c>
    </row>
    <row r="1193" spans="1:13">
      <c r="A1193" s="21" t="e">
        <v>#N/A</v>
      </c>
      <c r="B1193" s="22">
        <v>100003192</v>
      </c>
      <c r="C1193" s="21" t="e">
        <v>#N/A</v>
      </c>
      <c r="D1193" t="e">
        <v>#N/A</v>
      </c>
      <c r="E1193" t="s">
        <v>4863</v>
      </c>
      <c r="F1193" s="21" t="e">
        <v>#N/A</v>
      </c>
      <c r="G1193" s="21" t="e">
        <v>#N/A</v>
      </c>
      <c r="H1193" s="21" t="e">
        <v>#N/A</v>
      </c>
      <c r="I1193" s="21" t="e">
        <v>#N/A</v>
      </c>
      <c r="K1193" s="21" t="e">
        <v>#N/A</v>
      </c>
      <c r="L1193" s="21" t="e">
        <v>#N/A</v>
      </c>
      <c r="M1193" t="e">
        <v>#N/A</v>
      </c>
    </row>
    <row r="1194" spans="1:13">
      <c r="A1194" s="21" t="e">
        <v>#N/A</v>
      </c>
      <c r="B1194" s="22">
        <v>100003193</v>
      </c>
      <c r="C1194" s="21" t="e">
        <v>#N/A</v>
      </c>
      <c r="D1194" t="e">
        <v>#N/A</v>
      </c>
      <c r="E1194" t="s">
        <v>4863</v>
      </c>
      <c r="F1194" s="21" t="e">
        <v>#N/A</v>
      </c>
      <c r="G1194" s="21" t="e">
        <v>#N/A</v>
      </c>
      <c r="H1194" s="21" t="e">
        <v>#N/A</v>
      </c>
      <c r="I1194" s="21" t="e">
        <v>#N/A</v>
      </c>
      <c r="K1194" s="21" t="e">
        <v>#N/A</v>
      </c>
      <c r="L1194" s="21" t="e">
        <v>#N/A</v>
      </c>
      <c r="M1194" t="e">
        <v>#N/A</v>
      </c>
    </row>
    <row r="1195" spans="1:13">
      <c r="A1195" s="21" t="e">
        <v>#N/A</v>
      </c>
      <c r="B1195" s="22">
        <v>100003194</v>
      </c>
      <c r="C1195" s="21" t="e">
        <v>#N/A</v>
      </c>
      <c r="D1195" t="e">
        <v>#N/A</v>
      </c>
      <c r="E1195" t="s">
        <v>4863</v>
      </c>
      <c r="F1195" s="21" t="e">
        <v>#N/A</v>
      </c>
      <c r="G1195" s="21" t="e">
        <v>#N/A</v>
      </c>
      <c r="H1195" s="21" t="e">
        <v>#N/A</v>
      </c>
      <c r="I1195" s="21" t="e">
        <v>#N/A</v>
      </c>
      <c r="K1195" s="21" t="e">
        <v>#N/A</v>
      </c>
      <c r="L1195" s="21" t="e">
        <v>#N/A</v>
      </c>
      <c r="M1195" t="e">
        <v>#N/A</v>
      </c>
    </row>
    <row r="1196" spans="1:13">
      <c r="A1196" s="21" t="e">
        <v>#N/A</v>
      </c>
      <c r="B1196" s="22">
        <v>100003195</v>
      </c>
      <c r="C1196" s="21" t="e">
        <v>#N/A</v>
      </c>
      <c r="D1196" t="e">
        <v>#N/A</v>
      </c>
      <c r="E1196" t="s">
        <v>4863</v>
      </c>
      <c r="F1196" s="21" t="e">
        <v>#N/A</v>
      </c>
      <c r="G1196" s="21" t="e">
        <v>#N/A</v>
      </c>
      <c r="H1196" s="21" t="e">
        <v>#N/A</v>
      </c>
      <c r="I1196" s="21" t="e">
        <v>#N/A</v>
      </c>
      <c r="K1196" s="21" t="e">
        <v>#N/A</v>
      </c>
      <c r="L1196" s="21" t="e">
        <v>#N/A</v>
      </c>
      <c r="M1196" t="e">
        <v>#N/A</v>
      </c>
    </row>
    <row r="1197" spans="1:13">
      <c r="A1197" s="21" t="e">
        <v>#N/A</v>
      </c>
      <c r="B1197" s="22">
        <v>100003196</v>
      </c>
      <c r="C1197" s="21" t="e">
        <v>#N/A</v>
      </c>
      <c r="D1197" t="e">
        <v>#N/A</v>
      </c>
      <c r="E1197" t="s">
        <v>4863</v>
      </c>
      <c r="F1197" s="21" t="e">
        <v>#N/A</v>
      </c>
      <c r="G1197" s="21" t="e">
        <v>#N/A</v>
      </c>
      <c r="H1197" s="21" t="e">
        <v>#N/A</v>
      </c>
      <c r="I1197" s="21" t="e">
        <v>#N/A</v>
      </c>
      <c r="K1197" s="21" t="e">
        <v>#N/A</v>
      </c>
      <c r="L1197" s="21" t="e">
        <v>#N/A</v>
      </c>
      <c r="M1197" t="e">
        <v>#N/A</v>
      </c>
    </row>
    <row r="1198" spans="1:13">
      <c r="A1198" s="21" t="e">
        <v>#N/A</v>
      </c>
      <c r="B1198" s="22">
        <v>100003197</v>
      </c>
      <c r="C1198" s="21" t="e">
        <v>#N/A</v>
      </c>
      <c r="D1198" t="e">
        <v>#N/A</v>
      </c>
      <c r="E1198" t="s">
        <v>4863</v>
      </c>
      <c r="F1198" s="21" t="e">
        <v>#N/A</v>
      </c>
      <c r="G1198" s="21" t="e">
        <v>#N/A</v>
      </c>
      <c r="H1198" s="21" t="e">
        <v>#N/A</v>
      </c>
      <c r="I1198" s="21" t="e">
        <v>#N/A</v>
      </c>
      <c r="K1198" s="21" t="e">
        <v>#N/A</v>
      </c>
      <c r="L1198" s="21" t="e">
        <v>#N/A</v>
      </c>
      <c r="M1198" t="e">
        <v>#N/A</v>
      </c>
    </row>
    <row r="1199" spans="1:13">
      <c r="A1199" s="21" t="e">
        <v>#N/A</v>
      </c>
      <c r="B1199" s="22">
        <v>100003198</v>
      </c>
      <c r="C1199" s="21" t="e">
        <v>#N/A</v>
      </c>
      <c r="D1199" t="e">
        <v>#N/A</v>
      </c>
      <c r="E1199" t="s">
        <v>4863</v>
      </c>
      <c r="F1199" s="21" t="e">
        <v>#N/A</v>
      </c>
      <c r="G1199" s="21" t="e">
        <v>#N/A</v>
      </c>
      <c r="H1199" s="21" t="e">
        <v>#N/A</v>
      </c>
      <c r="I1199" s="21" t="e">
        <v>#N/A</v>
      </c>
      <c r="K1199" s="21" t="e">
        <v>#N/A</v>
      </c>
      <c r="L1199" s="21" t="e">
        <v>#N/A</v>
      </c>
      <c r="M1199" t="e">
        <v>#N/A</v>
      </c>
    </row>
    <row r="1200" spans="1:13">
      <c r="A1200" s="21" t="e">
        <v>#N/A</v>
      </c>
      <c r="B1200" s="22">
        <v>100003199</v>
      </c>
      <c r="C1200" s="21" t="e">
        <v>#N/A</v>
      </c>
      <c r="D1200" t="e">
        <v>#N/A</v>
      </c>
      <c r="E1200" t="s">
        <v>4863</v>
      </c>
      <c r="F1200" s="21" t="e">
        <v>#N/A</v>
      </c>
      <c r="G1200" s="21" t="e">
        <v>#N/A</v>
      </c>
      <c r="H1200" s="21" t="e">
        <v>#N/A</v>
      </c>
      <c r="I1200" s="21" t="e">
        <v>#N/A</v>
      </c>
      <c r="K1200" s="21" t="e">
        <v>#N/A</v>
      </c>
      <c r="L1200" s="21" t="e">
        <v>#N/A</v>
      </c>
      <c r="M1200" t="e">
        <v>#N/A</v>
      </c>
    </row>
    <row r="1201" spans="1:13">
      <c r="A1201" s="21" t="e">
        <v>#N/A</v>
      </c>
      <c r="B1201" s="22">
        <v>100003200</v>
      </c>
      <c r="C1201" s="21" t="e">
        <v>#N/A</v>
      </c>
      <c r="D1201" t="e">
        <v>#N/A</v>
      </c>
      <c r="E1201" t="s">
        <v>4863</v>
      </c>
      <c r="F1201" s="21" t="e">
        <v>#N/A</v>
      </c>
      <c r="G1201" s="21" t="e">
        <v>#N/A</v>
      </c>
      <c r="H1201" s="21" t="e">
        <v>#N/A</v>
      </c>
      <c r="I1201" s="21" t="e">
        <v>#N/A</v>
      </c>
      <c r="K1201" s="21" t="e">
        <v>#N/A</v>
      </c>
      <c r="L1201" s="21" t="e">
        <v>#N/A</v>
      </c>
      <c r="M1201" t="e">
        <v>#N/A</v>
      </c>
    </row>
    <row r="1202" spans="1:13">
      <c r="A1202" s="21" t="e">
        <v>#N/A</v>
      </c>
      <c r="B1202" s="22">
        <v>100003201</v>
      </c>
      <c r="C1202" s="21" t="e">
        <v>#N/A</v>
      </c>
      <c r="D1202" t="e">
        <v>#N/A</v>
      </c>
      <c r="E1202" t="s">
        <v>4863</v>
      </c>
      <c r="F1202" s="21" t="e">
        <v>#N/A</v>
      </c>
      <c r="G1202" s="21" t="e">
        <v>#N/A</v>
      </c>
      <c r="H1202" s="21" t="e">
        <v>#N/A</v>
      </c>
      <c r="I1202" s="21" t="e">
        <v>#N/A</v>
      </c>
      <c r="K1202" s="21" t="e">
        <v>#N/A</v>
      </c>
      <c r="L1202" s="21" t="e">
        <v>#N/A</v>
      </c>
      <c r="M1202" t="e">
        <v>#N/A</v>
      </c>
    </row>
    <row r="1203" spans="1:13">
      <c r="A1203" s="21" t="e">
        <v>#N/A</v>
      </c>
      <c r="B1203" s="22">
        <v>100003202</v>
      </c>
      <c r="C1203" s="21" t="e">
        <v>#N/A</v>
      </c>
      <c r="D1203" t="e">
        <v>#N/A</v>
      </c>
      <c r="E1203" t="s">
        <v>4863</v>
      </c>
      <c r="F1203" s="21" t="e">
        <v>#N/A</v>
      </c>
      <c r="G1203" s="21" t="e">
        <v>#N/A</v>
      </c>
      <c r="H1203" s="21" t="e">
        <v>#N/A</v>
      </c>
      <c r="I1203" s="21" t="e">
        <v>#N/A</v>
      </c>
      <c r="K1203" s="21" t="e">
        <v>#N/A</v>
      </c>
      <c r="L1203" s="21" t="e">
        <v>#N/A</v>
      </c>
      <c r="M1203" t="e">
        <v>#N/A</v>
      </c>
    </row>
    <row r="1204" spans="1:13">
      <c r="A1204" s="21" t="e">
        <v>#N/A</v>
      </c>
      <c r="B1204" s="22">
        <v>100003203</v>
      </c>
      <c r="C1204" s="21" t="e">
        <v>#N/A</v>
      </c>
      <c r="D1204" t="e">
        <v>#N/A</v>
      </c>
      <c r="E1204" t="s">
        <v>4863</v>
      </c>
      <c r="F1204" s="21" t="e">
        <v>#N/A</v>
      </c>
      <c r="G1204" s="21" t="e">
        <v>#N/A</v>
      </c>
      <c r="H1204" s="21" t="e">
        <v>#N/A</v>
      </c>
      <c r="I1204" s="21" t="e">
        <v>#N/A</v>
      </c>
      <c r="K1204" s="21" t="e">
        <v>#N/A</v>
      </c>
      <c r="L1204" s="21" t="e">
        <v>#N/A</v>
      </c>
      <c r="M1204" t="e">
        <v>#N/A</v>
      </c>
    </row>
    <row r="1205" spans="1:13">
      <c r="A1205" s="21" t="e">
        <v>#N/A</v>
      </c>
      <c r="B1205" s="22">
        <v>100003204</v>
      </c>
      <c r="C1205" s="21" t="e">
        <v>#N/A</v>
      </c>
      <c r="D1205" t="e">
        <v>#N/A</v>
      </c>
      <c r="E1205" t="s">
        <v>4863</v>
      </c>
      <c r="F1205" s="21" t="e">
        <v>#N/A</v>
      </c>
      <c r="G1205" s="21" t="e">
        <v>#N/A</v>
      </c>
      <c r="H1205" s="21" t="e">
        <v>#N/A</v>
      </c>
      <c r="I1205" s="21" t="e">
        <v>#N/A</v>
      </c>
      <c r="K1205" s="21" t="e">
        <v>#N/A</v>
      </c>
      <c r="L1205" s="21" t="e">
        <v>#N/A</v>
      </c>
      <c r="M1205" t="e">
        <v>#N/A</v>
      </c>
    </row>
    <row r="1206" spans="1:13">
      <c r="A1206" s="21" t="e">
        <v>#N/A</v>
      </c>
      <c r="B1206" s="22">
        <v>100003205</v>
      </c>
      <c r="C1206" s="21" t="e">
        <v>#N/A</v>
      </c>
      <c r="D1206" t="e">
        <v>#N/A</v>
      </c>
      <c r="E1206" t="s">
        <v>4863</v>
      </c>
      <c r="F1206" s="21" t="e">
        <v>#N/A</v>
      </c>
      <c r="G1206" s="21" t="e">
        <v>#N/A</v>
      </c>
      <c r="H1206" s="21" t="e">
        <v>#N/A</v>
      </c>
      <c r="I1206" s="21" t="e">
        <v>#N/A</v>
      </c>
      <c r="K1206" s="21" t="e">
        <v>#N/A</v>
      </c>
      <c r="L1206" s="21" t="e">
        <v>#N/A</v>
      </c>
      <c r="M1206" t="e">
        <v>#N/A</v>
      </c>
    </row>
    <row r="1207" spans="1:13">
      <c r="A1207" s="21" t="e">
        <v>#N/A</v>
      </c>
      <c r="B1207" s="22">
        <v>100003206</v>
      </c>
      <c r="C1207" s="21" t="e">
        <v>#N/A</v>
      </c>
      <c r="D1207" t="e">
        <v>#N/A</v>
      </c>
      <c r="E1207" t="s">
        <v>4863</v>
      </c>
      <c r="F1207" s="21" t="e">
        <v>#N/A</v>
      </c>
      <c r="G1207" s="21" t="e">
        <v>#N/A</v>
      </c>
      <c r="H1207" s="21" t="e">
        <v>#N/A</v>
      </c>
      <c r="I1207" s="21" t="e">
        <v>#N/A</v>
      </c>
      <c r="K1207" s="21" t="e">
        <v>#N/A</v>
      </c>
      <c r="L1207" s="21" t="e">
        <v>#N/A</v>
      </c>
      <c r="M1207" t="e">
        <v>#N/A</v>
      </c>
    </row>
    <row r="1208" spans="1:13">
      <c r="A1208" s="21" t="e">
        <v>#N/A</v>
      </c>
      <c r="B1208" s="22">
        <v>100003207</v>
      </c>
      <c r="C1208" s="21" t="e">
        <v>#N/A</v>
      </c>
      <c r="D1208" t="e">
        <v>#N/A</v>
      </c>
      <c r="E1208" t="s">
        <v>4863</v>
      </c>
      <c r="F1208" s="21" t="e">
        <v>#N/A</v>
      </c>
      <c r="G1208" s="21" t="e">
        <v>#N/A</v>
      </c>
      <c r="H1208" s="21" t="e">
        <v>#N/A</v>
      </c>
      <c r="I1208" s="21" t="e">
        <v>#N/A</v>
      </c>
      <c r="K1208" s="21" t="e">
        <v>#N/A</v>
      </c>
      <c r="L1208" s="21" t="e">
        <v>#N/A</v>
      </c>
      <c r="M1208" t="e">
        <v>#N/A</v>
      </c>
    </row>
    <row r="1209" spans="1:13">
      <c r="A1209" s="21" t="e">
        <v>#N/A</v>
      </c>
      <c r="B1209" s="22">
        <v>100003208</v>
      </c>
      <c r="C1209" s="21" t="e">
        <v>#N/A</v>
      </c>
      <c r="D1209" t="e">
        <v>#N/A</v>
      </c>
      <c r="E1209" t="s">
        <v>4863</v>
      </c>
      <c r="F1209" s="21" t="e">
        <v>#N/A</v>
      </c>
      <c r="G1209" s="21" t="e">
        <v>#N/A</v>
      </c>
      <c r="H1209" s="21" t="e">
        <v>#N/A</v>
      </c>
      <c r="I1209" s="21" t="e">
        <v>#N/A</v>
      </c>
      <c r="K1209" s="21" t="e">
        <v>#N/A</v>
      </c>
      <c r="L1209" s="21" t="e">
        <v>#N/A</v>
      </c>
      <c r="M1209" t="e">
        <v>#N/A</v>
      </c>
    </row>
    <row r="1210" spans="1:13">
      <c r="A1210" s="21" t="e">
        <v>#N/A</v>
      </c>
      <c r="B1210" s="22">
        <v>100003209</v>
      </c>
      <c r="C1210" s="21" t="e">
        <v>#N/A</v>
      </c>
      <c r="D1210" t="e">
        <v>#N/A</v>
      </c>
      <c r="E1210" t="s">
        <v>4863</v>
      </c>
      <c r="F1210" s="21" t="e">
        <v>#N/A</v>
      </c>
      <c r="G1210" s="21" t="e">
        <v>#N/A</v>
      </c>
      <c r="H1210" s="21" t="e">
        <v>#N/A</v>
      </c>
      <c r="I1210" s="21" t="e">
        <v>#N/A</v>
      </c>
      <c r="K1210" s="21" t="e">
        <v>#N/A</v>
      </c>
      <c r="L1210" s="21" t="e">
        <v>#N/A</v>
      </c>
      <c r="M1210" t="e">
        <v>#N/A</v>
      </c>
    </row>
    <row r="1211" spans="1:13">
      <c r="A1211" s="21" t="e">
        <v>#N/A</v>
      </c>
      <c r="B1211" s="22">
        <v>100003210</v>
      </c>
      <c r="C1211" s="21" t="e">
        <v>#N/A</v>
      </c>
      <c r="D1211" t="e">
        <v>#N/A</v>
      </c>
      <c r="E1211" t="s">
        <v>4863</v>
      </c>
      <c r="F1211" s="21" t="e">
        <v>#N/A</v>
      </c>
      <c r="G1211" s="21" t="e">
        <v>#N/A</v>
      </c>
      <c r="H1211" s="21" t="e">
        <v>#N/A</v>
      </c>
      <c r="I1211" s="21" t="e">
        <v>#N/A</v>
      </c>
      <c r="K1211" s="21" t="e">
        <v>#N/A</v>
      </c>
      <c r="L1211" s="21" t="e">
        <v>#N/A</v>
      </c>
      <c r="M1211" t="e">
        <v>#N/A</v>
      </c>
    </row>
    <row r="1212" spans="1:13">
      <c r="A1212" s="21" t="e">
        <v>#N/A</v>
      </c>
      <c r="B1212" s="22">
        <v>100003211</v>
      </c>
      <c r="C1212" s="21" t="e">
        <v>#N/A</v>
      </c>
      <c r="D1212" t="e">
        <v>#N/A</v>
      </c>
      <c r="E1212" t="s">
        <v>4863</v>
      </c>
      <c r="F1212" s="21" t="e">
        <v>#N/A</v>
      </c>
      <c r="G1212" s="21" t="e">
        <v>#N/A</v>
      </c>
      <c r="H1212" s="21" t="e">
        <v>#N/A</v>
      </c>
      <c r="I1212" s="21" t="e">
        <v>#N/A</v>
      </c>
      <c r="K1212" s="21" t="e">
        <v>#N/A</v>
      </c>
      <c r="L1212" s="21" t="e">
        <v>#N/A</v>
      </c>
      <c r="M1212" t="e">
        <v>#N/A</v>
      </c>
    </row>
    <row r="1213" spans="1:13">
      <c r="A1213" s="21" t="e">
        <v>#N/A</v>
      </c>
      <c r="B1213" s="22">
        <v>100003212</v>
      </c>
      <c r="C1213" s="21" t="e">
        <v>#N/A</v>
      </c>
      <c r="D1213" t="e">
        <v>#N/A</v>
      </c>
      <c r="E1213" t="s">
        <v>4863</v>
      </c>
      <c r="F1213" s="21" t="e">
        <v>#N/A</v>
      </c>
      <c r="G1213" s="21" t="e">
        <v>#N/A</v>
      </c>
      <c r="H1213" s="21" t="e">
        <v>#N/A</v>
      </c>
      <c r="I1213" s="21" t="e">
        <v>#N/A</v>
      </c>
      <c r="K1213" s="21" t="e">
        <v>#N/A</v>
      </c>
      <c r="L1213" s="21" t="e">
        <v>#N/A</v>
      </c>
      <c r="M1213" t="e">
        <v>#N/A</v>
      </c>
    </row>
    <row r="1214" spans="1:13">
      <c r="A1214" s="21" t="e">
        <v>#N/A</v>
      </c>
      <c r="B1214" s="22">
        <v>100003213</v>
      </c>
      <c r="C1214" s="21" t="e">
        <v>#N/A</v>
      </c>
      <c r="D1214" t="e">
        <v>#N/A</v>
      </c>
      <c r="E1214" t="s">
        <v>4863</v>
      </c>
      <c r="F1214" s="21" t="e">
        <v>#N/A</v>
      </c>
      <c r="G1214" s="21" t="e">
        <v>#N/A</v>
      </c>
      <c r="H1214" s="21" t="e">
        <v>#N/A</v>
      </c>
      <c r="I1214" s="21" t="e">
        <v>#N/A</v>
      </c>
      <c r="K1214" s="21" t="e">
        <v>#N/A</v>
      </c>
      <c r="L1214" s="21" t="e">
        <v>#N/A</v>
      </c>
      <c r="M1214" t="e">
        <v>#N/A</v>
      </c>
    </row>
    <row r="1215" spans="1:13">
      <c r="A1215" s="21" t="e">
        <v>#N/A</v>
      </c>
      <c r="B1215" s="22">
        <v>100003214</v>
      </c>
      <c r="C1215" s="21" t="e">
        <v>#N/A</v>
      </c>
      <c r="D1215" t="e">
        <v>#N/A</v>
      </c>
      <c r="E1215" t="s">
        <v>4863</v>
      </c>
      <c r="F1215" s="21" t="e">
        <v>#N/A</v>
      </c>
      <c r="G1215" s="21" t="e">
        <v>#N/A</v>
      </c>
      <c r="H1215" s="21" t="e">
        <v>#N/A</v>
      </c>
      <c r="I1215" s="21" t="e">
        <v>#N/A</v>
      </c>
      <c r="K1215" s="21" t="e">
        <v>#N/A</v>
      </c>
      <c r="L1215" s="21" t="e">
        <v>#N/A</v>
      </c>
      <c r="M1215" t="e">
        <v>#N/A</v>
      </c>
    </row>
    <row r="1216" spans="1:13">
      <c r="A1216" s="21" t="e">
        <v>#N/A</v>
      </c>
      <c r="B1216" s="22">
        <v>100003215</v>
      </c>
      <c r="C1216" s="21" t="e">
        <v>#N/A</v>
      </c>
      <c r="D1216" t="e">
        <v>#N/A</v>
      </c>
      <c r="E1216" t="s">
        <v>4863</v>
      </c>
      <c r="F1216" s="21" t="e">
        <v>#N/A</v>
      </c>
      <c r="G1216" s="21" t="e">
        <v>#N/A</v>
      </c>
      <c r="H1216" s="21" t="e">
        <v>#N/A</v>
      </c>
      <c r="I1216" s="21" t="e">
        <v>#N/A</v>
      </c>
      <c r="K1216" s="21" t="e">
        <v>#N/A</v>
      </c>
      <c r="L1216" s="21" t="e">
        <v>#N/A</v>
      </c>
      <c r="M1216" t="e">
        <v>#N/A</v>
      </c>
    </row>
    <row r="1217" spans="1:13">
      <c r="A1217" s="21" t="e">
        <v>#N/A</v>
      </c>
      <c r="B1217" s="22">
        <v>100003216</v>
      </c>
      <c r="C1217" s="21" t="e">
        <v>#N/A</v>
      </c>
      <c r="D1217" t="e">
        <v>#N/A</v>
      </c>
      <c r="E1217" t="s">
        <v>4863</v>
      </c>
      <c r="F1217" s="21" t="e">
        <v>#N/A</v>
      </c>
      <c r="G1217" s="21" t="e">
        <v>#N/A</v>
      </c>
      <c r="H1217" s="21" t="e">
        <v>#N/A</v>
      </c>
      <c r="I1217" s="21" t="e">
        <v>#N/A</v>
      </c>
      <c r="K1217" s="21" t="e">
        <v>#N/A</v>
      </c>
      <c r="L1217" s="21" t="e">
        <v>#N/A</v>
      </c>
      <c r="M1217" t="e">
        <v>#N/A</v>
      </c>
    </row>
    <row r="1218" spans="1:13">
      <c r="A1218" s="21" t="e">
        <v>#N/A</v>
      </c>
      <c r="B1218" s="22">
        <v>100003217</v>
      </c>
      <c r="C1218" s="21" t="e">
        <v>#N/A</v>
      </c>
      <c r="D1218" t="e">
        <v>#N/A</v>
      </c>
      <c r="E1218" t="s">
        <v>4863</v>
      </c>
      <c r="F1218" s="21" t="e">
        <v>#N/A</v>
      </c>
      <c r="G1218" s="21" t="e">
        <v>#N/A</v>
      </c>
      <c r="H1218" s="21" t="e">
        <v>#N/A</v>
      </c>
      <c r="I1218" s="21" t="e">
        <v>#N/A</v>
      </c>
      <c r="K1218" s="21" t="e">
        <v>#N/A</v>
      </c>
      <c r="L1218" s="21" t="e">
        <v>#N/A</v>
      </c>
      <c r="M1218" t="e">
        <v>#N/A</v>
      </c>
    </row>
    <row r="1219" spans="1:13">
      <c r="A1219" s="21" t="e">
        <v>#N/A</v>
      </c>
      <c r="B1219" s="22">
        <v>100003218</v>
      </c>
      <c r="C1219" s="21" t="e">
        <v>#N/A</v>
      </c>
      <c r="D1219" t="e">
        <v>#N/A</v>
      </c>
      <c r="E1219" t="s">
        <v>4863</v>
      </c>
      <c r="F1219" s="21" t="e">
        <v>#N/A</v>
      </c>
      <c r="G1219" s="21" t="e">
        <v>#N/A</v>
      </c>
      <c r="H1219" s="21" t="e">
        <v>#N/A</v>
      </c>
      <c r="I1219" s="21" t="e">
        <v>#N/A</v>
      </c>
      <c r="K1219" s="21" t="e">
        <v>#N/A</v>
      </c>
      <c r="L1219" s="21" t="e">
        <v>#N/A</v>
      </c>
      <c r="M1219" t="e">
        <v>#N/A</v>
      </c>
    </row>
    <row r="1220" spans="1:13">
      <c r="A1220" s="21" t="e">
        <v>#N/A</v>
      </c>
      <c r="B1220" s="22">
        <v>100003219</v>
      </c>
      <c r="C1220" s="21" t="e">
        <v>#N/A</v>
      </c>
      <c r="D1220" t="e">
        <v>#N/A</v>
      </c>
      <c r="E1220" t="s">
        <v>4863</v>
      </c>
      <c r="F1220" s="21" t="e">
        <v>#N/A</v>
      </c>
      <c r="G1220" s="21" t="e">
        <v>#N/A</v>
      </c>
      <c r="H1220" s="21" t="e">
        <v>#N/A</v>
      </c>
      <c r="I1220" s="21" t="e">
        <v>#N/A</v>
      </c>
      <c r="K1220" s="21" t="e">
        <v>#N/A</v>
      </c>
      <c r="L1220" s="21" t="e">
        <v>#N/A</v>
      </c>
      <c r="M1220" t="e">
        <v>#N/A</v>
      </c>
    </row>
    <row r="1221" spans="1:13">
      <c r="A1221" s="21" t="e">
        <v>#N/A</v>
      </c>
      <c r="B1221" s="22">
        <v>100003220</v>
      </c>
      <c r="C1221" s="21" t="e">
        <v>#N/A</v>
      </c>
      <c r="D1221" t="e">
        <v>#N/A</v>
      </c>
      <c r="E1221" t="s">
        <v>4863</v>
      </c>
      <c r="F1221" s="21" t="e">
        <v>#N/A</v>
      </c>
      <c r="G1221" s="21" t="e">
        <v>#N/A</v>
      </c>
      <c r="H1221" s="21" t="e">
        <v>#N/A</v>
      </c>
      <c r="I1221" s="21" t="e">
        <v>#N/A</v>
      </c>
      <c r="K1221" s="21" t="e">
        <v>#N/A</v>
      </c>
      <c r="L1221" s="21" t="e">
        <v>#N/A</v>
      </c>
      <c r="M1221" t="e">
        <v>#N/A</v>
      </c>
    </row>
    <row r="1222" spans="1:13">
      <c r="A1222" s="21" t="e">
        <v>#N/A</v>
      </c>
      <c r="B1222" s="22">
        <v>100003221</v>
      </c>
      <c r="C1222" s="21" t="e">
        <v>#N/A</v>
      </c>
      <c r="D1222" t="e">
        <v>#N/A</v>
      </c>
      <c r="E1222" t="s">
        <v>4863</v>
      </c>
      <c r="F1222" s="21" t="e">
        <v>#N/A</v>
      </c>
      <c r="G1222" s="21" t="e">
        <v>#N/A</v>
      </c>
      <c r="H1222" s="21" t="e">
        <v>#N/A</v>
      </c>
      <c r="I1222" s="21" t="e">
        <v>#N/A</v>
      </c>
      <c r="K1222" s="21" t="e">
        <v>#N/A</v>
      </c>
      <c r="L1222" s="21" t="e">
        <v>#N/A</v>
      </c>
      <c r="M1222" t="e">
        <v>#N/A</v>
      </c>
    </row>
    <row r="1223" spans="1:13">
      <c r="A1223" s="21" t="e">
        <v>#N/A</v>
      </c>
      <c r="B1223" s="22">
        <v>100003222</v>
      </c>
      <c r="C1223" s="21" t="e">
        <v>#N/A</v>
      </c>
      <c r="D1223" t="e">
        <v>#N/A</v>
      </c>
      <c r="E1223" t="s">
        <v>4863</v>
      </c>
      <c r="F1223" s="21" t="e">
        <v>#N/A</v>
      </c>
      <c r="G1223" s="21" t="e">
        <v>#N/A</v>
      </c>
      <c r="H1223" s="21" t="e">
        <v>#N/A</v>
      </c>
      <c r="I1223" s="21" t="e">
        <v>#N/A</v>
      </c>
      <c r="K1223" s="21" t="e">
        <v>#N/A</v>
      </c>
      <c r="L1223" s="21" t="e">
        <v>#N/A</v>
      </c>
      <c r="M1223" t="e">
        <v>#N/A</v>
      </c>
    </row>
    <row r="1224" spans="1:13">
      <c r="A1224" s="21" t="e">
        <v>#N/A</v>
      </c>
      <c r="B1224" s="22">
        <v>100003223</v>
      </c>
      <c r="C1224" s="21" t="e">
        <v>#N/A</v>
      </c>
      <c r="D1224" t="e">
        <v>#N/A</v>
      </c>
      <c r="E1224" t="s">
        <v>4863</v>
      </c>
      <c r="F1224" s="21" t="e">
        <v>#N/A</v>
      </c>
      <c r="G1224" s="21" t="e">
        <v>#N/A</v>
      </c>
      <c r="H1224" s="21" t="e">
        <v>#N/A</v>
      </c>
      <c r="I1224" s="21" t="e">
        <v>#N/A</v>
      </c>
      <c r="K1224" s="21" t="e">
        <v>#N/A</v>
      </c>
      <c r="L1224" s="21" t="e">
        <v>#N/A</v>
      </c>
      <c r="M1224" t="e">
        <v>#N/A</v>
      </c>
    </row>
    <row r="1225" spans="1:13">
      <c r="A1225" s="21" t="e">
        <v>#N/A</v>
      </c>
      <c r="B1225" s="22">
        <v>100003224</v>
      </c>
      <c r="C1225" s="21" t="e">
        <v>#N/A</v>
      </c>
      <c r="D1225" t="e">
        <v>#N/A</v>
      </c>
      <c r="E1225" t="s">
        <v>4863</v>
      </c>
      <c r="F1225" s="21" t="e">
        <v>#N/A</v>
      </c>
      <c r="G1225" s="21" t="e">
        <v>#N/A</v>
      </c>
      <c r="H1225" s="21" t="e">
        <v>#N/A</v>
      </c>
      <c r="I1225" s="21" t="e">
        <v>#N/A</v>
      </c>
      <c r="K1225" s="21" t="e">
        <v>#N/A</v>
      </c>
      <c r="L1225" s="21" t="e">
        <v>#N/A</v>
      </c>
      <c r="M1225" t="e">
        <v>#N/A</v>
      </c>
    </row>
    <row r="1226" spans="1:13">
      <c r="A1226" s="21" t="e">
        <v>#N/A</v>
      </c>
      <c r="B1226" s="22">
        <v>100003225</v>
      </c>
      <c r="C1226" s="21" t="e">
        <v>#N/A</v>
      </c>
      <c r="D1226" t="e">
        <v>#N/A</v>
      </c>
      <c r="E1226" t="s">
        <v>4863</v>
      </c>
      <c r="F1226" s="21" t="e">
        <v>#N/A</v>
      </c>
      <c r="G1226" s="21" t="e">
        <v>#N/A</v>
      </c>
      <c r="H1226" s="21" t="e">
        <v>#N/A</v>
      </c>
      <c r="I1226" s="21" t="e">
        <v>#N/A</v>
      </c>
      <c r="K1226" s="21" t="e">
        <v>#N/A</v>
      </c>
      <c r="L1226" s="21" t="e">
        <v>#N/A</v>
      </c>
      <c r="M1226" t="e">
        <v>#N/A</v>
      </c>
    </row>
    <row r="1227" spans="1:13">
      <c r="A1227" s="21" t="e">
        <v>#N/A</v>
      </c>
      <c r="B1227" s="22">
        <v>100003226</v>
      </c>
      <c r="C1227" s="21" t="e">
        <v>#N/A</v>
      </c>
      <c r="D1227" t="e">
        <v>#N/A</v>
      </c>
      <c r="E1227" t="s">
        <v>4863</v>
      </c>
      <c r="F1227" s="21" t="e">
        <v>#N/A</v>
      </c>
      <c r="G1227" s="21" t="e">
        <v>#N/A</v>
      </c>
      <c r="H1227" s="21" t="e">
        <v>#N/A</v>
      </c>
      <c r="I1227" s="21" t="e">
        <v>#N/A</v>
      </c>
      <c r="K1227" s="21" t="e">
        <v>#N/A</v>
      </c>
      <c r="L1227" s="21" t="e">
        <v>#N/A</v>
      </c>
      <c r="M1227" t="e">
        <v>#N/A</v>
      </c>
    </row>
    <row r="1228" spans="1:13">
      <c r="A1228" s="21" t="e">
        <v>#N/A</v>
      </c>
      <c r="B1228" s="22">
        <v>100003227</v>
      </c>
      <c r="C1228" s="21" t="e">
        <v>#N/A</v>
      </c>
      <c r="D1228" t="e">
        <v>#N/A</v>
      </c>
      <c r="E1228" t="s">
        <v>4863</v>
      </c>
      <c r="F1228" s="21" t="e">
        <v>#N/A</v>
      </c>
      <c r="G1228" s="21" t="e">
        <v>#N/A</v>
      </c>
      <c r="H1228" s="21" t="e">
        <v>#N/A</v>
      </c>
      <c r="I1228" s="21" t="e">
        <v>#N/A</v>
      </c>
      <c r="K1228" s="21" t="e">
        <v>#N/A</v>
      </c>
      <c r="L1228" s="21" t="e">
        <v>#N/A</v>
      </c>
      <c r="M1228" t="e">
        <v>#N/A</v>
      </c>
    </row>
    <row r="1229" spans="1:13">
      <c r="A1229" s="21" t="e">
        <v>#N/A</v>
      </c>
      <c r="B1229" s="22">
        <v>100003228</v>
      </c>
      <c r="C1229" s="21" t="e">
        <v>#N/A</v>
      </c>
      <c r="D1229" t="e">
        <v>#N/A</v>
      </c>
      <c r="E1229" t="s">
        <v>4863</v>
      </c>
      <c r="F1229" s="21" t="e">
        <v>#N/A</v>
      </c>
      <c r="G1229" s="21" t="e">
        <v>#N/A</v>
      </c>
      <c r="H1229" s="21" t="e">
        <v>#N/A</v>
      </c>
      <c r="I1229" s="21" t="e">
        <v>#N/A</v>
      </c>
      <c r="K1229" s="21" t="e">
        <v>#N/A</v>
      </c>
      <c r="L1229" s="21" t="e">
        <v>#N/A</v>
      </c>
      <c r="M1229" t="e">
        <v>#N/A</v>
      </c>
    </row>
    <row r="1230" spans="1:13">
      <c r="A1230" s="21" t="e">
        <v>#N/A</v>
      </c>
      <c r="B1230" s="22">
        <v>100003229</v>
      </c>
      <c r="C1230" s="21" t="e">
        <v>#N/A</v>
      </c>
      <c r="D1230" t="e">
        <v>#N/A</v>
      </c>
      <c r="E1230" t="s">
        <v>4863</v>
      </c>
      <c r="F1230" s="21" t="e">
        <v>#N/A</v>
      </c>
      <c r="G1230" s="21" t="e">
        <v>#N/A</v>
      </c>
      <c r="H1230" s="21" t="e">
        <v>#N/A</v>
      </c>
      <c r="I1230" s="21" t="e">
        <v>#N/A</v>
      </c>
      <c r="K1230" s="21" t="e">
        <v>#N/A</v>
      </c>
      <c r="L1230" s="21" t="e">
        <v>#N/A</v>
      </c>
      <c r="M1230" t="e">
        <v>#N/A</v>
      </c>
    </row>
    <row r="1231" spans="1:13">
      <c r="A1231" s="21" t="e">
        <v>#N/A</v>
      </c>
      <c r="B1231" s="22">
        <v>100003230</v>
      </c>
      <c r="C1231" s="21" t="e">
        <v>#N/A</v>
      </c>
      <c r="D1231" t="e">
        <v>#N/A</v>
      </c>
      <c r="E1231" t="s">
        <v>4863</v>
      </c>
      <c r="F1231" s="21" t="e">
        <v>#N/A</v>
      </c>
      <c r="G1231" s="21" t="e">
        <v>#N/A</v>
      </c>
      <c r="H1231" s="21" t="e">
        <v>#N/A</v>
      </c>
      <c r="I1231" s="21" t="e">
        <v>#N/A</v>
      </c>
      <c r="K1231" s="21" t="e">
        <v>#N/A</v>
      </c>
      <c r="L1231" s="21" t="e">
        <v>#N/A</v>
      </c>
      <c r="M1231" t="e">
        <v>#N/A</v>
      </c>
    </row>
    <row r="1232" spans="1:13">
      <c r="A1232" s="21" t="e">
        <v>#N/A</v>
      </c>
      <c r="B1232" s="22">
        <v>100003231</v>
      </c>
      <c r="C1232" s="21" t="e">
        <v>#N/A</v>
      </c>
      <c r="D1232" t="e">
        <v>#N/A</v>
      </c>
      <c r="E1232" t="s">
        <v>4863</v>
      </c>
      <c r="F1232" s="21" t="e">
        <v>#N/A</v>
      </c>
      <c r="G1232" s="21" t="e">
        <v>#N/A</v>
      </c>
      <c r="H1232" s="21" t="e">
        <v>#N/A</v>
      </c>
      <c r="I1232" s="21" t="e">
        <v>#N/A</v>
      </c>
      <c r="K1232" s="21" t="e">
        <v>#N/A</v>
      </c>
      <c r="L1232" s="21" t="e">
        <v>#N/A</v>
      </c>
      <c r="M1232" t="e">
        <v>#N/A</v>
      </c>
    </row>
    <row r="1233" spans="1:13">
      <c r="A1233" s="21" t="e">
        <v>#N/A</v>
      </c>
      <c r="B1233" s="22">
        <v>100003232</v>
      </c>
      <c r="C1233" s="21" t="e">
        <v>#N/A</v>
      </c>
      <c r="D1233" t="e">
        <v>#N/A</v>
      </c>
      <c r="E1233" t="s">
        <v>4863</v>
      </c>
      <c r="F1233" s="21" t="e">
        <v>#N/A</v>
      </c>
      <c r="G1233" s="21" t="e">
        <v>#N/A</v>
      </c>
      <c r="H1233" s="21" t="e">
        <v>#N/A</v>
      </c>
      <c r="I1233" s="21" t="e">
        <v>#N/A</v>
      </c>
      <c r="K1233" s="21" t="e">
        <v>#N/A</v>
      </c>
      <c r="L1233" s="21" t="e">
        <v>#N/A</v>
      </c>
      <c r="M1233" t="e">
        <v>#N/A</v>
      </c>
    </row>
    <row r="1234" spans="1:13">
      <c r="A1234" s="21" t="e">
        <v>#N/A</v>
      </c>
      <c r="B1234" s="22">
        <v>100003233</v>
      </c>
      <c r="C1234" s="21" t="e">
        <v>#N/A</v>
      </c>
      <c r="D1234" t="e">
        <v>#N/A</v>
      </c>
      <c r="E1234" t="s">
        <v>4863</v>
      </c>
      <c r="F1234" s="21" t="e">
        <v>#N/A</v>
      </c>
      <c r="G1234" s="21" t="e">
        <v>#N/A</v>
      </c>
      <c r="H1234" s="21" t="e">
        <v>#N/A</v>
      </c>
      <c r="I1234" s="21" t="e">
        <v>#N/A</v>
      </c>
      <c r="K1234" s="21" t="e">
        <v>#N/A</v>
      </c>
      <c r="L1234" s="21" t="e">
        <v>#N/A</v>
      </c>
      <c r="M1234" t="e">
        <v>#N/A</v>
      </c>
    </row>
    <row r="1235" spans="1:13">
      <c r="A1235" s="21" t="e">
        <v>#N/A</v>
      </c>
      <c r="B1235" s="22">
        <v>100003234</v>
      </c>
      <c r="C1235" s="21" t="e">
        <v>#N/A</v>
      </c>
      <c r="D1235" t="e">
        <v>#N/A</v>
      </c>
      <c r="E1235" t="s">
        <v>4863</v>
      </c>
      <c r="F1235" s="21" t="e">
        <v>#N/A</v>
      </c>
      <c r="G1235" s="21" t="e">
        <v>#N/A</v>
      </c>
      <c r="H1235" s="21" t="e">
        <v>#N/A</v>
      </c>
      <c r="I1235" s="21" t="e">
        <v>#N/A</v>
      </c>
      <c r="K1235" s="21" t="e">
        <v>#N/A</v>
      </c>
      <c r="L1235" s="21" t="e">
        <v>#N/A</v>
      </c>
      <c r="M1235" t="e">
        <v>#N/A</v>
      </c>
    </row>
    <row r="1236" spans="1:13">
      <c r="A1236" s="21" t="e">
        <v>#N/A</v>
      </c>
      <c r="B1236" s="22">
        <v>100003235</v>
      </c>
      <c r="C1236" s="21" t="e">
        <v>#N/A</v>
      </c>
      <c r="D1236" t="e">
        <v>#N/A</v>
      </c>
      <c r="E1236" t="s">
        <v>4863</v>
      </c>
      <c r="F1236" s="21" t="e">
        <v>#N/A</v>
      </c>
      <c r="G1236" s="21" t="e">
        <v>#N/A</v>
      </c>
      <c r="H1236" s="21" t="e">
        <v>#N/A</v>
      </c>
      <c r="I1236" s="21" t="e">
        <v>#N/A</v>
      </c>
      <c r="K1236" s="21" t="e">
        <v>#N/A</v>
      </c>
      <c r="L1236" s="21" t="e">
        <v>#N/A</v>
      </c>
      <c r="M1236" t="e">
        <v>#N/A</v>
      </c>
    </row>
    <row r="1237" spans="1:13">
      <c r="A1237" s="21" t="e">
        <v>#N/A</v>
      </c>
      <c r="B1237" s="22">
        <v>100003236</v>
      </c>
      <c r="C1237" s="21" t="e">
        <v>#N/A</v>
      </c>
      <c r="D1237" t="e">
        <v>#N/A</v>
      </c>
      <c r="E1237" t="s">
        <v>4863</v>
      </c>
      <c r="F1237" s="21" t="e">
        <v>#N/A</v>
      </c>
      <c r="G1237" s="21" t="e">
        <v>#N/A</v>
      </c>
      <c r="H1237" s="21" t="e">
        <v>#N/A</v>
      </c>
      <c r="I1237" s="21" t="e">
        <v>#N/A</v>
      </c>
      <c r="K1237" s="21" t="e">
        <v>#N/A</v>
      </c>
      <c r="L1237" s="21" t="e">
        <v>#N/A</v>
      </c>
      <c r="M1237" t="e">
        <v>#N/A</v>
      </c>
    </row>
    <row r="1238" spans="1:13">
      <c r="A1238" s="21" t="e">
        <v>#N/A</v>
      </c>
      <c r="B1238" s="22">
        <v>100003237</v>
      </c>
      <c r="C1238" s="21" t="e">
        <v>#N/A</v>
      </c>
      <c r="D1238" t="e">
        <v>#N/A</v>
      </c>
      <c r="E1238" t="s">
        <v>4863</v>
      </c>
      <c r="F1238" s="21" t="e">
        <v>#N/A</v>
      </c>
      <c r="G1238" s="21" t="e">
        <v>#N/A</v>
      </c>
      <c r="H1238" s="21" t="e">
        <v>#N/A</v>
      </c>
      <c r="I1238" s="21" t="e">
        <v>#N/A</v>
      </c>
      <c r="K1238" s="21" t="e">
        <v>#N/A</v>
      </c>
      <c r="L1238" s="21" t="e">
        <v>#N/A</v>
      </c>
      <c r="M1238" t="e">
        <v>#N/A</v>
      </c>
    </row>
    <row r="1239" spans="1:13">
      <c r="A1239" s="21" t="e">
        <v>#N/A</v>
      </c>
      <c r="B1239" s="22">
        <v>100003238</v>
      </c>
      <c r="C1239" s="21" t="e">
        <v>#N/A</v>
      </c>
      <c r="D1239" t="e">
        <v>#N/A</v>
      </c>
      <c r="E1239" t="s">
        <v>4863</v>
      </c>
      <c r="F1239" s="21" t="e">
        <v>#N/A</v>
      </c>
      <c r="G1239" s="21" t="e">
        <v>#N/A</v>
      </c>
      <c r="H1239" s="21" t="e">
        <v>#N/A</v>
      </c>
      <c r="I1239" s="21" t="e">
        <v>#N/A</v>
      </c>
      <c r="K1239" s="21" t="e">
        <v>#N/A</v>
      </c>
      <c r="L1239" s="21" t="e">
        <v>#N/A</v>
      </c>
      <c r="M1239" t="e">
        <v>#N/A</v>
      </c>
    </row>
    <row r="1240" spans="1:13">
      <c r="A1240" s="21" t="e">
        <v>#N/A</v>
      </c>
      <c r="B1240" s="22">
        <v>100003239</v>
      </c>
      <c r="C1240" s="21" t="e">
        <v>#N/A</v>
      </c>
      <c r="D1240" t="e">
        <v>#N/A</v>
      </c>
      <c r="E1240" t="s">
        <v>4863</v>
      </c>
      <c r="F1240" s="21" t="e">
        <v>#N/A</v>
      </c>
      <c r="G1240" s="21" t="e">
        <v>#N/A</v>
      </c>
      <c r="H1240" s="21" t="e">
        <v>#N/A</v>
      </c>
      <c r="I1240" s="21" t="e">
        <v>#N/A</v>
      </c>
      <c r="K1240" s="21" t="e">
        <v>#N/A</v>
      </c>
      <c r="L1240" s="21" t="e">
        <v>#N/A</v>
      </c>
      <c r="M1240" t="e">
        <v>#N/A</v>
      </c>
    </row>
    <row r="1241" spans="1:13">
      <c r="A1241" s="21" t="e">
        <v>#N/A</v>
      </c>
      <c r="B1241" s="22">
        <v>100003240</v>
      </c>
      <c r="C1241" s="21" t="e">
        <v>#N/A</v>
      </c>
      <c r="D1241" t="e">
        <v>#N/A</v>
      </c>
      <c r="E1241" t="s">
        <v>4863</v>
      </c>
      <c r="F1241" s="21" t="e">
        <v>#N/A</v>
      </c>
      <c r="G1241" s="21" t="e">
        <v>#N/A</v>
      </c>
      <c r="H1241" s="21" t="e">
        <v>#N/A</v>
      </c>
      <c r="I1241" s="21" t="e">
        <v>#N/A</v>
      </c>
      <c r="K1241" s="21" t="e">
        <v>#N/A</v>
      </c>
      <c r="L1241" s="21" t="e">
        <v>#N/A</v>
      </c>
      <c r="M1241" t="e">
        <v>#N/A</v>
      </c>
    </row>
    <row r="1242" spans="1:13">
      <c r="A1242" s="21" t="e">
        <v>#N/A</v>
      </c>
      <c r="B1242" s="22">
        <v>100003241</v>
      </c>
      <c r="C1242" s="21" t="e">
        <v>#N/A</v>
      </c>
      <c r="D1242" t="e">
        <v>#N/A</v>
      </c>
      <c r="E1242" t="s">
        <v>4863</v>
      </c>
      <c r="F1242" s="21" t="e">
        <v>#N/A</v>
      </c>
      <c r="G1242" s="21" t="e">
        <v>#N/A</v>
      </c>
      <c r="H1242" s="21" t="e">
        <v>#N/A</v>
      </c>
      <c r="I1242" s="21" t="e">
        <v>#N/A</v>
      </c>
      <c r="K1242" s="21" t="e">
        <v>#N/A</v>
      </c>
      <c r="L1242" s="21" t="e">
        <v>#N/A</v>
      </c>
      <c r="M1242" t="e">
        <v>#N/A</v>
      </c>
    </row>
    <row r="1243" spans="1:13">
      <c r="A1243" s="21" t="e">
        <v>#N/A</v>
      </c>
      <c r="B1243" s="22">
        <v>100003242</v>
      </c>
      <c r="C1243" s="21" t="e">
        <v>#N/A</v>
      </c>
      <c r="D1243" t="e">
        <v>#N/A</v>
      </c>
      <c r="E1243" t="s">
        <v>4863</v>
      </c>
      <c r="F1243" s="21" t="e">
        <v>#N/A</v>
      </c>
      <c r="G1243" s="21" t="e">
        <v>#N/A</v>
      </c>
      <c r="H1243" s="21" t="e">
        <v>#N/A</v>
      </c>
      <c r="I1243" s="21" t="e">
        <v>#N/A</v>
      </c>
      <c r="K1243" s="21" t="e">
        <v>#N/A</v>
      </c>
      <c r="L1243" s="21" t="e">
        <v>#N/A</v>
      </c>
      <c r="M1243" t="e">
        <v>#N/A</v>
      </c>
    </row>
    <row r="1244" spans="1:13">
      <c r="A1244" s="21" t="e">
        <v>#N/A</v>
      </c>
      <c r="B1244" s="22">
        <v>100003243</v>
      </c>
      <c r="C1244" s="21" t="e">
        <v>#N/A</v>
      </c>
      <c r="D1244" t="e">
        <v>#N/A</v>
      </c>
      <c r="E1244" t="s">
        <v>4863</v>
      </c>
      <c r="F1244" s="21" t="e">
        <v>#N/A</v>
      </c>
      <c r="G1244" s="21" t="e">
        <v>#N/A</v>
      </c>
      <c r="H1244" s="21" t="e">
        <v>#N/A</v>
      </c>
      <c r="I1244" s="21" t="e">
        <v>#N/A</v>
      </c>
      <c r="K1244" s="21" t="e">
        <v>#N/A</v>
      </c>
      <c r="L1244" s="21" t="e">
        <v>#N/A</v>
      </c>
      <c r="M1244" t="e">
        <v>#N/A</v>
      </c>
    </row>
    <row r="1245" spans="1:13">
      <c r="A1245" s="21" t="e">
        <v>#N/A</v>
      </c>
      <c r="B1245" s="22">
        <v>100003244</v>
      </c>
      <c r="C1245" s="21" t="e">
        <v>#N/A</v>
      </c>
      <c r="D1245" t="e">
        <v>#N/A</v>
      </c>
      <c r="E1245" t="s">
        <v>4863</v>
      </c>
      <c r="F1245" s="21" t="e">
        <v>#N/A</v>
      </c>
      <c r="G1245" s="21" t="e">
        <v>#N/A</v>
      </c>
      <c r="H1245" s="21" t="e">
        <v>#N/A</v>
      </c>
      <c r="I1245" s="21" t="e">
        <v>#N/A</v>
      </c>
      <c r="K1245" s="21" t="e">
        <v>#N/A</v>
      </c>
      <c r="L1245" s="21" t="e">
        <v>#N/A</v>
      </c>
      <c r="M1245" t="e">
        <v>#N/A</v>
      </c>
    </row>
    <row r="1246" spans="1:13">
      <c r="A1246" s="21" t="e">
        <v>#N/A</v>
      </c>
      <c r="B1246" s="22">
        <v>100003245</v>
      </c>
      <c r="C1246" s="21" t="e">
        <v>#N/A</v>
      </c>
      <c r="D1246" t="e">
        <v>#N/A</v>
      </c>
      <c r="E1246" t="s">
        <v>4863</v>
      </c>
      <c r="F1246" s="21" t="e">
        <v>#N/A</v>
      </c>
      <c r="G1246" s="21" t="e">
        <v>#N/A</v>
      </c>
      <c r="H1246" s="21" t="e">
        <v>#N/A</v>
      </c>
      <c r="I1246" s="21" t="e">
        <v>#N/A</v>
      </c>
      <c r="K1246" s="21" t="e">
        <v>#N/A</v>
      </c>
      <c r="L1246" s="21" t="e">
        <v>#N/A</v>
      </c>
      <c r="M1246" t="e">
        <v>#N/A</v>
      </c>
    </row>
    <row r="1247" spans="1:13">
      <c r="A1247" s="21" t="e">
        <v>#N/A</v>
      </c>
      <c r="B1247" s="22">
        <v>100003246</v>
      </c>
      <c r="C1247" s="21" t="e">
        <v>#N/A</v>
      </c>
      <c r="D1247" t="e">
        <v>#N/A</v>
      </c>
      <c r="E1247" t="s">
        <v>4863</v>
      </c>
      <c r="F1247" s="21" t="e">
        <v>#N/A</v>
      </c>
      <c r="G1247" s="21" t="e">
        <v>#N/A</v>
      </c>
      <c r="H1247" s="21" t="e">
        <v>#N/A</v>
      </c>
      <c r="I1247" s="21" t="e">
        <v>#N/A</v>
      </c>
      <c r="K1247" s="21" t="e">
        <v>#N/A</v>
      </c>
      <c r="L1247" s="21" t="e">
        <v>#N/A</v>
      </c>
      <c r="M1247" t="e">
        <v>#N/A</v>
      </c>
    </row>
    <row r="1248" spans="1:13">
      <c r="A1248" s="21" t="e">
        <v>#N/A</v>
      </c>
      <c r="B1248" s="22">
        <v>100003247</v>
      </c>
      <c r="C1248" s="21" t="e">
        <v>#N/A</v>
      </c>
      <c r="D1248" t="e">
        <v>#N/A</v>
      </c>
      <c r="E1248" t="s">
        <v>4863</v>
      </c>
      <c r="F1248" s="21" t="e">
        <v>#N/A</v>
      </c>
      <c r="G1248" s="21" t="e">
        <v>#N/A</v>
      </c>
      <c r="H1248" s="21" t="e">
        <v>#N/A</v>
      </c>
      <c r="I1248" s="21" t="e">
        <v>#N/A</v>
      </c>
      <c r="K1248" s="21" t="e">
        <v>#N/A</v>
      </c>
      <c r="L1248" s="21" t="e">
        <v>#N/A</v>
      </c>
      <c r="M1248" t="e">
        <v>#N/A</v>
      </c>
    </row>
    <row r="1249" spans="1:13">
      <c r="A1249" s="21" t="e">
        <v>#N/A</v>
      </c>
      <c r="B1249" s="22">
        <v>100003248</v>
      </c>
      <c r="C1249" s="21" t="e">
        <v>#N/A</v>
      </c>
      <c r="D1249" t="e">
        <v>#N/A</v>
      </c>
      <c r="E1249" t="s">
        <v>4863</v>
      </c>
      <c r="F1249" s="21" t="e">
        <v>#N/A</v>
      </c>
      <c r="G1249" s="21" t="e">
        <v>#N/A</v>
      </c>
      <c r="H1249" s="21" t="e">
        <v>#N/A</v>
      </c>
      <c r="I1249" s="21" t="e">
        <v>#N/A</v>
      </c>
      <c r="K1249" s="21" t="e">
        <v>#N/A</v>
      </c>
      <c r="L1249" s="21" t="e">
        <v>#N/A</v>
      </c>
      <c r="M1249" t="e">
        <v>#N/A</v>
      </c>
    </row>
    <row r="1250" spans="1:13">
      <c r="A1250" s="21" t="e">
        <v>#N/A</v>
      </c>
      <c r="B1250" s="22">
        <v>100003249</v>
      </c>
      <c r="C1250" s="21" t="e">
        <v>#N/A</v>
      </c>
      <c r="D1250" t="e">
        <v>#N/A</v>
      </c>
      <c r="E1250" t="s">
        <v>4863</v>
      </c>
      <c r="F1250" s="21" t="e">
        <v>#N/A</v>
      </c>
      <c r="G1250" s="21" t="e">
        <v>#N/A</v>
      </c>
      <c r="H1250" s="21" t="e">
        <v>#N/A</v>
      </c>
      <c r="I1250" s="21" t="e">
        <v>#N/A</v>
      </c>
      <c r="K1250" s="21" t="e">
        <v>#N/A</v>
      </c>
      <c r="L1250" s="21" t="e">
        <v>#N/A</v>
      </c>
      <c r="M1250" t="e">
        <v>#N/A</v>
      </c>
    </row>
    <row r="1251" spans="1:13">
      <c r="A1251" s="21" t="e">
        <v>#N/A</v>
      </c>
      <c r="B1251" s="22">
        <v>100003250</v>
      </c>
      <c r="C1251" s="21" t="e">
        <v>#N/A</v>
      </c>
      <c r="D1251" t="e">
        <v>#N/A</v>
      </c>
      <c r="E1251" t="s">
        <v>4863</v>
      </c>
      <c r="F1251" s="21" t="e">
        <v>#N/A</v>
      </c>
      <c r="G1251" s="21" t="e">
        <v>#N/A</v>
      </c>
      <c r="H1251" s="21" t="e">
        <v>#N/A</v>
      </c>
      <c r="I1251" s="21" t="e">
        <v>#N/A</v>
      </c>
      <c r="K1251" s="21" t="e">
        <v>#N/A</v>
      </c>
      <c r="L1251" s="21" t="e">
        <v>#N/A</v>
      </c>
      <c r="M1251" t="e">
        <v>#N/A</v>
      </c>
    </row>
    <row r="1252" spans="1:13">
      <c r="A1252" s="21" t="e">
        <v>#N/A</v>
      </c>
      <c r="B1252" s="22">
        <v>100003251</v>
      </c>
      <c r="C1252" s="21" t="e">
        <v>#N/A</v>
      </c>
      <c r="D1252" t="e">
        <v>#N/A</v>
      </c>
      <c r="E1252" t="s">
        <v>4863</v>
      </c>
      <c r="F1252" s="21" t="e">
        <v>#N/A</v>
      </c>
      <c r="G1252" s="21" t="e">
        <v>#N/A</v>
      </c>
      <c r="H1252" s="21" t="e">
        <v>#N/A</v>
      </c>
      <c r="I1252" s="21" t="e">
        <v>#N/A</v>
      </c>
      <c r="K1252" s="21" t="e">
        <v>#N/A</v>
      </c>
      <c r="L1252" s="21" t="e">
        <v>#N/A</v>
      </c>
      <c r="M1252" t="e">
        <v>#N/A</v>
      </c>
    </row>
    <row r="1253" spans="1:13">
      <c r="A1253" s="21" t="e">
        <v>#N/A</v>
      </c>
      <c r="B1253" s="22">
        <v>100003252</v>
      </c>
      <c r="C1253" s="21" t="e">
        <v>#N/A</v>
      </c>
      <c r="D1253" t="e">
        <v>#N/A</v>
      </c>
      <c r="E1253" t="s">
        <v>4863</v>
      </c>
      <c r="F1253" s="21" t="e">
        <v>#N/A</v>
      </c>
      <c r="G1253" s="21" t="e">
        <v>#N/A</v>
      </c>
      <c r="H1253" s="21" t="e">
        <v>#N/A</v>
      </c>
      <c r="I1253" s="21" t="e">
        <v>#N/A</v>
      </c>
      <c r="K1253" s="21" t="e">
        <v>#N/A</v>
      </c>
      <c r="L1253" s="21" t="e">
        <v>#N/A</v>
      </c>
      <c r="M1253" t="e">
        <v>#N/A</v>
      </c>
    </row>
    <row r="1254" spans="1:13">
      <c r="A1254" s="21" t="e">
        <v>#N/A</v>
      </c>
      <c r="B1254" s="22">
        <v>100003253</v>
      </c>
      <c r="C1254" s="21" t="e">
        <v>#N/A</v>
      </c>
      <c r="D1254" t="e">
        <v>#N/A</v>
      </c>
      <c r="E1254" t="s">
        <v>4863</v>
      </c>
      <c r="F1254" s="21" t="e">
        <v>#N/A</v>
      </c>
      <c r="G1254" s="21" t="e">
        <v>#N/A</v>
      </c>
      <c r="H1254" s="21" t="e">
        <v>#N/A</v>
      </c>
      <c r="I1254" s="21" t="e">
        <v>#N/A</v>
      </c>
      <c r="K1254" s="21" t="e">
        <v>#N/A</v>
      </c>
      <c r="L1254" s="21" t="e">
        <v>#N/A</v>
      </c>
      <c r="M1254" t="e">
        <v>#N/A</v>
      </c>
    </row>
    <row r="1255" spans="1:13">
      <c r="A1255" s="21" t="e">
        <v>#N/A</v>
      </c>
      <c r="B1255" s="22">
        <v>100003254</v>
      </c>
      <c r="C1255" s="21" t="e">
        <v>#N/A</v>
      </c>
      <c r="D1255" t="e">
        <v>#N/A</v>
      </c>
      <c r="E1255" t="s">
        <v>4863</v>
      </c>
      <c r="F1255" s="21" t="e">
        <v>#N/A</v>
      </c>
      <c r="G1255" s="21" t="e">
        <v>#N/A</v>
      </c>
      <c r="H1255" s="21" t="e">
        <v>#N/A</v>
      </c>
      <c r="I1255" s="21" t="e">
        <v>#N/A</v>
      </c>
      <c r="K1255" s="21" t="e">
        <v>#N/A</v>
      </c>
      <c r="L1255" s="21" t="e">
        <v>#N/A</v>
      </c>
      <c r="M1255" t="e">
        <v>#N/A</v>
      </c>
    </row>
    <row r="1256" spans="1:13">
      <c r="A1256" s="21" t="e">
        <v>#N/A</v>
      </c>
      <c r="B1256" s="22">
        <v>100003255</v>
      </c>
      <c r="C1256" s="21" t="e">
        <v>#N/A</v>
      </c>
      <c r="D1256" t="e">
        <v>#N/A</v>
      </c>
      <c r="E1256" t="s">
        <v>4863</v>
      </c>
      <c r="F1256" s="21" t="e">
        <v>#N/A</v>
      </c>
      <c r="G1256" s="21" t="e">
        <v>#N/A</v>
      </c>
      <c r="H1256" s="21" t="e">
        <v>#N/A</v>
      </c>
      <c r="I1256" s="21" t="e">
        <v>#N/A</v>
      </c>
      <c r="K1256" s="21" t="e">
        <v>#N/A</v>
      </c>
      <c r="L1256" s="21" t="e">
        <v>#N/A</v>
      </c>
      <c r="M1256" t="e">
        <v>#N/A</v>
      </c>
    </row>
    <row r="1257" spans="1:13">
      <c r="A1257" s="21" t="e">
        <v>#N/A</v>
      </c>
      <c r="B1257" s="22">
        <v>100003256</v>
      </c>
      <c r="C1257" s="21" t="e">
        <v>#N/A</v>
      </c>
      <c r="D1257" t="e">
        <v>#N/A</v>
      </c>
      <c r="E1257" t="s">
        <v>4863</v>
      </c>
      <c r="F1257" s="21" t="e">
        <v>#N/A</v>
      </c>
      <c r="G1257" s="21" t="e">
        <v>#N/A</v>
      </c>
      <c r="H1257" s="21" t="e">
        <v>#N/A</v>
      </c>
      <c r="I1257" s="21" t="e">
        <v>#N/A</v>
      </c>
      <c r="K1257" s="21" t="e">
        <v>#N/A</v>
      </c>
      <c r="L1257" s="21" t="e">
        <v>#N/A</v>
      </c>
      <c r="M1257" t="e">
        <v>#N/A</v>
      </c>
    </row>
    <row r="1258" spans="1:13">
      <c r="A1258" s="21" t="e">
        <v>#N/A</v>
      </c>
      <c r="B1258" s="22">
        <v>100003257</v>
      </c>
      <c r="C1258" s="21" t="e">
        <v>#N/A</v>
      </c>
      <c r="D1258" t="e">
        <v>#N/A</v>
      </c>
      <c r="E1258" t="s">
        <v>4863</v>
      </c>
      <c r="F1258" s="21" t="e">
        <v>#N/A</v>
      </c>
      <c r="G1258" s="21" t="e">
        <v>#N/A</v>
      </c>
      <c r="H1258" s="21" t="e">
        <v>#N/A</v>
      </c>
      <c r="I1258" s="21" t="e">
        <v>#N/A</v>
      </c>
      <c r="K1258" s="21" t="e">
        <v>#N/A</v>
      </c>
      <c r="L1258" s="21" t="e">
        <v>#N/A</v>
      </c>
      <c r="M1258" t="e">
        <v>#N/A</v>
      </c>
    </row>
    <row r="1259" spans="1:13">
      <c r="A1259" s="21" t="e">
        <v>#N/A</v>
      </c>
      <c r="B1259" s="22">
        <v>100003258</v>
      </c>
      <c r="C1259" s="21" t="e">
        <v>#N/A</v>
      </c>
      <c r="D1259" t="e">
        <v>#N/A</v>
      </c>
      <c r="E1259" t="s">
        <v>4863</v>
      </c>
      <c r="F1259" s="21" t="e">
        <v>#N/A</v>
      </c>
      <c r="G1259" s="21" t="e">
        <v>#N/A</v>
      </c>
      <c r="H1259" s="21" t="e">
        <v>#N/A</v>
      </c>
      <c r="I1259" s="21" t="e">
        <v>#N/A</v>
      </c>
      <c r="K1259" s="21" t="e">
        <v>#N/A</v>
      </c>
      <c r="L1259" s="21" t="e">
        <v>#N/A</v>
      </c>
      <c r="M1259" t="e">
        <v>#N/A</v>
      </c>
    </row>
    <row r="1260" spans="1:13">
      <c r="A1260" s="21" t="e">
        <v>#N/A</v>
      </c>
      <c r="B1260" s="22">
        <v>100003259</v>
      </c>
      <c r="C1260" s="21" t="e">
        <v>#N/A</v>
      </c>
      <c r="D1260" t="e">
        <v>#N/A</v>
      </c>
      <c r="E1260" t="s">
        <v>4863</v>
      </c>
      <c r="F1260" s="21" t="e">
        <v>#N/A</v>
      </c>
      <c r="G1260" s="21" t="e">
        <v>#N/A</v>
      </c>
      <c r="H1260" s="21" t="e">
        <v>#N/A</v>
      </c>
      <c r="I1260" s="21" t="e">
        <v>#N/A</v>
      </c>
      <c r="K1260" s="21" t="e">
        <v>#N/A</v>
      </c>
      <c r="L1260" s="21" t="e">
        <v>#N/A</v>
      </c>
      <c r="M1260" t="e">
        <v>#N/A</v>
      </c>
    </row>
    <row r="1261" spans="1:13">
      <c r="A1261" s="21" t="e">
        <v>#N/A</v>
      </c>
      <c r="B1261" s="22">
        <v>100003260</v>
      </c>
      <c r="C1261" s="21" t="e">
        <v>#N/A</v>
      </c>
      <c r="D1261" t="e">
        <v>#N/A</v>
      </c>
      <c r="E1261" t="s">
        <v>4863</v>
      </c>
      <c r="F1261" s="21" t="e">
        <v>#N/A</v>
      </c>
      <c r="G1261" s="21" t="e">
        <v>#N/A</v>
      </c>
      <c r="H1261" s="21" t="e">
        <v>#N/A</v>
      </c>
      <c r="I1261" s="21" t="e">
        <v>#N/A</v>
      </c>
      <c r="K1261" s="21" t="e">
        <v>#N/A</v>
      </c>
      <c r="L1261" s="21" t="e">
        <v>#N/A</v>
      </c>
      <c r="M1261" t="e">
        <v>#N/A</v>
      </c>
    </row>
    <row r="1262" spans="1:13">
      <c r="A1262" s="21" t="e">
        <v>#N/A</v>
      </c>
      <c r="B1262" s="22">
        <v>100003261</v>
      </c>
      <c r="C1262" s="21" t="e">
        <v>#N/A</v>
      </c>
      <c r="D1262" t="e">
        <v>#N/A</v>
      </c>
      <c r="E1262" t="s">
        <v>4863</v>
      </c>
      <c r="F1262" s="21" t="e">
        <v>#N/A</v>
      </c>
      <c r="G1262" s="21" t="e">
        <v>#N/A</v>
      </c>
      <c r="H1262" s="21" t="e">
        <v>#N/A</v>
      </c>
      <c r="I1262" s="21" t="e">
        <v>#N/A</v>
      </c>
      <c r="K1262" s="21" t="e">
        <v>#N/A</v>
      </c>
      <c r="L1262" s="21" t="e">
        <v>#N/A</v>
      </c>
      <c r="M1262" t="e">
        <v>#N/A</v>
      </c>
    </row>
    <row r="1263" spans="1:13">
      <c r="A1263" s="21" t="e">
        <v>#N/A</v>
      </c>
      <c r="B1263" s="22">
        <v>100003262</v>
      </c>
      <c r="C1263" s="21" t="e">
        <v>#N/A</v>
      </c>
      <c r="D1263" t="e">
        <v>#N/A</v>
      </c>
      <c r="E1263" t="s">
        <v>4863</v>
      </c>
      <c r="F1263" s="21" t="e">
        <v>#N/A</v>
      </c>
      <c r="G1263" s="21" t="e">
        <v>#N/A</v>
      </c>
      <c r="H1263" s="21" t="e">
        <v>#N/A</v>
      </c>
      <c r="I1263" s="21" t="e">
        <v>#N/A</v>
      </c>
      <c r="K1263" s="21" t="e">
        <v>#N/A</v>
      </c>
      <c r="L1263" s="21" t="e">
        <v>#N/A</v>
      </c>
      <c r="M1263" t="e">
        <v>#N/A</v>
      </c>
    </row>
    <row r="1264" spans="1:13">
      <c r="A1264" s="21" t="e">
        <v>#N/A</v>
      </c>
      <c r="B1264" s="22">
        <v>100003263</v>
      </c>
      <c r="C1264" s="21" t="e">
        <v>#N/A</v>
      </c>
      <c r="D1264" t="e">
        <v>#N/A</v>
      </c>
      <c r="E1264" t="s">
        <v>4863</v>
      </c>
      <c r="F1264" s="21" t="e">
        <v>#N/A</v>
      </c>
      <c r="G1264" s="21" t="e">
        <v>#N/A</v>
      </c>
      <c r="H1264" s="21" t="e">
        <v>#N/A</v>
      </c>
      <c r="I1264" s="21" t="e">
        <v>#N/A</v>
      </c>
      <c r="K1264" s="21" t="e">
        <v>#N/A</v>
      </c>
      <c r="L1264" s="21" t="e">
        <v>#N/A</v>
      </c>
      <c r="M1264" t="e">
        <v>#N/A</v>
      </c>
    </row>
    <row r="1265" spans="1:13">
      <c r="A1265" s="21" t="e">
        <v>#N/A</v>
      </c>
      <c r="B1265" s="22">
        <v>100003264</v>
      </c>
      <c r="C1265" s="21" t="e">
        <v>#N/A</v>
      </c>
      <c r="D1265" t="e">
        <v>#N/A</v>
      </c>
      <c r="E1265" t="s">
        <v>4863</v>
      </c>
      <c r="F1265" s="21" t="e">
        <v>#N/A</v>
      </c>
      <c r="G1265" s="21" t="e">
        <v>#N/A</v>
      </c>
      <c r="H1265" s="21" t="e">
        <v>#N/A</v>
      </c>
      <c r="I1265" s="21" t="e">
        <v>#N/A</v>
      </c>
      <c r="K1265" s="21" t="e">
        <v>#N/A</v>
      </c>
      <c r="L1265" s="21" t="e">
        <v>#N/A</v>
      </c>
      <c r="M1265" t="e">
        <v>#N/A</v>
      </c>
    </row>
    <row r="1266" spans="1:13">
      <c r="A1266" s="21" t="e">
        <v>#N/A</v>
      </c>
      <c r="B1266" s="22">
        <v>100003265</v>
      </c>
      <c r="C1266" s="21" t="e">
        <v>#N/A</v>
      </c>
      <c r="D1266" t="e">
        <v>#N/A</v>
      </c>
      <c r="E1266" t="s">
        <v>4863</v>
      </c>
      <c r="F1266" s="21" t="e">
        <v>#N/A</v>
      </c>
      <c r="G1266" s="21" t="e">
        <v>#N/A</v>
      </c>
      <c r="H1266" s="21" t="e">
        <v>#N/A</v>
      </c>
      <c r="I1266" s="21" t="e">
        <v>#N/A</v>
      </c>
      <c r="K1266" s="21" t="e">
        <v>#N/A</v>
      </c>
      <c r="L1266" s="21" t="e">
        <v>#N/A</v>
      </c>
      <c r="M1266" t="e">
        <v>#N/A</v>
      </c>
    </row>
    <row r="1267" spans="1:13">
      <c r="A1267" s="21" t="e">
        <v>#N/A</v>
      </c>
      <c r="B1267" s="22">
        <v>100003266</v>
      </c>
      <c r="C1267" s="21" t="e">
        <v>#N/A</v>
      </c>
      <c r="D1267" t="e">
        <v>#N/A</v>
      </c>
      <c r="E1267" t="s">
        <v>4863</v>
      </c>
      <c r="F1267" s="21" t="e">
        <v>#N/A</v>
      </c>
      <c r="G1267" s="21" t="e">
        <v>#N/A</v>
      </c>
      <c r="H1267" s="21" t="e">
        <v>#N/A</v>
      </c>
      <c r="I1267" s="21" t="e">
        <v>#N/A</v>
      </c>
      <c r="K1267" s="21" t="e">
        <v>#N/A</v>
      </c>
      <c r="L1267" s="21" t="e">
        <v>#N/A</v>
      </c>
      <c r="M1267" t="e">
        <v>#N/A</v>
      </c>
    </row>
    <row r="1268" spans="1:13">
      <c r="A1268" s="21" t="e">
        <v>#N/A</v>
      </c>
      <c r="B1268" s="22">
        <v>100003267</v>
      </c>
      <c r="C1268" s="21" t="e">
        <v>#N/A</v>
      </c>
      <c r="D1268" t="e">
        <v>#N/A</v>
      </c>
      <c r="E1268" t="s">
        <v>4863</v>
      </c>
      <c r="F1268" s="21" t="e">
        <v>#N/A</v>
      </c>
      <c r="G1268" s="21" t="e">
        <v>#N/A</v>
      </c>
      <c r="H1268" s="21" t="e">
        <v>#N/A</v>
      </c>
      <c r="I1268" s="21" t="e">
        <v>#N/A</v>
      </c>
      <c r="K1268" s="21" t="e">
        <v>#N/A</v>
      </c>
      <c r="L1268" s="21" t="e">
        <v>#N/A</v>
      </c>
      <c r="M1268" t="e">
        <v>#N/A</v>
      </c>
    </row>
    <row r="1269" spans="1:13">
      <c r="A1269" s="21" t="e">
        <v>#N/A</v>
      </c>
      <c r="B1269" s="22">
        <v>100003268</v>
      </c>
      <c r="C1269" s="21" t="e">
        <v>#N/A</v>
      </c>
      <c r="D1269" t="e">
        <v>#N/A</v>
      </c>
      <c r="E1269" t="s">
        <v>4863</v>
      </c>
      <c r="F1269" s="21" t="e">
        <v>#N/A</v>
      </c>
      <c r="G1269" s="21" t="e">
        <v>#N/A</v>
      </c>
      <c r="H1269" s="21" t="e">
        <v>#N/A</v>
      </c>
      <c r="I1269" s="21" t="e">
        <v>#N/A</v>
      </c>
      <c r="K1269" s="21" t="e">
        <v>#N/A</v>
      </c>
      <c r="L1269" s="21" t="e">
        <v>#N/A</v>
      </c>
      <c r="M1269" t="e">
        <v>#N/A</v>
      </c>
    </row>
    <row r="1270" spans="1:13">
      <c r="A1270" s="21" t="e">
        <v>#N/A</v>
      </c>
      <c r="B1270" s="22">
        <v>100003269</v>
      </c>
      <c r="C1270" s="21" t="e">
        <v>#N/A</v>
      </c>
      <c r="D1270" t="e">
        <v>#N/A</v>
      </c>
      <c r="E1270" t="s">
        <v>4863</v>
      </c>
      <c r="F1270" s="21" t="e">
        <v>#N/A</v>
      </c>
      <c r="G1270" s="21" t="e">
        <v>#N/A</v>
      </c>
      <c r="H1270" s="21" t="e">
        <v>#N/A</v>
      </c>
      <c r="I1270" s="21" t="e">
        <v>#N/A</v>
      </c>
      <c r="K1270" s="21" t="e">
        <v>#N/A</v>
      </c>
      <c r="L1270" s="21" t="e">
        <v>#N/A</v>
      </c>
      <c r="M1270" t="e">
        <v>#N/A</v>
      </c>
    </row>
    <row r="1271" spans="1:13">
      <c r="A1271" s="21" t="e">
        <v>#N/A</v>
      </c>
      <c r="B1271" s="22">
        <v>100003270</v>
      </c>
      <c r="C1271" s="21" t="e">
        <v>#N/A</v>
      </c>
      <c r="D1271" t="e">
        <v>#N/A</v>
      </c>
      <c r="E1271" t="s">
        <v>4863</v>
      </c>
      <c r="F1271" s="21" t="e">
        <v>#N/A</v>
      </c>
      <c r="G1271" s="21" t="e">
        <v>#N/A</v>
      </c>
      <c r="H1271" s="21" t="e">
        <v>#N/A</v>
      </c>
      <c r="I1271" s="21" t="e">
        <v>#N/A</v>
      </c>
      <c r="K1271" s="21" t="e">
        <v>#N/A</v>
      </c>
      <c r="L1271" s="21" t="e">
        <v>#N/A</v>
      </c>
      <c r="M1271" t="e">
        <v>#N/A</v>
      </c>
    </row>
    <row r="1272" spans="1:13">
      <c r="A1272" s="21" t="e">
        <v>#N/A</v>
      </c>
      <c r="B1272" s="22">
        <v>100003271</v>
      </c>
      <c r="C1272" s="21" t="e">
        <v>#N/A</v>
      </c>
      <c r="D1272" t="e">
        <v>#N/A</v>
      </c>
      <c r="E1272" t="s">
        <v>4863</v>
      </c>
      <c r="F1272" s="21" t="e">
        <v>#N/A</v>
      </c>
      <c r="G1272" s="21" t="e">
        <v>#N/A</v>
      </c>
      <c r="H1272" s="21" t="e">
        <v>#N/A</v>
      </c>
      <c r="I1272" s="21" t="e">
        <v>#N/A</v>
      </c>
      <c r="K1272" s="21" t="e">
        <v>#N/A</v>
      </c>
      <c r="L1272" s="21" t="e">
        <v>#N/A</v>
      </c>
      <c r="M1272" t="e">
        <v>#N/A</v>
      </c>
    </row>
    <row r="1273" spans="1:13">
      <c r="A1273" s="21" t="e">
        <v>#N/A</v>
      </c>
      <c r="B1273" s="22">
        <v>100003272</v>
      </c>
      <c r="C1273" s="21" t="e">
        <v>#N/A</v>
      </c>
      <c r="D1273" t="e">
        <v>#N/A</v>
      </c>
      <c r="E1273" t="s">
        <v>4863</v>
      </c>
      <c r="F1273" s="21" t="e">
        <v>#N/A</v>
      </c>
      <c r="G1273" s="21" t="e">
        <v>#N/A</v>
      </c>
      <c r="H1273" s="21" t="e">
        <v>#N/A</v>
      </c>
      <c r="I1273" s="21" t="e">
        <v>#N/A</v>
      </c>
      <c r="K1273" s="21" t="e">
        <v>#N/A</v>
      </c>
      <c r="L1273" s="21" t="e">
        <v>#N/A</v>
      </c>
      <c r="M1273" t="e">
        <v>#N/A</v>
      </c>
    </row>
    <row r="1274" spans="1:13">
      <c r="A1274" s="21" t="e">
        <v>#N/A</v>
      </c>
      <c r="B1274" s="22">
        <v>100003273</v>
      </c>
      <c r="C1274" s="21" t="e">
        <v>#N/A</v>
      </c>
      <c r="D1274" t="e">
        <v>#N/A</v>
      </c>
      <c r="E1274" t="s">
        <v>4863</v>
      </c>
      <c r="F1274" s="21" t="e">
        <v>#N/A</v>
      </c>
      <c r="G1274" s="21" t="e">
        <v>#N/A</v>
      </c>
      <c r="H1274" s="21" t="e">
        <v>#N/A</v>
      </c>
      <c r="I1274" s="21" t="e">
        <v>#N/A</v>
      </c>
      <c r="K1274" s="21" t="e">
        <v>#N/A</v>
      </c>
      <c r="L1274" s="21" t="e">
        <v>#N/A</v>
      </c>
      <c r="M1274" t="e">
        <v>#N/A</v>
      </c>
    </row>
    <row r="1275" spans="1:13">
      <c r="A1275" s="21" t="e">
        <v>#N/A</v>
      </c>
      <c r="B1275" s="22">
        <v>100003274</v>
      </c>
      <c r="C1275" s="21" t="e">
        <v>#N/A</v>
      </c>
      <c r="D1275" t="e">
        <v>#N/A</v>
      </c>
      <c r="E1275" t="s">
        <v>4863</v>
      </c>
      <c r="F1275" s="21" t="e">
        <v>#N/A</v>
      </c>
      <c r="G1275" s="21" t="e">
        <v>#N/A</v>
      </c>
      <c r="H1275" s="21" t="e">
        <v>#N/A</v>
      </c>
      <c r="I1275" s="21" t="e">
        <v>#N/A</v>
      </c>
      <c r="K1275" s="21" t="e">
        <v>#N/A</v>
      </c>
      <c r="L1275" s="21" t="e">
        <v>#N/A</v>
      </c>
      <c r="M1275" t="e">
        <v>#N/A</v>
      </c>
    </row>
    <row r="1276" spans="1:13">
      <c r="A1276" s="21" t="e">
        <v>#N/A</v>
      </c>
      <c r="B1276" s="22">
        <v>100003275</v>
      </c>
      <c r="C1276" s="21" t="e">
        <v>#N/A</v>
      </c>
      <c r="D1276" t="e">
        <v>#N/A</v>
      </c>
      <c r="E1276" t="s">
        <v>4863</v>
      </c>
      <c r="F1276" s="21" t="e">
        <v>#N/A</v>
      </c>
      <c r="G1276" s="21" t="e">
        <v>#N/A</v>
      </c>
      <c r="H1276" s="21" t="e">
        <v>#N/A</v>
      </c>
      <c r="I1276" s="21" t="e">
        <v>#N/A</v>
      </c>
      <c r="K1276" s="21" t="e">
        <v>#N/A</v>
      </c>
      <c r="L1276" s="21" t="e">
        <v>#N/A</v>
      </c>
      <c r="M1276" t="e">
        <v>#N/A</v>
      </c>
    </row>
    <row r="1277" spans="1:13">
      <c r="A1277" s="21" t="e">
        <v>#N/A</v>
      </c>
      <c r="B1277" s="22">
        <v>100003276</v>
      </c>
      <c r="C1277" s="21" t="e">
        <v>#N/A</v>
      </c>
      <c r="D1277" t="e">
        <v>#N/A</v>
      </c>
      <c r="E1277" t="s">
        <v>4863</v>
      </c>
      <c r="F1277" s="21" t="e">
        <v>#N/A</v>
      </c>
      <c r="G1277" s="21" t="e">
        <v>#N/A</v>
      </c>
      <c r="H1277" s="21" t="e">
        <v>#N/A</v>
      </c>
      <c r="I1277" s="21" t="e">
        <v>#N/A</v>
      </c>
      <c r="K1277" s="21" t="e">
        <v>#N/A</v>
      </c>
      <c r="L1277" s="21" t="e">
        <v>#N/A</v>
      </c>
      <c r="M1277" t="e">
        <v>#N/A</v>
      </c>
    </row>
    <row r="1278" spans="1:13">
      <c r="A1278" s="21" t="e">
        <v>#N/A</v>
      </c>
      <c r="B1278" s="22">
        <v>100003277</v>
      </c>
      <c r="C1278" s="21" t="e">
        <v>#N/A</v>
      </c>
      <c r="D1278" t="e">
        <v>#N/A</v>
      </c>
      <c r="E1278" t="s">
        <v>4863</v>
      </c>
      <c r="F1278" s="21" t="e">
        <v>#N/A</v>
      </c>
      <c r="G1278" s="21" t="e">
        <v>#N/A</v>
      </c>
      <c r="H1278" s="21" t="e">
        <v>#N/A</v>
      </c>
      <c r="I1278" s="21" t="e">
        <v>#N/A</v>
      </c>
      <c r="K1278" s="21" t="e">
        <v>#N/A</v>
      </c>
      <c r="L1278" s="21" t="e">
        <v>#N/A</v>
      </c>
      <c r="M1278" t="e">
        <v>#N/A</v>
      </c>
    </row>
    <row r="1279" spans="1:13">
      <c r="A1279" s="21" t="e">
        <v>#N/A</v>
      </c>
      <c r="B1279" s="22">
        <v>100003278</v>
      </c>
      <c r="C1279" s="21" t="e">
        <v>#N/A</v>
      </c>
      <c r="D1279" t="e">
        <v>#N/A</v>
      </c>
      <c r="E1279" t="s">
        <v>4863</v>
      </c>
      <c r="F1279" s="21" t="e">
        <v>#N/A</v>
      </c>
      <c r="G1279" s="21" t="e">
        <v>#N/A</v>
      </c>
      <c r="H1279" s="21" t="e">
        <v>#N/A</v>
      </c>
      <c r="I1279" s="21" t="e">
        <v>#N/A</v>
      </c>
      <c r="K1279" s="21" t="e">
        <v>#N/A</v>
      </c>
      <c r="L1279" s="21" t="e">
        <v>#N/A</v>
      </c>
      <c r="M1279" t="e">
        <v>#N/A</v>
      </c>
    </row>
    <row r="1280" spans="1:13">
      <c r="A1280" s="21" t="e">
        <v>#N/A</v>
      </c>
      <c r="B1280" s="22">
        <v>100003279</v>
      </c>
      <c r="C1280" s="21" t="e">
        <v>#N/A</v>
      </c>
      <c r="D1280" t="e">
        <v>#N/A</v>
      </c>
      <c r="E1280" t="s">
        <v>4863</v>
      </c>
      <c r="F1280" s="21" t="e">
        <v>#N/A</v>
      </c>
      <c r="G1280" s="21" t="e">
        <v>#N/A</v>
      </c>
      <c r="H1280" s="21" t="e">
        <v>#N/A</v>
      </c>
      <c r="I1280" s="21" t="e">
        <v>#N/A</v>
      </c>
      <c r="K1280" s="21" t="e">
        <v>#N/A</v>
      </c>
      <c r="L1280" s="21" t="e">
        <v>#N/A</v>
      </c>
      <c r="M1280" t="e">
        <v>#N/A</v>
      </c>
    </row>
    <row r="1281" spans="1:13">
      <c r="A1281" s="21" t="e">
        <v>#N/A</v>
      </c>
      <c r="B1281" s="22">
        <v>100003280</v>
      </c>
      <c r="C1281" s="21" t="e">
        <v>#N/A</v>
      </c>
      <c r="D1281" t="e">
        <v>#N/A</v>
      </c>
      <c r="E1281" t="s">
        <v>4863</v>
      </c>
      <c r="F1281" s="21" t="e">
        <v>#N/A</v>
      </c>
      <c r="G1281" s="21" t="e">
        <v>#N/A</v>
      </c>
      <c r="H1281" s="21" t="e">
        <v>#N/A</v>
      </c>
      <c r="I1281" s="21" t="e">
        <v>#N/A</v>
      </c>
      <c r="K1281" s="21" t="e">
        <v>#N/A</v>
      </c>
      <c r="L1281" s="21" t="e">
        <v>#N/A</v>
      </c>
      <c r="M1281" t="e">
        <v>#N/A</v>
      </c>
    </row>
    <row r="1282" spans="1:13">
      <c r="A1282" s="21" t="e">
        <v>#N/A</v>
      </c>
      <c r="B1282" s="22">
        <v>100003281</v>
      </c>
      <c r="C1282" s="21" t="e">
        <v>#N/A</v>
      </c>
      <c r="D1282" t="e">
        <v>#N/A</v>
      </c>
      <c r="E1282" t="s">
        <v>4863</v>
      </c>
      <c r="F1282" s="21" t="e">
        <v>#N/A</v>
      </c>
      <c r="G1282" s="21" t="e">
        <v>#N/A</v>
      </c>
      <c r="H1282" s="21" t="e">
        <v>#N/A</v>
      </c>
      <c r="I1282" s="21" t="e">
        <v>#N/A</v>
      </c>
      <c r="K1282" s="21" t="e">
        <v>#N/A</v>
      </c>
      <c r="L1282" s="21" t="e">
        <v>#N/A</v>
      </c>
      <c r="M1282" t="e">
        <v>#N/A</v>
      </c>
    </row>
    <row r="1283" spans="1:13">
      <c r="A1283" s="21" t="e">
        <v>#N/A</v>
      </c>
      <c r="B1283" s="22">
        <v>100003282</v>
      </c>
      <c r="C1283" s="21" t="e">
        <v>#N/A</v>
      </c>
      <c r="D1283" t="e">
        <v>#N/A</v>
      </c>
      <c r="E1283" t="s">
        <v>4863</v>
      </c>
      <c r="F1283" s="21" t="e">
        <v>#N/A</v>
      </c>
      <c r="G1283" s="21" t="e">
        <v>#N/A</v>
      </c>
      <c r="H1283" s="21" t="e">
        <v>#N/A</v>
      </c>
      <c r="I1283" s="21" t="e">
        <v>#N/A</v>
      </c>
      <c r="K1283" s="21" t="e">
        <v>#N/A</v>
      </c>
      <c r="L1283" s="21" t="e">
        <v>#N/A</v>
      </c>
      <c r="M1283" t="e">
        <v>#N/A</v>
      </c>
    </row>
    <row r="1284" spans="1:13">
      <c r="A1284" s="21" t="e">
        <v>#N/A</v>
      </c>
      <c r="B1284" s="22">
        <v>100003283</v>
      </c>
      <c r="C1284" s="21" t="e">
        <v>#N/A</v>
      </c>
      <c r="D1284" t="e">
        <v>#N/A</v>
      </c>
      <c r="E1284" t="s">
        <v>4863</v>
      </c>
      <c r="F1284" s="21" t="e">
        <v>#N/A</v>
      </c>
      <c r="G1284" s="21" t="e">
        <v>#N/A</v>
      </c>
      <c r="H1284" s="21" t="e">
        <v>#N/A</v>
      </c>
      <c r="I1284" s="21" t="e">
        <v>#N/A</v>
      </c>
      <c r="K1284" s="21" t="e">
        <v>#N/A</v>
      </c>
      <c r="L1284" s="21" t="e">
        <v>#N/A</v>
      </c>
      <c r="M1284" t="e">
        <v>#N/A</v>
      </c>
    </row>
    <row r="1285" spans="1:13">
      <c r="A1285" s="21" t="e">
        <v>#N/A</v>
      </c>
      <c r="B1285" s="22">
        <v>100003284</v>
      </c>
      <c r="C1285" s="21" t="e">
        <v>#N/A</v>
      </c>
      <c r="D1285" t="e">
        <v>#N/A</v>
      </c>
      <c r="E1285" t="s">
        <v>4863</v>
      </c>
      <c r="F1285" s="21" t="e">
        <v>#N/A</v>
      </c>
      <c r="G1285" s="21" t="e">
        <v>#N/A</v>
      </c>
      <c r="H1285" s="21" t="e">
        <v>#N/A</v>
      </c>
      <c r="I1285" s="21" t="e">
        <v>#N/A</v>
      </c>
      <c r="K1285" s="21" t="e">
        <v>#N/A</v>
      </c>
      <c r="L1285" s="21" t="e">
        <v>#N/A</v>
      </c>
      <c r="M1285" t="e">
        <v>#N/A</v>
      </c>
    </row>
    <row r="1286" spans="1:13">
      <c r="A1286" s="21" t="e">
        <v>#N/A</v>
      </c>
      <c r="B1286" s="22">
        <v>100003285</v>
      </c>
      <c r="C1286" s="21" t="e">
        <v>#N/A</v>
      </c>
      <c r="D1286" t="e">
        <v>#N/A</v>
      </c>
      <c r="E1286" t="s">
        <v>4863</v>
      </c>
      <c r="F1286" s="21" t="e">
        <v>#N/A</v>
      </c>
      <c r="G1286" s="21" t="e">
        <v>#N/A</v>
      </c>
      <c r="H1286" s="21" t="e">
        <v>#N/A</v>
      </c>
      <c r="I1286" s="21" t="e">
        <v>#N/A</v>
      </c>
      <c r="K1286" s="21" t="e">
        <v>#N/A</v>
      </c>
      <c r="L1286" s="21" t="e">
        <v>#N/A</v>
      </c>
      <c r="M1286" t="e">
        <v>#N/A</v>
      </c>
    </row>
    <row r="1287" spans="1:13">
      <c r="A1287" s="21" t="e">
        <v>#N/A</v>
      </c>
      <c r="B1287" s="22">
        <v>100003286</v>
      </c>
      <c r="C1287" s="21" t="e">
        <v>#N/A</v>
      </c>
      <c r="D1287" t="e">
        <v>#N/A</v>
      </c>
      <c r="E1287" t="s">
        <v>4863</v>
      </c>
      <c r="F1287" s="21" t="e">
        <v>#N/A</v>
      </c>
      <c r="G1287" s="21" t="e">
        <v>#N/A</v>
      </c>
      <c r="H1287" s="21" t="e">
        <v>#N/A</v>
      </c>
      <c r="I1287" s="21" t="e">
        <v>#N/A</v>
      </c>
      <c r="K1287" s="21" t="e">
        <v>#N/A</v>
      </c>
      <c r="L1287" s="21" t="e">
        <v>#N/A</v>
      </c>
      <c r="M1287" t="e">
        <v>#N/A</v>
      </c>
    </row>
    <row r="1288" spans="1:13">
      <c r="A1288" s="21" t="e">
        <v>#N/A</v>
      </c>
      <c r="B1288" s="22">
        <v>100003287</v>
      </c>
      <c r="C1288" s="21" t="e">
        <v>#N/A</v>
      </c>
      <c r="D1288" t="e">
        <v>#N/A</v>
      </c>
      <c r="E1288" t="s">
        <v>4863</v>
      </c>
      <c r="F1288" s="21" t="e">
        <v>#N/A</v>
      </c>
      <c r="G1288" s="21" t="e">
        <v>#N/A</v>
      </c>
      <c r="H1288" s="21" t="e">
        <v>#N/A</v>
      </c>
      <c r="I1288" s="21" t="e">
        <v>#N/A</v>
      </c>
      <c r="K1288" s="21" t="e">
        <v>#N/A</v>
      </c>
      <c r="L1288" s="21" t="e">
        <v>#N/A</v>
      </c>
      <c r="M1288" t="e">
        <v>#N/A</v>
      </c>
    </row>
    <row r="1289" spans="1:13">
      <c r="A1289" s="21" t="e">
        <v>#N/A</v>
      </c>
      <c r="B1289" s="22">
        <v>100003288</v>
      </c>
      <c r="C1289" s="21" t="e">
        <v>#N/A</v>
      </c>
      <c r="D1289" t="e">
        <v>#N/A</v>
      </c>
      <c r="E1289" t="s">
        <v>4863</v>
      </c>
      <c r="F1289" s="21" t="e">
        <v>#N/A</v>
      </c>
      <c r="G1289" s="21" t="e">
        <v>#N/A</v>
      </c>
      <c r="H1289" s="21" t="e">
        <v>#N/A</v>
      </c>
      <c r="I1289" s="21" t="e">
        <v>#N/A</v>
      </c>
      <c r="K1289" s="21" t="e">
        <v>#N/A</v>
      </c>
      <c r="L1289" s="21" t="e">
        <v>#N/A</v>
      </c>
      <c r="M1289" t="e">
        <v>#N/A</v>
      </c>
    </row>
    <row r="1290" spans="1:13">
      <c r="A1290" s="21" t="e">
        <v>#N/A</v>
      </c>
      <c r="B1290" s="22">
        <v>100003289</v>
      </c>
      <c r="C1290" s="21" t="e">
        <v>#N/A</v>
      </c>
      <c r="D1290" t="e">
        <v>#N/A</v>
      </c>
      <c r="E1290" t="s">
        <v>4863</v>
      </c>
      <c r="F1290" s="21" t="e">
        <v>#N/A</v>
      </c>
      <c r="G1290" s="21" t="e">
        <v>#N/A</v>
      </c>
      <c r="H1290" s="21" t="e">
        <v>#N/A</v>
      </c>
      <c r="I1290" s="21" t="e">
        <v>#N/A</v>
      </c>
      <c r="K1290" s="21" t="e">
        <v>#N/A</v>
      </c>
      <c r="L1290" s="21" t="e">
        <v>#N/A</v>
      </c>
      <c r="M1290" t="e">
        <v>#N/A</v>
      </c>
    </row>
    <row r="1291" spans="1:13">
      <c r="A1291" s="21" t="e">
        <v>#N/A</v>
      </c>
      <c r="B1291" s="22">
        <v>100003290</v>
      </c>
      <c r="C1291" s="21" t="e">
        <v>#N/A</v>
      </c>
      <c r="D1291" t="e">
        <v>#N/A</v>
      </c>
      <c r="E1291" t="s">
        <v>4863</v>
      </c>
      <c r="F1291" s="21" t="e">
        <v>#N/A</v>
      </c>
      <c r="G1291" s="21" t="e">
        <v>#N/A</v>
      </c>
      <c r="H1291" s="21" t="e">
        <v>#N/A</v>
      </c>
      <c r="I1291" s="21" t="e">
        <v>#N/A</v>
      </c>
      <c r="K1291" s="21" t="e">
        <v>#N/A</v>
      </c>
      <c r="L1291" s="21" t="e">
        <v>#N/A</v>
      </c>
      <c r="M1291" t="e">
        <v>#N/A</v>
      </c>
    </row>
    <row r="1292" spans="1:13">
      <c r="A1292" s="21" t="e">
        <v>#N/A</v>
      </c>
      <c r="B1292" s="22">
        <v>100003291</v>
      </c>
      <c r="C1292" s="21" t="e">
        <v>#N/A</v>
      </c>
      <c r="D1292" t="e">
        <v>#N/A</v>
      </c>
      <c r="E1292" t="s">
        <v>4863</v>
      </c>
      <c r="F1292" s="21" t="e">
        <v>#N/A</v>
      </c>
      <c r="G1292" s="21" t="e">
        <v>#N/A</v>
      </c>
      <c r="H1292" s="21" t="e">
        <v>#N/A</v>
      </c>
      <c r="I1292" s="21" t="e">
        <v>#N/A</v>
      </c>
      <c r="K1292" s="21" t="e">
        <v>#N/A</v>
      </c>
      <c r="L1292" s="21" t="e">
        <v>#N/A</v>
      </c>
      <c r="M1292" t="e">
        <v>#N/A</v>
      </c>
    </row>
    <row r="1293" spans="1:13">
      <c r="A1293" s="21" t="e">
        <v>#N/A</v>
      </c>
      <c r="B1293" s="22">
        <v>100003292</v>
      </c>
      <c r="C1293" s="21" t="e">
        <v>#N/A</v>
      </c>
      <c r="D1293" t="e">
        <v>#N/A</v>
      </c>
      <c r="E1293" t="s">
        <v>4863</v>
      </c>
      <c r="F1293" s="21" t="e">
        <v>#N/A</v>
      </c>
      <c r="G1293" s="21" t="e">
        <v>#N/A</v>
      </c>
      <c r="H1293" s="21" t="e">
        <v>#N/A</v>
      </c>
      <c r="I1293" s="21" t="e">
        <v>#N/A</v>
      </c>
      <c r="K1293" s="21" t="e">
        <v>#N/A</v>
      </c>
      <c r="L1293" s="21" t="e">
        <v>#N/A</v>
      </c>
      <c r="M1293" t="e">
        <v>#N/A</v>
      </c>
    </row>
    <row r="1294" spans="1:13">
      <c r="A1294" s="21" t="e">
        <v>#N/A</v>
      </c>
      <c r="B1294" s="22">
        <v>100003293</v>
      </c>
      <c r="C1294" s="21" t="e">
        <v>#N/A</v>
      </c>
      <c r="D1294" t="e">
        <v>#N/A</v>
      </c>
      <c r="E1294" t="s">
        <v>4863</v>
      </c>
      <c r="F1294" s="21" t="e">
        <v>#N/A</v>
      </c>
      <c r="G1294" s="21" t="e">
        <v>#N/A</v>
      </c>
      <c r="H1294" s="21" t="e">
        <v>#N/A</v>
      </c>
      <c r="I1294" s="21" t="e">
        <v>#N/A</v>
      </c>
      <c r="K1294" s="21" t="e">
        <v>#N/A</v>
      </c>
      <c r="L1294" s="21" t="e">
        <v>#N/A</v>
      </c>
      <c r="M1294" t="e">
        <v>#N/A</v>
      </c>
    </row>
    <row r="1295" spans="1:13">
      <c r="A1295" s="21" t="e">
        <v>#N/A</v>
      </c>
      <c r="B1295" s="22">
        <v>100003294</v>
      </c>
      <c r="C1295" s="21" t="e">
        <v>#N/A</v>
      </c>
      <c r="D1295" t="e">
        <v>#N/A</v>
      </c>
      <c r="E1295" t="s">
        <v>4863</v>
      </c>
      <c r="F1295" s="21" t="e">
        <v>#N/A</v>
      </c>
      <c r="G1295" s="21" t="e">
        <v>#N/A</v>
      </c>
      <c r="H1295" s="21" t="e">
        <v>#N/A</v>
      </c>
      <c r="I1295" s="21" t="e">
        <v>#N/A</v>
      </c>
      <c r="K1295" s="21" t="e">
        <v>#N/A</v>
      </c>
      <c r="L1295" s="21" t="e">
        <v>#N/A</v>
      </c>
      <c r="M1295" t="e">
        <v>#N/A</v>
      </c>
    </row>
    <row r="1296" spans="1:13">
      <c r="A1296" s="21" t="e">
        <v>#N/A</v>
      </c>
      <c r="B1296" s="22">
        <v>100003295</v>
      </c>
      <c r="C1296" s="21" t="e">
        <v>#N/A</v>
      </c>
      <c r="D1296" t="e">
        <v>#N/A</v>
      </c>
      <c r="E1296" t="s">
        <v>4863</v>
      </c>
      <c r="F1296" s="21" t="e">
        <v>#N/A</v>
      </c>
      <c r="G1296" s="21" t="e">
        <v>#N/A</v>
      </c>
      <c r="H1296" s="21" t="e">
        <v>#N/A</v>
      </c>
      <c r="I1296" s="21" t="e">
        <v>#N/A</v>
      </c>
      <c r="K1296" s="21" t="e">
        <v>#N/A</v>
      </c>
      <c r="L1296" s="21" t="e">
        <v>#N/A</v>
      </c>
      <c r="M1296" t="e">
        <v>#N/A</v>
      </c>
    </row>
    <row r="1297" spans="1:13">
      <c r="A1297" s="21" t="e">
        <v>#N/A</v>
      </c>
      <c r="B1297" s="22">
        <v>100003296</v>
      </c>
      <c r="C1297" s="21" t="e">
        <v>#N/A</v>
      </c>
      <c r="D1297" t="e">
        <v>#N/A</v>
      </c>
      <c r="E1297" t="s">
        <v>4863</v>
      </c>
      <c r="F1297" s="21" t="e">
        <v>#N/A</v>
      </c>
      <c r="G1297" s="21" t="e">
        <v>#N/A</v>
      </c>
      <c r="H1297" s="21" t="e">
        <v>#N/A</v>
      </c>
      <c r="I1297" s="21" t="e">
        <v>#N/A</v>
      </c>
      <c r="K1297" s="21" t="e">
        <v>#N/A</v>
      </c>
      <c r="L1297" s="21" t="e">
        <v>#N/A</v>
      </c>
      <c r="M1297" t="e">
        <v>#N/A</v>
      </c>
    </row>
    <row r="1298" spans="1:13">
      <c r="A1298" s="21" t="e">
        <v>#N/A</v>
      </c>
      <c r="B1298" s="22">
        <v>100003297</v>
      </c>
      <c r="C1298" s="21" t="e">
        <v>#N/A</v>
      </c>
      <c r="D1298" t="e">
        <v>#N/A</v>
      </c>
      <c r="E1298" t="s">
        <v>4863</v>
      </c>
      <c r="F1298" s="21" t="e">
        <v>#N/A</v>
      </c>
      <c r="G1298" s="21" t="e">
        <v>#N/A</v>
      </c>
      <c r="H1298" s="21" t="e">
        <v>#N/A</v>
      </c>
      <c r="I1298" s="21" t="e">
        <v>#N/A</v>
      </c>
      <c r="K1298" s="21" t="e">
        <v>#N/A</v>
      </c>
      <c r="L1298" s="21" t="e">
        <v>#N/A</v>
      </c>
      <c r="M1298" t="e">
        <v>#N/A</v>
      </c>
    </row>
    <row r="1299" spans="1:13">
      <c r="A1299" s="21" t="e">
        <v>#N/A</v>
      </c>
      <c r="B1299" s="22">
        <v>100003298</v>
      </c>
      <c r="C1299" s="21" t="e">
        <v>#N/A</v>
      </c>
      <c r="D1299" t="e">
        <v>#N/A</v>
      </c>
      <c r="E1299" t="s">
        <v>4863</v>
      </c>
      <c r="F1299" s="21" t="e">
        <v>#N/A</v>
      </c>
      <c r="G1299" s="21" t="e">
        <v>#N/A</v>
      </c>
      <c r="H1299" s="21" t="e">
        <v>#N/A</v>
      </c>
      <c r="I1299" s="21" t="e">
        <v>#N/A</v>
      </c>
      <c r="K1299" s="21" t="e">
        <v>#N/A</v>
      </c>
      <c r="L1299" s="21" t="e">
        <v>#N/A</v>
      </c>
      <c r="M1299" t="e">
        <v>#N/A</v>
      </c>
    </row>
    <row r="1300" spans="1:13">
      <c r="A1300" s="21" t="e">
        <v>#N/A</v>
      </c>
      <c r="B1300" s="22">
        <v>100003299</v>
      </c>
      <c r="C1300" s="21" t="e">
        <v>#N/A</v>
      </c>
      <c r="D1300" t="e">
        <v>#N/A</v>
      </c>
      <c r="E1300" t="s">
        <v>4863</v>
      </c>
      <c r="F1300" s="21" t="e">
        <v>#N/A</v>
      </c>
      <c r="G1300" s="21" t="e">
        <v>#N/A</v>
      </c>
      <c r="H1300" s="21" t="e">
        <v>#N/A</v>
      </c>
      <c r="I1300" s="21" t="e">
        <v>#N/A</v>
      </c>
      <c r="K1300" s="21" t="e">
        <v>#N/A</v>
      </c>
      <c r="L1300" s="21" t="e">
        <v>#N/A</v>
      </c>
      <c r="M1300" t="e">
        <v>#N/A</v>
      </c>
    </row>
    <row r="1301" spans="1:13">
      <c r="A1301" s="21" t="e">
        <v>#N/A</v>
      </c>
      <c r="B1301" s="22">
        <v>100003300</v>
      </c>
      <c r="C1301" s="21" t="e">
        <v>#N/A</v>
      </c>
      <c r="D1301" t="e">
        <v>#N/A</v>
      </c>
      <c r="E1301" t="s">
        <v>4863</v>
      </c>
      <c r="F1301" s="21" t="e">
        <v>#N/A</v>
      </c>
      <c r="G1301" s="21" t="e">
        <v>#N/A</v>
      </c>
      <c r="H1301" s="21" t="e">
        <v>#N/A</v>
      </c>
      <c r="I1301" s="21" t="e">
        <v>#N/A</v>
      </c>
      <c r="K1301" s="21" t="e">
        <v>#N/A</v>
      </c>
      <c r="L1301" s="21" t="e">
        <v>#N/A</v>
      </c>
      <c r="M1301" t="e">
        <v>#N/A</v>
      </c>
    </row>
    <row r="1302" spans="1:13">
      <c r="A1302" s="21" t="e">
        <v>#N/A</v>
      </c>
      <c r="B1302" s="22">
        <v>100003301</v>
      </c>
      <c r="C1302" s="21" t="e">
        <v>#N/A</v>
      </c>
      <c r="D1302" t="e">
        <v>#N/A</v>
      </c>
      <c r="E1302" t="s">
        <v>4863</v>
      </c>
      <c r="F1302" s="21" t="e">
        <v>#N/A</v>
      </c>
      <c r="G1302" s="21" t="e">
        <v>#N/A</v>
      </c>
      <c r="H1302" s="21" t="e">
        <v>#N/A</v>
      </c>
      <c r="I1302" s="21" t="e">
        <v>#N/A</v>
      </c>
      <c r="K1302" s="21" t="e">
        <v>#N/A</v>
      </c>
      <c r="L1302" s="21" t="e">
        <v>#N/A</v>
      </c>
      <c r="M1302" t="e">
        <v>#N/A</v>
      </c>
    </row>
    <row r="1303" spans="1:13">
      <c r="A1303" s="21" t="e">
        <v>#N/A</v>
      </c>
      <c r="B1303" s="22">
        <v>100003302</v>
      </c>
      <c r="C1303" s="21" t="e">
        <v>#N/A</v>
      </c>
      <c r="D1303" t="e">
        <v>#N/A</v>
      </c>
      <c r="E1303" t="s">
        <v>4863</v>
      </c>
      <c r="F1303" s="21" t="e">
        <v>#N/A</v>
      </c>
      <c r="G1303" s="21" t="e">
        <v>#N/A</v>
      </c>
      <c r="H1303" s="21" t="e">
        <v>#N/A</v>
      </c>
      <c r="I1303" s="21" t="e">
        <v>#N/A</v>
      </c>
      <c r="K1303" s="21" t="e">
        <v>#N/A</v>
      </c>
      <c r="L1303" s="21" t="e">
        <v>#N/A</v>
      </c>
      <c r="M1303" t="e">
        <v>#N/A</v>
      </c>
    </row>
    <row r="1304" spans="1:13">
      <c r="A1304" s="21" t="e">
        <v>#N/A</v>
      </c>
      <c r="B1304" s="22">
        <v>100003303</v>
      </c>
      <c r="C1304" s="21" t="e">
        <v>#N/A</v>
      </c>
      <c r="D1304" t="e">
        <v>#N/A</v>
      </c>
      <c r="E1304" t="s">
        <v>4863</v>
      </c>
      <c r="F1304" s="21" t="e">
        <v>#N/A</v>
      </c>
      <c r="G1304" s="21" t="e">
        <v>#N/A</v>
      </c>
      <c r="H1304" s="21" t="e">
        <v>#N/A</v>
      </c>
      <c r="I1304" s="21" t="e">
        <v>#N/A</v>
      </c>
      <c r="K1304" s="21" t="e">
        <v>#N/A</v>
      </c>
      <c r="L1304" s="21" t="e">
        <v>#N/A</v>
      </c>
      <c r="M1304" t="e">
        <v>#N/A</v>
      </c>
    </row>
    <row r="1305" spans="1:13">
      <c r="A1305" s="21" t="e">
        <v>#N/A</v>
      </c>
      <c r="B1305" s="22">
        <v>100003304</v>
      </c>
      <c r="C1305" s="21" t="e">
        <v>#N/A</v>
      </c>
      <c r="D1305" t="e">
        <v>#N/A</v>
      </c>
      <c r="E1305" t="s">
        <v>4863</v>
      </c>
      <c r="F1305" s="21" t="e">
        <v>#N/A</v>
      </c>
      <c r="G1305" s="21" t="e">
        <v>#N/A</v>
      </c>
      <c r="H1305" s="21" t="e">
        <v>#N/A</v>
      </c>
      <c r="I1305" s="21" t="e">
        <v>#N/A</v>
      </c>
      <c r="K1305" s="21" t="e">
        <v>#N/A</v>
      </c>
      <c r="L1305" s="21" t="e">
        <v>#N/A</v>
      </c>
      <c r="M1305" t="e">
        <v>#N/A</v>
      </c>
    </row>
    <row r="1306" spans="1:13">
      <c r="A1306" s="21" t="e">
        <v>#N/A</v>
      </c>
      <c r="B1306" s="22">
        <v>100003305</v>
      </c>
      <c r="C1306" s="21" t="e">
        <v>#N/A</v>
      </c>
      <c r="D1306" t="e">
        <v>#N/A</v>
      </c>
      <c r="E1306" t="s">
        <v>4863</v>
      </c>
      <c r="F1306" s="21" t="e">
        <v>#N/A</v>
      </c>
      <c r="G1306" s="21" t="e">
        <v>#N/A</v>
      </c>
      <c r="H1306" s="21" t="e">
        <v>#N/A</v>
      </c>
      <c r="I1306" s="21" t="e">
        <v>#N/A</v>
      </c>
      <c r="K1306" s="21" t="e">
        <v>#N/A</v>
      </c>
      <c r="L1306" s="21" t="e">
        <v>#N/A</v>
      </c>
      <c r="M1306" t="e">
        <v>#N/A</v>
      </c>
    </row>
    <row r="1307" spans="1:13">
      <c r="A1307" s="21" t="e">
        <v>#N/A</v>
      </c>
      <c r="B1307" s="22">
        <v>100003306</v>
      </c>
      <c r="C1307" s="21" t="e">
        <v>#N/A</v>
      </c>
      <c r="D1307" t="e">
        <v>#N/A</v>
      </c>
      <c r="E1307" t="s">
        <v>4863</v>
      </c>
      <c r="F1307" s="21" t="e">
        <v>#N/A</v>
      </c>
      <c r="G1307" s="21" t="e">
        <v>#N/A</v>
      </c>
      <c r="H1307" s="21" t="e">
        <v>#N/A</v>
      </c>
      <c r="I1307" s="21" t="e">
        <v>#N/A</v>
      </c>
      <c r="K1307" s="21" t="e">
        <v>#N/A</v>
      </c>
      <c r="L1307" s="21" t="e">
        <v>#N/A</v>
      </c>
      <c r="M1307" t="e">
        <v>#N/A</v>
      </c>
    </row>
    <row r="1308" spans="1:13">
      <c r="A1308" s="21" t="e">
        <v>#N/A</v>
      </c>
      <c r="B1308" s="22">
        <v>100003307</v>
      </c>
      <c r="C1308" s="21" t="e">
        <v>#N/A</v>
      </c>
      <c r="D1308" t="e">
        <v>#N/A</v>
      </c>
      <c r="E1308" t="s">
        <v>4863</v>
      </c>
      <c r="F1308" s="21" t="e">
        <v>#N/A</v>
      </c>
      <c r="G1308" s="21" t="e">
        <v>#N/A</v>
      </c>
      <c r="H1308" s="21" t="e">
        <v>#N/A</v>
      </c>
      <c r="I1308" s="21" t="e">
        <v>#N/A</v>
      </c>
      <c r="K1308" s="21" t="e">
        <v>#N/A</v>
      </c>
      <c r="L1308" s="21" t="e">
        <v>#N/A</v>
      </c>
      <c r="M1308" t="e">
        <v>#N/A</v>
      </c>
    </row>
    <row r="1309" spans="1:13">
      <c r="A1309" s="21" t="e">
        <v>#N/A</v>
      </c>
      <c r="B1309" s="22">
        <v>100003308</v>
      </c>
      <c r="C1309" s="21" t="e">
        <v>#N/A</v>
      </c>
      <c r="D1309" t="e">
        <v>#N/A</v>
      </c>
      <c r="E1309" t="s">
        <v>4863</v>
      </c>
      <c r="F1309" s="21" t="e">
        <v>#N/A</v>
      </c>
      <c r="G1309" s="21" t="e">
        <v>#N/A</v>
      </c>
      <c r="H1309" s="21" t="e">
        <v>#N/A</v>
      </c>
      <c r="I1309" s="21" t="e">
        <v>#N/A</v>
      </c>
      <c r="K1309" s="21" t="e">
        <v>#N/A</v>
      </c>
      <c r="L1309" s="21" t="e">
        <v>#N/A</v>
      </c>
      <c r="M1309" t="e">
        <v>#N/A</v>
      </c>
    </row>
    <row r="1310" spans="1:13">
      <c r="A1310" s="21" t="e">
        <v>#N/A</v>
      </c>
      <c r="B1310" s="22">
        <v>100003309</v>
      </c>
      <c r="C1310" s="21" t="e">
        <v>#N/A</v>
      </c>
      <c r="D1310" t="e">
        <v>#N/A</v>
      </c>
      <c r="E1310" t="s">
        <v>4863</v>
      </c>
      <c r="F1310" s="21" t="e">
        <v>#N/A</v>
      </c>
      <c r="G1310" s="21" t="e">
        <v>#N/A</v>
      </c>
      <c r="H1310" s="21" t="e">
        <v>#N/A</v>
      </c>
      <c r="I1310" s="21" t="e">
        <v>#N/A</v>
      </c>
      <c r="K1310" s="21" t="e">
        <v>#N/A</v>
      </c>
      <c r="L1310" s="21" t="e">
        <v>#N/A</v>
      </c>
      <c r="M1310" t="e">
        <v>#N/A</v>
      </c>
    </row>
    <row r="1311" spans="1:13">
      <c r="A1311" s="21" t="e">
        <v>#N/A</v>
      </c>
      <c r="B1311" s="22">
        <v>100003310</v>
      </c>
      <c r="C1311" s="21" t="e">
        <v>#N/A</v>
      </c>
      <c r="D1311" t="e">
        <v>#N/A</v>
      </c>
      <c r="E1311" t="s">
        <v>4863</v>
      </c>
      <c r="F1311" s="21" t="e">
        <v>#N/A</v>
      </c>
      <c r="G1311" s="21" t="e">
        <v>#N/A</v>
      </c>
      <c r="H1311" s="21" t="e">
        <v>#N/A</v>
      </c>
      <c r="I1311" s="21" t="e">
        <v>#N/A</v>
      </c>
      <c r="K1311" s="21" t="e">
        <v>#N/A</v>
      </c>
      <c r="L1311" s="21" t="e">
        <v>#N/A</v>
      </c>
      <c r="M1311" t="e">
        <v>#N/A</v>
      </c>
    </row>
    <row r="1312" spans="1:13">
      <c r="A1312" s="21" t="e">
        <v>#N/A</v>
      </c>
      <c r="B1312" s="22">
        <v>100003311</v>
      </c>
      <c r="C1312" s="21" t="e">
        <v>#N/A</v>
      </c>
      <c r="D1312" t="e">
        <v>#N/A</v>
      </c>
      <c r="E1312" t="s">
        <v>4863</v>
      </c>
      <c r="F1312" s="21" t="e">
        <v>#N/A</v>
      </c>
      <c r="G1312" s="21" t="e">
        <v>#N/A</v>
      </c>
      <c r="H1312" s="21" t="e">
        <v>#N/A</v>
      </c>
      <c r="I1312" s="21" t="e">
        <v>#N/A</v>
      </c>
      <c r="K1312" s="21" t="e">
        <v>#N/A</v>
      </c>
      <c r="L1312" s="21" t="e">
        <v>#N/A</v>
      </c>
      <c r="M1312" t="e">
        <v>#N/A</v>
      </c>
    </row>
    <row r="1313" spans="1:13">
      <c r="A1313" s="21" t="e">
        <v>#N/A</v>
      </c>
      <c r="B1313" s="22">
        <v>100003312</v>
      </c>
      <c r="C1313" s="21" t="e">
        <v>#N/A</v>
      </c>
      <c r="D1313" t="e">
        <v>#N/A</v>
      </c>
      <c r="E1313" t="s">
        <v>4863</v>
      </c>
      <c r="F1313" s="21" t="e">
        <v>#N/A</v>
      </c>
      <c r="G1313" s="21" t="e">
        <v>#N/A</v>
      </c>
      <c r="H1313" s="21" t="e">
        <v>#N/A</v>
      </c>
      <c r="I1313" s="21" t="e">
        <v>#N/A</v>
      </c>
      <c r="K1313" s="21" t="e">
        <v>#N/A</v>
      </c>
      <c r="L1313" s="21" t="e">
        <v>#N/A</v>
      </c>
      <c r="M1313" t="e">
        <v>#N/A</v>
      </c>
    </row>
    <row r="1314" spans="1:13">
      <c r="A1314" s="21" t="e">
        <v>#N/A</v>
      </c>
      <c r="B1314" s="22">
        <v>100003313</v>
      </c>
      <c r="C1314" s="21" t="e">
        <v>#N/A</v>
      </c>
      <c r="D1314" t="e">
        <v>#N/A</v>
      </c>
      <c r="E1314" t="s">
        <v>4863</v>
      </c>
      <c r="F1314" s="21" t="e">
        <v>#N/A</v>
      </c>
      <c r="G1314" s="21" t="e">
        <v>#N/A</v>
      </c>
      <c r="H1314" s="21" t="e">
        <v>#N/A</v>
      </c>
      <c r="I1314" s="21" t="e">
        <v>#N/A</v>
      </c>
      <c r="K1314" s="21" t="e">
        <v>#N/A</v>
      </c>
      <c r="L1314" s="21" t="e">
        <v>#N/A</v>
      </c>
      <c r="M1314" t="e">
        <v>#N/A</v>
      </c>
    </row>
    <row r="1315" spans="1:13">
      <c r="A1315" s="21" t="e">
        <v>#N/A</v>
      </c>
      <c r="B1315" s="22">
        <v>100003314</v>
      </c>
      <c r="C1315" s="21" t="e">
        <v>#N/A</v>
      </c>
      <c r="D1315" t="e">
        <v>#N/A</v>
      </c>
      <c r="E1315" t="s">
        <v>4863</v>
      </c>
      <c r="F1315" s="21" t="e">
        <v>#N/A</v>
      </c>
      <c r="G1315" s="21" t="e">
        <v>#N/A</v>
      </c>
      <c r="H1315" s="21" t="e">
        <v>#N/A</v>
      </c>
      <c r="I1315" s="21" t="e">
        <v>#N/A</v>
      </c>
      <c r="K1315" s="21" t="e">
        <v>#N/A</v>
      </c>
      <c r="L1315" s="21" t="e">
        <v>#N/A</v>
      </c>
      <c r="M1315" t="e">
        <v>#N/A</v>
      </c>
    </row>
    <row r="1316" spans="1:13">
      <c r="A1316" s="21" t="e">
        <v>#N/A</v>
      </c>
      <c r="B1316" s="22">
        <v>100003315</v>
      </c>
      <c r="C1316" s="21" t="e">
        <v>#N/A</v>
      </c>
      <c r="D1316" t="e">
        <v>#N/A</v>
      </c>
      <c r="E1316" t="s">
        <v>4863</v>
      </c>
      <c r="F1316" s="21" t="e">
        <v>#N/A</v>
      </c>
      <c r="G1316" s="21" t="e">
        <v>#N/A</v>
      </c>
      <c r="H1316" s="21" t="e">
        <v>#N/A</v>
      </c>
      <c r="I1316" s="21" t="e">
        <v>#N/A</v>
      </c>
      <c r="K1316" s="21" t="e">
        <v>#N/A</v>
      </c>
      <c r="L1316" s="21" t="e">
        <v>#N/A</v>
      </c>
      <c r="M1316" t="e">
        <v>#N/A</v>
      </c>
    </row>
    <row r="1317" spans="1:13">
      <c r="A1317" s="21" t="e">
        <v>#N/A</v>
      </c>
      <c r="B1317" s="22">
        <v>100003316</v>
      </c>
      <c r="C1317" s="21" t="e">
        <v>#N/A</v>
      </c>
      <c r="D1317" t="e">
        <v>#N/A</v>
      </c>
      <c r="E1317" t="s">
        <v>4863</v>
      </c>
      <c r="F1317" s="21" t="e">
        <v>#N/A</v>
      </c>
      <c r="G1317" s="21" t="e">
        <v>#N/A</v>
      </c>
      <c r="H1317" s="21" t="e">
        <v>#N/A</v>
      </c>
      <c r="I1317" s="21" t="e">
        <v>#N/A</v>
      </c>
      <c r="K1317" s="21" t="e">
        <v>#N/A</v>
      </c>
      <c r="L1317" s="21" t="e">
        <v>#N/A</v>
      </c>
      <c r="M1317" t="e">
        <v>#N/A</v>
      </c>
    </row>
    <row r="1318" spans="1:13">
      <c r="A1318" s="21" t="e">
        <v>#N/A</v>
      </c>
      <c r="B1318" s="22">
        <v>100003317</v>
      </c>
      <c r="C1318" s="21" t="e">
        <v>#N/A</v>
      </c>
      <c r="D1318" t="e">
        <v>#N/A</v>
      </c>
      <c r="E1318" t="s">
        <v>4863</v>
      </c>
      <c r="F1318" s="21" t="e">
        <v>#N/A</v>
      </c>
      <c r="G1318" s="21" t="e">
        <v>#N/A</v>
      </c>
      <c r="H1318" s="21" t="e">
        <v>#N/A</v>
      </c>
      <c r="I1318" s="21" t="e">
        <v>#N/A</v>
      </c>
      <c r="K1318" s="21" t="e">
        <v>#N/A</v>
      </c>
      <c r="L1318" s="21" t="e">
        <v>#N/A</v>
      </c>
      <c r="M1318" t="e">
        <v>#N/A</v>
      </c>
    </row>
    <row r="1319" spans="1:13">
      <c r="A1319" s="21" t="e">
        <v>#N/A</v>
      </c>
      <c r="B1319" s="22">
        <v>100003318</v>
      </c>
      <c r="C1319" s="21" t="e">
        <v>#N/A</v>
      </c>
      <c r="D1319" t="e">
        <v>#N/A</v>
      </c>
      <c r="E1319" t="s">
        <v>4863</v>
      </c>
      <c r="F1319" s="21" t="e">
        <v>#N/A</v>
      </c>
      <c r="G1319" s="21" t="e">
        <v>#N/A</v>
      </c>
      <c r="H1319" s="21" t="e">
        <v>#N/A</v>
      </c>
      <c r="I1319" s="21" t="e">
        <v>#N/A</v>
      </c>
      <c r="K1319" s="21" t="e">
        <v>#N/A</v>
      </c>
      <c r="L1319" s="21" t="e">
        <v>#N/A</v>
      </c>
      <c r="M1319" t="e">
        <v>#N/A</v>
      </c>
    </row>
    <row r="1320" spans="1:13">
      <c r="A1320" s="21" t="e">
        <v>#N/A</v>
      </c>
      <c r="B1320" s="22">
        <v>100003319</v>
      </c>
      <c r="C1320" s="21" t="e">
        <v>#N/A</v>
      </c>
      <c r="D1320" t="e">
        <v>#N/A</v>
      </c>
      <c r="E1320" t="s">
        <v>4863</v>
      </c>
      <c r="F1320" s="21" t="e">
        <v>#N/A</v>
      </c>
      <c r="G1320" s="21" t="e">
        <v>#N/A</v>
      </c>
      <c r="H1320" s="21" t="e">
        <v>#N/A</v>
      </c>
      <c r="I1320" s="21" t="e">
        <v>#N/A</v>
      </c>
      <c r="K1320" s="21" t="e">
        <v>#N/A</v>
      </c>
      <c r="L1320" s="21" t="e">
        <v>#N/A</v>
      </c>
      <c r="M1320" t="e">
        <v>#N/A</v>
      </c>
    </row>
    <row r="1321" spans="1:13">
      <c r="A1321" s="21" t="e">
        <v>#N/A</v>
      </c>
      <c r="B1321" s="22">
        <v>100003320</v>
      </c>
      <c r="C1321" s="21" t="e">
        <v>#N/A</v>
      </c>
      <c r="D1321" t="e">
        <v>#N/A</v>
      </c>
      <c r="E1321" t="s">
        <v>4863</v>
      </c>
      <c r="F1321" s="21" t="e">
        <v>#N/A</v>
      </c>
      <c r="G1321" s="21" t="e">
        <v>#N/A</v>
      </c>
      <c r="H1321" s="21" t="e">
        <v>#N/A</v>
      </c>
      <c r="I1321" s="21" t="e">
        <v>#N/A</v>
      </c>
      <c r="K1321" s="21" t="e">
        <v>#N/A</v>
      </c>
      <c r="L1321" s="21" t="e">
        <v>#N/A</v>
      </c>
      <c r="M1321" t="e">
        <v>#N/A</v>
      </c>
    </row>
    <row r="1322" spans="1:13">
      <c r="A1322" s="21" t="e">
        <v>#N/A</v>
      </c>
      <c r="B1322" s="22">
        <v>100003321</v>
      </c>
      <c r="C1322" s="21" t="e">
        <v>#N/A</v>
      </c>
      <c r="D1322" t="e">
        <v>#N/A</v>
      </c>
      <c r="E1322" t="s">
        <v>4863</v>
      </c>
      <c r="F1322" s="21" t="e">
        <v>#N/A</v>
      </c>
      <c r="G1322" s="21" t="e">
        <v>#N/A</v>
      </c>
      <c r="H1322" s="21" t="e">
        <v>#N/A</v>
      </c>
      <c r="I1322" s="21" t="e">
        <v>#N/A</v>
      </c>
      <c r="K1322" s="21" t="e">
        <v>#N/A</v>
      </c>
      <c r="L1322" s="21" t="e">
        <v>#N/A</v>
      </c>
      <c r="M1322" t="e">
        <v>#N/A</v>
      </c>
    </row>
    <row r="1323" spans="1:13">
      <c r="A1323" s="21" t="e">
        <v>#N/A</v>
      </c>
      <c r="B1323" s="22">
        <v>100003322</v>
      </c>
      <c r="C1323" s="21" t="e">
        <v>#N/A</v>
      </c>
      <c r="D1323" t="e">
        <v>#N/A</v>
      </c>
      <c r="E1323" t="s">
        <v>4863</v>
      </c>
      <c r="F1323" s="21" t="e">
        <v>#N/A</v>
      </c>
      <c r="G1323" s="21" t="e">
        <v>#N/A</v>
      </c>
      <c r="H1323" s="21" t="e">
        <v>#N/A</v>
      </c>
      <c r="I1323" s="21" t="e">
        <v>#N/A</v>
      </c>
      <c r="K1323" s="21" t="e">
        <v>#N/A</v>
      </c>
      <c r="L1323" s="21" t="e">
        <v>#N/A</v>
      </c>
      <c r="M1323" t="e">
        <v>#N/A</v>
      </c>
    </row>
    <row r="1324" spans="1:13">
      <c r="A1324" s="21" t="e">
        <v>#N/A</v>
      </c>
      <c r="B1324" s="22">
        <v>100003323</v>
      </c>
      <c r="C1324" s="21" t="e">
        <v>#N/A</v>
      </c>
      <c r="D1324" t="e">
        <v>#N/A</v>
      </c>
      <c r="E1324" t="s">
        <v>4863</v>
      </c>
      <c r="F1324" s="21" t="e">
        <v>#N/A</v>
      </c>
      <c r="G1324" s="21" t="e">
        <v>#N/A</v>
      </c>
      <c r="H1324" s="21" t="e">
        <v>#N/A</v>
      </c>
      <c r="I1324" s="21" t="e">
        <v>#N/A</v>
      </c>
      <c r="K1324" s="21" t="e">
        <v>#N/A</v>
      </c>
      <c r="L1324" s="21" t="e">
        <v>#N/A</v>
      </c>
      <c r="M1324" t="e">
        <v>#N/A</v>
      </c>
    </row>
    <row r="1325" spans="1:13">
      <c r="A1325" s="21" t="e">
        <v>#N/A</v>
      </c>
      <c r="B1325" s="22">
        <v>100003324</v>
      </c>
      <c r="C1325" s="21" t="e">
        <v>#N/A</v>
      </c>
      <c r="D1325" t="e">
        <v>#N/A</v>
      </c>
      <c r="E1325" t="s">
        <v>4863</v>
      </c>
      <c r="F1325" s="21" t="e">
        <v>#N/A</v>
      </c>
      <c r="G1325" s="21" t="e">
        <v>#N/A</v>
      </c>
      <c r="H1325" s="21" t="e">
        <v>#N/A</v>
      </c>
      <c r="I1325" s="21" t="e">
        <v>#N/A</v>
      </c>
      <c r="K1325" s="21" t="e">
        <v>#N/A</v>
      </c>
      <c r="L1325" s="21" t="e">
        <v>#N/A</v>
      </c>
      <c r="M1325" t="e">
        <v>#N/A</v>
      </c>
    </row>
    <row r="1326" spans="1:13">
      <c r="D1326"/>
    </row>
    <row r="1327" spans="1:13">
      <c r="D1327"/>
    </row>
    <row r="1328" spans="1:13">
      <c r="D1328"/>
    </row>
    <row r="1329" spans="4:4">
      <c r="D1329"/>
    </row>
    <row r="1330" spans="4:4">
      <c r="D1330"/>
    </row>
    <row r="1331" spans="4:4">
      <c r="D1331"/>
    </row>
    <row r="1332" spans="4:4">
      <c r="D1332"/>
    </row>
    <row r="1333" spans="4:4">
      <c r="D1333"/>
    </row>
    <row r="1334" spans="4:4">
      <c r="D1334"/>
    </row>
    <row r="1335" spans="4:4">
      <c r="D1335"/>
    </row>
    <row r="1336" spans="4:4">
      <c r="D1336"/>
    </row>
    <row r="1337" spans="4:4">
      <c r="D1337"/>
    </row>
    <row r="1338" spans="4:4">
      <c r="D1338"/>
    </row>
    <row r="1339" spans="4:4">
      <c r="D1339"/>
    </row>
    <row r="1340" spans="4:4">
      <c r="D1340"/>
    </row>
    <row r="1341" spans="4:4">
      <c r="D1341"/>
    </row>
    <row r="1342" spans="4:4">
      <c r="D1342"/>
    </row>
    <row r="1343" spans="4:4">
      <c r="D1343"/>
    </row>
    <row r="1344" spans="4:4">
      <c r="D1344"/>
    </row>
    <row r="1345" spans="4:4">
      <c r="D1345"/>
    </row>
    <row r="1346" spans="4:4">
      <c r="D1346"/>
    </row>
    <row r="1347" spans="4:4">
      <c r="D1347"/>
    </row>
    <row r="1348" spans="4:4">
      <c r="D1348"/>
    </row>
    <row r="1349" spans="4:4">
      <c r="D1349"/>
    </row>
    <row r="1350" spans="4:4">
      <c r="D1350"/>
    </row>
    <row r="1351" spans="4:4">
      <c r="D1351"/>
    </row>
    <row r="1352" spans="4:4">
      <c r="D1352"/>
    </row>
    <row r="1353" spans="4:4">
      <c r="D1353"/>
    </row>
    <row r="1354" spans="4:4">
      <c r="D1354"/>
    </row>
    <row r="1355" spans="4:4">
      <c r="D1355"/>
    </row>
    <row r="1356" spans="4:4">
      <c r="D1356"/>
    </row>
    <row r="1357" spans="4:4">
      <c r="D1357"/>
    </row>
    <row r="1358" spans="4:4">
      <c r="D1358"/>
    </row>
    <row r="1359" spans="4:4">
      <c r="D1359"/>
    </row>
    <row r="1360" spans="4:4">
      <c r="D1360"/>
    </row>
    <row r="1361" spans="4:4">
      <c r="D1361"/>
    </row>
    <row r="1362" spans="4:4">
      <c r="D1362"/>
    </row>
    <row r="1363" spans="4:4">
      <c r="D1363"/>
    </row>
    <row r="1364" spans="4:4">
      <c r="D1364"/>
    </row>
    <row r="1365" spans="4:4">
      <c r="D1365"/>
    </row>
    <row r="1366" spans="4:4">
      <c r="D1366"/>
    </row>
    <row r="1367" spans="4:4">
      <c r="D1367"/>
    </row>
    <row r="1368" spans="4:4">
      <c r="D1368"/>
    </row>
    <row r="1369" spans="4:4">
      <c r="D1369"/>
    </row>
    <row r="1370" spans="4:4">
      <c r="D1370"/>
    </row>
    <row r="1371" spans="4:4">
      <c r="D1371"/>
    </row>
    <row r="1372" spans="4:4">
      <c r="D1372"/>
    </row>
    <row r="1373" spans="4:4">
      <c r="D1373"/>
    </row>
    <row r="1374" spans="4:4">
      <c r="D1374"/>
    </row>
    <row r="1375" spans="4:4">
      <c r="D1375"/>
    </row>
    <row r="1376" spans="4:4">
      <c r="D1376"/>
    </row>
    <row r="1377" spans="4:4">
      <c r="D1377"/>
    </row>
    <row r="1378" spans="4:4">
      <c r="D1378"/>
    </row>
    <row r="1379" spans="4:4">
      <c r="D1379"/>
    </row>
    <row r="1380" spans="4:4">
      <c r="D1380"/>
    </row>
    <row r="1381" spans="4:4">
      <c r="D1381"/>
    </row>
    <row r="1382" spans="4:4">
      <c r="D1382"/>
    </row>
    <row r="1383" spans="4:4">
      <c r="D1383"/>
    </row>
    <row r="1384" spans="4:4">
      <c r="D1384"/>
    </row>
    <row r="1385" spans="4:4">
      <c r="D1385"/>
    </row>
    <row r="1386" spans="4:4">
      <c r="D1386"/>
    </row>
    <row r="1387" spans="4:4">
      <c r="D1387"/>
    </row>
    <row r="1388" spans="4:4">
      <c r="D1388"/>
    </row>
    <row r="1389" spans="4:4">
      <c r="D1389"/>
    </row>
    <row r="1390" spans="4:4">
      <c r="D1390"/>
    </row>
    <row r="1391" spans="4:4">
      <c r="D1391"/>
    </row>
    <row r="1392" spans="4:4">
      <c r="D1392"/>
    </row>
    <row r="1393" spans="4:4">
      <c r="D1393"/>
    </row>
    <row r="1394" spans="4:4">
      <c r="D1394"/>
    </row>
    <row r="1395" spans="4:4">
      <c r="D1395"/>
    </row>
    <row r="1396" spans="4:4">
      <c r="D1396"/>
    </row>
    <row r="1397" spans="4:4">
      <c r="D1397"/>
    </row>
    <row r="1398" spans="4:4">
      <c r="D1398"/>
    </row>
    <row r="1399" spans="4:4">
      <c r="D1399"/>
    </row>
    <row r="1400" spans="4:4">
      <c r="D1400"/>
    </row>
    <row r="1401" spans="4:4">
      <c r="D1401"/>
    </row>
    <row r="1402" spans="4:4">
      <c r="D1402"/>
    </row>
    <row r="1403" spans="4:4">
      <c r="D1403"/>
    </row>
    <row r="1404" spans="4:4">
      <c r="D1404"/>
    </row>
    <row r="1405" spans="4:4">
      <c r="D1405"/>
    </row>
    <row r="1406" spans="4:4">
      <c r="D1406"/>
    </row>
    <row r="1407" spans="4:4">
      <c r="D1407"/>
    </row>
    <row r="1408" spans="4:4">
      <c r="D1408"/>
    </row>
    <row r="1409" spans="4:4">
      <c r="D1409"/>
    </row>
    <row r="1410" spans="4:4">
      <c r="D1410"/>
    </row>
    <row r="1411" spans="4:4">
      <c r="D1411"/>
    </row>
    <row r="1412" spans="4:4">
      <c r="D1412"/>
    </row>
    <row r="1413" spans="4:4">
      <c r="D1413"/>
    </row>
    <row r="1414" spans="4:4">
      <c r="D1414"/>
    </row>
    <row r="1415" spans="4:4">
      <c r="D1415"/>
    </row>
    <row r="1416" spans="4:4">
      <c r="D1416"/>
    </row>
    <row r="1417" spans="4:4">
      <c r="D1417"/>
    </row>
    <row r="1418" spans="4:4">
      <c r="D1418"/>
    </row>
    <row r="1419" spans="4:4">
      <c r="D1419"/>
    </row>
    <row r="1420" spans="4:4">
      <c r="D1420"/>
    </row>
    <row r="1421" spans="4:4">
      <c r="D1421"/>
    </row>
    <row r="1422" spans="4:4">
      <c r="D1422"/>
    </row>
    <row r="1423" spans="4:4">
      <c r="D1423"/>
    </row>
    <row r="1424" spans="4:4">
      <c r="D1424"/>
    </row>
    <row r="1425" spans="4:4">
      <c r="D1425"/>
    </row>
    <row r="1426" spans="4:4">
      <c r="D1426"/>
    </row>
    <row r="1427" spans="4:4">
      <c r="D1427"/>
    </row>
    <row r="1428" spans="4:4">
      <c r="D1428"/>
    </row>
    <row r="1429" spans="4:4">
      <c r="D1429"/>
    </row>
    <row r="1430" spans="4:4">
      <c r="D1430"/>
    </row>
    <row r="1431" spans="4:4">
      <c r="D1431"/>
    </row>
    <row r="1432" spans="4:4">
      <c r="D1432"/>
    </row>
    <row r="1433" spans="4:4">
      <c r="D1433"/>
    </row>
    <row r="1434" spans="4:4">
      <c r="D1434"/>
    </row>
    <row r="1435" spans="4:4">
      <c r="D1435"/>
    </row>
    <row r="1436" spans="4:4">
      <c r="D1436"/>
    </row>
    <row r="1437" spans="4:4">
      <c r="D1437"/>
    </row>
    <row r="1438" spans="4:4">
      <c r="D1438"/>
    </row>
    <row r="1439" spans="4:4">
      <c r="D1439"/>
    </row>
    <row r="1440" spans="4:4">
      <c r="D1440"/>
    </row>
    <row r="1441" spans="4:4">
      <c r="D1441"/>
    </row>
    <row r="1442" spans="4:4">
      <c r="D1442"/>
    </row>
    <row r="1443" spans="4:4">
      <c r="D1443"/>
    </row>
    <row r="1444" spans="4:4">
      <c r="D1444"/>
    </row>
    <row r="1445" spans="4:4">
      <c r="D1445"/>
    </row>
    <row r="1446" spans="4:4">
      <c r="D1446"/>
    </row>
    <row r="1447" spans="4:4">
      <c r="D1447"/>
    </row>
    <row r="1448" spans="4:4">
      <c r="D1448"/>
    </row>
    <row r="1449" spans="4:4">
      <c r="D1449"/>
    </row>
    <row r="1450" spans="4:4">
      <c r="D1450"/>
    </row>
    <row r="1451" spans="4:4">
      <c r="D1451"/>
    </row>
    <row r="1452" spans="4:4">
      <c r="D1452"/>
    </row>
    <row r="1453" spans="4:4">
      <c r="D1453"/>
    </row>
    <row r="1454" spans="4:4">
      <c r="D1454"/>
    </row>
    <row r="1455" spans="4:4">
      <c r="D1455"/>
    </row>
    <row r="1456" spans="4:4">
      <c r="D1456"/>
    </row>
    <row r="1457" spans="4:4">
      <c r="D1457"/>
    </row>
    <row r="1458" spans="4:4">
      <c r="D1458"/>
    </row>
    <row r="1459" spans="4:4">
      <c r="D1459"/>
    </row>
    <row r="1460" spans="4:4">
      <c r="D1460"/>
    </row>
    <row r="1461" spans="4:4">
      <c r="D1461"/>
    </row>
    <row r="1462" spans="4:4">
      <c r="D1462"/>
    </row>
    <row r="1463" spans="4:4">
      <c r="D1463"/>
    </row>
    <row r="1464" spans="4:4">
      <c r="D1464"/>
    </row>
    <row r="1465" spans="4:4">
      <c r="D1465"/>
    </row>
    <row r="1466" spans="4:4">
      <c r="D1466"/>
    </row>
    <row r="1467" spans="4:4">
      <c r="D1467"/>
    </row>
    <row r="1468" spans="4:4">
      <c r="D1468"/>
    </row>
    <row r="1469" spans="4:4">
      <c r="D1469"/>
    </row>
    <row r="1470" spans="4:4">
      <c r="D1470"/>
    </row>
    <row r="1471" spans="4:4">
      <c r="D1471"/>
    </row>
    <row r="1472" spans="4:4">
      <c r="D1472"/>
    </row>
    <row r="1473" spans="4:4">
      <c r="D1473"/>
    </row>
    <row r="1474" spans="4:4">
      <c r="D1474"/>
    </row>
    <row r="1475" spans="4:4">
      <c r="D1475"/>
    </row>
    <row r="1476" spans="4:4">
      <c r="D1476"/>
    </row>
    <row r="1477" spans="4:4">
      <c r="D1477"/>
    </row>
    <row r="1478" spans="4:4">
      <c r="D1478"/>
    </row>
    <row r="1479" spans="4:4">
      <c r="D1479"/>
    </row>
    <row r="1480" spans="4:4">
      <c r="D1480"/>
    </row>
    <row r="1481" spans="4:4">
      <c r="D1481"/>
    </row>
    <row r="1482" spans="4:4">
      <c r="D1482"/>
    </row>
    <row r="1483" spans="4:4">
      <c r="D1483"/>
    </row>
    <row r="1484" spans="4:4">
      <c r="D1484"/>
    </row>
    <row r="1485" spans="4:4">
      <c r="D1485"/>
    </row>
    <row r="1486" spans="4:4">
      <c r="D1486"/>
    </row>
    <row r="1487" spans="4:4">
      <c r="D1487"/>
    </row>
    <row r="1488" spans="4:4">
      <c r="D1488"/>
    </row>
    <row r="1489" spans="4:4">
      <c r="D1489"/>
    </row>
    <row r="1490" spans="4:4">
      <c r="D1490"/>
    </row>
    <row r="1491" spans="4:4">
      <c r="D1491"/>
    </row>
    <row r="1492" spans="4:4">
      <c r="D1492"/>
    </row>
    <row r="1493" spans="4:4">
      <c r="D1493"/>
    </row>
    <row r="1494" spans="4:4">
      <c r="D1494"/>
    </row>
    <row r="1495" spans="4:4">
      <c r="D1495"/>
    </row>
    <row r="1496" spans="4:4">
      <c r="D1496"/>
    </row>
    <row r="1497" spans="4:4">
      <c r="D1497"/>
    </row>
    <row r="1498" spans="4:4">
      <c r="D1498"/>
    </row>
    <row r="1499" spans="4:4">
      <c r="D1499"/>
    </row>
    <row r="1500" spans="4:4">
      <c r="D1500"/>
    </row>
    <row r="1501" spans="4:4">
      <c r="D1501"/>
    </row>
    <row r="1502" spans="4:4">
      <c r="D1502"/>
    </row>
    <row r="1503" spans="4:4">
      <c r="D1503"/>
    </row>
    <row r="1504" spans="4:4">
      <c r="D1504"/>
    </row>
    <row r="1505" spans="4:4">
      <c r="D1505"/>
    </row>
    <row r="1506" spans="4:4">
      <c r="D1506"/>
    </row>
    <row r="1507" spans="4:4">
      <c r="D1507"/>
    </row>
    <row r="1508" spans="4:4">
      <c r="D1508"/>
    </row>
    <row r="1509" spans="4:4">
      <c r="D1509"/>
    </row>
    <row r="1510" spans="4:4">
      <c r="D1510"/>
    </row>
    <row r="1511" spans="4:4">
      <c r="D1511"/>
    </row>
    <row r="1512" spans="4:4">
      <c r="D1512"/>
    </row>
    <row r="1513" spans="4:4">
      <c r="D1513"/>
    </row>
    <row r="1514" spans="4:4">
      <c r="D1514"/>
    </row>
    <row r="1515" spans="4:4">
      <c r="D1515"/>
    </row>
    <row r="1516" spans="4:4">
      <c r="D1516"/>
    </row>
    <row r="1517" spans="4:4">
      <c r="D1517"/>
    </row>
    <row r="1518" spans="4:4">
      <c r="D1518"/>
    </row>
    <row r="1519" spans="4:4">
      <c r="D1519"/>
    </row>
    <row r="1520" spans="4:4">
      <c r="D1520"/>
    </row>
    <row r="1521" spans="4:4">
      <c r="D1521"/>
    </row>
    <row r="1522" spans="4:4">
      <c r="D1522"/>
    </row>
    <row r="1523" spans="4:4">
      <c r="D1523"/>
    </row>
    <row r="1524" spans="4:4">
      <c r="D1524"/>
    </row>
    <row r="1525" spans="4:4">
      <c r="D1525"/>
    </row>
    <row r="1526" spans="4:4">
      <c r="D1526"/>
    </row>
    <row r="1527" spans="4:4">
      <c r="D1527"/>
    </row>
    <row r="1528" spans="4:4">
      <c r="D1528"/>
    </row>
    <row r="1529" spans="4:4">
      <c r="D1529"/>
    </row>
    <row r="1530" spans="4:4">
      <c r="D1530"/>
    </row>
    <row r="1531" spans="4:4">
      <c r="D1531"/>
    </row>
    <row r="1532" spans="4:4">
      <c r="D1532"/>
    </row>
    <row r="1533" spans="4:4">
      <c r="D1533"/>
    </row>
    <row r="1534" spans="4:4">
      <c r="D1534"/>
    </row>
    <row r="1535" spans="4:4">
      <c r="D1535"/>
    </row>
    <row r="1536" spans="4:4">
      <c r="D1536"/>
    </row>
    <row r="1537" spans="4:4">
      <c r="D1537"/>
    </row>
    <row r="1538" spans="4:4">
      <c r="D1538"/>
    </row>
    <row r="1539" spans="4:4">
      <c r="D1539"/>
    </row>
    <row r="1540" spans="4:4">
      <c r="D1540"/>
    </row>
    <row r="1541" spans="4:4">
      <c r="D1541"/>
    </row>
    <row r="1542" spans="4:4">
      <c r="D1542"/>
    </row>
    <row r="1543" spans="4:4">
      <c r="D1543"/>
    </row>
    <row r="1544" spans="4:4">
      <c r="D1544"/>
    </row>
    <row r="1545" spans="4:4">
      <c r="D1545"/>
    </row>
    <row r="1546" spans="4:4">
      <c r="D1546"/>
    </row>
    <row r="1547" spans="4:4">
      <c r="D1547"/>
    </row>
    <row r="1548" spans="4:4">
      <c r="D1548"/>
    </row>
    <row r="1549" spans="4:4">
      <c r="D1549"/>
    </row>
    <row r="1550" spans="4:4">
      <c r="D1550"/>
    </row>
    <row r="1551" spans="4:4">
      <c r="D1551"/>
    </row>
    <row r="1552" spans="4:4">
      <c r="D1552"/>
    </row>
    <row r="1553" spans="4:4">
      <c r="D1553"/>
    </row>
    <row r="1554" spans="4:4">
      <c r="D1554"/>
    </row>
    <row r="1555" spans="4:4">
      <c r="D1555"/>
    </row>
    <row r="1556" spans="4:4">
      <c r="D1556"/>
    </row>
    <row r="1557" spans="4:4">
      <c r="D1557"/>
    </row>
    <row r="1558" spans="4:4">
      <c r="D1558"/>
    </row>
    <row r="1559" spans="4:4">
      <c r="D1559"/>
    </row>
    <row r="1560" spans="4:4">
      <c r="D1560"/>
    </row>
    <row r="1561" spans="4:4">
      <c r="D1561"/>
    </row>
    <row r="1562" spans="4:4">
      <c r="D1562"/>
    </row>
    <row r="1563" spans="4:4">
      <c r="D1563"/>
    </row>
    <row r="1564" spans="4:4">
      <c r="D1564"/>
    </row>
    <row r="1565" spans="4:4">
      <c r="D1565"/>
    </row>
    <row r="1566" spans="4:4">
      <c r="D1566"/>
    </row>
    <row r="1567" spans="4:4">
      <c r="D1567"/>
    </row>
    <row r="1568" spans="4:4">
      <c r="D1568"/>
    </row>
    <row r="1569" spans="4:4">
      <c r="D1569"/>
    </row>
    <row r="1570" spans="4:4">
      <c r="D1570"/>
    </row>
    <row r="1571" spans="4:4">
      <c r="D1571"/>
    </row>
    <row r="1572" spans="4:4">
      <c r="D1572"/>
    </row>
    <row r="1573" spans="4:4">
      <c r="D1573"/>
    </row>
    <row r="1574" spans="4:4">
      <c r="D1574"/>
    </row>
    <row r="1575" spans="4:4">
      <c r="D1575"/>
    </row>
    <row r="1576" spans="4:4">
      <c r="D1576"/>
    </row>
    <row r="1577" spans="4:4">
      <c r="D1577"/>
    </row>
    <row r="1578" spans="4:4">
      <c r="D1578"/>
    </row>
    <row r="1579" spans="4:4">
      <c r="D1579"/>
    </row>
    <row r="1580" spans="4:4">
      <c r="D1580"/>
    </row>
    <row r="1581" spans="4:4">
      <c r="D1581"/>
    </row>
    <row r="1582" spans="4:4">
      <c r="D1582"/>
    </row>
    <row r="1583" spans="4:4">
      <c r="D1583"/>
    </row>
    <row r="1584" spans="4:4">
      <c r="D1584"/>
    </row>
    <row r="1585" spans="4:4">
      <c r="D1585"/>
    </row>
    <row r="1586" spans="4:4">
      <c r="D1586"/>
    </row>
    <row r="1587" spans="4:4">
      <c r="D1587"/>
    </row>
    <row r="1588" spans="4:4">
      <c r="D1588"/>
    </row>
    <row r="1589" spans="4:4">
      <c r="D1589"/>
    </row>
    <row r="1590" spans="4:4">
      <c r="D1590"/>
    </row>
    <row r="1591" spans="4:4">
      <c r="D1591"/>
    </row>
    <row r="1592" spans="4:4">
      <c r="D1592"/>
    </row>
    <row r="1593" spans="4:4">
      <c r="D1593"/>
    </row>
    <row r="1594" spans="4:4">
      <c r="D1594"/>
    </row>
    <row r="1595" spans="4:4">
      <c r="D1595"/>
    </row>
    <row r="1596" spans="4:4">
      <c r="D1596"/>
    </row>
    <row r="1597" spans="4:4">
      <c r="D1597"/>
    </row>
    <row r="1598" spans="4:4">
      <c r="D1598"/>
    </row>
    <row r="1599" spans="4:4">
      <c r="D1599"/>
    </row>
    <row r="1600" spans="4:4">
      <c r="D1600"/>
    </row>
    <row r="1601" spans="4:4">
      <c r="D1601"/>
    </row>
    <row r="1602" spans="4:4">
      <c r="D1602"/>
    </row>
    <row r="1603" spans="4:4">
      <c r="D1603"/>
    </row>
    <row r="1604" spans="4:4">
      <c r="D1604"/>
    </row>
    <row r="1605" spans="4:4">
      <c r="D1605"/>
    </row>
    <row r="1606" spans="4:4">
      <c r="D1606"/>
    </row>
    <row r="1607" spans="4:4">
      <c r="D1607"/>
    </row>
    <row r="1608" spans="4:4">
      <c r="D1608"/>
    </row>
    <row r="1609" spans="4:4">
      <c r="D1609"/>
    </row>
    <row r="1610" spans="4:4">
      <c r="D1610"/>
    </row>
    <row r="1611" spans="4:4">
      <c r="D1611"/>
    </row>
    <row r="1612" spans="4:4">
      <c r="D1612"/>
    </row>
    <row r="1613" spans="4:4">
      <c r="D1613"/>
    </row>
    <row r="1614" spans="4:4">
      <c r="D1614"/>
    </row>
    <row r="1615" spans="4:4">
      <c r="D1615"/>
    </row>
    <row r="1616" spans="4:4">
      <c r="D1616"/>
    </row>
    <row r="1617" spans="4:4">
      <c r="D1617"/>
    </row>
    <row r="1618" spans="4:4">
      <c r="D1618"/>
    </row>
    <row r="1619" spans="4:4">
      <c r="D1619"/>
    </row>
    <row r="1620" spans="4:4">
      <c r="D1620"/>
    </row>
    <row r="1621" spans="4:4">
      <c r="D1621"/>
    </row>
    <row r="1622" spans="4:4">
      <c r="D1622"/>
    </row>
    <row r="1623" spans="4:4">
      <c r="D1623"/>
    </row>
    <row r="1624" spans="4:4">
      <c r="D1624"/>
    </row>
    <row r="1625" spans="4:4">
      <c r="D1625"/>
    </row>
    <row r="1626" spans="4:4">
      <c r="D1626"/>
    </row>
    <row r="1627" spans="4:4">
      <c r="D1627"/>
    </row>
    <row r="1628" spans="4:4">
      <c r="D1628"/>
    </row>
    <row r="1629" spans="4:4">
      <c r="D1629"/>
    </row>
    <row r="1630" spans="4:4">
      <c r="D1630"/>
    </row>
    <row r="1631" spans="4:4">
      <c r="D1631"/>
    </row>
    <row r="1632" spans="4:4">
      <c r="D1632"/>
    </row>
    <row r="1633" spans="4:4">
      <c r="D1633"/>
    </row>
    <row r="1634" spans="4:4">
      <c r="D1634"/>
    </row>
    <row r="1635" spans="4:4">
      <c r="D1635"/>
    </row>
    <row r="1636" spans="4:4">
      <c r="D1636"/>
    </row>
    <row r="1637" spans="4:4">
      <c r="D1637"/>
    </row>
    <row r="1638" spans="4:4">
      <c r="D1638"/>
    </row>
    <row r="1639" spans="4:4">
      <c r="D1639"/>
    </row>
    <row r="1640" spans="4:4">
      <c r="D1640"/>
    </row>
    <row r="1641" spans="4:4">
      <c r="D1641"/>
    </row>
    <row r="1642" spans="4:4">
      <c r="D1642"/>
    </row>
    <row r="1643" spans="4:4">
      <c r="D1643"/>
    </row>
    <row r="1644" spans="4:4">
      <c r="D1644"/>
    </row>
    <row r="1645" spans="4:4">
      <c r="D1645"/>
    </row>
    <row r="1646" spans="4:4">
      <c r="D1646"/>
    </row>
    <row r="1647" spans="4:4">
      <c r="D1647"/>
    </row>
    <row r="1648" spans="4:4">
      <c r="D1648"/>
    </row>
    <row r="1649" spans="4:4">
      <c r="D1649"/>
    </row>
    <row r="1650" spans="4:4">
      <c r="D1650"/>
    </row>
    <row r="1651" spans="4:4">
      <c r="D1651"/>
    </row>
    <row r="1652" spans="4:4">
      <c r="D1652"/>
    </row>
    <row r="1653" spans="4:4">
      <c r="D1653"/>
    </row>
    <row r="1654" spans="4:4">
      <c r="D1654"/>
    </row>
    <row r="1655" spans="4:4">
      <c r="D1655"/>
    </row>
    <row r="1656" spans="4:4">
      <c r="D1656"/>
    </row>
    <row r="1657" spans="4:4">
      <c r="D1657"/>
    </row>
    <row r="1658" spans="4:4">
      <c r="D1658"/>
    </row>
    <row r="1659" spans="4:4">
      <c r="D1659"/>
    </row>
    <row r="1660" spans="4:4">
      <c r="D1660"/>
    </row>
    <row r="1661" spans="4:4">
      <c r="D1661"/>
    </row>
    <row r="1662" spans="4:4">
      <c r="D1662"/>
    </row>
    <row r="1663" spans="4:4">
      <c r="D1663"/>
    </row>
    <row r="1664" spans="4:4">
      <c r="D1664"/>
    </row>
    <row r="1665" spans="4:4">
      <c r="D1665"/>
    </row>
    <row r="1666" spans="4:4">
      <c r="D1666"/>
    </row>
    <row r="1667" spans="4:4">
      <c r="D1667"/>
    </row>
    <row r="1668" spans="4:4">
      <c r="D1668"/>
    </row>
    <row r="1669" spans="4:4">
      <c r="D1669"/>
    </row>
    <row r="1670" spans="4:4">
      <c r="D1670"/>
    </row>
    <row r="1671" spans="4:4">
      <c r="D1671"/>
    </row>
    <row r="1672" spans="4:4">
      <c r="D1672"/>
    </row>
    <row r="1673" spans="4:4">
      <c r="D1673"/>
    </row>
    <row r="1674" spans="4:4">
      <c r="D1674"/>
    </row>
    <row r="1675" spans="4:4">
      <c r="D1675"/>
    </row>
    <row r="1676" spans="4:4">
      <c r="D1676"/>
    </row>
    <row r="1677" spans="4:4">
      <c r="D1677"/>
    </row>
    <row r="1678" spans="4:4">
      <c r="D1678"/>
    </row>
    <row r="1679" spans="4:4">
      <c r="D1679"/>
    </row>
    <row r="1680" spans="4:4">
      <c r="D1680"/>
    </row>
    <row r="1681" spans="4:4">
      <c r="D1681"/>
    </row>
    <row r="1682" spans="4:4">
      <c r="D1682"/>
    </row>
    <row r="1683" spans="4:4">
      <c r="D1683"/>
    </row>
    <row r="1684" spans="4:4">
      <c r="D1684"/>
    </row>
    <row r="1685" spans="4:4">
      <c r="D1685"/>
    </row>
    <row r="1686" spans="4:4">
      <c r="D1686"/>
    </row>
    <row r="1687" spans="4:4">
      <c r="D1687"/>
    </row>
    <row r="1688" spans="4:4">
      <c r="D1688"/>
    </row>
    <row r="1689" spans="4:4">
      <c r="D1689"/>
    </row>
    <row r="1690" spans="4:4">
      <c r="D1690"/>
    </row>
    <row r="1691" spans="4:4">
      <c r="D1691"/>
    </row>
    <row r="1692" spans="4:4">
      <c r="D1692"/>
    </row>
    <row r="1693" spans="4:4">
      <c r="D1693"/>
    </row>
    <row r="1694" spans="4:4">
      <c r="D1694"/>
    </row>
    <row r="1695" spans="4:4">
      <c r="D1695"/>
    </row>
    <row r="1696" spans="4:4">
      <c r="D1696"/>
    </row>
    <row r="1697" spans="4:4">
      <c r="D1697"/>
    </row>
    <row r="1698" spans="4:4">
      <c r="D1698"/>
    </row>
    <row r="1699" spans="4:4">
      <c r="D1699"/>
    </row>
    <row r="1700" spans="4:4">
      <c r="D1700"/>
    </row>
    <row r="1701" spans="4:4">
      <c r="D1701"/>
    </row>
    <row r="1702" spans="4:4">
      <c r="D1702"/>
    </row>
    <row r="1703" spans="4:4">
      <c r="D1703"/>
    </row>
    <row r="1704" spans="4:4">
      <c r="D1704"/>
    </row>
    <row r="1705" spans="4:4">
      <c r="D1705"/>
    </row>
    <row r="1706" spans="4:4">
      <c r="D1706"/>
    </row>
    <row r="1707" spans="4:4">
      <c r="D1707"/>
    </row>
    <row r="1708" spans="4:4">
      <c r="D1708"/>
    </row>
    <row r="1709" spans="4:4">
      <c r="D1709"/>
    </row>
    <row r="1710" spans="4:4">
      <c r="D1710"/>
    </row>
    <row r="1711" spans="4:4">
      <c r="D1711"/>
    </row>
    <row r="1712" spans="4:4">
      <c r="D1712"/>
    </row>
    <row r="1713" spans="4:4">
      <c r="D1713"/>
    </row>
    <row r="1714" spans="4:4">
      <c r="D1714"/>
    </row>
    <row r="1715" spans="4:4">
      <c r="D1715"/>
    </row>
    <row r="1716" spans="4:4">
      <c r="D1716"/>
    </row>
    <row r="1717" spans="4:4">
      <c r="D1717"/>
    </row>
    <row r="1718" spans="4:4">
      <c r="D1718"/>
    </row>
    <row r="1719" spans="4:4">
      <c r="D1719"/>
    </row>
    <row r="1720" spans="4:4">
      <c r="D1720"/>
    </row>
    <row r="1721" spans="4:4">
      <c r="D1721"/>
    </row>
    <row r="1722" spans="4:4">
      <c r="D1722"/>
    </row>
    <row r="1723" spans="4:4">
      <c r="D1723"/>
    </row>
    <row r="1724" spans="4:4">
      <c r="D1724"/>
    </row>
    <row r="1725" spans="4:4">
      <c r="D1725"/>
    </row>
    <row r="1726" spans="4:4">
      <c r="D1726"/>
    </row>
    <row r="1727" spans="4:4">
      <c r="D1727"/>
    </row>
    <row r="1728" spans="4:4">
      <c r="D1728"/>
    </row>
    <row r="1729" spans="4:4">
      <c r="D1729"/>
    </row>
    <row r="1730" spans="4:4">
      <c r="D1730"/>
    </row>
    <row r="1731" spans="4:4">
      <c r="D1731"/>
    </row>
    <row r="1732" spans="4:4">
      <c r="D1732"/>
    </row>
    <row r="1733" spans="4:4">
      <c r="D1733"/>
    </row>
    <row r="1734" spans="4:4">
      <c r="D1734"/>
    </row>
    <row r="1735" spans="4:4">
      <c r="D1735"/>
    </row>
    <row r="1736" spans="4:4">
      <c r="D1736"/>
    </row>
    <row r="1737" spans="4:4">
      <c r="D1737"/>
    </row>
    <row r="1738" spans="4:4">
      <c r="D1738"/>
    </row>
    <row r="1739" spans="4:4">
      <c r="D1739"/>
    </row>
    <row r="1740" spans="4:4">
      <c r="D1740"/>
    </row>
    <row r="1741" spans="4:4">
      <c r="D1741"/>
    </row>
    <row r="1742" spans="4:4">
      <c r="D1742"/>
    </row>
    <row r="1743" spans="4:4">
      <c r="D1743"/>
    </row>
    <row r="1744" spans="4:4">
      <c r="D1744"/>
    </row>
    <row r="1745" spans="4:4">
      <c r="D1745"/>
    </row>
    <row r="1746" spans="4:4">
      <c r="D1746"/>
    </row>
    <row r="1747" spans="4:4">
      <c r="D1747"/>
    </row>
    <row r="1748" spans="4:4">
      <c r="D1748"/>
    </row>
    <row r="1749" spans="4:4">
      <c r="D1749"/>
    </row>
    <row r="1750" spans="4:4">
      <c r="D1750"/>
    </row>
    <row r="1751" spans="4:4">
      <c r="D1751"/>
    </row>
    <row r="1752" spans="4:4">
      <c r="D1752"/>
    </row>
    <row r="1753" spans="4:4">
      <c r="D1753"/>
    </row>
    <row r="1754" spans="4:4">
      <c r="D1754"/>
    </row>
    <row r="1755" spans="4:4">
      <c r="D1755"/>
    </row>
    <row r="1756" spans="4:4">
      <c r="D1756"/>
    </row>
    <row r="1757" spans="4:4">
      <c r="D1757"/>
    </row>
    <row r="1758" spans="4:4">
      <c r="D1758"/>
    </row>
    <row r="1759" spans="4:4">
      <c r="D1759"/>
    </row>
    <row r="1760" spans="4:4">
      <c r="D1760"/>
    </row>
    <row r="1761" spans="4:4">
      <c r="D1761"/>
    </row>
    <row r="1762" spans="4:4">
      <c r="D1762"/>
    </row>
    <row r="1763" spans="4:4">
      <c r="D1763"/>
    </row>
    <row r="1764" spans="4:4">
      <c r="D1764"/>
    </row>
    <row r="1765" spans="4:4">
      <c r="D1765"/>
    </row>
    <row r="1766" spans="4:4">
      <c r="D1766"/>
    </row>
    <row r="1767" spans="4:4">
      <c r="D1767"/>
    </row>
    <row r="1768" spans="4:4">
      <c r="D1768"/>
    </row>
    <row r="1769" spans="4:4">
      <c r="D1769"/>
    </row>
    <row r="1770" spans="4:4">
      <c r="D1770"/>
    </row>
    <row r="1771" spans="4:4">
      <c r="D1771"/>
    </row>
    <row r="1772" spans="4:4">
      <c r="D1772"/>
    </row>
    <row r="1773" spans="4:4">
      <c r="D1773"/>
    </row>
    <row r="1774" spans="4:4">
      <c r="D1774"/>
    </row>
    <row r="1775" spans="4:4">
      <c r="D1775"/>
    </row>
    <row r="1776" spans="4:4">
      <c r="D1776"/>
    </row>
    <row r="1777" spans="4:4">
      <c r="D1777"/>
    </row>
    <row r="1778" spans="4:4">
      <c r="D1778"/>
    </row>
    <row r="1779" spans="4:4">
      <c r="D1779"/>
    </row>
    <row r="1780" spans="4:4">
      <c r="D1780"/>
    </row>
    <row r="1781" spans="4:4">
      <c r="D1781"/>
    </row>
    <row r="1782" spans="4:4">
      <c r="D1782"/>
    </row>
    <row r="1783" spans="4:4">
      <c r="D1783"/>
    </row>
    <row r="1784" spans="4:4">
      <c r="D1784"/>
    </row>
    <row r="1785" spans="4:4">
      <c r="D1785"/>
    </row>
    <row r="1786" spans="4:4">
      <c r="D1786"/>
    </row>
    <row r="1787" spans="4:4">
      <c r="D1787"/>
    </row>
    <row r="1788" spans="4:4">
      <c r="D1788"/>
    </row>
    <row r="1789" spans="4:4">
      <c r="D1789"/>
    </row>
    <row r="1790" spans="4:4">
      <c r="D1790"/>
    </row>
    <row r="1791" spans="4:4">
      <c r="D1791"/>
    </row>
    <row r="1792" spans="4:4">
      <c r="D1792"/>
    </row>
    <row r="1793" spans="4:4">
      <c r="D1793"/>
    </row>
    <row r="1794" spans="4:4">
      <c r="D1794"/>
    </row>
    <row r="1795" spans="4:4">
      <c r="D1795"/>
    </row>
    <row r="1796" spans="4:4">
      <c r="D1796"/>
    </row>
    <row r="1797" spans="4:4">
      <c r="D1797"/>
    </row>
    <row r="1798" spans="4:4">
      <c r="D1798"/>
    </row>
    <row r="1799" spans="4:4">
      <c r="D1799"/>
    </row>
    <row r="1800" spans="4:4">
      <c r="D1800"/>
    </row>
    <row r="1801" spans="4:4">
      <c r="D1801"/>
    </row>
    <row r="1802" spans="4:4">
      <c r="D1802"/>
    </row>
    <row r="1803" spans="4:4">
      <c r="D1803"/>
    </row>
    <row r="1804" spans="4:4">
      <c r="D1804"/>
    </row>
    <row r="1805" spans="4:4">
      <c r="D1805"/>
    </row>
    <row r="1806" spans="4:4">
      <c r="D1806"/>
    </row>
    <row r="1807" spans="4:4">
      <c r="D1807"/>
    </row>
    <row r="1808" spans="4:4">
      <c r="D1808"/>
    </row>
    <row r="1809" spans="4:4">
      <c r="D1809"/>
    </row>
    <row r="1810" spans="4:4">
      <c r="D1810"/>
    </row>
    <row r="1811" spans="4:4">
      <c r="D1811"/>
    </row>
    <row r="1812" spans="4:4">
      <c r="D1812"/>
    </row>
    <row r="1813" spans="4:4">
      <c r="D1813"/>
    </row>
    <row r="1814" spans="4:4">
      <c r="D1814"/>
    </row>
    <row r="1815" spans="4:4">
      <c r="D1815"/>
    </row>
    <row r="1816" spans="4:4">
      <c r="D1816"/>
    </row>
    <row r="1817" spans="4:4">
      <c r="D1817"/>
    </row>
    <row r="1818" spans="4:4">
      <c r="D1818"/>
    </row>
    <row r="1819" spans="4:4">
      <c r="D1819"/>
    </row>
    <row r="1820" spans="4:4">
      <c r="D1820"/>
    </row>
    <row r="1821" spans="4:4">
      <c r="D1821"/>
    </row>
    <row r="1822" spans="4:4">
      <c r="D1822"/>
    </row>
    <row r="1823" spans="4:4">
      <c r="D1823"/>
    </row>
    <row r="1824" spans="4:4">
      <c r="D1824"/>
    </row>
    <row r="1825" spans="4:4">
      <c r="D1825"/>
    </row>
    <row r="1826" spans="4:4">
      <c r="D1826"/>
    </row>
    <row r="1827" spans="4:4">
      <c r="D1827"/>
    </row>
    <row r="1828" spans="4:4">
      <c r="D1828"/>
    </row>
    <row r="1829" spans="4:4">
      <c r="D1829"/>
    </row>
    <row r="1830" spans="4:4">
      <c r="D1830"/>
    </row>
    <row r="1831" spans="4:4">
      <c r="D1831"/>
    </row>
    <row r="1832" spans="4:4">
      <c r="D1832"/>
    </row>
    <row r="1833" spans="4:4">
      <c r="D1833"/>
    </row>
    <row r="1834" spans="4:4">
      <c r="D1834"/>
    </row>
    <row r="1835" spans="4:4">
      <c r="D1835"/>
    </row>
    <row r="1836" spans="4:4">
      <c r="D1836"/>
    </row>
    <row r="1837" spans="4:4">
      <c r="D1837"/>
    </row>
    <row r="1838" spans="4:4">
      <c r="D1838"/>
    </row>
    <row r="1839" spans="4:4">
      <c r="D1839"/>
    </row>
    <row r="1840" spans="4:4">
      <c r="D1840"/>
    </row>
    <row r="1841" spans="4:4">
      <c r="D1841"/>
    </row>
    <row r="1842" spans="4:4">
      <c r="D1842"/>
    </row>
    <row r="1843" spans="4:4">
      <c r="D1843"/>
    </row>
    <row r="1844" spans="4:4">
      <c r="D1844"/>
    </row>
    <row r="1845" spans="4:4">
      <c r="D1845"/>
    </row>
    <row r="1846" spans="4:4">
      <c r="D1846"/>
    </row>
    <row r="1847" spans="4:4">
      <c r="D1847"/>
    </row>
    <row r="1848" spans="4:4">
      <c r="D1848"/>
    </row>
    <row r="1849" spans="4:4">
      <c r="D1849"/>
    </row>
    <row r="1850" spans="4:4">
      <c r="D1850"/>
    </row>
    <row r="1851" spans="4:4">
      <c r="D1851"/>
    </row>
    <row r="1852" spans="4:4">
      <c r="D1852"/>
    </row>
    <row r="1853" spans="4:4">
      <c r="D1853"/>
    </row>
    <row r="1854" spans="4:4">
      <c r="D1854"/>
    </row>
    <row r="1855" spans="4:4">
      <c r="D1855"/>
    </row>
    <row r="1856" spans="4:4">
      <c r="D1856"/>
    </row>
    <row r="1857" spans="4:4">
      <c r="D1857"/>
    </row>
    <row r="1858" spans="4:4">
      <c r="D1858"/>
    </row>
    <row r="1859" spans="4:4">
      <c r="D1859"/>
    </row>
    <row r="1860" spans="4:4">
      <c r="D1860"/>
    </row>
    <row r="1861" spans="4:4">
      <c r="D1861"/>
    </row>
    <row r="1862" spans="4:4">
      <c r="D1862"/>
    </row>
    <row r="1863" spans="4:4">
      <c r="D1863"/>
    </row>
    <row r="1864" spans="4:4">
      <c r="D1864"/>
    </row>
    <row r="1865" spans="4:4">
      <c r="D1865"/>
    </row>
    <row r="1866" spans="4:4">
      <c r="D1866"/>
    </row>
    <row r="1867" spans="4:4">
      <c r="D1867"/>
    </row>
    <row r="1868" spans="4:4">
      <c r="D1868"/>
    </row>
    <row r="1869" spans="4:4">
      <c r="D1869"/>
    </row>
    <row r="1870" spans="4:4">
      <c r="D1870"/>
    </row>
    <row r="1871" spans="4:4">
      <c r="D1871"/>
    </row>
    <row r="1872" spans="4:4">
      <c r="D1872"/>
    </row>
    <row r="1873" spans="4:4">
      <c r="D1873"/>
    </row>
    <row r="1874" spans="4:4">
      <c r="D1874"/>
    </row>
    <row r="1875" spans="4:4">
      <c r="D1875"/>
    </row>
    <row r="1876" spans="4:4">
      <c r="D1876"/>
    </row>
    <row r="1877" spans="4:4">
      <c r="D1877"/>
    </row>
    <row r="1878" spans="4:4">
      <c r="D1878"/>
    </row>
    <row r="1879" spans="4:4">
      <c r="D1879"/>
    </row>
    <row r="1880" spans="4:4">
      <c r="D1880"/>
    </row>
    <row r="1881" spans="4:4">
      <c r="D1881"/>
    </row>
    <row r="1882" spans="4:4">
      <c r="D1882"/>
    </row>
    <row r="1883" spans="4:4">
      <c r="D1883"/>
    </row>
    <row r="1884" spans="4:4">
      <c r="D1884"/>
    </row>
    <row r="1885" spans="4:4">
      <c r="D1885"/>
    </row>
    <row r="1886" spans="4:4">
      <c r="D1886"/>
    </row>
    <row r="1887" spans="4:4">
      <c r="D1887"/>
    </row>
    <row r="1888" spans="4:4">
      <c r="D1888"/>
    </row>
    <row r="1889" spans="4:4">
      <c r="D1889"/>
    </row>
    <row r="1890" spans="4:4">
      <c r="D1890"/>
    </row>
    <row r="1891" spans="4:4">
      <c r="D1891"/>
    </row>
    <row r="1892" spans="4:4">
      <c r="D1892"/>
    </row>
    <row r="1893" spans="4:4">
      <c r="D1893"/>
    </row>
    <row r="1894" spans="4:4">
      <c r="D1894"/>
    </row>
    <row r="1895" spans="4:4">
      <c r="D1895"/>
    </row>
    <row r="1896" spans="4:4">
      <c r="D1896"/>
    </row>
    <row r="1897" spans="4:4">
      <c r="D1897"/>
    </row>
    <row r="1898" spans="4:4">
      <c r="D1898"/>
    </row>
    <row r="1899" spans="4:4">
      <c r="D1899"/>
    </row>
    <row r="1900" spans="4:4">
      <c r="D1900"/>
    </row>
    <row r="1901" spans="4:4">
      <c r="D1901"/>
    </row>
    <row r="1902" spans="4:4">
      <c r="D1902"/>
    </row>
    <row r="1903" spans="4:4">
      <c r="D1903"/>
    </row>
    <row r="1904" spans="4:4">
      <c r="D1904"/>
    </row>
    <row r="1905" spans="4:4">
      <c r="D1905"/>
    </row>
    <row r="1906" spans="4:4">
      <c r="D1906"/>
    </row>
    <row r="1907" spans="4:4">
      <c r="D1907"/>
    </row>
    <row r="1908" spans="4:4">
      <c r="D1908"/>
    </row>
    <row r="1909" spans="4:4">
      <c r="D1909"/>
    </row>
    <row r="1910" spans="4:4">
      <c r="D1910"/>
    </row>
    <row r="1911" spans="4:4">
      <c r="D1911"/>
    </row>
    <row r="1912" spans="4:4">
      <c r="D1912"/>
    </row>
    <row r="1913" spans="4:4">
      <c r="D1913"/>
    </row>
    <row r="1914" spans="4:4">
      <c r="D1914"/>
    </row>
    <row r="1915" spans="4:4">
      <c r="D1915"/>
    </row>
    <row r="1916" spans="4:4">
      <c r="D1916"/>
    </row>
    <row r="1917" spans="4:4">
      <c r="D1917"/>
    </row>
    <row r="1918" spans="4:4">
      <c r="D1918"/>
    </row>
    <row r="1919" spans="4:4">
      <c r="D1919"/>
    </row>
    <row r="1920" spans="4:4">
      <c r="D1920"/>
    </row>
    <row r="1921" spans="4:4">
      <c r="D1921"/>
    </row>
    <row r="1922" spans="4:4">
      <c r="D1922"/>
    </row>
    <row r="1923" spans="4:4">
      <c r="D1923"/>
    </row>
    <row r="1924" spans="4:4">
      <c r="D1924"/>
    </row>
    <row r="1925" spans="4:4">
      <c r="D1925"/>
    </row>
    <row r="1926" spans="4:4">
      <c r="D1926"/>
    </row>
    <row r="1927" spans="4:4">
      <c r="D1927"/>
    </row>
    <row r="1928" spans="4:4">
      <c r="D1928"/>
    </row>
    <row r="1929" spans="4:4">
      <c r="D1929"/>
    </row>
    <row r="1930" spans="4:4">
      <c r="D1930"/>
    </row>
    <row r="1931" spans="4:4">
      <c r="D1931"/>
    </row>
    <row r="1932" spans="4:4">
      <c r="D1932"/>
    </row>
    <row r="1933" spans="4:4">
      <c r="D1933"/>
    </row>
    <row r="1934" spans="4:4">
      <c r="D1934"/>
    </row>
    <row r="1935" spans="4:4">
      <c r="D1935"/>
    </row>
    <row r="1936" spans="4:4">
      <c r="D1936"/>
    </row>
    <row r="1937" spans="4:4">
      <c r="D1937"/>
    </row>
    <row r="1938" spans="4:4">
      <c r="D1938"/>
    </row>
    <row r="1939" spans="4:4">
      <c r="D1939"/>
    </row>
    <row r="1940" spans="4:4">
      <c r="D1940"/>
    </row>
    <row r="1941" spans="4:4">
      <c r="D1941"/>
    </row>
    <row r="1942" spans="4:4">
      <c r="D1942"/>
    </row>
    <row r="1943" spans="4:4">
      <c r="D1943"/>
    </row>
    <row r="1944" spans="4:4">
      <c r="D1944"/>
    </row>
    <row r="1945" spans="4:4">
      <c r="D1945"/>
    </row>
    <row r="1946" spans="4:4">
      <c r="D1946"/>
    </row>
    <row r="1947" spans="4:4">
      <c r="D1947"/>
    </row>
    <row r="1948" spans="4:4">
      <c r="D1948"/>
    </row>
    <row r="1949" spans="4:4">
      <c r="D1949"/>
    </row>
    <row r="1950" spans="4:4">
      <c r="D1950"/>
    </row>
    <row r="1951" spans="4:4">
      <c r="D1951"/>
    </row>
    <row r="1952" spans="4:4">
      <c r="D1952"/>
    </row>
    <row r="1953" spans="4:4">
      <c r="D1953"/>
    </row>
    <row r="1954" spans="4:4">
      <c r="D1954"/>
    </row>
    <row r="1955" spans="4:4">
      <c r="D1955"/>
    </row>
    <row r="1956" spans="4:4">
      <c r="D1956"/>
    </row>
    <row r="1957" spans="4:4">
      <c r="D1957"/>
    </row>
    <row r="1958" spans="4:4">
      <c r="D1958"/>
    </row>
    <row r="1959" spans="4:4">
      <c r="D1959"/>
    </row>
    <row r="1960" spans="4:4">
      <c r="D1960"/>
    </row>
    <row r="1961" spans="4:4">
      <c r="D1961"/>
    </row>
    <row r="1962" spans="4:4">
      <c r="D1962"/>
    </row>
    <row r="1963" spans="4:4">
      <c r="D1963"/>
    </row>
    <row r="1964" spans="4:4">
      <c r="D1964"/>
    </row>
    <row r="1965" spans="4:4">
      <c r="D1965"/>
    </row>
    <row r="1966" spans="4:4">
      <c r="D1966"/>
    </row>
    <row r="1967" spans="4:4">
      <c r="D1967"/>
    </row>
    <row r="1968" spans="4:4">
      <c r="D1968"/>
    </row>
    <row r="1969" spans="4:4">
      <c r="D1969"/>
    </row>
    <row r="1970" spans="4:4">
      <c r="D1970"/>
    </row>
    <row r="1971" spans="4:4">
      <c r="D1971"/>
    </row>
    <row r="1972" spans="4:4">
      <c r="D1972"/>
    </row>
    <row r="1973" spans="4:4">
      <c r="D1973"/>
    </row>
    <row r="1974" spans="4:4">
      <c r="D1974"/>
    </row>
    <row r="1975" spans="4:4">
      <c r="D1975"/>
    </row>
    <row r="1976" spans="4:4">
      <c r="D1976"/>
    </row>
    <row r="1977" spans="4:4">
      <c r="D1977"/>
    </row>
    <row r="1978" spans="4:4">
      <c r="D1978"/>
    </row>
    <row r="1979" spans="4:4">
      <c r="D1979"/>
    </row>
    <row r="1980" spans="4:4">
      <c r="D1980"/>
    </row>
    <row r="1981" spans="4:4">
      <c r="D1981"/>
    </row>
    <row r="1982" spans="4:4">
      <c r="D1982"/>
    </row>
    <row r="1983" spans="4:4">
      <c r="D1983"/>
    </row>
    <row r="1984" spans="4:4">
      <c r="D1984"/>
    </row>
    <row r="1985" spans="4:4">
      <c r="D1985"/>
    </row>
    <row r="1986" spans="4:4">
      <c r="D1986"/>
    </row>
    <row r="1987" spans="4:4">
      <c r="D1987"/>
    </row>
    <row r="1988" spans="4:4">
      <c r="D1988"/>
    </row>
    <row r="1989" spans="4:4">
      <c r="D1989"/>
    </row>
    <row r="1990" spans="4:4">
      <c r="D1990"/>
    </row>
    <row r="1991" spans="4:4">
      <c r="D1991"/>
    </row>
    <row r="1992" spans="4:4">
      <c r="D1992"/>
    </row>
    <row r="1993" spans="4:4">
      <c r="D1993"/>
    </row>
    <row r="1994" spans="4:4">
      <c r="D1994"/>
    </row>
    <row r="1995" spans="4:4">
      <c r="D1995"/>
    </row>
    <row r="1996" spans="4:4">
      <c r="D1996"/>
    </row>
    <row r="1997" spans="4:4">
      <c r="D1997"/>
    </row>
    <row r="1998" spans="4:4">
      <c r="D1998"/>
    </row>
    <row r="1999" spans="4:4">
      <c r="D1999"/>
    </row>
    <row r="2000" spans="4:4">
      <c r="D2000"/>
    </row>
    <row r="2001" spans="4:4">
      <c r="D2001"/>
    </row>
    <row r="2002" spans="4:4">
      <c r="D2002"/>
    </row>
    <row r="2003" spans="4:4">
      <c r="D2003"/>
    </row>
    <row r="2004" spans="4:4">
      <c r="D2004"/>
    </row>
    <row r="2005" spans="4:4">
      <c r="D2005"/>
    </row>
    <row r="2006" spans="4:4">
      <c r="D2006"/>
    </row>
    <row r="2007" spans="4:4">
      <c r="D2007"/>
    </row>
    <row r="2008" spans="4:4">
      <c r="D2008"/>
    </row>
    <row r="2009" spans="4:4">
      <c r="D2009"/>
    </row>
    <row r="2010" spans="4:4">
      <c r="D2010"/>
    </row>
    <row r="2011" spans="4:4">
      <c r="D2011"/>
    </row>
    <row r="2012" spans="4:4">
      <c r="D2012"/>
    </row>
    <row r="2013" spans="4:4">
      <c r="D2013"/>
    </row>
    <row r="2014" spans="4:4">
      <c r="D2014"/>
    </row>
    <row r="2015" spans="4:4">
      <c r="D2015"/>
    </row>
    <row r="2016" spans="4:4">
      <c r="D2016"/>
    </row>
    <row r="2017" spans="4:4">
      <c r="D2017"/>
    </row>
    <row r="2018" spans="4:4">
      <c r="D2018"/>
    </row>
    <row r="2019" spans="4:4">
      <c r="D2019"/>
    </row>
    <row r="2020" spans="4:4">
      <c r="D2020"/>
    </row>
    <row r="2021" spans="4:4">
      <c r="D2021"/>
    </row>
    <row r="2022" spans="4:4">
      <c r="D2022"/>
    </row>
    <row r="2023" spans="4:4">
      <c r="D2023"/>
    </row>
    <row r="2024" spans="4:4">
      <c r="D2024"/>
    </row>
    <row r="2025" spans="4:4">
      <c r="D2025"/>
    </row>
    <row r="2026" spans="4:4">
      <c r="D2026"/>
    </row>
    <row r="2027" spans="4:4">
      <c r="D2027"/>
    </row>
    <row r="2028" spans="4:4">
      <c r="D2028"/>
    </row>
    <row r="2029" spans="4:4">
      <c r="D2029"/>
    </row>
    <row r="2030" spans="4:4">
      <c r="D2030"/>
    </row>
    <row r="2031" spans="4:4">
      <c r="D2031"/>
    </row>
    <row r="2032" spans="4:4">
      <c r="D2032"/>
    </row>
    <row r="2033" spans="4:4">
      <c r="D2033"/>
    </row>
    <row r="2034" spans="4:4">
      <c r="D2034"/>
    </row>
    <row r="2035" spans="4:4">
      <c r="D2035"/>
    </row>
    <row r="2036" spans="4:4">
      <c r="D2036"/>
    </row>
    <row r="2037" spans="4:4">
      <c r="D2037"/>
    </row>
    <row r="2038" spans="4:4">
      <c r="D2038"/>
    </row>
    <row r="2039" spans="4:4">
      <c r="D2039"/>
    </row>
    <row r="2040" spans="4:4">
      <c r="D2040"/>
    </row>
    <row r="2041" spans="4:4">
      <c r="D2041"/>
    </row>
    <row r="2042" spans="4:4">
      <c r="D2042"/>
    </row>
    <row r="2043" spans="4:4">
      <c r="D2043"/>
    </row>
    <row r="2044" spans="4:4">
      <c r="D2044"/>
    </row>
    <row r="2045" spans="4:4">
      <c r="D2045"/>
    </row>
    <row r="2046" spans="4:4">
      <c r="D2046"/>
    </row>
    <row r="2047" spans="4:4">
      <c r="D2047"/>
    </row>
    <row r="2048" spans="4:4">
      <c r="D2048"/>
    </row>
    <row r="2049" spans="4:4">
      <c r="D2049"/>
    </row>
    <row r="2050" spans="4:4">
      <c r="D2050"/>
    </row>
    <row r="2051" spans="4:4">
      <c r="D2051"/>
    </row>
    <row r="2052" spans="4:4">
      <c r="D2052"/>
    </row>
    <row r="2053" spans="4:4">
      <c r="D2053"/>
    </row>
    <row r="2054" spans="4:4">
      <c r="D2054"/>
    </row>
    <row r="2055" spans="4:4">
      <c r="D2055"/>
    </row>
    <row r="2056" spans="4:4">
      <c r="D2056"/>
    </row>
    <row r="2057" spans="4:4">
      <c r="D2057"/>
    </row>
    <row r="2058" spans="4:4">
      <c r="D2058"/>
    </row>
    <row r="2059" spans="4:4">
      <c r="D2059"/>
    </row>
    <row r="2060" spans="4:4">
      <c r="D2060"/>
    </row>
    <row r="2061" spans="4:4">
      <c r="D2061"/>
    </row>
    <row r="2062" spans="4:4">
      <c r="D2062"/>
    </row>
    <row r="2063" spans="4:4">
      <c r="D2063"/>
    </row>
    <row r="2064" spans="4:4">
      <c r="D2064"/>
    </row>
    <row r="2065" spans="4:4">
      <c r="D2065"/>
    </row>
    <row r="2066" spans="4:4">
      <c r="D2066"/>
    </row>
    <row r="2067" spans="4:4">
      <c r="D2067"/>
    </row>
    <row r="2068" spans="4:4">
      <c r="D2068"/>
    </row>
    <row r="2069" spans="4:4">
      <c r="D2069"/>
    </row>
    <row r="2070" spans="4:4">
      <c r="D2070"/>
    </row>
    <row r="2071" spans="4:4">
      <c r="D2071"/>
    </row>
    <row r="2072" spans="4:4">
      <c r="D2072"/>
    </row>
    <row r="2073" spans="4:4">
      <c r="D2073"/>
    </row>
    <row r="2074" spans="4:4">
      <c r="D2074"/>
    </row>
    <row r="2075" spans="4:4">
      <c r="D2075"/>
    </row>
    <row r="2076" spans="4:4">
      <c r="D2076"/>
    </row>
    <row r="2077" spans="4:4">
      <c r="D2077"/>
    </row>
    <row r="2078" spans="4:4">
      <c r="D2078"/>
    </row>
    <row r="2079" spans="4:4">
      <c r="D2079"/>
    </row>
    <row r="2080" spans="4:4">
      <c r="D2080"/>
    </row>
    <row r="2081" spans="4:4">
      <c r="D2081"/>
    </row>
    <row r="2082" spans="4:4">
      <c r="D2082"/>
    </row>
    <row r="2083" spans="4:4">
      <c r="D2083"/>
    </row>
    <row r="2084" spans="4:4">
      <c r="D2084"/>
    </row>
    <row r="2085" spans="4:4">
      <c r="D2085"/>
    </row>
    <row r="2086" spans="4:4">
      <c r="D2086"/>
    </row>
    <row r="2087" spans="4:4">
      <c r="D2087"/>
    </row>
    <row r="2088" spans="4:4">
      <c r="D2088"/>
    </row>
    <row r="2089" spans="4:4">
      <c r="D2089"/>
    </row>
    <row r="2090" spans="4:4">
      <c r="D2090"/>
    </row>
    <row r="2091" spans="4:4">
      <c r="D2091"/>
    </row>
    <row r="2092" spans="4:4">
      <c r="D2092"/>
    </row>
    <row r="2093" spans="4:4">
      <c r="D2093"/>
    </row>
    <row r="2094" spans="4:4">
      <c r="D2094"/>
    </row>
    <row r="2095" spans="4:4">
      <c r="D2095"/>
    </row>
    <row r="2096" spans="4:4">
      <c r="D2096"/>
    </row>
    <row r="2097" spans="4:4">
      <c r="D2097"/>
    </row>
    <row r="2098" spans="4:4">
      <c r="D2098"/>
    </row>
    <row r="2099" spans="4:4">
      <c r="D2099"/>
    </row>
    <row r="2100" spans="4:4">
      <c r="D2100"/>
    </row>
    <row r="2101" spans="4:4">
      <c r="D2101"/>
    </row>
    <row r="2102" spans="4:4">
      <c r="D2102"/>
    </row>
    <row r="2103" spans="4:4">
      <c r="D2103"/>
    </row>
    <row r="2104" spans="4:4">
      <c r="D2104"/>
    </row>
    <row r="2105" spans="4:4">
      <c r="D2105"/>
    </row>
    <row r="2106" spans="4:4">
      <c r="D2106"/>
    </row>
    <row r="2107" spans="4:4">
      <c r="D2107"/>
    </row>
    <row r="2108" spans="4:4">
      <c r="D2108"/>
    </row>
    <row r="2109" spans="4:4">
      <c r="D2109"/>
    </row>
    <row r="2110" spans="4:4">
      <c r="D2110"/>
    </row>
    <row r="2111" spans="4:4">
      <c r="D2111"/>
    </row>
    <row r="2112" spans="4:4">
      <c r="D2112"/>
    </row>
    <row r="2113" spans="4:4">
      <c r="D2113"/>
    </row>
    <row r="2114" spans="4:4">
      <c r="D2114"/>
    </row>
    <row r="2115" spans="4:4">
      <c r="D2115"/>
    </row>
    <row r="2116" spans="4:4">
      <c r="D2116"/>
    </row>
    <row r="2117" spans="4:4">
      <c r="D2117"/>
    </row>
    <row r="2118" spans="4:4">
      <c r="D2118"/>
    </row>
    <row r="2119" spans="4:4">
      <c r="D2119"/>
    </row>
    <row r="2120" spans="4:4">
      <c r="D2120"/>
    </row>
    <row r="2121" spans="4:4">
      <c r="D2121"/>
    </row>
    <row r="2122" spans="4:4">
      <c r="D2122"/>
    </row>
    <row r="2123" spans="4:4">
      <c r="D2123"/>
    </row>
    <row r="2124" spans="4:4">
      <c r="D2124"/>
    </row>
    <row r="2125" spans="4:4">
      <c r="D2125"/>
    </row>
    <row r="2126" spans="4:4">
      <c r="D2126"/>
    </row>
    <row r="2127" spans="4:4">
      <c r="D2127"/>
    </row>
    <row r="2128" spans="4:4">
      <c r="D2128"/>
    </row>
    <row r="2129" spans="4:4">
      <c r="D2129"/>
    </row>
    <row r="2130" spans="4:4">
      <c r="D2130"/>
    </row>
    <row r="2131" spans="4:4">
      <c r="D2131"/>
    </row>
    <row r="2132" spans="4:4">
      <c r="D2132"/>
    </row>
    <row r="2133" spans="4:4">
      <c r="D2133"/>
    </row>
    <row r="2134" spans="4:4">
      <c r="D2134"/>
    </row>
    <row r="2135" spans="4:4">
      <c r="D2135"/>
    </row>
    <row r="2136" spans="4:4">
      <c r="D2136"/>
    </row>
    <row r="2137" spans="4:4">
      <c r="D2137"/>
    </row>
    <row r="2138" spans="4:4">
      <c r="D2138"/>
    </row>
    <row r="2139" spans="4:4">
      <c r="D2139"/>
    </row>
    <row r="2140" spans="4:4">
      <c r="D2140"/>
    </row>
    <row r="2141" spans="4:4">
      <c r="D2141"/>
    </row>
    <row r="2142" spans="4:4">
      <c r="D2142"/>
    </row>
    <row r="2143" spans="4:4">
      <c r="D2143"/>
    </row>
    <row r="2144" spans="4:4">
      <c r="D2144"/>
    </row>
    <row r="2145" spans="4:4">
      <c r="D2145"/>
    </row>
    <row r="2146" spans="4:4">
      <c r="D2146"/>
    </row>
    <row r="2147" spans="4:4">
      <c r="D2147"/>
    </row>
    <row r="2148" spans="4:4">
      <c r="D2148"/>
    </row>
    <row r="2149" spans="4:4">
      <c r="D2149"/>
    </row>
    <row r="2150" spans="4:4">
      <c r="D2150"/>
    </row>
    <row r="2151" spans="4:4">
      <c r="D2151"/>
    </row>
    <row r="2152" spans="4:4">
      <c r="D2152"/>
    </row>
    <row r="2153" spans="4:4">
      <c r="D2153"/>
    </row>
    <row r="2154" spans="4:4">
      <c r="D2154"/>
    </row>
    <row r="2155" spans="4:4">
      <c r="D2155"/>
    </row>
    <row r="2156" spans="4:4">
      <c r="D2156"/>
    </row>
    <row r="2157" spans="4:4">
      <c r="D2157"/>
    </row>
    <row r="2158" spans="4:4">
      <c r="D2158"/>
    </row>
    <row r="2159" spans="4:4">
      <c r="D2159"/>
    </row>
    <row r="2160" spans="4:4">
      <c r="D2160"/>
    </row>
    <row r="2161" spans="4:4">
      <c r="D2161"/>
    </row>
    <row r="2162" spans="4:4">
      <c r="D2162"/>
    </row>
    <row r="2163" spans="4:4">
      <c r="D2163"/>
    </row>
    <row r="2164" spans="4:4">
      <c r="D2164"/>
    </row>
    <row r="2165" spans="4:4">
      <c r="D2165"/>
    </row>
    <row r="2166" spans="4:4">
      <c r="D2166"/>
    </row>
    <row r="2167" spans="4:4">
      <c r="D2167"/>
    </row>
    <row r="2168" spans="4:4">
      <c r="D2168"/>
    </row>
    <row r="2169" spans="4:4">
      <c r="D2169"/>
    </row>
    <row r="2170" spans="4:4">
      <c r="D2170"/>
    </row>
    <row r="2171" spans="4:4">
      <c r="D2171"/>
    </row>
    <row r="2172" spans="4:4">
      <c r="D2172"/>
    </row>
    <row r="2173" spans="4:4">
      <c r="D2173"/>
    </row>
    <row r="2174" spans="4:4">
      <c r="D2174"/>
    </row>
    <row r="2175" spans="4:4">
      <c r="D2175"/>
    </row>
    <row r="2176" spans="4:4">
      <c r="D2176"/>
    </row>
    <row r="2177" spans="4:4">
      <c r="D2177"/>
    </row>
    <row r="2178" spans="4:4">
      <c r="D2178"/>
    </row>
    <row r="2179" spans="4:4">
      <c r="D2179"/>
    </row>
    <row r="2180" spans="4:4">
      <c r="D2180"/>
    </row>
    <row r="2181" spans="4:4">
      <c r="D2181"/>
    </row>
    <row r="2182" spans="4:4">
      <c r="D2182"/>
    </row>
    <row r="2183" spans="4:4">
      <c r="D2183"/>
    </row>
    <row r="2184" spans="4:4">
      <c r="D2184"/>
    </row>
    <row r="2185" spans="4:4">
      <c r="D2185"/>
    </row>
    <row r="2186" spans="4:4">
      <c r="D2186"/>
    </row>
    <row r="2187" spans="4:4">
      <c r="D2187"/>
    </row>
    <row r="2188" spans="4:4">
      <c r="D2188"/>
    </row>
    <row r="2189" spans="4:4">
      <c r="D2189"/>
    </row>
    <row r="2190" spans="4:4">
      <c r="D2190"/>
    </row>
    <row r="2191" spans="4:4">
      <c r="D2191"/>
    </row>
    <row r="2192" spans="4:4">
      <c r="D2192"/>
    </row>
    <row r="2193" spans="4:4">
      <c r="D2193"/>
    </row>
    <row r="2194" spans="4:4">
      <c r="D2194"/>
    </row>
    <row r="2195" spans="4:4">
      <c r="D2195"/>
    </row>
    <row r="2196" spans="4:4">
      <c r="D2196"/>
    </row>
    <row r="2197" spans="4:4">
      <c r="D2197"/>
    </row>
    <row r="2198" spans="4:4">
      <c r="D2198"/>
    </row>
    <row r="2199" spans="4:4">
      <c r="D2199"/>
    </row>
    <row r="2200" spans="4:4">
      <c r="D2200"/>
    </row>
    <row r="2201" spans="4:4">
      <c r="D2201"/>
    </row>
    <row r="2202" spans="4:4">
      <c r="D2202"/>
    </row>
    <row r="2203" spans="4:4">
      <c r="D2203"/>
    </row>
    <row r="2204" spans="4:4">
      <c r="D2204"/>
    </row>
    <row r="2205" spans="4:4">
      <c r="D2205"/>
    </row>
    <row r="2206" spans="4:4">
      <c r="D2206"/>
    </row>
    <row r="2207" spans="4:4">
      <c r="D2207"/>
    </row>
    <row r="2208" spans="4:4">
      <c r="D2208"/>
    </row>
    <row r="2209" spans="4:4">
      <c r="D2209"/>
    </row>
    <row r="2210" spans="4:4">
      <c r="D2210"/>
    </row>
    <row r="2211" spans="4:4">
      <c r="D2211"/>
    </row>
    <row r="2212" spans="4:4">
      <c r="D2212"/>
    </row>
    <row r="2213" spans="4:4">
      <c r="D2213"/>
    </row>
    <row r="2214" spans="4:4">
      <c r="D2214"/>
    </row>
    <row r="2215" spans="4:4">
      <c r="D2215"/>
    </row>
    <row r="2216" spans="4:4">
      <c r="D2216"/>
    </row>
    <row r="2217" spans="4:4">
      <c r="D2217"/>
    </row>
    <row r="2218" spans="4:4">
      <c r="D2218"/>
    </row>
    <row r="2219" spans="4:4">
      <c r="D2219"/>
    </row>
    <row r="2220" spans="4:4">
      <c r="D2220"/>
    </row>
    <row r="2221" spans="4:4">
      <c r="D2221"/>
    </row>
    <row r="2222" spans="4:4">
      <c r="D2222"/>
    </row>
    <row r="2223" spans="4:4">
      <c r="D2223"/>
    </row>
    <row r="2224" spans="4:4">
      <c r="D2224"/>
    </row>
    <row r="2225" spans="4:4">
      <c r="D2225"/>
    </row>
    <row r="2226" spans="4:4">
      <c r="D2226"/>
    </row>
    <row r="2227" spans="4:4">
      <c r="D2227"/>
    </row>
    <row r="2228" spans="4:4">
      <c r="D2228"/>
    </row>
    <row r="2229" spans="4:4">
      <c r="D2229"/>
    </row>
    <row r="2230" spans="4:4">
      <c r="D2230"/>
    </row>
    <row r="2231" spans="4:4">
      <c r="D2231"/>
    </row>
    <row r="2232" spans="4:4">
      <c r="D2232"/>
    </row>
    <row r="2233" spans="4:4">
      <c r="D2233"/>
    </row>
    <row r="2234" spans="4:4">
      <c r="D2234"/>
    </row>
    <row r="2235" spans="4:4">
      <c r="D2235"/>
    </row>
    <row r="2236" spans="4:4">
      <c r="D2236"/>
    </row>
    <row r="2237" spans="4:4">
      <c r="D2237"/>
    </row>
    <row r="2238" spans="4:4">
      <c r="D2238"/>
    </row>
    <row r="2239" spans="4:4">
      <c r="D2239"/>
    </row>
    <row r="2240" spans="4:4">
      <c r="D2240"/>
    </row>
    <row r="2241" spans="4:4">
      <c r="D2241"/>
    </row>
    <row r="2242" spans="4:4">
      <c r="D2242"/>
    </row>
    <row r="2243" spans="4:4">
      <c r="D2243"/>
    </row>
    <row r="2244" spans="4:4">
      <c r="D2244"/>
    </row>
    <row r="2245" spans="4:4">
      <c r="D2245"/>
    </row>
    <row r="2246" spans="4:4">
      <c r="D2246"/>
    </row>
    <row r="2247" spans="4:4">
      <c r="D2247"/>
    </row>
    <row r="2248" spans="4:4">
      <c r="D2248"/>
    </row>
    <row r="2249" spans="4:4">
      <c r="D2249"/>
    </row>
    <row r="2250" spans="4:4">
      <c r="D2250"/>
    </row>
    <row r="2251" spans="4:4">
      <c r="D2251"/>
    </row>
    <row r="2252" spans="4:4">
      <c r="D2252"/>
    </row>
    <row r="2253" spans="4:4">
      <c r="D2253"/>
    </row>
    <row r="2254" spans="4:4">
      <c r="D2254"/>
    </row>
    <row r="2255" spans="4:4">
      <c r="D2255"/>
    </row>
    <row r="2256" spans="4:4">
      <c r="D2256"/>
    </row>
    <row r="2257" spans="4:4">
      <c r="D2257"/>
    </row>
    <row r="2258" spans="4:4">
      <c r="D2258"/>
    </row>
    <row r="2259" spans="4:4">
      <c r="D2259"/>
    </row>
    <row r="2260" spans="4:4">
      <c r="D2260"/>
    </row>
    <row r="2261" spans="4:4">
      <c r="D2261"/>
    </row>
    <row r="2262" spans="4:4">
      <c r="D2262"/>
    </row>
    <row r="2263" spans="4:4">
      <c r="D2263"/>
    </row>
    <row r="2264" spans="4:4">
      <c r="D2264"/>
    </row>
    <row r="2265" spans="4:4">
      <c r="D2265"/>
    </row>
    <row r="2266" spans="4:4">
      <c r="D2266"/>
    </row>
    <row r="2267" spans="4:4">
      <c r="D2267"/>
    </row>
    <row r="2268" spans="4:4">
      <c r="D2268"/>
    </row>
    <row r="2269" spans="4:4">
      <c r="D2269"/>
    </row>
    <row r="2270" spans="4:4">
      <c r="D2270"/>
    </row>
    <row r="2271" spans="4:4">
      <c r="D2271"/>
    </row>
    <row r="2272" spans="4:4">
      <c r="D2272"/>
    </row>
    <row r="2273" spans="4:4">
      <c r="D2273"/>
    </row>
    <row r="2274" spans="4:4">
      <c r="D2274"/>
    </row>
    <row r="2275" spans="4:4">
      <c r="D2275"/>
    </row>
    <row r="2276" spans="4:4">
      <c r="D2276"/>
    </row>
    <row r="2277" spans="4:4">
      <c r="D2277"/>
    </row>
    <row r="2278" spans="4:4">
      <c r="D2278"/>
    </row>
    <row r="2279" spans="4:4">
      <c r="D2279"/>
    </row>
    <row r="2280" spans="4:4">
      <c r="D2280"/>
    </row>
    <row r="2281" spans="4:4">
      <c r="D2281"/>
    </row>
    <row r="2282" spans="4:4">
      <c r="D2282"/>
    </row>
    <row r="2283" spans="4:4">
      <c r="D2283"/>
    </row>
    <row r="2284" spans="4:4">
      <c r="D2284"/>
    </row>
    <row r="2285" spans="4:4">
      <c r="D2285"/>
    </row>
    <row r="2286" spans="4:4">
      <c r="D2286"/>
    </row>
    <row r="2287" spans="4:4">
      <c r="D2287"/>
    </row>
    <row r="2288" spans="4:4">
      <c r="D2288"/>
    </row>
    <row r="2289" spans="4:4">
      <c r="D2289"/>
    </row>
    <row r="2290" spans="4:4">
      <c r="D2290"/>
    </row>
    <row r="2291" spans="4:4">
      <c r="D2291"/>
    </row>
    <row r="2292" spans="4:4">
      <c r="D2292"/>
    </row>
    <row r="2293" spans="4:4">
      <c r="D2293"/>
    </row>
    <row r="2294" spans="4:4">
      <c r="D2294"/>
    </row>
    <row r="2295" spans="4:4">
      <c r="D2295"/>
    </row>
    <row r="2296" spans="4:4">
      <c r="D2296"/>
    </row>
    <row r="2297" spans="4:4">
      <c r="D2297"/>
    </row>
    <row r="2298" spans="4:4">
      <c r="D2298"/>
    </row>
    <row r="2299" spans="4:4">
      <c r="D2299"/>
    </row>
    <row r="2300" spans="4:4">
      <c r="D2300"/>
    </row>
    <row r="2301" spans="4:4">
      <c r="D2301"/>
    </row>
    <row r="2302" spans="4:4">
      <c r="D2302"/>
    </row>
    <row r="2303" spans="4:4">
      <c r="D2303"/>
    </row>
    <row r="2304" spans="4:4">
      <c r="D2304"/>
    </row>
    <row r="2305" spans="4:4">
      <c r="D2305"/>
    </row>
    <row r="2306" spans="4:4">
      <c r="D2306"/>
    </row>
    <row r="2307" spans="4:4">
      <c r="D2307"/>
    </row>
    <row r="2308" spans="4:4">
      <c r="D2308"/>
    </row>
    <row r="2309" spans="4:4">
      <c r="D2309"/>
    </row>
    <row r="2310" spans="4:4">
      <c r="D2310"/>
    </row>
    <row r="2311" spans="4:4">
      <c r="D2311"/>
    </row>
    <row r="2312" spans="4:4">
      <c r="D2312"/>
    </row>
    <row r="2313" spans="4:4">
      <c r="D2313"/>
    </row>
    <row r="2314" spans="4:4">
      <c r="D2314"/>
    </row>
    <row r="2315" spans="4:4">
      <c r="D2315"/>
    </row>
    <row r="2316" spans="4:4">
      <c r="D2316"/>
    </row>
    <row r="2317" spans="4:4">
      <c r="D2317"/>
    </row>
    <row r="2318" spans="4:4">
      <c r="D2318"/>
    </row>
    <row r="2319" spans="4:4">
      <c r="D2319"/>
    </row>
    <row r="2320" spans="4:4">
      <c r="D2320"/>
    </row>
    <row r="2321" spans="4:4">
      <c r="D2321"/>
    </row>
    <row r="2322" spans="4:4">
      <c r="D2322"/>
    </row>
    <row r="2323" spans="4:4">
      <c r="D2323"/>
    </row>
    <row r="2324" spans="4:4">
      <c r="D2324"/>
    </row>
    <row r="2325" spans="4:4">
      <c r="D2325"/>
    </row>
    <row r="2326" spans="4:4">
      <c r="D2326"/>
    </row>
    <row r="2327" spans="4:4">
      <c r="D2327"/>
    </row>
    <row r="2328" spans="4:4">
      <c r="D2328"/>
    </row>
    <row r="2329" spans="4:4">
      <c r="D2329"/>
    </row>
    <row r="2330" spans="4:4">
      <c r="D2330"/>
    </row>
    <row r="2331" spans="4:4">
      <c r="D2331"/>
    </row>
    <row r="2332" spans="4:4">
      <c r="D2332"/>
    </row>
    <row r="2333" spans="4:4">
      <c r="D2333"/>
    </row>
    <row r="2334" spans="4:4">
      <c r="D2334"/>
    </row>
    <row r="2335" spans="4:4">
      <c r="D2335"/>
    </row>
    <row r="2336" spans="4:4">
      <c r="D2336"/>
    </row>
    <row r="2337" spans="4:4">
      <c r="D2337"/>
    </row>
    <row r="2338" spans="4:4">
      <c r="D2338"/>
    </row>
    <row r="2339" spans="4:4">
      <c r="D2339"/>
    </row>
    <row r="2340" spans="4:4">
      <c r="D2340"/>
    </row>
    <row r="2341" spans="4:4">
      <c r="D2341"/>
    </row>
    <row r="2342" spans="4:4">
      <c r="D2342"/>
    </row>
    <row r="2343" spans="4:4">
      <c r="D2343"/>
    </row>
    <row r="2344" spans="4:4">
      <c r="D2344"/>
    </row>
    <row r="2345" spans="4:4">
      <c r="D2345"/>
    </row>
    <row r="2346" spans="4:4">
      <c r="D2346"/>
    </row>
    <row r="2347" spans="4:4">
      <c r="D2347"/>
    </row>
    <row r="2348" spans="4:4">
      <c r="D2348"/>
    </row>
    <row r="2349" spans="4:4">
      <c r="D2349"/>
    </row>
    <row r="2350" spans="4:4">
      <c r="D2350"/>
    </row>
    <row r="2351" spans="4:4">
      <c r="D2351"/>
    </row>
    <row r="2352" spans="4:4">
      <c r="D2352"/>
    </row>
    <row r="2353" spans="4:4">
      <c r="D2353"/>
    </row>
    <row r="2354" spans="4:4">
      <c r="D2354"/>
    </row>
    <row r="2355" spans="4:4">
      <c r="D2355"/>
    </row>
    <row r="2356" spans="4:4">
      <c r="D2356"/>
    </row>
    <row r="2357" spans="4:4">
      <c r="D2357"/>
    </row>
    <row r="2358" spans="4:4">
      <c r="D2358"/>
    </row>
    <row r="2359" spans="4:4">
      <c r="D2359"/>
    </row>
    <row r="2360" spans="4:4">
      <c r="D2360"/>
    </row>
    <row r="2361" spans="4:4">
      <c r="D2361"/>
    </row>
    <row r="2362" spans="4:4">
      <c r="D2362"/>
    </row>
    <row r="2363" spans="4:4">
      <c r="D2363"/>
    </row>
    <row r="2364" spans="4:4">
      <c r="D2364"/>
    </row>
    <row r="2365" spans="4:4">
      <c r="D2365"/>
    </row>
    <row r="2366" spans="4:4">
      <c r="D2366"/>
    </row>
    <row r="2367" spans="4:4">
      <c r="D2367"/>
    </row>
    <row r="2368" spans="4:4">
      <c r="D2368"/>
    </row>
    <row r="2369" spans="4:4">
      <c r="D2369"/>
    </row>
    <row r="2370" spans="4:4">
      <c r="D2370"/>
    </row>
    <row r="2371" spans="4:4">
      <c r="D2371"/>
    </row>
    <row r="2372" spans="4:4">
      <c r="D2372"/>
    </row>
    <row r="2373" spans="4:4">
      <c r="D2373"/>
    </row>
    <row r="2374" spans="4:4">
      <c r="D2374"/>
    </row>
    <row r="2375" spans="4:4">
      <c r="D2375"/>
    </row>
    <row r="2376" spans="4:4">
      <c r="D2376"/>
    </row>
    <row r="2377" spans="4:4">
      <c r="D2377"/>
    </row>
    <row r="2378" spans="4:4">
      <c r="D2378"/>
    </row>
    <row r="2379" spans="4:4">
      <c r="D2379"/>
    </row>
    <row r="2380" spans="4:4">
      <c r="D2380"/>
    </row>
    <row r="2381" spans="4:4">
      <c r="D2381"/>
    </row>
    <row r="2382" spans="4:4">
      <c r="D2382"/>
    </row>
    <row r="2383" spans="4:4">
      <c r="D2383"/>
    </row>
    <row r="2384" spans="4:4">
      <c r="D2384"/>
    </row>
    <row r="2385" spans="4:4">
      <c r="D2385"/>
    </row>
    <row r="2386" spans="4:4">
      <c r="D2386"/>
    </row>
    <row r="2387" spans="4:4">
      <c r="D2387"/>
    </row>
    <row r="2388" spans="4:4">
      <c r="D2388"/>
    </row>
    <row r="2389" spans="4:4">
      <c r="D2389"/>
    </row>
    <row r="2390" spans="4:4">
      <c r="D2390"/>
    </row>
    <row r="2391" spans="4:4">
      <c r="D2391"/>
    </row>
    <row r="2392" spans="4:4">
      <c r="D2392"/>
    </row>
    <row r="2393" spans="4:4">
      <c r="D2393"/>
    </row>
    <row r="2394" spans="4:4">
      <c r="D2394"/>
    </row>
    <row r="2395" spans="4:4">
      <c r="D2395"/>
    </row>
    <row r="2396" spans="4:4">
      <c r="D2396"/>
    </row>
    <row r="2397" spans="4:4">
      <c r="D2397"/>
    </row>
    <row r="2398" spans="4:4">
      <c r="D2398"/>
    </row>
    <row r="2399" spans="4:4">
      <c r="D2399"/>
    </row>
    <row r="2400" spans="4:4">
      <c r="D2400"/>
    </row>
    <row r="2401" spans="4:4">
      <c r="D2401"/>
    </row>
    <row r="2402" spans="4:4">
      <c r="D2402"/>
    </row>
    <row r="2403" spans="4:4">
      <c r="D2403"/>
    </row>
    <row r="2404" spans="4:4">
      <c r="D2404"/>
    </row>
    <row r="2405" spans="4:4">
      <c r="D2405"/>
    </row>
    <row r="2406" spans="4:4">
      <c r="D2406"/>
    </row>
    <row r="2407" spans="4:4">
      <c r="D2407"/>
    </row>
    <row r="2408" spans="4:4">
      <c r="D2408"/>
    </row>
    <row r="2409" spans="4:4">
      <c r="D2409"/>
    </row>
    <row r="2410" spans="4:4">
      <c r="D2410"/>
    </row>
    <row r="2411" spans="4:4">
      <c r="D2411"/>
    </row>
    <row r="2412" spans="4:4">
      <c r="D2412"/>
    </row>
    <row r="2413" spans="4:4">
      <c r="D2413"/>
    </row>
    <row r="2414" spans="4:4">
      <c r="D2414"/>
    </row>
    <row r="2415" spans="4:4">
      <c r="D2415"/>
    </row>
    <row r="2416" spans="4:4">
      <c r="D2416"/>
    </row>
    <row r="2417" spans="4:4">
      <c r="D2417"/>
    </row>
    <row r="2418" spans="4:4">
      <c r="D2418"/>
    </row>
    <row r="2419" spans="4:4">
      <c r="D2419"/>
    </row>
    <row r="2420" spans="4:4">
      <c r="D2420"/>
    </row>
    <row r="2421" spans="4:4">
      <c r="D2421"/>
    </row>
    <row r="2422" spans="4:4">
      <c r="D2422"/>
    </row>
    <row r="2423" spans="4:4">
      <c r="D2423"/>
    </row>
    <row r="2424" spans="4:4">
      <c r="D2424"/>
    </row>
    <row r="2425" spans="4:4">
      <c r="D2425"/>
    </row>
    <row r="2426" spans="4:4">
      <c r="D2426"/>
    </row>
    <row r="2427" spans="4:4">
      <c r="D2427"/>
    </row>
    <row r="2428" spans="4:4">
      <c r="D2428"/>
    </row>
    <row r="2429" spans="4:4">
      <c r="D2429"/>
    </row>
    <row r="2430" spans="4:4">
      <c r="D2430"/>
    </row>
    <row r="2431" spans="4:4">
      <c r="D2431"/>
    </row>
    <row r="2432" spans="4:4">
      <c r="D2432"/>
    </row>
    <row r="2433" spans="4:4">
      <c r="D2433"/>
    </row>
    <row r="2434" spans="4:4">
      <c r="D2434"/>
    </row>
    <row r="2435" spans="4:4">
      <c r="D2435"/>
    </row>
    <row r="2436" spans="4:4">
      <c r="D2436"/>
    </row>
    <row r="2437" spans="4:4">
      <c r="D2437"/>
    </row>
    <row r="2438" spans="4:4">
      <c r="D2438"/>
    </row>
    <row r="2439" spans="4:4">
      <c r="D2439"/>
    </row>
    <row r="2440" spans="4:4">
      <c r="D2440"/>
    </row>
    <row r="2441" spans="4:4">
      <c r="D2441"/>
    </row>
    <row r="2442" spans="4:4">
      <c r="D2442"/>
    </row>
    <row r="2443" spans="4:4">
      <c r="D2443"/>
    </row>
    <row r="2444" spans="4:4">
      <c r="D2444"/>
    </row>
    <row r="2445" spans="4:4">
      <c r="D2445"/>
    </row>
    <row r="2446" spans="4:4">
      <c r="D2446"/>
    </row>
    <row r="2447" spans="4:4">
      <c r="D2447"/>
    </row>
    <row r="2448" spans="4:4">
      <c r="D2448"/>
    </row>
    <row r="2449" spans="4:4">
      <c r="D2449"/>
    </row>
    <row r="2450" spans="4:4">
      <c r="D2450"/>
    </row>
    <row r="2451" spans="4:4">
      <c r="D2451"/>
    </row>
    <row r="2452" spans="4:4">
      <c r="D2452"/>
    </row>
    <row r="2453" spans="4:4">
      <c r="D2453"/>
    </row>
    <row r="2454" spans="4:4">
      <c r="D2454"/>
    </row>
    <row r="2455" spans="4:4">
      <c r="D2455"/>
    </row>
    <row r="2456" spans="4:4">
      <c r="D2456"/>
    </row>
    <row r="2457" spans="4:4">
      <c r="D2457"/>
    </row>
    <row r="2458" spans="4:4">
      <c r="D2458"/>
    </row>
    <row r="2459" spans="4:4">
      <c r="D2459"/>
    </row>
    <row r="2460" spans="4:4">
      <c r="D2460"/>
    </row>
    <row r="2461" spans="4:4">
      <c r="D2461"/>
    </row>
    <row r="2462" spans="4:4">
      <c r="D2462"/>
    </row>
    <row r="2463" spans="4:4">
      <c r="D2463"/>
    </row>
    <row r="2464" spans="4:4">
      <c r="D2464"/>
    </row>
    <row r="2465" spans="4:4">
      <c r="D2465"/>
    </row>
    <row r="2466" spans="4:4">
      <c r="D2466"/>
    </row>
    <row r="2467" spans="4:4">
      <c r="D2467"/>
    </row>
    <row r="2468" spans="4:4">
      <c r="D2468"/>
    </row>
    <row r="2469" spans="4:4">
      <c r="D2469"/>
    </row>
    <row r="2470" spans="4:4">
      <c r="D2470"/>
    </row>
    <row r="2471" spans="4:4">
      <c r="D2471"/>
    </row>
    <row r="2472" spans="4:4">
      <c r="D2472"/>
    </row>
    <row r="2473" spans="4:4">
      <c r="D2473"/>
    </row>
    <row r="2474" spans="4:4">
      <c r="D2474"/>
    </row>
    <row r="2475" spans="4:4">
      <c r="D2475"/>
    </row>
    <row r="2476" spans="4:4">
      <c r="D2476"/>
    </row>
    <row r="2477" spans="4:4">
      <c r="D2477"/>
    </row>
    <row r="2478" spans="4:4">
      <c r="D2478"/>
    </row>
    <row r="2479" spans="4:4">
      <c r="D2479"/>
    </row>
    <row r="2480" spans="4:4">
      <c r="D2480"/>
    </row>
    <row r="2481" spans="4:4">
      <c r="D2481"/>
    </row>
    <row r="2482" spans="4:4">
      <c r="D2482"/>
    </row>
    <row r="2483" spans="4:4">
      <c r="D2483"/>
    </row>
    <row r="2484" spans="4:4">
      <c r="D2484"/>
    </row>
    <row r="2485" spans="4:4">
      <c r="D2485"/>
    </row>
    <row r="2486" spans="4:4">
      <c r="D2486"/>
    </row>
    <row r="2487" spans="4:4">
      <c r="D2487"/>
    </row>
    <row r="2488" spans="4:4">
      <c r="D2488"/>
    </row>
    <row r="2489" spans="4:4">
      <c r="D2489"/>
    </row>
    <row r="2490" spans="4:4">
      <c r="D2490"/>
    </row>
    <row r="2491" spans="4:4">
      <c r="D2491"/>
    </row>
    <row r="2492" spans="4:4">
      <c r="D2492"/>
    </row>
    <row r="2493" spans="4:4">
      <c r="D2493"/>
    </row>
    <row r="2494" spans="4:4">
      <c r="D2494"/>
    </row>
    <row r="2495" spans="4:4">
      <c r="D2495"/>
    </row>
    <row r="2496" spans="4:4">
      <c r="D2496"/>
    </row>
    <row r="2497" spans="4:4">
      <c r="D2497"/>
    </row>
    <row r="2498" spans="4:4">
      <c r="D2498"/>
    </row>
    <row r="2499" spans="4:4">
      <c r="D2499"/>
    </row>
    <row r="2500" spans="4:4">
      <c r="D2500"/>
    </row>
    <row r="2501" spans="4:4">
      <c r="D2501"/>
    </row>
    <row r="2502" spans="4:4">
      <c r="D2502"/>
    </row>
    <row r="2503" spans="4:4">
      <c r="D2503"/>
    </row>
    <row r="2504" spans="4:4">
      <c r="D2504"/>
    </row>
    <row r="2505" spans="4:4">
      <c r="D2505"/>
    </row>
    <row r="2506" spans="4:4">
      <c r="D2506"/>
    </row>
    <row r="2507" spans="4:4">
      <c r="D2507"/>
    </row>
    <row r="2508" spans="4:4">
      <c r="D2508"/>
    </row>
    <row r="2509" spans="4:4">
      <c r="D2509"/>
    </row>
    <row r="2510" spans="4:4">
      <c r="D2510"/>
    </row>
    <row r="2511" spans="4:4">
      <c r="D2511"/>
    </row>
    <row r="2512" spans="4:4">
      <c r="D2512"/>
    </row>
    <row r="2513" spans="4:4">
      <c r="D2513"/>
    </row>
    <row r="2514" spans="4:4">
      <c r="D2514"/>
    </row>
    <row r="2515" spans="4:4">
      <c r="D2515"/>
    </row>
    <row r="2516" spans="4:4">
      <c r="D2516"/>
    </row>
    <row r="2517" spans="4:4">
      <c r="D2517"/>
    </row>
    <row r="2518" spans="4:4">
      <c r="D2518"/>
    </row>
    <row r="2519" spans="4:4">
      <c r="D2519"/>
    </row>
    <row r="2520" spans="4:4">
      <c r="D2520"/>
    </row>
    <row r="2521" spans="4:4">
      <c r="D2521"/>
    </row>
    <row r="2522" spans="4:4">
      <c r="D2522"/>
    </row>
    <row r="2523" spans="4:4">
      <c r="D2523"/>
    </row>
    <row r="2524" spans="4:4">
      <c r="D2524"/>
    </row>
    <row r="2525" spans="4:4">
      <c r="D2525"/>
    </row>
    <row r="2526" spans="4:4">
      <c r="D2526"/>
    </row>
    <row r="2527" spans="4:4">
      <c r="D2527"/>
    </row>
    <row r="2528" spans="4:4">
      <c r="D2528"/>
    </row>
    <row r="2529" spans="4:4">
      <c r="D2529"/>
    </row>
    <row r="2530" spans="4:4">
      <c r="D2530"/>
    </row>
    <row r="2531" spans="4:4">
      <c r="D2531"/>
    </row>
    <row r="2532" spans="4:4">
      <c r="D2532"/>
    </row>
    <row r="2533" spans="4:4">
      <c r="D2533"/>
    </row>
    <row r="2534" spans="4:4">
      <c r="D2534"/>
    </row>
    <row r="2535" spans="4:4">
      <c r="D2535"/>
    </row>
    <row r="2536" spans="4:4">
      <c r="D2536"/>
    </row>
    <row r="2537" spans="4:4">
      <c r="D2537"/>
    </row>
    <row r="2538" spans="4:4">
      <c r="D2538"/>
    </row>
    <row r="2539" spans="4:4">
      <c r="D2539"/>
    </row>
    <row r="2540" spans="4:4">
      <c r="D2540"/>
    </row>
    <row r="2541" spans="4:4">
      <c r="D2541"/>
    </row>
    <row r="2542" spans="4:4">
      <c r="D2542"/>
    </row>
    <row r="2543" spans="4:4">
      <c r="D2543"/>
    </row>
    <row r="2544" spans="4:4">
      <c r="D2544"/>
    </row>
    <row r="2545" spans="4:4">
      <c r="D2545"/>
    </row>
    <row r="2546" spans="4:4">
      <c r="D2546"/>
    </row>
    <row r="2547" spans="4:4">
      <c r="D2547"/>
    </row>
    <row r="2548" spans="4:4">
      <c r="D2548"/>
    </row>
    <row r="2549" spans="4:4">
      <c r="D2549"/>
    </row>
    <row r="2550" spans="4:4">
      <c r="D2550"/>
    </row>
    <row r="2551" spans="4:4">
      <c r="D2551"/>
    </row>
    <row r="2552" spans="4:4">
      <c r="D2552"/>
    </row>
    <row r="2553" spans="4:4">
      <c r="D2553"/>
    </row>
    <row r="2554" spans="4:4">
      <c r="D2554"/>
    </row>
    <row r="2555" spans="4:4">
      <c r="D2555"/>
    </row>
    <row r="2556" spans="4:4">
      <c r="D2556"/>
    </row>
    <row r="2557" spans="4:4">
      <c r="D2557"/>
    </row>
    <row r="2558" spans="4:4">
      <c r="D2558"/>
    </row>
    <row r="2559" spans="4:4">
      <c r="D2559"/>
    </row>
    <row r="2560" spans="4:4">
      <c r="D2560"/>
    </row>
    <row r="2561" spans="4:4">
      <c r="D2561"/>
    </row>
    <row r="2562" spans="4:4">
      <c r="D2562"/>
    </row>
    <row r="2563" spans="4:4">
      <c r="D2563"/>
    </row>
    <row r="2564" spans="4:4">
      <c r="D2564"/>
    </row>
    <row r="2565" spans="4:4">
      <c r="D2565"/>
    </row>
    <row r="2566" spans="4:4">
      <c r="D2566"/>
    </row>
    <row r="2567" spans="4:4">
      <c r="D2567"/>
    </row>
    <row r="2568" spans="4:4">
      <c r="D2568"/>
    </row>
    <row r="2569" spans="4:4">
      <c r="D2569"/>
    </row>
    <row r="2570" spans="4:4">
      <c r="D2570"/>
    </row>
    <row r="2571" spans="4:4">
      <c r="D2571"/>
    </row>
    <row r="2572" spans="4:4">
      <c r="D2572"/>
    </row>
    <row r="2573" spans="4:4">
      <c r="D2573"/>
    </row>
    <row r="2574" spans="4:4">
      <c r="D2574"/>
    </row>
    <row r="2575" spans="4:4">
      <c r="D2575"/>
    </row>
    <row r="2576" spans="4:4">
      <c r="D2576"/>
    </row>
    <row r="2577" spans="4:4">
      <c r="D2577"/>
    </row>
    <row r="2578" spans="4:4">
      <c r="D2578"/>
    </row>
    <row r="2579" spans="4:4">
      <c r="D2579"/>
    </row>
    <row r="2580" spans="4:4">
      <c r="D2580"/>
    </row>
    <row r="2581" spans="4:4">
      <c r="D2581"/>
    </row>
    <row r="2582" spans="4:4">
      <c r="D2582"/>
    </row>
    <row r="2583" spans="4:4">
      <c r="D2583"/>
    </row>
    <row r="2584" spans="4:4">
      <c r="D2584"/>
    </row>
    <row r="2585" spans="4:4">
      <c r="D2585"/>
    </row>
    <row r="2586" spans="4:4">
      <c r="D2586"/>
    </row>
    <row r="2587" spans="4:4">
      <c r="D2587"/>
    </row>
    <row r="2588" spans="4:4">
      <c r="D2588"/>
    </row>
    <row r="2589" spans="4:4">
      <c r="D2589"/>
    </row>
    <row r="2590" spans="4:4">
      <c r="D2590"/>
    </row>
    <row r="2591" spans="4:4">
      <c r="D2591"/>
    </row>
    <row r="2592" spans="4:4">
      <c r="D2592"/>
    </row>
    <row r="2593" spans="4:4">
      <c r="D2593"/>
    </row>
    <row r="2594" spans="4:4">
      <c r="D2594"/>
    </row>
    <row r="2595" spans="4:4">
      <c r="D2595"/>
    </row>
    <row r="2596" spans="4:4">
      <c r="D2596"/>
    </row>
    <row r="2597" spans="4:4">
      <c r="D2597"/>
    </row>
    <row r="2598" spans="4:4">
      <c r="D2598"/>
    </row>
    <row r="2599" spans="4:4">
      <c r="D2599"/>
    </row>
    <row r="2600" spans="4:4">
      <c r="D2600"/>
    </row>
    <row r="2601" spans="4:4">
      <c r="D2601"/>
    </row>
    <row r="2602" spans="4:4">
      <c r="D2602"/>
    </row>
    <row r="2603" spans="4:4">
      <c r="D2603"/>
    </row>
    <row r="2604" spans="4:4">
      <c r="D2604"/>
    </row>
    <row r="2605" spans="4:4">
      <c r="D2605"/>
    </row>
    <row r="2606" spans="4:4">
      <c r="D2606"/>
    </row>
    <row r="2607" spans="4:4">
      <c r="D2607"/>
    </row>
    <row r="2608" spans="4:4">
      <c r="D2608"/>
    </row>
    <row r="2609" spans="4:4">
      <c r="D2609"/>
    </row>
    <row r="2610" spans="4:4">
      <c r="D2610"/>
    </row>
    <row r="2611" spans="4:4">
      <c r="D2611"/>
    </row>
    <row r="2612" spans="4:4">
      <c r="D2612"/>
    </row>
    <row r="2613" spans="4:4">
      <c r="D2613"/>
    </row>
    <row r="2614" spans="4:4">
      <c r="D2614"/>
    </row>
    <row r="2615" spans="4:4">
      <c r="D2615"/>
    </row>
    <row r="2616" spans="4:4">
      <c r="D2616"/>
    </row>
    <row r="2617" spans="4:4">
      <c r="D2617"/>
    </row>
    <row r="2618" spans="4:4">
      <c r="D2618"/>
    </row>
    <row r="2619" spans="4:4">
      <c r="D2619"/>
    </row>
    <row r="2620" spans="4:4">
      <c r="D2620"/>
    </row>
    <row r="2621" spans="4:4">
      <c r="D2621"/>
    </row>
    <row r="2622" spans="4:4">
      <c r="D2622"/>
    </row>
    <row r="2623" spans="4:4">
      <c r="D2623"/>
    </row>
    <row r="2624" spans="4:4">
      <c r="D2624"/>
    </row>
    <row r="2625" spans="4:4">
      <c r="D2625"/>
    </row>
    <row r="2626" spans="4:4">
      <c r="D2626"/>
    </row>
    <row r="2627" spans="4:4">
      <c r="D2627"/>
    </row>
    <row r="2628" spans="4:4">
      <c r="D2628"/>
    </row>
    <row r="2629" spans="4:4">
      <c r="D2629"/>
    </row>
    <row r="2630" spans="4:4">
      <c r="D2630"/>
    </row>
    <row r="2631" spans="4:4">
      <c r="D2631"/>
    </row>
    <row r="2632" spans="4:4">
      <c r="D2632"/>
    </row>
    <row r="2633" spans="4:4">
      <c r="D2633"/>
    </row>
    <row r="2634" spans="4:4">
      <c r="D2634"/>
    </row>
    <row r="2635" spans="4:4">
      <c r="D2635"/>
    </row>
    <row r="2636" spans="4:4">
      <c r="D2636"/>
    </row>
    <row r="2637" spans="4:4">
      <c r="D2637"/>
    </row>
    <row r="2638" spans="4:4">
      <c r="D2638"/>
    </row>
    <row r="2639" spans="4:4">
      <c r="D2639"/>
    </row>
    <row r="2640" spans="4:4">
      <c r="D2640"/>
    </row>
    <row r="2641" spans="4:4">
      <c r="D2641"/>
    </row>
    <row r="2642" spans="4:4">
      <c r="D2642"/>
    </row>
    <row r="2643" spans="4:4">
      <c r="D2643"/>
    </row>
    <row r="2644" spans="4:4">
      <c r="D2644"/>
    </row>
    <row r="2645" spans="4:4">
      <c r="D2645"/>
    </row>
    <row r="2646" spans="4:4">
      <c r="D2646"/>
    </row>
    <row r="2647" spans="4:4">
      <c r="D2647"/>
    </row>
    <row r="2648" spans="4:4">
      <c r="D2648"/>
    </row>
    <row r="2649" spans="4:4">
      <c r="D2649"/>
    </row>
    <row r="2650" spans="4:4">
      <c r="D2650"/>
    </row>
    <row r="2651" spans="4:4">
      <c r="D2651"/>
    </row>
    <row r="2652" spans="4:4">
      <c r="D2652"/>
    </row>
    <row r="2653" spans="4:4">
      <c r="D2653"/>
    </row>
    <row r="2654" spans="4:4">
      <c r="D2654"/>
    </row>
    <row r="2655" spans="4:4">
      <c r="D2655"/>
    </row>
    <row r="2656" spans="4:4">
      <c r="D2656"/>
    </row>
    <row r="2657" spans="4:4">
      <c r="D2657"/>
    </row>
    <row r="2658" spans="4:4">
      <c r="D2658"/>
    </row>
    <row r="2659" spans="4:4">
      <c r="D2659"/>
    </row>
    <row r="2660" spans="4:4">
      <c r="D2660"/>
    </row>
    <row r="2661" spans="4:4">
      <c r="D2661"/>
    </row>
    <row r="2662" spans="4:4">
      <c r="D2662"/>
    </row>
    <row r="2663" spans="4:4">
      <c r="D2663"/>
    </row>
    <row r="2664" spans="4:4">
      <c r="D2664"/>
    </row>
    <row r="2665" spans="4:4">
      <c r="D2665"/>
    </row>
    <row r="2666" spans="4:4">
      <c r="D2666"/>
    </row>
    <row r="2667" spans="4:4">
      <c r="D2667"/>
    </row>
    <row r="2668" spans="4:4">
      <c r="D2668"/>
    </row>
    <row r="2669" spans="4:4">
      <c r="D2669"/>
    </row>
    <row r="2670" spans="4:4">
      <c r="D2670"/>
    </row>
    <row r="2671" spans="4:4">
      <c r="D2671"/>
    </row>
    <row r="2672" spans="4:4">
      <c r="D2672"/>
    </row>
    <row r="2673" spans="4:4">
      <c r="D2673"/>
    </row>
    <row r="2674" spans="4:4">
      <c r="D2674"/>
    </row>
    <row r="2675" spans="4:4">
      <c r="D2675"/>
    </row>
    <row r="2676" spans="4:4">
      <c r="D2676"/>
    </row>
    <row r="2677" spans="4:4">
      <c r="D2677"/>
    </row>
    <row r="2678" spans="4:4">
      <c r="D2678"/>
    </row>
    <row r="2679" spans="4:4">
      <c r="D2679"/>
    </row>
    <row r="2680" spans="4:4">
      <c r="D2680"/>
    </row>
    <row r="2681" spans="4:4">
      <c r="D2681"/>
    </row>
    <row r="2682" spans="4:4">
      <c r="D2682"/>
    </row>
    <row r="2683" spans="4:4">
      <c r="D2683"/>
    </row>
    <row r="2684" spans="4:4">
      <c r="D2684"/>
    </row>
    <row r="2685" spans="4:4">
      <c r="D2685"/>
    </row>
    <row r="2686" spans="4:4">
      <c r="D2686"/>
    </row>
    <row r="2687" spans="4:4">
      <c r="D2687"/>
    </row>
    <row r="2688" spans="4:4">
      <c r="D2688"/>
    </row>
    <row r="2689" spans="4:4">
      <c r="D2689"/>
    </row>
    <row r="2690" spans="4:4">
      <c r="D2690"/>
    </row>
    <row r="2691" spans="4:4">
      <c r="D2691"/>
    </row>
    <row r="2692" spans="4:4">
      <c r="D2692"/>
    </row>
    <row r="2693" spans="4:4">
      <c r="D2693"/>
    </row>
    <row r="2694" spans="4:4">
      <c r="D2694"/>
    </row>
    <row r="2695" spans="4:4">
      <c r="D2695"/>
    </row>
    <row r="2696" spans="4:4">
      <c r="D2696"/>
    </row>
    <row r="2697" spans="4:4">
      <c r="D2697"/>
    </row>
    <row r="2698" spans="4:4">
      <c r="D2698"/>
    </row>
    <row r="2699" spans="4:4">
      <c r="D2699"/>
    </row>
    <row r="2700" spans="4:4">
      <c r="D2700"/>
    </row>
    <row r="2701" spans="4:4">
      <c r="D2701"/>
    </row>
    <row r="2702" spans="4:4">
      <c r="D2702"/>
    </row>
    <row r="2703" spans="4:4">
      <c r="D2703"/>
    </row>
    <row r="2704" spans="4:4">
      <c r="D2704"/>
    </row>
    <row r="2705" spans="4:4">
      <c r="D2705"/>
    </row>
    <row r="2706" spans="4:4">
      <c r="D2706"/>
    </row>
    <row r="2707" spans="4:4">
      <c r="D2707"/>
    </row>
    <row r="2708" spans="4:4">
      <c r="D2708"/>
    </row>
    <row r="2709" spans="4:4">
      <c r="D2709"/>
    </row>
    <row r="2710" spans="4:4">
      <c r="D2710"/>
    </row>
    <row r="2711" spans="4:4">
      <c r="D2711"/>
    </row>
    <row r="2712" spans="4:4">
      <c r="D2712"/>
    </row>
    <row r="2713" spans="4:4">
      <c r="D2713"/>
    </row>
    <row r="2714" spans="4:4">
      <c r="D2714"/>
    </row>
    <row r="2715" spans="4:4">
      <c r="D2715"/>
    </row>
    <row r="2716" spans="4:4">
      <c r="D2716"/>
    </row>
    <row r="2717" spans="4:4">
      <c r="D2717"/>
    </row>
    <row r="2718" spans="4:4">
      <c r="D2718"/>
    </row>
    <row r="2719" spans="4:4">
      <c r="D2719"/>
    </row>
    <row r="2720" spans="4:4">
      <c r="D2720"/>
    </row>
    <row r="2721" spans="4:4">
      <c r="D2721"/>
    </row>
    <row r="2722" spans="4:4">
      <c r="D2722"/>
    </row>
    <row r="2723" spans="4:4">
      <c r="D2723"/>
    </row>
    <row r="2724" spans="4:4">
      <c r="D2724"/>
    </row>
    <row r="2725" spans="4:4">
      <c r="D2725"/>
    </row>
    <row r="2726" spans="4:4">
      <c r="D2726"/>
    </row>
    <row r="2727" spans="4:4">
      <c r="D2727"/>
    </row>
    <row r="2728" spans="4:4">
      <c r="D2728"/>
    </row>
    <row r="2729" spans="4:4">
      <c r="D2729"/>
    </row>
    <row r="2730" spans="4:4">
      <c r="D2730"/>
    </row>
    <row r="2731" spans="4:4">
      <c r="D2731"/>
    </row>
    <row r="2732" spans="4:4">
      <c r="D2732"/>
    </row>
    <row r="2733" spans="4:4">
      <c r="D2733"/>
    </row>
    <row r="2734" spans="4:4">
      <c r="D2734"/>
    </row>
    <row r="2735" spans="4:4">
      <c r="D2735"/>
    </row>
    <row r="2736" spans="4:4">
      <c r="D2736"/>
    </row>
    <row r="2737" spans="4:4">
      <c r="D2737"/>
    </row>
    <row r="2738" spans="4:4">
      <c r="D2738"/>
    </row>
    <row r="2739" spans="4:4">
      <c r="D2739"/>
    </row>
    <row r="2740" spans="4:4">
      <c r="D2740"/>
    </row>
    <row r="2741" spans="4:4">
      <c r="D2741"/>
    </row>
    <row r="2742" spans="4:4">
      <c r="D2742"/>
    </row>
    <row r="2743" spans="4:4">
      <c r="D2743"/>
    </row>
    <row r="2744" spans="4:4">
      <c r="D2744"/>
    </row>
    <row r="2745" spans="4:4">
      <c r="D2745"/>
    </row>
    <row r="2746" spans="4:4">
      <c r="D2746"/>
    </row>
    <row r="2747" spans="4:4">
      <c r="D2747"/>
    </row>
    <row r="2748" spans="4:4">
      <c r="D2748"/>
    </row>
    <row r="2749" spans="4:4">
      <c r="D2749"/>
    </row>
    <row r="2750" spans="4:4">
      <c r="D2750"/>
    </row>
    <row r="2751" spans="4:4">
      <c r="D2751"/>
    </row>
    <row r="2752" spans="4:4">
      <c r="D2752"/>
    </row>
    <row r="2753" spans="4:4">
      <c r="D2753"/>
    </row>
    <row r="2754" spans="4:4">
      <c r="D2754"/>
    </row>
    <row r="2755" spans="4:4">
      <c r="D2755"/>
    </row>
    <row r="2756" spans="4:4">
      <c r="D2756"/>
    </row>
    <row r="2757" spans="4:4">
      <c r="D2757"/>
    </row>
    <row r="2758" spans="4:4">
      <c r="D2758"/>
    </row>
    <row r="2759" spans="4:4">
      <c r="D2759"/>
    </row>
    <row r="2760" spans="4:4">
      <c r="D2760"/>
    </row>
    <row r="2761" spans="4:4">
      <c r="D2761"/>
    </row>
    <row r="2762" spans="4:4">
      <c r="D2762"/>
    </row>
    <row r="2763" spans="4:4">
      <c r="D2763"/>
    </row>
    <row r="2764" spans="4:4">
      <c r="D2764"/>
    </row>
    <row r="2765" spans="4:4">
      <c r="D2765"/>
    </row>
    <row r="2766" spans="4:4">
      <c r="D2766"/>
    </row>
    <row r="2767" spans="4:4">
      <c r="D2767"/>
    </row>
    <row r="2768" spans="4:4">
      <c r="D2768"/>
    </row>
    <row r="2769" spans="4:4">
      <c r="D2769"/>
    </row>
    <row r="2770" spans="4:4">
      <c r="D2770"/>
    </row>
    <row r="2771" spans="4:4">
      <c r="D2771"/>
    </row>
    <row r="2772" spans="4:4">
      <c r="D2772"/>
    </row>
    <row r="2773" spans="4:4">
      <c r="D2773"/>
    </row>
    <row r="2774" spans="4:4">
      <c r="D2774"/>
    </row>
    <row r="2775" spans="4:4">
      <c r="D2775"/>
    </row>
    <row r="2776" spans="4:4">
      <c r="D2776"/>
    </row>
    <row r="2777" spans="4:4">
      <c r="D2777"/>
    </row>
    <row r="2778" spans="4:4">
      <c r="D2778"/>
    </row>
    <row r="2779" spans="4:4">
      <c r="D2779"/>
    </row>
    <row r="2780" spans="4:4">
      <c r="D2780"/>
    </row>
    <row r="2781" spans="4:4">
      <c r="D2781"/>
    </row>
    <row r="2782" spans="4:4">
      <c r="D2782"/>
    </row>
    <row r="2783" spans="4:4">
      <c r="D2783"/>
    </row>
    <row r="2784" spans="4:4">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4">
      <c r="D4353"/>
    </row>
    <row r="4354" spans="4:4">
      <c r="D4354"/>
    </row>
    <row r="4355" spans="4:4">
      <c r="D4355"/>
    </row>
    <row r="4356" spans="4:4">
      <c r="D4356"/>
    </row>
    <row r="4357" spans="4:4">
      <c r="D4357"/>
    </row>
    <row r="4358" spans="4:4">
      <c r="D4358"/>
    </row>
    <row r="4359" spans="4:4">
      <c r="D4359"/>
    </row>
    <row r="4360" spans="4:4">
      <c r="D4360"/>
    </row>
    <row r="4361" spans="4:4">
      <c r="D4361"/>
    </row>
    <row r="4362" spans="4:4">
      <c r="D4362"/>
    </row>
    <row r="4363" spans="4:4">
      <c r="D4363"/>
    </row>
    <row r="4364" spans="4:4">
      <c r="D4364"/>
    </row>
    <row r="4365" spans="4:4">
      <c r="D4365"/>
    </row>
    <row r="4366" spans="4:4">
      <c r="D4366"/>
    </row>
    <row r="4367" spans="4:4">
      <c r="D4367"/>
    </row>
    <row r="4368" spans="4:4">
      <c r="D4368"/>
    </row>
    <row r="4369" spans="4:4">
      <c r="D4369"/>
    </row>
    <row r="4370" spans="4:4">
      <c r="D4370"/>
    </row>
    <row r="4371" spans="4:4">
      <c r="D4371"/>
    </row>
    <row r="4372" spans="4:4">
      <c r="D4372"/>
    </row>
    <row r="4373" spans="4:4">
      <c r="D4373"/>
    </row>
    <row r="4374" spans="4:4">
      <c r="D4374"/>
    </row>
    <row r="4375" spans="4:4">
      <c r="D4375"/>
    </row>
    <row r="4376" spans="4:4">
      <c r="D4376"/>
    </row>
    <row r="4377" spans="4:4">
      <c r="D4377"/>
    </row>
    <row r="4378" spans="4:4">
      <c r="D4378"/>
    </row>
    <row r="4379" spans="4:4">
      <c r="D4379"/>
    </row>
    <row r="4380" spans="4:4">
      <c r="D4380"/>
    </row>
    <row r="4381" spans="4:4">
      <c r="D4381"/>
    </row>
    <row r="4382" spans="4:4">
      <c r="D4382"/>
    </row>
    <row r="4383" spans="4:4">
      <c r="D4383"/>
    </row>
    <row r="4384" spans="4:4">
      <c r="D4384"/>
    </row>
    <row r="4385" spans="4:4">
      <c r="D4385"/>
    </row>
    <row r="4386" spans="4:4">
      <c r="D4386"/>
    </row>
    <row r="4387" spans="4:4">
      <c r="D4387"/>
    </row>
    <row r="4388" spans="4:4">
      <c r="D4388"/>
    </row>
    <row r="4389" spans="4:4">
      <c r="D4389"/>
    </row>
    <row r="4390" spans="4:4">
      <c r="D4390"/>
    </row>
    <row r="4391" spans="4:4">
      <c r="D4391"/>
    </row>
    <row r="4392" spans="4:4">
      <c r="D4392"/>
    </row>
    <row r="4393" spans="4:4">
      <c r="D4393"/>
    </row>
    <row r="4394" spans="4:4">
      <c r="D4394"/>
    </row>
    <row r="4395" spans="4:4">
      <c r="D4395"/>
    </row>
    <row r="4396" spans="4:4">
      <c r="D4396"/>
    </row>
    <row r="4397" spans="4:4">
      <c r="D4397"/>
    </row>
    <row r="4398" spans="4:4">
      <c r="D4398"/>
    </row>
    <row r="4399" spans="4:4">
      <c r="D4399"/>
    </row>
    <row r="4400" spans="4:4">
      <c r="D4400"/>
    </row>
    <row r="4401" spans="4:4">
      <c r="D4401"/>
    </row>
    <row r="4402" spans="4:4">
      <c r="D4402"/>
    </row>
    <row r="4403" spans="4:4">
      <c r="D4403"/>
    </row>
    <row r="4404" spans="4:4">
      <c r="D4404"/>
    </row>
    <row r="4405" spans="4:4">
      <c r="D4405"/>
    </row>
    <row r="4406" spans="4:4">
      <c r="D4406"/>
    </row>
    <row r="4407" spans="4:4">
      <c r="D4407"/>
    </row>
    <row r="4408" spans="4:4">
      <c r="D4408"/>
    </row>
    <row r="4409" spans="4:4">
      <c r="D4409"/>
    </row>
    <row r="4410" spans="4:4">
      <c r="D4410"/>
    </row>
    <row r="4411" spans="4:4">
      <c r="D4411"/>
    </row>
    <row r="4412" spans="4:4">
      <c r="D4412"/>
    </row>
    <row r="4413" spans="4:4">
      <c r="D4413"/>
    </row>
    <row r="4414" spans="4:4">
      <c r="D4414"/>
    </row>
    <row r="4415" spans="4:4">
      <c r="D4415"/>
    </row>
    <row r="4416" spans="4:4">
      <c r="D4416"/>
    </row>
    <row r="4417" spans="4:4">
      <c r="D4417"/>
    </row>
    <row r="4418" spans="4:4">
      <c r="D4418"/>
    </row>
    <row r="4419" spans="4:4">
      <c r="D4419"/>
    </row>
    <row r="4420" spans="4:4">
      <c r="D4420"/>
    </row>
    <row r="4421" spans="4:4">
      <c r="D4421"/>
    </row>
    <row r="4422" spans="4:4">
      <c r="D4422"/>
    </row>
    <row r="4423" spans="4:4">
      <c r="D4423"/>
    </row>
    <row r="4424" spans="4:4">
      <c r="D4424"/>
    </row>
    <row r="4425" spans="4:4">
      <c r="D4425"/>
    </row>
    <row r="4426" spans="4:4">
      <c r="D4426"/>
    </row>
    <row r="4427" spans="4:4">
      <c r="D4427"/>
    </row>
    <row r="4428" spans="4:4">
      <c r="D4428"/>
    </row>
    <row r="4429" spans="4:4">
      <c r="D4429"/>
    </row>
    <row r="4430" spans="4:4">
      <c r="D4430"/>
    </row>
    <row r="4431" spans="4:4">
      <c r="D4431"/>
    </row>
    <row r="4432" spans="4:4">
      <c r="D4432"/>
    </row>
    <row r="4433" spans="4:4">
      <c r="D4433"/>
    </row>
    <row r="4434" spans="4:4">
      <c r="D4434"/>
    </row>
    <row r="4435" spans="4:4">
      <c r="D4435"/>
    </row>
    <row r="4436" spans="4:4">
      <c r="D4436"/>
    </row>
    <row r="4437" spans="4:4">
      <c r="D4437"/>
    </row>
    <row r="4438" spans="4:4">
      <c r="D4438"/>
    </row>
    <row r="4439" spans="4:4">
      <c r="D4439"/>
    </row>
    <row r="4440" spans="4:4">
      <c r="D4440"/>
    </row>
    <row r="4441" spans="4:4">
      <c r="D4441"/>
    </row>
    <row r="4442" spans="4:4">
      <c r="D4442"/>
    </row>
    <row r="4443" spans="4:4">
      <c r="D4443"/>
    </row>
    <row r="4444" spans="4:4">
      <c r="D4444"/>
    </row>
    <row r="4445" spans="4:4">
      <c r="D4445"/>
    </row>
    <row r="4446" spans="4:4">
      <c r="D4446"/>
    </row>
    <row r="4447" spans="4:4">
      <c r="D4447"/>
    </row>
    <row r="4448" spans="4:4">
      <c r="D4448"/>
    </row>
    <row r="4449" spans="4:4">
      <c r="D4449"/>
    </row>
    <row r="4450" spans="4:4">
      <c r="D4450"/>
    </row>
    <row r="4451" spans="4:4">
      <c r="D4451"/>
    </row>
    <row r="4452" spans="4:4">
      <c r="D4452"/>
    </row>
    <row r="4453" spans="4:4">
      <c r="D4453"/>
    </row>
    <row r="4454" spans="4:4">
      <c r="D4454"/>
    </row>
    <row r="4455" spans="4:4">
      <c r="D4455"/>
    </row>
    <row r="4456" spans="4:4">
      <c r="D4456"/>
    </row>
    <row r="4457" spans="4:4">
      <c r="D4457"/>
    </row>
    <row r="4458" spans="4:4">
      <c r="D4458"/>
    </row>
    <row r="4459" spans="4:4">
      <c r="D4459"/>
    </row>
    <row r="4460" spans="4:4">
      <c r="D4460"/>
    </row>
    <row r="4461" spans="4:4">
      <c r="D4461"/>
    </row>
    <row r="4462" spans="4:4">
      <c r="D4462"/>
    </row>
    <row r="4463" spans="4:4">
      <c r="D4463"/>
    </row>
    <row r="4464" spans="4:4">
      <c r="D4464"/>
    </row>
    <row r="4465" spans="4:4">
      <c r="D4465"/>
    </row>
    <row r="4466" spans="4:4">
      <c r="D4466"/>
    </row>
    <row r="4467" spans="4:4">
      <c r="D4467"/>
    </row>
    <row r="4468" spans="4:4">
      <c r="D4468"/>
    </row>
    <row r="4469" spans="4:4">
      <c r="D4469"/>
    </row>
    <row r="4470" spans="4:4">
      <c r="D4470"/>
    </row>
    <row r="4471" spans="4:4">
      <c r="D4471"/>
    </row>
    <row r="4472" spans="4:4">
      <c r="D4472"/>
    </row>
    <row r="4473" spans="4:4">
      <c r="D4473"/>
    </row>
    <row r="4474" spans="4:4">
      <c r="D4474"/>
    </row>
    <row r="4475" spans="4:4">
      <c r="D4475"/>
    </row>
    <row r="4476" spans="4:4">
      <c r="D4476"/>
    </row>
    <row r="4477" spans="4:4">
      <c r="D4477"/>
    </row>
    <row r="4478" spans="4:4">
      <c r="D4478"/>
    </row>
    <row r="4479" spans="4:4">
      <c r="D4479"/>
    </row>
    <row r="4480" spans="4:4">
      <c r="D4480"/>
    </row>
    <row r="4481" spans="4:4">
      <c r="D4481"/>
    </row>
    <row r="4482" spans="4:4">
      <c r="D4482"/>
    </row>
    <row r="4483" spans="4:4">
      <c r="D4483"/>
    </row>
    <row r="4484" spans="4:4">
      <c r="D4484"/>
    </row>
    <row r="4485" spans="4:4">
      <c r="D4485"/>
    </row>
    <row r="4486" spans="4:4">
      <c r="D4486"/>
    </row>
    <row r="4487" spans="4:4">
      <c r="D4487"/>
    </row>
    <row r="4488" spans="4:4">
      <c r="D4488"/>
    </row>
    <row r="4489" spans="4:4">
      <c r="D4489"/>
    </row>
    <row r="4490" spans="4:4">
      <c r="D4490"/>
    </row>
    <row r="4491" spans="4:4">
      <c r="D4491"/>
    </row>
    <row r="4492" spans="4:4">
      <c r="D4492"/>
    </row>
    <row r="4493" spans="4:4">
      <c r="D4493"/>
    </row>
    <row r="4494" spans="4:4">
      <c r="D4494"/>
    </row>
    <row r="4495" spans="4:4">
      <c r="D4495"/>
    </row>
    <row r="4496" spans="4:4">
      <c r="D4496"/>
    </row>
    <row r="4497" spans="4:4">
      <c r="D4497"/>
    </row>
    <row r="4498" spans="4:4">
      <c r="D4498"/>
    </row>
    <row r="4499" spans="4:4">
      <c r="D4499"/>
    </row>
    <row r="4500" spans="4:4">
      <c r="D4500"/>
    </row>
    <row r="4501" spans="4:4">
      <c r="D4501"/>
    </row>
    <row r="4502" spans="4:4">
      <c r="D4502"/>
    </row>
    <row r="4503" spans="4:4">
      <c r="D4503"/>
    </row>
    <row r="4504" spans="4:4">
      <c r="D4504"/>
    </row>
    <row r="4505" spans="4:4">
      <c r="D4505"/>
    </row>
    <row r="4506" spans="4:4">
      <c r="D4506"/>
    </row>
    <row r="4507" spans="4:4">
      <c r="D4507"/>
    </row>
    <row r="4508" spans="4:4">
      <c r="D4508"/>
    </row>
    <row r="4509" spans="4:4">
      <c r="D4509"/>
    </row>
    <row r="4510" spans="4:4">
      <c r="D4510"/>
    </row>
    <row r="4511" spans="4:4">
      <c r="D4511"/>
    </row>
    <row r="4512" spans="4:4">
      <c r="D4512"/>
    </row>
    <row r="4513" spans="4:4">
      <c r="D4513"/>
    </row>
    <row r="4514" spans="4:4">
      <c r="D4514"/>
    </row>
    <row r="4515" spans="4:4">
      <c r="D4515"/>
    </row>
    <row r="4516" spans="4:4">
      <c r="D4516"/>
    </row>
    <row r="4517" spans="4:4">
      <c r="D4517"/>
    </row>
    <row r="4518" spans="4:4">
      <c r="D4518"/>
    </row>
    <row r="4519" spans="4:4">
      <c r="D4519"/>
    </row>
    <row r="4520" spans="4:4">
      <c r="D4520"/>
    </row>
    <row r="4521" spans="4:4">
      <c r="D4521"/>
    </row>
    <row r="4522" spans="4:4">
      <c r="D4522"/>
    </row>
    <row r="4523" spans="4:4">
      <c r="D4523"/>
    </row>
    <row r="4524" spans="4:4">
      <c r="D4524"/>
    </row>
    <row r="4525" spans="4:4">
      <c r="D4525"/>
    </row>
    <row r="4526" spans="4:4">
      <c r="D4526"/>
    </row>
    <row r="4527" spans="4:4">
      <c r="D4527"/>
    </row>
    <row r="4528" spans="4:4">
      <c r="D4528"/>
    </row>
    <row r="4529" spans="4:4">
      <c r="D4529"/>
    </row>
    <row r="4530" spans="4:4">
      <c r="D4530"/>
    </row>
    <row r="4531" spans="4:4">
      <c r="D4531"/>
    </row>
    <row r="4532" spans="4:4">
      <c r="D4532"/>
    </row>
    <row r="4533" spans="4:4">
      <c r="D4533"/>
    </row>
    <row r="4534" spans="4:4">
      <c r="D4534"/>
    </row>
    <row r="4535" spans="4:4">
      <c r="D4535"/>
    </row>
    <row r="4536" spans="4:4">
      <c r="D4536"/>
    </row>
    <row r="4537" spans="4:4">
      <c r="D4537"/>
    </row>
    <row r="4538" spans="4:4">
      <c r="D4538"/>
    </row>
    <row r="4539" spans="4:4">
      <c r="D4539"/>
    </row>
    <row r="4540" spans="4:4">
      <c r="D4540"/>
    </row>
    <row r="4541" spans="4:4">
      <c r="D4541"/>
    </row>
    <row r="4542" spans="4:4">
      <c r="D4542"/>
    </row>
    <row r="4543" spans="4:4">
      <c r="D4543"/>
    </row>
    <row r="4544" spans="4:4">
      <c r="D4544"/>
    </row>
    <row r="4545" spans="4:4">
      <c r="D4545"/>
    </row>
    <row r="4546" spans="4:4">
      <c r="D4546"/>
    </row>
    <row r="4547" spans="4:4">
      <c r="D4547"/>
    </row>
    <row r="4548" spans="4:4">
      <c r="D4548"/>
    </row>
    <row r="4549" spans="4:4">
      <c r="D4549"/>
    </row>
    <row r="4550" spans="4:4">
      <c r="D4550"/>
    </row>
    <row r="4551" spans="4:4">
      <c r="D4551"/>
    </row>
    <row r="4552" spans="4:4">
      <c r="D4552"/>
    </row>
    <row r="4553" spans="4:4">
      <c r="D4553"/>
    </row>
    <row r="4554" spans="4:4">
      <c r="D4554"/>
    </row>
    <row r="4555" spans="4:4">
      <c r="D4555"/>
    </row>
    <row r="4556" spans="4:4">
      <c r="D4556"/>
    </row>
    <row r="4557" spans="4:4">
      <c r="D4557"/>
    </row>
    <row r="4558" spans="4:4">
      <c r="D4558"/>
    </row>
    <row r="4559" spans="4:4">
      <c r="D4559"/>
    </row>
    <row r="4560" spans="4:4">
      <c r="D4560"/>
    </row>
    <row r="4561" spans="4:4">
      <c r="D4561"/>
    </row>
    <row r="4562" spans="4:4">
      <c r="D4562"/>
    </row>
    <row r="4563" spans="4:4">
      <c r="D4563"/>
    </row>
    <row r="4564" spans="4:4">
      <c r="D4564"/>
    </row>
    <row r="4565" spans="4:4">
      <c r="D4565"/>
    </row>
    <row r="4566" spans="4:4">
      <c r="D4566"/>
    </row>
    <row r="4567" spans="4:4">
      <c r="D4567"/>
    </row>
    <row r="4568" spans="4:4">
      <c r="D4568"/>
    </row>
    <row r="4569" spans="4:4">
      <c r="D4569"/>
    </row>
    <row r="4570" spans="4:4">
      <c r="D4570"/>
    </row>
    <row r="4571" spans="4:4">
      <c r="D4571"/>
    </row>
    <row r="4572" spans="4:4">
      <c r="D4572"/>
    </row>
    <row r="4573" spans="4:4">
      <c r="D4573"/>
    </row>
    <row r="4574" spans="4:4">
      <c r="D4574"/>
    </row>
    <row r="4575" spans="4:4">
      <c r="D4575"/>
    </row>
    <row r="4576" spans="4:4">
      <c r="D4576"/>
    </row>
    <row r="4577" spans="4:4">
      <c r="D4577"/>
    </row>
    <row r="4578" spans="4:4">
      <c r="D4578"/>
    </row>
    <row r="4579" spans="4:4">
      <c r="D4579"/>
    </row>
    <row r="4580" spans="4:4">
      <c r="D4580"/>
    </row>
    <row r="4581" spans="4:4">
      <c r="D4581"/>
    </row>
    <row r="4582" spans="4:4">
      <c r="D4582"/>
    </row>
    <row r="4583" spans="4:4">
      <c r="D4583"/>
    </row>
    <row r="4584" spans="4:4">
      <c r="D4584"/>
    </row>
    <row r="4585" spans="4:4">
      <c r="D4585"/>
    </row>
    <row r="4586" spans="4:4">
      <c r="D4586"/>
    </row>
    <row r="4587" spans="4:4">
      <c r="D4587"/>
    </row>
    <row r="4588" spans="4:4">
      <c r="D4588"/>
    </row>
    <row r="4589" spans="4:4">
      <c r="D4589"/>
    </row>
    <row r="4590" spans="4:4">
      <c r="D4590"/>
    </row>
    <row r="4591" spans="4:4">
      <c r="D4591"/>
    </row>
    <row r="4592" spans="4:4">
      <c r="D4592"/>
    </row>
    <row r="4593" spans="4:4">
      <c r="D4593"/>
    </row>
    <row r="4594" spans="4:4">
      <c r="D4594"/>
    </row>
    <row r="4595" spans="4:4">
      <c r="D4595"/>
    </row>
    <row r="4596" spans="4:4">
      <c r="D4596"/>
    </row>
    <row r="4597" spans="4:4">
      <c r="D4597"/>
    </row>
    <row r="4598" spans="4:4">
      <c r="D4598"/>
    </row>
    <row r="4599" spans="4:4">
      <c r="D4599"/>
    </row>
    <row r="4600" spans="4:4">
      <c r="D4600"/>
    </row>
    <row r="4601" spans="4:4">
      <c r="D4601"/>
    </row>
    <row r="4602" spans="4:4">
      <c r="D4602"/>
    </row>
    <row r="4603" spans="4:4">
      <c r="D4603"/>
    </row>
    <row r="4604" spans="4:4">
      <c r="D4604"/>
    </row>
    <row r="4605" spans="4:4">
      <c r="D4605"/>
    </row>
    <row r="4606" spans="4:4">
      <c r="D4606"/>
    </row>
    <row r="4607" spans="4:4">
      <c r="D4607"/>
    </row>
    <row r="4608" spans="4:4">
      <c r="D4608"/>
    </row>
    <row r="4609" spans="4:4">
      <c r="D4609"/>
    </row>
    <row r="4610" spans="4:4">
      <c r="D4610"/>
    </row>
    <row r="4611" spans="4:4">
      <c r="D4611"/>
    </row>
    <row r="4612" spans="4:4">
      <c r="D4612"/>
    </row>
    <row r="4613" spans="4:4">
      <c r="D4613"/>
    </row>
    <row r="4614" spans="4:4">
      <c r="D4614"/>
    </row>
    <row r="4615" spans="4:4">
      <c r="D4615"/>
    </row>
    <row r="4616" spans="4:4">
      <c r="D4616"/>
    </row>
    <row r="4617" spans="4:4">
      <c r="D4617"/>
    </row>
    <row r="4618" spans="4:4">
      <c r="D4618"/>
    </row>
    <row r="4619" spans="4:4">
      <c r="D4619"/>
    </row>
    <row r="4620" spans="4:4">
      <c r="D4620"/>
    </row>
    <row r="4621" spans="4:4">
      <c r="D4621"/>
    </row>
    <row r="4622" spans="4:4">
      <c r="D4622"/>
    </row>
    <row r="4623" spans="4:4">
      <c r="D4623"/>
    </row>
    <row r="4624" spans="4:4">
      <c r="D4624"/>
    </row>
    <row r="4625" spans="4:4">
      <c r="D4625"/>
    </row>
    <row r="4626" spans="4:4">
      <c r="D4626"/>
    </row>
    <row r="4627" spans="4:4">
      <c r="D4627"/>
    </row>
    <row r="4628" spans="4:4">
      <c r="D4628"/>
    </row>
    <row r="4629" spans="4:4">
      <c r="D4629"/>
    </row>
    <row r="4630" spans="4:4">
      <c r="D4630"/>
    </row>
    <row r="4631" spans="4:4">
      <c r="D4631"/>
    </row>
    <row r="4632" spans="4:4">
      <c r="D4632"/>
    </row>
    <row r="4633" spans="4:4">
      <c r="D4633"/>
    </row>
    <row r="4634" spans="4:4">
      <c r="D4634"/>
    </row>
    <row r="4635" spans="4:4">
      <c r="D4635"/>
    </row>
    <row r="4636" spans="4:4">
      <c r="D4636"/>
    </row>
    <row r="4637" spans="4:4">
      <c r="D4637"/>
    </row>
    <row r="4638" spans="4:4">
      <c r="D4638"/>
    </row>
    <row r="4639" spans="4:4">
      <c r="D4639"/>
    </row>
    <row r="4640" spans="4:4">
      <c r="D4640"/>
    </row>
    <row r="4641" spans="4:4">
      <c r="D4641"/>
    </row>
    <row r="4642" spans="4:4">
      <c r="D4642"/>
    </row>
    <row r="4643" spans="4:4">
      <c r="D4643"/>
    </row>
    <row r="4644" spans="4:4">
      <c r="D4644"/>
    </row>
    <row r="4645" spans="4:4">
      <c r="D4645"/>
    </row>
    <row r="4646" spans="4:4">
      <c r="D4646"/>
    </row>
    <row r="4647" spans="4:4">
      <c r="D4647"/>
    </row>
    <row r="4648" spans="4:4">
      <c r="D4648"/>
    </row>
    <row r="4649" spans="4:4">
      <c r="D4649"/>
    </row>
    <row r="4650" spans="4:4">
      <c r="D4650"/>
    </row>
    <row r="4651" spans="4:4">
      <c r="D4651"/>
    </row>
    <row r="4652" spans="4:4">
      <c r="D4652"/>
    </row>
    <row r="4653" spans="4:4">
      <c r="D4653"/>
    </row>
    <row r="4654" spans="4:4">
      <c r="D4654"/>
    </row>
    <row r="4655" spans="4:4">
      <c r="D4655"/>
    </row>
    <row r="4656" spans="4:4">
      <c r="D4656"/>
    </row>
    <row r="4657" spans="4:4">
      <c r="D4657"/>
    </row>
    <row r="4658" spans="4:4">
      <c r="D4658"/>
    </row>
    <row r="4659" spans="4:4">
      <c r="D4659"/>
    </row>
    <row r="4660" spans="4:4">
      <c r="D4660"/>
    </row>
    <row r="4661" spans="4:4">
      <c r="D4661"/>
    </row>
    <row r="4662" spans="4:4">
      <c r="D4662"/>
    </row>
    <row r="4663" spans="4:4">
      <c r="D4663"/>
    </row>
    <row r="4664" spans="4:4">
      <c r="D4664"/>
    </row>
    <row r="4665" spans="4:4">
      <c r="D4665"/>
    </row>
    <row r="4666" spans="4:4">
      <c r="D4666"/>
    </row>
    <row r="4667" spans="4:4">
      <c r="D4667"/>
    </row>
    <row r="4668" spans="4:4">
      <c r="D4668"/>
    </row>
    <row r="4669" spans="4:4">
      <c r="D4669"/>
    </row>
    <row r="4670" spans="4:4">
      <c r="D4670"/>
    </row>
    <row r="4671" spans="4:4">
      <c r="D4671"/>
    </row>
    <row r="4672" spans="4:4">
      <c r="D4672"/>
    </row>
    <row r="4673" spans="4:4">
      <c r="D4673"/>
    </row>
    <row r="4674" spans="4:4">
      <c r="D4674"/>
    </row>
    <row r="4675" spans="4:4">
      <c r="D4675"/>
    </row>
    <row r="4676" spans="4:4">
      <c r="D4676"/>
    </row>
    <row r="4677" spans="4:4">
      <c r="D4677"/>
    </row>
    <row r="4678" spans="4:4">
      <c r="D4678"/>
    </row>
    <row r="4679" spans="4:4">
      <c r="D4679"/>
    </row>
    <row r="4680" spans="4:4">
      <c r="D4680"/>
    </row>
    <row r="4681" spans="4:4">
      <c r="D4681"/>
    </row>
    <row r="4682" spans="4:4">
      <c r="D4682"/>
    </row>
    <row r="4683" spans="4:4">
      <c r="D4683"/>
    </row>
    <row r="4684" spans="4:4">
      <c r="D4684"/>
    </row>
    <row r="4685" spans="4:4">
      <c r="D4685"/>
    </row>
    <row r="4686" spans="4:4">
      <c r="D4686"/>
    </row>
    <row r="4687" spans="4:4">
      <c r="D4687"/>
    </row>
    <row r="4688" spans="4:4">
      <c r="D4688"/>
    </row>
    <row r="4689" spans="4:4">
      <c r="D4689"/>
    </row>
    <row r="4690" spans="4:4">
      <c r="D4690"/>
    </row>
    <row r="4691" spans="4:4">
      <c r="D4691"/>
    </row>
    <row r="4692" spans="4:4">
      <c r="D4692"/>
    </row>
    <row r="4693" spans="4:4">
      <c r="D4693"/>
    </row>
    <row r="4694" spans="4:4">
      <c r="D4694"/>
    </row>
    <row r="4695" spans="4:4">
      <c r="D4695"/>
    </row>
    <row r="4696" spans="4:4">
      <c r="D4696"/>
    </row>
    <row r="4697" spans="4:4">
      <c r="D4697"/>
    </row>
    <row r="4698" spans="4:4">
      <c r="D4698"/>
    </row>
    <row r="4699" spans="4:4">
      <c r="D4699"/>
    </row>
    <row r="4700" spans="4:4">
      <c r="D4700"/>
    </row>
    <row r="4701" spans="4:4">
      <c r="D4701"/>
    </row>
    <row r="4702" spans="4:4">
      <c r="D4702"/>
    </row>
    <row r="4703" spans="4:4">
      <c r="D4703"/>
    </row>
    <row r="4704" spans="4:4">
      <c r="D4704"/>
    </row>
    <row r="4705" spans="4:4">
      <c r="D4705"/>
    </row>
    <row r="4706" spans="4:4">
      <c r="D4706"/>
    </row>
    <row r="4707" spans="4:4">
      <c r="D4707"/>
    </row>
    <row r="4708" spans="4:4">
      <c r="D4708"/>
    </row>
    <row r="4709" spans="4:4">
      <c r="D4709"/>
    </row>
    <row r="4710" spans="4:4">
      <c r="D4710"/>
    </row>
    <row r="4711" spans="4:4">
      <c r="D4711"/>
    </row>
    <row r="4712" spans="4:4">
      <c r="D4712"/>
    </row>
    <row r="4713" spans="4:4">
      <c r="D4713"/>
    </row>
    <row r="4714" spans="4:4">
      <c r="D4714"/>
    </row>
    <row r="4715" spans="4:4">
      <c r="D4715"/>
    </row>
    <row r="4716" spans="4:4">
      <c r="D4716"/>
    </row>
    <row r="4717" spans="4:4">
      <c r="D4717"/>
    </row>
    <row r="4718" spans="4:4">
      <c r="D4718"/>
    </row>
    <row r="4719" spans="4:4">
      <c r="D4719"/>
    </row>
    <row r="4720" spans="4:4">
      <c r="D4720"/>
    </row>
    <row r="4721" spans="4:4">
      <c r="D4721"/>
    </row>
    <row r="4722" spans="4:4">
      <c r="D4722"/>
    </row>
    <row r="4723" spans="4:4">
      <c r="D4723"/>
    </row>
    <row r="4724" spans="4:4">
      <c r="D4724"/>
    </row>
    <row r="4725" spans="4:4">
      <c r="D4725"/>
    </row>
    <row r="4726" spans="4:4">
      <c r="D4726"/>
    </row>
    <row r="4727" spans="4:4">
      <c r="D4727"/>
    </row>
    <row r="4728" spans="4:4">
      <c r="D4728"/>
    </row>
    <row r="4729" spans="4:4">
      <c r="D4729"/>
    </row>
    <row r="4730" spans="4:4">
      <c r="D4730"/>
    </row>
    <row r="4731" spans="4:4">
      <c r="D4731"/>
    </row>
    <row r="4732" spans="4:4">
      <c r="D4732"/>
    </row>
    <row r="4733" spans="4:4">
      <c r="D4733"/>
    </row>
    <row r="4734" spans="4:4">
      <c r="D4734"/>
    </row>
    <row r="4735" spans="4:4">
      <c r="D4735"/>
    </row>
    <row r="4736" spans="4: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row r="6872" spans="4:4">
      <c r="D6872"/>
    </row>
    <row r="6873" spans="4:4">
      <c r="D6873"/>
    </row>
    <row r="6874" spans="4:4">
      <c r="D6874"/>
    </row>
    <row r="6875" spans="4:4">
      <c r="D6875"/>
    </row>
    <row r="6876" spans="4:4">
      <c r="D6876"/>
    </row>
    <row r="6877" spans="4:4">
      <c r="D6877"/>
    </row>
    <row r="6878" spans="4:4">
      <c r="D6878"/>
    </row>
    <row r="6879" spans="4:4">
      <c r="D6879"/>
    </row>
    <row r="6880" spans="4:4">
      <c r="D6880"/>
    </row>
    <row r="6881" spans="4:4">
      <c r="D6881"/>
    </row>
    <row r="6882" spans="4:4">
      <c r="D6882"/>
    </row>
    <row r="6883" spans="4:4">
      <c r="D6883"/>
    </row>
    <row r="6884" spans="4:4">
      <c r="D6884"/>
    </row>
    <row r="6885" spans="4:4">
      <c r="D6885"/>
    </row>
    <row r="6886" spans="4:4">
      <c r="D6886"/>
    </row>
    <row r="6887" spans="4:4">
      <c r="D6887"/>
    </row>
    <row r="6888" spans="4:4">
      <c r="D6888"/>
    </row>
    <row r="6889" spans="4:4">
      <c r="D6889"/>
    </row>
    <row r="6890" spans="4:4">
      <c r="D6890"/>
    </row>
    <row r="6891" spans="4:4">
      <c r="D6891"/>
    </row>
    <row r="6892" spans="4:4">
      <c r="D6892"/>
    </row>
    <row r="6893" spans="4:4">
      <c r="D6893"/>
    </row>
    <row r="6894" spans="4:4">
      <c r="D6894"/>
    </row>
    <row r="6895" spans="4:4">
      <c r="D6895"/>
    </row>
    <row r="6896" spans="4:4">
      <c r="D6896"/>
    </row>
    <row r="6897" spans="4:4">
      <c r="D6897"/>
    </row>
    <row r="6898" spans="4:4">
      <c r="D6898"/>
    </row>
    <row r="6899" spans="4:4">
      <c r="D6899"/>
    </row>
    <row r="6900" spans="4:4">
      <c r="D6900"/>
    </row>
    <row r="6901" spans="4:4">
      <c r="D6901"/>
    </row>
    <row r="6902" spans="4:4">
      <c r="D6902"/>
    </row>
    <row r="6903" spans="4:4">
      <c r="D6903"/>
    </row>
    <row r="6904" spans="4:4">
      <c r="D6904"/>
    </row>
    <row r="6905" spans="4:4">
      <c r="D6905"/>
    </row>
    <row r="6906" spans="4:4">
      <c r="D6906"/>
    </row>
    <row r="6907" spans="4:4">
      <c r="D6907"/>
    </row>
    <row r="6908" spans="4:4">
      <c r="D6908"/>
    </row>
    <row r="6909" spans="4:4">
      <c r="D6909"/>
    </row>
    <row r="6910" spans="4:4">
      <c r="D6910"/>
    </row>
    <row r="6911" spans="4:4">
      <c r="D6911"/>
    </row>
    <row r="6912" spans="4:4">
      <c r="D6912"/>
    </row>
    <row r="6913" spans="4:4">
      <c r="D6913"/>
    </row>
    <row r="6914" spans="4:4">
      <c r="D6914"/>
    </row>
    <row r="6915" spans="4:4">
      <c r="D6915"/>
    </row>
    <row r="6916" spans="4:4">
      <c r="D6916"/>
    </row>
    <row r="6917" spans="4:4">
      <c r="D6917"/>
    </row>
    <row r="6918" spans="4:4">
      <c r="D6918"/>
    </row>
    <row r="6919" spans="4:4">
      <c r="D6919"/>
    </row>
    <row r="6920" spans="4:4">
      <c r="D6920"/>
    </row>
    <row r="6921" spans="4:4">
      <c r="D6921"/>
    </row>
    <row r="6922" spans="4:4">
      <c r="D6922"/>
    </row>
    <row r="6923" spans="4:4">
      <c r="D6923"/>
    </row>
    <row r="6924" spans="4:4">
      <c r="D6924"/>
    </row>
    <row r="6925" spans="4:4">
      <c r="D6925"/>
    </row>
    <row r="6926" spans="4:4">
      <c r="D6926"/>
    </row>
    <row r="6927" spans="4:4">
      <c r="D6927"/>
    </row>
    <row r="6928" spans="4:4">
      <c r="D6928"/>
    </row>
    <row r="6929" spans="4:4">
      <c r="D6929"/>
    </row>
    <row r="6930" spans="4:4">
      <c r="D6930"/>
    </row>
    <row r="6931" spans="4:4">
      <c r="D6931"/>
    </row>
    <row r="6932" spans="4:4">
      <c r="D6932"/>
    </row>
    <row r="6933" spans="4:4">
      <c r="D6933"/>
    </row>
    <row r="6934" spans="4:4">
      <c r="D6934"/>
    </row>
    <row r="6935" spans="4:4">
      <c r="D6935"/>
    </row>
    <row r="6936" spans="4:4">
      <c r="D6936"/>
    </row>
    <row r="6937" spans="4:4">
      <c r="D6937"/>
    </row>
    <row r="6938" spans="4:4">
      <c r="D6938"/>
    </row>
    <row r="6939" spans="4:4">
      <c r="D6939"/>
    </row>
    <row r="6940" spans="4:4">
      <c r="D6940"/>
    </row>
    <row r="6941" spans="4:4">
      <c r="D6941"/>
    </row>
    <row r="6942" spans="4:4">
      <c r="D6942"/>
    </row>
    <row r="6943" spans="4:4">
      <c r="D6943"/>
    </row>
    <row r="6944" spans="4:4">
      <c r="D6944"/>
    </row>
    <row r="6945" spans="4:4">
      <c r="D6945"/>
    </row>
    <row r="6946" spans="4:4">
      <c r="D6946"/>
    </row>
    <row r="6947" spans="4:4">
      <c r="D6947"/>
    </row>
    <row r="6948" spans="4:4">
      <c r="D6948"/>
    </row>
    <row r="6949" spans="4:4">
      <c r="D6949"/>
    </row>
    <row r="6950" spans="4:4">
      <c r="D6950"/>
    </row>
    <row r="6951" spans="4:4">
      <c r="D6951"/>
    </row>
    <row r="6952" spans="4:4">
      <c r="D6952"/>
    </row>
    <row r="6953" spans="4:4">
      <c r="D6953"/>
    </row>
    <row r="6954" spans="4:4">
      <c r="D6954"/>
    </row>
    <row r="6955" spans="4:4">
      <c r="D6955"/>
    </row>
    <row r="6956" spans="4:4">
      <c r="D6956"/>
    </row>
    <row r="6957" spans="4:4">
      <c r="D6957"/>
    </row>
    <row r="6958" spans="4:4">
      <c r="D6958"/>
    </row>
    <row r="6959" spans="4:4">
      <c r="D6959"/>
    </row>
    <row r="6960" spans="4:4">
      <c r="D6960"/>
    </row>
    <row r="6961" spans="4:4">
      <c r="D6961"/>
    </row>
    <row r="6962" spans="4:4">
      <c r="D6962"/>
    </row>
    <row r="6963" spans="4:4">
      <c r="D6963"/>
    </row>
    <row r="6964" spans="4:4">
      <c r="D6964"/>
    </row>
    <row r="6965" spans="4:4">
      <c r="D6965"/>
    </row>
    <row r="6966" spans="4:4">
      <c r="D6966"/>
    </row>
    <row r="6967" spans="4:4">
      <c r="D6967"/>
    </row>
    <row r="6968" spans="4:4">
      <c r="D6968"/>
    </row>
    <row r="6969" spans="4:4">
      <c r="D6969"/>
    </row>
    <row r="6970" spans="4:4">
      <c r="D6970"/>
    </row>
    <row r="6971" spans="4:4">
      <c r="D6971"/>
    </row>
    <row r="6972" spans="4:4">
      <c r="D6972"/>
    </row>
    <row r="6973" spans="4:4">
      <c r="D6973"/>
    </row>
    <row r="6974" spans="4:4">
      <c r="D6974"/>
    </row>
    <row r="6975" spans="4:4">
      <c r="D6975"/>
    </row>
    <row r="6976" spans="4:4">
      <c r="D6976"/>
    </row>
    <row r="6977" spans="4:4">
      <c r="D6977"/>
    </row>
    <row r="6978" spans="4:4">
      <c r="D6978"/>
    </row>
    <row r="6979" spans="4:4">
      <c r="D6979"/>
    </row>
    <row r="6980" spans="4:4">
      <c r="D6980"/>
    </row>
    <row r="6981" spans="4:4">
      <c r="D6981"/>
    </row>
    <row r="6982" spans="4:4">
      <c r="D6982"/>
    </row>
    <row r="6983" spans="4:4">
      <c r="D6983"/>
    </row>
    <row r="6984" spans="4:4">
      <c r="D6984"/>
    </row>
    <row r="6985" spans="4:4">
      <c r="D6985"/>
    </row>
    <row r="6986" spans="4:4">
      <c r="D6986"/>
    </row>
    <row r="6987" spans="4:4">
      <c r="D6987"/>
    </row>
    <row r="6988" spans="4:4">
      <c r="D6988"/>
    </row>
    <row r="6989" spans="4:4">
      <c r="D6989"/>
    </row>
    <row r="6990" spans="4:4">
      <c r="D6990"/>
    </row>
    <row r="6991" spans="4:4">
      <c r="D6991"/>
    </row>
    <row r="6992" spans="4:4">
      <c r="D6992"/>
    </row>
    <row r="6993" spans="4:4">
      <c r="D6993"/>
    </row>
    <row r="6994" spans="4:4">
      <c r="D6994"/>
    </row>
    <row r="6995" spans="4:4">
      <c r="D6995"/>
    </row>
    <row r="6996" spans="4:4">
      <c r="D6996"/>
    </row>
    <row r="6997" spans="4:4">
      <c r="D6997"/>
    </row>
    <row r="6998" spans="4:4">
      <c r="D6998"/>
    </row>
    <row r="6999" spans="4:4">
      <c r="D6999"/>
    </row>
    <row r="7000" spans="4:4">
      <c r="D7000"/>
    </row>
    <row r="7001" spans="4:4">
      <c r="D7001"/>
    </row>
    <row r="7002" spans="4:4">
      <c r="D7002"/>
    </row>
    <row r="7003" spans="4:4">
      <c r="D7003"/>
    </row>
    <row r="7004" spans="4:4">
      <c r="D7004"/>
    </row>
    <row r="7005" spans="4:4">
      <c r="D7005"/>
    </row>
    <row r="7006" spans="4:4">
      <c r="D7006"/>
    </row>
    <row r="7007" spans="4:4">
      <c r="D7007"/>
    </row>
    <row r="7008" spans="4:4">
      <c r="D7008"/>
    </row>
    <row r="7009" spans="4:4">
      <c r="D7009"/>
    </row>
    <row r="7010" spans="4:4">
      <c r="D7010"/>
    </row>
    <row r="7011" spans="4:4">
      <c r="D7011"/>
    </row>
    <row r="7012" spans="4:4">
      <c r="D7012"/>
    </row>
    <row r="7013" spans="4:4">
      <c r="D7013"/>
    </row>
    <row r="7014" spans="4:4">
      <c r="D7014"/>
    </row>
    <row r="7015" spans="4:4">
      <c r="D7015"/>
    </row>
    <row r="7016" spans="4:4">
      <c r="D7016"/>
    </row>
    <row r="7017" spans="4:4">
      <c r="D7017"/>
    </row>
    <row r="7018" spans="4:4">
      <c r="D7018"/>
    </row>
    <row r="7019" spans="4:4">
      <c r="D7019"/>
    </row>
    <row r="7020" spans="4:4">
      <c r="D7020"/>
    </row>
    <row r="7021" spans="4:4">
      <c r="D7021"/>
    </row>
    <row r="7022" spans="4:4">
      <c r="D7022"/>
    </row>
    <row r="7023" spans="4:4">
      <c r="D7023"/>
    </row>
    <row r="7024" spans="4:4">
      <c r="D7024"/>
    </row>
    <row r="7025" spans="4:4">
      <c r="D7025"/>
    </row>
    <row r="7026" spans="4:4">
      <c r="D7026"/>
    </row>
    <row r="7027" spans="4:4">
      <c r="D7027"/>
    </row>
    <row r="7028" spans="4:4">
      <c r="D7028"/>
    </row>
    <row r="7029" spans="4:4">
      <c r="D7029"/>
    </row>
    <row r="7030" spans="4:4">
      <c r="D7030"/>
    </row>
    <row r="7031" spans="4:4">
      <c r="D7031"/>
    </row>
    <row r="7032" spans="4:4">
      <c r="D7032"/>
    </row>
    <row r="7033" spans="4:4">
      <c r="D7033"/>
    </row>
    <row r="7034" spans="4:4">
      <c r="D7034"/>
    </row>
    <row r="7035" spans="4:4">
      <c r="D7035"/>
    </row>
    <row r="7036" spans="4:4">
      <c r="D7036"/>
    </row>
    <row r="7037" spans="4:4">
      <c r="D7037"/>
    </row>
    <row r="7038" spans="4:4">
      <c r="D7038"/>
    </row>
    <row r="7039" spans="4:4">
      <c r="D7039"/>
    </row>
    <row r="7040" spans="4:4">
      <c r="D7040"/>
    </row>
    <row r="7041" spans="4:4">
      <c r="D7041"/>
    </row>
    <row r="7042" spans="4:4">
      <c r="D7042"/>
    </row>
    <row r="7043" spans="4:4">
      <c r="D7043"/>
    </row>
    <row r="7044" spans="4:4">
      <c r="D7044"/>
    </row>
    <row r="7045" spans="4:4">
      <c r="D7045"/>
    </row>
    <row r="7046" spans="4:4">
      <c r="D7046"/>
    </row>
    <row r="7047" spans="4:4">
      <c r="D7047"/>
    </row>
    <row r="7048" spans="4:4">
      <c r="D7048"/>
    </row>
    <row r="7049" spans="4:4">
      <c r="D7049"/>
    </row>
    <row r="7050" spans="4:4">
      <c r="D7050"/>
    </row>
    <row r="7051" spans="4:4">
      <c r="D7051"/>
    </row>
    <row r="7052" spans="4:4">
      <c r="D7052"/>
    </row>
    <row r="7053" spans="4:4">
      <c r="D7053"/>
    </row>
    <row r="7054" spans="4:4">
      <c r="D7054"/>
    </row>
    <row r="7055" spans="4:4">
      <c r="D7055"/>
    </row>
    <row r="7056" spans="4:4">
      <c r="D7056"/>
    </row>
    <row r="7057" spans="4:4">
      <c r="D7057"/>
    </row>
    <row r="7058" spans="4:4">
      <c r="D7058"/>
    </row>
    <row r="7059" spans="4:4">
      <c r="D7059"/>
    </row>
    <row r="7060" spans="4:4">
      <c r="D7060"/>
    </row>
    <row r="7061" spans="4:4">
      <c r="D7061"/>
    </row>
    <row r="7062" spans="4:4">
      <c r="D7062"/>
    </row>
    <row r="7063" spans="4:4">
      <c r="D7063"/>
    </row>
    <row r="7064" spans="4:4">
      <c r="D7064"/>
    </row>
    <row r="7065" spans="4:4">
      <c r="D7065"/>
    </row>
    <row r="7066" spans="4:4">
      <c r="D7066"/>
    </row>
    <row r="7067" spans="4:4">
      <c r="D7067"/>
    </row>
    <row r="7068" spans="4:4">
      <c r="D7068"/>
    </row>
    <row r="7069" spans="4:4">
      <c r="D7069"/>
    </row>
    <row r="7070" spans="4:4">
      <c r="D7070"/>
    </row>
    <row r="7071" spans="4:4">
      <c r="D7071"/>
    </row>
    <row r="7072" spans="4:4">
      <c r="D7072"/>
    </row>
    <row r="7073" spans="4:4">
      <c r="D7073"/>
    </row>
    <row r="7074" spans="4:4">
      <c r="D7074"/>
    </row>
    <row r="7075" spans="4:4">
      <c r="D7075"/>
    </row>
    <row r="7076" spans="4:4">
      <c r="D7076"/>
    </row>
    <row r="7077" spans="4:4">
      <c r="D7077"/>
    </row>
    <row r="7078" spans="4:4">
      <c r="D7078"/>
    </row>
    <row r="7079" spans="4:4">
      <c r="D7079"/>
    </row>
    <row r="7080" spans="4:4">
      <c r="D7080"/>
    </row>
    <row r="7081" spans="4:4">
      <c r="D7081"/>
    </row>
    <row r="7082" spans="4:4">
      <c r="D7082"/>
    </row>
    <row r="7083" spans="4:4">
      <c r="D7083"/>
    </row>
    <row r="7084" spans="4:4">
      <c r="D7084"/>
    </row>
    <row r="7085" spans="4:4">
      <c r="D7085"/>
    </row>
    <row r="7086" spans="4:4">
      <c r="D7086"/>
    </row>
    <row r="7087" spans="4:4">
      <c r="D7087"/>
    </row>
    <row r="7088" spans="4:4">
      <c r="D7088"/>
    </row>
    <row r="7089" spans="4:4">
      <c r="D7089"/>
    </row>
    <row r="7090" spans="4:4">
      <c r="D7090"/>
    </row>
    <row r="7091" spans="4:4">
      <c r="D7091"/>
    </row>
    <row r="7092" spans="4:4">
      <c r="D7092"/>
    </row>
    <row r="7093" spans="4:4">
      <c r="D7093"/>
    </row>
    <row r="7094" spans="4:4">
      <c r="D7094"/>
    </row>
    <row r="7095" spans="4:4">
      <c r="D7095"/>
    </row>
    <row r="7096" spans="4:4">
      <c r="D7096"/>
    </row>
    <row r="7097" spans="4:4">
      <c r="D7097"/>
    </row>
    <row r="7098" spans="4:4">
      <c r="D7098"/>
    </row>
    <row r="7099" spans="4:4">
      <c r="D7099"/>
    </row>
    <row r="7100" spans="4:4">
      <c r="D7100"/>
    </row>
    <row r="7101" spans="4:4">
      <c r="D7101"/>
    </row>
    <row r="7102" spans="4:4">
      <c r="D7102"/>
    </row>
    <row r="7103" spans="4:4">
      <c r="D7103"/>
    </row>
    <row r="7104" spans="4:4">
      <c r="D7104"/>
    </row>
    <row r="7105" spans="4:4">
      <c r="D7105"/>
    </row>
    <row r="7106" spans="4:4">
      <c r="D7106"/>
    </row>
    <row r="7107" spans="4:4">
      <c r="D7107"/>
    </row>
    <row r="7108" spans="4:4">
      <c r="D7108"/>
    </row>
    <row r="7109" spans="4:4">
      <c r="D7109"/>
    </row>
    <row r="7110" spans="4:4">
      <c r="D7110"/>
    </row>
    <row r="7111" spans="4:4">
      <c r="D7111"/>
    </row>
    <row r="7112" spans="4:4">
      <c r="D7112"/>
    </row>
    <row r="7113" spans="4:4">
      <c r="D7113"/>
    </row>
    <row r="7114" spans="4:4">
      <c r="D7114"/>
    </row>
    <row r="7115" spans="4:4">
      <c r="D7115"/>
    </row>
    <row r="7116" spans="4:4">
      <c r="D7116"/>
    </row>
    <row r="7117" spans="4:4">
      <c r="D7117"/>
    </row>
    <row r="7118" spans="4:4">
      <c r="D7118"/>
    </row>
    <row r="7119" spans="4:4">
      <c r="D7119"/>
    </row>
    <row r="7120" spans="4:4">
      <c r="D7120"/>
    </row>
    <row r="7121" spans="4:4">
      <c r="D7121"/>
    </row>
    <row r="7122" spans="4:4">
      <c r="D7122"/>
    </row>
    <row r="7123" spans="4:4">
      <c r="D7123"/>
    </row>
    <row r="7124" spans="4:4">
      <c r="D7124"/>
    </row>
    <row r="7125" spans="4:4">
      <c r="D7125"/>
    </row>
    <row r="7126" spans="4:4">
      <c r="D7126"/>
    </row>
    <row r="7127" spans="4:4">
      <c r="D7127"/>
    </row>
    <row r="7128" spans="4:4">
      <c r="D7128"/>
    </row>
    <row r="7129" spans="4:4">
      <c r="D7129"/>
    </row>
    <row r="7130" spans="4:4">
      <c r="D7130"/>
    </row>
    <row r="7131" spans="4:4">
      <c r="D7131"/>
    </row>
    <row r="7132" spans="4:4">
      <c r="D7132"/>
    </row>
    <row r="7133" spans="4:4">
      <c r="D7133"/>
    </row>
    <row r="7134" spans="4:4">
      <c r="D7134"/>
    </row>
    <row r="7135" spans="4:4">
      <c r="D7135"/>
    </row>
    <row r="7136" spans="4:4">
      <c r="D7136"/>
    </row>
    <row r="7137" spans="4:4">
      <c r="D7137"/>
    </row>
    <row r="7138" spans="4:4">
      <c r="D7138"/>
    </row>
    <row r="7139" spans="4:4">
      <c r="D7139"/>
    </row>
    <row r="7140" spans="4:4">
      <c r="D7140"/>
    </row>
    <row r="7141" spans="4:4">
      <c r="D7141"/>
    </row>
    <row r="7142" spans="4:4">
      <c r="D7142"/>
    </row>
    <row r="7143" spans="4:4">
      <c r="D7143"/>
    </row>
    <row r="7144" spans="4:4">
      <c r="D7144"/>
    </row>
    <row r="7145" spans="4:4">
      <c r="D7145"/>
    </row>
    <row r="7146" spans="4:4">
      <c r="D7146"/>
    </row>
    <row r="7147" spans="4:4">
      <c r="D7147"/>
    </row>
    <row r="7148" spans="4:4">
      <c r="D7148"/>
    </row>
    <row r="7149" spans="4:4">
      <c r="D7149"/>
    </row>
    <row r="7150" spans="4:4">
      <c r="D7150"/>
    </row>
    <row r="7151" spans="4:4">
      <c r="D7151"/>
    </row>
    <row r="7152" spans="4:4">
      <c r="D7152"/>
    </row>
    <row r="7153" spans="4:4">
      <c r="D7153"/>
    </row>
    <row r="7154" spans="4:4">
      <c r="D7154"/>
    </row>
    <row r="7155" spans="4:4">
      <c r="D7155"/>
    </row>
    <row r="7156" spans="4:4">
      <c r="D7156"/>
    </row>
    <row r="7157" spans="4:4">
      <c r="D7157"/>
    </row>
    <row r="7158" spans="4:4">
      <c r="D7158"/>
    </row>
    <row r="7159" spans="4:4">
      <c r="D7159"/>
    </row>
    <row r="7160" spans="4:4">
      <c r="D7160"/>
    </row>
    <row r="7161" spans="4:4">
      <c r="D7161"/>
    </row>
    <row r="7162" spans="4:4">
      <c r="D7162"/>
    </row>
    <row r="7163" spans="4:4">
      <c r="D7163"/>
    </row>
    <row r="7164" spans="4:4">
      <c r="D7164"/>
    </row>
    <row r="7165" spans="4:4">
      <c r="D7165"/>
    </row>
    <row r="7166" spans="4:4">
      <c r="D7166"/>
    </row>
    <row r="7167" spans="4:4">
      <c r="D7167"/>
    </row>
    <row r="7168" spans="4:4">
      <c r="D7168"/>
    </row>
    <row r="7169" spans="4:4">
      <c r="D7169"/>
    </row>
    <row r="7170" spans="4:4">
      <c r="D7170"/>
    </row>
    <row r="7171" spans="4:4">
      <c r="D7171"/>
    </row>
    <row r="7172" spans="4:4">
      <c r="D7172"/>
    </row>
    <row r="7173" spans="4:4">
      <c r="D7173"/>
    </row>
    <row r="7174" spans="4:4">
      <c r="D7174"/>
    </row>
    <row r="7175" spans="4:4">
      <c r="D7175"/>
    </row>
    <row r="7176" spans="4:4">
      <c r="D7176"/>
    </row>
    <row r="7177" spans="4:4">
      <c r="D7177"/>
    </row>
    <row r="7178" spans="4:4">
      <c r="D7178"/>
    </row>
    <row r="7179" spans="4:4">
      <c r="D7179"/>
    </row>
    <row r="7180" spans="4:4">
      <c r="D7180"/>
    </row>
    <row r="7181" spans="4:4">
      <c r="D7181"/>
    </row>
    <row r="7182" spans="4:4">
      <c r="D7182"/>
    </row>
    <row r="7183" spans="4:4">
      <c r="D7183"/>
    </row>
    <row r="7184" spans="4:4">
      <c r="D7184"/>
    </row>
    <row r="7185" spans="4:4">
      <c r="D7185"/>
    </row>
    <row r="7186" spans="4:4">
      <c r="D7186"/>
    </row>
    <row r="7187" spans="4:4">
      <c r="D7187"/>
    </row>
    <row r="7188" spans="4:4">
      <c r="D7188"/>
    </row>
    <row r="7189" spans="4:4">
      <c r="D7189"/>
    </row>
    <row r="7190" spans="4:4">
      <c r="D7190"/>
    </row>
    <row r="7191" spans="4:4">
      <c r="D7191"/>
    </row>
    <row r="7192" spans="4:4">
      <c r="D7192"/>
    </row>
    <row r="7193" spans="4:4">
      <c r="D7193"/>
    </row>
    <row r="7194" spans="4:4">
      <c r="D7194"/>
    </row>
    <row r="7195" spans="4:4">
      <c r="D7195"/>
    </row>
    <row r="7196" spans="4:4">
      <c r="D7196"/>
    </row>
    <row r="7197" spans="4:4">
      <c r="D7197"/>
    </row>
    <row r="7198" spans="4:4">
      <c r="D7198"/>
    </row>
    <row r="7199" spans="4:4">
      <c r="D7199"/>
    </row>
    <row r="7200" spans="4:4">
      <c r="D7200"/>
    </row>
    <row r="7201" spans="4:4">
      <c r="D7201"/>
    </row>
    <row r="7202" spans="4:4">
      <c r="D7202"/>
    </row>
    <row r="7203" spans="4:4">
      <c r="D7203"/>
    </row>
    <row r="7204" spans="4:4">
      <c r="D7204"/>
    </row>
    <row r="7205" spans="4:4">
      <c r="D7205"/>
    </row>
    <row r="7206" spans="4:4">
      <c r="D7206"/>
    </row>
    <row r="7207" spans="4:4">
      <c r="D7207"/>
    </row>
    <row r="7208" spans="4:4">
      <c r="D7208"/>
    </row>
    <row r="7209" spans="4:4">
      <c r="D7209"/>
    </row>
    <row r="7210" spans="4:4">
      <c r="D7210"/>
    </row>
    <row r="7211" spans="4:4">
      <c r="D7211"/>
    </row>
    <row r="7212" spans="4:4">
      <c r="D7212"/>
    </row>
    <row r="7213" spans="4:4">
      <c r="D7213"/>
    </row>
    <row r="7214" spans="4:4">
      <c r="D7214"/>
    </row>
    <row r="7215" spans="4:4">
      <c r="D7215"/>
    </row>
    <row r="7216" spans="4:4">
      <c r="D7216"/>
    </row>
    <row r="7217" spans="4:4">
      <c r="D7217"/>
    </row>
    <row r="7218" spans="4:4">
      <c r="D7218"/>
    </row>
    <row r="7219" spans="4:4">
      <c r="D7219"/>
    </row>
    <row r="7220" spans="4:4">
      <c r="D7220"/>
    </row>
    <row r="7221" spans="4:4">
      <c r="D7221"/>
    </row>
    <row r="7222" spans="4:4">
      <c r="D7222"/>
    </row>
    <row r="7223" spans="4:4">
      <c r="D7223"/>
    </row>
    <row r="7224" spans="4:4">
      <c r="D7224"/>
    </row>
    <row r="7225" spans="4:4">
      <c r="D7225"/>
    </row>
    <row r="7226" spans="4:4">
      <c r="D7226"/>
    </row>
    <row r="7227" spans="4:4">
      <c r="D7227"/>
    </row>
    <row r="7228" spans="4:4">
      <c r="D7228"/>
    </row>
    <row r="7229" spans="4:4">
      <c r="D7229"/>
    </row>
    <row r="7230" spans="4:4">
      <c r="D7230"/>
    </row>
    <row r="7231" spans="4:4">
      <c r="D7231"/>
    </row>
    <row r="7232" spans="4:4">
      <c r="D7232"/>
    </row>
    <row r="7233" spans="4:4">
      <c r="D7233"/>
    </row>
    <row r="7234" spans="4:4">
      <c r="D7234"/>
    </row>
    <row r="7235" spans="4:4">
      <c r="D7235"/>
    </row>
    <row r="7236" spans="4:4">
      <c r="D7236"/>
    </row>
    <row r="7237" spans="4:4">
      <c r="D7237"/>
    </row>
    <row r="7238" spans="4:4">
      <c r="D7238"/>
    </row>
    <row r="7239" spans="4:4">
      <c r="D7239"/>
    </row>
    <row r="7240" spans="4:4">
      <c r="D7240"/>
    </row>
    <row r="7241" spans="4:4">
      <c r="D7241"/>
    </row>
    <row r="7242" spans="4:4">
      <c r="D7242"/>
    </row>
    <row r="7243" spans="4:4">
      <c r="D7243"/>
    </row>
    <row r="7244" spans="4:4">
      <c r="D7244"/>
    </row>
    <row r="7245" spans="4:4">
      <c r="D7245"/>
    </row>
    <row r="7246" spans="4:4">
      <c r="D7246"/>
    </row>
    <row r="7247" spans="4:4">
      <c r="D7247"/>
    </row>
    <row r="7248" spans="4:4">
      <c r="D7248"/>
    </row>
    <row r="7249" spans="4:4">
      <c r="D7249"/>
    </row>
    <row r="7250" spans="4:4">
      <c r="D7250"/>
    </row>
    <row r="7251" spans="4:4">
      <c r="D7251"/>
    </row>
    <row r="7252" spans="4:4">
      <c r="D7252"/>
    </row>
    <row r="7253" spans="4:4">
      <c r="D7253"/>
    </row>
    <row r="7254" spans="4:4">
      <c r="D7254"/>
    </row>
    <row r="7255" spans="4:4">
      <c r="D7255"/>
    </row>
    <row r="7256" spans="4:4">
      <c r="D7256"/>
    </row>
    <row r="7257" spans="4:4">
      <c r="D7257"/>
    </row>
    <row r="7258" spans="4:4">
      <c r="D7258"/>
    </row>
    <row r="7259" spans="4:4">
      <c r="D7259"/>
    </row>
    <row r="7260" spans="4:4">
      <c r="D7260"/>
    </row>
    <row r="7261" spans="4:4">
      <c r="D7261"/>
    </row>
    <row r="7262" spans="4:4">
      <c r="D7262"/>
    </row>
    <row r="7263" spans="4:4">
      <c r="D7263"/>
    </row>
    <row r="7264" spans="4:4">
      <c r="D7264"/>
    </row>
    <row r="7265" spans="4:4">
      <c r="D7265"/>
    </row>
    <row r="7266" spans="4:4">
      <c r="D7266"/>
    </row>
    <row r="7267" spans="4:4">
      <c r="D7267"/>
    </row>
    <row r="7268" spans="4:4">
      <c r="D7268"/>
    </row>
    <row r="7269" spans="4:4">
      <c r="D7269"/>
    </row>
    <row r="7270" spans="4:4">
      <c r="D7270"/>
    </row>
    <row r="7271" spans="4:4">
      <c r="D7271"/>
    </row>
    <row r="7272" spans="4:4">
      <c r="D7272"/>
    </row>
    <row r="7273" spans="4:4">
      <c r="D7273"/>
    </row>
    <row r="7274" spans="4:4">
      <c r="D7274"/>
    </row>
    <row r="7275" spans="4:4">
      <c r="D7275"/>
    </row>
    <row r="7276" spans="4:4">
      <c r="D7276"/>
    </row>
    <row r="7277" spans="4:4">
      <c r="D7277"/>
    </row>
    <row r="7278" spans="4:4">
      <c r="D7278"/>
    </row>
    <row r="7279" spans="4:4">
      <c r="D7279"/>
    </row>
    <row r="7280" spans="4:4">
      <c r="D7280"/>
    </row>
    <row r="7281" spans="4:4">
      <c r="D7281"/>
    </row>
    <row r="7282" spans="4:4">
      <c r="D7282"/>
    </row>
    <row r="7283" spans="4:4">
      <c r="D7283"/>
    </row>
    <row r="7284" spans="4:4">
      <c r="D7284"/>
    </row>
    <row r="7285" spans="4:4">
      <c r="D7285"/>
    </row>
    <row r="7286" spans="4:4">
      <c r="D7286"/>
    </row>
    <row r="7287" spans="4:4">
      <c r="D7287"/>
    </row>
    <row r="7288" spans="4:4">
      <c r="D7288"/>
    </row>
    <row r="7289" spans="4:4">
      <c r="D7289"/>
    </row>
    <row r="7290" spans="4:4">
      <c r="D7290"/>
    </row>
    <row r="7291" spans="4:4">
      <c r="D7291"/>
    </row>
    <row r="7292" spans="4:4">
      <c r="D7292"/>
    </row>
    <row r="7293" spans="4:4">
      <c r="D7293"/>
    </row>
    <row r="7294" spans="4:4">
      <c r="D7294"/>
    </row>
    <row r="7295" spans="4:4">
      <c r="D7295"/>
    </row>
    <row r="7296" spans="4:4">
      <c r="D7296"/>
    </row>
    <row r="7297" spans="4:4">
      <c r="D7297"/>
    </row>
    <row r="7298" spans="4:4">
      <c r="D7298"/>
    </row>
    <row r="7299" spans="4:4">
      <c r="D7299"/>
    </row>
    <row r="7300" spans="4:4">
      <c r="D7300"/>
    </row>
    <row r="7301" spans="4:4">
      <c r="D7301"/>
    </row>
    <row r="7302" spans="4:4">
      <c r="D7302"/>
    </row>
    <row r="7303" spans="4:4">
      <c r="D7303"/>
    </row>
    <row r="7304" spans="4:4">
      <c r="D7304"/>
    </row>
    <row r="7305" spans="4:4">
      <c r="D7305"/>
    </row>
    <row r="7306" spans="4:4">
      <c r="D7306"/>
    </row>
    <row r="7307" spans="4:4">
      <c r="D7307"/>
    </row>
    <row r="7308" spans="4:4">
      <c r="D7308"/>
    </row>
    <row r="7309" spans="4:4">
      <c r="D7309"/>
    </row>
    <row r="7310" spans="4:4">
      <c r="D7310"/>
    </row>
    <row r="7311" spans="4:4">
      <c r="D7311"/>
    </row>
    <row r="7312" spans="4:4">
      <c r="D7312"/>
    </row>
    <row r="7313" spans="4:4">
      <c r="D7313"/>
    </row>
    <row r="7314" spans="4:4">
      <c r="D7314"/>
    </row>
    <row r="7315" spans="4:4">
      <c r="D7315"/>
    </row>
    <row r="7316" spans="4:4">
      <c r="D7316"/>
    </row>
    <row r="7317" spans="4:4">
      <c r="D7317"/>
    </row>
    <row r="7318" spans="4:4">
      <c r="D7318"/>
    </row>
    <row r="7319" spans="4:4">
      <c r="D7319"/>
    </row>
    <row r="7320" spans="4:4">
      <c r="D7320"/>
    </row>
    <row r="7321" spans="4:4">
      <c r="D7321"/>
    </row>
    <row r="7322" spans="4:4">
      <c r="D7322"/>
    </row>
    <row r="7323" spans="4:4">
      <c r="D7323"/>
    </row>
    <row r="7324" spans="4:4">
      <c r="D7324"/>
    </row>
    <row r="7325" spans="4:4">
      <c r="D7325"/>
    </row>
    <row r="7326" spans="4:4">
      <c r="D7326"/>
    </row>
    <row r="7327" spans="4:4">
      <c r="D7327"/>
    </row>
    <row r="7328" spans="4:4">
      <c r="D7328"/>
    </row>
    <row r="7329" spans="4:4">
      <c r="D7329"/>
    </row>
    <row r="7330" spans="4:4">
      <c r="D7330"/>
    </row>
    <row r="7331" spans="4:4">
      <c r="D7331"/>
    </row>
    <row r="7332" spans="4:4">
      <c r="D7332"/>
    </row>
    <row r="7333" spans="4:4">
      <c r="D7333"/>
    </row>
    <row r="7334" spans="4:4">
      <c r="D7334"/>
    </row>
    <row r="7335" spans="4:4">
      <c r="D7335"/>
    </row>
    <row r="7336" spans="4:4">
      <c r="D7336"/>
    </row>
    <row r="7337" spans="4:4">
      <c r="D7337"/>
    </row>
    <row r="7338" spans="4:4">
      <c r="D7338"/>
    </row>
    <row r="7339" spans="4:4">
      <c r="D7339"/>
    </row>
    <row r="7340" spans="4:4">
      <c r="D7340"/>
    </row>
    <row r="7341" spans="4:4">
      <c r="D7341"/>
    </row>
    <row r="7342" spans="4:4">
      <c r="D7342"/>
    </row>
    <row r="7343" spans="4:4">
      <c r="D7343"/>
    </row>
    <row r="7344" spans="4:4">
      <c r="D7344"/>
    </row>
    <row r="7345" spans="4:4">
      <c r="D7345"/>
    </row>
    <row r="7346" spans="4:4">
      <c r="D7346"/>
    </row>
    <row r="7347" spans="4:4">
      <c r="D7347"/>
    </row>
    <row r="7348" spans="4:4">
      <c r="D7348"/>
    </row>
    <row r="7349" spans="4:4">
      <c r="D7349"/>
    </row>
    <row r="7350" spans="4:4">
      <c r="D7350"/>
    </row>
    <row r="7351" spans="4:4">
      <c r="D7351"/>
    </row>
    <row r="7352" spans="4:4">
      <c r="D7352"/>
    </row>
    <row r="7353" spans="4:4">
      <c r="D7353"/>
    </row>
    <row r="7354" spans="4:4">
      <c r="D7354"/>
    </row>
    <row r="7355" spans="4:4">
      <c r="D7355"/>
    </row>
    <row r="7356" spans="4:4">
      <c r="D7356"/>
    </row>
    <row r="7357" spans="4:4">
      <c r="D7357"/>
    </row>
    <row r="7358" spans="4:4">
      <c r="D7358"/>
    </row>
    <row r="7359" spans="4:4">
      <c r="D7359"/>
    </row>
    <row r="7360" spans="4:4">
      <c r="D7360"/>
    </row>
    <row r="7361" spans="4:4">
      <c r="D7361"/>
    </row>
    <row r="7362" spans="4:4">
      <c r="D7362"/>
    </row>
    <row r="7363" spans="4:4">
      <c r="D7363"/>
    </row>
    <row r="7364" spans="4:4">
      <c r="D7364"/>
    </row>
    <row r="7365" spans="4:4">
      <c r="D7365"/>
    </row>
    <row r="7366" spans="4:4">
      <c r="D7366"/>
    </row>
    <row r="7367" spans="4:4">
      <c r="D7367"/>
    </row>
    <row r="7368" spans="4:4">
      <c r="D7368"/>
    </row>
    <row r="7369" spans="4:4">
      <c r="D7369"/>
    </row>
    <row r="7370" spans="4:4">
      <c r="D7370"/>
    </row>
    <row r="7371" spans="4:4">
      <c r="D7371"/>
    </row>
    <row r="7372" spans="4:4">
      <c r="D7372"/>
    </row>
    <row r="7373" spans="4:4">
      <c r="D7373"/>
    </row>
    <row r="7374" spans="4:4">
      <c r="D7374"/>
    </row>
    <row r="7375" spans="4:4">
      <c r="D7375"/>
    </row>
    <row r="7376" spans="4:4">
      <c r="D7376"/>
    </row>
    <row r="7377" spans="4:4">
      <c r="D7377"/>
    </row>
    <row r="7378" spans="4:4">
      <c r="D7378"/>
    </row>
    <row r="7379" spans="4:4">
      <c r="D7379"/>
    </row>
    <row r="7380" spans="4:4">
      <c r="D7380"/>
    </row>
    <row r="7381" spans="4:4">
      <c r="D7381"/>
    </row>
    <row r="7382" spans="4:4">
      <c r="D7382"/>
    </row>
    <row r="7383" spans="4:4">
      <c r="D7383"/>
    </row>
    <row r="7384" spans="4:4">
      <c r="D7384"/>
    </row>
    <row r="7385" spans="4:4">
      <c r="D7385"/>
    </row>
    <row r="7386" spans="4:4">
      <c r="D7386"/>
    </row>
    <row r="7387" spans="4:4">
      <c r="D7387"/>
    </row>
    <row r="7388" spans="4:4">
      <c r="D7388"/>
    </row>
    <row r="7389" spans="4:4">
      <c r="D7389"/>
    </row>
    <row r="7390" spans="4:4">
      <c r="D7390"/>
    </row>
    <row r="7391" spans="4:4">
      <c r="D7391"/>
    </row>
    <row r="7392" spans="4:4">
      <c r="D7392"/>
    </row>
    <row r="7393" spans="4:4">
      <c r="D7393"/>
    </row>
    <row r="7394" spans="4:4">
      <c r="D7394"/>
    </row>
    <row r="7395" spans="4:4">
      <c r="D7395"/>
    </row>
    <row r="7396" spans="4:4">
      <c r="D7396"/>
    </row>
    <row r="7397" spans="4:4">
      <c r="D7397"/>
    </row>
    <row r="7398" spans="4:4">
      <c r="D7398"/>
    </row>
    <row r="7399" spans="4:4">
      <c r="D7399"/>
    </row>
    <row r="7400" spans="4:4">
      <c r="D7400"/>
    </row>
    <row r="7401" spans="4:4">
      <c r="D7401"/>
    </row>
    <row r="7402" spans="4:4">
      <c r="D7402"/>
    </row>
    <row r="7403" spans="4:4">
      <c r="D7403"/>
    </row>
    <row r="7404" spans="4:4">
      <c r="D7404"/>
    </row>
    <row r="7405" spans="4:4">
      <c r="D7405"/>
    </row>
    <row r="7406" spans="4:4">
      <c r="D7406"/>
    </row>
    <row r="7407" spans="4:4">
      <c r="D7407"/>
    </row>
    <row r="7408" spans="4:4">
      <c r="D7408"/>
    </row>
    <row r="7409" spans="4:4">
      <c r="D7409"/>
    </row>
    <row r="7410" spans="4:4">
      <c r="D7410"/>
    </row>
    <row r="7411" spans="4:4">
      <c r="D7411"/>
    </row>
    <row r="7412" spans="4:4">
      <c r="D7412"/>
    </row>
    <row r="7413" spans="4:4">
      <c r="D7413"/>
    </row>
    <row r="7414" spans="4:4">
      <c r="D7414"/>
    </row>
    <row r="7415" spans="4:4">
      <c r="D7415"/>
    </row>
    <row r="7416" spans="4:4">
      <c r="D7416"/>
    </row>
    <row r="7417" spans="4:4">
      <c r="D7417"/>
    </row>
    <row r="7418" spans="4:4">
      <c r="D7418"/>
    </row>
    <row r="7419" spans="4:4">
      <c r="D7419"/>
    </row>
    <row r="7420" spans="4:4">
      <c r="D7420"/>
    </row>
    <row r="7421" spans="4:4">
      <c r="D7421"/>
    </row>
    <row r="7422" spans="4:4">
      <c r="D7422"/>
    </row>
    <row r="7423" spans="4:4">
      <c r="D7423"/>
    </row>
    <row r="7424" spans="4:4">
      <c r="D7424"/>
    </row>
    <row r="7425" spans="4:4">
      <c r="D7425"/>
    </row>
    <row r="7426" spans="4:4">
      <c r="D7426"/>
    </row>
    <row r="7427" spans="4:4">
      <c r="D7427"/>
    </row>
    <row r="7428" spans="4:4">
      <c r="D7428"/>
    </row>
    <row r="7429" spans="4:4">
      <c r="D7429"/>
    </row>
    <row r="7430" spans="4:4">
      <c r="D7430"/>
    </row>
    <row r="7431" spans="4:4">
      <c r="D7431"/>
    </row>
    <row r="7432" spans="4:4">
      <c r="D7432"/>
    </row>
    <row r="7433" spans="4:4">
      <c r="D7433"/>
    </row>
    <row r="7434" spans="4:4">
      <c r="D7434"/>
    </row>
    <row r="7435" spans="4:4">
      <c r="D7435"/>
    </row>
    <row r="7436" spans="4:4">
      <c r="D7436"/>
    </row>
    <row r="7437" spans="4:4">
      <c r="D7437"/>
    </row>
    <row r="7438" spans="4:4">
      <c r="D7438"/>
    </row>
    <row r="7439" spans="4:4">
      <c r="D7439"/>
    </row>
    <row r="7440" spans="4:4">
      <c r="D7440"/>
    </row>
    <row r="7441" spans="4:4">
      <c r="D7441"/>
    </row>
    <row r="7442" spans="4:4">
      <c r="D7442"/>
    </row>
    <row r="7443" spans="4:4">
      <c r="D7443"/>
    </row>
    <row r="7444" spans="4:4">
      <c r="D7444"/>
    </row>
    <row r="7445" spans="4:4">
      <c r="D7445"/>
    </row>
    <row r="7446" spans="4:4">
      <c r="D7446"/>
    </row>
    <row r="7447" spans="4:4">
      <c r="D7447"/>
    </row>
    <row r="7448" spans="4:4">
      <c r="D7448"/>
    </row>
    <row r="7449" spans="4:4">
      <c r="D7449"/>
    </row>
    <row r="7450" spans="4:4">
      <c r="D7450"/>
    </row>
    <row r="7451" spans="4:4">
      <c r="D7451"/>
    </row>
    <row r="7452" spans="4:4">
      <c r="D7452"/>
    </row>
    <row r="7453" spans="4:4">
      <c r="D7453"/>
    </row>
    <row r="7454" spans="4:4">
      <c r="D7454"/>
    </row>
    <row r="7455" spans="4:4">
      <c r="D7455"/>
    </row>
    <row r="7456" spans="4:4">
      <c r="D7456"/>
    </row>
    <row r="7457" spans="4:4">
      <c r="D7457"/>
    </row>
    <row r="7458" spans="4:4">
      <c r="D7458"/>
    </row>
    <row r="7459" spans="4:4">
      <c r="D7459"/>
    </row>
    <row r="7460" spans="4:4">
      <c r="D7460"/>
    </row>
    <row r="7461" spans="4:4">
      <c r="D7461"/>
    </row>
    <row r="7462" spans="4:4">
      <c r="D7462"/>
    </row>
    <row r="7463" spans="4:4">
      <c r="D7463"/>
    </row>
    <row r="7464" spans="4:4">
      <c r="D7464"/>
    </row>
    <row r="7465" spans="4:4">
      <c r="D7465"/>
    </row>
    <row r="7466" spans="4:4">
      <c r="D7466"/>
    </row>
    <row r="7467" spans="4:4">
      <c r="D7467"/>
    </row>
    <row r="7468" spans="4:4">
      <c r="D7468"/>
    </row>
    <row r="7469" spans="4:4">
      <c r="D7469"/>
    </row>
    <row r="7470" spans="4:4">
      <c r="D7470"/>
    </row>
    <row r="7471" spans="4:4">
      <c r="D7471"/>
    </row>
    <row r="7472" spans="4:4">
      <c r="D7472"/>
    </row>
    <row r="7473" spans="4:4">
      <c r="D7473"/>
    </row>
    <row r="7474" spans="4:4">
      <c r="D7474"/>
    </row>
    <row r="7475" spans="4:4">
      <c r="D7475"/>
    </row>
    <row r="7476" spans="4:4">
      <c r="D7476"/>
    </row>
    <row r="7477" spans="4:4">
      <c r="D7477"/>
    </row>
    <row r="7478" spans="4:4">
      <c r="D7478"/>
    </row>
    <row r="7479" spans="4:4">
      <c r="D7479"/>
    </row>
    <row r="7480" spans="4:4">
      <c r="D7480"/>
    </row>
    <row r="7481" spans="4:4">
      <c r="D7481"/>
    </row>
    <row r="7482" spans="4:4">
      <c r="D7482"/>
    </row>
    <row r="7483" spans="4:4">
      <c r="D7483"/>
    </row>
    <row r="7484" spans="4:4">
      <c r="D7484"/>
    </row>
    <row r="7485" spans="4:4">
      <c r="D7485"/>
    </row>
    <row r="7486" spans="4:4">
      <c r="D7486"/>
    </row>
    <row r="7487" spans="4:4">
      <c r="D7487"/>
    </row>
    <row r="7488" spans="4:4">
      <c r="D7488"/>
    </row>
    <row r="7489" spans="4:4">
      <c r="D7489"/>
    </row>
    <row r="7490" spans="4:4">
      <c r="D7490"/>
    </row>
    <row r="7491" spans="4:4">
      <c r="D7491"/>
    </row>
    <row r="7492" spans="4:4">
      <c r="D7492"/>
    </row>
    <row r="7493" spans="4:4">
      <c r="D7493"/>
    </row>
    <row r="7494" spans="4:4">
      <c r="D7494"/>
    </row>
    <row r="7495" spans="4:4">
      <c r="D7495"/>
    </row>
    <row r="7496" spans="4:4">
      <c r="D7496"/>
    </row>
    <row r="7497" spans="4:4">
      <c r="D7497"/>
    </row>
    <row r="7498" spans="4:4">
      <c r="D7498"/>
    </row>
    <row r="7499" spans="4:4">
      <c r="D7499"/>
    </row>
    <row r="7500" spans="4:4">
      <c r="D7500"/>
    </row>
    <row r="7501" spans="4:4">
      <c r="D7501"/>
    </row>
    <row r="7502" spans="4:4">
      <c r="D7502"/>
    </row>
    <row r="7503" spans="4:4">
      <c r="D7503"/>
    </row>
    <row r="7504" spans="4:4">
      <c r="D7504"/>
    </row>
    <row r="7505" spans="4:4">
      <c r="D7505"/>
    </row>
    <row r="7506" spans="4:4">
      <c r="D7506"/>
    </row>
    <row r="7507" spans="4:4">
      <c r="D7507"/>
    </row>
    <row r="7508" spans="4:4">
      <c r="D7508"/>
    </row>
    <row r="7509" spans="4:4">
      <c r="D7509"/>
    </row>
    <row r="7510" spans="4:4">
      <c r="D7510"/>
    </row>
    <row r="7511" spans="4:4">
      <c r="D7511"/>
    </row>
    <row r="7512" spans="4:4">
      <c r="D7512"/>
    </row>
    <row r="7513" spans="4:4">
      <c r="D7513"/>
    </row>
    <row r="7514" spans="4:4">
      <c r="D7514"/>
    </row>
    <row r="7515" spans="4:4">
      <c r="D7515"/>
    </row>
    <row r="7516" spans="4:4">
      <c r="D7516"/>
    </row>
    <row r="7517" spans="4:4">
      <c r="D7517"/>
    </row>
    <row r="7518" spans="4:4">
      <c r="D7518"/>
    </row>
    <row r="7519" spans="4:4">
      <c r="D7519"/>
    </row>
    <row r="7520" spans="4:4">
      <c r="D7520"/>
    </row>
    <row r="7521" spans="4:4">
      <c r="D7521"/>
    </row>
    <row r="7522" spans="4:4">
      <c r="D7522"/>
    </row>
    <row r="7523" spans="4:4">
      <c r="D7523"/>
    </row>
    <row r="7524" spans="4:4">
      <c r="D7524"/>
    </row>
    <row r="7525" spans="4:4">
      <c r="D7525"/>
    </row>
    <row r="7526" spans="4:4">
      <c r="D7526"/>
    </row>
    <row r="7527" spans="4:4">
      <c r="D7527"/>
    </row>
    <row r="7528" spans="4:4">
      <c r="D7528"/>
    </row>
    <row r="7529" spans="4:4">
      <c r="D7529"/>
    </row>
    <row r="7530" spans="4:4">
      <c r="D7530"/>
    </row>
    <row r="7531" spans="4:4">
      <c r="D7531"/>
    </row>
    <row r="7532" spans="4:4">
      <c r="D7532"/>
    </row>
    <row r="7533" spans="4:4">
      <c r="D7533"/>
    </row>
    <row r="7534" spans="4:4">
      <c r="D7534"/>
    </row>
    <row r="7535" spans="4:4">
      <c r="D7535"/>
    </row>
    <row r="7536" spans="4:4">
      <c r="D7536"/>
    </row>
    <row r="7537" spans="4:4">
      <c r="D7537"/>
    </row>
    <row r="7538" spans="4:4">
      <c r="D7538"/>
    </row>
    <row r="7539" spans="4:4">
      <c r="D7539"/>
    </row>
    <row r="7540" spans="4:4">
      <c r="D7540"/>
    </row>
    <row r="7541" spans="4:4">
      <c r="D7541"/>
    </row>
    <row r="7542" spans="4:4">
      <c r="D7542"/>
    </row>
    <row r="7543" spans="4:4">
      <c r="D7543"/>
    </row>
    <row r="7544" spans="4:4">
      <c r="D7544"/>
    </row>
    <row r="7545" spans="4:4">
      <c r="D7545"/>
    </row>
    <row r="7546" spans="4:4">
      <c r="D7546"/>
    </row>
    <row r="7547" spans="4:4">
      <c r="D7547"/>
    </row>
    <row r="7548" spans="4:4">
      <c r="D7548"/>
    </row>
    <row r="7549" spans="4:4">
      <c r="D7549"/>
    </row>
    <row r="7550" spans="4:4">
      <c r="D7550"/>
    </row>
    <row r="7551" spans="4:4">
      <c r="D7551"/>
    </row>
    <row r="7552" spans="4:4">
      <c r="D7552"/>
    </row>
    <row r="7553" spans="4:4">
      <c r="D7553"/>
    </row>
    <row r="7554" spans="4:4">
      <c r="D7554"/>
    </row>
    <row r="7555" spans="4:4">
      <c r="D7555"/>
    </row>
    <row r="7556" spans="4:4">
      <c r="D7556"/>
    </row>
    <row r="7557" spans="4:4">
      <c r="D7557"/>
    </row>
    <row r="7558" spans="4:4">
      <c r="D7558"/>
    </row>
    <row r="7559" spans="4:4">
      <c r="D7559"/>
    </row>
    <row r="7560" spans="4:4">
      <c r="D7560"/>
    </row>
    <row r="7561" spans="4:4">
      <c r="D7561"/>
    </row>
    <row r="7562" spans="4:4">
      <c r="D7562"/>
    </row>
    <row r="7563" spans="4:4">
      <c r="D7563"/>
    </row>
    <row r="7564" spans="4:4">
      <c r="D7564"/>
    </row>
    <row r="7565" spans="4:4">
      <c r="D7565"/>
    </row>
    <row r="7566" spans="4:4">
      <c r="D7566"/>
    </row>
    <row r="7567" spans="4:4">
      <c r="D7567"/>
    </row>
    <row r="7568" spans="4:4">
      <c r="D7568"/>
    </row>
    <row r="7569" spans="4:4">
      <c r="D7569"/>
    </row>
    <row r="7570" spans="4:4">
      <c r="D7570"/>
    </row>
    <row r="7571" spans="4:4">
      <c r="D7571"/>
    </row>
    <row r="7572" spans="4:4">
      <c r="D7572"/>
    </row>
    <row r="7573" spans="4:4">
      <c r="D7573"/>
    </row>
    <row r="7574" spans="4:4">
      <c r="D7574"/>
    </row>
    <row r="7575" spans="4:4">
      <c r="D7575"/>
    </row>
    <row r="7576" spans="4:4">
      <c r="D7576"/>
    </row>
    <row r="7577" spans="4:4">
      <c r="D7577"/>
    </row>
    <row r="7578" spans="4:4">
      <c r="D7578"/>
    </row>
    <row r="7579" spans="4:4">
      <c r="D7579"/>
    </row>
    <row r="7580" spans="4:4">
      <c r="D7580"/>
    </row>
    <row r="7581" spans="4:4">
      <c r="D7581"/>
    </row>
    <row r="7582" spans="4:4">
      <c r="D7582"/>
    </row>
    <row r="7583" spans="4:4">
      <c r="D7583"/>
    </row>
    <row r="7584" spans="4:4">
      <c r="D7584"/>
    </row>
    <row r="7585" spans="4:4">
      <c r="D7585"/>
    </row>
    <row r="7586" spans="4:4">
      <c r="D7586"/>
    </row>
    <row r="7587" spans="4:4">
      <c r="D7587"/>
    </row>
    <row r="7588" spans="4:4">
      <c r="D7588"/>
    </row>
    <row r="7589" spans="4:4">
      <c r="D7589"/>
    </row>
    <row r="7590" spans="4:4">
      <c r="D7590"/>
    </row>
    <row r="7591" spans="4:4">
      <c r="D7591"/>
    </row>
    <row r="7592" spans="4:4">
      <c r="D7592"/>
    </row>
    <row r="7593" spans="4:4">
      <c r="D7593"/>
    </row>
    <row r="7594" spans="4:4">
      <c r="D7594"/>
    </row>
    <row r="7595" spans="4:4">
      <c r="D7595"/>
    </row>
    <row r="7596" spans="4:4">
      <c r="D7596"/>
    </row>
    <row r="7597" spans="4:4">
      <c r="D7597"/>
    </row>
    <row r="7598" spans="4:4">
      <c r="D7598"/>
    </row>
    <row r="7599" spans="4:4">
      <c r="D7599"/>
    </row>
    <row r="7600" spans="4:4">
      <c r="D7600"/>
    </row>
    <row r="7601" spans="4:4">
      <c r="D7601"/>
    </row>
    <row r="7602" spans="4:4">
      <c r="D7602"/>
    </row>
    <row r="7603" spans="4:4">
      <c r="D7603"/>
    </row>
    <row r="7604" spans="4:4">
      <c r="D7604"/>
    </row>
    <row r="7605" spans="4:4">
      <c r="D7605"/>
    </row>
    <row r="7606" spans="4:4">
      <c r="D7606"/>
    </row>
    <row r="7607" spans="4:4">
      <c r="D7607"/>
    </row>
    <row r="7608" spans="4:4">
      <c r="D7608"/>
    </row>
    <row r="7609" spans="4:4">
      <c r="D7609"/>
    </row>
    <row r="7610" spans="4:4">
      <c r="D7610"/>
    </row>
    <row r="7611" spans="4:4">
      <c r="D7611"/>
    </row>
    <row r="7612" spans="4:4">
      <c r="D7612"/>
    </row>
    <row r="7613" spans="4:4">
      <c r="D7613"/>
    </row>
    <row r="7614" spans="4:4">
      <c r="D7614"/>
    </row>
    <row r="7615" spans="4:4">
      <c r="D7615"/>
    </row>
    <row r="7616" spans="4:4">
      <c r="D7616"/>
    </row>
    <row r="7617" spans="4:4">
      <c r="D7617"/>
    </row>
    <row r="7618" spans="4:4">
      <c r="D7618"/>
    </row>
    <row r="7619" spans="4:4">
      <c r="D7619"/>
    </row>
    <row r="7620" spans="4:4">
      <c r="D7620"/>
    </row>
    <row r="7621" spans="4:4">
      <c r="D7621"/>
    </row>
    <row r="7622" spans="4:4">
      <c r="D7622"/>
    </row>
    <row r="7623" spans="4:4">
      <c r="D7623"/>
    </row>
    <row r="7624" spans="4:4">
      <c r="D7624"/>
    </row>
    <row r="7625" spans="4:4">
      <c r="D7625"/>
    </row>
    <row r="7626" spans="4:4">
      <c r="D7626"/>
    </row>
    <row r="7627" spans="4:4">
      <c r="D7627"/>
    </row>
    <row r="7628" spans="4:4">
      <c r="D7628"/>
    </row>
    <row r="7629" spans="4:4">
      <c r="D7629"/>
    </row>
    <row r="7630" spans="4:4">
      <c r="D7630"/>
    </row>
    <row r="7631" spans="4:4">
      <c r="D7631"/>
    </row>
    <row r="7632" spans="4:4">
      <c r="D7632"/>
    </row>
    <row r="7633" spans="4:4">
      <c r="D7633"/>
    </row>
    <row r="7634" spans="4:4">
      <c r="D7634"/>
    </row>
    <row r="7635" spans="4:4">
      <c r="D7635"/>
    </row>
    <row r="7636" spans="4:4">
      <c r="D7636"/>
    </row>
    <row r="7637" spans="4:4">
      <c r="D7637"/>
    </row>
    <row r="7638" spans="4:4">
      <c r="D7638"/>
    </row>
    <row r="7639" spans="4:4">
      <c r="D7639"/>
    </row>
    <row r="7640" spans="4:4">
      <c r="D7640"/>
    </row>
    <row r="7641" spans="4:4">
      <c r="D7641"/>
    </row>
    <row r="7642" spans="4:4">
      <c r="D7642"/>
    </row>
    <row r="7643" spans="4:4">
      <c r="D7643"/>
    </row>
    <row r="7644" spans="4:4">
      <c r="D7644"/>
    </row>
    <row r="7645" spans="4:4">
      <c r="D7645"/>
    </row>
    <row r="7646" spans="4:4">
      <c r="D7646"/>
    </row>
    <row r="7647" spans="4:4">
      <c r="D7647"/>
    </row>
    <row r="7648" spans="4:4">
      <c r="D7648"/>
    </row>
    <row r="7649" spans="4:4">
      <c r="D7649"/>
    </row>
    <row r="7650" spans="4:4">
      <c r="D7650"/>
    </row>
    <row r="7651" spans="4:4">
      <c r="D7651"/>
    </row>
    <row r="7652" spans="4:4">
      <c r="D7652"/>
    </row>
    <row r="7653" spans="4:4">
      <c r="D7653"/>
    </row>
    <row r="7654" spans="4:4">
      <c r="D7654"/>
    </row>
    <row r="7655" spans="4:4">
      <c r="D7655"/>
    </row>
    <row r="7656" spans="4:4">
      <c r="D7656"/>
    </row>
    <row r="7657" spans="4:4">
      <c r="D7657"/>
    </row>
    <row r="7658" spans="4:4">
      <c r="D7658"/>
    </row>
    <row r="7659" spans="4:4">
      <c r="D7659"/>
    </row>
    <row r="7660" spans="4:4">
      <c r="D7660"/>
    </row>
    <row r="7661" spans="4:4">
      <c r="D7661"/>
    </row>
    <row r="7662" spans="4:4">
      <c r="D7662"/>
    </row>
    <row r="7663" spans="4:4">
      <c r="D7663"/>
    </row>
    <row r="7664" spans="4:4">
      <c r="D7664"/>
    </row>
    <row r="7665" spans="4:4">
      <c r="D7665"/>
    </row>
    <row r="7666" spans="4:4">
      <c r="D7666"/>
    </row>
    <row r="7667" spans="4:4">
      <c r="D7667"/>
    </row>
    <row r="7668" spans="4:4">
      <c r="D7668"/>
    </row>
    <row r="7669" spans="4:4">
      <c r="D7669"/>
    </row>
    <row r="7670" spans="4:4">
      <c r="D7670"/>
    </row>
    <row r="7671" spans="4:4">
      <c r="D7671"/>
    </row>
    <row r="7672" spans="4:4">
      <c r="D7672"/>
    </row>
    <row r="7673" spans="4:4">
      <c r="D7673"/>
    </row>
    <row r="7674" spans="4:4">
      <c r="D7674"/>
    </row>
    <row r="7675" spans="4:4">
      <c r="D7675"/>
    </row>
    <row r="7676" spans="4:4">
      <c r="D7676"/>
    </row>
    <row r="7677" spans="4:4">
      <c r="D7677"/>
    </row>
    <row r="7678" spans="4:4">
      <c r="D7678"/>
    </row>
    <row r="7679" spans="4:4">
      <c r="D7679"/>
    </row>
    <row r="7680" spans="4:4">
      <c r="D7680"/>
    </row>
    <row r="7681" spans="4:4">
      <c r="D7681"/>
    </row>
    <row r="7682" spans="4:4">
      <c r="D7682"/>
    </row>
    <row r="7683" spans="4:4">
      <c r="D7683"/>
    </row>
    <row r="7684" spans="4:4">
      <c r="D7684"/>
    </row>
    <row r="7685" spans="4:4">
      <c r="D7685"/>
    </row>
    <row r="7686" spans="4:4">
      <c r="D7686"/>
    </row>
    <row r="7687" spans="4:4">
      <c r="D7687"/>
    </row>
    <row r="7688" spans="4:4">
      <c r="D7688"/>
    </row>
    <row r="7689" spans="4:4">
      <c r="D7689"/>
    </row>
    <row r="7690" spans="4:4">
      <c r="D7690"/>
    </row>
    <row r="7691" spans="4:4">
      <c r="D7691"/>
    </row>
    <row r="7692" spans="4:4">
      <c r="D7692"/>
    </row>
    <row r="7693" spans="4:4">
      <c r="D7693"/>
    </row>
    <row r="7694" spans="4:4">
      <c r="D7694"/>
    </row>
    <row r="7695" spans="4:4">
      <c r="D7695"/>
    </row>
    <row r="7696" spans="4:4">
      <c r="D7696"/>
    </row>
    <row r="7697" spans="4:4">
      <c r="D7697"/>
    </row>
    <row r="7698" spans="4:4">
      <c r="D7698"/>
    </row>
    <row r="7699" spans="4:4">
      <c r="D7699"/>
    </row>
    <row r="7700" spans="4:4">
      <c r="D7700"/>
    </row>
    <row r="7701" spans="4:4">
      <c r="D7701"/>
    </row>
    <row r="7702" spans="4:4">
      <c r="D7702"/>
    </row>
    <row r="7703" spans="4:4">
      <c r="D7703"/>
    </row>
    <row r="7704" spans="4:4">
      <c r="D7704"/>
    </row>
    <row r="7705" spans="4:4">
      <c r="D7705"/>
    </row>
    <row r="7706" spans="4:4">
      <c r="D7706"/>
    </row>
    <row r="7707" spans="4:4">
      <c r="D7707"/>
    </row>
    <row r="7708" spans="4:4">
      <c r="D7708"/>
    </row>
    <row r="7709" spans="4:4">
      <c r="D7709"/>
    </row>
    <row r="7710" spans="4:4">
      <c r="D7710"/>
    </row>
    <row r="7711" spans="4:4">
      <c r="D7711"/>
    </row>
    <row r="7712" spans="4:4">
      <c r="D7712"/>
    </row>
    <row r="7713" spans="4:4">
      <c r="D7713"/>
    </row>
    <row r="7714" spans="4:4">
      <c r="D7714"/>
    </row>
    <row r="7715" spans="4:4">
      <c r="D7715"/>
    </row>
    <row r="7716" spans="4:4">
      <c r="D7716"/>
    </row>
    <row r="7717" spans="4:4">
      <c r="D7717"/>
    </row>
    <row r="7718" spans="4:4">
      <c r="D7718"/>
    </row>
    <row r="7719" spans="4:4">
      <c r="D7719"/>
    </row>
    <row r="7720" spans="4:4">
      <c r="D7720"/>
    </row>
    <row r="7721" spans="4:4">
      <c r="D7721"/>
    </row>
    <row r="7722" spans="4:4">
      <c r="D7722"/>
    </row>
    <row r="7723" spans="4:4">
      <c r="D7723"/>
    </row>
    <row r="7724" spans="4:4">
      <c r="D7724"/>
    </row>
    <row r="7725" spans="4:4">
      <c r="D7725"/>
    </row>
    <row r="7726" spans="4:4">
      <c r="D7726"/>
    </row>
    <row r="7727" spans="4:4">
      <c r="D7727"/>
    </row>
    <row r="7728" spans="4:4">
      <c r="D7728"/>
    </row>
    <row r="7729" spans="4:4">
      <c r="D7729"/>
    </row>
    <row r="7730" spans="4:4">
      <c r="D7730"/>
    </row>
    <row r="7731" spans="4:4">
      <c r="D7731"/>
    </row>
    <row r="7732" spans="4:4">
      <c r="D7732"/>
    </row>
    <row r="7733" spans="4:4">
      <c r="D7733"/>
    </row>
    <row r="7734" spans="4:4">
      <c r="D7734"/>
    </row>
    <row r="7735" spans="4:4">
      <c r="D7735"/>
    </row>
    <row r="7736" spans="4:4">
      <c r="D7736"/>
    </row>
    <row r="7737" spans="4:4">
      <c r="D7737"/>
    </row>
    <row r="7738" spans="4:4">
      <c r="D7738"/>
    </row>
    <row r="7739" spans="4:4">
      <c r="D7739"/>
    </row>
    <row r="7740" spans="4:4">
      <c r="D7740"/>
    </row>
    <row r="7741" spans="4:4">
      <c r="D7741"/>
    </row>
    <row r="7742" spans="4:4">
      <c r="D7742"/>
    </row>
    <row r="7743" spans="4:4">
      <c r="D7743"/>
    </row>
    <row r="7744" spans="4:4">
      <c r="D7744"/>
    </row>
    <row r="7745" spans="4:4">
      <c r="D7745"/>
    </row>
    <row r="7746" spans="4:4">
      <c r="D7746"/>
    </row>
    <row r="7747" spans="4:4">
      <c r="D7747"/>
    </row>
    <row r="7748" spans="4:4">
      <c r="D7748"/>
    </row>
    <row r="7749" spans="4:4">
      <c r="D7749"/>
    </row>
    <row r="7750" spans="4:4">
      <c r="D7750"/>
    </row>
    <row r="7751" spans="4:4">
      <c r="D7751"/>
    </row>
    <row r="7752" spans="4:4">
      <c r="D7752"/>
    </row>
    <row r="7753" spans="4:4">
      <c r="D7753"/>
    </row>
    <row r="7754" spans="4:4">
      <c r="D7754"/>
    </row>
    <row r="7755" spans="4:4">
      <c r="D7755"/>
    </row>
    <row r="7756" spans="4:4">
      <c r="D7756"/>
    </row>
    <row r="7757" spans="4:4">
      <c r="D7757"/>
    </row>
    <row r="7758" spans="4:4">
      <c r="D7758"/>
    </row>
    <row r="7759" spans="4:4">
      <c r="D7759"/>
    </row>
    <row r="7760" spans="4:4">
      <c r="D7760"/>
    </row>
    <row r="7761" spans="4:4">
      <c r="D7761"/>
    </row>
    <row r="7762" spans="4:4">
      <c r="D7762"/>
    </row>
    <row r="7763" spans="4:4">
      <c r="D7763"/>
    </row>
    <row r="7764" spans="4:4">
      <c r="D7764"/>
    </row>
    <row r="7765" spans="4:4">
      <c r="D7765"/>
    </row>
    <row r="7766" spans="4:4">
      <c r="D7766"/>
    </row>
    <row r="7767" spans="4:4">
      <c r="D7767"/>
    </row>
    <row r="7768" spans="4:4">
      <c r="D7768"/>
    </row>
    <row r="7769" spans="4:4">
      <c r="D7769"/>
    </row>
    <row r="7770" spans="4:4">
      <c r="D7770"/>
    </row>
    <row r="7771" spans="4:4">
      <c r="D7771"/>
    </row>
    <row r="7772" spans="4:4">
      <c r="D7772"/>
    </row>
    <row r="7773" spans="4:4">
      <c r="D7773"/>
    </row>
    <row r="7774" spans="4:4">
      <c r="D7774"/>
    </row>
    <row r="7775" spans="4:4">
      <c r="D7775"/>
    </row>
    <row r="7776" spans="4:4">
      <c r="D7776"/>
    </row>
    <row r="7777" spans="4:4">
      <c r="D7777"/>
    </row>
    <row r="7778" spans="4:4">
      <c r="D7778"/>
    </row>
    <row r="7779" spans="4:4">
      <c r="D7779"/>
    </row>
    <row r="7780" spans="4:4">
      <c r="D7780"/>
    </row>
    <row r="7781" spans="4:4">
      <c r="D7781"/>
    </row>
    <row r="7782" spans="4:4">
      <c r="D7782"/>
    </row>
    <row r="7783" spans="4:4">
      <c r="D7783"/>
    </row>
    <row r="7784" spans="4:4">
      <c r="D7784"/>
    </row>
    <row r="7785" spans="4:4">
      <c r="D7785"/>
    </row>
    <row r="7786" spans="4:4">
      <c r="D7786"/>
    </row>
    <row r="7787" spans="4:4">
      <c r="D7787"/>
    </row>
    <row r="7788" spans="4:4">
      <c r="D7788"/>
    </row>
    <row r="7789" spans="4:4">
      <c r="D7789"/>
    </row>
    <row r="7790" spans="4:4">
      <c r="D7790"/>
    </row>
    <row r="7791" spans="4:4">
      <c r="D7791"/>
    </row>
    <row r="7792" spans="4:4">
      <c r="D7792"/>
    </row>
    <row r="7793" spans="4:4">
      <c r="D7793"/>
    </row>
    <row r="7794" spans="4:4">
      <c r="D7794"/>
    </row>
    <row r="7795" spans="4:4">
      <c r="D7795"/>
    </row>
    <row r="7796" spans="4:4">
      <c r="D7796"/>
    </row>
    <row r="7797" spans="4:4">
      <c r="D7797"/>
    </row>
    <row r="7798" spans="4:4">
      <c r="D7798"/>
    </row>
    <row r="7799" spans="4:4">
      <c r="D7799"/>
    </row>
    <row r="7800" spans="4:4">
      <c r="D7800"/>
    </row>
    <row r="7801" spans="4:4">
      <c r="D7801"/>
    </row>
    <row r="7802" spans="4:4">
      <c r="D7802"/>
    </row>
    <row r="7803" spans="4:4">
      <c r="D7803"/>
    </row>
    <row r="7804" spans="4:4">
      <c r="D7804"/>
    </row>
    <row r="7805" spans="4:4">
      <c r="D7805"/>
    </row>
    <row r="7806" spans="4:4">
      <c r="D7806"/>
    </row>
    <row r="7807" spans="4:4">
      <c r="D7807"/>
    </row>
    <row r="7808" spans="4:4">
      <c r="D7808"/>
    </row>
    <row r="7809" spans="4:4">
      <c r="D7809"/>
    </row>
    <row r="7810" spans="4:4">
      <c r="D7810"/>
    </row>
    <row r="7811" spans="4:4">
      <c r="D7811"/>
    </row>
    <row r="7812" spans="4:4">
      <c r="D7812"/>
    </row>
    <row r="7813" spans="4:4">
      <c r="D7813"/>
    </row>
    <row r="7814" spans="4:4">
      <c r="D7814"/>
    </row>
    <row r="7815" spans="4:4">
      <c r="D7815"/>
    </row>
    <row r="7816" spans="4:4">
      <c r="D7816"/>
    </row>
    <row r="7817" spans="4:4">
      <c r="D7817"/>
    </row>
    <row r="7818" spans="4:4">
      <c r="D7818"/>
    </row>
    <row r="7819" spans="4:4">
      <c r="D7819"/>
    </row>
    <row r="7820" spans="4:4">
      <c r="D7820"/>
    </row>
    <row r="7821" spans="4:4">
      <c r="D7821"/>
    </row>
    <row r="7822" spans="4:4">
      <c r="D7822"/>
    </row>
    <row r="7823" spans="4:4">
      <c r="D7823"/>
    </row>
    <row r="7824" spans="4:4">
      <c r="D7824"/>
    </row>
    <row r="7825" spans="4:4">
      <c r="D7825"/>
    </row>
    <row r="7826" spans="4:4">
      <c r="D7826"/>
    </row>
    <row r="7827" spans="4:4">
      <c r="D7827"/>
    </row>
    <row r="7828" spans="4:4">
      <c r="D7828"/>
    </row>
    <row r="7829" spans="4:4">
      <c r="D7829"/>
    </row>
    <row r="7830" spans="4:4">
      <c r="D7830"/>
    </row>
    <row r="7831" spans="4:4">
      <c r="D7831"/>
    </row>
    <row r="7832" spans="4:4">
      <c r="D7832"/>
    </row>
    <row r="7833" spans="4:4">
      <c r="D7833"/>
    </row>
    <row r="7834" spans="4:4">
      <c r="D7834"/>
    </row>
    <row r="7835" spans="4:4">
      <c r="D7835"/>
    </row>
    <row r="7836" spans="4:4">
      <c r="D7836"/>
    </row>
    <row r="7837" spans="4:4">
      <c r="D7837"/>
    </row>
    <row r="7838" spans="4:4">
      <c r="D7838"/>
    </row>
    <row r="7839" spans="4:4">
      <c r="D7839"/>
    </row>
    <row r="7840" spans="4:4">
      <c r="D7840"/>
    </row>
    <row r="7841" spans="4:4">
      <c r="D7841"/>
    </row>
    <row r="7842" spans="4:4">
      <c r="D7842"/>
    </row>
    <row r="7843" spans="4:4">
      <c r="D7843"/>
    </row>
    <row r="7844" spans="4:4">
      <c r="D7844"/>
    </row>
    <row r="7845" spans="4:4">
      <c r="D7845"/>
    </row>
    <row r="7846" spans="4:4">
      <c r="D7846"/>
    </row>
    <row r="7847" spans="4:4">
      <c r="D7847"/>
    </row>
    <row r="7848" spans="4:4">
      <c r="D7848"/>
    </row>
    <row r="7849" spans="4:4">
      <c r="D7849"/>
    </row>
    <row r="7850" spans="4:4">
      <c r="D7850"/>
    </row>
    <row r="7851" spans="4:4">
      <c r="D7851"/>
    </row>
    <row r="7852" spans="4:4">
      <c r="D7852"/>
    </row>
    <row r="7853" spans="4:4">
      <c r="D7853"/>
    </row>
    <row r="7854" spans="4:4">
      <c r="D7854"/>
    </row>
    <row r="7855" spans="4:4">
      <c r="D7855"/>
    </row>
    <row r="7856" spans="4:4">
      <c r="D7856"/>
    </row>
    <row r="7857" spans="4:4">
      <c r="D7857"/>
    </row>
    <row r="7858" spans="4:4">
      <c r="D7858"/>
    </row>
    <row r="7859" spans="4:4">
      <c r="D7859"/>
    </row>
    <row r="7860" spans="4:4">
      <c r="D7860"/>
    </row>
    <row r="7861" spans="4:4">
      <c r="D7861"/>
    </row>
    <row r="7862" spans="4:4">
      <c r="D7862"/>
    </row>
    <row r="7863" spans="4:4">
      <c r="D7863"/>
    </row>
    <row r="7864" spans="4:4">
      <c r="D7864"/>
    </row>
    <row r="7865" spans="4:4">
      <c r="D7865"/>
    </row>
    <row r="7866" spans="4:4">
      <c r="D7866"/>
    </row>
    <row r="7867" spans="4:4">
      <c r="D7867"/>
    </row>
    <row r="7868" spans="4:4">
      <c r="D7868"/>
    </row>
    <row r="7869" spans="4:4">
      <c r="D7869"/>
    </row>
    <row r="7870" spans="4:4">
      <c r="D7870"/>
    </row>
    <row r="7871" spans="4:4">
      <c r="D7871"/>
    </row>
    <row r="7872" spans="4:4">
      <c r="D7872"/>
    </row>
    <row r="7873" spans="4:4">
      <c r="D7873"/>
    </row>
    <row r="7874" spans="4:4">
      <c r="D7874"/>
    </row>
    <row r="7875" spans="4:4">
      <c r="D7875"/>
    </row>
    <row r="7876" spans="4:4">
      <c r="D7876"/>
    </row>
    <row r="7877" spans="4:4">
      <c r="D7877"/>
    </row>
    <row r="7878" spans="4:4">
      <c r="D7878"/>
    </row>
    <row r="7879" spans="4:4">
      <c r="D7879"/>
    </row>
    <row r="7880" spans="4:4">
      <c r="D7880"/>
    </row>
    <row r="7881" spans="4:4">
      <c r="D7881"/>
    </row>
    <row r="7882" spans="4:4">
      <c r="D7882"/>
    </row>
    <row r="7883" spans="4:4">
      <c r="D7883"/>
    </row>
    <row r="7884" spans="4:4">
      <c r="D7884"/>
    </row>
    <row r="7885" spans="4:4">
      <c r="D7885"/>
    </row>
    <row r="7886" spans="4:4">
      <c r="D7886"/>
    </row>
    <row r="7887" spans="4:4">
      <c r="D7887"/>
    </row>
    <row r="7888" spans="4:4">
      <c r="D7888"/>
    </row>
    <row r="7889" spans="4:4">
      <c r="D7889"/>
    </row>
    <row r="7890" spans="4:4">
      <c r="D7890"/>
    </row>
    <row r="7891" spans="4:4">
      <c r="D7891"/>
    </row>
    <row r="7892" spans="4:4">
      <c r="D7892"/>
    </row>
    <row r="7893" spans="4:4">
      <c r="D7893"/>
    </row>
    <row r="7894" spans="4:4">
      <c r="D7894"/>
    </row>
    <row r="7895" spans="4:4">
      <c r="D7895"/>
    </row>
    <row r="7896" spans="4:4">
      <c r="D7896"/>
    </row>
    <row r="7897" spans="4:4">
      <c r="D7897"/>
    </row>
    <row r="7898" spans="4:4">
      <c r="D7898"/>
    </row>
    <row r="7899" spans="4:4">
      <c r="D7899"/>
    </row>
    <row r="7900" spans="4:4">
      <c r="D7900"/>
    </row>
    <row r="7901" spans="4:4">
      <c r="D7901"/>
    </row>
    <row r="7902" spans="4:4">
      <c r="D7902"/>
    </row>
    <row r="7903" spans="4:4">
      <c r="D7903"/>
    </row>
    <row r="7904" spans="4:4">
      <c r="D7904"/>
    </row>
    <row r="7905" spans="4:4">
      <c r="D7905"/>
    </row>
    <row r="7906" spans="4:4">
      <c r="D7906"/>
    </row>
    <row r="7907" spans="4:4">
      <c r="D7907"/>
    </row>
    <row r="7908" spans="4:4">
      <c r="D7908"/>
    </row>
    <row r="7909" spans="4:4">
      <c r="D7909"/>
    </row>
    <row r="7910" spans="4:4">
      <c r="D7910"/>
    </row>
    <row r="7911" spans="4:4">
      <c r="D7911"/>
    </row>
    <row r="7912" spans="4:4">
      <c r="D7912"/>
    </row>
    <row r="7913" spans="4:4">
      <c r="D7913"/>
    </row>
    <row r="7914" spans="4:4">
      <c r="D7914"/>
    </row>
    <row r="7915" spans="4:4">
      <c r="D7915"/>
    </row>
    <row r="7916" spans="4:4">
      <c r="D7916"/>
    </row>
    <row r="7917" spans="4:4">
      <c r="D7917"/>
    </row>
    <row r="7918" spans="4:4">
      <c r="D7918"/>
    </row>
    <row r="7919" spans="4:4">
      <c r="D7919"/>
    </row>
    <row r="7920" spans="4:4">
      <c r="D7920"/>
    </row>
    <row r="7921" spans="4:4">
      <c r="D7921"/>
    </row>
    <row r="7922" spans="4:4">
      <c r="D7922"/>
    </row>
    <row r="7923" spans="4:4">
      <c r="D7923"/>
    </row>
    <row r="7924" spans="4:4">
      <c r="D7924"/>
    </row>
    <row r="7925" spans="4:4">
      <c r="D7925"/>
    </row>
    <row r="7926" spans="4:4">
      <c r="D7926"/>
    </row>
    <row r="7927" spans="4:4">
      <c r="D7927"/>
    </row>
    <row r="7928" spans="4:4">
      <c r="D7928"/>
    </row>
    <row r="7929" spans="4:4">
      <c r="D7929"/>
    </row>
    <row r="7930" spans="4:4">
      <c r="D7930"/>
    </row>
    <row r="7931" spans="4:4">
      <c r="D7931"/>
    </row>
    <row r="7932" spans="4:4">
      <c r="D7932"/>
    </row>
    <row r="7933" spans="4:4">
      <c r="D7933"/>
    </row>
    <row r="7934" spans="4:4">
      <c r="D7934"/>
    </row>
    <row r="7935" spans="4:4">
      <c r="D7935"/>
    </row>
    <row r="7936" spans="4:4">
      <c r="D7936"/>
    </row>
    <row r="7937" spans="4:4">
      <c r="D7937"/>
    </row>
    <row r="7938" spans="4:4">
      <c r="D7938"/>
    </row>
    <row r="7939" spans="4:4">
      <c r="D7939"/>
    </row>
    <row r="7940" spans="4:4">
      <c r="D7940"/>
    </row>
    <row r="7941" spans="4:4">
      <c r="D7941"/>
    </row>
    <row r="7942" spans="4:4">
      <c r="D7942"/>
    </row>
    <row r="7943" spans="4:4">
      <c r="D7943"/>
    </row>
    <row r="7944" spans="4:4">
      <c r="D7944"/>
    </row>
    <row r="7945" spans="4:4">
      <c r="D7945"/>
    </row>
    <row r="7946" spans="4:4">
      <c r="D7946"/>
    </row>
    <row r="7947" spans="4:4">
      <c r="D7947"/>
    </row>
    <row r="7948" spans="4:4">
      <c r="D7948"/>
    </row>
    <row r="7949" spans="4:4">
      <c r="D7949"/>
    </row>
    <row r="7950" spans="4:4">
      <c r="D7950"/>
    </row>
    <row r="7951" spans="4:4">
      <c r="D7951"/>
    </row>
    <row r="7952" spans="4:4">
      <c r="D7952"/>
    </row>
    <row r="7953" spans="4:4">
      <c r="D7953"/>
    </row>
    <row r="7954" spans="4:4">
      <c r="D7954"/>
    </row>
    <row r="7955" spans="4:4">
      <c r="D7955"/>
    </row>
    <row r="7956" spans="4:4">
      <c r="D7956"/>
    </row>
    <row r="7957" spans="4:4">
      <c r="D7957"/>
    </row>
    <row r="7958" spans="4:4">
      <c r="D7958"/>
    </row>
    <row r="7959" spans="4:4">
      <c r="D7959"/>
    </row>
    <row r="7960" spans="4:4">
      <c r="D7960"/>
    </row>
    <row r="7961" spans="4:4">
      <c r="D7961"/>
    </row>
    <row r="7962" spans="4:4">
      <c r="D7962"/>
    </row>
    <row r="7963" spans="4:4">
      <c r="D7963"/>
    </row>
    <row r="7964" spans="4:4">
      <c r="D7964"/>
    </row>
    <row r="7965" spans="4:4">
      <c r="D7965"/>
    </row>
    <row r="7966" spans="4:4">
      <c r="D7966"/>
    </row>
    <row r="7967" spans="4:4">
      <c r="D7967"/>
    </row>
    <row r="7968" spans="4:4">
      <c r="D7968"/>
    </row>
    <row r="7969" spans="4:4">
      <c r="D7969"/>
    </row>
    <row r="7970" spans="4:4">
      <c r="D7970"/>
    </row>
    <row r="7971" spans="4:4">
      <c r="D7971"/>
    </row>
    <row r="7972" spans="4:4">
      <c r="D7972"/>
    </row>
    <row r="7973" spans="4:4">
      <c r="D7973"/>
    </row>
    <row r="7974" spans="4:4">
      <c r="D7974"/>
    </row>
    <row r="7975" spans="4:4">
      <c r="D7975"/>
    </row>
    <row r="7976" spans="4:4">
      <c r="D7976"/>
    </row>
    <row r="7977" spans="4:4">
      <c r="D7977"/>
    </row>
    <row r="7978" spans="4:4">
      <c r="D7978"/>
    </row>
    <row r="7979" spans="4:4">
      <c r="D7979"/>
    </row>
    <row r="7980" spans="4:4">
      <c r="D7980"/>
    </row>
    <row r="7981" spans="4:4">
      <c r="D7981"/>
    </row>
    <row r="7982" spans="4:4">
      <c r="D7982"/>
    </row>
    <row r="7983" spans="4:4">
      <c r="D7983"/>
    </row>
    <row r="7984" spans="4:4">
      <c r="D7984"/>
    </row>
    <row r="7985" spans="4:4">
      <c r="D7985"/>
    </row>
    <row r="7986" spans="4:4">
      <c r="D7986"/>
    </row>
    <row r="7987" spans="4:4">
      <c r="D7987"/>
    </row>
    <row r="7988" spans="4:4">
      <c r="D7988"/>
    </row>
    <row r="7989" spans="4:4">
      <c r="D7989"/>
    </row>
    <row r="7990" spans="4:4">
      <c r="D7990"/>
    </row>
    <row r="7991" spans="4:4">
      <c r="D7991"/>
    </row>
    <row r="7992" spans="4:4">
      <c r="D7992"/>
    </row>
    <row r="7993" spans="4:4">
      <c r="D7993"/>
    </row>
    <row r="7994" spans="4:4">
      <c r="D7994"/>
    </row>
    <row r="7995" spans="4:4">
      <c r="D7995"/>
    </row>
    <row r="7996" spans="4:4">
      <c r="D7996"/>
    </row>
    <row r="7997" spans="4:4">
      <c r="D7997"/>
    </row>
    <row r="7998" spans="4:4">
      <c r="D7998"/>
    </row>
    <row r="7999" spans="4:4">
      <c r="D7999"/>
    </row>
    <row r="8000" spans="4:4">
      <c r="D8000"/>
    </row>
    <row r="8001" spans="4:4">
      <c r="D8001"/>
    </row>
    <row r="8002" spans="4:4">
      <c r="D8002"/>
    </row>
    <row r="8003" spans="4:4">
      <c r="D8003"/>
    </row>
    <row r="8004" spans="4:4">
      <c r="D8004"/>
    </row>
    <row r="8005" spans="4:4">
      <c r="D8005"/>
    </row>
    <row r="8006" spans="4:4">
      <c r="D8006"/>
    </row>
    <row r="8007" spans="4:4">
      <c r="D8007"/>
    </row>
    <row r="8008" spans="4:4">
      <c r="D8008"/>
    </row>
    <row r="8009" spans="4:4">
      <c r="D8009"/>
    </row>
    <row r="8010" spans="4:4">
      <c r="D8010"/>
    </row>
    <row r="8011" spans="4:4">
      <c r="D8011"/>
    </row>
    <row r="8012" spans="4:4">
      <c r="D8012"/>
    </row>
    <row r="8013" spans="4:4">
      <c r="D8013"/>
    </row>
    <row r="8014" spans="4:4">
      <c r="D8014"/>
    </row>
    <row r="8015" spans="4:4">
      <c r="D8015"/>
    </row>
    <row r="8016" spans="4:4">
      <c r="D8016"/>
    </row>
    <row r="8017" spans="4:4">
      <c r="D8017"/>
    </row>
    <row r="8018" spans="4:4">
      <c r="D8018"/>
    </row>
    <row r="8019" spans="4:4">
      <c r="D8019"/>
    </row>
    <row r="8020" spans="4:4">
      <c r="D8020"/>
    </row>
    <row r="8021" spans="4:4">
      <c r="D8021"/>
    </row>
    <row r="8022" spans="4:4">
      <c r="D8022"/>
    </row>
    <row r="8023" spans="4:4">
      <c r="D8023"/>
    </row>
    <row r="8024" spans="4:4">
      <c r="D8024"/>
    </row>
    <row r="8025" spans="4:4">
      <c r="D8025"/>
    </row>
    <row r="8026" spans="4:4">
      <c r="D8026"/>
    </row>
    <row r="8027" spans="4:4">
      <c r="D8027"/>
    </row>
    <row r="8028" spans="4:4">
      <c r="D8028"/>
    </row>
    <row r="8029" spans="4:4">
      <c r="D8029"/>
    </row>
    <row r="8030" spans="4:4">
      <c r="D8030"/>
    </row>
    <row r="8031" spans="4:4">
      <c r="D8031"/>
    </row>
    <row r="8032" spans="4:4">
      <c r="D8032"/>
    </row>
    <row r="8033" spans="4:4">
      <c r="D8033"/>
    </row>
    <row r="8034" spans="4:4">
      <c r="D8034"/>
    </row>
    <row r="8035" spans="4:4">
      <c r="D8035"/>
    </row>
    <row r="8036" spans="4:4">
      <c r="D8036"/>
    </row>
    <row r="8037" spans="4:4">
      <c r="D8037"/>
    </row>
    <row r="8038" spans="4:4">
      <c r="D8038"/>
    </row>
    <row r="8039" spans="4:4">
      <c r="D8039"/>
    </row>
    <row r="8040" spans="4:4">
      <c r="D8040"/>
    </row>
    <row r="8041" spans="4:4">
      <c r="D8041"/>
    </row>
    <row r="8042" spans="4:4">
      <c r="D8042"/>
    </row>
    <row r="8043" spans="4:4">
      <c r="D8043"/>
    </row>
    <row r="8044" spans="4:4">
      <c r="D8044"/>
    </row>
    <row r="8045" spans="4:4">
      <c r="D8045"/>
    </row>
    <row r="8046" spans="4:4">
      <c r="D8046"/>
    </row>
    <row r="8047" spans="4:4">
      <c r="D8047"/>
    </row>
    <row r="8048" spans="4:4">
      <c r="D8048"/>
    </row>
    <row r="8049" spans="4:4">
      <c r="D8049"/>
    </row>
    <row r="8050" spans="4:4">
      <c r="D8050"/>
    </row>
    <row r="8051" spans="4:4">
      <c r="D8051"/>
    </row>
    <row r="8052" spans="4:4">
      <c r="D8052"/>
    </row>
    <row r="8053" spans="4:4">
      <c r="D8053"/>
    </row>
    <row r="8054" spans="4:4">
      <c r="D8054"/>
    </row>
    <row r="8055" spans="4:4">
      <c r="D8055"/>
    </row>
    <row r="8056" spans="4:4">
      <c r="D8056"/>
    </row>
    <row r="8057" spans="4:4">
      <c r="D8057"/>
    </row>
    <row r="8058" spans="4:4">
      <c r="D8058"/>
    </row>
    <row r="8059" spans="4:4">
      <c r="D8059"/>
    </row>
    <row r="8060" spans="4:4">
      <c r="D8060"/>
    </row>
    <row r="8061" spans="4:4">
      <c r="D8061"/>
    </row>
    <row r="8062" spans="4:4">
      <c r="D8062"/>
    </row>
    <row r="8063" spans="4:4">
      <c r="D8063"/>
    </row>
    <row r="8064" spans="4:4">
      <c r="D8064"/>
    </row>
    <row r="8065" spans="4:4">
      <c r="D8065"/>
    </row>
    <row r="8066" spans="4:4">
      <c r="D8066"/>
    </row>
    <row r="8067" spans="4:4">
      <c r="D8067"/>
    </row>
    <row r="8068" spans="4:4">
      <c r="D8068"/>
    </row>
    <row r="8069" spans="4:4">
      <c r="D8069"/>
    </row>
    <row r="8070" spans="4:4">
      <c r="D8070"/>
    </row>
    <row r="8071" spans="4:4">
      <c r="D8071"/>
    </row>
    <row r="8072" spans="4:4">
      <c r="D8072"/>
    </row>
    <row r="8073" spans="4:4">
      <c r="D8073"/>
    </row>
    <row r="8074" spans="4:4">
      <c r="D8074"/>
    </row>
    <row r="8075" spans="4:4">
      <c r="D8075"/>
    </row>
    <row r="8076" spans="4:4">
      <c r="D8076"/>
    </row>
    <row r="8077" spans="4:4">
      <c r="D8077"/>
    </row>
    <row r="8078" spans="4:4">
      <c r="D8078"/>
    </row>
    <row r="8079" spans="4:4">
      <c r="D8079"/>
    </row>
    <row r="8080" spans="4:4">
      <c r="D8080"/>
    </row>
    <row r="8081" spans="4:4">
      <c r="D8081"/>
    </row>
    <row r="8082" spans="4:4">
      <c r="D8082"/>
    </row>
    <row r="8083" spans="4:4">
      <c r="D8083"/>
    </row>
    <row r="8084" spans="4:4">
      <c r="D8084"/>
    </row>
    <row r="8085" spans="4:4">
      <c r="D8085"/>
    </row>
    <row r="8086" spans="4:4">
      <c r="D8086"/>
    </row>
    <row r="8087" spans="4:4">
      <c r="D8087"/>
    </row>
    <row r="8088" spans="4:4">
      <c r="D8088"/>
    </row>
    <row r="8089" spans="4:4">
      <c r="D8089"/>
    </row>
    <row r="8090" spans="4:4">
      <c r="D8090"/>
    </row>
    <row r="8091" spans="4:4">
      <c r="D8091"/>
    </row>
    <row r="8092" spans="4:4">
      <c r="D8092"/>
    </row>
    <row r="8093" spans="4:4">
      <c r="D8093"/>
    </row>
    <row r="8094" spans="4:4">
      <c r="D8094"/>
    </row>
    <row r="8095" spans="4:4">
      <c r="D8095"/>
    </row>
    <row r="8096" spans="4:4">
      <c r="D8096"/>
    </row>
    <row r="8097" spans="4:4">
      <c r="D8097"/>
    </row>
    <row r="8098" spans="4:4">
      <c r="D8098"/>
    </row>
    <row r="8099" spans="4:4">
      <c r="D8099"/>
    </row>
    <row r="8100" spans="4:4">
      <c r="D8100"/>
    </row>
    <row r="8101" spans="4:4">
      <c r="D8101"/>
    </row>
    <row r="8102" spans="4:4">
      <c r="D8102"/>
    </row>
    <row r="8103" spans="4:4">
      <c r="D8103"/>
    </row>
    <row r="8104" spans="4:4">
      <c r="D8104"/>
    </row>
    <row r="8105" spans="4:4">
      <c r="D8105"/>
    </row>
    <row r="8106" spans="4:4">
      <c r="D8106"/>
    </row>
    <row r="8107" spans="4:4">
      <c r="D8107"/>
    </row>
    <row r="8108" spans="4:4">
      <c r="D8108"/>
    </row>
    <row r="8109" spans="4:4">
      <c r="D8109"/>
    </row>
    <row r="8110" spans="4:4">
      <c r="D8110"/>
    </row>
    <row r="8111" spans="4:4">
      <c r="D8111"/>
    </row>
    <row r="8112" spans="4:4">
      <c r="D8112"/>
    </row>
    <row r="8113" spans="4:4">
      <c r="D8113"/>
    </row>
    <row r="8114" spans="4:4">
      <c r="D8114"/>
    </row>
    <row r="8115" spans="4:4">
      <c r="D8115"/>
    </row>
    <row r="8116" spans="4:4">
      <c r="D8116"/>
    </row>
    <row r="8117" spans="4:4">
      <c r="D8117"/>
    </row>
    <row r="8118" spans="4:4">
      <c r="D8118"/>
    </row>
    <row r="8119" spans="4:4">
      <c r="D8119"/>
    </row>
    <row r="8120" spans="4:4">
      <c r="D8120"/>
    </row>
    <row r="8121" spans="4:4">
      <c r="D8121"/>
    </row>
    <row r="8122" spans="4:4">
      <c r="D8122"/>
    </row>
    <row r="8123" spans="4:4">
      <c r="D8123"/>
    </row>
    <row r="8124" spans="4:4">
      <c r="D8124"/>
    </row>
    <row r="8125" spans="4:4">
      <c r="D8125"/>
    </row>
    <row r="8126" spans="4:4">
      <c r="D8126"/>
    </row>
    <row r="8127" spans="4:4">
      <c r="D8127"/>
    </row>
    <row r="8128" spans="4:4">
      <c r="D8128"/>
    </row>
    <row r="8129" spans="4:4">
      <c r="D8129"/>
    </row>
    <row r="8130" spans="4:4">
      <c r="D8130"/>
    </row>
    <row r="8131" spans="4:4">
      <c r="D8131"/>
    </row>
    <row r="8132" spans="4:4">
      <c r="D8132"/>
    </row>
    <row r="8133" spans="4:4">
      <c r="D8133"/>
    </row>
    <row r="8134" spans="4:4">
      <c r="D8134"/>
    </row>
    <row r="8135" spans="4:4">
      <c r="D8135"/>
    </row>
    <row r="8136" spans="4:4">
      <c r="D8136"/>
    </row>
    <row r="8137" spans="4:4">
      <c r="D8137"/>
    </row>
    <row r="8138" spans="4:4">
      <c r="D8138"/>
    </row>
    <row r="8139" spans="4:4">
      <c r="D8139"/>
    </row>
    <row r="8140" spans="4:4">
      <c r="D8140"/>
    </row>
    <row r="8141" spans="4:4">
      <c r="D8141"/>
    </row>
    <row r="8142" spans="4:4">
      <c r="D8142"/>
    </row>
    <row r="8143" spans="4:4">
      <c r="D8143"/>
    </row>
    <row r="8144" spans="4:4">
      <c r="D8144"/>
    </row>
    <row r="8145" spans="4:4">
      <c r="D8145"/>
    </row>
    <row r="8146" spans="4:4">
      <c r="D8146"/>
    </row>
    <row r="8147" spans="4:4">
      <c r="D8147"/>
    </row>
    <row r="8148" spans="4:4">
      <c r="D8148"/>
    </row>
    <row r="8149" spans="4:4">
      <c r="D8149"/>
    </row>
    <row r="8150" spans="4:4">
      <c r="D8150"/>
    </row>
    <row r="8151" spans="4:4">
      <c r="D8151"/>
    </row>
    <row r="8152" spans="4:4">
      <c r="D8152"/>
    </row>
    <row r="8153" spans="4:4">
      <c r="D8153"/>
    </row>
    <row r="8154" spans="4:4">
      <c r="D8154"/>
    </row>
    <row r="8155" spans="4:4">
      <c r="D8155"/>
    </row>
    <row r="8156" spans="4:4">
      <c r="D8156"/>
    </row>
    <row r="8157" spans="4:4">
      <c r="D8157"/>
    </row>
    <row r="8158" spans="4:4">
      <c r="D8158"/>
    </row>
    <row r="8159" spans="4:4">
      <c r="D8159"/>
    </row>
    <row r="8160" spans="4:4">
      <c r="D8160"/>
    </row>
    <row r="8161" spans="4:4">
      <c r="D8161"/>
    </row>
    <row r="8162" spans="4:4">
      <c r="D8162"/>
    </row>
    <row r="8163" spans="4:4">
      <c r="D8163"/>
    </row>
    <row r="8164" spans="4:4">
      <c r="D8164"/>
    </row>
    <row r="8165" spans="4:4">
      <c r="D8165"/>
    </row>
    <row r="8166" spans="4:4">
      <c r="D8166"/>
    </row>
    <row r="8167" spans="4:4">
      <c r="D8167"/>
    </row>
    <row r="8168" spans="4:4">
      <c r="D8168"/>
    </row>
    <row r="8169" spans="4:4">
      <c r="D8169"/>
    </row>
    <row r="8170" spans="4:4">
      <c r="D8170"/>
    </row>
    <row r="8171" spans="4:4">
      <c r="D8171"/>
    </row>
    <row r="8172" spans="4:4">
      <c r="D8172"/>
    </row>
    <row r="8173" spans="4:4">
      <c r="D8173"/>
    </row>
    <row r="8174" spans="4:4">
      <c r="D8174"/>
    </row>
    <row r="8175" spans="4:4">
      <c r="D8175"/>
    </row>
    <row r="8176" spans="4:4">
      <c r="D8176"/>
    </row>
    <row r="8177" spans="4:4">
      <c r="D8177"/>
    </row>
    <row r="8178" spans="4:4">
      <c r="D8178"/>
    </row>
    <row r="8179" spans="4:4">
      <c r="D8179"/>
    </row>
    <row r="8180" spans="4:4">
      <c r="D8180"/>
    </row>
    <row r="8181" spans="4:4">
      <c r="D8181"/>
    </row>
    <row r="8182" spans="4:4">
      <c r="D8182"/>
    </row>
    <row r="8183" spans="4:4">
      <c r="D8183"/>
    </row>
    <row r="8184" spans="4:4">
      <c r="D8184"/>
    </row>
    <row r="8185" spans="4:4">
      <c r="D8185"/>
    </row>
    <row r="8186" spans="4:4">
      <c r="D8186"/>
    </row>
    <row r="8187" spans="4:4">
      <c r="D8187"/>
    </row>
    <row r="8188" spans="4:4">
      <c r="D8188"/>
    </row>
    <row r="8189" spans="4:4">
      <c r="D8189"/>
    </row>
    <row r="8190" spans="4:4">
      <c r="D8190"/>
    </row>
    <row r="8191" spans="4:4">
      <c r="D8191"/>
    </row>
    <row r="8192" spans="4:4">
      <c r="D8192"/>
    </row>
    <row r="8193" spans="4:4">
      <c r="D8193"/>
    </row>
    <row r="8194" spans="4:4">
      <c r="D8194"/>
    </row>
    <row r="8195" spans="4:4">
      <c r="D8195"/>
    </row>
    <row r="8196" spans="4:4">
      <c r="D8196"/>
    </row>
    <row r="8197" spans="4:4">
      <c r="D8197"/>
    </row>
    <row r="8198" spans="4:4">
      <c r="D8198"/>
    </row>
    <row r="8199" spans="4:4">
      <c r="D8199"/>
    </row>
    <row r="8200" spans="4:4">
      <c r="D8200"/>
    </row>
    <row r="8201" spans="4:4">
      <c r="D8201"/>
    </row>
    <row r="8202" spans="4:4">
      <c r="D8202"/>
    </row>
    <row r="8203" spans="4:4">
      <c r="D8203"/>
    </row>
    <row r="8204" spans="4:4">
      <c r="D8204"/>
    </row>
    <row r="8205" spans="4:4">
      <c r="D8205"/>
    </row>
    <row r="8206" spans="4:4">
      <c r="D8206"/>
    </row>
    <row r="8207" spans="4:4">
      <c r="D8207"/>
    </row>
    <row r="8208" spans="4:4">
      <c r="D8208"/>
    </row>
    <row r="8209" spans="4:4">
      <c r="D8209"/>
    </row>
    <row r="8210" spans="4:4">
      <c r="D8210"/>
    </row>
    <row r="8211" spans="4:4">
      <c r="D8211"/>
    </row>
    <row r="8212" spans="4:4">
      <c r="D8212"/>
    </row>
    <row r="8213" spans="4:4">
      <c r="D8213"/>
    </row>
    <row r="8214" spans="4:4">
      <c r="D8214"/>
    </row>
    <row r="8215" spans="4:4">
      <c r="D8215"/>
    </row>
    <row r="8216" spans="4:4">
      <c r="D8216"/>
    </row>
    <row r="8217" spans="4:4">
      <c r="D8217"/>
    </row>
    <row r="8218" spans="4:4">
      <c r="D8218"/>
    </row>
    <row r="8219" spans="4:4">
      <c r="D8219"/>
    </row>
    <row r="8220" spans="4:4">
      <c r="D8220"/>
    </row>
    <row r="8221" spans="4:4">
      <c r="D8221"/>
    </row>
    <row r="8222" spans="4:4">
      <c r="D8222"/>
    </row>
    <row r="8223" spans="4:4">
      <c r="D8223"/>
    </row>
    <row r="8224" spans="4:4">
      <c r="D8224"/>
    </row>
    <row r="8225" spans="4:4">
      <c r="D8225"/>
    </row>
    <row r="8226" spans="4:4">
      <c r="D8226"/>
    </row>
    <row r="8227" spans="4:4">
      <c r="D8227"/>
    </row>
    <row r="8228" spans="4:4">
      <c r="D8228"/>
    </row>
    <row r="8229" spans="4:4">
      <c r="D8229"/>
    </row>
    <row r="8230" spans="4:4">
      <c r="D8230"/>
    </row>
    <row r="8231" spans="4:4">
      <c r="D8231"/>
    </row>
    <row r="8232" spans="4:4">
      <c r="D8232"/>
    </row>
    <row r="8233" spans="4:4">
      <c r="D8233"/>
    </row>
    <row r="8234" spans="4:4">
      <c r="D8234"/>
    </row>
    <row r="8235" spans="4:4">
      <c r="D8235"/>
    </row>
    <row r="8236" spans="4:4">
      <c r="D8236"/>
    </row>
    <row r="8237" spans="4:4">
      <c r="D8237"/>
    </row>
    <row r="8238" spans="4:4">
      <c r="D8238"/>
    </row>
    <row r="8239" spans="4:4">
      <c r="D8239"/>
    </row>
    <row r="8240" spans="4:4">
      <c r="D8240"/>
    </row>
    <row r="8241" spans="4:4">
      <c r="D8241"/>
    </row>
    <row r="8242" spans="4:4">
      <c r="D8242"/>
    </row>
    <row r="8243" spans="4:4">
      <c r="D8243"/>
    </row>
    <row r="8244" spans="4:4">
      <c r="D8244"/>
    </row>
    <row r="8245" spans="4:4">
      <c r="D8245"/>
    </row>
    <row r="8246" spans="4:4">
      <c r="D8246"/>
    </row>
    <row r="8247" spans="4:4">
      <c r="D8247"/>
    </row>
    <row r="8248" spans="4:4">
      <c r="D8248"/>
    </row>
    <row r="8249" spans="4:4">
      <c r="D8249"/>
    </row>
    <row r="8250" spans="4:4">
      <c r="D8250"/>
    </row>
    <row r="8251" spans="4:4">
      <c r="D8251"/>
    </row>
    <row r="8252" spans="4:4">
      <c r="D8252"/>
    </row>
    <row r="8253" spans="4:4">
      <c r="D8253"/>
    </row>
    <row r="8254" spans="4:4">
      <c r="D8254"/>
    </row>
    <row r="8255" spans="4:4">
      <c r="D8255"/>
    </row>
    <row r="8256" spans="4:4">
      <c r="D8256"/>
    </row>
    <row r="8257" spans="4:4">
      <c r="D8257"/>
    </row>
    <row r="8258" spans="4:4">
      <c r="D8258"/>
    </row>
    <row r="8259" spans="4:4">
      <c r="D8259"/>
    </row>
    <row r="8260" spans="4:4">
      <c r="D8260"/>
    </row>
    <row r="8261" spans="4:4">
      <c r="D8261"/>
    </row>
    <row r="8262" spans="4:4">
      <c r="D8262"/>
    </row>
    <row r="8263" spans="4:4">
      <c r="D8263"/>
    </row>
    <row r="8264" spans="4:4">
      <c r="D8264"/>
    </row>
    <row r="8265" spans="4:4">
      <c r="D8265"/>
    </row>
    <row r="8266" spans="4:4">
      <c r="D8266"/>
    </row>
    <row r="8267" spans="4:4">
      <c r="D8267"/>
    </row>
    <row r="8268" spans="4:4">
      <c r="D8268"/>
    </row>
    <row r="8269" spans="4:4">
      <c r="D8269"/>
    </row>
    <row r="8270" spans="4:4">
      <c r="D8270"/>
    </row>
    <row r="8271" spans="4:4">
      <c r="D8271"/>
    </row>
    <row r="8272" spans="4:4">
      <c r="D8272"/>
    </row>
    <row r="8273" spans="4:4">
      <c r="D8273"/>
    </row>
    <row r="8274" spans="4:4">
      <c r="D8274"/>
    </row>
    <row r="8275" spans="4:4">
      <c r="D8275"/>
    </row>
    <row r="8276" spans="4:4">
      <c r="D8276"/>
    </row>
    <row r="8277" spans="4:4">
      <c r="D8277"/>
    </row>
    <row r="8278" spans="4:4">
      <c r="D8278"/>
    </row>
    <row r="8279" spans="4:4">
      <c r="D8279"/>
    </row>
    <row r="8280" spans="4:4">
      <c r="D8280"/>
    </row>
    <row r="8281" spans="4:4">
      <c r="D8281"/>
    </row>
    <row r="8282" spans="4:4">
      <c r="D8282"/>
    </row>
    <row r="8283" spans="4:4">
      <c r="D8283"/>
    </row>
    <row r="8284" spans="4:4">
      <c r="D8284"/>
    </row>
    <row r="8285" spans="4:4">
      <c r="D8285"/>
    </row>
    <row r="8286" spans="4:4">
      <c r="D8286"/>
    </row>
    <row r="8287" spans="4:4">
      <c r="D8287"/>
    </row>
    <row r="8288" spans="4:4">
      <c r="D8288"/>
    </row>
    <row r="8289" spans="4:4">
      <c r="D8289"/>
    </row>
    <row r="8290" spans="4:4">
      <c r="D8290"/>
    </row>
    <row r="8291" spans="4:4">
      <c r="D8291"/>
    </row>
    <row r="8292" spans="4:4">
      <c r="D8292"/>
    </row>
    <row r="8293" spans="4:4">
      <c r="D8293"/>
    </row>
    <row r="8294" spans="4:4">
      <c r="D8294"/>
    </row>
    <row r="8295" spans="4:4">
      <c r="D8295"/>
    </row>
    <row r="8296" spans="4:4">
      <c r="D8296"/>
    </row>
    <row r="8297" spans="4:4">
      <c r="D8297"/>
    </row>
    <row r="8298" spans="4:4">
      <c r="D8298"/>
    </row>
    <row r="8299" spans="4:4">
      <c r="D8299"/>
    </row>
    <row r="8300" spans="4:4">
      <c r="D8300"/>
    </row>
    <row r="8301" spans="4:4">
      <c r="D8301"/>
    </row>
    <row r="8302" spans="4:4">
      <c r="D8302"/>
    </row>
    <row r="8303" spans="4:4">
      <c r="D8303"/>
    </row>
    <row r="8304" spans="4:4">
      <c r="D8304"/>
    </row>
    <row r="8305" spans="4:4">
      <c r="D8305"/>
    </row>
    <row r="8306" spans="4:4">
      <c r="D8306"/>
    </row>
    <row r="8307" spans="4:4">
      <c r="D8307"/>
    </row>
    <row r="8308" spans="4:4">
      <c r="D8308"/>
    </row>
    <row r="8309" spans="4:4">
      <c r="D8309"/>
    </row>
    <row r="8310" spans="4:4">
      <c r="D8310"/>
    </row>
    <row r="8311" spans="4:4">
      <c r="D8311"/>
    </row>
    <row r="8312" spans="4:4">
      <c r="D8312"/>
    </row>
    <row r="8313" spans="4:4">
      <c r="D8313"/>
    </row>
    <row r="8314" spans="4:4">
      <c r="D8314"/>
    </row>
    <row r="8315" spans="4:4">
      <c r="D8315"/>
    </row>
    <row r="8316" spans="4:4">
      <c r="D8316"/>
    </row>
    <row r="8317" spans="4:4">
      <c r="D8317"/>
    </row>
    <row r="8318" spans="4:4">
      <c r="D8318"/>
    </row>
    <row r="8319" spans="4:4">
      <c r="D8319"/>
    </row>
    <row r="8320" spans="4:4">
      <c r="D8320"/>
    </row>
    <row r="8321" spans="4:4">
      <c r="D8321"/>
    </row>
    <row r="8322" spans="4:4">
      <c r="D8322"/>
    </row>
    <row r="8323" spans="4:4">
      <c r="D8323"/>
    </row>
    <row r="8324" spans="4:4">
      <c r="D8324"/>
    </row>
    <row r="8325" spans="4:4">
      <c r="D8325"/>
    </row>
    <row r="8326" spans="4:4">
      <c r="D8326"/>
    </row>
    <row r="8327" spans="4:4">
      <c r="D8327"/>
    </row>
    <row r="8328" spans="4:4">
      <c r="D8328"/>
    </row>
    <row r="8329" spans="4:4">
      <c r="D8329"/>
    </row>
    <row r="8330" spans="4:4">
      <c r="D8330"/>
    </row>
    <row r="8331" spans="4:4">
      <c r="D8331"/>
    </row>
    <row r="8332" spans="4:4">
      <c r="D8332"/>
    </row>
    <row r="8333" spans="4:4">
      <c r="D8333"/>
    </row>
    <row r="8334" spans="4:4">
      <c r="D8334"/>
    </row>
    <row r="8335" spans="4:4">
      <c r="D8335"/>
    </row>
    <row r="8336" spans="4:4">
      <c r="D8336"/>
    </row>
    <row r="8337" spans="4:4">
      <c r="D8337"/>
    </row>
    <row r="8338" spans="4:4">
      <c r="D8338"/>
    </row>
    <row r="8339" spans="4:4">
      <c r="D8339"/>
    </row>
    <row r="8340" spans="4:4">
      <c r="D8340"/>
    </row>
    <row r="8341" spans="4:4">
      <c r="D8341"/>
    </row>
    <row r="8342" spans="4:4">
      <c r="D8342"/>
    </row>
    <row r="8343" spans="4:4">
      <c r="D8343"/>
    </row>
    <row r="8344" spans="4:4">
      <c r="D8344"/>
    </row>
    <row r="8345" spans="4:4">
      <c r="D8345"/>
    </row>
    <row r="8346" spans="4:4">
      <c r="D8346"/>
    </row>
    <row r="8347" spans="4:4">
      <c r="D8347"/>
    </row>
    <row r="8348" spans="4:4">
      <c r="D8348"/>
    </row>
    <row r="8349" spans="4:4">
      <c r="D8349"/>
    </row>
    <row r="8350" spans="4:4">
      <c r="D8350"/>
    </row>
    <row r="8351" spans="4:4">
      <c r="D8351"/>
    </row>
    <row r="8352" spans="4:4">
      <c r="D8352"/>
    </row>
    <row r="8353" spans="4:4">
      <c r="D8353"/>
    </row>
    <row r="8354" spans="4:4">
      <c r="D8354"/>
    </row>
    <row r="8355" spans="4:4">
      <c r="D8355"/>
    </row>
    <row r="8356" spans="4:4">
      <c r="D8356"/>
    </row>
    <row r="8357" spans="4:4">
      <c r="D8357"/>
    </row>
    <row r="8358" spans="4:4">
      <c r="D8358"/>
    </row>
    <row r="8359" spans="4:4">
      <c r="D8359"/>
    </row>
    <row r="8360" spans="4:4">
      <c r="D8360"/>
    </row>
    <row r="8361" spans="4:4">
      <c r="D8361"/>
    </row>
    <row r="8362" spans="4:4">
      <c r="D8362"/>
    </row>
    <row r="8363" spans="4:4">
      <c r="D8363"/>
    </row>
    <row r="8364" spans="4:4">
      <c r="D8364"/>
    </row>
    <row r="8365" spans="4:4">
      <c r="D8365"/>
    </row>
    <row r="8366" spans="4:4">
      <c r="D8366"/>
    </row>
    <row r="8367" spans="4:4">
      <c r="D8367"/>
    </row>
    <row r="8368" spans="4:4">
      <c r="D8368"/>
    </row>
    <row r="8369" spans="4:4">
      <c r="D8369"/>
    </row>
    <row r="8370" spans="4:4">
      <c r="D8370"/>
    </row>
    <row r="8371" spans="4:4">
      <c r="D8371"/>
    </row>
    <row r="8372" spans="4:4">
      <c r="D8372"/>
    </row>
    <row r="8373" spans="4:4">
      <c r="D8373"/>
    </row>
    <row r="8374" spans="4:4">
      <c r="D8374"/>
    </row>
    <row r="8375" spans="4:4">
      <c r="D8375"/>
    </row>
    <row r="8376" spans="4:4">
      <c r="D8376"/>
    </row>
    <row r="8377" spans="4:4">
      <c r="D8377"/>
    </row>
    <row r="8378" spans="4:4">
      <c r="D8378"/>
    </row>
    <row r="8379" spans="4:4">
      <c r="D8379"/>
    </row>
    <row r="8380" spans="4:4">
      <c r="D8380"/>
    </row>
    <row r="8381" spans="4:4">
      <c r="D8381"/>
    </row>
    <row r="8382" spans="4:4">
      <c r="D8382"/>
    </row>
    <row r="8383" spans="4:4">
      <c r="D8383"/>
    </row>
    <row r="8384" spans="4:4">
      <c r="D8384"/>
    </row>
    <row r="8385" spans="4:4">
      <c r="D8385"/>
    </row>
    <row r="8386" spans="4:4">
      <c r="D8386"/>
    </row>
    <row r="8387" spans="4:4">
      <c r="D8387"/>
    </row>
    <row r="8388" spans="4:4">
      <c r="D8388"/>
    </row>
    <row r="8389" spans="4:4">
      <c r="D8389"/>
    </row>
    <row r="8390" spans="4:4">
      <c r="D8390"/>
    </row>
    <row r="8391" spans="4:4">
      <c r="D8391"/>
    </row>
    <row r="8392" spans="4:4">
      <c r="D8392"/>
    </row>
    <row r="8393" spans="4:4">
      <c r="D8393"/>
    </row>
    <row r="8394" spans="4:4">
      <c r="D8394"/>
    </row>
    <row r="8395" spans="4:4">
      <c r="D8395"/>
    </row>
    <row r="8396" spans="4:4">
      <c r="D8396"/>
    </row>
    <row r="8397" spans="4:4">
      <c r="D8397"/>
    </row>
    <row r="8398" spans="4:4">
      <c r="D8398"/>
    </row>
    <row r="8399" spans="4:4">
      <c r="D8399"/>
    </row>
    <row r="8400" spans="4:4">
      <c r="D8400"/>
    </row>
    <row r="8401" spans="4:4">
      <c r="D8401"/>
    </row>
    <row r="8402" spans="4:4">
      <c r="D8402"/>
    </row>
    <row r="8403" spans="4:4">
      <c r="D8403"/>
    </row>
    <row r="8404" spans="4:4">
      <c r="D8404"/>
    </row>
    <row r="8405" spans="4:4">
      <c r="D8405"/>
    </row>
    <row r="8406" spans="4:4">
      <c r="D8406"/>
    </row>
    <row r="8407" spans="4:4">
      <c r="D8407"/>
    </row>
    <row r="8408" spans="4:4">
      <c r="D8408"/>
    </row>
    <row r="8409" spans="4:4">
      <c r="D8409"/>
    </row>
    <row r="8410" spans="4:4">
      <c r="D8410"/>
    </row>
    <row r="8411" spans="4:4">
      <c r="D8411"/>
    </row>
    <row r="8412" spans="4:4">
      <c r="D8412"/>
    </row>
    <row r="8413" spans="4:4">
      <c r="D8413"/>
    </row>
    <row r="8414" spans="4:4">
      <c r="D8414"/>
    </row>
    <row r="8415" spans="4:4">
      <c r="D8415"/>
    </row>
    <row r="8416" spans="4:4">
      <c r="D8416"/>
    </row>
    <row r="8417" spans="4:4">
      <c r="D8417"/>
    </row>
    <row r="8418" spans="4:4">
      <c r="D8418"/>
    </row>
    <row r="8419" spans="4:4">
      <c r="D8419"/>
    </row>
    <row r="8420" spans="4:4">
      <c r="D8420"/>
    </row>
    <row r="8421" spans="4:4">
      <c r="D8421"/>
    </row>
    <row r="8422" spans="4:4">
      <c r="D8422"/>
    </row>
    <row r="8423" spans="4:4">
      <c r="D8423"/>
    </row>
    <row r="8424" spans="4:4">
      <c r="D8424"/>
    </row>
    <row r="8425" spans="4:4">
      <c r="D8425"/>
    </row>
    <row r="8426" spans="4:4">
      <c r="D8426"/>
    </row>
    <row r="8427" spans="4:4">
      <c r="D8427"/>
    </row>
    <row r="8428" spans="4:4">
      <c r="D8428"/>
    </row>
    <row r="8429" spans="4:4">
      <c r="D8429"/>
    </row>
    <row r="8430" spans="4:4">
      <c r="D8430"/>
    </row>
    <row r="8431" spans="4:4">
      <c r="D8431"/>
    </row>
    <row r="8432" spans="4:4">
      <c r="D8432"/>
    </row>
    <row r="8433" spans="4:4">
      <c r="D8433"/>
    </row>
    <row r="8434" spans="4:4">
      <c r="D8434"/>
    </row>
    <row r="8435" spans="4:4">
      <c r="D8435"/>
    </row>
    <row r="8436" spans="4:4">
      <c r="D8436"/>
    </row>
    <row r="8437" spans="4:4">
      <c r="D8437"/>
    </row>
    <row r="8438" spans="4:4">
      <c r="D8438"/>
    </row>
    <row r="8439" spans="4:4">
      <c r="D8439"/>
    </row>
    <row r="8440" spans="4:4">
      <c r="D8440"/>
    </row>
    <row r="8441" spans="4:4">
      <c r="D8441"/>
    </row>
    <row r="8442" spans="4:4">
      <c r="D8442"/>
    </row>
    <row r="8443" spans="4:4">
      <c r="D8443"/>
    </row>
    <row r="8444" spans="4:4">
      <c r="D8444"/>
    </row>
    <row r="8445" spans="4:4">
      <c r="D8445"/>
    </row>
    <row r="8446" spans="4:4">
      <c r="D8446"/>
    </row>
    <row r="8447" spans="4:4">
      <c r="D8447"/>
    </row>
    <row r="8448" spans="4:4">
      <c r="D8448"/>
    </row>
    <row r="8449" spans="4:4">
      <c r="D8449"/>
    </row>
    <row r="8450" spans="4:4">
      <c r="D8450"/>
    </row>
    <row r="8451" spans="4:4">
      <c r="D8451"/>
    </row>
    <row r="8452" spans="4:4">
      <c r="D8452"/>
    </row>
    <row r="8453" spans="4:4">
      <c r="D8453"/>
    </row>
    <row r="8454" spans="4:4">
      <c r="D8454"/>
    </row>
    <row r="8455" spans="4:4">
      <c r="D8455"/>
    </row>
    <row r="8456" spans="4:4">
      <c r="D8456"/>
    </row>
    <row r="8457" spans="4:4">
      <c r="D8457"/>
    </row>
    <row r="8458" spans="4:4">
      <c r="D8458"/>
    </row>
    <row r="8459" spans="4:4">
      <c r="D8459"/>
    </row>
    <row r="8460" spans="4:4">
      <c r="D8460"/>
    </row>
    <row r="8461" spans="4:4">
      <c r="D8461"/>
    </row>
    <row r="8462" spans="4:4">
      <c r="D8462"/>
    </row>
    <row r="8463" spans="4:4">
      <c r="D8463"/>
    </row>
    <row r="8464" spans="4:4">
      <c r="D8464"/>
    </row>
    <row r="8465" spans="4:4">
      <c r="D8465"/>
    </row>
    <row r="8466" spans="4:4">
      <c r="D8466"/>
    </row>
    <row r="8467" spans="4:4">
      <c r="D8467"/>
    </row>
    <row r="8468" spans="4:4">
      <c r="D8468"/>
    </row>
    <row r="8469" spans="4:4">
      <c r="D8469"/>
    </row>
    <row r="8470" spans="4:4">
      <c r="D8470"/>
    </row>
    <row r="8471" spans="4:4">
      <c r="D8471"/>
    </row>
    <row r="8472" spans="4:4">
      <c r="D8472"/>
    </row>
    <row r="8473" spans="4:4">
      <c r="D8473"/>
    </row>
    <row r="8474" spans="4:4">
      <c r="D8474"/>
    </row>
    <row r="8475" spans="4:4">
      <c r="D8475"/>
    </row>
    <row r="8476" spans="4:4">
      <c r="D8476"/>
    </row>
    <row r="8477" spans="4:4">
      <c r="D8477"/>
    </row>
    <row r="8478" spans="4:4">
      <c r="D8478"/>
    </row>
    <row r="8479" spans="4:4">
      <c r="D8479"/>
    </row>
    <row r="8480" spans="4:4">
      <c r="D8480"/>
    </row>
    <row r="8481" spans="4:4">
      <c r="D8481"/>
    </row>
    <row r="8482" spans="4:4">
      <c r="D8482"/>
    </row>
    <row r="8483" spans="4:4">
      <c r="D8483"/>
    </row>
    <row r="8484" spans="4:4">
      <c r="D8484"/>
    </row>
    <row r="8485" spans="4:4">
      <c r="D8485"/>
    </row>
    <row r="8486" spans="4:4">
      <c r="D8486"/>
    </row>
    <row r="8487" spans="4:4">
      <c r="D8487"/>
    </row>
    <row r="8488" spans="4:4">
      <c r="D8488"/>
    </row>
    <row r="8489" spans="4:4">
      <c r="D8489"/>
    </row>
    <row r="8490" spans="4:4">
      <c r="D8490"/>
    </row>
    <row r="8491" spans="4:4">
      <c r="D8491"/>
    </row>
    <row r="8492" spans="4:4">
      <c r="D8492"/>
    </row>
    <row r="8493" spans="4:4">
      <c r="D8493"/>
    </row>
    <row r="8494" spans="4:4">
      <c r="D8494"/>
    </row>
    <row r="8495" spans="4:4">
      <c r="D8495"/>
    </row>
    <row r="8496" spans="4:4">
      <c r="D8496"/>
    </row>
    <row r="8497" spans="4:4">
      <c r="D8497"/>
    </row>
    <row r="8498" spans="4:4">
      <c r="D8498"/>
    </row>
    <row r="8499" spans="4:4">
      <c r="D8499"/>
    </row>
    <row r="8500" spans="4:4">
      <c r="D8500"/>
    </row>
    <row r="8501" spans="4:4">
      <c r="D8501"/>
    </row>
    <row r="8502" spans="4:4">
      <c r="D8502"/>
    </row>
    <row r="8503" spans="4:4">
      <c r="D8503"/>
    </row>
    <row r="8504" spans="4:4">
      <c r="D8504"/>
    </row>
    <row r="8505" spans="4:4">
      <c r="D8505"/>
    </row>
    <row r="8506" spans="4:4">
      <c r="D8506"/>
    </row>
    <row r="8507" spans="4:4">
      <c r="D8507"/>
    </row>
    <row r="8508" spans="4:4">
      <c r="D8508"/>
    </row>
    <row r="8509" spans="4:4">
      <c r="D8509"/>
    </row>
    <row r="8510" spans="4:4">
      <c r="D8510"/>
    </row>
    <row r="8511" spans="4:4">
      <c r="D8511"/>
    </row>
    <row r="8512" spans="4:4">
      <c r="D8512"/>
    </row>
    <row r="8513" spans="4:4">
      <c r="D8513"/>
    </row>
    <row r="8514" spans="4:4">
      <c r="D8514"/>
    </row>
    <row r="8515" spans="4:4">
      <c r="D8515"/>
    </row>
    <row r="8516" spans="4:4">
      <c r="D8516"/>
    </row>
    <row r="8517" spans="4:4">
      <c r="D8517"/>
    </row>
    <row r="8518" spans="4:4">
      <c r="D8518"/>
    </row>
    <row r="8519" spans="4:4">
      <c r="D8519"/>
    </row>
    <row r="8520" spans="4:4">
      <c r="D8520"/>
    </row>
    <row r="8521" spans="4:4">
      <c r="D8521"/>
    </row>
    <row r="8522" spans="4:4">
      <c r="D8522"/>
    </row>
    <row r="8523" spans="4:4">
      <c r="D8523"/>
    </row>
    <row r="8524" spans="4:4">
      <c r="D8524"/>
    </row>
    <row r="8525" spans="4:4">
      <c r="D8525"/>
    </row>
    <row r="8526" spans="4:4">
      <c r="D8526"/>
    </row>
    <row r="8527" spans="4:4">
      <c r="D8527"/>
    </row>
    <row r="8528" spans="4:4">
      <c r="D8528"/>
    </row>
    <row r="8529" spans="4:4">
      <c r="D8529"/>
    </row>
    <row r="8530" spans="4:4">
      <c r="D8530"/>
    </row>
    <row r="8531" spans="4:4">
      <c r="D8531"/>
    </row>
    <row r="8532" spans="4:4">
      <c r="D8532"/>
    </row>
    <row r="8533" spans="4:4">
      <c r="D8533"/>
    </row>
    <row r="8534" spans="4:4">
      <c r="D8534"/>
    </row>
    <row r="8535" spans="4:4">
      <c r="D8535"/>
    </row>
    <row r="8536" spans="4:4">
      <c r="D8536"/>
    </row>
    <row r="8537" spans="4:4">
      <c r="D8537"/>
    </row>
    <row r="8538" spans="4:4">
      <c r="D8538"/>
    </row>
    <row r="8539" spans="4:4">
      <c r="D8539"/>
    </row>
    <row r="8540" spans="4:4">
      <c r="D8540"/>
    </row>
    <row r="8541" spans="4:4">
      <c r="D8541"/>
    </row>
    <row r="8542" spans="4:4">
      <c r="D8542"/>
    </row>
    <row r="8543" spans="4:4">
      <c r="D8543"/>
    </row>
    <row r="8544" spans="4:4">
      <c r="D8544"/>
    </row>
    <row r="8545" spans="4:4">
      <c r="D8545"/>
    </row>
    <row r="8546" spans="4:4">
      <c r="D8546"/>
    </row>
    <row r="8547" spans="4:4">
      <c r="D8547"/>
    </row>
    <row r="8548" spans="4:4">
      <c r="D8548"/>
    </row>
    <row r="8549" spans="4:4">
      <c r="D8549"/>
    </row>
    <row r="8550" spans="4:4">
      <c r="D8550"/>
    </row>
    <row r="8551" spans="4:4">
      <c r="D8551"/>
    </row>
    <row r="8552" spans="4:4">
      <c r="D8552"/>
    </row>
    <row r="8553" spans="4:4">
      <c r="D8553"/>
    </row>
    <row r="8554" spans="4:4">
      <c r="D8554"/>
    </row>
    <row r="8555" spans="4:4">
      <c r="D8555"/>
    </row>
    <row r="8556" spans="4:4">
      <c r="D8556"/>
    </row>
    <row r="8557" spans="4:4">
      <c r="D8557"/>
    </row>
    <row r="8558" spans="4:4">
      <c r="D8558"/>
    </row>
    <row r="8559" spans="4:4">
      <c r="D8559"/>
    </row>
    <row r="8560" spans="4:4">
      <c r="D8560"/>
    </row>
    <row r="8561" spans="4:4">
      <c r="D8561"/>
    </row>
    <row r="8562" spans="4:4">
      <c r="D8562"/>
    </row>
    <row r="8563" spans="4:4">
      <c r="D8563"/>
    </row>
    <row r="8564" spans="4:4">
      <c r="D8564"/>
    </row>
    <row r="8565" spans="4:4">
      <c r="D8565"/>
    </row>
    <row r="8566" spans="4:4">
      <c r="D8566"/>
    </row>
    <row r="8567" spans="4:4">
      <c r="D8567"/>
    </row>
    <row r="8568" spans="4:4">
      <c r="D8568"/>
    </row>
    <row r="8569" spans="4:4">
      <c r="D8569"/>
    </row>
    <row r="8570" spans="4:4">
      <c r="D8570"/>
    </row>
    <row r="8571" spans="4:4">
      <c r="D8571"/>
    </row>
    <row r="8572" spans="4:4">
      <c r="D8572"/>
    </row>
    <row r="8573" spans="4:4">
      <c r="D8573"/>
    </row>
    <row r="8574" spans="4:4">
      <c r="D8574"/>
    </row>
    <row r="8575" spans="4:4">
      <c r="D8575"/>
    </row>
    <row r="8576" spans="4:4">
      <c r="D8576"/>
    </row>
    <row r="8577" spans="4:4">
      <c r="D8577"/>
    </row>
    <row r="8578" spans="4:4">
      <c r="D8578"/>
    </row>
    <row r="8579" spans="4:4">
      <c r="D8579"/>
    </row>
    <row r="8580" spans="4:4">
      <c r="D8580"/>
    </row>
    <row r="8581" spans="4:4">
      <c r="D8581"/>
    </row>
    <row r="8582" spans="4:4">
      <c r="D8582"/>
    </row>
    <row r="8583" spans="4:4">
      <c r="D8583"/>
    </row>
    <row r="8584" spans="4:4">
      <c r="D8584"/>
    </row>
    <row r="8585" spans="4:4">
      <c r="D8585"/>
    </row>
    <row r="8586" spans="4:4">
      <c r="D8586"/>
    </row>
    <row r="8587" spans="4:4">
      <c r="D8587"/>
    </row>
    <row r="8588" spans="4:4">
      <c r="D8588"/>
    </row>
    <row r="8589" spans="4:4">
      <c r="D8589"/>
    </row>
    <row r="8590" spans="4:4">
      <c r="D8590"/>
    </row>
    <row r="8591" spans="4:4">
      <c r="D8591"/>
    </row>
    <row r="8592" spans="4:4">
      <c r="D8592"/>
    </row>
    <row r="8593" spans="4:4">
      <c r="D8593"/>
    </row>
    <row r="8594" spans="4:4">
      <c r="D8594"/>
    </row>
    <row r="8595" spans="4:4">
      <c r="D8595"/>
    </row>
    <row r="8596" spans="4:4">
      <c r="D8596"/>
    </row>
    <row r="8597" spans="4:4">
      <c r="D8597"/>
    </row>
    <row r="8598" spans="4:4">
      <c r="D8598"/>
    </row>
    <row r="8599" spans="4:4">
      <c r="D8599"/>
    </row>
    <row r="8600" spans="4:4">
      <c r="D8600"/>
    </row>
    <row r="8601" spans="4:4">
      <c r="D8601"/>
    </row>
    <row r="8602" spans="4:4">
      <c r="D8602"/>
    </row>
    <row r="8603" spans="4:4">
      <c r="D8603"/>
    </row>
    <row r="8604" spans="4:4">
      <c r="D8604"/>
    </row>
    <row r="8605" spans="4:4">
      <c r="D8605"/>
    </row>
    <row r="8606" spans="4:4">
      <c r="D8606"/>
    </row>
    <row r="8607" spans="4:4">
      <c r="D8607"/>
    </row>
    <row r="8608" spans="4:4">
      <c r="D8608"/>
    </row>
    <row r="8609" spans="4:4">
      <c r="D8609"/>
    </row>
    <row r="8610" spans="4:4">
      <c r="D8610"/>
    </row>
    <row r="8611" spans="4:4">
      <c r="D8611"/>
    </row>
    <row r="8612" spans="4:4">
      <c r="D8612"/>
    </row>
    <row r="8613" spans="4:4">
      <c r="D8613"/>
    </row>
    <row r="8614" spans="4:4">
      <c r="D8614"/>
    </row>
    <row r="8615" spans="4:4">
      <c r="D8615"/>
    </row>
    <row r="8616" spans="4:4">
      <c r="D8616"/>
    </row>
    <row r="8617" spans="4:4">
      <c r="D8617"/>
    </row>
    <row r="8618" spans="4:4">
      <c r="D8618"/>
    </row>
    <row r="8619" spans="4:4">
      <c r="D8619"/>
    </row>
    <row r="8620" spans="4:4">
      <c r="D8620"/>
    </row>
    <row r="8621" spans="4:4">
      <c r="D8621"/>
    </row>
    <row r="8622" spans="4:4">
      <c r="D8622"/>
    </row>
    <row r="8623" spans="4:4">
      <c r="D8623"/>
    </row>
    <row r="8624" spans="4:4">
      <c r="D8624"/>
    </row>
    <row r="8625" spans="4:4">
      <c r="D8625"/>
    </row>
    <row r="8626" spans="4:4">
      <c r="D8626"/>
    </row>
    <row r="8627" spans="4:4">
      <c r="D8627"/>
    </row>
    <row r="8628" spans="4:4">
      <c r="D8628"/>
    </row>
    <row r="8629" spans="4:4">
      <c r="D8629"/>
    </row>
    <row r="8630" spans="4:4">
      <c r="D8630"/>
    </row>
    <row r="8631" spans="4:4">
      <c r="D8631"/>
    </row>
    <row r="8632" spans="4:4">
      <c r="D8632"/>
    </row>
    <row r="8633" spans="4:4">
      <c r="D8633"/>
    </row>
    <row r="8634" spans="4:4">
      <c r="D8634"/>
    </row>
    <row r="8635" spans="4:4">
      <c r="D8635"/>
    </row>
    <row r="8636" spans="4:4">
      <c r="D8636"/>
    </row>
    <row r="8637" spans="4:4">
      <c r="D8637"/>
    </row>
    <row r="8638" spans="4:4">
      <c r="D8638"/>
    </row>
    <row r="8639" spans="4:4">
      <c r="D8639"/>
    </row>
    <row r="8640" spans="4:4">
      <c r="D8640"/>
    </row>
    <row r="8641" spans="4:4">
      <c r="D8641"/>
    </row>
    <row r="8642" spans="4:4">
      <c r="D8642"/>
    </row>
    <row r="8643" spans="4:4">
      <c r="D8643"/>
    </row>
    <row r="8644" spans="4:4">
      <c r="D8644"/>
    </row>
    <row r="8645" spans="4:4">
      <c r="D8645"/>
    </row>
    <row r="8646" spans="4:4">
      <c r="D8646"/>
    </row>
    <row r="8647" spans="4:4">
      <c r="D8647"/>
    </row>
    <row r="8648" spans="4:4">
      <c r="D8648"/>
    </row>
    <row r="8649" spans="4:4">
      <c r="D8649"/>
    </row>
    <row r="8650" spans="4:4">
      <c r="D8650"/>
    </row>
    <row r="8651" spans="4:4">
      <c r="D8651"/>
    </row>
    <row r="8652" spans="4:4">
      <c r="D8652"/>
    </row>
    <row r="8653" spans="4:4">
      <c r="D8653"/>
    </row>
    <row r="8654" spans="4:4">
      <c r="D8654"/>
    </row>
    <row r="8655" spans="4:4">
      <c r="D8655"/>
    </row>
    <row r="8656" spans="4:4">
      <c r="D8656"/>
    </row>
    <row r="8657" spans="4:4">
      <c r="D8657"/>
    </row>
    <row r="8658" spans="4:4">
      <c r="D8658"/>
    </row>
    <row r="8659" spans="4:4">
      <c r="D8659"/>
    </row>
    <row r="8660" spans="4:4">
      <c r="D8660"/>
    </row>
    <row r="8661" spans="4:4">
      <c r="D8661"/>
    </row>
    <row r="8662" spans="4:4">
      <c r="D8662"/>
    </row>
    <row r="8663" spans="4:4">
      <c r="D8663"/>
    </row>
    <row r="8664" spans="4:4">
      <c r="D8664"/>
    </row>
    <row r="8665" spans="4:4">
      <c r="D8665"/>
    </row>
    <row r="8666" spans="4:4">
      <c r="D8666"/>
    </row>
    <row r="8667" spans="4:4">
      <c r="D8667"/>
    </row>
    <row r="8668" spans="4:4">
      <c r="D8668"/>
    </row>
    <row r="8669" spans="4:4">
      <c r="D8669"/>
    </row>
    <row r="8670" spans="4:4">
      <c r="D8670"/>
    </row>
    <row r="8671" spans="4:4">
      <c r="D8671"/>
    </row>
    <row r="8672" spans="4:4">
      <c r="D8672"/>
    </row>
    <row r="8673" spans="4:4">
      <c r="D8673"/>
    </row>
    <row r="8674" spans="4:4">
      <c r="D8674"/>
    </row>
    <row r="8675" spans="4:4">
      <c r="D8675"/>
    </row>
    <row r="8676" spans="4:4">
      <c r="D8676"/>
    </row>
    <row r="8677" spans="4:4">
      <c r="D8677"/>
    </row>
    <row r="8678" spans="4:4">
      <c r="D8678"/>
    </row>
    <row r="8679" spans="4:4">
      <c r="D8679"/>
    </row>
    <row r="8680" spans="4:4">
      <c r="D8680"/>
    </row>
    <row r="8681" spans="4:4">
      <c r="D8681"/>
    </row>
    <row r="8682" spans="4:4">
      <c r="D8682"/>
    </row>
    <row r="8683" spans="4:4">
      <c r="D8683"/>
    </row>
    <row r="8684" spans="4:4">
      <c r="D8684"/>
    </row>
    <row r="8685" spans="4:4">
      <c r="D8685"/>
    </row>
    <row r="8686" spans="4:4">
      <c r="D8686"/>
    </row>
    <row r="8687" spans="4:4">
      <c r="D8687"/>
    </row>
    <row r="8688" spans="4:4">
      <c r="D8688"/>
    </row>
    <row r="8689" spans="4:4">
      <c r="D8689"/>
    </row>
    <row r="8690" spans="4:4">
      <c r="D8690"/>
    </row>
    <row r="8691" spans="4:4">
      <c r="D8691"/>
    </row>
    <row r="8692" spans="4:4">
      <c r="D8692"/>
    </row>
    <row r="8693" spans="4:4">
      <c r="D8693"/>
    </row>
    <row r="8694" spans="4:4">
      <c r="D8694"/>
    </row>
    <row r="8695" spans="4:4">
      <c r="D8695"/>
    </row>
    <row r="8696" spans="4:4">
      <c r="D8696"/>
    </row>
    <row r="8697" spans="4:4">
      <c r="D8697"/>
    </row>
    <row r="8698" spans="4:4">
      <c r="D8698"/>
    </row>
    <row r="8699" spans="4:4">
      <c r="D8699"/>
    </row>
    <row r="8700" spans="4:4">
      <c r="D8700"/>
    </row>
    <row r="8701" spans="4:4">
      <c r="D8701"/>
    </row>
    <row r="8702" spans="4:4">
      <c r="D8702"/>
    </row>
    <row r="8703" spans="4:4">
      <c r="D8703"/>
    </row>
    <row r="8704" spans="4:4">
      <c r="D8704"/>
    </row>
    <row r="8705" spans="4:4">
      <c r="D8705"/>
    </row>
    <row r="8706" spans="4:4">
      <c r="D8706"/>
    </row>
    <row r="8707" spans="4:4">
      <c r="D8707"/>
    </row>
    <row r="8708" spans="4:4">
      <c r="D8708"/>
    </row>
    <row r="8709" spans="4:4">
      <c r="D8709"/>
    </row>
    <row r="8710" spans="4:4">
      <c r="D8710"/>
    </row>
    <row r="8711" spans="4:4">
      <c r="D8711"/>
    </row>
    <row r="8712" spans="4:4">
      <c r="D8712"/>
    </row>
    <row r="8713" spans="4:4">
      <c r="D8713"/>
    </row>
    <row r="8714" spans="4:4">
      <c r="D8714"/>
    </row>
    <row r="8715" spans="4:4">
      <c r="D8715"/>
    </row>
    <row r="8716" spans="4:4">
      <c r="D8716"/>
    </row>
    <row r="8717" spans="4:4">
      <c r="D8717"/>
    </row>
    <row r="8718" spans="4:4">
      <c r="D8718"/>
    </row>
    <row r="8719" spans="4:4">
      <c r="D8719"/>
    </row>
    <row r="8720" spans="4:4">
      <c r="D8720"/>
    </row>
    <row r="8721" spans="4:4">
      <c r="D8721"/>
    </row>
    <row r="8722" spans="4:4">
      <c r="D8722"/>
    </row>
    <row r="8723" spans="4:4">
      <c r="D8723"/>
    </row>
    <row r="8724" spans="4:4">
      <c r="D8724"/>
    </row>
    <row r="8725" spans="4:4">
      <c r="D8725"/>
    </row>
    <row r="8726" spans="4:4">
      <c r="D8726"/>
    </row>
    <row r="8727" spans="4:4">
      <c r="D8727"/>
    </row>
    <row r="8728" spans="4:4">
      <c r="D8728"/>
    </row>
    <row r="8729" spans="4:4">
      <c r="D8729"/>
    </row>
    <row r="8730" spans="4:4">
      <c r="D8730"/>
    </row>
    <row r="8731" spans="4:4">
      <c r="D8731"/>
    </row>
    <row r="8732" spans="4:4">
      <c r="D8732"/>
    </row>
    <row r="8733" spans="4:4">
      <c r="D8733"/>
    </row>
    <row r="8734" spans="4:4">
      <c r="D8734"/>
    </row>
    <row r="8735" spans="4:4">
      <c r="D8735"/>
    </row>
    <row r="8736" spans="4:4">
      <c r="D8736"/>
    </row>
    <row r="8737" spans="4:4">
      <c r="D8737"/>
    </row>
    <row r="8738" spans="4:4">
      <c r="D8738"/>
    </row>
    <row r="8739" spans="4:4">
      <c r="D8739"/>
    </row>
    <row r="8740" spans="4:4">
      <c r="D8740"/>
    </row>
    <row r="8741" spans="4:4">
      <c r="D8741"/>
    </row>
    <row r="8742" spans="4:4">
      <c r="D8742"/>
    </row>
    <row r="8743" spans="4:4">
      <c r="D8743"/>
    </row>
    <row r="8744" spans="4:4">
      <c r="D8744"/>
    </row>
    <row r="8745" spans="4:4">
      <c r="D8745"/>
    </row>
    <row r="8746" spans="4:4">
      <c r="D8746"/>
    </row>
    <row r="8747" spans="4:4">
      <c r="D8747"/>
    </row>
    <row r="8748" spans="4:4">
      <c r="D8748"/>
    </row>
    <row r="8749" spans="4:4">
      <c r="D8749"/>
    </row>
    <row r="8750" spans="4:4">
      <c r="D8750"/>
    </row>
    <row r="8751" spans="4:4">
      <c r="D8751"/>
    </row>
    <row r="8752" spans="4:4">
      <c r="D8752"/>
    </row>
    <row r="8753" spans="4:4">
      <c r="D8753"/>
    </row>
    <row r="8754" spans="4:4">
      <c r="D8754"/>
    </row>
    <row r="8755" spans="4:4">
      <c r="D8755"/>
    </row>
    <row r="8756" spans="4:4">
      <c r="D8756"/>
    </row>
    <row r="8757" spans="4:4">
      <c r="D8757"/>
    </row>
    <row r="8758" spans="4:4">
      <c r="D8758"/>
    </row>
    <row r="8759" spans="4:4">
      <c r="D8759"/>
    </row>
    <row r="8760" spans="4:4">
      <c r="D8760"/>
    </row>
    <row r="8761" spans="4:4">
      <c r="D8761"/>
    </row>
    <row r="8762" spans="4:4">
      <c r="D8762"/>
    </row>
    <row r="8763" spans="4:4">
      <c r="D8763"/>
    </row>
    <row r="8764" spans="4:4">
      <c r="D8764"/>
    </row>
    <row r="8765" spans="4:4">
      <c r="D8765"/>
    </row>
    <row r="8766" spans="4:4">
      <c r="D8766"/>
    </row>
    <row r="8767" spans="4:4">
      <c r="D8767"/>
    </row>
    <row r="8768" spans="4:4">
      <c r="D8768"/>
    </row>
    <row r="8769" spans="4:4">
      <c r="D8769"/>
    </row>
    <row r="8770" spans="4:4">
      <c r="D8770"/>
    </row>
    <row r="8771" spans="4:4">
      <c r="D8771"/>
    </row>
    <row r="8772" spans="4:4">
      <c r="D8772"/>
    </row>
    <row r="8773" spans="4:4">
      <c r="D8773"/>
    </row>
    <row r="8774" spans="4:4">
      <c r="D8774"/>
    </row>
    <row r="8775" spans="4:4">
      <c r="D8775"/>
    </row>
    <row r="8776" spans="4:4">
      <c r="D8776"/>
    </row>
    <row r="8777" spans="4:4">
      <c r="D8777"/>
    </row>
    <row r="8778" spans="4:4">
      <c r="D8778"/>
    </row>
    <row r="8779" spans="4:4">
      <c r="D8779"/>
    </row>
    <row r="8780" spans="4:4">
      <c r="D8780"/>
    </row>
    <row r="8781" spans="4:4">
      <c r="D8781"/>
    </row>
    <row r="8782" spans="4:4">
      <c r="D8782"/>
    </row>
    <row r="8783" spans="4:4">
      <c r="D8783"/>
    </row>
    <row r="8784" spans="4:4">
      <c r="D8784"/>
    </row>
    <row r="8785" spans="4:4">
      <c r="D8785"/>
    </row>
    <row r="8786" spans="4:4">
      <c r="D8786"/>
    </row>
    <row r="8787" spans="4:4">
      <c r="D8787"/>
    </row>
    <row r="8788" spans="4:4">
      <c r="D8788"/>
    </row>
    <row r="8789" spans="4:4">
      <c r="D8789"/>
    </row>
    <row r="8790" spans="4:4">
      <c r="D8790"/>
    </row>
    <row r="8791" spans="4:4">
      <c r="D8791"/>
    </row>
    <row r="8792" spans="4:4">
      <c r="D8792"/>
    </row>
    <row r="8793" spans="4:4">
      <c r="D8793"/>
    </row>
    <row r="8794" spans="4:4">
      <c r="D8794"/>
    </row>
    <row r="8795" spans="4:4">
      <c r="D8795"/>
    </row>
    <row r="8796" spans="4:4">
      <c r="D8796"/>
    </row>
    <row r="8797" spans="4:4">
      <c r="D8797"/>
    </row>
    <row r="8798" spans="4:4">
      <c r="D8798"/>
    </row>
    <row r="8799" spans="4:4">
      <c r="D8799"/>
    </row>
    <row r="8800" spans="4:4">
      <c r="D8800"/>
    </row>
    <row r="8801" spans="4:4">
      <c r="D8801"/>
    </row>
    <row r="8802" spans="4:4">
      <c r="D8802"/>
    </row>
    <row r="8803" spans="4:4">
      <c r="D8803"/>
    </row>
    <row r="8804" spans="4:4">
      <c r="D8804"/>
    </row>
    <row r="8805" spans="4:4">
      <c r="D8805"/>
    </row>
    <row r="8806" spans="4:4">
      <c r="D8806"/>
    </row>
    <row r="8807" spans="4:4">
      <c r="D8807"/>
    </row>
    <row r="8808" spans="4:4">
      <c r="D8808"/>
    </row>
    <row r="8809" spans="4:4">
      <c r="D8809"/>
    </row>
    <row r="8810" spans="4:4">
      <c r="D8810"/>
    </row>
    <row r="8811" spans="4:4">
      <c r="D8811"/>
    </row>
    <row r="8812" spans="4:4">
      <c r="D8812"/>
    </row>
    <row r="8813" spans="4:4">
      <c r="D8813"/>
    </row>
    <row r="8814" spans="4:4">
      <c r="D8814"/>
    </row>
    <row r="8815" spans="4:4">
      <c r="D8815"/>
    </row>
    <row r="8816" spans="4:4">
      <c r="D8816"/>
    </row>
    <row r="8817" spans="4:4">
      <c r="D8817"/>
    </row>
    <row r="8818" spans="4:4">
      <c r="D8818"/>
    </row>
    <row r="8819" spans="4:4">
      <c r="D8819"/>
    </row>
    <row r="8820" spans="4:4">
      <c r="D8820"/>
    </row>
    <row r="8821" spans="4:4">
      <c r="D8821"/>
    </row>
    <row r="8822" spans="4:4">
      <c r="D8822"/>
    </row>
    <row r="8823" spans="4:4">
      <c r="D8823"/>
    </row>
    <row r="8824" spans="4:4">
      <c r="D8824"/>
    </row>
    <row r="8825" spans="4:4">
      <c r="D8825"/>
    </row>
    <row r="8826" spans="4:4">
      <c r="D8826"/>
    </row>
    <row r="8827" spans="4:4">
      <c r="D8827"/>
    </row>
    <row r="8828" spans="4:4">
      <c r="D8828"/>
    </row>
    <row r="8829" spans="4:4">
      <c r="D8829"/>
    </row>
    <row r="8830" spans="4:4">
      <c r="D8830"/>
    </row>
    <row r="8831" spans="4:4">
      <c r="D8831"/>
    </row>
    <row r="8832" spans="4:4">
      <c r="D8832"/>
    </row>
    <row r="8833" spans="4:4">
      <c r="D8833"/>
    </row>
    <row r="8834" spans="4:4">
      <c r="D8834"/>
    </row>
    <row r="8835" spans="4:4">
      <c r="D8835"/>
    </row>
    <row r="8836" spans="4:4">
      <c r="D8836"/>
    </row>
    <row r="8837" spans="4:4">
      <c r="D8837"/>
    </row>
    <row r="8838" spans="4:4">
      <c r="D8838"/>
    </row>
    <row r="8839" spans="4:4">
      <c r="D8839"/>
    </row>
    <row r="8840" spans="4:4">
      <c r="D8840"/>
    </row>
    <row r="8841" spans="4:4">
      <c r="D8841"/>
    </row>
    <row r="8842" spans="4:4">
      <c r="D8842"/>
    </row>
    <row r="8843" spans="4:4">
      <c r="D8843"/>
    </row>
    <row r="8844" spans="4:4">
      <c r="D8844"/>
    </row>
    <row r="8845" spans="4:4">
      <c r="D8845"/>
    </row>
    <row r="8846" spans="4:4">
      <c r="D8846"/>
    </row>
    <row r="8847" spans="4:4">
      <c r="D8847"/>
    </row>
    <row r="8848" spans="4:4">
      <c r="D8848"/>
    </row>
    <row r="8849" spans="4:4">
      <c r="D8849"/>
    </row>
    <row r="8850" spans="4:4">
      <c r="D8850"/>
    </row>
    <row r="8851" spans="4:4">
      <c r="D8851"/>
    </row>
    <row r="8852" spans="4:4">
      <c r="D8852"/>
    </row>
    <row r="8853" spans="4:4">
      <c r="D8853"/>
    </row>
    <row r="8854" spans="4:4">
      <c r="D8854"/>
    </row>
    <row r="8855" spans="4:4">
      <c r="D8855"/>
    </row>
    <row r="8856" spans="4:4">
      <c r="D8856"/>
    </row>
    <row r="8857" spans="4:4">
      <c r="D8857"/>
    </row>
    <row r="8858" spans="4:4">
      <c r="D8858"/>
    </row>
    <row r="8859" spans="4:4">
      <c r="D8859"/>
    </row>
    <row r="8860" spans="4:4">
      <c r="D8860"/>
    </row>
    <row r="8861" spans="4:4">
      <c r="D8861"/>
    </row>
    <row r="8862" spans="4:4">
      <c r="D8862"/>
    </row>
    <row r="8863" spans="4:4">
      <c r="D8863"/>
    </row>
    <row r="8864" spans="4:4">
      <c r="D8864"/>
    </row>
    <row r="8865" spans="4:4">
      <c r="D8865"/>
    </row>
    <row r="8866" spans="4:4">
      <c r="D8866"/>
    </row>
    <row r="8867" spans="4:4">
      <c r="D8867"/>
    </row>
    <row r="8868" spans="4:4">
      <c r="D8868"/>
    </row>
    <row r="8869" spans="4:4">
      <c r="D8869"/>
    </row>
    <row r="8870" spans="4:4">
      <c r="D8870"/>
    </row>
    <row r="8871" spans="4:4">
      <c r="D8871"/>
    </row>
    <row r="8872" spans="4:4">
      <c r="D8872"/>
    </row>
    <row r="8873" spans="4:4">
      <c r="D8873"/>
    </row>
    <row r="8874" spans="4:4">
      <c r="D8874"/>
    </row>
    <row r="8875" spans="4:4">
      <c r="D8875"/>
    </row>
    <row r="8876" spans="4:4">
      <c r="D8876"/>
    </row>
    <row r="8877" spans="4:4">
      <c r="D8877"/>
    </row>
    <row r="8878" spans="4:4">
      <c r="D8878"/>
    </row>
    <row r="8879" spans="4:4">
      <c r="D8879"/>
    </row>
    <row r="8880" spans="4:4">
      <c r="D8880"/>
    </row>
    <row r="8881" spans="4:4">
      <c r="D8881"/>
    </row>
    <row r="8882" spans="4:4">
      <c r="D8882"/>
    </row>
    <row r="8883" spans="4:4">
      <c r="D8883"/>
    </row>
    <row r="8884" spans="4:4">
      <c r="D8884"/>
    </row>
    <row r="8885" spans="4:4">
      <c r="D8885"/>
    </row>
    <row r="8886" spans="4:4">
      <c r="D8886"/>
    </row>
    <row r="8887" spans="4:4">
      <c r="D8887"/>
    </row>
    <row r="8888" spans="4:4">
      <c r="D8888"/>
    </row>
    <row r="8889" spans="4:4">
      <c r="D8889"/>
    </row>
    <row r="8890" spans="4:4">
      <c r="D8890"/>
    </row>
    <row r="8891" spans="4:4">
      <c r="D8891"/>
    </row>
    <row r="8892" spans="4:4">
      <c r="D8892"/>
    </row>
    <row r="8893" spans="4:4">
      <c r="D8893"/>
    </row>
    <row r="8894" spans="4:4">
      <c r="D8894"/>
    </row>
    <row r="8895" spans="4:4">
      <c r="D8895"/>
    </row>
    <row r="8896" spans="4:4">
      <c r="D8896"/>
    </row>
    <row r="8897" spans="4:4">
      <c r="D8897"/>
    </row>
    <row r="8898" spans="4:4">
      <c r="D8898"/>
    </row>
    <row r="8899" spans="4:4">
      <c r="D8899"/>
    </row>
    <row r="8900" spans="4:4">
      <c r="D8900"/>
    </row>
    <row r="8901" spans="4:4">
      <c r="D8901"/>
    </row>
    <row r="8902" spans="4:4">
      <c r="D8902"/>
    </row>
    <row r="8903" spans="4:4">
      <c r="D8903"/>
    </row>
    <row r="8904" spans="4:4">
      <c r="D8904"/>
    </row>
    <row r="8905" spans="4:4">
      <c r="D8905"/>
    </row>
    <row r="8906" spans="4:4">
      <c r="D8906"/>
    </row>
    <row r="8907" spans="4:4">
      <c r="D8907"/>
    </row>
    <row r="8908" spans="4:4">
      <c r="D8908"/>
    </row>
    <row r="8909" spans="4:4">
      <c r="D8909"/>
    </row>
    <row r="8910" spans="4:4">
      <c r="D8910"/>
    </row>
    <row r="8911" spans="4:4">
      <c r="D8911"/>
    </row>
    <row r="8912" spans="4:4">
      <c r="D8912"/>
    </row>
    <row r="8913" spans="4:4">
      <c r="D8913"/>
    </row>
    <row r="8914" spans="4:4">
      <c r="D8914"/>
    </row>
    <row r="8915" spans="4:4">
      <c r="D8915"/>
    </row>
    <row r="8916" spans="4:4">
      <c r="D8916"/>
    </row>
    <row r="8917" spans="4:4">
      <c r="D8917"/>
    </row>
    <row r="8918" spans="4:4">
      <c r="D8918"/>
    </row>
    <row r="8919" spans="4:4">
      <c r="D8919"/>
    </row>
    <row r="8920" spans="4:4">
      <c r="D8920"/>
    </row>
    <row r="8921" spans="4:4">
      <c r="D8921"/>
    </row>
    <row r="8922" spans="4:4">
      <c r="D8922"/>
    </row>
    <row r="8923" spans="4:4">
      <c r="D8923"/>
    </row>
    <row r="8924" spans="4:4">
      <c r="D8924"/>
    </row>
    <row r="8925" spans="4:4">
      <c r="D8925"/>
    </row>
    <row r="8926" spans="4:4">
      <c r="D8926"/>
    </row>
    <row r="8927" spans="4:4">
      <c r="D8927"/>
    </row>
    <row r="8928" spans="4:4">
      <c r="D8928"/>
    </row>
    <row r="8929" spans="4:4">
      <c r="D8929"/>
    </row>
    <row r="8930" spans="4:4">
      <c r="D8930"/>
    </row>
    <row r="8931" spans="4:4">
      <c r="D8931"/>
    </row>
    <row r="8932" spans="4:4">
      <c r="D8932"/>
    </row>
    <row r="8933" spans="4:4">
      <c r="D8933"/>
    </row>
    <row r="8934" spans="4:4">
      <c r="D8934"/>
    </row>
    <row r="8935" spans="4:4">
      <c r="D8935"/>
    </row>
    <row r="8936" spans="4:4">
      <c r="D8936"/>
    </row>
    <row r="8937" spans="4:4">
      <c r="D8937"/>
    </row>
    <row r="8938" spans="4:4">
      <c r="D8938"/>
    </row>
    <row r="8939" spans="4:4">
      <c r="D8939"/>
    </row>
    <row r="8940" spans="4:4">
      <c r="D8940"/>
    </row>
    <row r="8941" spans="4:4">
      <c r="D8941"/>
    </row>
    <row r="8942" spans="4:4">
      <c r="D8942"/>
    </row>
    <row r="8943" spans="4:4">
      <c r="D8943"/>
    </row>
    <row r="8944" spans="4:4">
      <c r="D8944"/>
    </row>
    <row r="8945" spans="4:4">
      <c r="D8945"/>
    </row>
    <row r="8946" spans="4:4">
      <c r="D8946"/>
    </row>
    <row r="8947" spans="4:4">
      <c r="D8947"/>
    </row>
    <row r="8948" spans="4:4">
      <c r="D8948"/>
    </row>
    <row r="8949" spans="4:4">
      <c r="D8949"/>
    </row>
    <row r="8950" spans="4:4">
      <c r="D8950"/>
    </row>
    <row r="8951" spans="4:4">
      <c r="D8951"/>
    </row>
    <row r="8952" spans="4:4">
      <c r="D8952"/>
    </row>
    <row r="8953" spans="4:4">
      <c r="D8953"/>
    </row>
    <row r="8954" spans="4:4">
      <c r="D8954"/>
    </row>
    <row r="8955" spans="4:4">
      <c r="D8955"/>
    </row>
    <row r="8956" spans="4:4">
      <c r="D8956"/>
    </row>
    <row r="8957" spans="4:4">
      <c r="D8957"/>
    </row>
    <row r="8958" spans="4:4">
      <c r="D8958"/>
    </row>
    <row r="8959" spans="4:4">
      <c r="D8959"/>
    </row>
    <row r="8960" spans="4:4">
      <c r="D8960"/>
    </row>
    <row r="8961" spans="4:4">
      <c r="D8961"/>
    </row>
    <row r="8962" spans="4:4">
      <c r="D8962"/>
    </row>
    <row r="8963" spans="4:4">
      <c r="D8963"/>
    </row>
    <row r="8964" spans="4:4">
      <c r="D8964"/>
    </row>
    <row r="8965" spans="4:4">
      <c r="D8965"/>
    </row>
    <row r="8966" spans="4:4">
      <c r="D8966"/>
    </row>
    <row r="8967" spans="4:4">
      <c r="D8967"/>
    </row>
    <row r="8968" spans="4:4">
      <c r="D8968"/>
    </row>
    <row r="8969" spans="4:4">
      <c r="D8969"/>
    </row>
    <row r="8970" spans="4:4">
      <c r="D8970"/>
    </row>
    <row r="8971" spans="4:4">
      <c r="D8971"/>
    </row>
    <row r="8972" spans="4:4">
      <c r="D8972"/>
    </row>
    <row r="8973" spans="4:4">
      <c r="D8973"/>
    </row>
    <row r="8974" spans="4:4">
      <c r="D8974"/>
    </row>
    <row r="8975" spans="4:4">
      <c r="D8975"/>
    </row>
    <row r="8976" spans="4:4">
      <c r="D8976"/>
    </row>
    <row r="8977" spans="4:4">
      <c r="D8977"/>
    </row>
    <row r="8978" spans="4:4">
      <c r="D8978"/>
    </row>
    <row r="8979" spans="4:4">
      <c r="D8979"/>
    </row>
    <row r="8980" spans="4:4">
      <c r="D8980"/>
    </row>
    <row r="8981" spans="4:4">
      <c r="D8981"/>
    </row>
    <row r="8982" spans="4:4">
      <c r="D8982"/>
    </row>
    <row r="8983" spans="4:4">
      <c r="D8983"/>
    </row>
    <row r="8984" spans="4:4">
      <c r="D8984"/>
    </row>
    <row r="8985" spans="4:4">
      <c r="D8985"/>
    </row>
    <row r="8986" spans="4:4">
      <c r="D8986"/>
    </row>
    <row r="8987" spans="4:4">
      <c r="D8987"/>
    </row>
    <row r="8988" spans="4:4">
      <c r="D8988"/>
    </row>
    <row r="8989" spans="4:4">
      <c r="D8989"/>
    </row>
    <row r="8990" spans="4:4">
      <c r="D8990"/>
    </row>
    <row r="8991" spans="4:4">
      <c r="D8991"/>
    </row>
    <row r="8992" spans="4:4">
      <c r="D8992"/>
    </row>
    <row r="8993" spans="4:4">
      <c r="D8993"/>
    </row>
    <row r="8994" spans="4:4">
      <c r="D8994"/>
    </row>
    <row r="8995" spans="4:4">
      <c r="D8995"/>
    </row>
    <row r="8996" spans="4:4">
      <c r="D8996"/>
    </row>
    <row r="8997" spans="4:4">
      <c r="D8997"/>
    </row>
    <row r="8998" spans="4:4">
      <c r="D8998"/>
    </row>
    <row r="8999" spans="4:4">
      <c r="D8999"/>
    </row>
    <row r="9000" spans="4:4">
      <c r="D9000"/>
    </row>
    <row r="9001" spans="4:4">
      <c r="D9001"/>
    </row>
    <row r="9002" spans="4:4">
      <c r="D9002"/>
    </row>
    <row r="9003" spans="4:4">
      <c r="D9003"/>
    </row>
    <row r="9004" spans="4:4">
      <c r="D9004"/>
    </row>
    <row r="9005" spans="4:4">
      <c r="D9005"/>
    </row>
    <row r="9006" spans="4:4">
      <c r="D9006"/>
    </row>
    <row r="9007" spans="4:4">
      <c r="D9007"/>
    </row>
    <row r="9008" spans="4:4">
      <c r="D9008"/>
    </row>
    <row r="9009" spans="4:4">
      <c r="D9009"/>
    </row>
    <row r="9010" spans="4:4">
      <c r="D9010"/>
    </row>
    <row r="9011" spans="4:4">
      <c r="D9011"/>
    </row>
    <row r="9012" spans="4:4">
      <c r="D9012"/>
    </row>
    <row r="9013" spans="4:4">
      <c r="D9013"/>
    </row>
    <row r="9014" spans="4:4">
      <c r="D9014"/>
    </row>
    <row r="9015" spans="4:4">
      <c r="D9015"/>
    </row>
    <row r="9016" spans="4:4">
      <c r="D9016"/>
    </row>
    <row r="9017" spans="4:4">
      <c r="D9017"/>
    </row>
    <row r="9018" spans="4:4">
      <c r="D9018"/>
    </row>
    <row r="9019" spans="4:4">
      <c r="D9019"/>
    </row>
    <row r="9020" spans="4:4">
      <c r="D9020"/>
    </row>
    <row r="9021" spans="4:4">
      <c r="D9021"/>
    </row>
    <row r="9022" spans="4:4">
      <c r="D9022"/>
    </row>
    <row r="9023" spans="4:4">
      <c r="D9023"/>
    </row>
    <row r="9024" spans="4:4">
      <c r="D9024"/>
    </row>
    <row r="9025" spans="4:4">
      <c r="D9025"/>
    </row>
    <row r="9026" spans="4:4">
      <c r="D9026"/>
    </row>
    <row r="9027" spans="4:4">
      <c r="D9027"/>
    </row>
    <row r="9028" spans="4:4">
      <c r="D9028"/>
    </row>
    <row r="9029" spans="4:4">
      <c r="D9029"/>
    </row>
    <row r="9030" spans="4:4">
      <c r="D9030"/>
    </row>
    <row r="9031" spans="4:4">
      <c r="D9031"/>
    </row>
    <row r="9032" spans="4:4">
      <c r="D9032"/>
    </row>
    <row r="9033" spans="4:4">
      <c r="D9033"/>
    </row>
    <row r="9034" spans="4:4">
      <c r="D9034"/>
    </row>
    <row r="9035" spans="4:4">
      <c r="D9035"/>
    </row>
    <row r="9036" spans="4:4">
      <c r="D9036"/>
    </row>
    <row r="9037" spans="4:4">
      <c r="D9037"/>
    </row>
    <row r="9038" spans="4:4">
      <c r="D9038"/>
    </row>
    <row r="9039" spans="4:4">
      <c r="D9039"/>
    </row>
    <row r="9040" spans="4:4">
      <c r="D9040"/>
    </row>
    <row r="9041" spans="4:4">
      <c r="D9041"/>
    </row>
    <row r="9042" spans="4:4">
      <c r="D9042"/>
    </row>
    <row r="9043" spans="4:4">
      <c r="D9043"/>
    </row>
    <row r="9044" spans="4:4">
      <c r="D9044"/>
    </row>
    <row r="9045" spans="4:4">
      <c r="D9045"/>
    </row>
    <row r="9046" spans="4:4">
      <c r="D9046"/>
    </row>
    <row r="9047" spans="4:4">
      <c r="D9047"/>
    </row>
    <row r="9048" spans="4:4">
      <c r="D9048"/>
    </row>
    <row r="9049" spans="4:4">
      <c r="D9049"/>
    </row>
    <row r="9050" spans="4:4">
      <c r="D9050"/>
    </row>
    <row r="9051" spans="4:4">
      <c r="D9051"/>
    </row>
    <row r="9052" spans="4:4">
      <c r="D9052"/>
    </row>
    <row r="9053" spans="4:4">
      <c r="D9053"/>
    </row>
    <row r="9054" spans="4:4">
      <c r="D9054"/>
    </row>
    <row r="9055" spans="4:4">
      <c r="D9055"/>
    </row>
    <row r="9056" spans="4:4">
      <c r="D9056"/>
    </row>
    <row r="9057" spans="4:4">
      <c r="D9057"/>
    </row>
    <row r="9058" spans="4:4">
      <c r="D9058"/>
    </row>
    <row r="9059" spans="4:4">
      <c r="D9059"/>
    </row>
    <row r="9060" spans="4:4">
      <c r="D9060"/>
    </row>
    <row r="9061" spans="4:4">
      <c r="D9061"/>
    </row>
    <row r="9062" spans="4:4">
      <c r="D9062"/>
    </row>
    <row r="9063" spans="4:4">
      <c r="D9063"/>
    </row>
    <row r="9064" spans="4:4">
      <c r="D9064"/>
    </row>
    <row r="9065" spans="4:4">
      <c r="D9065"/>
    </row>
    <row r="9066" spans="4:4">
      <c r="D9066"/>
    </row>
    <row r="9067" spans="4:4">
      <c r="D9067"/>
    </row>
    <row r="9068" spans="4:4">
      <c r="D9068"/>
    </row>
    <row r="9069" spans="4:4">
      <c r="D9069"/>
    </row>
    <row r="9070" spans="4:4">
      <c r="D9070"/>
    </row>
    <row r="9071" spans="4:4">
      <c r="D9071"/>
    </row>
    <row r="9072" spans="4:4">
      <c r="D9072"/>
    </row>
    <row r="9073" spans="4:4">
      <c r="D9073"/>
    </row>
    <row r="9074" spans="4:4">
      <c r="D9074"/>
    </row>
    <row r="9075" spans="4:4">
      <c r="D9075"/>
    </row>
    <row r="9076" spans="4:4">
      <c r="D9076"/>
    </row>
    <row r="9077" spans="4:4">
      <c r="D9077"/>
    </row>
    <row r="9078" spans="4:4">
      <c r="D9078"/>
    </row>
    <row r="9079" spans="4:4">
      <c r="D9079"/>
    </row>
    <row r="9080" spans="4:4">
      <c r="D9080"/>
    </row>
    <row r="9081" spans="4:4">
      <c r="D9081"/>
    </row>
    <row r="9082" spans="4:4">
      <c r="D9082"/>
    </row>
    <row r="9083" spans="4:4">
      <c r="D9083"/>
    </row>
    <row r="9084" spans="4:4">
      <c r="D9084"/>
    </row>
    <row r="9085" spans="4:4">
      <c r="D9085"/>
    </row>
    <row r="9086" spans="4:4">
      <c r="D9086"/>
    </row>
    <row r="9087" spans="4:4">
      <c r="D9087"/>
    </row>
    <row r="9088" spans="4:4">
      <c r="D9088"/>
    </row>
    <row r="9089" spans="4:4">
      <c r="D9089"/>
    </row>
    <row r="9090" spans="4:4">
      <c r="D9090"/>
    </row>
    <row r="9091" spans="4:4">
      <c r="D9091"/>
    </row>
    <row r="9092" spans="4:4">
      <c r="D9092"/>
    </row>
    <row r="9093" spans="4:4">
      <c r="D9093"/>
    </row>
    <row r="9094" spans="4:4">
      <c r="D9094"/>
    </row>
    <row r="9095" spans="4:4">
      <c r="D9095"/>
    </row>
    <row r="9096" spans="4:4">
      <c r="D9096"/>
    </row>
    <row r="9097" spans="4:4">
      <c r="D9097"/>
    </row>
    <row r="9098" spans="4:4">
      <c r="D9098"/>
    </row>
    <row r="9099" spans="4:4">
      <c r="D9099"/>
    </row>
    <row r="9100" spans="4:4">
      <c r="D9100"/>
    </row>
    <row r="9101" spans="4:4">
      <c r="D9101"/>
    </row>
    <row r="9102" spans="4:4">
      <c r="D9102"/>
    </row>
    <row r="9103" spans="4:4">
      <c r="D9103"/>
    </row>
    <row r="9104" spans="4:4">
      <c r="D9104"/>
    </row>
    <row r="9105" spans="4:4">
      <c r="D9105"/>
    </row>
    <row r="9106" spans="4:4">
      <c r="D9106"/>
    </row>
    <row r="9107" spans="4:4">
      <c r="D9107"/>
    </row>
    <row r="9108" spans="4:4">
      <c r="D9108"/>
    </row>
    <row r="9109" spans="4:4">
      <c r="D9109"/>
    </row>
    <row r="9110" spans="4:4">
      <c r="D9110"/>
    </row>
    <row r="9111" spans="4:4">
      <c r="D9111"/>
    </row>
    <row r="9112" spans="4:4">
      <c r="D9112"/>
    </row>
    <row r="9113" spans="4:4">
      <c r="D9113"/>
    </row>
    <row r="9114" spans="4:4">
      <c r="D9114"/>
    </row>
    <row r="9115" spans="4:4">
      <c r="D9115"/>
    </row>
    <row r="9116" spans="4:4">
      <c r="D9116"/>
    </row>
    <row r="9117" spans="4:4">
      <c r="D9117"/>
    </row>
    <row r="9118" spans="4:4">
      <c r="D9118"/>
    </row>
    <row r="9119" spans="4:4">
      <c r="D9119"/>
    </row>
    <row r="9120" spans="4:4">
      <c r="D9120"/>
    </row>
    <row r="9121" spans="4:4">
      <c r="D9121"/>
    </row>
    <row r="9122" spans="4:4">
      <c r="D9122"/>
    </row>
    <row r="9123" spans="4:4">
      <c r="D9123"/>
    </row>
    <row r="9124" spans="4:4">
      <c r="D9124"/>
    </row>
    <row r="9125" spans="4:4">
      <c r="D9125"/>
    </row>
    <row r="9126" spans="4:4">
      <c r="D9126"/>
    </row>
    <row r="9127" spans="4:4">
      <c r="D9127"/>
    </row>
    <row r="9128" spans="4:4">
      <c r="D9128"/>
    </row>
    <row r="9129" spans="4:4">
      <c r="D9129"/>
    </row>
    <row r="9130" spans="4:4">
      <c r="D9130"/>
    </row>
    <row r="9131" spans="4:4">
      <c r="D9131"/>
    </row>
    <row r="9132" spans="4:4">
      <c r="D9132"/>
    </row>
    <row r="9133" spans="4:4">
      <c r="D9133"/>
    </row>
    <row r="9134" spans="4:4">
      <c r="D9134"/>
    </row>
    <row r="9135" spans="4:4">
      <c r="D9135"/>
    </row>
    <row r="9136" spans="4:4">
      <c r="D9136"/>
    </row>
    <row r="9137" spans="4:4">
      <c r="D9137"/>
    </row>
    <row r="9138" spans="4:4">
      <c r="D9138"/>
    </row>
    <row r="9139" spans="4:4">
      <c r="D9139"/>
    </row>
    <row r="9140" spans="4:4">
      <c r="D9140"/>
    </row>
    <row r="9141" spans="4:4">
      <c r="D9141"/>
    </row>
    <row r="9142" spans="4:4">
      <c r="D9142"/>
    </row>
    <row r="9143" spans="4:4">
      <c r="D9143"/>
    </row>
    <row r="9144" spans="4:4">
      <c r="D9144"/>
    </row>
    <row r="9145" spans="4:4">
      <c r="D9145"/>
    </row>
    <row r="9146" spans="4:4">
      <c r="D9146"/>
    </row>
    <row r="9147" spans="4:4">
      <c r="D9147"/>
    </row>
    <row r="9148" spans="4:4">
      <c r="D9148"/>
    </row>
    <row r="9149" spans="4:4">
      <c r="D9149"/>
    </row>
    <row r="9150" spans="4:4">
      <c r="D9150"/>
    </row>
    <row r="9151" spans="4:4">
      <c r="D9151"/>
    </row>
    <row r="9152" spans="4:4">
      <c r="D9152"/>
    </row>
    <row r="9153" spans="4:4">
      <c r="D9153"/>
    </row>
    <row r="9154" spans="4:4">
      <c r="D9154"/>
    </row>
    <row r="9155" spans="4:4">
      <c r="D9155"/>
    </row>
    <row r="9156" spans="4:4">
      <c r="D9156"/>
    </row>
    <row r="9157" spans="4:4">
      <c r="D9157"/>
    </row>
    <row r="9158" spans="4:4">
      <c r="D9158"/>
    </row>
    <row r="9159" spans="4:4">
      <c r="D9159"/>
    </row>
    <row r="9160" spans="4:4">
      <c r="D9160"/>
    </row>
    <row r="9161" spans="4:4">
      <c r="D9161"/>
    </row>
    <row r="9162" spans="4:4">
      <c r="D9162"/>
    </row>
    <row r="9163" spans="4:4">
      <c r="D9163"/>
    </row>
    <row r="9164" spans="4:4">
      <c r="D9164"/>
    </row>
    <row r="9165" spans="4:4">
      <c r="D9165"/>
    </row>
    <row r="9166" spans="4:4">
      <c r="D9166"/>
    </row>
    <row r="9167" spans="4:4">
      <c r="D9167"/>
    </row>
    <row r="9168" spans="4:4">
      <c r="D9168"/>
    </row>
    <row r="9169" spans="4:4">
      <c r="D9169"/>
    </row>
    <row r="9170" spans="4:4">
      <c r="D9170"/>
    </row>
    <row r="9171" spans="4:4">
      <c r="D9171"/>
    </row>
    <row r="9172" spans="4:4">
      <c r="D9172"/>
    </row>
    <row r="9173" spans="4:4">
      <c r="D9173"/>
    </row>
    <row r="9174" spans="4:4">
      <c r="D9174"/>
    </row>
    <row r="9175" spans="4:4">
      <c r="D9175"/>
    </row>
    <row r="9176" spans="4:4">
      <c r="D9176"/>
    </row>
    <row r="9177" spans="4:4">
      <c r="D9177"/>
    </row>
    <row r="9178" spans="4:4">
      <c r="D9178"/>
    </row>
    <row r="9179" spans="4:4">
      <c r="D9179"/>
    </row>
    <row r="9180" spans="4:4">
      <c r="D9180"/>
    </row>
    <row r="9181" spans="4:4">
      <c r="D9181"/>
    </row>
    <row r="9182" spans="4:4">
      <c r="D9182"/>
    </row>
    <row r="9183" spans="4:4">
      <c r="D9183"/>
    </row>
    <row r="9184" spans="4:4">
      <c r="D9184"/>
    </row>
    <row r="9185" spans="4:4">
      <c r="D9185"/>
    </row>
    <row r="9186" spans="4:4">
      <c r="D9186"/>
    </row>
    <row r="9187" spans="4:4">
      <c r="D9187"/>
    </row>
    <row r="9188" spans="4:4">
      <c r="D9188"/>
    </row>
    <row r="9189" spans="4:4">
      <c r="D9189"/>
    </row>
    <row r="9190" spans="4:4">
      <c r="D9190"/>
    </row>
    <row r="9191" spans="4:4">
      <c r="D9191"/>
    </row>
    <row r="9192" spans="4:4">
      <c r="D9192"/>
    </row>
    <row r="9193" spans="4:4">
      <c r="D9193"/>
    </row>
    <row r="9194" spans="4:4">
      <c r="D9194"/>
    </row>
    <row r="9195" spans="4:4">
      <c r="D9195"/>
    </row>
    <row r="9196" spans="4:4">
      <c r="D9196"/>
    </row>
    <row r="9197" spans="4:4">
      <c r="D9197"/>
    </row>
    <row r="9198" spans="4:4">
      <c r="D9198"/>
    </row>
    <row r="9199" spans="4:4">
      <c r="D9199"/>
    </row>
    <row r="9200" spans="4:4">
      <c r="D9200"/>
    </row>
    <row r="9201" spans="4:4">
      <c r="D9201"/>
    </row>
    <row r="9202" spans="4:4">
      <c r="D9202"/>
    </row>
    <row r="9203" spans="4:4">
      <c r="D9203"/>
    </row>
    <row r="9204" spans="4:4">
      <c r="D9204"/>
    </row>
    <row r="9205" spans="4:4">
      <c r="D9205"/>
    </row>
    <row r="9206" spans="4:4">
      <c r="D9206"/>
    </row>
    <row r="9207" spans="4:4">
      <c r="D9207"/>
    </row>
    <row r="9208" spans="4:4">
      <c r="D9208"/>
    </row>
    <row r="9209" spans="4:4">
      <c r="D9209"/>
    </row>
    <row r="9210" spans="4:4">
      <c r="D9210"/>
    </row>
    <row r="9211" spans="4:4">
      <c r="D9211"/>
    </row>
    <row r="9212" spans="4:4">
      <c r="D9212"/>
    </row>
    <row r="9213" spans="4:4">
      <c r="D9213"/>
    </row>
    <row r="9214" spans="4:4">
      <c r="D9214"/>
    </row>
    <row r="9215" spans="4:4">
      <c r="D9215"/>
    </row>
    <row r="9216" spans="4:4">
      <c r="D9216"/>
    </row>
    <row r="9217" spans="4:4">
      <c r="D9217"/>
    </row>
    <row r="9218" spans="4:4">
      <c r="D9218"/>
    </row>
    <row r="9219" spans="4:4">
      <c r="D9219"/>
    </row>
    <row r="9220" spans="4:4">
      <c r="D9220"/>
    </row>
    <row r="9221" spans="4:4">
      <c r="D9221"/>
    </row>
    <row r="9222" spans="4:4">
      <c r="D9222"/>
    </row>
    <row r="9223" spans="4:4">
      <c r="D9223"/>
    </row>
    <row r="9224" spans="4:4">
      <c r="D9224"/>
    </row>
    <row r="9225" spans="4:4">
      <c r="D9225"/>
    </row>
    <row r="9226" spans="4:4">
      <c r="D9226"/>
    </row>
    <row r="9227" spans="4:4">
      <c r="D9227"/>
    </row>
    <row r="9228" spans="4:4">
      <c r="D9228"/>
    </row>
    <row r="9229" spans="4:4">
      <c r="D9229"/>
    </row>
    <row r="9230" spans="4:4">
      <c r="D9230"/>
    </row>
    <row r="9231" spans="4:4">
      <c r="D9231"/>
    </row>
    <row r="9232" spans="4:4">
      <c r="D9232"/>
    </row>
    <row r="9233" spans="4:4">
      <c r="D9233"/>
    </row>
    <row r="9234" spans="4:4">
      <c r="D9234"/>
    </row>
    <row r="9235" spans="4:4">
      <c r="D9235"/>
    </row>
    <row r="9236" spans="4:4">
      <c r="D9236"/>
    </row>
    <row r="9237" spans="4:4">
      <c r="D9237"/>
    </row>
    <row r="9238" spans="4:4">
      <c r="D9238"/>
    </row>
    <row r="9239" spans="4:4">
      <c r="D9239"/>
    </row>
    <row r="9240" spans="4:4">
      <c r="D9240"/>
    </row>
    <row r="9241" spans="4:4">
      <c r="D9241"/>
    </row>
    <row r="9242" spans="4:4">
      <c r="D9242"/>
    </row>
    <row r="9243" spans="4:4">
      <c r="D9243"/>
    </row>
    <row r="9244" spans="4:4">
      <c r="D9244"/>
    </row>
    <row r="9245" spans="4:4">
      <c r="D9245"/>
    </row>
    <row r="9246" spans="4:4">
      <c r="D9246"/>
    </row>
    <row r="9247" spans="4:4">
      <c r="D9247"/>
    </row>
    <row r="9248" spans="4:4">
      <c r="D9248"/>
    </row>
    <row r="9249" spans="4:4">
      <c r="D9249"/>
    </row>
    <row r="9250" spans="4:4">
      <c r="D9250"/>
    </row>
    <row r="9251" spans="4:4">
      <c r="D9251"/>
    </row>
    <row r="9252" spans="4:4">
      <c r="D9252"/>
    </row>
    <row r="9253" spans="4:4">
      <c r="D9253"/>
    </row>
    <row r="9254" spans="4:4">
      <c r="D9254"/>
    </row>
    <row r="9255" spans="4:4">
      <c r="D9255"/>
    </row>
    <row r="9256" spans="4:4">
      <c r="D9256"/>
    </row>
    <row r="9257" spans="4:4">
      <c r="D9257"/>
    </row>
    <row r="9258" spans="4:4">
      <c r="D9258"/>
    </row>
    <row r="9259" spans="4:4">
      <c r="D9259"/>
    </row>
    <row r="9260" spans="4:4">
      <c r="D9260"/>
    </row>
    <row r="9261" spans="4:4">
      <c r="D9261"/>
    </row>
    <row r="9262" spans="4:4">
      <c r="D9262"/>
    </row>
    <row r="9263" spans="4:4">
      <c r="D9263"/>
    </row>
    <row r="9264" spans="4:4">
      <c r="D9264"/>
    </row>
    <row r="9265" spans="4:4">
      <c r="D9265"/>
    </row>
    <row r="9266" spans="4:4">
      <c r="D9266"/>
    </row>
    <row r="9267" spans="4:4">
      <c r="D9267"/>
    </row>
    <row r="9268" spans="4:4">
      <c r="D9268"/>
    </row>
    <row r="9269" spans="4:4">
      <c r="D9269"/>
    </row>
    <row r="9270" spans="4:4">
      <c r="D9270"/>
    </row>
    <row r="9271" spans="4:4">
      <c r="D9271"/>
    </row>
    <row r="9272" spans="4:4">
      <c r="D9272"/>
    </row>
    <row r="9273" spans="4:4">
      <c r="D9273"/>
    </row>
    <row r="9274" spans="4:4">
      <c r="D9274"/>
    </row>
    <row r="9275" spans="4:4">
      <c r="D9275"/>
    </row>
    <row r="9276" spans="4:4">
      <c r="D9276"/>
    </row>
    <row r="9277" spans="4:4">
      <c r="D9277"/>
    </row>
    <row r="9278" spans="4:4">
      <c r="D9278"/>
    </row>
    <row r="9279" spans="4:4">
      <c r="D9279"/>
    </row>
    <row r="9280" spans="4:4">
      <c r="D9280"/>
    </row>
    <row r="9281" spans="4:4">
      <c r="D9281"/>
    </row>
    <row r="9282" spans="4:4">
      <c r="D9282"/>
    </row>
    <row r="9283" spans="4:4">
      <c r="D9283"/>
    </row>
    <row r="9284" spans="4:4">
      <c r="D9284"/>
    </row>
    <row r="9285" spans="4:4">
      <c r="D9285"/>
    </row>
    <row r="9286" spans="4:4">
      <c r="D9286"/>
    </row>
    <row r="9287" spans="4:4">
      <c r="D9287"/>
    </row>
    <row r="9288" spans="4:4">
      <c r="D9288"/>
    </row>
    <row r="9289" spans="4:4">
      <c r="D9289"/>
    </row>
    <row r="9290" spans="4:4">
      <c r="D9290"/>
    </row>
    <row r="9291" spans="4:4">
      <c r="D9291"/>
    </row>
    <row r="9292" spans="4:4">
      <c r="D9292"/>
    </row>
    <row r="9293" spans="4:4">
      <c r="D9293"/>
    </row>
    <row r="9294" spans="4:4">
      <c r="D9294"/>
    </row>
    <row r="9295" spans="4:4">
      <c r="D9295"/>
    </row>
    <row r="9296" spans="4:4">
      <c r="D9296"/>
    </row>
    <row r="9297" spans="4:4">
      <c r="D9297"/>
    </row>
    <row r="9298" spans="4:4">
      <c r="D9298"/>
    </row>
    <row r="9299" spans="4:4">
      <c r="D9299"/>
    </row>
    <row r="9300" spans="4:4">
      <c r="D9300"/>
    </row>
    <row r="9301" spans="4:4">
      <c r="D9301"/>
    </row>
    <row r="9302" spans="4:4">
      <c r="D9302"/>
    </row>
    <row r="9303" spans="4:4">
      <c r="D9303"/>
    </row>
    <row r="9304" spans="4:4">
      <c r="D9304"/>
    </row>
    <row r="9305" spans="4:4">
      <c r="D9305"/>
    </row>
    <row r="9306" spans="4:4">
      <c r="D9306"/>
    </row>
    <row r="9307" spans="4:4">
      <c r="D9307"/>
    </row>
    <row r="9308" spans="4:4">
      <c r="D9308"/>
    </row>
    <row r="9309" spans="4:4">
      <c r="D9309"/>
    </row>
    <row r="9310" spans="4:4">
      <c r="D9310"/>
    </row>
    <row r="9311" spans="4:4">
      <c r="D9311"/>
    </row>
    <row r="9312" spans="4:4">
      <c r="D9312"/>
    </row>
    <row r="9313" spans="4:4">
      <c r="D9313"/>
    </row>
    <row r="9314" spans="4:4">
      <c r="D9314"/>
    </row>
    <row r="9315" spans="4:4">
      <c r="D9315"/>
    </row>
    <row r="9316" spans="4:4">
      <c r="D9316"/>
    </row>
    <row r="9317" spans="4:4">
      <c r="D9317"/>
    </row>
    <row r="9318" spans="4:4">
      <c r="D9318"/>
    </row>
    <row r="9319" spans="4:4">
      <c r="D9319"/>
    </row>
    <row r="9320" spans="4:4">
      <c r="D9320"/>
    </row>
    <row r="9321" spans="4:4">
      <c r="D9321"/>
    </row>
    <row r="9322" spans="4:4">
      <c r="D9322"/>
    </row>
    <row r="9323" spans="4:4">
      <c r="D9323"/>
    </row>
    <row r="9324" spans="4:4">
      <c r="D9324"/>
    </row>
    <row r="9325" spans="4:4">
      <c r="D9325"/>
    </row>
    <row r="9326" spans="4:4">
      <c r="D9326"/>
    </row>
    <row r="9327" spans="4:4">
      <c r="D9327"/>
    </row>
    <row r="9328" spans="4:4">
      <c r="D9328"/>
    </row>
    <row r="9329" spans="4:4">
      <c r="D9329"/>
    </row>
    <row r="9330" spans="4:4">
      <c r="D9330"/>
    </row>
    <row r="9331" spans="4:4">
      <c r="D9331"/>
    </row>
    <row r="9332" spans="4:4">
      <c r="D9332"/>
    </row>
    <row r="9333" spans="4:4">
      <c r="D9333"/>
    </row>
    <row r="9334" spans="4:4">
      <c r="D9334"/>
    </row>
    <row r="9335" spans="4:4">
      <c r="D9335"/>
    </row>
    <row r="9336" spans="4:4">
      <c r="D9336"/>
    </row>
    <row r="9337" spans="4:4">
      <c r="D9337"/>
    </row>
    <row r="9338" spans="4:4">
      <c r="D9338"/>
    </row>
    <row r="9339" spans="4:4">
      <c r="D9339"/>
    </row>
    <row r="9340" spans="4:4">
      <c r="D9340"/>
    </row>
    <row r="9341" spans="4:4">
      <c r="D9341"/>
    </row>
    <row r="9342" spans="4:4">
      <c r="D9342"/>
    </row>
    <row r="9343" spans="4:4">
      <c r="D9343"/>
    </row>
    <row r="9344" spans="4:4">
      <c r="D9344"/>
    </row>
    <row r="9345" spans="4:4">
      <c r="D9345"/>
    </row>
    <row r="9346" spans="4:4">
      <c r="D9346"/>
    </row>
    <row r="9347" spans="4:4">
      <c r="D9347"/>
    </row>
    <row r="9348" spans="4:4">
      <c r="D9348"/>
    </row>
    <row r="9349" spans="4:4">
      <c r="D9349"/>
    </row>
    <row r="9350" spans="4:4">
      <c r="D9350"/>
    </row>
    <row r="9351" spans="4:4">
      <c r="D9351"/>
    </row>
    <row r="9352" spans="4:4">
      <c r="D9352"/>
    </row>
    <row r="9353" spans="4:4">
      <c r="D9353"/>
    </row>
    <row r="9354" spans="4:4">
      <c r="D9354"/>
    </row>
    <row r="9355" spans="4:4">
      <c r="D9355"/>
    </row>
    <row r="9356" spans="4:4">
      <c r="D9356"/>
    </row>
    <row r="9357" spans="4:4">
      <c r="D9357"/>
    </row>
    <row r="9358" spans="4:4">
      <c r="D9358"/>
    </row>
    <row r="9359" spans="4:4">
      <c r="D9359"/>
    </row>
    <row r="9360" spans="4:4">
      <c r="D9360"/>
    </row>
    <row r="9361" spans="4:4">
      <c r="D9361"/>
    </row>
    <row r="9362" spans="4:4">
      <c r="D9362"/>
    </row>
    <row r="9363" spans="4:4">
      <c r="D9363"/>
    </row>
    <row r="9364" spans="4:4">
      <c r="D9364"/>
    </row>
    <row r="9365" spans="4:4">
      <c r="D9365"/>
    </row>
    <row r="9366" spans="4:4">
      <c r="D9366"/>
    </row>
    <row r="9367" spans="4:4">
      <c r="D9367"/>
    </row>
    <row r="9368" spans="4:4">
      <c r="D9368"/>
    </row>
    <row r="9369" spans="4:4">
      <c r="D9369"/>
    </row>
    <row r="9370" spans="4:4">
      <c r="D9370"/>
    </row>
    <row r="9371" spans="4:4">
      <c r="D9371"/>
    </row>
    <row r="9372" spans="4:4">
      <c r="D9372"/>
    </row>
    <row r="9373" spans="4:4">
      <c r="D9373"/>
    </row>
    <row r="9374" spans="4:4">
      <c r="D9374"/>
    </row>
    <row r="9375" spans="4:4">
      <c r="D9375"/>
    </row>
    <row r="9376" spans="4:4">
      <c r="D9376"/>
    </row>
    <row r="9377" spans="4:4">
      <c r="D9377"/>
    </row>
    <row r="9378" spans="4:4">
      <c r="D9378"/>
    </row>
    <row r="9379" spans="4:4">
      <c r="D9379"/>
    </row>
    <row r="9380" spans="4:4">
      <c r="D9380"/>
    </row>
    <row r="9381" spans="4:4">
      <c r="D9381"/>
    </row>
    <row r="9382" spans="4:4">
      <c r="D9382"/>
    </row>
    <row r="9383" spans="4:4">
      <c r="D9383"/>
    </row>
    <row r="9384" spans="4:4">
      <c r="D9384"/>
    </row>
    <row r="9385" spans="4:4">
      <c r="D9385"/>
    </row>
    <row r="9386" spans="4:4">
      <c r="D9386"/>
    </row>
    <row r="9387" spans="4:4">
      <c r="D9387"/>
    </row>
    <row r="9388" spans="4:4">
      <c r="D9388"/>
    </row>
    <row r="9389" spans="4:4">
      <c r="D9389"/>
    </row>
    <row r="9390" spans="4:4">
      <c r="D9390"/>
    </row>
    <row r="9391" spans="4:4">
      <c r="D9391"/>
    </row>
    <row r="9392" spans="4:4">
      <c r="D9392"/>
    </row>
    <row r="9393" spans="4:4">
      <c r="D9393"/>
    </row>
    <row r="9394" spans="4:4">
      <c r="D9394"/>
    </row>
    <row r="9395" spans="4:4">
      <c r="D9395"/>
    </row>
    <row r="9396" spans="4:4">
      <c r="D9396"/>
    </row>
    <row r="9397" spans="4:4">
      <c r="D9397"/>
    </row>
    <row r="9398" spans="4:4">
      <c r="D9398"/>
    </row>
    <row r="9399" spans="4:4">
      <c r="D9399"/>
    </row>
    <row r="9400" spans="4:4">
      <c r="D9400"/>
    </row>
    <row r="9401" spans="4:4">
      <c r="D9401"/>
    </row>
    <row r="9402" spans="4:4">
      <c r="D9402"/>
    </row>
    <row r="9403" spans="4:4">
      <c r="D9403"/>
    </row>
    <row r="9404" spans="4:4">
      <c r="D9404"/>
    </row>
    <row r="9405" spans="4:4">
      <c r="D9405"/>
    </row>
    <row r="9406" spans="4:4">
      <c r="D9406"/>
    </row>
    <row r="9407" spans="4:4">
      <c r="D9407"/>
    </row>
    <row r="9408" spans="4:4">
      <c r="D9408"/>
    </row>
    <row r="9409" spans="4:4">
      <c r="D9409"/>
    </row>
    <row r="9410" spans="4:4">
      <c r="D9410"/>
    </row>
    <row r="9411" spans="4:4">
      <c r="D9411"/>
    </row>
    <row r="9412" spans="4:4">
      <c r="D9412"/>
    </row>
    <row r="9413" spans="4:4">
      <c r="D9413"/>
    </row>
    <row r="9414" spans="4:4">
      <c r="D9414"/>
    </row>
    <row r="9415" spans="4:4">
      <c r="D9415"/>
    </row>
    <row r="9416" spans="4:4">
      <c r="D9416"/>
    </row>
    <row r="9417" spans="4:4">
      <c r="D9417"/>
    </row>
    <row r="9418" spans="4:4">
      <c r="D9418"/>
    </row>
    <row r="9419" spans="4:4">
      <c r="D9419"/>
    </row>
    <row r="9420" spans="4:4">
      <c r="D9420"/>
    </row>
    <row r="9421" spans="4:4">
      <c r="D9421"/>
    </row>
    <row r="9422" spans="4:4">
      <c r="D9422"/>
    </row>
    <row r="9423" spans="4:4">
      <c r="D9423"/>
    </row>
    <row r="9424" spans="4:4">
      <c r="D9424"/>
    </row>
    <row r="9425" spans="4:4">
      <c r="D9425"/>
    </row>
    <row r="9426" spans="4:4">
      <c r="D9426"/>
    </row>
    <row r="9427" spans="4:4">
      <c r="D9427"/>
    </row>
    <row r="9428" spans="4:4">
      <c r="D9428"/>
    </row>
    <row r="9429" spans="4:4">
      <c r="D9429"/>
    </row>
    <row r="9430" spans="4:4">
      <c r="D9430"/>
    </row>
    <row r="9431" spans="4:4">
      <c r="D9431"/>
    </row>
    <row r="9432" spans="4:4">
      <c r="D9432"/>
    </row>
    <row r="9433" spans="4:4">
      <c r="D9433"/>
    </row>
    <row r="9434" spans="4:4">
      <c r="D9434"/>
    </row>
    <row r="9435" spans="4:4">
      <c r="D9435"/>
    </row>
    <row r="9436" spans="4:4">
      <c r="D9436"/>
    </row>
    <row r="9437" spans="4:4">
      <c r="D9437"/>
    </row>
    <row r="9438" spans="4:4">
      <c r="D9438"/>
    </row>
    <row r="9439" spans="4:4">
      <c r="D9439"/>
    </row>
    <row r="9440" spans="4:4">
      <c r="D9440"/>
    </row>
    <row r="9441" spans="4:4">
      <c r="D9441"/>
    </row>
    <row r="9442" spans="4:4">
      <c r="D9442"/>
    </row>
    <row r="9443" spans="4:4">
      <c r="D9443"/>
    </row>
    <row r="9444" spans="4:4">
      <c r="D9444"/>
    </row>
    <row r="9445" spans="4:4">
      <c r="D9445"/>
    </row>
    <row r="9446" spans="4:4">
      <c r="D9446"/>
    </row>
    <row r="9447" spans="4:4">
      <c r="D9447"/>
    </row>
    <row r="9448" spans="4:4">
      <c r="D9448"/>
    </row>
    <row r="9449" spans="4:4">
      <c r="D9449"/>
    </row>
    <row r="9450" spans="4:4">
      <c r="D9450"/>
    </row>
    <row r="9451" spans="4:4">
      <c r="D9451"/>
    </row>
    <row r="9452" spans="4:4">
      <c r="D9452"/>
    </row>
    <row r="9453" spans="4:4">
      <c r="D9453"/>
    </row>
    <row r="9454" spans="4:4">
      <c r="D9454"/>
    </row>
    <row r="9455" spans="4:4">
      <c r="D9455"/>
    </row>
    <row r="9456" spans="4:4">
      <c r="D9456"/>
    </row>
    <row r="9457" spans="4:4">
      <c r="D9457"/>
    </row>
    <row r="9458" spans="4:4">
      <c r="D9458"/>
    </row>
    <row r="9459" spans="4:4">
      <c r="D9459"/>
    </row>
    <row r="9460" spans="4:4">
      <c r="D9460"/>
    </row>
    <row r="9461" spans="4:4">
      <c r="D9461"/>
    </row>
    <row r="9462" spans="4:4">
      <c r="D9462"/>
    </row>
    <row r="9463" spans="4:4">
      <c r="D9463"/>
    </row>
    <row r="9464" spans="4:4">
      <c r="D9464"/>
    </row>
    <row r="9465" spans="4:4">
      <c r="D9465"/>
    </row>
    <row r="9466" spans="4:4">
      <c r="D9466"/>
    </row>
    <row r="9467" spans="4:4">
      <c r="D9467"/>
    </row>
    <row r="9468" spans="4:4">
      <c r="D9468"/>
    </row>
    <row r="9469" spans="4:4">
      <c r="D9469"/>
    </row>
    <row r="9470" spans="4:4">
      <c r="D9470"/>
    </row>
    <row r="9471" spans="4:4">
      <c r="D9471"/>
    </row>
    <row r="9472" spans="4:4">
      <c r="D9472"/>
    </row>
    <row r="9473" spans="4:4">
      <c r="D9473"/>
    </row>
    <row r="9474" spans="4:4">
      <c r="D9474"/>
    </row>
    <row r="9475" spans="4:4">
      <c r="D9475"/>
    </row>
    <row r="9476" spans="4:4">
      <c r="D9476"/>
    </row>
    <row r="9477" spans="4:4">
      <c r="D9477"/>
    </row>
    <row r="9478" spans="4:4">
      <c r="D9478"/>
    </row>
    <row r="9479" spans="4:4">
      <c r="D9479"/>
    </row>
    <row r="9480" spans="4:4">
      <c r="D9480"/>
    </row>
    <row r="9481" spans="4:4">
      <c r="D9481"/>
    </row>
    <row r="9482" spans="4:4">
      <c r="D9482"/>
    </row>
    <row r="9483" spans="4:4">
      <c r="D9483"/>
    </row>
    <row r="9484" spans="4:4">
      <c r="D9484"/>
    </row>
    <row r="9485" spans="4:4">
      <c r="D9485"/>
    </row>
    <row r="9486" spans="4:4">
      <c r="D9486"/>
    </row>
    <row r="9487" spans="4:4">
      <c r="D9487"/>
    </row>
    <row r="9488" spans="4:4">
      <c r="D9488"/>
    </row>
    <row r="9489" spans="4:4">
      <c r="D9489"/>
    </row>
    <row r="9490" spans="4:4">
      <c r="D9490"/>
    </row>
    <row r="9491" spans="4:4">
      <c r="D9491"/>
    </row>
    <row r="9492" spans="4:4">
      <c r="D9492"/>
    </row>
    <row r="9493" spans="4:4">
      <c r="D9493"/>
    </row>
    <row r="9494" spans="4:4">
      <c r="D9494"/>
    </row>
    <row r="9495" spans="4:4">
      <c r="D9495"/>
    </row>
    <row r="9496" spans="4:4">
      <c r="D9496"/>
    </row>
    <row r="9497" spans="4:4">
      <c r="D9497"/>
    </row>
    <row r="9498" spans="4:4">
      <c r="D9498"/>
    </row>
    <row r="9499" spans="4:4">
      <c r="D9499"/>
    </row>
    <row r="9500" spans="4:4">
      <c r="D9500"/>
    </row>
    <row r="9501" spans="4:4">
      <c r="D9501"/>
    </row>
    <row r="9502" spans="4:4">
      <c r="D9502"/>
    </row>
    <row r="9503" spans="4:4">
      <c r="D9503"/>
    </row>
    <row r="9504" spans="4:4">
      <c r="D9504"/>
    </row>
    <row r="9505" spans="4:4">
      <c r="D9505"/>
    </row>
    <row r="9506" spans="4:4">
      <c r="D9506"/>
    </row>
    <row r="9507" spans="4:4">
      <c r="D9507"/>
    </row>
    <row r="9508" spans="4:4">
      <c r="D9508"/>
    </row>
    <row r="9509" spans="4:4">
      <c r="D9509"/>
    </row>
    <row r="9510" spans="4:4">
      <c r="D9510"/>
    </row>
    <row r="9511" spans="4:4">
      <c r="D9511"/>
    </row>
    <row r="9512" spans="4:4">
      <c r="D9512"/>
    </row>
    <row r="9513" spans="4:4">
      <c r="D9513"/>
    </row>
    <row r="9514" spans="4:4">
      <c r="D9514"/>
    </row>
    <row r="9515" spans="4:4">
      <c r="D9515"/>
    </row>
    <row r="9516" spans="4:4">
      <c r="D9516"/>
    </row>
    <row r="9517" spans="4:4">
      <c r="D9517"/>
    </row>
    <row r="9518" spans="4:4">
      <c r="D9518"/>
    </row>
    <row r="9519" spans="4:4">
      <c r="D9519"/>
    </row>
    <row r="9520" spans="4:4">
      <c r="D9520"/>
    </row>
    <row r="9521" spans="4:4">
      <c r="D9521"/>
    </row>
    <row r="9522" spans="4:4">
      <c r="D9522"/>
    </row>
    <row r="9523" spans="4:4">
      <c r="D9523"/>
    </row>
    <row r="9524" spans="4:4">
      <c r="D9524"/>
    </row>
    <row r="9525" spans="4:4">
      <c r="D9525"/>
    </row>
    <row r="9526" spans="4:4">
      <c r="D9526"/>
    </row>
    <row r="9527" spans="4:4">
      <c r="D9527"/>
    </row>
    <row r="9528" spans="4:4">
      <c r="D9528"/>
    </row>
    <row r="9529" spans="4:4">
      <c r="D9529"/>
    </row>
    <row r="9530" spans="4:4">
      <c r="D9530"/>
    </row>
    <row r="9531" spans="4:4">
      <c r="D9531"/>
    </row>
    <row r="9532" spans="4:4">
      <c r="D9532"/>
    </row>
    <row r="9533" spans="4:4">
      <c r="D9533"/>
    </row>
    <row r="9534" spans="4:4">
      <c r="D9534"/>
    </row>
    <row r="9535" spans="4:4">
      <c r="D9535"/>
    </row>
    <row r="9536" spans="4:4">
      <c r="D9536"/>
    </row>
    <row r="9537" spans="4:4">
      <c r="D9537"/>
    </row>
    <row r="9538" spans="4:4">
      <c r="D9538"/>
    </row>
    <row r="9539" spans="4:4">
      <c r="D9539"/>
    </row>
    <row r="9540" spans="4:4">
      <c r="D9540"/>
    </row>
    <row r="9541" spans="4:4">
      <c r="D9541"/>
    </row>
    <row r="9542" spans="4:4">
      <c r="D9542"/>
    </row>
    <row r="9543" spans="4:4">
      <c r="D9543"/>
    </row>
    <row r="9544" spans="4:4">
      <c r="D9544"/>
    </row>
    <row r="9545" spans="4:4">
      <c r="D9545"/>
    </row>
    <row r="9546" spans="4:4">
      <c r="D9546"/>
    </row>
    <row r="9547" spans="4:4">
      <c r="D9547"/>
    </row>
    <row r="9548" spans="4:4">
      <c r="D9548"/>
    </row>
    <row r="9549" spans="4:4">
      <c r="D9549"/>
    </row>
    <row r="9550" spans="4:4">
      <c r="D9550"/>
    </row>
    <row r="9551" spans="4:4">
      <c r="D9551"/>
    </row>
    <row r="9552" spans="4:4">
      <c r="D9552"/>
    </row>
    <row r="9553" spans="4:4">
      <c r="D9553"/>
    </row>
    <row r="9554" spans="4:4">
      <c r="D9554"/>
    </row>
    <row r="9555" spans="4:4">
      <c r="D9555"/>
    </row>
    <row r="9556" spans="4:4">
      <c r="D9556"/>
    </row>
    <row r="9557" spans="4:4">
      <c r="D9557"/>
    </row>
    <row r="9558" spans="4:4">
      <c r="D9558"/>
    </row>
    <row r="9559" spans="4:4">
      <c r="D9559"/>
    </row>
    <row r="9560" spans="4:4">
      <c r="D9560"/>
    </row>
    <row r="9561" spans="4:4">
      <c r="D9561"/>
    </row>
    <row r="9562" spans="4:4">
      <c r="D9562"/>
    </row>
    <row r="9563" spans="4:4">
      <c r="D9563"/>
    </row>
    <row r="9564" spans="4:4">
      <c r="D9564"/>
    </row>
    <row r="9565" spans="4:4">
      <c r="D9565"/>
    </row>
    <row r="9566" spans="4:4">
      <c r="D9566"/>
    </row>
    <row r="9567" spans="4:4">
      <c r="D9567"/>
    </row>
    <row r="9568" spans="4:4">
      <c r="D9568"/>
    </row>
    <row r="9569" spans="4:4">
      <c r="D9569"/>
    </row>
    <row r="9570" spans="4:4">
      <c r="D9570"/>
    </row>
    <row r="9571" spans="4:4">
      <c r="D9571"/>
    </row>
    <row r="9572" spans="4:4">
      <c r="D9572"/>
    </row>
    <row r="9573" spans="4:4">
      <c r="D9573"/>
    </row>
    <row r="9574" spans="4:4">
      <c r="D9574"/>
    </row>
    <row r="9575" spans="4:4">
      <c r="D9575"/>
    </row>
    <row r="9576" spans="4:4">
      <c r="D9576"/>
    </row>
    <row r="9577" spans="4:4">
      <c r="D9577"/>
    </row>
    <row r="9578" spans="4:4">
      <c r="D9578"/>
    </row>
    <row r="9579" spans="4:4">
      <c r="D9579"/>
    </row>
    <row r="9580" spans="4:4">
      <c r="D9580"/>
    </row>
    <row r="9581" spans="4:4">
      <c r="D9581"/>
    </row>
    <row r="9582" spans="4:4">
      <c r="D9582"/>
    </row>
    <row r="9583" spans="4:4">
      <c r="D9583"/>
    </row>
    <row r="9584" spans="4:4">
      <c r="D9584"/>
    </row>
    <row r="9585" spans="4:4">
      <c r="D9585"/>
    </row>
    <row r="9586" spans="4:4">
      <c r="D9586"/>
    </row>
    <row r="9587" spans="4:4">
      <c r="D9587"/>
    </row>
    <row r="9588" spans="4:4">
      <c r="D9588"/>
    </row>
    <row r="9589" spans="4:4">
      <c r="D9589"/>
    </row>
    <row r="9590" spans="4:4">
      <c r="D9590"/>
    </row>
    <row r="9591" spans="4:4">
      <c r="D9591"/>
    </row>
    <row r="9592" spans="4:4">
      <c r="D9592"/>
    </row>
    <row r="9593" spans="4:4">
      <c r="D9593"/>
    </row>
    <row r="9594" spans="4:4">
      <c r="D9594"/>
    </row>
    <row r="9595" spans="4:4">
      <c r="D9595"/>
    </row>
    <row r="9596" spans="4:4">
      <c r="D9596"/>
    </row>
    <row r="9597" spans="4:4">
      <c r="D9597"/>
    </row>
    <row r="9598" spans="4:4">
      <c r="D9598"/>
    </row>
    <row r="9599" spans="4:4">
      <c r="D9599"/>
    </row>
    <row r="9600" spans="4:4">
      <c r="D9600"/>
    </row>
    <row r="9601" spans="4:4">
      <c r="D9601"/>
    </row>
    <row r="9602" spans="4:4">
      <c r="D9602"/>
    </row>
    <row r="9603" spans="4:4">
      <c r="D9603"/>
    </row>
    <row r="9604" spans="4:4">
      <c r="D9604"/>
    </row>
    <row r="9605" spans="4:4">
      <c r="D9605"/>
    </row>
    <row r="9606" spans="4:4">
      <c r="D9606"/>
    </row>
    <row r="9607" spans="4:4">
      <c r="D9607"/>
    </row>
    <row r="9608" spans="4:4">
      <c r="D9608"/>
    </row>
    <row r="9609" spans="4:4">
      <c r="D9609"/>
    </row>
    <row r="9610" spans="4:4">
      <c r="D9610"/>
    </row>
    <row r="9611" spans="4:4">
      <c r="D9611"/>
    </row>
    <row r="9612" spans="4:4">
      <c r="D9612"/>
    </row>
    <row r="9613" spans="4:4">
      <c r="D9613"/>
    </row>
    <row r="9614" spans="4:4">
      <c r="D9614"/>
    </row>
    <row r="9615" spans="4:4">
      <c r="D9615"/>
    </row>
    <row r="9616" spans="4:4">
      <c r="D9616"/>
    </row>
    <row r="9617" spans="4:4">
      <c r="D9617"/>
    </row>
    <row r="9618" spans="4:4">
      <c r="D9618"/>
    </row>
    <row r="9619" spans="4:4">
      <c r="D9619"/>
    </row>
    <row r="9620" spans="4:4">
      <c r="D9620"/>
    </row>
    <row r="9621" spans="4:4">
      <c r="D9621"/>
    </row>
    <row r="9622" spans="4:4">
      <c r="D9622"/>
    </row>
    <row r="9623" spans="4:4">
      <c r="D9623"/>
    </row>
    <row r="9624" spans="4:4">
      <c r="D9624"/>
    </row>
    <row r="9625" spans="4:4">
      <c r="D9625"/>
    </row>
    <row r="9626" spans="4:4">
      <c r="D9626"/>
    </row>
    <row r="9627" spans="4:4">
      <c r="D9627"/>
    </row>
    <row r="9628" spans="4:4">
      <c r="D9628"/>
    </row>
    <row r="9629" spans="4:4">
      <c r="D9629"/>
    </row>
    <row r="9630" spans="4:4">
      <c r="D9630"/>
    </row>
    <row r="9631" spans="4:4">
      <c r="D9631"/>
    </row>
    <row r="9632" spans="4:4">
      <c r="D9632"/>
    </row>
    <row r="9633" spans="4:4">
      <c r="D9633"/>
    </row>
    <row r="9634" spans="4:4">
      <c r="D9634"/>
    </row>
    <row r="9635" spans="4:4">
      <c r="D9635"/>
    </row>
    <row r="9636" spans="4:4">
      <c r="D9636"/>
    </row>
    <row r="9637" spans="4:4">
      <c r="D9637"/>
    </row>
    <row r="9638" spans="4:4">
      <c r="D9638"/>
    </row>
    <row r="9639" spans="4:4">
      <c r="D9639"/>
    </row>
    <row r="9640" spans="4:4">
      <c r="D9640"/>
    </row>
    <row r="9641" spans="4:4">
      <c r="D9641"/>
    </row>
    <row r="9642" spans="4:4">
      <c r="D9642"/>
    </row>
    <row r="9643" spans="4:4">
      <c r="D9643"/>
    </row>
    <row r="9644" spans="4:4">
      <c r="D9644"/>
    </row>
    <row r="9645" spans="4:4">
      <c r="D9645"/>
    </row>
    <row r="9646" spans="4:4">
      <c r="D9646"/>
    </row>
    <row r="9647" spans="4:4">
      <c r="D9647"/>
    </row>
    <row r="9648" spans="4:4">
      <c r="D9648"/>
    </row>
    <row r="9649" spans="4:4">
      <c r="D9649"/>
    </row>
    <row r="9650" spans="4:4">
      <c r="D9650"/>
    </row>
    <row r="9651" spans="4:4">
      <c r="D9651"/>
    </row>
    <row r="9652" spans="4:4">
      <c r="D9652"/>
    </row>
    <row r="9653" spans="4:4">
      <c r="D9653"/>
    </row>
    <row r="9654" spans="4:4">
      <c r="D9654"/>
    </row>
    <row r="9655" spans="4:4">
      <c r="D9655"/>
    </row>
    <row r="9656" spans="4:4">
      <c r="D9656"/>
    </row>
    <row r="9657" spans="4:4">
      <c r="D9657"/>
    </row>
    <row r="9658" spans="4:4">
      <c r="D9658"/>
    </row>
    <row r="9659" spans="4:4">
      <c r="D9659"/>
    </row>
    <row r="9660" spans="4:4">
      <c r="D9660"/>
    </row>
    <row r="9661" spans="4:4">
      <c r="D9661"/>
    </row>
    <row r="9662" spans="4:4">
      <c r="D9662"/>
    </row>
    <row r="9663" spans="4:4">
      <c r="D9663"/>
    </row>
    <row r="9664" spans="4:4">
      <c r="D9664"/>
    </row>
    <row r="9665" spans="4:4">
      <c r="D9665"/>
    </row>
    <row r="9666" spans="4:4">
      <c r="D9666"/>
    </row>
    <row r="9667" spans="4:4">
      <c r="D9667"/>
    </row>
    <row r="9668" spans="4:4">
      <c r="D9668"/>
    </row>
    <row r="9669" spans="4:4">
      <c r="D9669"/>
    </row>
    <row r="9670" spans="4:4">
      <c r="D9670"/>
    </row>
    <row r="9671" spans="4:4">
      <c r="D9671"/>
    </row>
    <row r="9672" spans="4:4">
      <c r="D9672"/>
    </row>
    <row r="9673" spans="4:4">
      <c r="D9673"/>
    </row>
    <row r="9674" spans="4:4">
      <c r="D9674"/>
    </row>
    <row r="9675" spans="4:4">
      <c r="D9675"/>
    </row>
    <row r="9676" spans="4:4">
      <c r="D9676"/>
    </row>
    <row r="9677" spans="4:4">
      <c r="D9677"/>
    </row>
    <row r="9678" spans="4:4">
      <c r="D9678"/>
    </row>
    <row r="9679" spans="4:4">
      <c r="D9679"/>
    </row>
    <row r="9680" spans="4:4">
      <c r="D9680"/>
    </row>
    <row r="9681" spans="4:4">
      <c r="D9681"/>
    </row>
    <row r="9682" spans="4:4">
      <c r="D9682"/>
    </row>
    <row r="9683" spans="4:4">
      <c r="D9683"/>
    </row>
    <row r="9684" spans="4:4">
      <c r="D9684"/>
    </row>
    <row r="9685" spans="4:4">
      <c r="D9685"/>
    </row>
    <row r="9686" spans="4:4">
      <c r="D9686"/>
    </row>
    <row r="9687" spans="4:4">
      <c r="D9687"/>
    </row>
    <row r="9688" spans="4:4">
      <c r="D9688"/>
    </row>
    <row r="9689" spans="4:4">
      <c r="D9689"/>
    </row>
    <row r="9690" spans="4:4">
      <c r="D9690"/>
    </row>
    <row r="9691" spans="4:4">
      <c r="D9691"/>
    </row>
    <row r="9692" spans="4:4">
      <c r="D9692"/>
    </row>
    <row r="9693" spans="4:4">
      <c r="D9693"/>
    </row>
    <row r="9694" spans="4:4">
      <c r="D9694"/>
    </row>
    <row r="9695" spans="4:4">
      <c r="D9695"/>
    </row>
    <row r="9696" spans="4:4">
      <c r="D9696"/>
    </row>
    <row r="9697" spans="4:4">
      <c r="D9697"/>
    </row>
    <row r="9698" spans="4:4">
      <c r="D9698"/>
    </row>
    <row r="9699" spans="4:4">
      <c r="D9699"/>
    </row>
    <row r="9700" spans="4:4">
      <c r="D9700"/>
    </row>
    <row r="9701" spans="4:4">
      <c r="D9701"/>
    </row>
    <row r="9702" spans="4:4">
      <c r="D9702"/>
    </row>
    <row r="9703" spans="4:4">
      <c r="D9703"/>
    </row>
    <row r="9704" spans="4:4">
      <c r="D9704"/>
    </row>
    <row r="9705" spans="4:4">
      <c r="D9705"/>
    </row>
    <row r="9706" spans="4:4">
      <c r="D9706"/>
    </row>
    <row r="9707" spans="4:4">
      <c r="D9707"/>
    </row>
    <row r="9708" spans="4:4">
      <c r="D9708"/>
    </row>
    <row r="9709" spans="4:4">
      <c r="D9709"/>
    </row>
    <row r="9710" spans="4:4">
      <c r="D9710"/>
    </row>
    <row r="9711" spans="4:4">
      <c r="D9711"/>
    </row>
    <row r="9712" spans="4:4">
      <c r="D9712"/>
    </row>
    <row r="9713" spans="4:4">
      <c r="D9713"/>
    </row>
    <row r="9714" spans="4:4">
      <c r="D9714"/>
    </row>
    <row r="9715" spans="4:4">
      <c r="D9715"/>
    </row>
    <row r="9716" spans="4:4">
      <c r="D9716"/>
    </row>
    <row r="9717" spans="4:4">
      <c r="D9717"/>
    </row>
    <row r="9718" spans="4:4">
      <c r="D9718"/>
    </row>
    <row r="9719" spans="4:4">
      <c r="D9719"/>
    </row>
    <row r="9720" spans="4:4">
      <c r="D9720"/>
    </row>
    <row r="9721" spans="4:4">
      <c r="D9721"/>
    </row>
    <row r="9722" spans="4:4">
      <c r="D9722"/>
    </row>
    <row r="9723" spans="4:4">
      <c r="D9723"/>
    </row>
    <row r="9724" spans="4:4">
      <c r="D9724"/>
    </row>
    <row r="9725" spans="4:4">
      <c r="D9725"/>
    </row>
    <row r="9726" spans="4:4">
      <c r="D9726"/>
    </row>
    <row r="9727" spans="4:4">
      <c r="D9727"/>
    </row>
    <row r="9728" spans="4:4">
      <c r="D9728"/>
    </row>
    <row r="9729" spans="4:4">
      <c r="D9729"/>
    </row>
    <row r="9730" spans="4:4">
      <c r="D9730"/>
    </row>
    <row r="9731" spans="4:4">
      <c r="D9731"/>
    </row>
    <row r="9732" spans="4:4">
      <c r="D9732"/>
    </row>
    <row r="9733" spans="4:4">
      <c r="D9733"/>
    </row>
    <row r="9734" spans="4:4">
      <c r="D9734"/>
    </row>
    <row r="9735" spans="4:4">
      <c r="D9735"/>
    </row>
    <row r="9736" spans="4:4">
      <c r="D9736"/>
    </row>
    <row r="9737" spans="4:4">
      <c r="D9737"/>
    </row>
    <row r="9738" spans="4:4">
      <c r="D9738"/>
    </row>
    <row r="9739" spans="4:4">
      <c r="D9739"/>
    </row>
    <row r="9740" spans="4:4">
      <c r="D9740"/>
    </row>
    <row r="9741" spans="4:4">
      <c r="D9741"/>
    </row>
    <row r="9742" spans="4:4">
      <c r="D9742"/>
    </row>
    <row r="9743" spans="4:4">
      <c r="D9743"/>
    </row>
    <row r="9744" spans="4:4">
      <c r="D9744"/>
    </row>
    <row r="9745" spans="4:4">
      <c r="D9745"/>
    </row>
    <row r="9746" spans="4:4">
      <c r="D9746"/>
    </row>
    <row r="9747" spans="4:4">
      <c r="D9747"/>
    </row>
    <row r="9748" spans="4:4">
      <c r="D9748"/>
    </row>
    <row r="9749" spans="4:4">
      <c r="D9749"/>
    </row>
    <row r="9750" spans="4:4">
      <c r="D9750"/>
    </row>
    <row r="9751" spans="4:4">
      <c r="D9751"/>
    </row>
    <row r="9752" spans="4:4">
      <c r="D9752"/>
    </row>
    <row r="9753" spans="4:4">
      <c r="D9753"/>
    </row>
    <row r="9754" spans="4:4">
      <c r="D9754"/>
    </row>
    <row r="9755" spans="4:4">
      <c r="D9755"/>
    </row>
    <row r="9756" spans="4:4">
      <c r="D9756"/>
    </row>
    <row r="9757" spans="4:4">
      <c r="D9757"/>
    </row>
    <row r="9758" spans="4:4">
      <c r="D9758"/>
    </row>
    <row r="9759" spans="4:4">
      <c r="D9759"/>
    </row>
    <row r="9760" spans="4:4">
      <c r="D9760"/>
    </row>
    <row r="9761" spans="4:4">
      <c r="D9761"/>
    </row>
    <row r="9762" spans="4:4">
      <c r="D9762"/>
    </row>
    <row r="9763" spans="4:4">
      <c r="D9763"/>
    </row>
    <row r="9764" spans="4:4">
      <c r="D9764"/>
    </row>
    <row r="9765" spans="4:4">
      <c r="D9765"/>
    </row>
    <row r="9766" spans="4:4">
      <c r="D9766"/>
    </row>
    <row r="9767" spans="4:4">
      <c r="D9767"/>
    </row>
    <row r="9768" spans="4:4">
      <c r="D9768"/>
    </row>
    <row r="9769" spans="4:4">
      <c r="D9769"/>
    </row>
    <row r="9770" spans="4:4">
      <c r="D9770"/>
    </row>
    <row r="9771" spans="4:4">
      <c r="D9771"/>
    </row>
    <row r="9772" spans="4:4">
      <c r="D9772"/>
    </row>
    <row r="9773" spans="4:4">
      <c r="D9773"/>
    </row>
    <row r="9774" spans="4:4">
      <c r="D9774"/>
    </row>
    <row r="9775" spans="4:4">
      <c r="D9775"/>
    </row>
    <row r="9776" spans="4:4">
      <c r="D9776"/>
    </row>
    <row r="9777" spans="4:4">
      <c r="D9777"/>
    </row>
    <row r="9778" spans="4:4">
      <c r="D9778"/>
    </row>
    <row r="9779" spans="4:4">
      <c r="D9779"/>
    </row>
    <row r="9780" spans="4:4">
      <c r="D9780"/>
    </row>
    <row r="9781" spans="4:4">
      <c r="D9781"/>
    </row>
    <row r="9782" spans="4:4">
      <c r="D9782"/>
    </row>
    <row r="9783" spans="4:4">
      <c r="D9783"/>
    </row>
    <row r="9784" spans="4:4">
      <c r="D9784"/>
    </row>
    <row r="9785" spans="4:4">
      <c r="D9785"/>
    </row>
    <row r="9786" spans="4:4">
      <c r="D9786"/>
    </row>
    <row r="9787" spans="4:4">
      <c r="D9787"/>
    </row>
    <row r="9788" spans="4:4">
      <c r="D9788"/>
    </row>
    <row r="9789" spans="4:4">
      <c r="D9789"/>
    </row>
    <row r="9790" spans="4:4">
      <c r="D9790"/>
    </row>
    <row r="9791" spans="4:4">
      <c r="D9791"/>
    </row>
    <row r="9792" spans="4:4">
      <c r="D9792"/>
    </row>
    <row r="9793" spans="4:4">
      <c r="D9793"/>
    </row>
    <row r="9794" spans="4:4">
      <c r="D9794"/>
    </row>
    <row r="9795" spans="4:4">
      <c r="D9795"/>
    </row>
    <row r="9796" spans="4:4">
      <c r="D9796"/>
    </row>
    <row r="9797" spans="4:4">
      <c r="D9797"/>
    </row>
    <row r="9798" spans="4:4">
      <c r="D9798"/>
    </row>
    <row r="9799" spans="4:4">
      <c r="D9799"/>
    </row>
    <row r="9800" spans="4:4">
      <c r="D9800"/>
    </row>
    <row r="9801" spans="4:4">
      <c r="D9801"/>
    </row>
    <row r="9802" spans="4:4">
      <c r="D9802"/>
    </row>
    <row r="9803" spans="4:4">
      <c r="D9803"/>
    </row>
    <row r="9804" spans="4:4">
      <c r="D9804"/>
    </row>
    <row r="9805" spans="4:4">
      <c r="D9805"/>
    </row>
    <row r="9806" spans="4:4">
      <c r="D9806"/>
    </row>
    <row r="9807" spans="4:4">
      <c r="D9807"/>
    </row>
    <row r="9808" spans="4:4">
      <c r="D9808"/>
    </row>
    <row r="9809" spans="4:4">
      <c r="D9809"/>
    </row>
    <row r="9810" spans="4:4">
      <c r="D9810"/>
    </row>
    <row r="9811" spans="4:4">
      <c r="D9811"/>
    </row>
    <row r="9812" spans="4:4">
      <c r="D9812"/>
    </row>
    <row r="9813" spans="4:4">
      <c r="D9813"/>
    </row>
    <row r="9814" spans="4:4">
      <c r="D9814"/>
    </row>
    <row r="9815" spans="4:4">
      <c r="D9815"/>
    </row>
    <row r="9816" spans="4:4">
      <c r="D9816"/>
    </row>
    <row r="9817" spans="4:4">
      <c r="D9817"/>
    </row>
    <row r="9818" spans="4:4">
      <c r="D9818"/>
    </row>
    <row r="9819" spans="4:4">
      <c r="D9819"/>
    </row>
    <row r="9820" spans="4:4">
      <c r="D9820"/>
    </row>
    <row r="9821" spans="4:4">
      <c r="D9821"/>
    </row>
    <row r="9822" spans="4:4">
      <c r="D9822"/>
    </row>
    <row r="9823" spans="4:4">
      <c r="D9823"/>
    </row>
    <row r="9824" spans="4:4">
      <c r="D9824"/>
    </row>
    <row r="9825" spans="4:4">
      <c r="D9825"/>
    </row>
    <row r="9826" spans="4:4">
      <c r="D9826"/>
    </row>
    <row r="9827" spans="4:4">
      <c r="D9827"/>
    </row>
    <row r="9828" spans="4:4">
      <c r="D9828"/>
    </row>
    <row r="9829" spans="4:4">
      <c r="D9829"/>
    </row>
    <row r="9830" spans="4:4">
      <c r="D9830"/>
    </row>
    <row r="9831" spans="4:4">
      <c r="D9831"/>
    </row>
    <row r="9832" spans="4:4">
      <c r="D9832"/>
    </row>
    <row r="9833" spans="4:4">
      <c r="D9833"/>
    </row>
    <row r="9834" spans="4:4">
      <c r="D9834"/>
    </row>
    <row r="9835" spans="4:4">
      <c r="D9835"/>
    </row>
    <row r="9836" spans="4:4">
      <c r="D9836"/>
    </row>
    <row r="9837" spans="4:4">
      <c r="D9837"/>
    </row>
    <row r="9838" spans="4:4">
      <c r="D9838"/>
    </row>
    <row r="9839" spans="4:4">
      <c r="D9839"/>
    </row>
    <row r="9840" spans="4:4">
      <c r="D9840"/>
    </row>
    <row r="9841" spans="4:4">
      <c r="D9841"/>
    </row>
    <row r="9842" spans="4:4">
      <c r="D9842"/>
    </row>
    <row r="9843" spans="4:4">
      <c r="D9843"/>
    </row>
    <row r="9844" spans="4:4">
      <c r="D9844"/>
    </row>
    <row r="9845" spans="4:4">
      <c r="D9845"/>
    </row>
    <row r="9846" spans="4:4">
      <c r="D9846"/>
    </row>
    <row r="9847" spans="4:4">
      <c r="D9847"/>
    </row>
    <row r="9848" spans="4:4">
      <c r="D9848"/>
    </row>
    <row r="9849" spans="4:4">
      <c r="D9849"/>
    </row>
    <row r="9850" spans="4:4">
      <c r="D9850"/>
    </row>
    <row r="9851" spans="4:4">
      <c r="D9851"/>
    </row>
    <row r="9852" spans="4:4">
      <c r="D9852"/>
    </row>
    <row r="9853" spans="4:4">
      <c r="D9853"/>
    </row>
    <row r="9854" spans="4:4">
      <c r="D9854"/>
    </row>
    <row r="9855" spans="4:4">
      <c r="D9855"/>
    </row>
    <row r="9856" spans="4:4">
      <c r="D9856"/>
    </row>
    <row r="9857" spans="4:4">
      <c r="D9857"/>
    </row>
    <row r="9858" spans="4:4">
      <c r="D9858"/>
    </row>
    <row r="9859" spans="4:4">
      <c r="D9859"/>
    </row>
    <row r="9860" spans="4:4">
      <c r="D9860"/>
    </row>
    <row r="9861" spans="4:4">
      <c r="D9861"/>
    </row>
    <row r="9862" spans="4:4">
      <c r="D9862"/>
    </row>
    <row r="9863" spans="4:4">
      <c r="D9863"/>
    </row>
    <row r="9864" spans="4:4">
      <c r="D9864"/>
    </row>
    <row r="9865" spans="4:4">
      <c r="D9865"/>
    </row>
    <row r="9866" spans="4:4">
      <c r="D9866"/>
    </row>
    <row r="9867" spans="4:4">
      <c r="D9867"/>
    </row>
    <row r="9868" spans="4:4">
      <c r="D9868"/>
    </row>
    <row r="9869" spans="4:4">
      <c r="D9869"/>
    </row>
    <row r="9870" spans="4:4">
      <c r="D9870"/>
    </row>
    <row r="9871" spans="4:4">
      <c r="D9871"/>
    </row>
    <row r="9872" spans="4:4">
      <c r="D9872"/>
    </row>
    <row r="9873" spans="4:4">
      <c r="D9873"/>
    </row>
    <row r="9874" spans="4:4">
      <c r="D9874"/>
    </row>
    <row r="9875" spans="4:4">
      <c r="D9875"/>
    </row>
    <row r="9876" spans="4:4">
      <c r="D9876"/>
    </row>
    <row r="9877" spans="4:4">
      <c r="D9877"/>
    </row>
    <row r="9878" spans="4:4">
      <c r="D9878"/>
    </row>
    <row r="9879" spans="4:4">
      <c r="D9879"/>
    </row>
    <row r="9880" spans="4:4">
      <c r="D9880"/>
    </row>
    <row r="9881" spans="4:4">
      <c r="D9881"/>
    </row>
    <row r="9882" spans="4:4">
      <c r="D9882"/>
    </row>
    <row r="9883" spans="4:4">
      <c r="D9883"/>
    </row>
    <row r="9884" spans="4:4">
      <c r="D9884"/>
    </row>
    <row r="9885" spans="4:4">
      <c r="D9885"/>
    </row>
    <row r="9886" spans="4:4">
      <c r="D9886"/>
    </row>
    <row r="9887" spans="4:4">
      <c r="D9887"/>
    </row>
    <row r="9888" spans="4:4">
      <c r="D9888"/>
    </row>
    <row r="9889" spans="4:4">
      <c r="D9889"/>
    </row>
    <row r="9890" spans="4:4">
      <c r="D9890"/>
    </row>
    <row r="9891" spans="4:4">
      <c r="D9891"/>
    </row>
    <row r="9892" spans="4:4">
      <c r="D9892"/>
    </row>
    <row r="9893" spans="4:4">
      <c r="D9893"/>
    </row>
    <row r="9894" spans="4:4">
      <c r="D9894"/>
    </row>
    <row r="9895" spans="4:4">
      <c r="D9895"/>
    </row>
    <row r="9896" spans="4:4">
      <c r="D9896"/>
    </row>
    <row r="9897" spans="4:4">
      <c r="D9897"/>
    </row>
    <row r="9898" spans="4:4">
      <c r="D9898"/>
    </row>
    <row r="9899" spans="4:4">
      <c r="D9899"/>
    </row>
    <row r="9900" spans="4:4">
      <c r="D9900"/>
    </row>
    <row r="9901" spans="4:4">
      <c r="D9901"/>
    </row>
    <row r="9902" spans="4:4">
      <c r="D9902"/>
    </row>
    <row r="9903" spans="4:4">
      <c r="D9903"/>
    </row>
    <row r="9904" spans="4:4">
      <c r="D9904"/>
    </row>
    <row r="9905" spans="4:4">
      <c r="D9905"/>
    </row>
    <row r="9906" spans="4:4">
      <c r="D9906"/>
    </row>
    <row r="9907" spans="4:4">
      <c r="D9907"/>
    </row>
    <row r="9908" spans="4:4">
      <c r="D9908"/>
    </row>
    <row r="9909" spans="4:4">
      <c r="D9909"/>
    </row>
    <row r="9910" spans="4:4">
      <c r="D9910"/>
    </row>
    <row r="9911" spans="4:4">
      <c r="D9911"/>
    </row>
    <row r="9912" spans="4:4">
      <c r="D9912"/>
    </row>
    <row r="9913" spans="4:4">
      <c r="D9913"/>
    </row>
    <row r="9914" spans="4:4">
      <c r="D9914"/>
    </row>
    <row r="9915" spans="4:4">
      <c r="D9915"/>
    </row>
    <row r="9916" spans="4:4">
      <c r="D9916"/>
    </row>
    <row r="9917" spans="4:4">
      <c r="D9917"/>
    </row>
    <row r="9918" spans="4:4">
      <c r="D9918"/>
    </row>
    <row r="9919" spans="4:4">
      <c r="D9919"/>
    </row>
    <row r="9920" spans="4:4">
      <c r="D9920"/>
    </row>
    <row r="9921" spans="4:4">
      <c r="D9921"/>
    </row>
    <row r="9922" spans="4:4">
      <c r="D9922"/>
    </row>
    <row r="9923" spans="4:4">
      <c r="D9923"/>
    </row>
    <row r="9924" spans="4:4">
      <c r="D9924"/>
    </row>
    <row r="9925" spans="4:4">
      <c r="D9925"/>
    </row>
    <row r="9926" spans="4:4">
      <c r="D9926"/>
    </row>
    <row r="9927" spans="4:4">
      <c r="D9927"/>
    </row>
    <row r="9928" spans="4:4">
      <c r="D9928"/>
    </row>
    <row r="9929" spans="4:4">
      <c r="D9929"/>
    </row>
    <row r="9930" spans="4:4">
      <c r="D9930"/>
    </row>
    <row r="9931" spans="4:4">
      <c r="D9931"/>
    </row>
    <row r="9932" spans="4:4">
      <c r="D9932"/>
    </row>
    <row r="9933" spans="4:4">
      <c r="D9933"/>
    </row>
    <row r="9934" spans="4:4">
      <c r="D9934"/>
    </row>
    <row r="9935" spans="4:4">
      <c r="D9935"/>
    </row>
    <row r="9936" spans="4:4">
      <c r="D9936"/>
    </row>
    <row r="9937" spans="4:4">
      <c r="D9937"/>
    </row>
    <row r="9938" spans="4:4">
      <c r="D9938"/>
    </row>
    <row r="9939" spans="4:4">
      <c r="D9939"/>
    </row>
    <row r="9940" spans="4:4">
      <c r="D9940"/>
    </row>
    <row r="9941" spans="4:4">
      <c r="D9941"/>
    </row>
    <row r="9942" spans="4:4">
      <c r="D9942"/>
    </row>
    <row r="9943" spans="4:4">
      <c r="D9943"/>
    </row>
    <row r="9944" spans="4:4">
      <c r="D9944"/>
    </row>
    <row r="9945" spans="4:4">
      <c r="D9945"/>
    </row>
    <row r="9946" spans="4:4">
      <c r="D9946"/>
    </row>
    <row r="9947" spans="4:4">
      <c r="D9947"/>
    </row>
    <row r="9948" spans="4:4">
      <c r="D9948"/>
    </row>
    <row r="9949" spans="4:4">
      <c r="D9949"/>
    </row>
    <row r="9950" spans="4:4">
      <c r="D9950"/>
    </row>
    <row r="9951" spans="4:4">
      <c r="D9951"/>
    </row>
    <row r="9952" spans="4:4">
      <c r="D9952"/>
    </row>
    <row r="9953" spans="4:4">
      <c r="D9953"/>
    </row>
    <row r="9954" spans="4:4">
      <c r="D9954"/>
    </row>
    <row r="9955" spans="4:4">
      <c r="D9955"/>
    </row>
    <row r="9956" spans="4:4">
      <c r="D9956"/>
    </row>
    <row r="9957" spans="4:4">
      <c r="D9957"/>
    </row>
    <row r="9958" spans="4:4">
      <c r="D9958"/>
    </row>
    <row r="9959" spans="4:4">
      <c r="D9959"/>
    </row>
    <row r="9960" spans="4:4">
      <c r="D9960"/>
    </row>
    <row r="9961" spans="4:4">
      <c r="D9961"/>
    </row>
    <row r="9962" spans="4:4">
      <c r="D9962"/>
    </row>
    <row r="9963" spans="4:4">
      <c r="D9963"/>
    </row>
    <row r="9964" spans="4:4">
      <c r="D9964"/>
    </row>
    <row r="9965" spans="4:4">
      <c r="D9965"/>
    </row>
    <row r="9966" spans="4:4">
      <c r="D9966"/>
    </row>
    <row r="9967" spans="4:4">
      <c r="D9967"/>
    </row>
    <row r="9968" spans="4:4">
      <c r="D9968"/>
    </row>
    <row r="9969" spans="4:4">
      <c r="D9969"/>
    </row>
    <row r="9970" spans="4:4">
      <c r="D9970"/>
    </row>
    <row r="9971" spans="4:4">
      <c r="D9971"/>
    </row>
    <row r="9972" spans="4:4">
      <c r="D9972"/>
    </row>
    <row r="9973" spans="4:4">
      <c r="D9973"/>
    </row>
    <row r="9974" spans="4:4">
      <c r="D9974"/>
    </row>
    <row r="9975" spans="4:4">
      <c r="D9975"/>
    </row>
    <row r="9976" spans="4:4">
      <c r="D9976"/>
    </row>
    <row r="9977" spans="4:4">
      <c r="D9977"/>
    </row>
    <row r="9978" spans="4:4">
      <c r="D9978"/>
    </row>
    <row r="9979" spans="4:4">
      <c r="D9979"/>
    </row>
    <row r="9980" spans="4:4">
      <c r="D9980"/>
    </row>
    <row r="9981" spans="4:4">
      <c r="D9981"/>
    </row>
    <row r="9982" spans="4:4">
      <c r="D9982"/>
    </row>
    <row r="9983" spans="4:4">
      <c r="D9983"/>
    </row>
    <row r="9984" spans="4:4">
      <c r="D9984"/>
    </row>
    <row r="9985" spans="4:4">
      <c r="D9985"/>
    </row>
    <row r="9986" spans="4:4">
      <c r="D9986"/>
    </row>
    <row r="9987" spans="4:4">
      <c r="D9987"/>
    </row>
    <row r="9988" spans="4:4">
      <c r="D9988"/>
    </row>
    <row r="9989" spans="4:4">
      <c r="D9989"/>
    </row>
    <row r="9990" spans="4:4">
      <c r="D9990"/>
    </row>
    <row r="9991" spans="4:4">
      <c r="D9991"/>
    </row>
    <row r="9992" spans="4:4">
      <c r="D9992"/>
    </row>
    <row r="9993" spans="4:4">
      <c r="D9993"/>
    </row>
    <row r="9994" spans="4:4">
      <c r="D9994"/>
    </row>
    <row r="9995" spans="4:4">
      <c r="D9995"/>
    </row>
    <row r="9996" spans="4:4">
      <c r="D9996"/>
    </row>
    <row r="9997" spans="4:4">
      <c r="D9997"/>
    </row>
    <row r="9998" spans="4:4">
      <c r="D9998"/>
    </row>
    <row r="9999" spans="4:4">
      <c r="D9999"/>
    </row>
    <row r="10000" spans="4:4">
      <c r="D10000"/>
    </row>
    <row r="10001" spans="4:4">
      <c r="D10001"/>
    </row>
    <row r="10002" spans="4:4">
      <c r="D10002"/>
    </row>
    <row r="10003" spans="4:4">
      <c r="D10003"/>
    </row>
    <row r="10004" spans="4:4">
      <c r="D10004"/>
    </row>
    <row r="10005" spans="4:4">
      <c r="D10005"/>
    </row>
    <row r="10006" spans="4:4">
      <c r="D10006"/>
    </row>
    <row r="10007" spans="4:4">
      <c r="D10007"/>
    </row>
    <row r="10008" spans="4:4">
      <c r="D10008"/>
    </row>
    <row r="10009" spans="4:4">
      <c r="D10009"/>
    </row>
    <row r="10010" spans="4:4">
      <c r="D10010"/>
    </row>
    <row r="10011" spans="4:4">
      <c r="D10011"/>
    </row>
    <row r="10012" spans="4:4">
      <c r="D10012"/>
    </row>
    <row r="10013" spans="4:4">
      <c r="D10013"/>
    </row>
    <row r="10014" spans="4:4">
      <c r="D10014"/>
    </row>
    <row r="10015" spans="4:4">
      <c r="D10015"/>
    </row>
    <row r="10016" spans="4:4">
      <c r="D10016"/>
    </row>
    <row r="10017" spans="4:4">
      <c r="D10017"/>
    </row>
    <row r="10018" spans="4:4">
      <c r="D10018"/>
    </row>
    <row r="10019" spans="4:4">
      <c r="D10019"/>
    </row>
    <row r="10020" spans="4:4">
      <c r="D10020"/>
    </row>
    <row r="10021" spans="4:4">
      <c r="D10021"/>
    </row>
    <row r="10022" spans="4:4">
      <c r="D10022"/>
    </row>
    <row r="10023" spans="4:4">
      <c r="D10023"/>
    </row>
    <row r="10024" spans="4:4">
      <c r="D10024"/>
    </row>
    <row r="10025" spans="4:4">
      <c r="D10025"/>
    </row>
    <row r="10026" spans="4:4">
      <c r="D10026"/>
    </row>
    <row r="10027" spans="4:4">
      <c r="D10027"/>
    </row>
    <row r="10028" spans="4:4">
      <c r="D10028"/>
    </row>
    <row r="10029" spans="4:4">
      <c r="D10029"/>
    </row>
    <row r="10030" spans="4:4">
      <c r="D10030"/>
    </row>
    <row r="10031" spans="4:4">
      <c r="D10031"/>
    </row>
    <row r="10032" spans="4:4">
      <c r="D10032"/>
    </row>
    <row r="10033" spans="4:4">
      <c r="D10033"/>
    </row>
    <row r="10034" spans="4:4">
      <c r="D10034"/>
    </row>
    <row r="10035" spans="4:4">
      <c r="D10035"/>
    </row>
    <row r="10036" spans="4:4">
      <c r="D10036"/>
    </row>
    <row r="10037" spans="4:4">
      <c r="D10037"/>
    </row>
    <row r="10038" spans="4:4">
      <c r="D10038"/>
    </row>
    <row r="10039" spans="4:4">
      <c r="D10039"/>
    </row>
    <row r="10040" spans="4:4">
      <c r="D10040"/>
    </row>
    <row r="10041" spans="4:4">
      <c r="D10041"/>
    </row>
    <row r="10042" spans="4:4">
      <c r="D10042"/>
    </row>
    <row r="10043" spans="4:4">
      <c r="D10043"/>
    </row>
    <row r="10044" spans="4:4">
      <c r="D10044"/>
    </row>
    <row r="10045" spans="4:4">
      <c r="D10045"/>
    </row>
    <row r="10046" spans="4:4">
      <c r="D10046"/>
    </row>
    <row r="10047" spans="4:4">
      <c r="D10047"/>
    </row>
    <row r="10048" spans="4:4">
      <c r="D10048"/>
    </row>
    <row r="10049" spans="4:4">
      <c r="D10049"/>
    </row>
    <row r="10050" spans="4:4">
      <c r="D10050"/>
    </row>
    <row r="10051" spans="4:4">
      <c r="D10051"/>
    </row>
    <row r="10052" spans="4:4">
      <c r="D10052"/>
    </row>
    <row r="10053" spans="4:4">
      <c r="D10053"/>
    </row>
    <row r="10054" spans="4:4">
      <c r="D10054"/>
    </row>
    <row r="10055" spans="4:4">
      <c r="D10055"/>
    </row>
    <row r="10056" spans="4:4">
      <c r="D10056"/>
    </row>
    <row r="10057" spans="4:4">
      <c r="D10057"/>
    </row>
    <row r="10058" spans="4:4">
      <c r="D10058"/>
    </row>
    <row r="10059" spans="4:4">
      <c r="D10059"/>
    </row>
    <row r="10060" spans="4:4">
      <c r="D10060"/>
    </row>
    <row r="10061" spans="4:4">
      <c r="D10061"/>
    </row>
    <row r="10062" spans="4:4">
      <c r="D10062"/>
    </row>
    <row r="10063" spans="4:4">
      <c r="D10063"/>
    </row>
    <row r="10064" spans="4:4">
      <c r="D10064"/>
    </row>
    <row r="10065" spans="4:4">
      <c r="D10065"/>
    </row>
    <row r="10066" spans="4:4">
      <c r="D10066"/>
    </row>
    <row r="10067" spans="4:4">
      <c r="D10067"/>
    </row>
    <row r="10068" spans="4:4">
      <c r="D10068"/>
    </row>
    <row r="10069" spans="4:4">
      <c r="D10069"/>
    </row>
    <row r="10070" spans="4:4">
      <c r="D10070"/>
    </row>
    <row r="10071" spans="4:4">
      <c r="D10071"/>
    </row>
    <row r="10072" spans="4:4">
      <c r="D10072"/>
    </row>
    <row r="10073" spans="4:4">
      <c r="D10073"/>
    </row>
    <row r="10074" spans="4:4">
      <c r="D10074"/>
    </row>
    <row r="10075" spans="4:4">
      <c r="D10075"/>
    </row>
    <row r="10076" spans="4:4">
      <c r="D10076"/>
    </row>
    <row r="10077" spans="4:4">
      <c r="D10077"/>
    </row>
    <row r="10078" spans="4:4">
      <c r="D10078"/>
    </row>
    <row r="10079" spans="4:4">
      <c r="D10079"/>
    </row>
    <row r="10080" spans="4:4">
      <c r="D10080"/>
    </row>
    <row r="10081" spans="4:4">
      <c r="D10081"/>
    </row>
    <row r="10082" spans="4:4">
      <c r="D10082"/>
    </row>
    <row r="10083" spans="4:4">
      <c r="D10083"/>
    </row>
    <row r="10084" spans="4:4">
      <c r="D10084"/>
    </row>
    <row r="10085" spans="4:4">
      <c r="D10085"/>
    </row>
    <row r="10086" spans="4:4">
      <c r="D10086"/>
    </row>
    <row r="10087" spans="4:4">
      <c r="D10087"/>
    </row>
    <row r="10088" spans="4:4">
      <c r="D10088"/>
    </row>
    <row r="10089" spans="4:4">
      <c r="D10089"/>
    </row>
    <row r="10090" spans="4:4">
      <c r="D10090"/>
    </row>
    <row r="10091" spans="4:4">
      <c r="D10091"/>
    </row>
    <row r="10092" spans="4:4">
      <c r="D10092"/>
    </row>
    <row r="10093" spans="4:4">
      <c r="D10093"/>
    </row>
    <row r="10094" spans="4:4">
      <c r="D10094"/>
    </row>
    <row r="10095" spans="4:4">
      <c r="D10095"/>
    </row>
    <row r="10096" spans="4:4">
      <c r="D10096"/>
    </row>
    <row r="10097" spans="4:4">
      <c r="D10097"/>
    </row>
    <row r="10098" spans="4:4">
      <c r="D10098"/>
    </row>
    <row r="10099" spans="4:4">
      <c r="D10099"/>
    </row>
    <row r="10100" spans="4:4">
      <c r="D10100"/>
    </row>
    <row r="10101" spans="4:4">
      <c r="D10101"/>
    </row>
    <row r="10102" spans="4:4">
      <c r="D10102"/>
    </row>
    <row r="10103" spans="4:4">
      <c r="D10103"/>
    </row>
    <row r="10104" spans="4:4">
      <c r="D10104"/>
    </row>
    <row r="10105" spans="4:4">
      <c r="D10105"/>
    </row>
    <row r="10106" spans="4:4">
      <c r="D10106"/>
    </row>
    <row r="10107" spans="4:4">
      <c r="D10107"/>
    </row>
    <row r="10108" spans="4:4">
      <c r="D10108"/>
    </row>
    <row r="10109" spans="4:4">
      <c r="D10109"/>
    </row>
    <row r="10110" spans="4:4">
      <c r="D10110"/>
    </row>
    <row r="10111" spans="4:4">
      <c r="D10111"/>
    </row>
    <row r="10112" spans="4:4">
      <c r="D10112"/>
    </row>
    <row r="10113" spans="4:4">
      <c r="D10113"/>
    </row>
    <row r="10114" spans="4:4">
      <c r="D10114"/>
    </row>
    <row r="10115" spans="4:4">
      <c r="D10115"/>
    </row>
    <row r="10116" spans="4:4">
      <c r="D10116"/>
    </row>
    <row r="10117" spans="4:4">
      <c r="D10117"/>
    </row>
    <row r="10118" spans="4:4">
      <c r="D10118"/>
    </row>
    <row r="10119" spans="4:4">
      <c r="D10119"/>
    </row>
    <row r="10120" spans="4:4">
      <c r="D10120"/>
    </row>
    <row r="10121" spans="4:4">
      <c r="D10121"/>
    </row>
    <row r="10122" spans="4:4">
      <c r="D10122"/>
    </row>
    <row r="10123" spans="4:4">
      <c r="D10123"/>
    </row>
    <row r="10124" spans="4:4">
      <c r="D10124"/>
    </row>
    <row r="10125" spans="4:4">
      <c r="D10125"/>
    </row>
    <row r="10126" spans="4:4">
      <c r="D10126"/>
    </row>
    <row r="10127" spans="4:4">
      <c r="D10127"/>
    </row>
    <row r="10128" spans="4:4">
      <c r="D10128"/>
    </row>
    <row r="10129" spans="4:4">
      <c r="D10129"/>
    </row>
    <row r="10130" spans="4:4">
      <c r="D10130"/>
    </row>
    <row r="10131" spans="4:4">
      <c r="D10131"/>
    </row>
    <row r="10132" spans="4:4">
      <c r="D10132"/>
    </row>
    <row r="10133" spans="4:4">
      <c r="D10133"/>
    </row>
    <row r="10134" spans="4:4">
      <c r="D10134"/>
    </row>
    <row r="10135" spans="4:4">
      <c r="D10135"/>
    </row>
    <row r="10136" spans="4:4">
      <c r="D10136"/>
    </row>
    <row r="10137" spans="4:4">
      <c r="D10137"/>
    </row>
    <row r="10138" spans="4:4">
      <c r="D10138"/>
    </row>
    <row r="10139" spans="4:4">
      <c r="D10139"/>
    </row>
    <row r="10140" spans="4:4">
      <c r="D10140"/>
    </row>
    <row r="10141" spans="4:4">
      <c r="D10141"/>
    </row>
    <row r="10142" spans="4:4">
      <c r="D10142"/>
    </row>
    <row r="10143" spans="4:4">
      <c r="D10143"/>
    </row>
    <row r="10144" spans="4:4">
      <c r="D10144"/>
    </row>
    <row r="10145" spans="4:4">
      <c r="D10145"/>
    </row>
    <row r="10146" spans="4:4">
      <c r="D10146"/>
    </row>
    <row r="10147" spans="4:4">
      <c r="D10147"/>
    </row>
    <row r="10148" spans="4:4">
      <c r="D10148"/>
    </row>
    <row r="10149" spans="4:4">
      <c r="D10149"/>
    </row>
    <row r="10150" spans="4:4">
      <c r="D10150"/>
    </row>
    <row r="10151" spans="4:4">
      <c r="D10151"/>
    </row>
    <row r="10152" spans="4:4">
      <c r="D10152"/>
    </row>
    <row r="10153" spans="4:4">
      <c r="D10153"/>
    </row>
    <row r="10154" spans="4:4">
      <c r="D10154"/>
    </row>
    <row r="10155" spans="4:4">
      <c r="D10155"/>
    </row>
    <row r="10156" spans="4:4">
      <c r="D10156"/>
    </row>
    <row r="10157" spans="4:4">
      <c r="D10157"/>
    </row>
    <row r="10158" spans="4:4">
      <c r="D10158"/>
    </row>
    <row r="10159" spans="4:4">
      <c r="D10159"/>
    </row>
    <row r="10160" spans="4:4">
      <c r="D10160"/>
    </row>
    <row r="10161" spans="4:4">
      <c r="D10161"/>
    </row>
    <row r="10162" spans="4:4">
      <c r="D10162"/>
    </row>
    <row r="10163" spans="4:4">
      <c r="D10163"/>
    </row>
    <row r="10164" spans="4:4">
      <c r="D10164"/>
    </row>
    <row r="10165" spans="4:4">
      <c r="D10165"/>
    </row>
    <row r="10166" spans="4:4">
      <c r="D10166"/>
    </row>
    <row r="10167" spans="4:4">
      <c r="D10167"/>
    </row>
    <row r="10168" spans="4:4">
      <c r="D10168"/>
    </row>
    <row r="10169" spans="4:4">
      <c r="D10169"/>
    </row>
    <row r="10170" spans="4:4">
      <c r="D10170"/>
    </row>
    <row r="10171" spans="4:4">
      <c r="D10171"/>
    </row>
    <row r="10172" spans="4:4">
      <c r="D10172"/>
    </row>
    <row r="10173" spans="4:4">
      <c r="D10173"/>
    </row>
    <row r="10174" spans="4:4">
      <c r="D10174"/>
    </row>
    <row r="10175" spans="4:4">
      <c r="D10175"/>
    </row>
    <row r="10176" spans="4:4">
      <c r="D10176"/>
    </row>
    <row r="10177" spans="4:4">
      <c r="D10177"/>
    </row>
    <row r="10178" spans="4:4">
      <c r="D10178"/>
    </row>
    <row r="10179" spans="4:4">
      <c r="D10179"/>
    </row>
    <row r="10180" spans="4:4">
      <c r="D10180"/>
    </row>
    <row r="10181" spans="4:4">
      <c r="D10181"/>
    </row>
    <row r="10182" spans="4:4">
      <c r="D10182"/>
    </row>
    <row r="10183" spans="4:4">
      <c r="D10183"/>
    </row>
    <row r="10184" spans="4:4">
      <c r="D10184"/>
    </row>
    <row r="10185" spans="4:4">
      <c r="D10185"/>
    </row>
    <row r="10186" spans="4:4">
      <c r="D10186"/>
    </row>
    <row r="10187" spans="4:4">
      <c r="D10187"/>
    </row>
    <row r="10188" spans="4:4">
      <c r="D10188"/>
    </row>
    <row r="10189" spans="4:4">
      <c r="D10189"/>
    </row>
    <row r="10190" spans="4:4">
      <c r="D10190"/>
    </row>
    <row r="10191" spans="4:4">
      <c r="D10191"/>
    </row>
    <row r="10192" spans="4:4">
      <c r="D10192"/>
    </row>
    <row r="10193" spans="4:4">
      <c r="D10193"/>
    </row>
    <row r="10194" spans="4:4">
      <c r="D10194"/>
    </row>
    <row r="10195" spans="4:4">
      <c r="D10195"/>
    </row>
    <row r="10196" spans="4:4">
      <c r="D10196"/>
    </row>
    <row r="10197" spans="4:4">
      <c r="D10197"/>
    </row>
    <row r="10198" spans="4:4">
      <c r="D10198"/>
    </row>
    <row r="10199" spans="4:4">
      <c r="D10199"/>
    </row>
    <row r="10200" spans="4:4">
      <c r="D10200"/>
    </row>
    <row r="10201" spans="4:4">
      <c r="D10201"/>
    </row>
    <row r="10202" spans="4:4">
      <c r="D10202"/>
    </row>
    <row r="10203" spans="4:4">
      <c r="D10203"/>
    </row>
    <row r="10204" spans="4:4">
      <c r="D10204"/>
    </row>
    <row r="10205" spans="4:4">
      <c r="D10205"/>
    </row>
    <row r="10206" spans="4:4">
      <c r="D10206"/>
    </row>
    <row r="10207" spans="4:4">
      <c r="D10207"/>
    </row>
    <row r="10208" spans="4:4">
      <c r="D10208"/>
    </row>
    <row r="10209" spans="4:4">
      <c r="D10209"/>
    </row>
    <row r="10210" spans="4:4">
      <c r="D10210"/>
    </row>
    <row r="10211" spans="4:4">
      <c r="D10211"/>
    </row>
    <row r="10212" spans="4:4">
      <c r="D10212"/>
    </row>
    <row r="10213" spans="4:4">
      <c r="D10213"/>
    </row>
    <row r="10214" spans="4:4">
      <c r="D10214"/>
    </row>
    <row r="10215" spans="4:4">
      <c r="D10215"/>
    </row>
    <row r="10216" spans="4:4">
      <c r="D10216"/>
    </row>
    <row r="10217" spans="4:4">
      <c r="D10217"/>
    </row>
    <row r="10218" spans="4:4">
      <c r="D10218"/>
    </row>
    <row r="10219" spans="4:4">
      <c r="D10219"/>
    </row>
    <row r="10220" spans="4:4">
      <c r="D10220"/>
    </row>
    <row r="10221" spans="4:4">
      <c r="D10221"/>
    </row>
    <row r="10222" spans="4:4">
      <c r="D10222"/>
    </row>
    <row r="10223" spans="4:4">
      <c r="D10223"/>
    </row>
    <row r="10224" spans="4:4">
      <c r="D10224"/>
    </row>
    <row r="10225" spans="4:4">
      <c r="D10225"/>
    </row>
    <row r="10226" spans="4:4">
      <c r="D10226"/>
    </row>
    <row r="10227" spans="4:4">
      <c r="D10227"/>
    </row>
    <row r="10228" spans="4:4">
      <c r="D10228"/>
    </row>
    <row r="10229" spans="4:4">
      <c r="D10229"/>
    </row>
    <row r="10230" spans="4:4">
      <c r="D10230"/>
    </row>
    <row r="10231" spans="4:4">
      <c r="D10231"/>
    </row>
    <row r="10232" spans="4:4">
      <c r="D10232"/>
    </row>
    <row r="10233" spans="4:4">
      <c r="D10233"/>
    </row>
    <row r="10234" spans="4:4">
      <c r="D10234"/>
    </row>
    <row r="10235" spans="4:4">
      <c r="D10235"/>
    </row>
    <row r="10236" spans="4:4">
      <c r="D10236"/>
    </row>
    <row r="10237" spans="4:4">
      <c r="D10237"/>
    </row>
    <row r="10238" spans="4:4">
      <c r="D10238"/>
    </row>
    <row r="10239" spans="4:4">
      <c r="D10239"/>
    </row>
    <row r="10240" spans="4:4">
      <c r="D10240"/>
    </row>
    <row r="10241" spans="4:4">
      <c r="D10241"/>
    </row>
    <row r="10242" spans="4:4">
      <c r="D10242"/>
    </row>
    <row r="10243" spans="4:4">
      <c r="D10243"/>
    </row>
    <row r="10244" spans="4:4">
      <c r="D10244"/>
    </row>
    <row r="10245" spans="4:4">
      <c r="D10245"/>
    </row>
    <row r="10246" spans="4:4">
      <c r="D10246"/>
    </row>
    <row r="10247" spans="4:4">
      <c r="D10247"/>
    </row>
    <row r="10248" spans="4:4">
      <c r="D10248"/>
    </row>
    <row r="10249" spans="4:4">
      <c r="D10249"/>
    </row>
    <row r="10250" spans="4:4">
      <c r="D10250"/>
    </row>
    <row r="10251" spans="4:4">
      <c r="D10251"/>
    </row>
    <row r="10252" spans="4:4">
      <c r="D10252"/>
    </row>
    <row r="10253" spans="4:4">
      <c r="D10253"/>
    </row>
    <row r="10254" spans="4:4">
      <c r="D10254"/>
    </row>
    <row r="10255" spans="4:4">
      <c r="D10255"/>
    </row>
    <row r="10256" spans="4:4">
      <c r="D10256"/>
    </row>
    <row r="10257" spans="4:4">
      <c r="D10257"/>
    </row>
    <row r="10258" spans="4:4">
      <c r="D10258"/>
    </row>
    <row r="10259" spans="4:4">
      <c r="D10259"/>
    </row>
    <row r="10260" spans="4:4">
      <c r="D10260"/>
    </row>
    <row r="10261" spans="4:4">
      <c r="D10261"/>
    </row>
    <row r="10262" spans="4:4">
      <c r="D10262"/>
    </row>
    <row r="10263" spans="4:4">
      <c r="D10263"/>
    </row>
    <row r="10264" spans="4:4">
      <c r="D10264"/>
    </row>
    <row r="10265" spans="4:4">
      <c r="D10265"/>
    </row>
    <row r="10266" spans="4:4">
      <c r="D10266"/>
    </row>
    <row r="10267" spans="4:4">
      <c r="D10267"/>
    </row>
    <row r="10268" spans="4:4">
      <c r="D10268"/>
    </row>
    <row r="10269" spans="4:4">
      <c r="D10269"/>
    </row>
    <row r="10270" spans="4:4">
      <c r="D10270"/>
    </row>
    <row r="10271" spans="4:4">
      <c r="D10271"/>
    </row>
    <row r="10272" spans="4:4">
      <c r="D10272"/>
    </row>
    <row r="10273" spans="4:4">
      <c r="D10273"/>
    </row>
    <row r="10274" spans="4:4">
      <c r="D10274"/>
    </row>
    <row r="10275" spans="4:4">
      <c r="D10275"/>
    </row>
    <row r="10276" spans="4:4">
      <c r="D10276"/>
    </row>
    <row r="10277" spans="4:4">
      <c r="D10277"/>
    </row>
    <row r="10278" spans="4:4">
      <c r="D10278"/>
    </row>
    <row r="10279" spans="4:4">
      <c r="D10279"/>
    </row>
    <row r="10280" spans="4:4">
      <c r="D10280"/>
    </row>
    <row r="10281" spans="4:4">
      <c r="D10281"/>
    </row>
    <row r="10282" spans="4:4">
      <c r="D10282"/>
    </row>
    <row r="10283" spans="4:4">
      <c r="D10283"/>
    </row>
    <row r="10284" spans="4:4">
      <c r="D10284"/>
    </row>
    <row r="10285" spans="4:4">
      <c r="D10285"/>
    </row>
    <row r="10286" spans="4:4">
      <c r="D10286"/>
    </row>
    <row r="10287" spans="4:4">
      <c r="D10287"/>
    </row>
    <row r="10288" spans="4:4">
      <c r="D10288"/>
    </row>
    <row r="10289" spans="4:4">
      <c r="D10289"/>
    </row>
    <row r="10290" spans="4:4">
      <c r="D10290"/>
    </row>
    <row r="10291" spans="4:4">
      <c r="D10291"/>
    </row>
    <row r="10292" spans="4:4">
      <c r="D10292"/>
    </row>
    <row r="10293" spans="4:4">
      <c r="D10293"/>
    </row>
    <row r="10294" spans="4:4">
      <c r="D10294"/>
    </row>
    <row r="10295" spans="4:4">
      <c r="D10295"/>
    </row>
    <row r="10296" spans="4:4">
      <c r="D10296"/>
    </row>
    <row r="10297" spans="4:4">
      <c r="D10297"/>
    </row>
    <row r="10298" spans="4:4">
      <c r="D10298"/>
    </row>
    <row r="10299" spans="4:4">
      <c r="D10299"/>
    </row>
    <row r="10300" spans="4:4">
      <c r="D10300"/>
    </row>
    <row r="10301" spans="4:4">
      <c r="D10301"/>
    </row>
    <row r="10302" spans="4:4">
      <c r="D10302"/>
    </row>
    <row r="10303" spans="4:4">
      <c r="D10303"/>
    </row>
    <row r="10304" spans="4:4">
      <c r="D10304"/>
    </row>
    <row r="10305" spans="4:4">
      <c r="D10305"/>
    </row>
    <row r="10306" spans="4:4">
      <c r="D10306"/>
    </row>
    <row r="10307" spans="4:4">
      <c r="D10307"/>
    </row>
    <row r="10308" spans="4:4">
      <c r="D10308"/>
    </row>
    <row r="10309" spans="4:4">
      <c r="D10309"/>
    </row>
    <row r="10310" spans="4:4">
      <c r="D10310"/>
    </row>
    <row r="10311" spans="4:4">
      <c r="D10311"/>
    </row>
    <row r="10312" spans="4:4">
      <c r="D10312"/>
    </row>
    <row r="10313" spans="4:4">
      <c r="D10313"/>
    </row>
    <row r="10314" spans="4:4">
      <c r="D10314"/>
    </row>
    <row r="10315" spans="4:4">
      <c r="D10315"/>
    </row>
    <row r="10316" spans="4:4">
      <c r="D10316"/>
    </row>
    <row r="10317" spans="4:4">
      <c r="D10317"/>
    </row>
    <row r="10318" spans="4:4">
      <c r="D10318"/>
    </row>
    <row r="10319" spans="4:4">
      <c r="D10319"/>
    </row>
    <row r="10320" spans="4:4">
      <c r="D10320"/>
    </row>
    <row r="10321" spans="4:4">
      <c r="D10321"/>
    </row>
    <row r="10322" spans="4:4">
      <c r="D10322"/>
    </row>
    <row r="10323" spans="4:4">
      <c r="D10323"/>
    </row>
    <row r="10324" spans="4:4">
      <c r="D10324"/>
    </row>
    <row r="10325" spans="4:4">
      <c r="D10325"/>
    </row>
    <row r="10326" spans="4:4">
      <c r="D10326"/>
    </row>
    <row r="10327" spans="4:4">
      <c r="D10327"/>
    </row>
    <row r="10328" spans="4:4">
      <c r="D10328"/>
    </row>
    <row r="10329" spans="4:4">
      <c r="D10329"/>
    </row>
    <row r="10330" spans="4:4">
      <c r="D10330"/>
    </row>
    <row r="10331" spans="4:4">
      <c r="D10331"/>
    </row>
    <row r="10332" spans="4:4">
      <c r="D10332"/>
    </row>
    <row r="10333" spans="4:4">
      <c r="D10333"/>
    </row>
    <row r="10334" spans="4:4">
      <c r="D10334"/>
    </row>
    <row r="10335" spans="4:4">
      <c r="D10335"/>
    </row>
    <row r="10336" spans="4:4">
      <c r="D10336"/>
    </row>
    <row r="10337" spans="4:4">
      <c r="D10337"/>
    </row>
    <row r="10338" spans="4:4">
      <c r="D10338"/>
    </row>
    <row r="10339" spans="4:4">
      <c r="D10339"/>
    </row>
    <row r="10340" spans="4:4">
      <c r="D10340"/>
    </row>
    <row r="10341" spans="4:4">
      <c r="D10341"/>
    </row>
    <row r="10342" spans="4:4">
      <c r="D10342"/>
    </row>
    <row r="10343" spans="4:4">
      <c r="D10343"/>
    </row>
    <row r="10344" spans="4:4">
      <c r="D10344"/>
    </row>
    <row r="10345" spans="4:4">
      <c r="D10345"/>
    </row>
    <row r="10346" spans="4:4">
      <c r="D10346"/>
    </row>
    <row r="10347" spans="4:4">
      <c r="D10347"/>
    </row>
    <row r="10348" spans="4:4">
      <c r="D10348"/>
    </row>
    <row r="10349" spans="4:4">
      <c r="D10349"/>
    </row>
    <row r="10350" spans="4:4">
      <c r="D10350"/>
    </row>
    <row r="10351" spans="4:4">
      <c r="D10351"/>
    </row>
    <row r="10352" spans="4:4">
      <c r="D10352"/>
    </row>
    <row r="10353" spans="4:4">
      <c r="D10353"/>
    </row>
    <row r="10354" spans="4:4">
      <c r="D10354"/>
    </row>
    <row r="10355" spans="4:4">
      <c r="D10355"/>
    </row>
    <row r="10356" spans="4:4">
      <c r="D10356"/>
    </row>
    <row r="10357" spans="4:4">
      <c r="D10357"/>
    </row>
    <row r="10358" spans="4:4">
      <c r="D10358"/>
    </row>
    <row r="10359" spans="4:4">
      <c r="D10359"/>
    </row>
    <row r="10360" spans="4:4">
      <c r="D10360"/>
    </row>
    <row r="10361" spans="4:4">
      <c r="D10361"/>
    </row>
    <row r="10362" spans="4:4">
      <c r="D10362"/>
    </row>
    <row r="10363" spans="4:4">
      <c r="D10363"/>
    </row>
    <row r="10364" spans="4:4">
      <c r="D10364"/>
    </row>
    <row r="10365" spans="4:4">
      <c r="D10365"/>
    </row>
    <row r="10366" spans="4:4">
      <c r="D10366"/>
    </row>
    <row r="10367" spans="4:4">
      <c r="D10367"/>
    </row>
    <row r="10368" spans="4:4">
      <c r="D10368"/>
    </row>
    <row r="10369" spans="4:4">
      <c r="D10369"/>
    </row>
    <row r="10370" spans="4:4">
      <c r="D10370"/>
    </row>
    <row r="10371" spans="4:4">
      <c r="D10371"/>
    </row>
    <row r="10372" spans="4:4">
      <c r="D10372"/>
    </row>
    <row r="10373" spans="4:4">
      <c r="D10373"/>
    </row>
    <row r="10374" spans="4:4">
      <c r="D10374"/>
    </row>
    <row r="10375" spans="4:4">
      <c r="D10375"/>
    </row>
    <row r="10376" spans="4:4">
      <c r="D10376"/>
    </row>
    <row r="10377" spans="4:4">
      <c r="D10377"/>
    </row>
    <row r="10378" spans="4:4">
      <c r="D10378"/>
    </row>
    <row r="10379" spans="4:4">
      <c r="D10379"/>
    </row>
    <row r="10380" spans="4:4">
      <c r="D10380"/>
    </row>
    <row r="10381" spans="4:4">
      <c r="D10381"/>
    </row>
    <row r="10382" spans="4:4">
      <c r="D10382"/>
    </row>
    <row r="10383" spans="4:4">
      <c r="D10383"/>
    </row>
    <row r="10384" spans="4:4">
      <c r="D10384"/>
    </row>
    <row r="10385" spans="4:4">
      <c r="D10385"/>
    </row>
    <row r="10386" spans="4:4">
      <c r="D10386"/>
    </row>
    <row r="10387" spans="4:4">
      <c r="D10387"/>
    </row>
    <row r="10388" spans="4:4">
      <c r="D10388"/>
    </row>
    <row r="10389" spans="4:4">
      <c r="D10389"/>
    </row>
    <row r="10390" spans="4:4">
      <c r="D10390"/>
    </row>
    <row r="10391" spans="4:4">
      <c r="D10391"/>
    </row>
    <row r="10392" spans="4:4">
      <c r="D10392"/>
    </row>
    <row r="10393" spans="4:4">
      <c r="D10393"/>
    </row>
    <row r="10394" spans="4:4">
      <c r="D10394"/>
    </row>
    <row r="10395" spans="4:4">
      <c r="D10395"/>
    </row>
    <row r="10396" spans="4:4">
      <c r="D10396"/>
    </row>
    <row r="10397" spans="4:4">
      <c r="D10397"/>
    </row>
    <row r="10398" spans="4:4">
      <c r="D10398"/>
    </row>
    <row r="10399" spans="4:4">
      <c r="D10399"/>
    </row>
    <row r="10400" spans="4:4">
      <c r="D10400"/>
    </row>
    <row r="10401" spans="4:4">
      <c r="D10401"/>
    </row>
    <row r="10402" spans="4:4">
      <c r="D10402"/>
    </row>
    <row r="10403" spans="4:4">
      <c r="D10403"/>
    </row>
    <row r="10404" spans="4:4">
      <c r="D10404"/>
    </row>
    <row r="10405" spans="4:4">
      <c r="D10405"/>
    </row>
    <row r="10406" spans="4:4">
      <c r="D10406"/>
    </row>
    <row r="10407" spans="4:4">
      <c r="D10407"/>
    </row>
    <row r="10408" spans="4:4">
      <c r="D10408"/>
    </row>
    <row r="10409" spans="4:4">
      <c r="D10409"/>
    </row>
    <row r="10410" spans="4:4">
      <c r="D10410"/>
    </row>
    <row r="10411" spans="4:4">
      <c r="D10411"/>
    </row>
    <row r="10412" spans="4:4">
      <c r="D10412"/>
    </row>
    <row r="10413" spans="4:4">
      <c r="D10413"/>
    </row>
    <row r="10414" spans="4:4">
      <c r="D10414"/>
    </row>
    <row r="10415" spans="4:4">
      <c r="D10415"/>
    </row>
    <row r="10416" spans="4:4">
      <c r="D10416"/>
    </row>
    <row r="10417" spans="4:4">
      <c r="D10417"/>
    </row>
    <row r="10418" spans="4:4">
      <c r="D10418"/>
    </row>
    <row r="10419" spans="4:4">
      <c r="D10419"/>
    </row>
    <row r="10420" spans="4:4">
      <c r="D10420"/>
    </row>
    <row r="10421" spans="4:4">
      <c r="D10421"/>
    </row>
    <row r="10422" spans="4:4">
      <c r="D10422"/>
    </row>
    <row r="10423" spans="4:4">
      <c r="D10423"/>
    </row>
    <row r="10424" spans="4:4">
      <c r="D10424"/>
    </row>
    <row r="10425" spans="4:4">
      <c r="D10425"/>
    </row>
    <row r="10426" spans="4:4">
      <c r="D10426"/>
    </row>
    <row r="10427" spans="4:4">
      <c r="D10427"/>
    </row>
    <row r="10428" spans="4:4">
      <c r="D10428"/>
    </row>
    <row r="10429" spans="4:4">
      <c r="D10429"/>
    </row>
    <row r="10430" spans="4:4">
      <c r="D10430"/>
    </row>
    <row r="10431" spans="4:4">
      <c r="D10431"/>
    </row>
    <row r="10432" spans="4:4">
      <c r="D10432"/>
    </row>
    <row r="10433" spans="4:4">
      <c r="D10433"/>
    </row>
    <row r="10434" spans="4:4">
      <c r="D10434"/>
    </row>
    <row r="10435" spans="4:4">
      <c r="D10435"/>
    </row>
    <row r="10436" spans="4:4">
      <c r="D10436"/>
    </row>
    <row r="10437" spans="4:4">
      <c r="D10437"/>
    </row>
    <row r="10438" spans="4:4">
      <c r="D10438"/>
    </row>
    <row r="10439" spans="4:4">
      <c r="D10439"/>
    </row>
    <row r="10440" spans="4:4">
      <c r="D10440"/>
    </row>
    <row r="10441" spans="4:4">
      <c r="D10441"/>
    </row>
    <row r="10442" spans="4:4">
      <c r="D10442"/>
    </row>
    <row r="10443" spans="4:4">
      <c r="D10443"/>
    </row>
    <row r="10444" spans="4:4">
      <c r="D10444"/>
    </row>
    <row r="10445" spans="4:4">
      <c r="D10445"/>
    </row>
    <row r="10446" spans="4:4">
      <c r="D10446"/>
    </row>
    <row r="10447" spans="4:4">
      <c r="D10447"/>
    </row>
    <row r="10448" spans="4:4">
      <c r="D10448"/>
    </row>
    <row r="10449" spans="4:4">
      <c r="D10449"/>
    </row>
    <row r="10450" spans="4:4">
      <c r="D10450"/>
    </row>
    <row r="10451" spans="4:4">
      <c r="D10451"/>
    </row>
    <row r="10452" spans="4:4">
      <c r="D10452"/>
    </row>
    <row r="10453" spans="4:4">
      <c r="D10453"/>
    </row>
    <row r="10454" spans="4:4">
      <c r="D10454"/>
    </row>
    <row r="10455" spans="4:4">
      <c r="D10455"/>
    </row>
    <row r="10456" spans="4:4">
      <c r="D10456"/>
    </row>
    <row r="10457" spans="4:4">
      <c r="D10457"/>
    </row>
    <row r="10458" spans="4:4">
      <c r="D10458"/>
    </row>
    <row r="10459" spans="4:4">
      <c r="D10459"/>
    </row>
    <row r="10460" spans="4:4">
      <c r="D10460"/>
    </row>
    <row r="10461" spans="4:4">
      <c r="D10461"/>
    </row>
    <row r="10462" spans="4:4">
      <c r="D10462"/>
    </row>
    <row r="10463" spans="4:4">
      <c r="D10463"/>
    </row>
    <row r="10464" spans="4:4">
      <c r="D10464"/>
    </row>
    <row r="10465" spans="4:4">
      <c r="D10465"/>
    </row>
    <row r="10466" spans="4:4">
      <c r="D10466"/>
    </row>
    <row r="10467" spans="4:4">
      <c r="D10467"/>
    </row>
    <row r="10468" spans="4:4">
      <c r="D10468"/>
    </row>
    <row r="10469" spans="4:4">
      <c r="D10469"/>
    </row>
    <row r="10470" spans="4:4">
      <c r="D10470"/>
    </row>
    <row r="10471" spans="4:4">
      <c r="D10471"/>
    </row>
    <row r="10472" spans="4:4">
      <c r="D10472"/>
    </row>
    <row r="10473" spans="4:4">
      <c r="D10473"/>
    </row>
    <row r="10474" spans="4:4">
      <c r="D10474"/>
    </row>
    <row r="10475" spans="4:4">
      <c r="D10475"/>
    </row>
    <row r="10476" spans="4:4">
      <c r="D10476"/>
    </row>
    <row r="10477" spans="4:4">
      <c r="D10477"/>
    </row>
    <row r="10478" spans="4:4">
      <c r="D10478"/>
    </row>
    <row r="10479" spans="4:4">
      <c r="D10479"/>
    </row>
    <row r="10480" spans="4:4">
      <c r="D10480"/>
    </row>
    <row r="10481" spans="4:4">
      <c r="D10481"/>
    </row>
    <row r="10482" spans="4:4">
      <c r="D10482"/>
    </row>
    <row r="10483" spans="4:4">
      <c r="D10483"/>
    </row>
    <row r="10484" spans="4:4">
      <c r="D10484"/>
    </row>
    <row r="10485" spans="4:4">
      <c r="D10485"/>
    </row>
    <row r="10486" spans="4:4">
      <c r="D10486"/>
    </row>
    <row r="10487" spans="4:4">
      <c r="D10487"/>
    </row>
    <row r="10488" spans="4:4">
      <c r="D10488"/>
    </row>
    <row r="10489" spans="4:4">
      <c r="D10489"/>
    </row>
    <row r="10490" spans="4:4">
      <c r="D10490"/>
    </row>
    <row r="10491" spans="4:4">
      <c r="D10491"/>
    </row>
    <row r="10492" spans="4:4">
      <c r="D10492"/>
    </row>
    <row r="10493" spans="4:4">
      <c r="D10493"/>
    </row>
    <row r="10494" spans="4:4">
      <c r="D10494"/>
    </row>
    <row r="10495" spans="4:4">
      <c r="D10495"/>
    </row>
    <row r="10496" spans="4:4">
      <c r="D10496"/>
    </row>
    <row r="10497" spans="4:4">
      <c r="D10497"/>
    </row>
    <row r="10498" spans="4:4">
      <c r="D10498"/>
    </row>
    <row r="10499" spans="4:4">
      <c r="D10499"/>
    </row>
    <row r="10500" spans="4:4">
      <c r="D10500"/>
    </row>
    <row r="10501" spans="4:4">
      <c r="D10501"/>
    </row>
    <row r="10502" spans="4:4">
      <c r="D10502"/>
    </row>
    <row r="10503" spans="4:4">
      <c r="D10503"/>
    </row>
    <row r="10504" spans="4:4">
      <c r="D10504"/>
    </row>
    <row r="10505" spans="4:4">
      <c r="D10505"/>
    </row>
    <row r="10506" spans="4:4">
      <c r="D10506"/>
    </row>
    <row r="10507" spans="4:4">
      <c r="D10507"/>
    </row>
    <row r="10508" spans="4:4">
      <c r="D10508"/>
    </row>
    <row r="10509" spans="4:4">
      <c r="D10509"/>
    </row>
    <row r="10510" spans="4:4">
      <c r="D10510"/>
    </row>
    <row r="10511" spans="4:4">
      <c r="D10511"/>
    </row>
    <row r="10512" spans="4:4">
      <c r="D10512"/>
    </row>
    <row r="10513" spans="4:4">
      <c r="D10513"/>
    </row>
    <row r="10514" spans="4:4">
      <c r="D10514"/>
    </row>
    <row r="10515" spans="4:4">
      <c r="D10515"/>
    </row>
    <row r="10516" spans="4:4">
      <c r="D10516"/>
    </row>
    <row r="10517" spans="4:4">
      <c r="D10517"/>
    </row>
    <row r="10518" spans="4:4">
      <c r="D10518"/>
    </row>
    <row r="10519" spans="4:4">
      <c r="D10519"/>
    </row>
    <row r="10520" spans="4:4">
      <c r="D10520"/>
    </row>
    <row r="10521" spans="4:4">
      <c r="D10521"/>
    </row>
    <row r="10522" spans="4:4">
      <c r="D10522"/>
    </row>
    <row r="10523" spans="4:4">
      <c r="D10523"/>
    </row>
    <row r="10524" spans="4:4">
      <c r="D10524"/>
    </row>
    <row r="10525" spans="4:4">
      <c r="D10525"/>
    </row>
    <row r="10526" spans="4:4">
      <c r="D10526"/>
    </row>
    <row r="10527" spans="4:4">
      <c r="D10527"/>
    </row>
    <row r="10528" spans="4:4">
      <c r="D10528"/>
    </row>
    <row r="10529" spans="4:4">
      <c r="D10529"/>
    </row>
    <row r="10530" spans="4:4">
      <c r="D10530"/>
    </row>
    <row r="10531" spans="4:4">
      <c r="D10531"/>
    </row>
    <row r="10532" spans="4:4">
      <c r="D10532"/>
    </row>
    <row r="10533" spans="4:4">
      <c r="D10533"/>
    </row>
    <row r="10534" spans="4:4">
      <c r="D10534"/>
    </row>
    <row r="10535" spans="4:4">
      <c r="D10535"/>
    </row>
    <row r="10536" spans="4:4">
      <c r="D10536"/>
    </row>
    <row r="10537" spans="4:4">
      <c r="D10537"/>
    </row>
    <row r="10538" spans="4:4">
      <c r="D10538"/>
    </row>
    <row r="10539" spans="4:4">
      <c r="D10539"/>
    </row>
    <row r="10540" spans="4:4">
      <c r="D10540"/>
    </row>
    <row r="10541" spans="4:4">
      <c r="D10541"/>
    </row>
    <row r="10542" spans="4:4">
      <c r="D10542"/>
    </row>
    <row r="10543" spans="4:4">
      <c r="D10543"/>
    </row>
    <row r="10544" spans="4:4">
      <c r="D10544"/>
    </row>
    <row r="10545" spans="4:4">
      <c r="D10545"/>
    </row>
    <row r="10546" spans="4:4">
      <c r="D10546"/>
    </row>
    <row r="10547" spans="4:4">
      <c r="D10547"/>
    </row>
    <row r="10548" spans="4:4">
      <c r="D10548"/>
    </row>
    <row r="10549" spans="4:4">
      <c r="D10549"/>
    </row>
    <row r="10550" spans="4:4">
      <c r="D10550"/>
    </row>
    <row r="10551" spans="4:4">
      <c r="D10551"/>
    </row>
    <row r="10552" spans="4:4">
      <c r="D10552"/>
    </row>
    <row r="10553" spans="4:4">
      <c r="D10553"/>
    </row>
    <row r="10554" spans="4:4">
      <c r="D10554"/>
    </row>
    <row r="10555" spans="4:4">
      <c r="D10555"/>
    </row>
    <row r="10556" spans="4:4">
      <c r="D10556"/>
    </row>
    <row r="10557" spans="4:4">
      <c r="D10557"/>
    </row>
    <row r="10558" spans="4:4">
      <c r="D10558"/>
    </row>
    <row r="10559" spans="4:4">
      <c r="D10559"/>
    </row>
    <row r="10560" spans="4:4">
      <c r="D10560"/>
    </row>
    <row r="10561" spans="4:4">
      <c r="D10561"/>
    </row>
    <row r="10562" spans="4:4">
      <c r="D10562"/>
    </row>
    <row r="10563" spans="4:4">
      <c r="D10563"/>
    </row>
    <row r="10564" spans="4:4">
      <c r="D10564"/>
    </row>
    <row r="10565" spans="4:4">
      <c r="D10565"/>
    </row>
    <row r="10566" spans="4:4">
      <c r="D10566"/>
    </row>
    <row r="10567" spans="4:4">
      <c r="D10567"/>
    </row>
    <row r="10568" spans="4:4">
      <c r="D10568"/>
    </row>
    <row r="10569" spans="4:4">
      <c r="D10569"/>
    </row>
    <row r="10570" spans="4:4">
      <c r="D10570"/>
    </row>
    <row r="10571" spans="4:4">
      <c r="D10571"/>
    </row>
    <row r="10572" spans="4:4">
      <c r="D10572"/>
    </row>
    <row r="10573" spans="4:4">
      <c r="D10573"/>
    </row>
    <row r="10574" spans="4:4">
      <c r="D10574"/>
    </row>
    <row r="10575" spans="4:4">
      <c r="D10575"/>
    </row>
    <row r="10576" spans="4:4">
      <c r="D10576"/>
    </row>
    <row r="10577" spans="4:4">
      <c r="D10577"/>
    </row>
    <row r="10578" spans="4:4">
      <c r="D10578"/>
    </row>
    <row r="10579" spans="4:4">
      <c r="D10579"/>
    </row>
    <row r="10580" spans="4:4">
      <c r="D10580"/>
    </row>
    <row r="10581" spans="4:4">
      <c r="D10581"/>
    </row>
    <row r="10582" spans="4:4">
      <c r="D10582"/>
    </row>
    <row r="10583" spans="4:4">
      <c r="D10583"/>
    </row>
    <row r="10584" spans="4:4">
      <c r="D10584"/>
    </row>
    <row r="10585" spans="4:4">
      <c r="D10585"/>
    </row>
    <row r="10586" spans="4:4">
      <c r="D10586"/>
    </row>
    <row r="10587" spans="4:4">
      <c r="D10587"/>
    </row>
    <row r="10588" spans="4:4">
      <c r="D10588"/>
    </row>
    <row r="10589" spans="4:4">
      <c r="D10589"/>
    </row>
    <row r="10590" spans="4:4">
      <c r="D10590"/>
    </row>
    <row r="10591" spans="4:4">
      <c r="D10591"/>
    </row>
    <row r="10592" spans="4:4">
      <c r="D10592"/>
    </row>
    <row r="10593" spans="4:4">
      <c r="D10593"/>
    </row>
    <row r="10594" spans="4:4">
      <c r="D10594"/>
    </row>
    <row r="10595" spans="4:4">
      <c r="D10595"/>
    </row>
    <row r="10596" spans="4:4">
      <c r="D10596"/>
    </row>
    <row r="10597" spans="4:4">
      <c r="D10597"/>
    </row>
    <row r="10598" spans="4:4">
      <c r="D10598"/>
    </row>
    <row r="10599" spans="4:4">
      <c r="D10599"/>
    </row>
    <row r="10600" spans="4:4">
      <c r="D10600"/>
    </row>
    <row r="10601" spans="4:4">
      <c r="D10601"/>
    </row>
    <row r="10602" spans="4:4">
      <c r="D10602"/>
    </row>
    <row r="10603" spans="4:4">
      <c r="D10603"/>
    </row>
    <row r="10604" spans="4:4">
      <c r="D10604"/>
    </row>
    <row r="10605" spans="4:4">
      <c r="D10605"/>
    </row>
    <row r="10606" spans="4:4">
      <c r="D10606"/>
    </row>
    <row r="10607" spans="4:4">
      <c r="D10607"/>
    </row>
    <row r="10608" spans="4:4">
      <c r="D10608"/>
    </row>
    <row r="10609" spans="4:4">
      <c r="D10609"/>
    </row>
    <row r="10610" spans="4:4">
      <c r="D10610"/>
    </row>
    <row r="10611" spans="4:4">
      <c r="D10611"/>
    </row>
    <row r="10612" spans="4:4">
      <c r="D10612"/>
    </row>
    <row r="10613" spans="4:4">
      <c r="D10613"/>
    </row>
    <row r="10614" spans="4:4">
      <c r="D10614"/>
    </row>
    <row r="10615" spans="4:4">
      <c r="D10615"/>
    </row>
    <row r="10616" spans="4:4">
      <c r="D10616"/>
    </row>
    <row r="10617" spans="4:4">
      <c r="D10617"/>
    </row>
    <row r="10618" spans="4:4">
      <c r="D10618"/>
    </row>
    <row r="10619" spans="4:4">
      <c r="D10619"/>
    </row>
    <row r="10620" spans="4:4">
      <c r="D10620"/>
    </row>
    <row r="10621" spans="4:4">
      <c r="D10621"/>
    </row>
    <row r="10622" spans="4:4">
      <c r="D10622"/>
    </row>
    <row r="10623" spans="4:4">
      <c r="D10623"/>
    </row>
    <row r="10624" spans="4:4">
      <c r="D10624"/>
    </row>
    <row r="10625" spans="4:4">
      <c r="D10625"/>
    </row>
    <row r="10626" spans="4:4">
      <c r="D10626"/>
    </row>
    <row r="10627" spans="4:4">
      <c r="D10627"/>
    </row>
    <row r="10628" spans="4:4">
      <c r="D10628"/>
    </row>
    <row r="10629" spans="4:4">
      <c r="D10629"/>
    </row>
    <row r="10630" spans="4:4">
      <c r="D10630"/>
    </row>
    <row r="10631" spans="4:4">
      <c r="D10631"/>
    </row>
    <row r="10632" spans="4:4">
      <c r="D10632"/>
    </row>
    <row r="10633" spans="4:4">
      <c r="D10633"/>
    </row>
    <row r="10634" spans="4:4">
      <c r="D10634"/>
    </row>
    <row r="10635" spans="4:4">
      <c r="D10635"/>
    </row>
    <row r="10636" spans="4:4">
      <c r="D10636"/>
    </row>
    <row r="10637" spans="4:4">
      <c r="D10637"/>
    </row>
    <row r="10638" spans="4:4">
      <c r="D10638"/>
    </row>
    <row r="10639" spans="4:4">
      <c r="D10639"/>
    </row>
    <row r="10640" spans="4:4">
      <c r="D10640"/>
    </row>
    <row r="10641" spans="4:4">
      <c r="D10641"/>
    </row>
    <row r="10642" spans="4:4">
      <c r="D10642"/>
    </row>
    <row r="10643" spans="4:4">
      <c r="D10643"/>
    </row>
    <row r="10644" spans="4:4">
      <c r="D10644"/>
    </row>
    <row r="10645" spans="4:4">
      <c r="D10645"/>
    </row>
    <row r="10646" spans="4:4">
      <c r="D10646"/>
    </row>
    <row r="10647" spans="4:4">
      <c r="D10647"/>
    </row>
    <row r="10648" spans="4:4">
      <c r="D10648"/>
    </row>
    <row r="10649" spans="4:4">
      <c r="D10649"/>
    </row>
    <row r="10650" spans="4:4">
      <c r="D10650"/>
    </row>
    <row r="10651" spans="4:4">
      <c r="D10651"/>
    </row>
    <row r="10652" spans="4:4">
      <c r="D10652"/>
    </row>
    <row r="10653" spans="4:4">
      <c r="D10653"/>
    </row>
    <row r="10654" spans="4:4">
      <c r="D10654"/>
    </row>
    <row r="10655" spans="4:4">
      <c r="D10655"/>
    </row>
    <row r="10656" spans="4:4">
      <c r="D10656"/>
    </row>
    <row r="10657" spans="4:4">
      <c r="D10657"/>
    </row>
    <row r="10658" spans="4:4">
      <c r="D10658"/>
    </row>
    <row r="10659" spans="4:4">
      <c r="D10659"/>
    </row>
    <row r="10660" spans="4:4">
      <c r="D10660"/>
    </row>
    <row r="10661" spans="4:4">
      <c r="D10661"/>
    </row>
    <row r="10662" spans="4:4">
      <c r="D10662"/>
    </row>
    <row r="10663" spans="4:4">
      <c r="D10663"/>
    </row>
    <row r="10664" spans="4:4">
      <c r="D10664"/>
    </row>
    <row r="10665" spans="4:4">
      <c r="D10665"/>
    </row>
    <row r="10666" spans="4:4">
      <c r="D10666"/>
    </row>
    <row r="10667" spans="4:4">
      <c r="D10667"/>
    </row>
    <row r="10668" spans="4:4">
      <c r="D10668"/>
    </row>
    <row r="10669" spans="4:4">
      <c r="D10669"/>
    </row>
    <row r="10670" spans="4:4">
      <c r="D10670"/>
    </row>
    <row r="10671" spans="4:4">
      <c r="D10671"/>
    </row>
    <row r="10672" spans="4:4">
      <c r="D10672"/>
    </row>
    <row r="10673" spans="4:4">
      <c r="D10673"/>
    </row>
    <row r="10674" spans="4:4">
      <c r="D10674"/>
    </row>
    <row r="10675" spans="4:4">
      <c r="D10675"/>
    </row>
    <row r="10676" spans="4:4">
      <c r="D10676"/>
    </row>
    <row r="10677" spans="4:4">
      <c r="D10677"/>
    </row>
    <row r="10678" spans="4:4">
      <c r="D10678"/>
    </row>
    <row r="10679" spans="4:4">
      <c r="D10679"/>
    </row>
    <row r="10680" spans="4:4">
      <c r="D10680"/>
    </row>
    <row r="10681" spans="4:4">
      <c r="D10681"/>
    </row>
    <row r="10682" spans="4:4">
      <c r="D10682"/>
    </row>
    <row r="10683" spans="4:4">
      <c r="D10683"/>
    </row>
    <row r="10684" spans="4:4">
      <c r="D10684"/>
    </row>
    <row r="10685" spans="4:4">
      <c r="D10685"/>
    </row>
    <row r="10686" spans="4:4">
      <c r="D10686"/>
    </row>
    <row r="10687" spans="4:4">
      <c r="D10687"/>
    </row>
    <row r="10688" spans="4:4">
      <c r="D10688"/>
    </row>
    <row r="10689" spans="4:4">
      <c r="D10689"/>
    </row>
    <row r="10690" spans="4:4">
      <c r="D10690"/>
    </row>
    <row r="10691" spans="4:4">
      <c r="D10691"/>
    </row>
    <row r="10692" spans="4:4">
      <c r="D10692"/>
    </row>
    <row r="10693" spans="4:4">
      <c r="D10693"/>
    </row>
    <row r="10694" spans="4:4">
      <c r="D10694"/>
    </row>
    <row r="10695" spans="4:4">
      <c r="D10695"/>
    </row>
    <row r="10696" spans="4:4">
      <c r="D10696"/>
    </row>
    <row r="10697" spans="4:4">
      <c r="D10697"/>
    </row>
    <row r="10698" spans="4:4">
      <c r="D10698"/>
    </row>
    <row r="10699" spans="4:4">
      <c r="D10699"/>
    </row>
    <row r="10700" spans="4:4">
      <c r="D10700"/>
    </row>
    <row r="10701" spans="4:4">
      <c r="D10701"/>
    </row>
    <row r="10702" spans="4:4">
      <c r="D10702"/>
    </row>
    <row r="10703" spans="4:4">
      <c r="D10703"/>
    </row>
    <row r="10704" spans="4:4">
      <c r="D10704"/>
    </row>
    <row r="10705" spans="4:4">
      <c r="D10705"/>
    </row>
    <row r="10706" spans="4:4">
      <c r="D10706"/>
    </row>
    <row r="10707" spans="4:4">
      <c r="D10707"/>
    </row>
    <row r="10708" spans="4:4">
      <c r="D10708"/>
    </row>
    <row r="10709" spans="4:4">
      <c r="D10709"/>
    </row>
    <row r="10710" spans="4:4">
      <c r="D10710"/>
    </row>
    <row r="10711" spans="4:4">
      <c r="D10711"/>
    </row>
    <row r="10712" spans="4:4">
      <c r="D10712"/>
    </row>
    <row r="10713" spans="4:4">
      <c r="D10713"/>
    </row>
    <row r="10714" spans="4:4">
      <c r="D10714"/>
    </row>
    <row r="10715" spans="4:4">
      <c r="D10715"/>
    </row>
    <row r="10716" spans="4:4">
      <c r="D10716"/>
    </row>
    <row r="10717" spans="4:4">
      <c r="D10717"/>
    </row>
    <row r="10718" spans="4:4">
      <c r="D10718"/>
    </row>
    <row r="10719" spans="4:4">
      <c r="D10719"/>
    </row>
    <row r="10720" spans="4:4">
      <c r="D10720"/>
    </row>
    <row r="10721" spans="4:4">
      <c r="D10721"/>
    </row>
    <row r="10722" spans="4:4">
      <c r="D10722"/>
    </row>
    <row r="10723" spans="4:4">
      <c r="D10723"/>
    </row>
    <row r="10724" spans="4:4">
      <c r="D10724"/>
    </row>
    <row r="10725" spans="4:4">
      <c r="D10725"/>
    </row>
    <row r="10726" spans="4:4">
      <c r="D10726"/>
    </row>
    <row r="10727" spans="4:4">
      <c r="D10727"/>
    </row>
    <row r="10728" spans="4:4">
      <c r="D10728"/>
    </row>
    <row r="10729" spans="4:4">
      <c r="D10729"/>
    </row>
    <row r="10730" spans="4:4">
      <c r="D10730"/>
    </row>
    <row r="10731" spans="4:4">
      <c r="D10731"/>
    </row>
    <row r="10732" spans="4:4">
      <c r="D10732"/>
    </row>
    <row r="10733" spans="4:4">
      <c r="D10733"/>
    </row>
    <row r="10734" spans="4:4">
      <c r="D10734"/>
    </row>
    <row r="10735" spans="4:4">
      <c r="D10735"/>
    </row>
    <row r="10736" spans="4:4">
      <c r="D10736"/>
    </row>
    <row r="10737" spans="4:4">
      <c r="D10737"/>
    </row>
    <row r="10738" spans="4:4">
      <c r="D10738"/>
    </row>
    <row r="10739" spans="4:4">
      <c r="D10739"/>
    </row>
    <row r="10740" spans="4:4">
      <c r="D10740"/>
    </row>
    <row r="10741" spans="4:4">
      <c r="D10741"/>
    </row>
    <row r="10742" spans="4:4">
      <c r="D10742"/>
    </row>
    <row r="10743" spans="4:4">
      <c r="D10743"/>
    </row>
    <row r="10744" spans="4:4">
      <c r="D10744"/>
    </row>
    <row r="10745" spans="4:4">
      <c r="D10745"/>
    </row>
    <row r="10746" spans="4:4">
      <c r="D10746"/>
    </row>
    <row r="10747" spans="4:4">
      <c r="D10747"/>
    </row>
    <row r="10748" spans="4:4">
      <c r="D10748"/>
    </row>
    <row r="10749" spans="4:4">
      <c r="D10749"/>
    </row>
    <row r="10750" spans="4:4">
      <c r="D10750"/>
    </row>
    <row r="10751" spans="4:4">
      <c r="D10751"/>
    </row>
    <row r="10752" spans="4:4">
      <c r="D10752"/>
    </row>
    <row r="10753" spans="4:4">
      <c r="D10753"/>
    </row>
    <row r="10754" spans="4:4">
      <c r="D10754"/>
    </row>
    <row r="10755" spans="4:4">
      <c r="D10755"/>
    </row>
    <row r="10756" spans="4:4">
      <c r="D10756"/>
    </row>
    <row r="10757" spans="4:4">
      <c r="D10757"/>
    </row>
    <row r="10758" spans="4:4">
      <c r="D10758"/>
    </row>
    <row r="10759" spans="4:4">
      <c r="D10759"/>
    </row>
    <row r="10760" spans="4:4">
      <c r="D10760"/>
    </row>
    <row r="10761" spans="4:4">
      <c r="D10761"/>
    </row>
    <row r="10762" spans="4:4">
      <c r="D10762"/>
    </row>
    <row r="10763" spans="4:4">
      <c r="D10763"/>
    </row>
    <row r="10764" spans="4:4">
      <c r="D10764"/>
    </row>
    <row r="10765" spans="4:4">
      <c r="D10765"/>
    </row>
    <row r="10766" spans="4:4">
      <c r="D10766"/>
    </row>
    <row r="10767" spans="4:4">
      <c r="D10767"/>
    </row>
    <row r="10768" spans="4:4">
      <c r="D10768"/>
    </row>
    <row r="10769" spans="4:4">
      <c r="D10769"/>
    </row>
    <row r="10770" spans="4:4">
      <c r="D10770"/>
    </row>
    <row r="10771" spans="4:4">
      <c r="D10771"/>
    </row>
    <row r="10772" spans="4:4">
      <c r="D10772"/>
    </row>
    <row r="10773" spans="4:4">
      <c r="D10773"/>
    </row>
    <row r="10774" spans="4:4">
      <c r="D10774"/>
    </row>
    <row r="10775" spans="4:4">
      <c r="D10775"/>
    </row>
    <row r="10776" spans="4:4">
      <c r="D10776"/>
    </row>
    <row r="10777" spans="4:4">
      <c r="D10777"/>
    </row>
    <row r="10778" spans="4:4">
      <c r="D10778"/>
    </row>
    <row r="10779" spans="4:4">
      <c r="D10779"/>
    </row>
    <row r="10780" spans="4:4">
      <c r="D10780"/>
    </row>
    <row r="10781" spans="4:4">
      <c r="D10781"/>
    </row>
    <row r="10782" spans="4:4">
      <c r="D10782"/>
    </row>
    <row r="10783" spans="4:4">
      <c r="D10783"/>
    </row>
    <row r="10784" spans="4:4">
      <c r="D10784"/>
    </row>
    <row r="10785" spans="4:4">
      <c r="D10785"/>
    </row>
    <row r="10786" spans="4:4">
      <c r="D10786"/>
    </row>
    <row r="10787" spans="4:4">
      <c r="D10787"/>
    </row>
    <row r="10788" spans="4:4">
      <c r="D10788"/>
    </row>
    <row r="10789" spans="4:4">
      <c r="D10789"/>
    </row>
    <row r="10790" spans="4:4">
      <c r="D10790"/>
    </row>
    <row r="10791" spans="4:4">
      <c r="D10791"/>
    </row>
    <row r="10792" spans="4:4">
      <c r="D10792"/>
    </row>
    <row r="10793" spans="4:4">
      <c r="D10793"/>
    </row>
    <row r="10794" spans="4:4">
      <c r="D10794"/>
    </row>
    <row r="10795" spans="4:4">
      <c r="D10795"/>
    </row>
    <row r="10796" spans="4:4">
      <c r="D10796"/>
    </row>
    <row r="10797" spans="4:4">
      <c r="D10797"/>
    </row>
    <row r="10798" spans="4:4">
      <c r="D10798"/>
    </row>
    <row r="10799" spans="4:4">
      <c r="D10799"/>
    </row>
    <row r="10800" spans="4:4">
      <c r="D10800"/>
    </row>
    <row r="10801" spans="4:4">
      <c r="D10801"/>
    </row>
    <row r="10802" spans="4:4">
      <c r="D10802"/>
    </row>
    <row r="10803" spans="4:4">
      <c r="D10803"/>
    </row>
    <row r="10804" spans="4:4">
      <c r="D10804"/>
    </row>
    <row r="10805" spans="4:4">
      <c r="D10805"/>
    </row>
    <row r="10806" spans="4:4">
      <c r="D10806"/>
    </row>
    <row r="10807" spans="4:4">
      <c r="D10807"/>
    </row>
    <row r="10808" spans="4:4">
      <c r="D10808"/>
    </row>
    <row r="10809" spans="4:4">
      <c r="D10809"/>
    </row>
    <row r="10810" spans="4:4">
      <c r="D10810"/>
    </row>
    <row r="10811" spans="4:4">
      <c r="D10811"/>
    </row>
    <row r="10812" spans="4:4">
      <c r="D10812"/>
    </row>
    <row r="10813" spans="4:4">
      <c r="D10813"/>
    </row>
    <row r="10814" spans="4:4">
      <c r="D10814"/>
    </row>
    <row r="10815" spans="4:4">
      <c r="D10815"/>
    </row>
    <row r="10816" spans="4:4">
      <c r="D10816"/>
    </row>
    <row r="10817" spans="4:4">
      <c r="D10817"/>
    </row>
    <row r="10818" spans="4:4">
      <c r="D10818"/>
    </row>
    <row r="10819" spans="4:4">
      <c r="D10819"/>
    </row>
    <row r="10820" spans="4:4">
      <c r="D10820"/>
    </row>
    <row r="10821" spans="4:4">
      <c r="D10821"/>
    </row>
    <row r="10822" spans="4:4">
      <c r="D10822"/>
    </row>
    <row r="10823" spans="4:4">
      <c r="D10823"/>
    </row>
    <row r="10824" spans="4:4">
      <c r="D10824"/>
    </row>
    <row r="10825" spans="4:4">
      <c r="D10825"/>
    </row>
    <row r="10826" spans="4:4">
      <c r="D10826"/>
    </row>
    <row r="10827" spans="4:4">
      <c r="D10827"/>
    </row>
    <row r="10828" spans="4:4">
      <c r="D10828"/>
    </row>
    <row r="10829" spans="4:4">
      <c r="D10829"/>
    </row>
    <row r="10830" spans="4:4">
      <c r="D10830"/>
    </row>
    <row r="10831" spans="4:4">
      <c r="D10831"/>
    </row>
    <row r="10832" spans="4:4">
      <c r="D10832"/>
    </row>
    <row r="10833" spans="4:4">
      <c r="D10833"/>
    </row>
    <row r="10834" spans="4:4">
      <c r="D10834"/>
    </row>
    <row r="10835" spans="4:4">
      <c r="D10835"/>
    </row>
    <row r="10836" spans="4:4">
      <c r="D10836"/>
    </row>
    <row r="10837" spans="4:4">
      <c r="D10837"/>
    </row>
    <row r="10838" spans="4:4">
      <c r="D10838"/>
    </row>
    <row r="10839" spans="4:4">
      <c r="D10839"/>
    </row>
    <row r="10840" spans="4:4">
      <c r="D10840"/>
    </row>
    <row r="10841" spans="4:4">
      <c r="D10841"/>
    </row>
    <row r="10842" spans="4:4">
      <c r="D10842"/>
    </row>
    <row r="10843" spans="4:4">
      <c r="D10843"/>
    </row>
    <row r="10844" spans="4:4">
      <c r="D10844"/>
    </row>
    <row r="10845" spans="4:4">
      <c r="D10845"/>
    </row>
    <row r="10846" spans="4:4">
      <c r="D10846"/>
    </row>
    <row r="10847" spans="4:4">
      <c r="D10847"/>
    </row>
    <row r="10848" spans="4:4">
      <c r="D10848"/>
    </row>
    <row r="10849" spans="4:4">
      <c r="D10849"/>
    </row>
    <row r="10850" spans="4:4">
      <c r="D10850"/>
    </row>
    <row r="10851" spans="4:4">
      <c r="D10851"/>
    </row>
    <row r="10852" spans="4:4">
      <c r="D10852"/>
    </row>
    <row r="10853" spans="4:4">
      <c r="D10853"/>
    </row>
    <row r="10854" spans="4:4">
      <c r="D10854"/>
    </row>
    <row r="10855" spans="4:4">
      <c r="D10855"/>
    </row>
    <row r="10856" spans="4:4">
      <c r="D10856"/>
    </row>
    <row r="10857" spans="4:4">
      <c r="D10857"/>
    </row>
    <row r="10858" spans="4:4">
      <c r="D10858"/>
    </row>
    <row r="10859" spans="4:4">
      <c r="D10859"/>
    </row>
    <row r="10860" spans="4:4">
      <c r="D10860"/>
    </row>
    <row r="10861" spans="4:4">
      <c r="D10861"/>
    </row>
    <row r="10862" spans="4:4">
      <c r="D10862"/>
    </row>
    <row r="10863" spans="4:4">
      <c r="D10863"/>
    </row>
    <row r="10864" spans="4:4">
      <c r="D10864"/>
    </row>
    <row r="10865" spans="4:4">
      <c r="D10865"/>
    </row>
    <row r="10866" spans="4:4">
      <c r="D10866"/>
    </row>
    <row r="10867" spans="4:4">
      <c r="D10867"/>
    </row>
    <row r="10868" spans="4:4">
      <c r="D10868"/>
    </row>
    <row r="10869" spans="4:4">
      <c r="D10869"/>
    </row>
    <row r="10870" spans="4:4">
      <c r="D10870"/>
    </row>
    <row r="10871" spans="4:4">
      <c r="D10871"/>
    </row>
    <row r="10872" spans="4:4">
      <c r="D10872"/>
    </row>
    <row r="10873" spans="4:4">
      <c r="D10873"/>
    </row>
    <row r="10874" spans="4:4">
      <c r="D10874"/>
    </row>
    <row r="10875" spans="4:4">
      <c r="D10875"/>
    </row>
    <row r="10876" spans="4:4">
      <c r="D10876"/>
    </row>
    <row r="10877" spans="4:4">
      <c r="D10877"/>
    </row>
    <row r="10878" spans="4:4">
      <c r="D10878"/>
    </row>
    <row r="10879" spans="4:4">
      <c r="D10879"/>
    </row>
    <row r="10880" spans="4:4">
      <c r="D10880"/>
    </row>
    <row r="10881" spans="4:4">
      <c r="D10881"/>
    </row>
    <row r="10882" spans="4:4">
      <c r="D10882"/>
    </row>
    <row r="10883" spans="4:4">
      <c r="D10883"/>
    </row>
    <row r="10884" spans="4:4">
      <c r="D10884"/>
    </row>
    <row r="10885" spans="4:4">
      <c r="D10885"/>
    </row>
    <row r="10886" spans="4:4">
      <c r="D10886"/>
    </row>
    <row r="10887" spans="4:4">
      <c r="D10887"/>
    </row>
    <row r="10888" spans="4:4">
      <c r="D10888"/>
    </row>
    <row r="10889" spans="4:4">
      <c r="D10889"/>
    </row>
    <row r="10890" spans="4:4">
      <c r="D10890"/>
    </row>
    <row r="10891" spans="4:4">
      <c r="D10891"/>
    </row>
    <row r="10892" spans="4:4">
      <c r="D10892"/>
    </row>
    <row r="10893" spans="4:4">
      <c r="D10893"/>
    </row>
    <row r="10894" spans="4:4">
      <c r="D10894"/>
    </row>
    <row r="10895" spans="4:4">
      <c r="D10895"/>
    </row>
    <row r="10896" spans="4:4">
      <c r="D10896"/>
    </row>
    <row r="10897" spans="4:4">
      <c r="D10897"/>
    </row>
    <row r="10898" spans="4:4">
      <c r="D10898"/>
    </row>
    <row r="10899" spans="4:4">
      <c r="D10899"/>
    </row>
    <row r="10900" spans="4:4">
      <c r="D10900"/>
    </row>
    <row r="10901" spans="4:4">
      <c r="D10901"/>
    </row>
    <row r="10902" spans="4:4">
      <c r="D10902"/>
    </row>
    <row r="10903" spans="4:4">
      <c r="D10903"/>
    </row>
    <row r="10904" spans="4:4">
      <c r="D10904"/>
    </row>
    <row r="10905" spans="4:4">
      <c r="D10905"/>
    </row>
    <row r="10906" spans="4:4">
      <c r="D10906"/>
    </row>
    <row r="10907" spans="4:4">
      <c r="D10907"/>
    </row>
    <row r="10908" spans="4:4">
      <c r="D10908"/>
    </row>
    <row r="10909" spans="4:4">
      <c r="D10909"/>
    </row>
    <row r="10910" spans="4:4">
      <c r="D10910"/>
    </row>
    <row r="10911" spans="4:4">
      <c r="D10911"/>
    </row>
    <row r="10912" spans="4:4">
      <c r="D10912"/>
    </row>
    <row r="10913" spans="4:4">
      <c r="D10913"/>
    </row>
    <row r="10914" spans="4:4">
      <c r="D10914"/>
    </row>
    <row r="10915" spans="4:4">
      <c r="D10915"/>
    </row>
    <row r="10916" spans="4:4">
      <c r="D10916"/>
    </row>
    <row r="10917" spans="4:4">
      <c r="D10917"/>
    </row>
    <row r="10918" spans="4:4">
      <c r="D10918"/>
    </row>
    <row r="10919" spans="4:4">
      <c r="D10919"/>
    </row>
    <row r="10920" spans="4:4">
      <c r="D10920"/>
    </row>
    <row r="10921" spans="4:4">
      <c r="D10921"/>
    </row>
    <row r="10922" spans="4:4">
      <c r="D10922"/>
    </row>
    <row r="10923" spans="4:4">
      <c r="D10923"/>
    </row>
    <row r="10924" spans="4:4">
      <c r="D10924"/>
    </row>
    <row r="10925" spans="4:4">
      <c r="D10925"/>
    </row>
    <row r="10926" spans="4:4">
      <c r="D10926"/>
    </row>
    <row r="10927" spans="4:4">
      <c r="D10927"/>
    </row>
    <row r="10928" spans="4:4">
      <c r="D10928"/>
    </row>
    <row r="10929" spans="4:4">
      <c r="D10929"/>
    </row>
    <row r="10930" spans="4:4">
      <c r="D10930"/>
    </row>
    <row r="10931" spans="4:4">
      <c r="D10931"/>
    </row>
    <row r="10932" spans="4:4">
      <c r="D10932"/>
    </row>
    <row r="10933" spans="4:4">
      <c r="D10933"/>
    </row>
    <row r="10934" spans="4:4">
      <c r="D10934"/>
    </row>
    <row r="10935" spans="4:4">
      <c r="D10935"/>
    </row>
    <row r="10936" spans="4:4">
      <c r="D10936"/>
    </row>
    <row r="10937" spans="4:4">
      <c r="D10937"/>
    </row>
    <row r="10938" spans="4:4">
      <c r="D10938"/>
    </row>
    <row r="10939" spans="4:4">
      <c r="D10939"/>
    </row>
    <row r="10940" spans="4:4">
      <c r="D10940"/>
    </row>
    <row r="10941" spans="4:4">
      <c r="D10941"/>
    </row>
    <row r="10942" spans="4:4">
      <c r="D10942"/>
    </row>
    <row r="10943" spans="4:4">
      <c r="D10943"/>
    </row>
    <row r="10944" spans="4:4">
      <c r="D10944"/>
    </row>
    <row r="10945" spans="4:4">
      <c r="D10945"/>
    </row>
    <row r="10946" spans="4:4">
      <c r="D10946"/>
    </row>
    <row r="10947" spans="4:4">
      <c r="D10947"/>
    </row>
    <row r="10948" spans="4:4">
      <c r="D10948"/>
    </row>
    <row r="10949" spans="4:4">
      <c r="D10949"/>
    </row>
    <row r="10950" spans="4:4">
      <c r="D10950"/>
    </row>
    <row r="10951" spans="4:4">
      <c r="D10951"/>
    </row>
    <row r="10952" spans="4:4">
      <c r="D10952"/>
    </row>
    <row r="10953" spans="4:4">
      <c r="D10953"/>
    </row>
    <row r="10954" spans="4:4">
      <c r="D10954"/>
    </row>
    <row r="10955" spans="4:4">
      <c r="D10955"/>
    </row>
    <row r="10956" spans="4:4">
      <c r="D10956"/>
    </row>
    <row r="10957" spans="4:4">
      <c r="D10957"/>
    </row>
    <row r="10958" spans="4:4">
      <c r="D10958"/>
    </row>
    <row r="10959" spans="4:4">
      <c r="D10959"/>
    </row>
    <row r="10960" spans="4:4">
      <c r="D10960"/>
    </row>
    <row r="10961" spans="4:4">
      <c r="D10961"/>
    </row>
    <row r="10962" spans="4:4">
      <c r="D10962"/>
    </row>
    <row r="10963" spans="4:4">
      <c r="D10963"/>
    </row>
    <row r="10964" spans="4:4">
      <c r="D10964"/>
    </row>
    <row r="10965" spans="4:4">
      <c r="D10965"/>
    </row>
    <row r="10966" spans="4:4">
      <c r="D10966"/>
    </row>
    <row r="10967" spans="4:4">
      <c r="D10967"/>
    </row>
    <row r="10968" spans="4:4">
      <c r="D10968"/>
    </row>
    <row r="10969" spans="4:4">
      <c r="D10969"/>
    </row>
    <row r="10970" spans="4:4">
      <c r="D10970"/>
    </row>
    <row r="10971" spans="4:4">
      <c r="D10971"/>
    </row>
    <row r="10972" spans="4:4">
      <c r="D10972"/>
    </row>
    <row r="10973" spans="4:4">
      <c r="D10973"/>
    </row>
    <row r="10974" spans="4:4">
      <c r="D10974"/>
    </row>
    <row r="10975" spans="4:4">
      <c r="D10975"/>
    </row>
    <row r="10976" spans="4:4">
      <c r="D10976"/>
    </row>
    <row r="10977" spans="4:4">
      <c r="D10977"/>
    </row>
    <row r="10978" spans="4:4">
      <c r="D10978"/>
    </row>
    <row r="10979" spans="4:4">
      <c r="D10979"/>
    </row>
    <row r="10980" spans="4:4">
      <c r="D10980"/>
    </row>
    <row r="10981" spans="4:4">
      <c r="D10981"/>
    </row>
    <row r="10982" spans="4:4">
      <c r="D10982"/>
    </row>
    <row r="10983" spans="4:4">
      <c r="D10983"/>
    </row>
    <row r="10984" spans="4:4">
      <c r="D10984"/>
    </row>
    <row r="10985" spans="4:4">
      <c r="D10985"/>
    </row>
    <row r="10986" spans="4:4">
      <c r="D10986"/>
    </row>
    <row r="10987" spans="4:4">
      <c r="D10987"/>
    </row>
    <row r="10988" spans="4:4">
      <c r="D10988"/>
    </row>
    <row r="10989" spans="4:4">
      <c r="D10989"/>
    </row>
    <row r="10990" spans="4:4">
      <c r="D10990"/>
    </row>
    <row r="10991" spans="4:4">
      <c r="D10991"/>
    </row>
    <row r="10992" spans="4:4">
      <c r="D10992"/>
    </row>
    <row r="10993" spans="4:4">
      <c r="D10993"/>
    </row>
    <row r="10994" spans="4:4">
      <c r="D10994"/>
    </row>
    <row r="10995" spans="4:4">
      <c r="D10995"/>
    </row>
    <row r="10996" spans="4:4">
      <c r="D10996"/>
    </row>
    <row r="10997" spans="4:4">
      <c r="D10997"/>
    </row>
    <row r="10998" spans="4:4">
      <c r="D10998"/>
    </row>
    <row r="10999" spans="4:4">
      <c r="D10999"/>
    </row>
    <row r="11000" spans="4:4">
      <c r="D11000"/>
    </row>
    <row r="11001" spans="4:4">
      <c r="D11001"/>
    </row>
    <row r="11002" spans="4:4">
      <c r="D11002"/>
    </row>
    <row r="11003" spans="4:4">
      <c r="D11003"/>
    </row>
    <row r="11004" spans="4:4">
      <c r="D11004"/>
    </row>
    <row r="11005" spans="4:4">
      <c r="D11005"/>
    </row>
    <row r="11006" spans="4:4">
      <c r="D11006"/>
    </row>
    <row r="11007" spans="4:4">
      <c r="D11007"/>
    </row>
    <row r="11008" spans="4:4">
      <c r="D11008"/>
    </row>
    <row r="11009" spans="4:4">
      <c r="D11009"/>
    </row>
    <row r="11010" spans="4:4">
      <c r="D11010"/>
    </row>
    <row r="11011" spans="4:4">
      <c r="D11011"/>
    </row>
    <row r="11012" spans="4:4">
      <c r="D11012"/>
    </row>
    <row r="11013" spans="4:4">
      <c r="D11013"/>
    </row>
    <row r="11014" spans="4:4">
      <c r="D11014"/>
    </row>
    <row r="11015" spans="4:4">
      <c r="D11015"/>
    </row>
    <row r="11016" spans="4:4">
      <c r="D11016"/>
    </row>
    <row r="11017" spans="4:4">
      <c r="D11017"/>
    </row>
    <row r="11018" spans="4:4">
      <c r="D11018"/>
    </row>
    <row r="11019" spans="4:4">
      <c r="D11019"/>
    </row>
    <row r="11020" spans="4:4">
      <c r="D11020"/>
    </row>
    <row r="11021" spans="4:4">
      <c r="D11021"/>
    </row>
    <row r="11022" spans="4:4">
      <c r="D11022"/>
    </row>
    <row r="11023" spans="4:4">
      <c r="D11023"/>
    </row>
    <row r="11024" spans="4:4">
      <c r="D11024"/>
    </row>
    <row r="11025" spans="4:4">
      <c r="D11025"/>
    </row>
    <row r="11026" spans="4:4">
      <c r="D11026"/>
    </row>
    <row r="11027" spans="4:4">
      <c r="D11027"/>
    </row>
    <row r="11028" spans="4:4">
      <c r="D11028"/>
    </row>
    <row r="11029" spans="4:4">
      <c r="D11029"/>
    </row>
    <row r="11030" spans="4:4">
      <c r="D11030"/>
    </row>
    <row r="11031" spans="4:4">
      <c r="D11031"/>
    </row>
    <row r="11032" spans="4:4">
      <c r="D11032"/>
    </row>
    <row r="11033" spans="4:4">
      <c r="D11033"/>
    </row>
    <row r="11034" spans="4:4">
      <c r="D11034"/>
    </row>
    <row r="11035" spans="4:4">
      <c r="D11035"/>
    </row>
    <row r="11036" spans="4:4">
      <c r="D11036"/>
    </row>
    <row r="11037" spans="4:4">
      <c r="D11037"/>
    </row>
    <row r="11038" spans="4:4">
      <c r="D11038"/>
    </row>
    <row r="11039" spans="4:4">
      <c r="D11039"/>
    </row>
    <row r="11040" spans="4:4">
      <c r="D11040"/>
    </row>
    <row r="11041" spans="4:4">
      <c r="D11041"/>
    </row>
    <row r="11042" spans="4:4">
      <c r="D11042"/>
    </row>
    <row r="11043" spans="4:4">
      <c r="D11043"/>
    </row>
    <row r="11044" spans="4:4">
      <c r="D11044"/>
    </row>
    <row r="11045" spans="4:4">
      <c r="D11045"/>
    </row>
    <row r="11046" spans="4:4">
      <c r="D11046"/>
    </row>
    <row r="11047" spans="4:4">
      <c r="D11047"/>
    </row>
    <row r="11048" spans="4:4">
      <c r="D11048"/>
    </row>
    <row r="11049" spans="4:4">
      <c r="D11049"/>
    </row>
    <row r="11050" spans="4:4">
      <c r="D11050"/>
    </row>
    <row r="11051" spans="4:4">
      <c r="D11051"/>
    </row>
    <row r="11052" spans="4:4">
      <c r="D11052"/>
    </row>
    <row r="11053" spans="4:4">
      <c r="D11053"/>
    </row>
    <row r="11054" spans="4:4">
      <c r="D11054"/>
    </row>
    <row r="11055" spans="4:4">
      <c r="D11055"/>
    </row>
    <row r="11056" spans="4:4">
      <c r="D11056"/>
    </row>
    <row r="11057" spans="4:4">
      <c r="D11057"/>
    </row>
    <row r="11058" spans="4:4">
      <c r="D11058"/>
    </row>
    <row r="11059" spans="4:4">
      <c r="D11059"/>
    </row>
    <row r="11060" spans="4:4">
      <c r="D11060"/>
    </row>
    <row r="11061" spans="4:4">
      <c r="D11061"/>
    </row>
    <row r="11062" spans="4:4">
      <c r="D11062"/>
    </row>
    <row r="11063" spans="4:4">
      <c r="D11063"/>
    </row>
    <row r="11064" spans="4:4">
      <c r="D11064"/>
    </row>
    <row r="11065" spans="4:4">
      <c r="D11065"/>
    </row>
    <row r="11066" spans="4:4">
      <c r="D11066"/>
    </row>
    <row r="11067" spans="4:4">
      <c r="D11067"/>
    </row>
    <row r="11068" spans="4:4">
      <c r="D11068"/>
    </row>
    <row r="11069" spans="4:4">
      <c r="D11069"/>
    </row>
    <row r="11070" spans="4:4">
      <c r="D11070"/>
    </row>
    <row r="11071" spans="4:4">
      <c r="D11071"/>
    </row>
    <row r="11072" spans="4:4">
      <c r="D11072"/>
    </row>
    <row r="11073" spans="4:4">
      <c r="D11073"/>
    </row>
    <row r="11074" spans="4:4">
      <c r="D11074"/>
    </row>
    <row r="11075" spans="4:4">
      <c r="D11075"/>
    </row>
    <row r="11076" spans="4:4">
      <c r="D11076"/>
    </row>
    <row r="11077" spans="4:4">
      <c r="D11077"/>
    </row>
    <row r="11078" spans="4:4">
      <c r="D11078"/>
    </row>
    <row r="11079" spans="4:4">
      <c r="D11079"/>
    </row>
    <row r="11080" spans="4:4">
      <c r="D11080"/>
    </row>
    <row r="11081" spans="4:4">
      <c r="D11081"/>
    </row>
    <row r="11082" spans="4:4">
      <c r="D11082"/>
    </row>
    <row r="11083" spans="4:4">
      <c r="D11083"/>
    </row>
    <row r="11084" spans="4:4">
      <c r="D11084"/>
    </row>
    <row r="11085" spans="4:4">
      <c r="D11085"/>
    </row>
    <row r="11086" spans="4:4">
      <c r="D11086"/>
    </row>
    <row r="11087" spans="4:4">
      <c r="D11087"/>
    </row>
    <row r="11088" spans="4:4">
      <c r="D11088"/>
    </row>
    <row r="11089" spans="4:4">
      <c r="D11089"/>
    </row>
    <row r="11090" spans="4:4">
      <c r="D11090"/>
    </row>
    <row r="11091" spans="4:4">
      <c r="D11091"/>
    </row>
    <row r="11092" spans="4:4">
      <c r="D11092"/>
    </row>
    <row r="11093" spans="4:4">
      <c r="D11093"/>
    </row>
    <row r="11094" spans="4:4">
      <c r="D11094"/>
    </row>
    <row r="11095" spans="4:4">
      <c r="D11095"/>
    </row>
    <row r="11096" spans="4:4">
      <c r="D11096"/>
    </row>
    <row r="11097" spans="4:4">
      <c r="D11097"/>
    </row>
    <row r="11098" spans="4:4">
      <c r="D11098"/>
    </row>
    <row r="11099" spans="4:4">
      <c r="D11099"/>
    </row>
    <row r="11100" spans="4:4">
      <c r="D11100"/>
    </row>
    <row r="11101" spans="4:4">
      <c r="D11101"/>
    </row>
    <row r="11102" spans="4:4">
      <c r="D11102"/>
    </row>
    <row r="11103" spans="4:4">
      <c r="D11103"/>
    </row>
    <row r="11104" spans="4:4">
      <c r="D11104"/>
    </row>
    <row r="11105" spans="4:4">
      <c r="D11105"/>
    </row>
    <row r="11106" spans="4:4">
      <c r="D11106"/>
    </row>
    <row r="11107" spans="4:4">
      <c r="D11107"/>
    </row>
    <row r="11108" spans="4:4">
      <c r="D11108"/>
    </row>
    <row r="11109" spans="4:4">
      <c r="D11109"/>
    </row>
    <row r="11110" spans="4:4">
      <c r="D11110"/>
    </row>
    <row r="11111" spans="4:4">
      <c r="D11111"/>
    </row>
    <row r="11112" spans="4:4">
      <c r="D11112"/>
    </row>
    <row r="11113" spans="4:4">
      <c r="D11113"/>
    </row>
    <row r="11114" spans="4:4">
      <c r="D11114"/>
    </row>
    <row r="11115" spans="4:4">
      <c r="D11115"/>
    </row>
    <row r="11116" spans="4:4">
      <c r="D11116"/>
    </row>
    <row r="11117" spans="4:4">
      <c r="D11117"/>
    </row>
    <row r="11118" spans="4:4">
      <c r="D11118"/>
    </row>
    <row r="11119" spans="4:4">
      <c r="D11119"/>
    </row>
    <row r="11120" spans="4:4">
      <c r="D11120"/>
    </row>
    <row r="11121" spans="4:4">
      <c r="D11121"/>
    </row>
    <row r="11122" spans="4:4">
      <c r="D11122"/>
    </row>
    <row r="11123" spans="4:4">
      <c r="D11123"/>
    </row>
    <row r="11124" spans="4:4">
      <c r="D11124"/>
    </row>
    <row r="11125" spans="4:4">
      <c r="D11125"/>
    </row>
    <row r="11126" spans="4:4">
      <c r="D11126"/>
    </row>
    <row r="11127" spans="4:4">
      <c r="D11127"/>
    </row>
    <row r="11128" spans="4:4">
      <c r="D11128"/>
    </row>
    <row r="11129" spans="4:4">
      <c r="D11129"/>
    </row>
    <row r="11130" spans="4:4">
      <c r="D11130"/>
    </row>
    <row r="11131" spans="4:4">
      <c r="D11131"/>
    </row>
    <row r="11132" spans="4:4">
      <c r="D11132"/>
    </row>
    <row r="11133" spans="4:4">
      <c r="D11133"/>
    </row>
    <row r="11134" spans="4:4">
      <c r="D11134"/>
    </row>
    <row r="11135" spans="4:4">
      <c r="D11135"/>
    </row>
    <row r="11136" spans="4:4">
      <c r="D11136"/>
    </row>
    <row r="11137" spans="4:4">
      <c r="D11137"/>
    </row>
    <row r="11138" spans="4:4">
      <c r="D11138"/>
    </row>
    <row r="11139" spans="4:4">
      <c r="D11139"/>
    </row>
    <row r="11140" spans="4:4">
      <c r="D11140"/>
    </row>
    <row r="11141" spans="4:4">
      <c r="D11141"/>
    </row>
    <row r="11142" spans="4:4">
      <c r="D11142"/>
    </row>
    <row r="11143" spans="4:4">
      <c r="D11143"/>
    </row>
    <row r="11144" spans="4:4">
      <c r="D11144"/>
    </row>
    <row r="11145" spans="4:4">
      <c r="D11145"/>
    </row>
    <row r="11146" spans="4:4">
      <c r="D11146"/>
    </row>
    <row r="11147" spans="4:4">
      <c r="D11147"/>
    </row>
    <row r="11148" spans="4:4">
      <c r="D11148"/>
    </row>
    <row r="11149" spans="4:4">
      <c r="D11149"/>
    </row>
    <row r="11150" spans="4:4">
      <c r="D11150"/>
    </row>
    <row r="11151" spans="4:4">
      <c r="D11151"/>
    </row>
    <row r="11152" spans="4:4">
      <c r="D11152"/>
    </row>
    <row r="11153" spans="4:4">
      <c r="D11153"/>
    </row>
    <row r="11154" spans="4:4">
      <c r="D11154"/>
    </row>
    <row r="11155" spans="4:4">
      <c r="D11155"/>
    </row>
    <row r="11156" spans="4:4">
      <c r="D11156"/>
    </row>
    <row r="11157" spans="4:4">
      <c r="D11157"/>
    </row>
    <row r="11158" spans="4:4">
      <c r="D11158"/>
    </row>
    <row r="11159" spans="4:4">
      <c r="D11159"/>
    </row>
    <row r="11160" spans="4:4">
      <c r="D11160"/>
    </row>
    <row r="11161" spans="4:4">
      <c r="D11161"/>
    </row>
    <row r="11162" spans="4:4">
      <c r="D11162"/>
    </row>
    <row r="11163" spans="4:4">
      <c r="D11163"/>
    </row>
    <row r="11164" spans="4:4">
      <c r="D11164"/>
    </row>
    <row r="11165" spans="4:4">
      <c r="D11165"/>
    </row>
    <row r="11166" spans="4:4">
      <c r="D11166"/>
    </row>
    <row r="11167" spans="4:4">
      <c r="D11167"/>
    </row>
    <row r="11168" spans="4:4">
      <c r="D11168"/>
    </row>
    <row r="11169" spans="4:4">
      <c r="D11169"/>
    </row>
    <row r="11170" spans="4:4">
      <c r="D11170"/>
    </row>
    <row r="11171" spans="4:4">
      <c r="D11171"/>
    </row>
    <row r="11172" spans="4:4">
      <c r="D11172"/>
    </row>
    <row r="11173" spans="4:4">
      <c r="D11173"/>
    </row>
    <row r="11174" spans="4:4">
      <c r="D11174"/>
    </row>
    <row r="11175" spans="4:4">
      <c r="D11175"/>
    </row>
    <row r="11176" spans="4:4">
      <c r="D11176"/>
    </row>
    <row r="11177" spans="4:4">
      <c r="D11177"/>
    </row>
    <row r="11178" spans="4:4">
      <c r="D11178"/>
    </row>
    <row r="11179" spans="4:4">
      <c r="D11179"/>
    </row>
    <row r="11180" spans="4:4">
      <c r="D11180"/>
    </row>
    <row r="11181" spans="4:4">
      <c r="D11181"/>
    </row>
    <row r="11182" spans="4:4">
      <c r="D11182"/>
    </row>
    <row r="11183" spans="4:4">
      <c r="D11183"/>
    </row>
    <row r="11184" spans="4:4">
      <c r="D11184"/>
    </row>
    <row r="11185" spans="4:4">
      <c r="D11185"/>
    </row>
    <row r="11186" spans="4:4">
      <c r="D11186"/>
    </row>
    <row r="11187" spans="4:4">
      <c r="D11187"/>
    </row>
    <row r="11188" spans="4:4">
      <c r="D11188"/>
    </row>
    <row r="11189" spans="4:4">
      <c r="D11189"/>
    </row>
    <row r="11190" spans="4:4">
      <c r="D11190"/>
    </row>
    <row r="11191" spans="4:4">
      <c r="D11191"/>
    </row>
    <row r="11192" spans="4:4">
      <c r="D11192"/>
    </row>
    <row r="11193" spans="4:4">
      <c r="D11193"/>
    </row>
    <row r="11194" spans="4:4">
      <c r="D11194"/>
    </row>
    <row r="11195" spans="4:4">
      <c r="D11195"/>
    </row>
    <row r="11196" spans="4:4">
      <c r="D11196"/>
    </row>
    <row r="11197" spans="4:4">
      <c r="D11197"/>
    </row>
    <row r="11198" spans="4:4">
      <c r="D11198"/>
    </row>
    <row r="11199" spans="4:4">
      <c r="D11199"/>
    </row>
    <row r="11200" spans="4:4">
      <c r="D11200"/>
    </row>
    <row r="11201" spans="4:4">
      <c r="D11201"/>
    </row>
    <row r="11202" spans="4:4">
      <c r="D11202"/>
    </row>
    <row r="11203" spans="4:4">
      <c r="D11203"/>
    </row>
    <row r="11204" spans="4:4">
      <c r="D11204"/>
    </row>
    <row r="11205" spans="4:4">
      <c r="D11205"/>
    </row>
    <row r="11206" spans="4:4">
      <c r="D11206"/>
    </row>
    <row r="11207" spans="4:4">
      <c r="D11207"/>
    </row>
    <row r="11208" spans="4:4">
      <c r="D11208"/>
    </row>
    <row r="11209" spans="4:4">
      <c r="D11209"/>
    </row>
    <row r="11210" spans="4:4">
      <c r="D11210"/>
    </row>
    <row r="11211" spans="4:4">
      <c r="D11211"/>
    </row>
    <row r="11212" spans="4:4">
      <c r="D11212"/>
    </row>
    <row r="11213" spans="4:4">
      <c r="D11213"/>
    </row>
    <row r="11214" spans="4:4">
      <c r="D11214"/>
    </row>
    <row r="11215" spans="4:4">
      <c r="D11215"/>
    </row>
    <row r="11216" spans="4:4">
      <c r="D11216"/>
    </row>
    <row r="11217" spans="4:4">
      <c r="D11217"/>
    </row>
    <row r="11218" spans="4:4">
      <c r="D11218"/>
    </row>
    <row r="11219" spans="4:4">
      <c r="D11219"/>
    </row>
    <row r="11220" spans="4:4">
      <c r="D11220"/>
    </row>
    <row r="11221" spans="4:4">
      <c r="D11221"/>
    </row>
    <row r="11222" spans="4:4">
      <c r="D11222"/>
    </row>
    <row r="11223" spans="4:4">
      <c r="D11223"/>
    </row>
    <row r="11224" spans="4:4">
      <c r="D11224"/>
    </row>
    <row r="11225" spans="4:4">
      <c r="D11225"/>
    </row>
    <row r="11226" spans="4:4">
      <c r="D11226"/>
    </row>
    <row r="11227" spans="4:4">
      <c r="D11227"/>
    </row>
    <row r="11228" spans="4:4">
      <c r="D11228"/>
    </row>
    <row r="11229" spans="4:4">
      <c r="D11229"/>
    </row>
    <row r="11230" spans="4:4">
      <c r="D11230"/>
    </row>
    <row r="11231" spans="4:4">
      <c r="D11231"/>
    </row>
    <row r="11232" spans="4:4">
      <c r="D11232"/>
    </row>
    <row r="11233" spans="4:4">
      <c r="D11233"/>
    </row>
    <row r="11234" spans="4:4">
      <c r="D11234"/>
    </row>
    <row r="11235" spans="4:4">
      <c r="D11235"/>
    </row>
    <row r="11236" spans="4:4">
      <c r="D11236"/>
    </row>
    <row r="11237" spans="4:4">
      <c r="D11237"/>
    </row>
    <row r="11238" spans="4:4">
      <c r="D11238"/>
    </row>
    <row r="11239" spans="4:4">
      <c r="D11239"/>
    </row>
    <row r="11240" spans="4:4">
      <c r="D11240"/>
    </row>
    <row r="11241" spans="4:4">
      <c r="D11241"/>
    </row>
    <row r="11242" spans="4:4">
      <c r="D11242"/>
    </row>
    <row r="11243" spans="4:4">
      <c r="D11243"/>
    </row>
    <row r="11244" spans="4:4">
      <c r="D11244"/>
    </row>
    <row r="11245" spans="4:4">
      <c r="D11245"/>
    </row>
    <row r="11246" spans="4:4">
      <c r="D11246"/>
    </row>
    <row r="11247" spans="4:4">
      <c r="D11247"/>
    </row>
    <row r="11248" spans="4:4">
      <c r="D11248"/>
    </row>
    <row r="11249" spans="4:4">
      <c r="D11249"/>
    </row>
    <row r="11250" spans="4:4">
      <c r="D11250"/>
    </row>
    <row r="11251" spans="4:4">
      <c r="D11251"/>
    </row>
    <row r="11252" spans="4:4">
      <c r="D11252"/>
    </row>
    <row r="11253" spans="4:4">
      <c r="D11253"/>
    </row>
    <row r="11254" spans="4:4">
      <c r="D11254"/>
    </row>
    <row r="11255" spans="4:4">
      <c r="D11255"/>
    </row>
    <row r="11256" spans="4:4">
      <c r="D11256"/>
    </row>
    <row r="11257" spans="4:4">
      <c r="D11257"/>
    </row>
    <row r="11258" spans="4:4">
      <c r="D11258"/>
    </row>
    <row r="11259" spans="4:4">
      <c r="D11259"/>
    </row>
    <row r="11260" spans="4:4">
      <c r="D11260"/>
    </row>
    <row r="11261" spans="4:4">
      <c r="D11261"/>
    </row>
    <row r="11262" spans="4:4">
      <c r="D11262"/>
    </row>
    <row r="11263" spans="4:4">
      <c r="D11263"/>
    </row>
    <row r="11264" spans="4:4">
      <c r="D11264"/>
    </row>
    <row r="11265" spans="4:4">
      <c r="D11265"/>
    </row>
    <row r="11266" spans="4:4">
      <c r="D11266"/>
    </row>
    <row r="11267" spans="4:4">
      <c r="D11267"/>
    </row>
    <row r="11268" spans="4:4">
      <c r="D11268"/>
    </row>
    <row r="11269" spans="4:4">
      <c r="D11269"/>
    </row>
    <row r="11270" spans="4:4">
      <c r="D11270"/>
    </row>
    <row r="11271" spans="4:4">
      <c r="D11271"/>
    </row>
    <row r="11272" spans="4:4">
      <c r="D11272"/>
    </row>
    <row r="11273" spans="4:4">
      <c r="D11273"/>
    </row>
    <row r="11274" spans="4:4">
      <c r="D11274"/>
    </row>
    <row r="11275" spans="4:4">
      <c r="D11275"/>
    </row>
    <row r="11276" spans="4:4">
      <c r="D11276"/>
    </row>
    <row r="11277" spans="4:4">
      <c r="D11277"/>
    </row>
    <row r="11278" spans="4:4">
      <c r="D11278"/>
    </row>
    <row r="11279" spans="4:4">
      <c r="D11279"/>
    </row>
    <row r="11280" spans="4:4">
      <c r="D11280"/>
    </row>
    <row r="11281" spans="4:4">
      <c r="D11281"/>
    </row>
    <row r="11282" spans="4:4">
      <c r="D11282"/>
    </row>
    <row r="11283" spans="4:4">
      <c r="D11283"/>
    </row>
    <row r="11284" spans="4:4">
      <c r="D11284"/>
    </row>
    <row r="11285" spans="4:4">
      <c r="D11285"/>
    </row>
    <row r="11286" spans="4:4">
      <c r="D11286"/>
    </row>
    <row r="11287" spans="4:4">
      <c r="D11287"/>
    </row>
    <row r="11288" spans="4:4">
      <c r="D11288"/>
    </row>
    <row r="11289" spans="4:4">
      <c r="D11289"/>
    </row>
    <row r="11290" spans="4:4">
      <c r="D11290"/>
    </row>
    <row r="11291" spans="4:4">
      <c r="D11291"/>
    </row>
    <row r="11292" spans="4:4">
      <c r="D11292"/>
    </row>
    <row r="11293" spans="4:4">
      <c r="D11293"/>
    </row>
    <row r="11294" spans="4:4">
      <c r="D11294"/>
    </row>
    <row r="11295" spans="4:4">
      <c r="D11295"/>
    </row>
    <row r="11296" spans="4:4">
      <c r="D11296"/>
    </row>
    <row r="11297" spans="4:4">
      <c r="D11297"/>
    </row>
    <row r="11298" spans="4:4">
      <c r="D11298"/>
    </row>
    <row r="11299" spans="4:4">
      <c r="D11299"/>
    </row>
    <row r="11300" spans="4:4">
      <c r="D11300"/>
    </row>
    <row r="11301" spans="4:4">
      <c r="D11301"/>
    </row>
    <row r="11302" spans="4:4">
      <c r="D11302"/>
    </row>
    <row r="11303" spans="4:4">
      <c r="D11303"/>
    </row>
    <row r="11304" spans="4:4">
      <c r="D11304"/>
    </row>
    <row r="11305" spans="4:4">
      <c r="D11305"/>
    </row>
    <row r="11306" spans="4:4">
      <c r="D11306"/>
    </row>
    <row r="11307" spans="4:4">
      <c r="D11307"/>
    </row>
    <row r="11308" spans="4:4">
      <c r="D11308"/>
    </row>
    <row r="11309" spans="4:4">
      <c r="D11309"/>
    </row>
    <row r="11310" spans="4:4">
      <c r="D11310"/>
    </row>
    <row r="11311" spans="4:4">
      <c r="D11311"/>
    </row>
    <row r="11312" spans="4:4">
      <c r="D11312"/>
    </row>
    <row r="11313" spans="4:4">
      <c r="D11313"/>
    </row>
    <row r="11314" spans="4:4">
      <c r="D11314"/>
    </row>
    <row r="11315" spans="4:4">
      <c r="D11315"/>
    </row>
    <row r="11316" spans="4:4">
      <c r="D11316"/>
    </row>
    <row r="11317" spans="4:4">
      <c r="D11317"/>
    </row>
    <row r="11318" spans="4:4">
      <c r="D11318"/>
    </row>
    <row r="11319" spans="4:4">
      <c r="D11319"/>
    </row>
    <row r="11320" spans="4:4">
      <c r="D11320"/>
    </row>
    <row r="11321" spans="4:4">
      <c r="D11321"/>
    </row>
    <row r="11322" spans="4:4">
      <c r="D11322"/>
    </row>
    <row r="11323" spans="4:4">
      <c r="D11323"/>
    </row>
    <row r="11324" spans="4:4">
      <c r="D11324"/>
    </row>
    <row r="11325" spans="4:4">
      <c r="D11325"/>
    </row>
    <row r="11326" spans="4:4">
      <c r="D11326"/>
    </row>
    <row r="11327" spans="4:4">
      <c r="D11327"/>
    </row>
    <row r="11328" spans="4:4">
      <c r="D11328"/>
    </row>
    <row r="11329" spans="4:4">
      <c r="D11329"/>
    </row>
    <row r="11330" spans="4:4">
      <c r="D11330"/>
    </row>
    <row r="11331" spans="4:4">
      <c r="D11331"/>
    </row>
    <row r="11332" spans="4:4">
      <c r="D11332"/>
    </row>
    <row r="11333" spans="4:4">
      <c r="D11333"/>
    </row>
    <row r="11334" spans="4:4">
      <c r="D11334"/>
    </row>
    <row r="11335" spans="4:4">
      <c r="D11335"/>
    </row>
    <row r="11336" spans="4:4">
      <c r="D11336"/>
    </row>
    <row r="11337" spans="4:4">
      <c r="D11337"/>
    </row>
    <row r="11338" spans="4:4">
      <c r="D11338"/>
    </row>
    <row r="11339" spans="4:4">
      <c r="D11339"/>
    </row>
    <row r="11340" spans="4:4">
      <c r="D11340"/>
    </row>
    <row r="11341" spans="4:4">
      <c r="D11341"/>
    </row>
    <row r="11342" spans="4:4">
      <c r="D11342"/>
    </row>
    <row r="11343" spans="4:4">
      <c r="D11343"/>
    </row>
    <row r="11344" spans="4:4">
      <c r="D11344"/>
    </row>
    <row r="11345" spans="4:4">
      <c r="D11345"/>
    </row>
    <row r="11346" spans="4:4">
      <c r="D11346"/>
    </row>
    <row r="11347" spans="4:4">
      <c r="D11347"/>
    </row>
    <row r="11348" spans="4:4">
      <c r="D11348"/>
    </row>
    <row r="11349" spans="4:4">
      <c r="D11349"/>
    </row>
    <row r="11350" spans="4:4">
      <c r="D11350"/>
    </row>
    <row r="11351" spans="4:4">
      <c r="D11351"/>
    </row>
    <row r="11352" spans="4:4">
      <c r="D11352"/>
    </row>
    <row r="11353" spans="4:4">
      <c r="D11353"/>
    </row>
    <row r="11354" spans="4:4">
      <c r="D11354"/>
    </row>
    <row r="11355" spans="4:4">
      <c r="D11355"/>
    </row>
    <row r="11356" spans="4:4">
      <c r="D11356"/>
    </row>
    <row r="11357" spans="4:4">
      <c r="D11357"/>
    </row>
    <row r="11358" spans="4:4">
      <c r="D11358"/>
    </row>
    <row r="11359" spans="4:4">
      <c r="D11359"/>
    </row>
    <row r="11360" spans="4:4">
      <c r="D11360"/>
    </row>
    <row r="11361" spans="4:4">
      <c r="D11361"/>
    </row>
    <row r="11362" spans="4:4">
      <c r="D11362"/>
    </row>
    <row r="11363" spans="4:4">
      <c r="D11363"/>
    </row>
    <row r="11364" spans="4:4">
      <c r="D11364"/>
    </row>
    <row r="11365" spans="4:4">
      <c r="D11365"/>
    </row>
    <row r="11366" spans="4:4">
      <c r="D11366"/>
    </row>
    <row r="11367" spans="4:4">
      <c r="D11367"/>
    </row>
    <row r="11368" spans="4:4">
      <c r="D11368"/>
    </row>
    <row r="11369" spans="4:4">
      <c r="D11369"/>
    </row>
    <row r="11370" spans="4:4">
      <c r="D11370"/>
    </row>
    <row r="11371" spans="4:4">
      <c r="D11371"/>
    </row>
    <row r="11372" spans="4:4">
      <c r="D11372"/>
    </row>
    <row r="11373" spans="4:4">
      <c r="D11373"/>
    </row>
    <row r="11374" spans="4:4">
      <c r="D11374"/>
    </row>
    <row r="11375" spans="4:4">
      <c r="D11375"/>
    </row>
    <row r="11376" spans="4:4">
      <c r="D11376"/>
    </row>
    <row r="11377" spans="4:4">
      <c r="D11377"/>
    </row>
    <row r="11378" spans="4:4">
      <c r="D11378"/>
    </row>
    <row r="11379" spans="4:4">
      <c r="D11379"/>
    </row>
    <row r="11380" spans="4:4">
      <c r="D11380"/>
    </row>
    <row r="11381" spans="4:4">
      <c r="D11381"/>
    </row>
    <row r="11382" spans="4:4">
      <c r="D11382"/>
    </row>
    <row r="11383" spans="4:4">
      <c r="D11383"/>
    </row>
    <row r="11384" spans="4:4">
      <c r="D11384"/>
    </row>
    <row r="11385" spans="4:4">
      <c r="D11385"/>
    </row>
    <row r="11386" spans="4:4">
      <c r="D11386"/>
    </row>
    <row r="11387" spans="4:4">
      <c r="D11387"/>
    </row>
    <row r="11388" spans="4:4">
      <c r="D11388"/>
    </row>
    <row r="11389" spans="4:4">
      <c r="D11389"/>
    </row>
    <row r="11390" spans="4:4">
      <c r="D11390"/>
    </row>
    <row r="11391" spans="4:4">
      <c r="D11391"/>
    </row>
    <row r="11392" spans="4:4">
      <c r="D11392"/>
    </row>
    <row r="11393" spans="4:4">
      <c r="D11393"/>
    </row>
    <row r="11394" spans="4:4">
      <c r="D11394"/>
    </row>
    <row r="11395" spans="4:4">
      <c r="D11395"/>
    </row>
    <row r="11396" spans="4:4">
      <c r="D11396"/>
    </row>
    <row r="11397" spans="4:4">
      <c r="D11397"/>
    </row>
    <row r="11398" spans="4:4">
      <c r="D11398"/>
    </row>
    <row r="11399" spans="4:4">
      <c r="D11399"/>
    </row>
    <row r="11400" spans="4:4">
      <c r="D11400"/>
    </row>
    <row r="11401" spans="4:4">
      <c r="D11401"/>
    </row>
    <row r="11402" spans="4:4">
      <c r="D11402"/>
    </row>
    <row r="11403" spans="4:4">
      <c r="D11403"/>
    </row>
    <row r="11404" spans="4:4">
      <c r="D11404"/>
    </row>
    <row r="11405" spans="4:4">
      <c r="D11405"/>
    </row>
    <row r="11406" spans="4:4">
      <c r="D11406"/>
    </row>
    <row r="11407" spans="4:4">
      <c r="D11407"/>
    </row>
    <row r="11408" spans="4:4">
      <c r="D11408"/>
    </row>
    <row r="11409" spans="4:4">
      <c r="D11409"/>
    </row>
    <row r="11410" spans="4:4">
      <c r="D11410"/>
    </row>
    <row r="11411" spans="4:4">
      <c r="D11411"/>
    </row>
    <row r="11412" spans="4:4">
      <c r="D11412"/>
    </row>
    <row r="11413" spans="4:4">
      <c r="D11413"/>
    </row>
    <row r="11414" spans="4:4">
      <c r="D11414"/>
    </row>
    <row r="11415" spans="4:4">
      <c r="D11415"/>
    </row>
    <row r="11416" spans="4:4">
      <c r="D11416"/>
    </row>
    <row r="11417" spans="4:4">
      <c r="D11417"/>
    </row>
    <row r="11418" spans="4:4">
      <c r="D11418"/>
    </row>
    <row r="11419" spans="4:4">
      <c r="D11419"/>
    </row>
    <row r="11420" spans="4:4">
      <c r="D11420"/>
    </row>
    <row r="11421" spans="4:4">
      <c r="D11421"/>
    </row>
    <row r="11422" spans="4:4">
      <c r="D11422"/>
    </row>
    <row r="11423" spans="4:4">
      <c r="D11423"/>
    </row>
    <row r="11424" spans="4:4">
      <c r="D11424"/>
    </row>
    <row r="11425" spans="4:4">
      <c r="D11425"/>
    </row>
    <row r="11426" spans="4:4">
      <c r="D11426"/>
    </row>
    <row r="11427" spans="4:4">
      <c r="D11427"/>
    </row>
    <row r="11428" spans="4:4">
      <c r="D11428"/>
    </row>
    <row r="11429" spans="4:4">
      <c r="D11429"/>
    </row>
    <row r="11430" spans="4:4">
      <c r="D11430"/>
    </row>
    <row r="11431" spans="4:4">
      <c r="D11431"/>
    </row>
    <row r="11432" spans="4:4">
      <c r="D11432"/>
    </row>
    <row r="11433" spans="4:4">
      <c r="D11433"/>
    </row>
    <row r="11434" spans="4:4">
      <c r="D11434"/>
    </row>
    <row r="11435" spans="4:4">
      <c r="D11435"/>
    </row>
    <row r="11436" spans="4:4">
      <c r="D11436"/>
    </row>
    <row r="11437" spans="4:4">
      <c r="D11437"/>
    </row>
    <row r="11438" spans="4:4">
      <c r="D11438"/>
    </row>
    <row r="11439" spans="4:4">
      <c r="D11439"/>
    </row>
    <row r="11440" spans="4:4">
      <c r="D11440"/>
    </row>
    <row r="11441" spans="4:4">
      <c r="D11441"/>
    </row>
    <row r="11442" spans="4:4">
      <c r="D11442"/>
    </row>
    <row r="11443" spans="4:4">
      <c r="D11443"/>
    </row>
    <row r="11444" spans="4:4">
      <c r="D11444"/>
    </row>
    <row r="11445" spans="4:4">
      <c r="D11445"/>
    </row>
    <row r="11446" spans="4:4">
      <c r="D11446"/>
    </row>
    <row r="11447" spans="4:4">
      <c r="D11447"/>
    </row>
    <row r="11448" spans="4:4">
      <c r="D11448"/>
    </row>
    <row r="11449" spans="4:4">
      <c r="D11449"/>
    </row>
    <row r="11450" spans="4:4">
      <c r="D11450"/>
    </row>
    <row r="11451" spans="4:4">
      <c r="D11451"/>
    </row>
    <row r="11452" spans="4:4">
      <c r="D11452"/>
    </row>
    <row r="11453" spans="4:4">
      <c r="D11453"/>
    </row>
    <row r="11454" spans="4:4">
      <c r="D11454"/>
    </row>
    <row r="11455" spans="4:4">
      <c r="D11455"/>
    </row>
    <row r="11456" spans="4:4">
      <c r="D11456"/>
    </row>
    <row r="11457" spans="4:4">
      <c r="D11457"/>
    </row>
    <row r="11458" spans="4:4">
      <c r="D11458"/>
    </row>
    <row r="11459" spans="4:4">
      <c r="D11459"/>
    </row>
    <row r="11460" spans="4:4">
      <c r="D11460"/>
    </row>
    <row r="11461" spans="4:4">
      <c r="D11461"/>
    </row>
    <row r="11462" spans="4:4">
      <c r="D11462"/>
    </row>
    <row r="11463" spans="4:4">
      <c r="D11463"/>
    </row>
    <row r="11464" spans="4:4">
      <c r="D11464"/>
    </row>
    <row r="11465" spans="4:4">
      <c r="D11465"/>
    </row>
    <row r="11466" spans="4:4">
      <c r="D11466"/>
    </row>
    <row r="11467" spans="4:4">
      <c r="D11467"/>
    </row>
    <row r="11468" spans="4:4">
      <c r="D11468"/>
    </row>
    <row r="11469" spans="4:4">
      <c r="D11469"/>
    </row>
    <row r="11470" spans="4:4">
      <c r="D11470"/>
    </row>
    <row r="11471" spans="4:4">
      <c r="D11471"/>
    </row>
    <row r="11472" spans="4:4">
      <c r="D11472"/>
    </row>
    <row r="11473" spans="4:4">
      <c r="D11473"/>
    </row>
    <row r="11474" spans="4:4">
      <c r="D11474"/>
    </row>
    <row r="11475" spans="4:4">
      <c r="D11475"/>
    </row>
    <row r="11476" spans="4:4">
      <c r="D11476"/>
    </row>
    <row r="11477" spans="4:4">
      <c r="D11477"/>
    </row>
    <row r="11478" spans="4:4">
      <c r="D11478"/>
    </row>
    <row r="11479" spans="4:4">
      <c r="D11479"/>
    </row>
    <row r="11480" spans="4:4">
      <c r="D11480"/>
    </row>
    <row r="11481" spans="4:4">
      <c r="D11481"/>
    </row>
    <row r="11482" spans="4:4">
      <c r="D11482"/>
    </row>
    <row r="11483" spans="4:4">
      <c r="D11483"/>
    </row>
    <row r="11484" spans="4:4">
      <c r="D11484"/>
    </row>
    <row r="11485" spans="4:4">
      <c r="D11485"/>
    </row>
    <row r="11486" spans="4:4">
      <c r="D11486"/>
    </row>
    <row r="11487" spans="4:4">
      <c r="D11487"/>
    </row>
    <row r="11488" spans="4:4">
      <c r="D11488"/>
    </row>
    <row r="11489" spans="4:4">
      <c r="D11489"/>
    </row>
    <row r="11490" spans="4:4">
      <c r="D11490"/>
    </row>
    <row r="11491" spans="4:4">
      <c r="D11491"/>
    </row>
    <row r="11492" spans="4:4">
      <c r="D11492"/>
    </row>
    <row r="11493" spans="4:4">
      <c r="D11493"/>
    </row>
    <row r="11494" spans="4:4">
      <c r="D11494"/>
    </row>
    <row r="11495" spans="4:4">
      <c r="D11495"/>
    </row>
    <row r="11496" spans="4:4">
      <c r="D11496"/>
    </row>
    <row r="11497" spans="4:4">
      <c r="D11497"/>
    </row>
    <row r="11498" spans="4:4">
      <c r="D11498"/>
    </row>
    <row r="11499" spans="4:4">
      <c r="D11499"/>
    </row>
    <row r="11500" spans="4:4">
      <c r="D11500"/>
    </row>
    <row r="11501" spans="4:4">
      <c r="D11501"/>
    </row>
    <row r="11502" spans="4:4">
      <c r="D11502"/>
    </row>
    <row r="11503" spans="4:4">
      <c r="D11503"/>
    </row>
    <row r="11504" spans="4:4">
      <c r="D11504"/>
    </row>
    <row r="11505" spans="4:4">
      <c r="D11505"/>
    </row>
    <row r="11506" spans="4:4">
      <c r="D11506"/>
    </row>
    <row r="11507" spans="4:4">
      <c r="D11507"/>
    </row>
    <row r="11508" spans="4:4">
      <c r="D11508"/>
    </row>
    <row r="11509" spans="4:4">
      <c r="D11509"/>
    </row>
    <row r="11510" spans="4:4">
      <c r="D11510"/>
    </row>
    <row r="11511" spans="4:4">
      <c r="D11511"/>
    </row>
    <row r="11512" spans="4:4">
      <c r="D11512"/>
    </row>
    <row r="11513" spans="4:4">
      <c r="D11513"/>
    </row>
    <row r="11514" spans="4:4">
      <c r="D11514"/>
    </row>
    <row r="11515" spans="4:4">
      <c r="D11515"/>
    </row>
    <row r="11516" spans="4:4">
      <c r="D11516"/>
    </row>
    <row r="11517" spans="4:4">
      <c r="D11517"/>
    </row>
    <row r="11518" spans="4:4">
      <c r="D11518"/>
    </row>
    <row r="11519" spans="4:4">
      <c r="D11519"/>
    </row>
    <row r="11520" spans="4:4">
      <c r="D11520"/>
    </row>
    <row r="11521" spans="4:4">
      <c r="D11521"/>
    </row>
    <row r="11522" spans="4:4">
      <c r="D11522"/>
    </row>
    <row r="11523" spans="4:4">
      <c r="D11523"/>
    </row>
    <row r="11524" spans="4:4">
      <c r="D11524"/>
    </row>
    <row r="11525" spans="4:4">
      <c r="D11525"/>
    </row>
    <row r="11526" spans="4:4">
      <c r="D11526"/>
    </row>
    <row r="11527" spans="4:4">
      <c r="D11527"/>
    </row>
    <row r="11528" spans="4:4">
      <c r="D11528"/>
    </row>
    <row r="11529" spans="4:4">
      <c r="D11529"/>
    </row>
    <row r="11530" spans="4:4">
      <c r="D11530"/>
    </row>
    <row r="11531" spans="4:4">
      <c r="D11531"/>
    </row>
    <row r="11532" spans="4:4">
      <c r="D11532"/>
    </row>
    <row r="11533" spans="4:4">
      <c r="D11533"/>
    </row>
    <row r="11534" spans="4:4">
      <c r="D11534"/>
    </row>
    <row r="11535" spans="4:4">
      <c r="D11535"/>
    </row>
    <row r="11536" spans="4:4">
      <c r="D11536"/>
    </row>
    <row r="11537" spans="4:4">
      <c r="D11537"/>
    </row>
    <row r="11538" spans="4:4">
      <c r="D11538"/>
    </row>
    <row r="11539" spans="4:4">
      <c r="D11539"/>
    </row>
    <row r="11540" spans="4:4">
      <c r="D11540"/>
    </row>
    <row r="11541" spans="4:4">
      <c r="D11541"/>
    </row>
    <row r="11542" spans="4:4">
      <c r="D11542"/>
    </row>
    <row r="11543" spans="4:4">
      <c r="D11543"/>
    </row>
    <row r="11544" spans="4:4">
      <c r="D11544"/>
    </row>
    <row r="11545" spans="4:4">
      <c r="D11545"/>
    </row>
    <row r="11546" spans="4:4">
      <c r="D11546"/>
    </row>
    <row r="11547" spans="4:4">
      <c r="D11547"/>
    </row>
    <row r="11548" spans="4:4">
      <c r="D11548"/>
    </row>
    <row r="11549" spans="4:4">
      <c r="D11549"/>
    </row>
    <row r="11550" spans="4:4">
      <c r="D11550"/>
    </row>
    <row r="11551" spans="4:4">
      <c r="D11551"/>
    </row>
    <row r="11552" spans="4:4">
      <c r="D11552"/>
    </row>
    <row r="11553" spans="4:4">
      <c r="D11553"/>
    </row>
    <row r="11554" spans="4:4">
      <c r="D11554"/>
    </row>
    <row r="11555" spans="4:4">
      <c r="D11555"/>
    </row>
    <row r="11556" spans="4:4">
      <c r="D11556"/>
    </row>
    <row r="11557" spans="4:4">
      <c r="D11557"/>
    </row>
    <row r="11558" spans="4:4">
      <c r="D11558"/>
    </row>
    <row r="11559" spans="4:4">
      <c r="D11559"/>
    </row>
    <row r="11560" spans="4:4">
      <c r="D11560"/>
    </row>
    <row r="11561" spans="4:4">
      <c r="D11561"/>
    </row>
    <row r="11562" spans="4:4">
      <c r="D11562"/>
    </row>
    <row r="11563" spans="4:4">
      <c r="D11563"/>
    </row>
    <row r="11564" spans="4:4">
      <c r="D11564"/>
    </row>
    <row r="11565" spans="4:4">
      <c r="D11565"/>
    </row>
    <row r="11566" spans="4:4">
      <c r="D11566"/>
    </row>
    <row r="11567" spans="4:4">
      <c r="D11567"/>
    </row>
    <row r="11568" spans="4:4">
      <c r="D11568"/>
    </row>
    <row r="11569" spans="4:4">
      <c r="D11569"/>
    </row>
    <row r="11570" spans="4:4">
      <c r="D11570"/>
    </row>
    <row r="11571" spans="4:4">
      <c r="D11571"/>
    </row>
    <row r="11572" spans="4:4">
      <c r="D11572"/>
    </row>
    <row r="11573" spans="4:4">
      <c r="D11573"/>
    </row>
    <row r="11574" spans="4:4">
      <c r="D11574"/>
    </row>
    <row r="11575" spans="4:4">
      <c r="D11575"/>
    </row>
    <row r="11576" spans="4:4">
      <c r="D11576"/>
    </row>
    <row r="11577" spans="4:4">
      <c r="D11577"/>
    </row>
    <row r="11578" spans="4:4">
      <c r="D11578"/>
    </row>
    <row r="11579" spans="4:4">
      <c r="D11579"/>
    </row>
    <row r="11580" spans="4:4">
      <c r="D11580"/>
    </row>
    <row r="11581" spans="4:4">
      <c r="D11581"/>
    </row>
    <row r="11582" spans="4:4">
      <c r="D11582"/>
    </row>
    <row r="11583" spans="4:4">
      <c r="D11583"/>
    </row>
    <row r="11584" spans="4:4">
      <c r="D11584"/>
    </row>
    <row r="11585" spans="4:4">
      <c r="D11585"/>
    </row>
    <row r="11586" spans="4:4">
      <c r="D11586"/>
    </row>
    <row r="11587" spans="4:4">
      <c r="D11587"/>
    </row>
    <row r="11588" spans="4:4">
      <c r="D11588"/>
    </row>
    <row r="11589" spans="4:4">
      <c r="D11589"/>
    </row>
    <row r="11590" spans="4:4">
      <c r="D11590"/>
    </row>
    <row r="11591" spans="4:4">
      <c r="D11591"/>
    </row>
    <row r="11592" spans="4:4">
      <c r="D11592"/>
    </row>
    <row r="11593" spans="4:4">
      <c r="D11593"/>
    </row>
    <row r="11594" spans="4:4">
      <c r="D11594"/>
    </row>
    <row r="11595" spans="4:4">
      <c r="D11595"/>
    </row>
    <row r="11596" spans="4:4">
      <c r="D11596"/>
    </row>
    <row r="11597" spans="4:4">
      <c r="D11597"/>
    </row>
    <row r="11598" spans="4:4">
      <c r="D11598"/>
    </row>
    <row r="11599" spans="4:4">
      <c r="D11599"/>
    </row>
    <row r="11600" spans="4:4">
      <c r="D11600"/>
    </row>
    <row r="11601" spans="4:4">
      <c r="D11601"/>
    </row>
    <row r="11602" spans="4:4">
      <c r="D11602"/>
    </row>
    <row r="11603" spans="4:4">
      <c r="D11603"/>
    </row>
    <row r="11604" spans="4:4">
      <c r="D11604"/>
    </row>
    <row r="11605" spans="4:4">
      <c r="D11605"/>
    </row>
    <row r="11606" spans="4:4">
      <c r="D11606"/>
    </row>
    <row r="11607" spans="4:4">
      <c r="D11607"/>
    </row>
    <row r="11608" spans="4:4">
      <c r="D11608"/>
    </row>
    <row r="11609" spans="4:4">
      <c r="D11609"/>
    </row>
    <row r="11610" spans="4:4">
      <c r="D11610"/>
    </row>
    <row r="11611" spans="4:4">
      <c r="D11611"/>
    </row>
    <row r="11612" spans="4:4">
      <c r="D11612"/>
    </row>
    <row r="11613" spans="4:4">
      <c r="D11613"/>
    </row>
    <row r="11614" spans="4:4">
      <c r="D11614"/>
    </row>
    <row r="11615" spans="4:4">
      <c r="D11615"/>
    </row>
    <row r="11616" spans="4:4">
      <c r="D11616"/>
    </row>
    <row r="11617" spans="4:4">
      <c r="D11617"/>
    </row>
    <row r="11618" spans="4:4">
      <c r="D11618"/>
    </row>
    <row r="11619" spans="4:4">
      <c r="D11619"/>
    </row>
    <row r="11620" spans="4:4">
      <c r="D11620"/>
    </row>
    <row r="11621" spans="4:4">
      <c r="D11621"/>
    </row>
    <row r="11622" spans="4:4">
      <c r="D11622"/>
    </row>
    <row r="11623" spans="4:4">
      <c r="D11623"/>
    </row>
    <row r="11624" spans="4:4">
      <c r="D11624"/>
    </row>
    <row r="11625" spans="4:4">
      <c r="D11625"/>
    </row>
    <row r="11626" spans="4:4">
      <c r="D11626"/>
    </row>
    <row r="11627" spans="4:4">
      <c r="D11627"/>
    </row>
    <row r="11628" spans="4:4">
      <c r="D11628"/>
    </row>
    <row r="11629" spans="4:4">
      <c r="D11629"/>
    </row>
    <row r="11630" spans="4:4">
      <c r="D11630"/>
    </row>
    <row r="11631" spans="4:4">
      <c r="D11631"/>
    </row>
    <row r="11632" spans="4:4">
      <c r="D11632"/>
    </row>
    <row r="11633" spans="4:4">
      <c r="D11633"/>
    </row>
    <row r="11634" spans="4:4">
      <c r="D11634"/>
    </row>
    <row r="11635" spans="4:4">
      <c r="D11635"/>
    </row>
    <row r="11636" spans="4:4">
      <c r="D11636"/>
    </row>
    <row r="11637" spans="4:4">
      <c r="D11637"/>
    </row>
    <row r="11638" spans="4:4">
      <c r="D11638"/>
    </row>
    <row r="11639" spans="4:4">
      <c r="D11639"/>
    </row>
    <row r="11640" spans="4:4">
      <c r="D11640"/>
    </row>
    <row r="11641" spans="4:4">
      <c r="D11641"/>
    </row>
    <row r="11642" spans="4:4">
      <c r="D11642"/>
    </row>
    <row r="11643" spans="4:4">
      <c r="D11643"/>
    </row>
    <row r="11644" spans="4:4">
      <c r="D11644"/>
    </row>
    <row r="11645" spans="4:4">
      <c r="D11645"/>
    </row>
    <row r="11646" spans="4:4">
      <c r="D11646"/>
    </row>
    <row r="11647" spans="4:4">
      <c r="D11647"/>
    </row>
    <row r="11648" spans="4:4">
      <c r="D11648"/>
    </row>
    <row r="11649" spans="4:4">
      <c r="D11649"/>
    </row>
    <row r="11650" spans="4:4">
      <c r="D11650"/>
    </row>
    <row r="11651" spans="4:4">
      <c r="D11651"/>
    </row>
    <row r="11652" spans="4:4">
      <c r="D11652"/>
    </row>
    <row r="11653" spans="4:4">
      <c r="D11653"/>
    </row>
    <row r="11654" spans="4:4">
      <c r="D11654"/>
    </row>
    <row r="11655" spans="4:4">
      <c r="D11655"/>
    </row>
    <row r="11656" spans="4:4">
      <c r="D11656"/>
    </row>
    <row r="11657" spans="4:4">
      <c r="D11657"/>
    </row>
    <row r="11658" spans="4:4">
      <c r="D11658"/>
    </row>
    <row r="11659" spans="4:4">
      <c r="D11659"/>
    </row>
    <row r="11660" spans="4:4">
      <c r="D11660"/>
    </row>
    <row r="11661" spans="4:4">
      <c r="D11661"/>
    </row>
    <row r="11662" spans="4:4">
      <c r="D11662"/>
    </row>
    <row r="11663" spans="4:4">
      <c r="D11663"/>
    </row>
    <row r="11664" spans="4:4">
      <c r="D11664"/>
    </row>
    <row r="11665" spans="4:4">
      <c r="D11665"/>
    </row>
    <row r="11666" spans="4:4">
      <c r="D11666"/>
    </row>
    <row r="11667" spans="4:4">
      <c r="D11667"/>
    </row>
    <row r="11668" spans="4:4">
      <c r="D11668"/>
    </row>
    <row r="11669" spans="4:4">
      <c r="D11669"/>
    </row>
    <row r="11670" spans="4:4">
      <c r="D11670"/>
    </row>
    <row r="11671" spans="4:4">
      <c r="D11671"/>
    </row>
    <row r="11672" spans="4:4">
      <c r="D11672"/>
    </row>
    <row r="11673" spans="4:4">
      <c r="D11673"/>
    </row>
    <row r="11674" spans="4:4">
      <c r="D11674"/>
    </row>
    <row r="11675" spans="4:4">
      <c r="D11675"/>
    </row>
    <row r="11676" spans="4:4">
      <c r="D11676"/>
    </row>
    <row r="11677" spans="4:4">
      <c r="D11677"/>
    </row>
    <row r="11678" spans="4:4">
      <c r="D11678"/>
    </row>
    <row r="11679" spans="4:4">
      <c r="D11679"/>
    </row>
    <row r="11680" spans="4:4">
      <c r="D11680"/>
    </row>
    <row r="11681" spans="4:4">
      <c r="D11681"/>
    </row>
    <row r="11682" spans="4:4">
      <c r="D11682"/>
    </row>
    <row r="11683" spans="4:4">
      <c r="D11683"/>
    </row>
    <row r="11684" spans="4:4">
      <c r="D11684"/>
    </row>
    <row r="11685" spans="4:4">
      <c r="D11685"/>
    </row>
    <row r="11686" spans="4:4">
      <c r="D11686"/>
    </row>
    <row r="11687" spans="4:4">
      <c r="D11687"/>
    </row>
    <row r="11688" spans="4:4">
      <c r="D11688"/>
    </row>
    <row r="11689" spans="4:4">
      <c r="D11689"/>
    </row>
    <row r="11690" spans="4:4">
      <c r="D11690"/>
    </row>
    <row r="11691" spans="4:4">
      <c r="D11691"/>
    </row>
    <row r="11692" spans="4:4">
      <c r="D11692"/>
    </row>
    <row r="11693" spans="4:4">
      <c r="D11693"/>
    </row>
    <row r="11694" spans="4:4">
      <c r="D11694"/>
    </row>
    <row r="11695" spans="4:4">
      <c r="D11695"/>
    </row>
    <row r="11696" spans="4:4">
      <c r="D11696"/>
    </row>
    <row r="11697" spans="4:4">
      <c r="D11697"/>
    </row>
    <row r="11698" spans="4:4">
      <c r="D11698"/>
    </row>
    <row r="11699" spans="4:4">
      <c r="D11699"/>
    </row>
    <row r="11700" spans="4:4">
      <c r="D11700"/>
    </row>
    <row r="11701" spans="4:4">
      <c r="D11701"/>
    </row>
    <row r="11702" spans="4:4">
      <c r="D11702"/>
    </row>
    <row r="11703" spans="4:4">
      <c r="D11703"/>
    </row>
    <row r="11704" spans="4:4">
      <c r="D11704"/>
    </row>
    <row r="11705" spans="4:4">
      <c r="D11705"/>
    </row>
    <row r="11706" spans="4:4">
      <c r="D11706"/>
    </row>
    <row r="11707" spans="4:4">
      <c r="D11707"/>
    </row>
    <row r="11708" spans="4:4">
      <c r="D11708"/>
    </row>
    <row r="11709" spans="4:4">
      <c r="D11709"/>
    </row>
    <row r="11710" spans="4:4">
      <c r="D11710"/>
    </row>
    <row r="11711" spans="4:4">
      <c r="D11711"/>
    </row>
    <row r="11712" spans="4:4">
      <c r="D11712"/>
    </row>
    <row r="11713" spans="4:4">
      <c r="D11713"/>
    </row>
    <row r="11714" spans="4:4">
      <c r="D11714"/>
    </row>
    <row r="11715" spans="4:4">
      <c r="D11715"/>
    </row>
    <row r="11716" spans="4:4">
      <c r="D11716"/>
    </row>
    <row r="11717" spans="4:4">
      <c r="D11717"/>
    </row>
    <row r="11718" spans="4:4">
      <c r="D11718"/>
    </row>
    <row r="11719" spans="4:4">
      <c r="D11719"/>
    </row>
    <row r="11720" spans="4:4">
      <c r="D11720"/>
    </row>
    <row r="11721" spans="4:4">
      <c r="D11721"/>
    </row>
    <row r="11722" spans="4:4">
      <c r="D11722"/>
    </row>
    <row r="11723" spans="4:4">
      <c r="D11723"/>
    </row>
    <row r="11724" spans="4:4">
      <c r="D11724"/>
    </row>
    <row r="11725" spans="4:4">
      <c r="D11725"/>
    </row>
    <row r="11726" spans="4:4">
      <c r="D11726"/>
    </row>
    <row r="11727" spans="4:4">
      <c r="D11727"/>
    </row>
    <row r="11728" spans="4:4">
      <c r="D11728"/>
    </row>
    <row r="11729" spans="4:4">
      <c r="D11729"/>
    </row>
    <row r="11730" spans="4:4">
      <c r="D11730"/>
    </row>
    <row r="11731" spans="4:4">
      <c r="D11731"/>
    </row>
    <row r="11732" spans="4:4">
      <c r="D11732"/>
    </row>
    <row r="11733" spans="4:4">
      <c r="D11733"/>
    </row>
    <row r="11734" spans="4:4">
      <c r="D11734"/>
    </row>
    <row r="11735" spans="4:4">
      <c r="D11735"/>
    </row>
    <row r="11736" spans="4:4">
      <c r="D11736"/>
    </row>
    <row r="11737" spans="4:4">
      <c r="D11737"/>
    </row>
    <row r="11738" spans="4:4">
      <c r="D11738"/>
    </row>
    <row r="11739" spans="4:4">
      <c r="D11739"/>
    </row>
    <row r="11740" spans="4:4">
      <c r="D11740"/>
    </row>
    <row r="11741" spans="4:4">
      <c r="D11741"/>
    </row>
    <row r="11742" spans="4:4">
      <c r="D11742"/>
    </row>
    <row r="11743" spans="4:4">
      <c r="D11743"/>
    </row>
    <row r="11744" spans="4:4">
      <c r="D11744"/>
    </row>
    <row r="11745" spans="4:4">
      <c r="D11745"/>
    </row>
    <row r="11746" spans="4:4">
      <c r="D11746"/>
    </row>
    <row r="11747" spans="4:4">
      <c r="D11747"/>
    </row>
    <row r="11748" spans="4:4">
      <c r="D11748"/>
    </row>
    <row r="11749" spans="4:4">
      <c r="D11749"/>
    </row>
    <row r="11750" spans="4:4">
      <c r="D11750"/>
    </row>
    <row r="11751" spans="4:4">
      <c r="D11751"/>
    </row>
    <row r="11752" spans="4:4">
      <c r="D11752"/>
    </row>
    <row r="11753" spans="4:4">
      <c r="D11753"/>
    </row>
    <row r="11754" spans="4:4">
      <c r="D11754"/>
    </row>
    <row r="11755" spans="4:4">
      <c r="D11755"/>
    </row>
    <row r="11756" spans="4:4">
      <c r="D11756"/>
    </row>
    <row r="11757" spans="4:4">
      <c r="D11757"/>
    </row>
    <row r="11758" spans="4:4">
      <c r="D11758"/>
    </row>
    <row r="11759" spans="4:4">
      <c r="D11759"/>
    </row>
    <row r="11760" spans="4:4">
      <c r="D11760"/>
    </row>
    <row r="11761" spans="4:4">
      <c r="D11761"/>
    </row>
    <row r="11762" spans="4:4">
      <c r="D11762"/>
    </row>
    <row r="11763" spans="4:4">
      <c r="D11763"/>
    </row>
    <row r="11764" spans="4:4">
      <c r="D11764"/>
    </row>
    <row r="11765" spans="4:4">
      <c r="D11765"/>
    </row>
    <row r="11766" spans="4:4">
      <c r="D11766"/>
    </row>
    <row r="11767" spans="4:4">
      <c r="D11767"/>
    </row>
    <row r="11768" spans="4:4">
      <c r="D11768"/>
    </row>
    <row r="11769" spans="4:4">
      <c r="D11769"/>
    </row>
    <row r="11770" spans="4:4">
      <c r="D11770"/>
    </row>
    <row r="11771" spans="4:4">
      <c r="D11771"/>
    </row>
    <row r="11772" spans="4:4">
      <c r="D11772"/>
    </row>
    <row r="11773" spans="4:4">
      <c r="D11773"/>
    </row>
    <row r="11774" spans="4:4">
      <c r="D11774"/>
    </row>
    <row r="11775" spans="4:4">
      <c r="D11775"/>
    </row>
    <row r="11776" spans="4:4">
      <c r="D11776"/>
    </row>
    <row r="11777" spans="4:4">
      <c r="D11777"/>
    </row>
    <row r="11778" spans="4:4">
      <c r="D11778"/>
    </row>
    <row r="11779" spans="4:4">
      <c r="D11779"/>
    </row>
    <row r="11780" spans="4:4">
      <c r="D11780"/>
    </row>
    <row r="11781" spans="4:4">
      <c r="D11781"/>
    </row>
    <row r="11782" spans="4:4">
      <c r="D11782"/>
    </row>
    <row r="11783" spans="4:4">
      <c r="D11783"/>
    </row>
    <row r="11784" spans="4:4">
      <c r="D11784"/>
    </row>
    <row r="11785" spans="4:4">
      <c r="D11785"/>
    </row>
    <row r="11786" spans="4:4">
      <c r="D11786"/>
    </row>
    <row r="11787" spans="4:4">
      <c r="D11787"/>
    </row>
    <row r="11788" spans="4:4">
      <c r="D11788"/>
    </row>
    <row r="11789" spans="4:4">
      <c r="D11789"/>
    </row>
    <row r="11790" spans="4:4">
      <c r="D11790"/>
    </row>
    <row r="11791" spans="4:4">
      <c r="D11791"/>
    </row>
    <row r="11792" spans="4:4">
      <c r="D11792"/>
    </row>
    <row r="11793" spans="4:4">
      <c r="D11793"/>
    </row>
    <row r="11794" spans="4:4">
      <c r="D11794"/>
    </row>
    <row r="11795" spans="4:4">
      <c r="D11795"/>
    </row>
    <row r="11796" spans="4:4">
      <c r="D11796"/>
    </row>
    <row r="11797" spans="4:4">
      <c r="D11797"/>
    </row>
    <row r="11798" spans="4:4">
      <c r="D11798"/>
    </row>
    <row r="11799" spans="4:4">
      <c r="D11799"/>
    </row>
    <row r="11800" spans="4:4">
      <c r="D11800"/>
    </row>
    <row r="11801" spans="4:4">
      <c r="D11801"/>
    </row>
    <row r="11802" spans="4:4">
      <c r="D11802"/>
    </row>
    <row r="11803" spans="4:4">
      <c r="D11803"/>
    </row>
    <row r="11804" spans="4:4">
      <c r="D11804"/>
    </row>
    <row r="11805" spans="4:4">
      <c r="D11805"/>
    </row>
    <row r="11806" spans="4:4">
      <c r="D11806"/>
    </row>
    <row r="11807" spans="4:4">
      <c r="D11807"/>
    </row>
    <row r="11808" spans="4:4">
      <c r="D11808"/>
    </row>
    <row r="11809" spans="4:4">
      <c r="D11809"/>
    </row>
    <row r="11810" spans="4:4">
      <c r="D11810"/>
    </row>
    <row r="11811" spans="4:4">
      <c r="D11811"/>
    </row>
    <row r="11812" spans="4:4">
      <c r="D11812"/>
    </row>
    <row r="11813" spans="4:4">
      <c r="D11813"/>
    </row>
    <row r="11814" spans="4:4">
      <c r="D11814"/>
    </row>
    <row r="11815" spans="4:4">
      <c r="D11815"/>
    </row>
    <row r="11816" spans="4:4">
      <c r="D11816"/>
    </row>
    <row r="11817" spans="4:4">
      <c r="D11817"/>
    </row>
    <row r="11818" spans="4:4">
      <c r="D11818"/>
    </row>
    <row r="11819" spans="4:4">
      <c r="D11819"/>
    </row>
    <row r="11820" spans="4:4">
      <c r="D11820"/>
    </row>
    <row r="11821" spans="4:4">
      <c r="D11821"/>
    </row>
    <row r="11822" spans="4:4">
      <c r="D11822"/>
    </row>
    <row r="11823" spans="4:4">
      <c r="D11823"/>
    </row>
    <row r="11824" spans="4:4">
      <c r="D11824"/>
    </row>
    <row r="11825" spans="4:4">
      <c r="D11825"/>
    </row>
    <row r="11826" spans="4:4">
      <c r="D11826"/>
    </row>
    <row r="11827" spans="4:4">
      <c r="D11827"/>
    </row>
    <row r="11828" spans="4:4">
      <c r="D11828"/>
    </row>
    <row r="11829" spans="4:4">
      <c r="D11829"/>
    </row>
    <row r="11830" spans="4:4">
      <c r="D11830"/>
    </row>
    <row r="11831" spans="4:4">
      <c r="D11831"/>
    </row>
    <row r="11832" spans="4:4">
      <c r="D11832"/>
    </row>
    <row r="11833" spans="4:4">
      <c r="D11833"/>
    </row>
    <row r="11834" spans="4:4">
      <c r="D11834"/>
    </row>
    <row r="11835" spans="4:4">
      <c r="D11835"/>
    </row>
    <row r="11836" spans="4:4">
      <c r="D11836"/>
    </row>
    <row r="11837" spans="4:4">
      <c r="D11837"/>
    </row>
    <row r="11838" spans="4:4">
      <c r="D11838"/>
    </row>
    <row r="11839" spans="4:4">
      <c r="D11839"/>
    </row>
    <row r="11840" spans="4:4">
      <c r="D11840"/>
    </row>
    <row r="11841" spans="4:4">
      <c r="D11841"/>
    </row>
    <row r="11842" spans="4:4">
      <c r="D11842"/>
    </row>
    <row r="11843" spans="4:4">
      <c r="D11843"/>
    </row>
    <row r="11844" spans="4:4">
      <c r="D11844"/>
    </row>
    <row r="11845" spans="4:4">
      <c r="D11845"/>
    </row>
    <row r="11846" spans="4:4">
      <c r="D11846"/>
    </row>
    <row r="11847" spans="4:4">
      <c r="D11847"/>
    </row>
    <row r="11848" spans="4:4">
      <c r="D11848"/>
    </row>
    <row r="11849" spans="4:4">
      <c r="D11849"/>
    </row>
    <row r="11850" spans="4:4">
      <c r="D11850"/>
    </row>
    <row r="11851" spans="4:4">
      <c r="D11851"/>
    </row>
    <row r="11852" spans="4:4">
      <c r="D11852"/>
    </row>
    <row r="11853" spans="4:4">
      <c r="D11853"/>
    </row>
    <row r="11854" spans="4:4">
      <c r="D11854"/>
    </row>
    <row r="11855" spans="4:4">
      <c r="D11855"/>
    </row>
    <row r="11856" spans="4:4">
      <c r="D11856"/>
    </row>
    <row r="11857" spans="4:4">
      <c r="D11857"/>
    </row>
    <row r="11858" spans="4:4">
      <c r="D11858"/>
    </row>
    <row r="11859" spans="4:4">
      <c r="D11859"/>
    </row>
    <row r="11860" spans="4:4">
      <c r="D11860"/>
    </row>
    <row r="11861" spans="4:4">
      <c r="D11861"/>
    </row>
    <row r="11862" spans="4:4">
      <c r="D11862"/>
    </row>
    <row r="11863" spans="4:4">
      <c r="D11863"/>
    </row>
    <row r="11864" spans="4:4">
      <c r="D11864"/>
    </row>
    <row r="11865" spans="4:4">
      <c r="D11865"/>
    </row>
    <row r="11866" spans="4:4">
      <c r="D11866"/>
    </row>
    <row r="11867" spans="4:4">
      <c r="D11867"/>
    </row>
    <row r="11868" spans="4:4">
      <c r="D11868"/>
    </row>
    <row r="11869" spans="4:4">
      <c r="D11869"/>
    </row>
    <row r="11870" spans="4:4">
      <c r="D11870"/>
    </row>
    <row r="11871" spans="4:4">
      <c r="D11871"/>
    </row>
    <row r="11872" spans="4:4">
      <c r="D11872"/>
    </row>
    <row r="11873" spans="4:4">
      <c r="D11873"/>
    </row>
    <row r="11874" spans="4:4">
      <c r="D11874"/>
    </row>
    <row r="11875" spans="4:4">
      <c r="D11875"/>
    </row>
    <row r="11876" spans="4:4">
      <c r="D11876"/>
    </row>
    <row r="11877" spans="4:4">
      <c r="D11877"/>
    </row>
    <row r="11878" spans="4:4">
      <c r="D11878"/>
    </row>
    <row r="11879" spans="4:4">
      <c r="D11879"/>
    </row>
    <row r="11880" spans="4:4">
      <c r="D11880"/>
    </row>
    <row r="11881" spans="4:4">
      <c r="D11881"/>
    </row>
    <row r="11882" spans="4:4">
      <c r="D11882"/>
    </row>
    <row r="11883" spans="4:4">
      <c r="D11883"/>
    </row>
    <row r="11884" spans="4:4">
      <c r="D11884"/>
    </row>
    <row r="11885" spans="4:4">
      <c r="D11885"/>
    </row>
    <row r="11886" spans="4:4">
      <c r="D11886"/>
    </row>
    <row r="11887" spans="4:4">
      <c r="D11887"/>
    </row>
    <row r="11888" spans="4:4">
      <c r="D11888"/>
    </row>
    <row r="11889" spans="4:4">
      <c r="D11889"/>
    </row>
    <row r="11890" spans="4:4">
      <c r="D11890"/>
    </row>
    <row r="11891" spans="4:4">
      <c r="D11891"/>
    </row>
    <row r="11892" spans="4:4">
      <c r="D11892"/>
    </row>
    <row r="11893" spans="4:4">
      <c r="D11893"/>
    </row>
    <row r="11894" spans="4:4">
      <c r="D11894"/>
    </row>
    <row r="11895" spans="4:4">
      <c r="D11895"/>
    </row>
    <row r="11896" spans="4:4">
      <c r="D11896"/>
    </row>
    <row r="11897" spans="4:4">
      <c r="D11897"/>
    </row>
    <row r="11898" spans="4:4">
      <c r="D11898"/>
    </row>
    <row r="11899" spans="4:4">
      <c r="D11899"/>
    </row>
    <row r="11900" spans="4:4">
      <c r="D11900"/>
    </row>
    <row r="11901" spans="4:4">
      <c r="D11901"/>
    </row>
    <row r="11902" spans="4:4">
      <c r="D11902"/>
    </row>
    <row r="11903" spans="4:4">
      <c r="D11903"/>
    </row>
    <row r="11904" spans="4:4">
      <c r="D11904"/>
    </row>
    <row r="11905" spans="4:4">
      <c r="D11905"/>
    </row>
    <row r="11906" spans="4:4">
      <c r="D11906"/>
    </row>
    <row r="11907" spans="4:4">
      <c r="D11907"/>
    </row>
    <row r="11908" spans="4:4">
      <c r="D11908"/>
    </row>
    <row r="11909" spans="4:4">
      <c r="D11909"/>
    </row>
    <row r="11910" spans="4:4">
      <c r="D11910"/>
    </row>
    <row r="11911" spans="4:4">
      <c r="D11911"/>
    </row>
    <row r="11912" spans="4:4">
      <c r="D11912"/>
    </row>
    <row r="11913" spans="4:4">
      <c r="D11913"/>
    </row>
    <row r="11914" spans="4:4">
      <c r="D11914"/>
    </row>
    <row r="11915" spans="4:4">
      <c r="D11915"/>
    </row>
    <row r="11916" spans="4:4">
      <c r="D11916"/>
    </row>
    <row r="11917" spans="4:4">
      <c r="D11917"/>
    </row>
    <row r="11918" spans="4:4">
      <c r="D11918"/>
    </row>
    <row r="11919" spans="4:4">
      <c r="D11919"/>
    </row>
    <row r="11920" spans="4:4">
      <c r="D11920"/>
    </row>
    <row r="11921" spans="4:4">
      <c r="D11921"/>
    </row>
    <row r="11922" spans="4:4">
      <c r="D11922"/>
    </row>
    <row r="11923" spans="4:4">
      <c r="D11923"/>
    </row>
    <row r="11924" spans="4:4">
      <c r="D11924"/>
    </row>
    <row r="11925" spans="4:4">
      <c r="D11925"/>
    </row>
    <row r="11926" spans="4:4">
      <c r="D11926"/>
    </row>
    <row r="11927" spans="4:4">
      <c r="D11927"/>
    </row>
    <row r="11928" spans="4:4">
      <c r="D11928"/>
    </row>
    <row r="11929" spans="4:4">
      <c r="D11929"/>
    </row>
    <row r="11930" spans="4:4">
      <c r="D11930"/>
    </row>
    <row r="11931" spans="4:4">
      <c r="D11931"/>
    </row>
    <row r="11932" spans="4:4">
      <c r="D11932"/>
    </row>
    <row r="11933" spans="4:4">
      <c r="D11933"/>
    </row>
    <row r="11934" spans="4:4">
      <c r="D11934"/>
    </row>
    <row r="11935" spans="4:4">
      <c r="D11935"/>
    </row>
    <row r="11936" spans="4:4">
      <c r="D11936"/>
    </row>
    <row r="11937" spans="4:4">
      <c r="D11937"/>
    </row>
    <row r="11938" spans="4:4">
      <c r="D11938"/>
    </row>
    <row r="11939" spans="4:4">
      <c r="D11939"/>
    </row>
    <row r="11940" spans="4:4">
      <c r="D11940"/>
    </row>
    <row r="11941" spans="4:4">
      <c r="D11941"/>
    </row>
    <row r="11942" spans="4:4">
      <c r="D11942"/>
    </row>
    <row r="11943" spans="4:4">
      <c r="D11943"/>
    </row>
    <row r="11944" spans="4:4">
      <c r="D11944"/>
    </row>
    <row r="11945" spans="4:4">
      <c r="D11945"/>
    </row>
    <row r="11946" spans="4:4">
      <c r="D11946"/>
    </row>
    <row r="11947" spans="4:4">
      <c r="D11947"/>
    </row>
    <row r="11948" spans="4:4">
      <c r="D11948"/>
    </row>
    <row r="11949" spans="4:4">
      <c r="D11949"/>
    </row>
    <row r="11950" spans="4:4">
      <c r="D11950"/>
    </row>
    <row r="11951" spans="4:4">
      <c r="D11951"/>
    </row>
    <row r="11952" spans="4:4">
      <c r="D11952"/>
    </row>
    <row r="11953" spans="4:4">
      <c r="D11953"/>
    </row>
    <row r="11954" spans="4:4">
      <c r="D11954"/>
    </row>
    <row r="11955" spans="4:4">
      <c r="D11955"/>
    </row>
    <row r="11956" spans="4:4">
      <c r="D11956"/>
    </row>
    <row r="11957" spans="4:4">
      <c r="D11957"/>
    </row>
    <row r="11958" spans="4:4">
      <c r="D11958"/>
    </row>
    <row r="11959" spans="4:4">
      <c r="D11959"/>
    </row>
    <row r="11960" spans="4:4">
      <c r="D11960"/>
    </row>
    <row r="11961" spans="4:4">
      <c r="D11961"/>
    </row>
    <row r="11962" spans="4:4">
      <c r="D11962"/>
    </row>
    <row r="11963" spans="4:4">
      <c r="D11963"/>
    </row>
    <row r="11964" spans="4:4">
      <c r="D11964"/>
    </row>
    <row r="11965" spans="4:4">
      <c r="D11965"/>
    </row>
    <row r="11966" spans="4:4">
      <c r="D11966"/>
    </row>
    <row r="11967" spans="4:4">
      <c r="D11967"/>
    </row>
    <row r="11968" spans="4:4">
      <c r="D11968"/>
    </row>
    <row r="11969" spans="4:4">
      <c r="D11969"/>
    </row>
    <row r="11970" spans="4:4">
      <c r="D11970"/>
    </row>
    <row r="11971" spans="4:4">
      <c r="D11971"/>
    </row>
    <row r="11972" spans="4:4">
      <c r="D11972"/>
    </row>
    <row r="11973" spans="4:4">
      <c r="D11973"/>
    </row>
    <row r="11974" spans="4:4">
      <c r="D11974"/>
    </row>
    <row r="11975" spans="4:4">
      <c r="D11975"/>
    </row>
    <row r="11976" spans="4:4">
      <c r="D11976"/>
    </row>
    <row r="11977" spans="4:4">
      <c r="D11977"/>
    </row>
    <row r="11978" spans="4:4">
      <c r="D11978"/>
    </row>
    <row r="11979" spans="4:4">
      <c r="D11979"/>
    </row>
    <row r="11980" spans="4:4">
      <c r="D11980"/>
    </row>
    <row r="11981" spans="4:4">
      <c r="D11981"/>
    </row>
    <row r="11982" spans="4:4">
      <c r="D11982"/>
    </row>
    <row r="11983" spans="4:4">
      <c r="D11983"/>
    </row>
    <row r="11984" spans="4:4">
      <c r="D11984"/>
    </row>
    <row r="11985" spans="4:4">
      <c r="D11985"/>
    </row>
    <row r="11986" spans="4:4">
      <c r="D11986"/>
    </row>
    <row r="11987" spans="4:4">
      <c r="D11987"/>
    </row>
    <row r="11988" spans="4:4">
      <c r="D11988"/>
    </row>
    <row r="11989" spans="4:4">
      <c r="D11989"/>
    </row>
    <row r="11990" spans="4:4">
      <c r="D11990"/>
    </row>
    <row r="11991" spans="4:4">
      <c r="D11991"/>
    </row>
    <row r="11992" spans="4:4">
      <c r="D11992"/>
    </row>
    <row r="11993" spans="4:4">
      <c r="D11993"/>
    </row>
    <row r="11994" spans="4:4">
      <c r="D11994"/>
    </row>
    <row r="11995" spans="4:4">
      <c r="D11995"/>
    </row>
    <row r="11996" spans="4:4">
      <c r="D11996"/>
    </row>
    <row r="11997" spans="4:4">
      <c r="D11997"/>
    </row>
    <row r="11998" spans="4:4">
      <c r="D11998"/>
    </row>
    <row r="11999" spans="4:4">
      <c r="D11999"/>
    </row>
    <row r="12000" spans="4:4">
      <c r="D12000"/>
    </row>
    <row r="12001" spans="4:4">
      <c r="D12001"/>
    </row>
    <row r="12002" spans="4:4">
      <c r="D12002"/>
    </row>
    <row r="12003" spans="4:4">
      <c r="D12003"/>
    </row>
    <row r="12004" spans="4:4">
      <c r="D12004"/>
    </row>
    <row r="12005" spans="4:4">
      <c r="D12005"/>
    </row>
    <row r="12006" spans="4:4">
      <c r="D12006"/>
    </row>
    <row r="12007" spans="4:4">
      <c r="D12007"/>
    </row>
    <row r="12008" spans="4:4">
      <c r="D12008"/>
    </row>
    <row r="12009" spans="4:4">
      <c r="D12009"/>
    </row>
    <row r="12010" spans="4:4">
      <c r="D12010"/>
    </row>
    <row r="12011" spans="4:4">
      <c r="D12011"/>
    </row>
    <row r="12012" spans="4:4">
      <c r="D12012"/>
    </row>
    <row r="12013" spans="4:4">
      <c r="D12013"/>
    </row>
    <row r="12014" spans="4:4">
      <c r="D12014"/>
    </row>
    <row r="12015" spans="4:4">
      <c r="D12015"/>
    </row>
    <row r="12016" spans="4:4">
      <c r="D12016"/>
    </row>
    <row r="12017" spans="4:4">
      <c r="D12017"/>
    </row>
    <row r="12018" spans="4:4">
      <c r="D12018"/>
    </row>
    <row r="12019" spans="4:4">
      <c r="D12019"/>
    </row>
    <row r="12020" spans="4:4">
      <c r="D12020"/>
    </row>
    <row r="12021" spans="4:4">
      <c r="D12021"/>
    </row>
    <row r="12022" spans="4:4">
      <c r="D12022"/>
    </row>
    <row r="12023" spans="4:4">
      <c r="D12023"/>
    </row>
    <row r="12024" spans="4:4">
      <c r="D12024"/>
    </row>
    <row r="12025" spans="4:4">
      <c r="D12025"/>
    </row>
    <row r="12026" spans="4:4">
      <c r="D12026"/>
    </row>
    <row r="12027" spans="4:4">
      <c r="D12027"/>
    </row>
    <row r="12028" spans="4:4">
      <c r="D12028"/>
    </row>
    <row r="12029" spans="4:4">
      <c r="D12029"/>
    </row>
    <row r="12030" spans="4:4">
      <c r="D12030"/>
    </row>
    <row r="12031" spans="4:4">
      <c r="D12031"/>
    </row>
    <row r="12032" spans="4:4">
      <c r="D12032"/>
    </row>
    <row r="12033" spans="4:4">
      <c r="D12033"/>
    </row>
    <row r="12034" spans="4:4">
      <c r="D12034"/>
    </row>
    <row r="12035" spans="4:4">
      <c r="D12035"/>
    </row>
    <row r="12036" spans="4:4">
      <c r="D12036"/>
    </row>
    <row r="12037" spans="4:4">
      <c r="D12037"/>
    </row>
    <row r="12038" spans="4:4">
      <c r="D12038"/>
    </row>
    <row r="12039" spans="4:4">
      <c r="D12039"/>
    </row>
    <row r="12040" spans="4:4">
      <c r="D12040"/>
    </row>
    <row r="12041" spans="4:4">
      <c r="D12041"/>
    </row>
    <row r="12042" spans="4:4">
      <c r="D12042"/>
    </row>
    <row r="12043" spans="4:4">
      <c r="D12043"/>
    </row>
    <row r="12044" spans="4:4">
      <c r="D12044"/>
    </row>
    <row r="12045" spans="4:4">
      <c r="D12045"/>
    </row>
    <row r="12046" spans="4:4">
      <c r="D12046"/>
    </row>
    <row r="12047" spans="4:4">
      <c r="D12047"/>
    </row>
    <row r="12048" spans="4:4">
      <c r="D12048"/>
    </row>
    <row r="12049" spans="4:4">
      <c r="D12049"/>
    </row>
    <row r="12050" spans="4:4">
      <c r="D12050"/>
    </row>
    <row r="12051" spans="4:4">
      <c r="D12051"/>
    </row>
    <row r="12052" spans="4:4">
      <c r="D12052"/>
    </row>
    <row r="12053" spans="4:4">
      <c r="D12053"/>
    </row>
    <row r="12054" spans="4:4">
      <c r="D12054"/>
    </row>
    <row r="12055" spans="4:4">
      <c r="D12055"/>
    </row>
    <row r="12056" spans="4:4">
      <c r="D12056"/>
    </row>
    <row r="12057" spans="4:4">
      <c r="D12057"/>
    </row>
    <row r="12058" spans="4:4">
      <c r="D12058"/>
    </row>
    <row r="12059" spans="4:4">
      <c r="D12059"/>
    </row>
    <row r="12060" spans="4:4">
      <c r="D12060"/>
    </row>
    <row r="12061" spans="4:4">
      <c r="D12061"/>
    </row>
    <row r="12062" spans="4:4">
      <c r="D12062"/>
    </row>
    <row r="12063" spans="4:4">
      <c r="D12063"/>
    </row>
    <row r="12064" spans="4:4">
      <c r="D12064"/>
    </row>
    <row r="12065" spans="4:4">
      <c r="D12065"/>
    </row>
    <row r="12066" spans="4:4">
      <c r="D12066"/>
    </row>
    <row r="12067" spans="4:4">
      <c r="D12067"/>
    </row>
    <row r="12068" spans="4:4">
      <c r="D12068"/>
    </row>
    <row r="12069" spans="4:4">
      <c r="D12069"/>
    </row>
    <row r="12070" spans="4:4">
      <c r="D12070"/>
    </row>
    <row r="12071" spans="4:4">
      <c r="D12071"/>
    </row>
    <row r="12072" spans="4:4">
      <c r="D12072"/>
    </row>
    <row r="12073" spans="4:4">
      <c r="D12073"/>
    </row>
    <row r="12074" spans="4:4">
      <c r="D12074"/>
    </row>
    <row r="12075" spans="4:4">
      <c r="D12075"/>
    </row>
    <row r="12076" spans="4:4">
      <c r="D12076"/>
    </row>
    <row r="12077" spans="4:4">
      <c r="D12077"/>
    </row>
    <row r="12078" spans="4:4">
      <c r="D12078"/>
    </row>
    <row r="12079" spans="4:4">
      <c r="D12079"/>
    </row>
    <row r="12080" spans="4:4">
      <c r="D12080"/>
    </row>
    <row r="12081" spans="4:4">
      <c r="D12081"/>
    </row>
    <row r="12082" spans="4:4">
      <c r="D12082"/>
    </row>
    <row r="12083" spans="4:4">
      <c r="D12083"/>
    </row>
    <row r="12084" spans="4:4">
      <c r="D12084"/>
    </row>
    <row r="12085" spans="4:4">
      <c r="D12085"/>
    </row>
    <row r="12086" spans="4:4">
      <c r="D12086"/>
    </row>
    <row r="12087" spans="4:4">
      <c r="D12087"/>
    </row>
    <row r="12088" spans="4:4">
      <c r="D12088"/>
    </row>
    <row r="12089" spans="4:4">
      <c r="D12089"/>
    </row>
    <row r="12090" spans="4:4">
      <c r="D12090"/>
    </row>
    <row r="12091" spans="4:4">
      <c r="D12091"/>
    </row>
    <row r="12092" spans="4:4">
      <c r="D12092"/>
    </row>
    <row r="12093" spans="4:4">
      <c r="D12093"/>
    </row>
    <row r="12094" spans="4:4">
      <c r="D12094"/>
    </row>
    <row r="12095" spans="4:4">
      <c r="D12095"/>
    </row>
    <row r="12096" spans="4:4">
      <c r="D12096"/>
    </row>
    <row r="12097" spans="4:4">
      <c r="D12097"/>
    </row>
    <row r="12098" spans="4:4">
      <c r="D12098"/>
    </row>
    <row r="12099" spans="4:4">
      <c r="D12099"/>
    </row>
    <row r="12100" spans="4:4">
      <c r="D12100"/>
    </row>
    <row r="12101" spans="4:4">
      <c r="D12101"/>
    </row>
    <row r="12102" spans="4:4">
      <c r="D12102"/>
    </row>
    <row r="12103" spans="4:4">
      <c r="D12103"/>
    </row>
    <row r="12104" spans="4:4">
      <c r="D12104"/>
    </row>
    <row r="12105" spans="4:4">
      <c r="D12105"/>
    </row>
    <row r="12106" spans="4:4">
      <c r="D12106"/>
    </row>
    <row r="12107" spans="4:4">
      <c r="D12107"/>
    </row>
    <row r="12108" spans="4:4">
      <c r="D12108"/>
    </row>
    <row r="12109" spans="4:4">
      <c r="D12109"/>
    </row>
    <row r="12110" spans="4:4">
      <c r="D12110"/>
    </row>
    <row r="12111" spans="4:4">
      <c r="D12111"/>
    </row>
    <row r="12112" spans="4:4">
      <c r="D12112"/>
    </row>
    <row r="12113" spans="4:4">
      <c r="D12113"/>
    </row>
    <row r="12114" spans="4:4">
      <c r="D12114"/>
    </row>
    <row r="12115" spans="4:4">
      <c r="D12115"/>
    </row>
    <row r="12116" spans="4:4">
      <c r="D12116"/>
    </row>
    <row r="12117" spans="4:4">
      <c r="D12117"/>
    </row>
    <row r="12118" spans="4:4">
      <c r="D12118"/>
    </row>
    <row r="12119" spans="4:4">
      <c r="D12119"/>
    </row>
    <row r="12120" spans="4:4">
      <c r="D12120"/>
    </row>
    <row r="12121" spans="4:4">
      <c r="D12121"/>
    </row>
    <row r="12122" spans="4:4">
      <c r="D12122"/>
    </row>
    <row r="12123" spans="4:4">
      <c r="D12123"/>
    </row>
    <row r="12124" spans="4:4">
      <c r="D12124"/>
    </row>
    <row r="12125" spans="4:4">
      <c r="D12125"/>
    </row>
    <row r="12126" spans="4:4">
      <c r="D12126"/>
    </row>
    <row r="12127" spans="4:4">
      <c r="D12127"/>
    </row>
    <row r="12128" spans="4:4">
      <c r="D12128"/>
    </row>
    <row r="12129" spans="4:4">
      <c r="D12129"/>
    </row>
    <row r="12130" spans="4:4">
      <c r="D12130"/>
    </row>
    <row r="12131" spans="4:4">
      <c r="D12131"/>
    </row>
    <row r="12132" spans="4:4">
      <c r="D12132"/>
    </row>
    <row r="12133" spans="4:4">
      <c r="D12133"/>
    </row>
    <row r="12134" spans="4:4">
      <c r="D12134"/>
    </row>
    <row r="12135" spans="4:4">
      <c r="D12135"/>
    </row>
    <row r="12136" spans="4:4">
      <c r="D12136"/>
    </row>
    <row r="12137" spans="4:4">
      <c r="D12137"/>
    </row>
    <row r="12138" spans="4:4">
      <c r="D12138"/>
    </row>
    <row r="12139" spans="4:4">
      <c r="D12139"/>
    </row>
    <row r="12140" spans="4:4">
      <c r="D12140"/>
    </row>
    <row r="12141" spans="4:4">
      <c r="D12141"/>
    </row>
    <row r="12142" spans="4:4">
      <c r="D12142"/>
    </row>
    <row r="12143" spans="4:4">
      <c r="D12143"/>
    </row>
    <row r="12144" spans="4:4">
      <c r="D12144"/>
    </row>
    <row r="12145" spans="4:4">
      <c r="D12145"/>
    </row>
    <row r="12146" spans="4:4">
      <c r="D12146"/>
    </row>
    <row r="12147" spans="4:4">
      <c r="D12147"/>
    </row>
    <row r="12148" spans="4:4">
      <c r="D12148"/>
    </row>
    <row r="12149" spans="4:4">
      <c r="D12149"/>
    </row>
    <row r="12150" spans="4:4">
      <c r="D12150"/>
    </row>
    <row r="12151" spans="4:4">
      <c r="D12151"/>
    </row>
    <row r="12152" spans="4:4">
      <c r="D12152"/>
    </row>
    <row r="12153" spans="4:4">
      <c r="D12153"/>
    </row>
    <row r="12154" spans="4:4">
      <c r="D12154"/>
    </row>
    <row r="12155" spans="4:4">
      <c r="D12155"/>
    </row>
    <row r="12156" spans="4:4">
      <c r="D12156"/>
    </row>
    <row r="12157" spans="4:4">
      <c r="D12157"/>
    </row>
    <row r="12158" spans="4:4">
      <c r="D12158"/>
    </row>
    <row r="12159" spans="4:4">
      <c r="D12159"/>
    </row>
    <row r="12160" spans="4:4">
      <c r="D12160"/>
    </row>
    <row r="12161" spans="4:4">
      <c r="D12161"/>
    </row>
    <row r="12162" spans="4:4">
      <c r="D12162"/>
    </row>
    <row r="12163" spans="4:4">
      <c r="D12163"/>
    </row>
    <row r="12164" spans="4:4">
      <c r="D12164"/>
    </row>
    <row r="12165" spans="4:4">
      <c r="D12165"/>
    </row>
    <row r="12166" spans="4:4">
      <c r="D12166"/>
    </row>
    <row r="12167" spans="4:4">
      <c r="D12167"/>
    </row>
    <row r="12168" spans="4:4">
      <c r="D12168"/>
    </row>
    <row r="12169" spans="4:4">
      <c r="D12169"/>
    </row>
    <row r="12170" spans="4:4">
      <c r="D12170"/>
    </row>
    <row r="12171" spans="4:4">
      <c r="D12171"/>
    </row>
    <row r="12172" spans="4:4">
      <c r="D12172"/>
    </row>
    <row r="12173" spans="4:4">
      <c r="D12173"/>
    </row>
    <row r="12174" spans="4:4">
      <c r="D12174"/>
    </row>
    <row r="12175" spans="4:4">
      <c r="D12175"/>
    </row>
    <row r="12176" spans="4:4">
      <c r="D12176"/>
    </row>
    <row r="12177" spans="4:4">
      <c r="D12177"/>
    </row>
    <row r="12178" spans="4:4">
      <c r="D12178"/>
    </row>
    <row r="12179" spans="4:4">
      <c r="D12179"/>
    </row>
    <row r="12180" spans="4:4">
      <c r="D12180"/>
    </row>
    <row r="12181" spans="4:4">
      <c r="D12181"/>
    </row>
    <row r="12182" spans="4:4">
      <c r="D12182"/>
    </row>
    <row r="12183" spans="4:4">
      <c r="D12183"/>
    </row>
    <row r="12184" spans="4:4">
      <c r="D12184"/>
    </row>
    <row r="12185" spans="4:4">
      <c r="D12185"/>
    </row>
    <row r="12186" spans="4:4">
      <c r="D12186"/>
    </row>
    <row r="12187" spans="4:4">
      <c r="D12187"/>
    </row>
    <row r="12188" spans="4:4">
      <c r="D12188"/>
    </row>
    <row r="12189" spans="4:4">
      <c r="D12189"/>
    </row>
    <row r="12190" spans="4:4">
      <c r="D12190"/>
    </row>
    <row r="12191" spans="4:4">
      <c r="D12191"/>
    </row>
    <row r="12192" spans="4:4">
      <c r="D12192"/>
    </row>
    <row r="12193" spans="4:4">
      <c r="D12193"/>
    </row>
    <row r="12194" spans="4:4">
      <c r="D12194"/>
    </row>
    <row r="12195" spans="4:4">
      <c r="D12195"/>
    </row>
    <row r="12196" spans="4:4">
      <c r="D12196"/>
    </row>
    <row r="12197" spans="4:4">
      <c r="D12197"/>
    </row>
    <row r="12198" spans="4:4">
      <c r="D12198"/>
    </row>
    <row r="12199" spans="4:4">
      <c r="D12199"/>
    </row>
    <row r="12200" spans="4:4">
      <c r="D12200"/>
    </row>
    <row r="12201" spans="4:4">
      <c r="D12201"/>
    </row>
    <row r="12202" spans="4:4">
      <c r="D12202"/>
    </row>
    <row r="12203" spans="4:4">
      <c r="D12203"/>
    </row>
    <row r="12204" spans="4:4">
      <c r="D12204"/>
    </row>
    <row r="12205" spans="4:4">
      <c r="D12205"/>
    </row>
    <row r="12206" spans="4:4">
      <c r="D12206"/>
    </row>
    <row r="12207" spans="4:4">
      <c r="D12207"/>
    </row>
    <row r="12208" spans="4:4">
      <c r="D12208"/>
    </row>
    <row r="12209" spans="4:4">
      <c r="D12209"/>
    </row>
    <row r="12210" spans="4:4">
      <c r="D12210"/>
    </row>
    <row r="12211" spans="4:4">
      <c r="D12211"/>
    </row>
    <row r="12212" spans="4:4">
      <c r="D12212"/>
    </row>
    <row r="12213" spans="4:4">
      <c r="D12213"/>
    </row>
    <row r="12214" spans="4:4">
      <c r="D12214"/>
    </row>
    <row r="12215" spans="4:4">
      <c r="D12215"/>
    </row>
    <row r="12216" spans="4:4">
      <c r="D12216"/>
    </row>
    <row r="12217" spans="4:4">
      <c r="D12217"/>
    </row>
    <row r="12218" spans="4:4">
      <c r="D12218"/>
    </row>
    <row r="12219" spans="4:4">
      <c r="D12219"/>
    </row>
    <row r="12220" spans="4:4">
      <c r="D12220"/>
    </row>
    <row r="12221" spans="4:4">
      <c r="D12221"/>
    </row>
    <row r="12222" spans="4:4">
      <c r="D12222"/>
    </row>
    <row r="12223" spans="4:4">
      <c r="D12223"/>
    </row>
    <row r="12224" spans="4:4">
      <c r="D12224"/>
    </row>
    <row r="12225" spans="4:4">
      <c r="D12225"/>
    </row>
    <row r="12226" spans="4:4">
      <c r="D12226"/>
    </row>
    <row r="12227" spans="4:4">
      <c r="D12227"/>
    </row>
    <row r="12228" spans="4:4">
      <c r="D12228"/>
    </row>
    <row r="12229" spans="4:4">
      <c r="D12229"/>
    </row>
    <row r="12230" spans="4:4">
      <c r="D12230"/>
    </row>
    <row r="12231" spans="4:4">
      <c r="D12231"/>
    </row>
    <row r="12232" spans="4:4">
      <c r="D12232"/>
    </row>
    <row r="12233" spans="4:4">
      <c r="D12233"/>
    </row>
    <row r="12234" spans="4:4">
      <c r="D12234"/>
    </row>
    <row r="12235" spans="4:4">
      <c r="D12235"/>
    </row>
    <row r="12236" spans="4:4">
      <c r="D12236"/>
    </row>
    <row r="12237" spans="4:4">
      <c r="D12237"/>
    </row>
    <row r="12238" spans="4:4">
      <c r="D12238"/>
    </row>
    <row r="12239" spans="4:4">
      <c r="D12239"/>
    </row>
    <row r="12240" spans="4:4">
      <c r="D12240"/>
    </row>
    <row r="12241" spans="4:4">
      <c r="D12241"/>
    </row>
    <row r="12242" spans="4:4">
      <c r="D12242"/>
    </row>
    <row r="12243" spans="4:4">
      <c r="D12243"/>
    </row>
    <row r="12244" spans="4:4">
      <c r="D12244"/>
    </row>
    <row r="12245" spans="4:4">
      <c r="D12245"/>
    </row>
    <row r="12246" spans="4:4">
      <c r="D12246"/>
    </row>
    <row r="12247" spans="4:4">
      <c r="D12247"/>
    </row>
    <row r="12248" spans="4:4">
      <c r="D12248"/>
    </row>
    <row r="12249" spans="4:4">
      <c r="D12249"/>
    </row>
    <row r="12250" spans="4:4">
      <c r="D12250"/>
    </row>
    <row r="12251" spans="4:4">
      <c r="D12251"/>
    </row>
    <row r="12252" spans="4:4">
      <c r="D12252"/>
    </row>
    <row r="12253" spans="4:4">
      <c r="D12253"/>
    </row>
    <row r="12254" spans="4:4">
      <c r="D12254"/>
    </row>
    <row r="12255" spans="4:4">
      <c r="D12255"/>
    </row>
    <row r="12256" spans="4:4">
      <c r="D12256"/>
    </row>
    <row r="12257" spans="4:4">
      <c r="D12257"/>
    </row>
    <row r="12258" spans="4:4">
      <c r="D12258"/>
    </row>
    <row r="12259" spans="4:4">
      <c r="D12259"/>
    </row>
    <row r="12260" spans="4:4">
      <c r="D12260"/>
    </row>
    <row r="12261" spans="4:4">
      <c r="D12261"/>
    </row>
    <row r="12262" spans="4:4">
      <c r="D12262"/>
    </row>
    <row r="12263" spans="4:4">
      <c r="D12263"/>
    </row>
    <row r="12264" spans="4:4">
      <c r="D12264"/>
    </row>
    <row r="12265" spans="4:4">
      <c r="D12265"/>
    </row>
    <row r="12266" spans="4:4">
      <c r="D12266"/>
    </row>
    <row r="12267" spans="4:4">
      <c r="D12267"/>
    </row>
    <row r="12268" spans="4:4">
      <c r="D12268"/>
    </row>
    <row r="12269" spans="4:4">
      <c r="D12269"/>
    </row>
    <row r="12270" spans="4:4">
      <c r="D12270"/>
    </row>
    <row r="12271" spans="4:4">
      <c r="D12271"/>
    </row>
    <row r="12272" spans="4:4">
      <c r="D12272"/>
    </row>
    <row r="12273" spans="4:4">
      <c r="D12273"/>
    </row>
    <row r="12274" spans="4:4">
      <c r="D12274"/>
    </row>
    <row r="12275" spans="4:4">
      <c r="D12275"/>
    </row>
    <row r="12276" spans="4:4">
      <c r="D12276"/>
    </row>
    <row r="12277" spans="4:4">
      <c r="D12277"/>
    </row>
    <row r="12278" spans="4:4">
      <c r="D12278"/>
    </row>
    <row r="12279" spans="4:4">
      <c r="D12279"/>
    </row>
    <row r="12280" spans="4:4">
      <c r="D12280"/>
    </row>
    <row r="12281" spans="4:4">
      <c r="D12281"/>
    </row>
    <row r="12282" spans="4:4">
      <c r="D12282"/>
    </row>
    <row r="12283" spans="4:4">
      <c r="D12283"/>
    </row>
    <row r="12284" spans="4:4">
      <c r="D12284"/>
    </row>
    <row r="12285" spans="4:4">
      <c r="D12285"/>
    </row>
    <row r="12286" spans="4:4">
      <c r="D12286"/>
    </row>
    <row r="12287" spans="4:4">
      <c r="D12287"/>
    </row>
    <row r="12288" spans="4:4">
      <c r="D12288"/>
    </row>
    <row r="12289" spans="4:4">
      <c r="D12289"/>
    </row>
    <row r="12290" spans="4:4">
      <c r="D12290"/>
    </row>
    <row r="12291" spans="4:4">
      <c r="D12291"/>
    </row>
    <row r="12292" spans="4:4">
      <c r="D12292"/>
    </row>
    <row r="12293" spans="4:4">
      <c r="D12293"/>
    </row>
    <row r="12294" spans="4:4">
      <c r="D12294"/>
    </row>
    <row r="12295" spans="4:4">
      <c r="D12295"/>
    </row>
    <row r="12296" spans="4:4">
      <c r="D12296"/>
    </row>
    <row r="12297" spans="4:4">
      <c r="D12297"/>
    </row>
    <row r="12298" spans="4:4">
      <c r="D12298"/>
    </row>
    <row r="12299" spans="4:4">
      <c r="D12299"/>
    </row>
    <row r="12300" spans="4:4">
      <c r="D12300"/>
    </row>
    <row r="12301" spans="4:4">
      <c r="D12301"/>
    </row>
    <row r="12302" spans="4:4">
      <c r="D12302"/>
    </row>
    <row r="12303" spans="4:4">
      <c r="D12303"/>
    </row>
    <row r="12304" spans="4:4">
      <c r="D12304"/>
    </row>
    <row r="12305" spans="4:4">
      <c r="D12305"/>
    </row>
    <row r="12306" spans="4:4">
      <c r="D12306"/>
    </row>
    <row r="12307" spans="4:4">
      <c r="D12307"/>
    </row>
    <row r="12308" spans="4:4">
      <c r="D12308"/>
    </row>
    <row r="12309" spans="4:4">
      <c r="D12309"/>
    </row>
    <row r="12310" spans="4:4">
      <c r="D12310"/>
    </row>
    <row r="12311" spans="4:4">
      <c r="D12311"/>
    </row>
    <row r="12312" spans="4:4">
      <c r="D12312"/>
    </row>
    <row r="12313" spans="4:4">
      <c r="D12313"/>
    </row>
    <row r="12314" spans="4:4">
      <c r="D12314"/>
    </row>
    <row r="12315" spans="4:4">
      <c r="D12315"/>
    </row>
    <row r="12316" spans="4:4">
      <c r="D12316"/>
    </row>
    <row r="12317" spans="4:4">
      <c r="D12317"/>
    </row>
    <row r="12318" spans="4:4">
      <c r="D12318"/>
    </row>
    <row r="12319" spans="4:4">
      <c r="D12319"/>
    </row>
    <row r="12320" spans="4:4">
      <c r="D12320"/>
    </row>
    <row r="12321" spans="4:4">
      <c r="D12321"/>
    </row>
    <row r="12322" spans="4:4">
      <c r="D12322"/>
    </row>
    <row r="12323" spans="4:4">
      <c r="D12323"/>
    </row>
    <row r="12324" spans="4:4">
      <c r="D12324"/>
    </row>
    <row r="12325" spans="4:4">
      <c r="D12325"/>
    </row>
    <row r="12326" spans="4:4">
      <c r="D12326"/>
    </row>
    <row r="12327" spans="4:4">
      <c r="D12327"/>
    </row>
    <row r="12328" spans="4:4">
      <c r="D12328"/>
    </row>
    <row r="12329" spans="4:4">
      <c r="D12329"/>
    </row>
    <row r="12330" spans="4:4">
      <c r="D12330"/>
    </row>
    <row r="12331" spans="4:4">
      <c r="D12331"/>
    </row>
    <row r="12332" spans="4:4">
      <c r="D12332"/>
    </row>
    <row r="12333" spans="4:4">
      <c r="D12333"/>
    </row>
    <row r="12334" spans="4:4">
      <c r="D12334"/>
    </row>
    <row r="12335" spans="4:4">
      <c r="D12335"/>
    </row>
    <row r="12336" spans="4:4">
      <c r="D12336"/>
    </row>
    <row r="12337" spans="4:4">
      <c r="D12337"/>
    </row>
    <row r="12338" spans="4:4">
      <c r="D12338"/>
    </row>
    <row r="12339" spans="4:4">
      <c r="D12339"/>
    </row>
    <row r="12340" spans="4:4">
      <c r="D12340"/>
    </row>
    <row r="12341" spans="4:4">
      <c r="D12341"/>
    </row>
    <row r="12342" spans="4:4">
      <c r="D12342"/>
    </row>
    <row r="12343" spans="4:4">
      <c r="D12343"/>
    </row>
    <row r="12344" spans="4:4">
      <c r="D12344"/>
    </row>
    <row r="12345" spans="4:4">
      <c r="D12345"/>
    </row>
    <row r="12346" spans="4:4">
      <c r="D12346"/>
    </row>
    <row r="12347" spans="4:4">
      <c r="D12347"/>
    </row>
    <row r="12348" spans="4:4">
      <c r="D12348"/>
    </row>
    <row r="12349" spans="4:4">
      <c r="D12349"/>
    </row>
    <row r="12350" spans="4:4">
      <c r="D12350"/>
    </row>
    <row r="12351" spans="4:4">
      <c r="D12351"/>
    </row>
    <row r="12352" spans="4:4">
      <c r="D12352"/>
    </row>
    <row r="12353" spans="4:4">
      <c r="D12353"/>
    </row>
    <row r="12354" spans="4:4">
      <c r="D12354"/>
    </row>
    <row r="12355" spans="4:4">
      <c r="D12355"/>
    </row>
    <row r="12356" spans="4:4">
      <c r="D12356"/>
    </row>
    <row r="12357" spans="4:4">
      <c r="D12357"/>
    </row>
    <row r="12358" spans="4:4">
      <c r="D12358"/>
    </row>
    <row r="12359" spans="4:4">
      <c r="D12359"/>
    </row>
    <row r="12360" spans="4:4">
      <c r="D12360"/>
    </row>
    <row r="12361" spans="4:4">
      <c r="D12361"/>
    </row>
    <row r="12362" spans="4:4">
      <c r="D12362"/>
    </row>
    <row r="12363" spans="4:4">
      <c r="D12363"/>
    </row>
    <row r="12364" spans="4:4">
      <c r="D12364"/>
    </row>
    <row r="12365" spans="4:4">
      <c r="D12365"/>
    </row>
    <row r="12366" spans="4:4">
      <c r="D12366"/>
    </row>
    <row r="12367" spans="4:4">
      <c r="D12367"/>
    </row>
    <row r="12368" spans="4:4">
      <c r="D12368"/>
    </row>
    <row r="12369" spans="4:4">
      <c r="D12369"/>
    </row>
    <row r="12370" spans="4:4">
      <c r="D12370"/>
    </row>
    <row r="12371" spans="4:4">
      <c r="D12371"/>
    </row>
    <row r="12372" spans="4:4">
      <c r="D12372"/>
    </row>
    <row r="12373" spans="4:4">
      <c r="D12373"/>
    </row>
    <row r="12374" spans="4:4">
      <c r="D12374"/>
    </row>
    <row r="12375" spans="4:4">
      <c r="D12375"/>
    </row>
    <row r="12376" spans="4:4">
      <c r="D12376"/>
    </row>
    <row r="12377" spans="4:4">
      <c r="D12377"/>
    </row>
    <row r="12378" spans="4:4">
      <c r="D12378"/>
    </row>
    <row r="12379" spans="4:4">
      <c r="D12379"/>
    </row>
    <row r="12380" spans="4:4">
      <c r="D12380"/>
    </row>
    <row r="12381" spans="4:4">
      <c r="D12381"/>
    </row>
    <row r="12382" spans="4:4">
      <c r="D12382"/>
    </row>
    <row r="12383" spans="4:4">
      <c r="D12383"/>
    </row>
    <row r="12384" spans="4:4">
      <c r="D12384"/>
    </row>
    <row r="12385" spans="4:4">
      <c r="D12385"/>
    </row>
    <row r="12386" spans="4:4">
      <c r="D12386"/>
    </row>
    <row r="12387" spans="4:4">
      <c r="D12387"/>
    </row>
    <row r="12388" spans="4:4">
      <c r="D12388"/>
    </row>
    <row r="12389" spans="4:4">
      <c r="D12389"/>
    </row>
    <row r="12390" spans="4:4">
      <c r="D12390"/>
    </row>
    <row r="12391" spans="4:4">
      <c r="D12391"/>
    </row>
    <row r="12392" spans="4:4">
      <c r="D12392"/>
    </row>
    <row r="12393" spans="4:4">
      <c r="D12393"/>
    </row>
    <row r="12394" spans="4:4">
      <c r="D12394"/>
    </row>
    <row r="12395" spans="4:4">
      <c r="D12395"/>
    </row>
    <row r="12396" spans="4:4">
      <c r="D12396"/>
    </row>
    <row r="12397" spans="4:4">
      <c r="D12397"/>
    </row>
    <row r="12398" spans="4:4">
      <c r="D12398"/>
    </row>
    <row r="12399" spans="4:4">
      <c r="D12399"/>
    </row>
    <row r="12400" spans="4:4">
      <c r="D12400"/>
    </row>
    <row r="12401" spans="4:4">
      <c r="D12401"/>
    </row>
    <row r="12402" spans="4:4">
      <c r="D12402"/>
    </row>
    <row r="12403" spans="4:4">
      <c r="D12403"/>
    </row>
    <row r="12404" spans="4:4">
      <c r="D12404"/>
    </row>
    <row r="12405" spans="4:4">
      <c r="D12405"/>
    </row>
    <row r="12406" spans="4:4">
      <c r="D12406"/>
    </row>
    <row r="12407" spans="4:4">
      <c r="D12407"/>
    </row>
    <row r="12408" spans="4:4">
      <c r="D12408"/>
    </row>
    <row r="12409" spans="4:4">
      <c r="D12409"/>
    </row>
    <row r="12410" spans="4:4">
      <c r="D12410"/>
    </row>
    <row r="12411" spans="4:4">
      <c r="D12411"/>
    </row>
    <row r="12412" spans="4:4">
      <c r="D12412"/>
    </row>
    <row r="12413" spans="4:4">
      <c r="D12413"/>
    </row>
    <row r="12414" spans="4:4">
      <c r="D12414"/>
    </row>
    <row r="12415" spans="4:4">
      <c r="D12415"/>
    </row>
    <row r="12416" spans="4:4">
      <c r="D12416"/>
    </row>
    <row r="12417" spans="4:4">
      <c r="D12417"/>
    </row>
    <row r="12418" spans="4:4">
      <c r="D12418"/>
    </row>
    <row r="12419" spans="4:4">
      <c r="D12419"/>
    </row>
    <row r="12420" spans="4:4">
      <c r="D12420"/>
    </row>
    <row r="12421" spans="4:4">
      <c r="D12421"/>
    </row>
    <row r="12422" spans="4:4">
      <c r="D12422"/>
    </row>
    <row r="12423" spans="4:4">
      <c r="D12423"/>
    </row>
    <row r="12424" spans="4:4">
      <c r="D12424"/>
    </row>
    <row r="12425" spans="4:4">
      <c r="D12425"/>
    </row>
    <row r="12426" spans="4:4">
      <c r="D12426"/>
    </row>
    <row r="12427" spans="4:4">
      <c r="D12427"/>
    </row>
    <row r="12428" spans="4:4">
      <c r="D12428"/>
    </row>
    <row r="12429" spans="4:4">
      <c r="D12429"/>
    </row>
    <row r="12430" spans="4:4">
      <c r="D12430"/>
    </row>
    <row r="12431" spans="4:4">
      <c r="D12431"/>
    </row>
    <row r="12432" spans="4:4">
      <c r="D12432"/>
    </row>
    <row r="12433" spans="4:4">
      <c r="D12433"/>
    </row>
    <row r="12434" spans="4:4">
      <c r="D12434"/>
    </row>
    <row r="12435" spans="4:4">
      <c r="D12435"/>
    </row>
    <row r="12436" spans="4:4">
      <c r="D12436"/>
    </row>
    <row r="12437" spans="4:4">
      <c r="D12437"/>
    </row>
    <row r="12438" spans="4:4">
      <c r="D12438"/>
    </row>
    <row r="12439" spans="4:4">
      <c r="D12439"/>
    </row>
    <row r="12440" spans="4:4">
      <c r="D12440"/>
    </row>
    <row r="12441" spans="4:4">
      <c r="D12441"/>
    </row>
    <row r="12442" spans="4:4">
      <c r="D12442"/>
    </row>
    <row r="12443" spans="4:4">
      <c r="D12443"/>
    </row>
    <row r="12444" spans="4:4">
      <c r="D12444"/>
    </row>
    <row r="12445" spans="4:4">
      <c r="D12445"/>
    </row>
    <row r="12446" spans="4:4">
      <c r="D12446"/>
    </row>
    <row r="12447" spans="4:4">
      <c r="D12447"/>
    </row>
    <row r="12448" spans="4:4">
      <c r="D12448"/>
    </row>
    <row r="12449" spans="4:4">
      <c r="D12449"/>
    </row>
    <row r="12450" spans="4:4">
      <c r="D12450"/>
    </row>
    <row r="12451" spans="4:4">
      <c r="D12451"/>
    </row>
    <row r="12452" spans="4:4">
      <c r="D12452"/>
    </row>
    <row r="12453" spans="4:4">
      <c r="D12453"/>
    </row>
    <row r="12454" spans="4:4">
      <c r="D12454"/>
    </row>
    <row r="12455" spans="4:4">
      <c r="D12455"/>
    </row>
    <row r="12456" spans="4:4">
      <c r="D12456"/>
    </row>
    <row r="12457" spans="4:4">
      <c r="D12457"/>
    </row>
    <row r="12458" spans="4:4">
      <c r="D12458"/>
    </row>
    <row r="12459" spans="4:4">
      <c r="D12459"/>
    </row>
    <row r="12460" spans="4:4">
      <c r="D12460"/>
    </row>
    <row r="12461" spans="4:4">
      <c r="D12461"/>
    </row>
    <row r="12462" spans="4:4">
      <c r="D12462"/>
    </row>
    <row r="12463" spans="4:4">
      <c r="D12463"/>
    </row>
    <row r="12464" spans="4:4">
      <c r="D12464"/>
    </row>
    <row r="12465" spans="4:4">
      <c r="D12465"/>
    </row>
    <row r="12466" spans="4:4">
      <c r="D12466"/>
    </row>
    <row r="12467" spans="4:4">
      <c r="D12467"/>
    </row>
    <row r="12468" spans="4:4">
      <c r="D12468"/>
    </row>
    <row r="12469" spans="4:4">
      <c r="D12469"/>
    </row>
    <row r="12470" spans="4:4">
      <c r="D12470"/>
    </row>
    <row r="12471" spans="4:4">
      <c r="D12471"/>
    </row>
    <row r="12472" spans="4:4">
      <c r="D12472"/>
    </row>
    <row r="12473" spans="4:4">
      <c r="D12473"/>
    </row>
    <row r="12474" spans="4:4">
      <c r="D12474"/>
    </row>
    <row r="12475" spans="4:4">
      <c r="D12475"/>
    </row>
    <row r="12476" spans="4:4">
      <c r="D12476"/>
    </row>
    <row r="12477" spans="4:4">
      <c r="D12477"/>
    </row>
    <row r="12478" spans="4:4">
      <c r="D12478"/>
    </row>
    <row r="12479" spans="4:4">
      <c r="D12479"/>
    </row>
    <row r="12480" spans="4:4">
      <c r="D12480"/>
    </row>
    <row r="12481" spans="4:4">
      <c r="D12481"/>
    </row>
    <row r="12482" spans="4:4">
      <c r="D12482"/>
    </row>
    <row r="12483" spans="4:4">
      <c r="D12483"/>
    </row>
    <row r="12484" spans="4:4">
      <c r="D12484"/>
    </row>
    <row r="12485" spans="4:4">
      <c r="D12485"/>
    </row>
    <row r="12486" spans="4:4">
      <c r="D12486"/>
    </row>
    <row r="12487" spans="4:4">
      <c r="D12487"/>
    </row>
    <row r="12488" spans="4:4">
      <c r="D12488"/>
    </row>
    <row r="12489" spans="4:4">
      <c r="D12489"/>
    </row>
    <row r="12490" spans="4:4">
      <c r="D12490"/>
    </row>
    <row r="12491" spans="4:4">
      <c r="D12491"/>
    </row>
    <row r="12492" spans="4:4">
      <c r="D12492"/>
    </row>
    <row r="12493" spans="4:4">
      <c r="D12493"/>
    </row>
    <row r="12494" spans="4:4">
      <c r="D12494"/>
    </row>
    <row r="12495" spans="4:4">
      <c r="D12495"/>
    </row>
    <row r="12496" spans="4:4">
      <c r="D12496"/>
    </row>
    <row r="12497" spans="4:4">
      <c r="D12497"/>
    </row>
    <row r="12498" spans="4:4">
      <c r="D12498"/>
    </row>
    <row r="12499" spans="4:4">
      <c r="D12499"/>
    </row>
    <row r="12500" spans="4:4">
      <c r="D12500"/>
    </row>
    <row r="12501" spans="4:4">
      <c r="D12501"/>
    </row>
    <row r="12502" spans="4:4">
      <c r="D12502"/>
    </row>
    <row r="12503" spans="4:4">
      <c r="D12503"/>
    </row>
    <row r="12504" spans="4:4">
      <c r="D12504"/>
    </row>
    <row r="12505" spans="4:4">
      <c r="D12505"/>
    </row>
    <row r="12506" spans="4:4">
      <c r="D12506"/>
    </row>
    <row r="12507" spans="4:4">
      <c r="D12507"/>
    </row>
    <row r="12508" spans="4:4">
      <c r="D12508"/>
    </row>
    <row r="12509" spans="4:4">
      <c r="D12509"/>
    </row>
    <row r="12510" spans="4:4">
      <c r="D12510"/>
    </row>
    <row r="12511" spans="4:4">
      <c r="D12511"/>
    </row>
    <row r="12512" spans="4:4">
      <c r="D12512"/>
    </row>
    <row r="12513" spans="4:4">
      <c r="D12513"/>
    </row>
    <row r="12514" spans="4:4">
      <c r="D12514"/>
    </row>
    <row r="12515" spans="4:4">
      <c r="D12515"/>
    </row>
    <row r="12516" spans="4:4">
      <c r="D12516"/>
    </row>
    <row r="12517" spans="4:4">
      <c r="D12517"/>
    </row>
    <row r="12518" spans="4:4">
      <c r="D12518"/>
    </row>
    <row r="12519" spans="4:4">
      <c r="D12519"/>
    </row>
    <row r="12520" spans="4:4">
      <c r="D12520"/>
    </row>
    <row r="12521" spans="4:4">
      <c r="D12521"/>
    </row>
    <row r="12522" spans="4:4">
      <c r="D12522"/>
    </row>
    <row r="12523" spans="4:4">
      <c r="D12523"/>
    </row>
    <row r="12524" spans="4:4">
      <c r="D12524"/>
    </row>
    <row r="12525" spans="4:4">
      <c r="D12525"/>
    </row>
    <row r="12526" spans="4:4">
      <c r="D12526"/>
    </row>
    <row r="12527" spans="4:4">
      <c r="D12527"/>
    </row>
    <row r="12528" spans="4:4">
      <c r="D12528"/>
    </row>
    <row r="12529" spans="4:4">
      <c r="D12529"/>
    </row>
    <row r="12530" spans="4:4">
      <c r="D12530"/>
    </row>
    <row r="12531" spans="4:4">
      <c r="D12531"/>
    </row>
    <row r="12532" spans="4:4">
      <c r="D12532"/>
    </row>
    <row r="12533" spans="4:4">
      <c r="D12533"/>
    </row>
    <row r="12534" spans="4:4">
      <c r="D12534"/>
    </row>
    <row r="12535" spans="4:4">
      <c r="D12535"/>
    </row>
    <row r="12536" spans="4:4">
      <c r="D12536"/>
    </row>
    <row r="12537" spans="4:4">
      <c r="D12537"/>
    </row>
    <row r="12538" spans="4:4">
      <c r="D12538"/>
    </row>
    <row r="12539" spans="4:4">
      <c r="D12539"/>
    </row>
    <row r="12540" spans="4:4">
      <c r="D12540"/>
    </row>
    <row r="12541" spans="4:4">
      <c r="D12541"/>
    </row>
    <row r="12542" spans="4:4">
      <c r="D12542"/>
    </row>
    <row r="12543" spans="4:4">
      <c r="D12543"/>
    </row>
    <row r="12544" spans="4:4">
      <c r="D12544"/>
    </row>
    <row r="12545" spans="4:4">
      <c r="D12545"/>
    </row>
    <row r="12546" spans="4:4">
      <c r="D12546"/>
    </row>
    <row r="12547" spans="4:4">
      <c r="D12547"/>
    </row>
    <row r="12548" spans="4:4">
      <c r="D12548"/>
    </row>
    <row r="12549" spans="4:4">
      <c r="D12549"/>
    </row>
    <row r="12550" spans="4:4">
      <c r="D12550"/>
    </row>
    <row r="12551" spans="4:4">
      <c r="D12551"/>
    </row>
    <row r="12552" spans="4:4">
      <c r="D12552"/>
    </row>
    <row r="12553" spans="4:4">
      <c r="D12553"/>
    </row>
    <row r="12554" spans="4:4">
      <c r="D12554"/>
    </row>
    <row r="12555" spans="4:4">
      <c r="D12555"/>
    </row>
    <row r="12556" spans="4:4">
      <c r="D12556"/>
    </row>
    <row r="12557" spans="4:4">
      <c r="D12557"/>
    </row>
    <row r="12558" spans="4:4">
      <c r="D12558"/>
    </row>
    <row r="12559" spans="4:4">
      <c r="D12559"/>
    </row>
    <row r="12560" spans="4:4">
      <c r="D12560"/>
    </row>
    <row r="12561" spans="4:4">
      <c r="D12561"/>
    </row>
    <row r="12562" spans="4:4">
      <c r="D12562"/>
    </row>
    <row r="12563" spans="4:4">
      <c r="D12563"/>
    </row>
    <row r="12564" spans="4:4">
      <c r="D12564"/>
    </row>
    <row r="12565" spans="4:4">
      <c r="D12565"/>
    </row>
    <row r="12566" spans="4:4">
      <c r="D12566"/>
    </row>
    <row r="12567" spans="4:4">
      <c r="D12567"/>
    </row>
    <row r="12568" spans="4:4">
      <c r="D12568"/>
    </row>
    <row r="12569" spans="4:4">
      <c r="D12569"/>
    </row>
    <row r="12570" spans="4:4">
      <c r="D12570"/>
    </row>
    <row r="12571" spans="4:4">
      <c r="D12571"/>
    </row>
    <row r="12572" spans="4:4">
      <c r="D12572"/>
    </row>
    <row r="12573" spans="4:4">
      <c r="D12573"/>
    </row>
    <row r="12574" spans="4:4">
      <c r="D12574"/>
    </row>
    <row r="12575" spans="4:4">
      <c r="D12575"/>
    </row>
    <row r="12576" spans="4:4">
      <c r="D12576"/>
    </row>
    <row r="12577" spans="4:4">
      <c r="D12577"/>
    </row>
    <row r="12578" spans="4:4">
      <c r="D12578"/>
    </row>
    <row r="12579" spans="4:4">
      <c r="D12579"/>
    </row>
    <row r="12580" spans="4:4">
      <c r="D12580"/>
    </row>
    <row r="12581" spans="4:4">
      <c r="D12581"/>
    </row>
    <row r="12582" spans="4:4">
      <c r="D12582"/>
    </row>
    <row r="12583" spans="4:4">
      <c r="D12583"/>
    </row>
    <row r="12584" spans="4:4">
      <c r="D12584"/>
    </row>
    <row r="12585" spans="4:4">
      <c r="D12585"/>
    </row>
    <row r="12586" spans="4:4">
      <c r="D12586"/>
    </row>
    <row r="12587" spans="4:4">
      <c r="D12587"/>
    </row>
    <row r="12588" spans="4:4">
      <c r="D12588"/>
    </row>
    <row r="12589" spans="4:4">
      <c r="D12589"/>
    </row>
    <row r="12590" spans="4:4">
      <c r="D12590"/>
    </row>
    <row r="12591" spans="4:4">
      <c r="D12591"/>
    </row>
    <row r="12592" spans="4:4">
      <c r="D12592"/>
    </row>
    <row r="12593" spans="4:4">
      <c r="D12593"/>
    </row>
    <row r="12594" spans="4:4">
      <c r="D12594"/>
    </row>
    <row r="12595" spans="4:4">
      <c r="D12595"/>
    </row>
    <row r="12596" spans="4:4">
      <c r="D12596"/>
    </row>
    <row r="12597" spans="4:4">
      <c r="D12597"/>
    </row>
    <row r="12598" spans="4:4">
      <c r="D12598"/>
    </row>
    <row r="12599" spans="4:4">
      <c r="D12599"/>
    </row>
    <row r="12600" spans="4:4">
      <c r="D12600"/>
    </row>
    <row r="12601" spans="4:4">
      <c r="D12601"/>
    </row>
    <row r="12602" spans="4:4">
      <c r="D12602"/>
    </row>
    <row r="12603" spans="4:4">
      <c r="D12603"/>
    </row>
    <row r="12604" spans="4:4">
      <c r="D12604"/>
    </row>
    <row r="12605" spans="4:4">
      <c r="D12605"/>
    </row>
    <row r="12606" spans="4:4">
      <c r="D12606"/>
    </row>
    <row r="12607" spans="4:4">
      <c r="D12607"/>
    </row>
    <row r="12608" spans="4:4">
      <c r="D12608"/>
    </row>
    <row r="12609" spans="4:4">
      <c r="D12609"/>
    </row>
    <row r="12610" spans="4:4">
      <c r="D12610"/>
    </row>
    <row r="12611" spans="4:4">
      <c r="D12611"/>
    </row>
    <row r="12612" spans="4:4">
      <c r="D12612"/>
    </row>
    <row r="12613" spans="4:4">
      <c r="D12613"/>
    </row>
    <row r="12614" spans="4:4">
      <c r="D12614"/>
    </row>
    <row r="12615" spans="4:4">
      <c r="D12615"/>
    </row>
    <row r="12616" spans="4:4">
      <c r="D12616"/>
    </row>
    <row r="12617" spans="4:4">
      <c r="D12617"/>
    </row>
    <row r="12618" spans="4:4">
      <c r="D12618"/>
    </row>
    <row r="12619" spans="4:4">
      <c r="D12619"/>
    </row>
    <row r="12620" spans="4:4">
      <c r="D12620"/>
    </row>
    <row r="12621" spans="4:4">
      <c r="D12621"/>
    </row>
    <row r="12622" spans="4:4">
      <c r="D12622"/>
    </row>
    <row r="12623" spans="4:4">
      <c r="D12623"/>
    </row>
    <row r="12624" spans="4:4">
      <c r="D12624"/>
    </row>
    <row r="12625" spans="4:4">
      <c r="D12625"/>
    </row>
    <row r="12626" spans="4:4">
      <c r="D12626"/>
    </row>
    <row r="12627" spans="4:4">
      <c r="D12627"/>
    </row>
    <row r="12628" spans="4:4">
      <c r="D12628"/>
    </row>
    <row r="12629" spans="4:4">
      <c r="D12629"/>
    </row>
    <row r="12630" spans="4:4">
      <c r="D12630"/>
    </row>
    <row r="12631" spans="4:4">
      <c r="D12631"/>
    </row>
    <row r="12632" spans="4:4">
      <c r="D12632"/>
    </row>
    <row r="12633" spans="4:4">
      <c r="D12633"/>
    </row>
    <row r="12634" spans="4:4">
      <c r="D12634"/>
    </row>
    <row r="12635" spans="4:4">
      <c r="D12635"/>
    </row>
    <row r="12636" spans="4:4">
      <c r="D12636"/>
    </row>
    <row r="12637" spans="4:4">
      <c r="D12637"/>
    </row>
    <row r="12638" spans="4:4">
      <c r="D12638"/>
    </row>
    <row r="12639" spans="4:4">
      <c r="D12639"/>
    </row>
    <row r="12640" spans="4:4">
      <c r="D12640"/>
    </row>
    <row r="12641" spans="4:4">
      <c r="D12641"/>
    </row>
    <row r="12642" spans="4:4">
      <c r="D12642"/>
    </row>
    <row r="12643" spans="4:4">
      <c r="D12643"/>
    </row>
    <row r="12644" spans="4:4">
      <c r="D12644"/>
    </row>
    <row r="12645" spans="4:4">
      <c r="D12645"/>
    </row>
    <row r="12646" spans="4:4">
      <c r="D12646"/>
    </row>
    <row r="12647" spans="4:4">
      <c r="D12647"/>
    </row>
    <row r="12648" spans="4:4">
      <c r="D12648"/>
    </row>
    <row r="12649" spans="4:4">
      <c r="D12649"/>
    </row>
    <row r="12650" spans="4:4">
      <c r="D12650"/>
    </row>
    <row r="12651" spans="4:4">
      <c r="D12651"/>
    </row>
    <row r="12652" spans="4:4">
      <c r="D12652"/>
    </row>
    <row r="12653" spans="4:4">
      <c r="D12653"/>
    </row>
    <row r="12654" spans="4:4">
      <c r="D12654"/>
    </row>
    <row r="12655" spans="4:4">
      <c r="D12655"/>
    </row>
    <row r="12656" spans="4:4">
      <c r="D12656"/>
    </row>
    <row r="12657" spans="4:4">
      <c r="D12657"/>
    </row>
    <row r="12658" spans="4:4">
      <c r="D12658"/>
    </row>
    <row r="12659" spans="4:4">
      <c r="D12659"/>
    </row>
    <row r="12660" spans="4:4">
      <c r="D12660"/>
    </row>
    <row r="12661" spans="4:4">
      <c r="D12661"/>
    </row>
    <row r="12662" spans="4:4">
      <c r="D12662"/>
    </row>
    <row r="12663" spans="4:4">
      <c r="D12663"/>
    </row>
    <row r="12664" spans="4:4">
      <c r="D12664"/>
    </row>
    <row r="12665" spans="4:4">
      <c r="D12665"/>
    </row>
    <row r="12666" spans="4:4">
      <c r="D12666"/>
    </row>
    <row r="12667" spans="4:4">
      <c r="D12667"/>
    </row>
    <row r="12668" spans="4:4">
      <c r="D12668"/>
    </row>
    <row r="12669" spans="4:4">
      <c r="D12669"/>
    </row>
    <row r="12670" spans="4:4">
      <c r="D12670"/>
    </row>
    <row r="12671" spans="4:4">
      <c r="D12671"/>
    </row>
    <row r="12672" spans="4:4">
      <c r="D12672"/>
    </row>
    <row r="12673" spans="4:4">
      <c r="D12673"/>
    </row>
    <row r="12674" spans="4:4">
      <c r="D12674"/>
    </row>
    <row r="12675" spans="4:4">
      <c r="D12675"/>
    </row>
    <row r="12676" spans="4:4">
      <c r="D12676"/>
    </row>
    <row r="12677" spans="4:4">
      <c r="D12677"/>
    </row>
    <row r="12678" spans="4:4">
      <c r="D12678"/>
    </row>
    <row r="12679" spans="4:4">
      <c r="D12679"/>
    </row>
    <row r="12680" spans="4:4">
      <c r="D12680"/>
    </row>
    <row r="12681" spans="4:4">
      <c r="D12681"/>
    </row>
    <row r="12682" spans="4:4">
      <c r="D12682"/>
    </row>
    <row r="12683" spans="4:4">
      <c r="D12683"/>
    </row>
    <row r="12684" spans="4:4">
      <c r="D12684"/>
    </row>
    <row r="12685" spans="4:4">
      <c r="D12685"/>
    </row>
    <row r="12686" spans="4:4">
      <c r="D12686"/>
    </row>
    <row r="12687" spans="4:4">
      <c r="D12687"/>
    </row>
    <row r="12688" spans="4:4">
      <c r="D12688"/>
    </row>
    <row r="12689" spans="4:4">
      <c r="D12689"/>
    </row>
    <row r="12690" spans="4:4">
      <c r="D12690"/>
    </row>
    <row r="12691" spans="4:4">
      <c r="D12691"/>
    </row>
    <row r="12692" spans="4:4">
      <c r="D12692"/>
    </row>
    <row r="12693" spans="4:4">
      <c r="D12693"/>
    </row>
    <row r="12694" spans="4:4">
      <c r="D12694"/>
    </row>
    <row r="12695" spans="4:4">
      <c r="D12695"/>
    </row>
    <row r="12696" spans="4:4">
      <c r="D12696"/>
    </row>
    <row r="12697" spans="4:4">
      <c r="D12697"/>
    </row>
    <row r="12698" spans="4:4">
      <c r="D12698"/>
    </row>
    <row r="12699" spans="4:4">
      <c r="D12699"/>
    </row>
    <row r="12700" spans="4:4">
      <c r="D12700"/>
    </row>
    <row r="12701" spans="4:4">
      <c r="D12701"/>
    </row>
    <row r="12702" spans="4:4">
      <c r="D12702"/>
    </row>
    <row r="12703" spans="4:4">
      <c r="D12703"/>
    </row>
    <row r="12704" spans="4:4">
      <c r="D12704"/>
    </row>
    <row r="12705" spans="4:4">
      <c r="D12705"/>
    </row>
    <row r="12706" spans="4:4">
      <c r="D12706"/>
    </row>
    <row r="12707" spans="4:4">
      <c r="D12707"/>
    </row>
    <row r="12708" spans="4:4">
      <c r="D12708"/>
    </row>
    <row r="12709" spans="4:4">
      <c r="D12709"/>
    </row>
    <row r="12710" spans="4:4">
      <c r="D12710"/>
    </row>
    <row r="12711" spans="4:4">
      <c r="D12711"/>
    </row>
    <row r="12712" spans="4:4">
      <c r="D12712"/>
    </row>
    <row r="12713" spans="4:4">
      <c r="D12713"/>
    </row>
    <row r="12714" spans="4:4">
      <c r="D12714"/>
    </row>
    <row r="12715" spans="4:4">
      <c r="D12715"/>
    </row>
    <row r="12716" spans="4:4">
      <c r="D12716"/>
    </row>
    <row r="12717" spans="4:4">
      <c r="D12717"/>
    </row>
    <row r="12718" spans="4:4">
      <c r="D12718"/>
    </row>
    <row r="12719" spans="4:4">
      <c r="D12719"/>
    </row>
    <row r="12720" spans="4:4">
      <c r="D12720"/>
    </row>
    <row r="12721" spans="4:4">
      <c r="D12721"/>
    </row>
    <row r="12722" spans="4:4">
      <c r="D12722"/>
    </row>
    <row r="12723" spans="4:4">
      <c r="D12723"/>
    </row>
    <row r="12724" spans="4:4">
      <c r="D12724"/>
    </row>
    <row r="12725" spans="4:4">
      <c r="D12725"/>
    </row>
    <row r="12726" spans="4:4">
      <c r="D12726"/>
    </row>
    <row r="12727" spans="4:4">
      <c r="D12727"/>
    </row>
    <row r="12728" spans="4:4">
      <c r="D12728"/>
    </row>
    <row r="12729" spans="4:4">
      <c r="D12729"/>
    </row>
    <row r="12730" spans="4:4">
      <c r="D12730"/>
    </row>
    <row r="12731" spans="4:4">
      <c r="D12731"/>
    </row>
    <row r="12732" spans="4:4">
      <c r="D12732"/>
    </row>
    <row r="12733" spans="4:4">
      <c r="D12733"/>
    </row>
    <row r="12734" spans="4:4">
      <c r="D12734"/>
    </row>
    <row r="12735" spans="4:4">
      <c r="D12735"/>
    </row>
    <row r="12736" spans="4:4">
      <c r="D12736"/>
    </row>
    <row r="12737" spans="4:4">
      <c r="D12737"/>
    </row>
    <row r="12738" spans="4:4">
      <c r="D12738"/>
    </row>
    <row r="12739" spans="4:4">
      <c r="D12739"/>
    </row>
    <row r="12740" spans="4:4">
      <c r="D12740"/>
    </row>
    <row r="12741" spans="4:4">
      <c r="D12741"/>
    </row>
    <row r="12742" spans="4:4">
      <c r="D12742"/>
    </row>
    <row r="12743" spans="4:4">
      <c r="D12743"/>
    </row>
    <row r="12744" spans="4:4">
      <c r="D12744"/>
    </row>
    <row r="12745" spans="4:4">
      <c r="D12745"/>
    </row>
    <row r="12746" spans="4:4">
      <c r="D12746"/>
    </row>
    <row r="12747" spans="4:4">
      <c r="D12747"/>
    </row>
    <row r="12748" spans="4:4">
      <c r="D12748"/>
    </row>
    <row r="12749" spans="4:4">
      <c r="D12749"/>
    </row>
    <row r="12750" spans="4:4">
      <c r="D12750"/>
    </row>
    <row r="12751" spans="4:4">
      <c r="D12751"/>
    </row>
    <row r="12752" spans="4:4">
      <c r="D12752"/>
    </row>
    <row r="12753" spans="4:4">
      <c r="D12753"/>
    </row>
    <row r="12754" spans="4:4">
      <c r="D12754"/>
    </row>
    <row r="12755" spans="4:4">
      <c r="D12755"/>
    </row>
    <row r="12756" spans="4:4">
      <c r="D12756"/>
    </row>
    <row r="12757" spans="4:4">
      <c r="D12757"/>
    </row>
    <row r="12758" spans="4:4">
      <c r="D12758"/>
    </row>
    <row r="12759" spans="4:4">
      <c r="D12759"/>
    </row>
    <row r="12760" spans="4:4">
      <c r="D12760"/>
    </row>
    <row r="12761" spans="4:4">
      <c r="D12761"/>
    </row>
    <row r="12762" spans="4:4">
      <c r="D12762"/>
    </row>
    <row r="12763" spans="4:4">
      <c r="D12763"/>
    </row>
    <row r="12764" spans="4:4">
      <c r="D12764"/>
    </row>
    <row r="12765" spans="4:4">
      <c r="D12765"/>
    </row>
    <row r="12766" spans="4:4">
      <c r="D12766"/>
    </row>
    <row r="12767" spans="4:4">
      <c r="D12767"/>
    </row>
    <row r="12768" spans="4:4">
      <c r="D12768"/>
    </row>
    <row r="12769" spans="4:4">
      <c r="D12769"/>
    </row>
    <row r="12770" spans="4:4">
      <c r="D12770"/>
    </row>
    <row r="12771" spans="4:4">
      <c r="D12771"/>
    </row>
    <row r="12772" spans="4:4">
      <c r="D12772"/>
    </row>
    <row r="12773" spans="4:4">
      <c r="D12773"/>
    </row>
    <row r="12774" spans="4:4">
      <c r="D12774"/>
    </row>
    <row r="12775" spans="4:4">
      <c r="D12775"/>
    </row>
    <row r="12776" spans="4:4">
      <c r="D12776"/>
    </row>
    <row r="12777" spans="4:4">
      <c r="D12777"/>
    </row>
    <row r="12778" spans="4:4">
      <c r="D12778"/>
    </row>
    <row r="12779" spans="4:4">
      <c r="D12779"/>
    </row>
    <row r="12780" spans="4:4">
      <c r="D12780"/>
    </row>
    <row r="12781" spans="4:4">
      <c r="D12781"/>
    </row>
    <row r="12782" spans="4:4">
      <c r="D12782"/>
    </row>
    <row r="12783" spans="4:4">
      <c r="D12783"/>
    </row>
    <row r="12784" spans="4:4">
      <c r="D12784"/>
    </row>
    <row r="12785" spans="4:4">
      <c r="D12785"/>
    </row>
    <row r="12786" spans="4:4">
      <c r="D12786"/>
    </row>
    <row r="12787" spans="4:4">
      <c r="D12787"/>
    </row>
    <row r="12788" spans="4:4">
      <c r="D12788"/>
    </row>
    <row r="12789" spans="4:4">
      <c r="D12789"/>
    </row>
    <row r="12790" spans="4:4">
      <c r="D12790"/>
    </row>
    <row r="12791" spans="4:4">
      <c r="D12791"/>
    </row>
    <row r="12792" spans="4:4">
      <c r="D12792"/>
    </row>
    <row r="12793" spans="4:4">
      <c r="D12793"/>
    </row>
    <row r="12794" spans="4:4">
      <c r="D12794"/>
    </row>
    <row r="12795" spans="4:4">
      <c r="D12795"/>
    </row>
    <row r="12796" spans="4:4">
      <c r="D12796"/>
    </row>
    <row r="12797" spans="4:4">
      <c r="D12797"/>
    </row>
    <row r="12798" spans="4:4">
      <c r="D12798"/>
    </row>
    <row r="12799" spans="4:4">
      <c r="D12799"/>
    </row>
    <row r="12800" spans="4:4">
      <c r="D12800"/>
    </row>
    <row r="12801" spans="4:4">
      <c r="D12801"/>
    </row>
    <row r="12802" spans="4:4">
      <c r="D12802"/>
    </row>
    <row r="12803" spans="4:4">
      <c r="D12803"/>
    </row>
    <row r="12804" spans="4:4">
      <c r="D12804"/>
    </row>
    <row r="12805" spans="4:4">
      <c r="D12805"/>
    </row>
    <row r="12806" spans="4:4">
      <c r="D12806"/>
    </row>
    <row r="12807" spans="4:4">
      <c r="D12807"/>
    </row>
    <row r="12808" spans="4:4">
      <c r="D12808"/>
    </row>
    <row r="12809" spans="4:4">
      <c r="D12809"/>
    </row>
    <row r="12810" spans="4:4">
      <c r="D12810"/>
    </row>
    <row r="12811" spans="4:4">
      <c r="D12811"/>
    </row>
    <row r="12812" spans="4:4">
      <c r="D12812"/>
    </row>
    <row r="12813" spans="4:4">
      <c r="D12813"/>
    </row>
    <row r="12814" spans="4:4">
      <c r="D12814"/>
    </row>
    <row r="12815" spans="4:4">
      <c r="D12815"/>
    </row>
    <row r="12816" spans="4:4">
      <c r="D12816"/>
    </row>
    <row r="12817" spans="4:4">
      <c r="D12817"/>
    </row>
    <row r="12818" spans="4:4">
      <c r="D12818"/>
    </row>
    <row r="12819" spans="4:4">
      <c r="D12819"/>
    </row>
    <row r="12820" spans="4:4">
      <c r="D12820"/>
    </row>
    <row r="12821" spans="4:4">
      <c r="D12821"/>
    </row>
    <row r="12822" spans="4:4">
      <c r="D12822"/>
    </row>
    <row r="12823" spans="4:4">
      <c r="D12823"/>
    </row>
    <row r="12824" spans="4:4">
      <c r="D12824"/>
    </row>
    <row r="12825" spans="4:4">
      <c r="D12825"/>
    </row>
    <row r="12826" spans="4:4">
      <c r="D12826"/>
    </row>
    <row r="12827" spans="4:4">
      <c r="D12827"/>
    </row>
    <row r="12828" spans="4:4">
      <c r="D12828"/>
    </row>
    <row r="12829" spans="4:4">
      <c r="D12829"/>
    </row>
    <row r="12830" spans="4:4">
      <c r="D12830"/>
    </row>
    <row r="12831" spans="4:4">
      <c r="D12831"/>
    </row>
    <row r="12832" spans="4:4">
      <c r="D12832"/>
    </row>
    <row r="12833" spans="4:4">
      <c r="D12833"/>
    </row>
    <row r="12834" spans="4:4">
      <c r="D12834"/>
    </row>
    <row r="12835" spans="4:4">
      <c r="D12835"/>
    </row>
    <row r="12836" spans="4:4">
      <c r="D12836"/>
    </row>
    <row r="12837" spans="4:4">
      <c r="D12837"/>
    </row>
    <row r="12838" spans="4:4">
      <c r="D12838"/>
    </row>
    <row r="12839" spans="4:4">
      <c r="D12839"/>
    </row>
    <row r="12840" spans="4:4">
      <c r="D12840"/>
    </row>
    <row r="12841" spans="4:4">
      <c r="D12841"/>
    </row>
    <row r="12842" spans="4:4">
      <c r="D12842"/>
    </row>
    <row r="12843" spans="4:4">
      <c r="D12843"/>
    </row>
    <row r="12844" spans="4:4">
      <c r="D12844"/>
    </row>
    <row r="12845" spans="4:4">
      <c r="D12845"/>
    </row>
    <row r="12846" spans="4:4">
      <c r="D12846"/>
    </row>
    <row r="12847" spans="4:4">
      <c r="D12847"/>
    </row>
    <row r="12848" spans="4:4">
      <c r="D12848"/>
    </row>
    <row r="12849" spans="4:4">
      <c r="D12849"/>
    </row>
    <row r="12850" spans="4:4">
      <c r="D12850"/>
    </row>
    <row r="12851" spans="4:4">
      <c r="D12851"/>
    </row>
    <row r="12852" spans="4:4">
      <c r="D12852"/>
    </row>
    <row r="12853" spans="4:4">
      <c r="D12853"/>
    </row>
    <row r="12854" spans="4:4">
      <c r="D12854"/>
    </row>
    <row r="12855" spans="4:4">
      <c r="D12855"/>
    </row>
    <row r="12856" spans="4:4">
      <c r="D12856"/>
    </row>
    <row r="12857" spans="4:4">
      <c r="D12857"/>
    </row>
    <row r="12858" spans="4:4">
      <c r="D12858"/>
    </row>
    <row r="12859" spans="4:4">
      <c r="D12859"/>
    </row>
    <row r="12860" spans="4:4">
      <c r="D12860"/>
    </row>
    <row r="12861" spans="4:4">
      <c r="D12861"/>
    </row>
    <row r="12862" spans="4:4">
      <c r="D12862"/>
    </row>
    <row r="12863" spans="4:4">
      <c r="D12863"/>
    </row>
    <row r="12864" spans="4:4">
      <c r="D12864"/>
    </row>
    <row r="12865" spans="4:4">
      <c r="D12865"/>
    </row>
    <row r="12866" spans="4:4">
      <c r="D12866"/>
    </row>
    <row r="12867" spans="4:4">
      <c r="D12867"/>
    </row>
    <row r="12868" spans="4:4">
      <c r="D12868"/>
    </row>
    <row r="12869" spans="4:4">
      <c r="D12869"/>
    </row>
    <row r="12870" spans="4:4">
      <c r="D12870"/>
    </row>
    <row r="12871" spans="4:4">
      <c r="D12871"/>
    </row>
    <row r="12872" spans="4:4">
      <c r="D12872"/>
    </row>
    <row r="12873" spans="4:4">
      <c r="D12873"/>
    </row>
    <row r="12874" spans="4:4">
      <c r="D12874"/>
    </row>
    <row r="12875" spans="4:4">
      <c r="D12875"/>
    </row>
    <row r="12876" spans="4:4">
      <c r="D12876"/>
    </row>
    <row r="12877" spans="4:4">
      <c r="D12877"/>
    </row>
    <row r="12878" spans="4:4">
      <c r="D12878"/>
    </row>
    <row r="12879" spans="4:4">
      <c r="D12879"/>
    </row>
    <row r="12880" spans="4:4">
      <c r="D12880"/>
    </row>
    <row r="12881" spans="4:4">
      <c r="D12881"/>
    </row>
    <row r="12882" spans="4:4">
      <c r="D12882"/>
    </row>
    <row r="12883" spans="4:4">
      <c r="D12883"/>
    </row>
    <row r="12884" spans="4:4">
      <c r="D12884"/>
    </row>
    <row r="12885" spans="4:4">
      <c r="D12885"/>
    </row>
    <row r="12886" spans="4:4">
      <c r="D12886"/>
    </row>
    <row r="12887" spans="4:4">
      <c r="D12887"/>
    </row>
    <row r="12888" spans="4:4">
      <c r="D12888"/>
    </row>
    <row r="12889" spans="4:4">
      <c r="D12889"/>
    </row>
    <row r="12890" spans="4:4">
      <c r="D12890"/>
    </row>
    <row r="12891" spans="4:4">
      <c r="D12891"/>
    </row>
    <row r="12892" spans="4:4">
      <c r="D12892"/>
    </row>
    <row r="12893" spans="4:4">
      <c r="D12893"/>
    </row>
    <row r="12894" spans="4:4">
      <c r="D12894"/>
    </row>
    <row r="12895" spans="4:4">
      <c r="D12895"/>
    </row>
    <row r="12896" spans="4:4">
      <c r="D12896"/>
    </row>
    <row r="12897" spans="4:4">
      <c r="D12897"/>
    </row>
    <row r="12898" spans="4:4">
      <c r="D12898"/>
    </row>
    <row r="12899" spans="4:4">
      <c r="D12899"/>
    </row>
    <row r="12900" spans="4:4">
      <c r="D12900"/>
    </row>
    <row r="12901" spans="4:4">
      <c r="D12901"/>
    </row>
    <row r="12902" spans="4:4">
      <c r="D12902"/>
    </row>
    <row r="12903" spans="4:4">
      <c r="D12903"/>
    </row>
    <row r="12904" spans="4:4">
      <c r="D12904"/>
    </row>
    <row r="12905" spans="4:4">
      <c r="D12905"/>
    </row>
    <row r="12906" spans="4:4">
      <c r="D12906"/>
    </row>
    <row r="12907" spans="4:4">
      <c r="D12907"/>
    </row>
    <row r="12908" spans="4:4">
      <c r="D12908"/>
    </row>
    <row r="12909" spans="4:4">
      <c r="D12909"/>
    </row>
    <row r="12910" spans="4:4">
      <c r="D12910"/>
    </row>
    <row r="12911" spans="4:4">
      <c r="D12911"/>
    </row>
    <row r="12912" spans="4:4">
      <c r="D12912"/>
    </row>
    <row r="12913" spans="4:4">
      <c r="D12913"/>
    </row>
    <row r="12914" spans="4:4">
      <c r="D12914"/>
    </row>
    <row r="12915" spans="4:4">
      <c r="D12915"/>
    </row>
    <row r="12916" spans="4:4">
      <c r="D12916"/>
    </row>
    <row r="12917" spans="4:4">
      <c r="D12917"/>
    </row>
    <row r="12918" spans="4:4">
      <c r="D12918"/>
    </row>
    <row r="12919" spans="4:4">
      <c r="D12919"/>
    </row>
    <row r="12920" spans="4:4">
      <c r="D12920"/>
    </row>
    <row r="12921" spans="4:4">
      <c r="D12921"/>
    </row>
    <row r="12922" spans="4:4">
      <c r="D12922"/>
    </row>
    <row r="12923" spans="4:4">
      <c r="D12923"/>
    </row>
    <row r="12924" spans="4:4">
      <c r="D12924"/>
    </row>
    <row r="12925" spans="4:4">
      <c r="D12925"/>
    </row>
    <row r="12926" spans="4:4">
      <c r="D12926"/>
    </row>
    <row r="12927" spans="4:4">
      <c r="D12927"/>
    </row>
    <row r="12928" spans="4:4">
      <c r="D12928"/>
    </row>
    <row r="12929" spans="4:4">
      <c r="D12929"/>
    </row>
    <row r="12930" spans="4:4">
      <c r="D12930"/>
    </row>
    <row r="12931" spans="4:4">
      <c r="D12931"/>
    </row>
    <row r="12932" spans="4:4">
      <c r="D12932"/>
    </row>
    <row r="12933" spans="4:4">
      <c r="D12933"/>
    </row>
    <row r="12934" spans="4:4">
      <c r="D12934"/>
    </row>
    <row r="12935" spans="4:4">
      <c r="D12935"/>
    </row>
    <row r="12936" spans="4:4">
      <c r="D12936"/>
    </row>
    <row r="12937" spans="4:4">
      <c r="D12937"/>
    </row>
    <row r="12938" spans="4:4">
      <c r="D12938"/>
    </row>
    <row r="12939" spans="4:4">
      <c r="D12939"/>
    </row>
    <row r="12940" spans="4:4">
      <c r="D12940"/>
    </row>
    <row r="12941" spans="4:4">
      <c r="D12941"/>
    </row>
    <row r="12942" spans="4:4">
      <c r="D12942"/>
    </row>
    <row r="12943" spans="4:4">
      <c r="D12943"/>
    </row>
    <row r="12944" spans="4:4">
      <c r="D12944"/>
    </row>
    <row r="12945" spans="4:4">
      <c r="D12945"/>
    </row>
    <row r="12946" spans="4:4">
      <c r="D12946"/>
    </row>
    <row r="12947" spans="4:4">
      <c r="D12947"/>
    </row>
    <row r="12948" spans="4:4">
      <c r="D12948"/>
    </row>
    <row r="12949" spans="4:4">
      <c r="D12949"/>
    </row>
    <row r="12950" spans="4:4">
      <c r="D12950"/>
    </row>
    <row r="12951" spans="4:4">
      <c r="D12951"/>
    </row>
    <row r="12952" spans="4:4">
      <c r="D12952"/>
    </row>
    <row r="12953" spans="4:4">
      <c r="D12953"/>
    </row>
    <row r="12954" spans="4:4">
      <c r="D12954"/>
    </row>
    <row r="12955" spans="4:4">
      <c r="D12955"/>
    </row>
    <row r="12956" spans="4:4">
      <c r="D12956"/>
    </row>
    <row r="12957" spans="4:4">
      <c r="D12957"/>
    </row>
    <row r="12958" spans="4:4">
      <c r="D12958"/>
    </row>
    <row r="12959" spans="4:4">
      <c r="D12959"/>
    </row>
    <row r="12960" spans="4:4">
      <c r="D12960"/>
    </row>
    <row r="12961" spans="4:4">
      <c r="D12961"/>
    </row>
    <row r="12962" spans="4:4">
      <c r="D12962"/>
    </row>
    <row r="12963" spans="4:4">
      <c r="D12963"/>
    </row>
    <row r="12964" spans="4:4">
      <c r="D12964"/>
    </row>
    <row r="12965" spans="4:4">
      <c r="D12965"/>
    </row>
    <row r="12966" spans="4:4">
      <c r="D12966"/>
    </row>
    <row r="12967" spans="4:4">
      <c r="D12967"/>
    </row>
    <row r="12968" spans="4:4">
      <c r="D12968"/>
    </row>
    <row r="12969" spans="4:4">
      <c r="D12969"/>
    </row>
    <row r="12970" spans="4:4">
      <c r="D12970"/>
    </row>
    <row r="12971" spans="4:4">
      <c r="D12971"/>
    </row>
    <row r="12972" spans="4:4">
      <c r="D12972"/>
    </row>
    <row r="12973" spans="4:4">
      <c r="D12973"/>
    </row>
    <row r="12974" spans="4:4">
      <c r="D12974"/>
    </row>
    <row r="12975" spans="4:4">
      <c r="D12975"/>
    </row>
    <row r="12976" spans="4:4">
      <c r="D12976"/>
    </row>
    <row r="12977" spans="4:4">
      <c r="D12977"/>
    </row>
    <row r="12978" spans="4:4">
      <c r="D12978"/>
    </row>
    <row r="12979" spans="4:4">
      <c r="D12979"/>
    </row>
    <row r="12980" spans="4:4">
      <c r="D12980"/>
    </row>
    <row r="12981" spans="4:4">
      <c r="D12981"/>
    </row>
    <row r="12982" spans="4:4">
      <c r="D12982"/>
    </row>
    <row r="12983" spans="4:4">
      <c r="D12983"/>
    </row>
    <row r="12984" spans="4:4">
      <c r="D12984"/>
    </row>
    <row r="12985" spans="4:4">
      <c r="D12985"/>
    </row>
    <row r="12986" spans="4:4">
      <c r="D12986"/>
    </row>
    <row r="12987" spans="4:4">
      <c r="D12987"/>
    </row>
    <row r="12988" spans="4:4">
      <c r="D12988"/>
    </row>
    <row r="12989" spans="4:4">
      <c r="D12989"/>
    </row>
    <row r="12990" spans="4:4">
      <c r="D12990"/>
    </row>
    <row r="12991" spans="4:4">
      <c r="D12991"/>
    </row>
    <row r="12992" spans="4:4">
      <c r="D12992"/>
    </row>
    <row r="12993" spans="4:4">
      <c r="D12993"/>
    </row>
    <row r="12994" spans="4:4">
      <c r="D12994"/>
    </row>
    <row r="12995" spans="4:4">
      <c r="D12995"/>
    </row>
    <row r="12996" spans="4:4">
      <c r="D12996"/>
    </row>
    <row r="12997" spans="4:4">
      <c r="D12997"/>
    </row>
    <row r="12998" spans="4:4">
      <c r="D12998"/>
    </row>
    <row r="12999" spans="4:4">
      <c r="D12999"/>
    </row>
    <row r="13000" spans="4:4">
      <c r="D13000"/>
    </row>
    <row r="13001" spans="4:4">
      <c r="D13001"/>
    </row>
    <row r="13002" spans="4:4">
      <c r="D13002"/>
    </row>
    <row r="13003" spans="4:4">
      <c r="D13003"/>
    </row>
    <row r="13004" spans="4:4">
      <c r="D13004"/>
    </row>
    <row r="13005" spans="4:4">
      <c r="D13005"/>
    </row>
    <row r="13006" spans="4:4">
      <c r="D13006"/>
    </row>
    <row r="13007" spans="4:4">
      <c r="D13007"/>
    </row>
    <row r="13008" spans="4:4">
      <c r="D13008"/>
    </row>
    <row r="13009" spans="4:4">
      <c r="D13009"/>
    </row>
    <row r="13010" spans="4:4">
      <c r="D13010"/>
    </row>
    <row r="13011" spans="4:4">
      <c r="D13011"/>
    </row>
    <row r="13012" spans="4:4">
      <c r="D13012"/>
    </row>
    <row r="13013" spans="4:4">
      <c r="D13013"/>
    </row>
    <row r="13014" spans="4:4">
      <c r="D13014"/>
    </row>
    <row r="13015" spans="4:4">
      <c r="D13015"/>
    </row>
    <row r="13016" spans="4:4">
      <c r="D13016"/>
    </row>
    <row r="13017" spans="4:4">
      <c r="D13017"/>
    </row>
    <row r="13018" spans="4:4">
      <c r="D13018"/>
    </row>
    <row r="13019" spans="4:4">
      <c r="D13019"/>
    </row>
    <row r="13020" spans="4:4">
      <c r="D13020"/>
    </row>
    <row r="13021" spans="4:4">
      <c r="D13021"/>
    </row>
    <row r="13022" spans="4:4">
      <c r="D13022"/>
    </row>
    <row r="13023" spans="4:4">
      <c r="D13023"/>
    </row>
    <row r="13024" spans="4:4">
      <c r="D13024"/>
    </row>
    <row r="13025" spans="4:4">
      <c r="D13025"/>
    </row>
    <row r="13026" spans="4:4">
      <c r="D13026"/>
    </row>
    <row r="13027" spans="4:4">
      <c r="D13027"/>
    </row>
    <row r="13028" spans="4:4">
      <c r="D13028"/>
    </row>
    <row r="13029" spans="4:4">
      <c r="D13029"/>
    </row>
    <row r="13030" spans="4:4">
      <c r="D13030"/>
    </row>
    <row r="13031" spans="4:4">
      <c r="D13031"/>
    </row>
    <row r="13032" spans="4:4">
      <c r="D13032"/>
    </row>
    <row r="13033" spans="4:4">
      <c r="D13033"/>
    </row>
    <row r="13034" spans="4:4">
      <c r="D13034"/>
    </row>
    <row r="13035" spans="4:4">
      <c r="D13035"/>
    </row>
    <row r="13036" spans="4:4">
      <c r="D13036"/>
    </row>
    <row r="13037" spans="4:4">
      <c r="D13037"/>
    </row>
    <row r="13038" spans="4:4">
      <c r="D13038"/>
    </row>
    <row r="13039" spans="4:4">
      <c r="D13039"/>
    </row>
    <row r="13040" spans="4:4">
      <c r="D13040"/>
    </row>
    <row r="13041" spans="4:4">
      <c r="D13041"/>
    </row>
    <row r="13042" spans="4:4">
      <c r="D13042"/>
    </row>
    <row r="13043" spans="4:4">
      <c r="D13043"/>
    </row>
    <row r="13044" spans="4:4">
      <c r="D13044"/>
    </row>
    <row r="13045" spans="4:4">
      <c r="D13045"/>
    </row>
    <row r="13046" spans="4:4">
      <c r="D13046"/>
    </row>
    <row r="13047" spans="4:4">
      <c r="D13047"/>
    </row>
    <row r="13048" spans="4:4">
      <c r="D13048"/>
    </row>
    <row r="13049" spans="4:4">
      <c r="D13049"/>
    </row>
    <row r="13050" spans="4:4">
      <c r="D13050"/>
    </row>
    <row r="13051" spans="4:4">
      <c r="D13051"/>
    </row>
    <row r="13052" spans="4:4">
      <c r="D13052"/>
    </row>
    <row r="13053" spans="4:4">
      <c r="D13053"/>
    </row>
    <row r="13054" spans="4:4">
      <c r="D13054"/>
    </row>
    <row r="13055" spans="4:4">
      <c r="D13055"/>
    </row>
    <row r="13056" spans="4:4">
      <c r="D13056"/>
    </row>
    <row r="13057" spans="4:4">
      <c r="D13057"/>
    </row>
    <row r="13058" spans="4:4">
      <c r="D13058"/>
    </row>
    <row r="13059" spans="4:4">
      <c r="D13059"/>
    </row>
    <row r="13060" spans="4:4">
      <c r="D13060"/>
    </row>
    <row r="13061" spans="4:4">
      <c r="D13061"/>
    </row>
    <row r="13062" spans="4:4">
      <c r="D13062"/>
    </row>
    <row r="13063" spans="4:4">
      <c r="D13063"/>
    </row>
    <row r="13064" spans="4:4">
      <c r="D13064"/>
    </row>
    <row r="13065" spans="4:4">
      <c r="D13065"/>
    </row>
    <row r="13066" spans="4:4">
      <c r="D13066"/>
    </row>
    <row r="13067" spans="4:4">
      <c r="D13067"/>
    </row>
    <row r="13068" spans="4:4">
      <c r="D13068"/>
    </row>
    <row r="13069" spans="4:4">
      <c r="D13069"/>
    </row>
    <row r="13070" spans="4:4">
      <c r="D13070"/>
    </row>
    <row r="13071" spans="4:4">
      <c r="D13071"/>
    </row>
    <row r="13072" spans="4:4">
      <c r="D13072"/>
    </row>
    <row r="13073" spans="4:4">
      <c r="D13073"/>
    </row>
    <row r="13074" spans="4:4">
      <c r="D13074"/>
    </row>
    <row r="13075" spans="4:4">
      <c r="D13075"/>
    </row>
    <row r="13076" spans="4:4">
      <c r="D13076"/>
    </row>
    <row r="13077" spans="4:4">
      <c r="D13077"/>
    </row>
    <row r="13078" spans="4:4">
      <c r="D13078"/>
    </row>
    <row r="13079" spans="4:4">
      <c r="D13079"/>
    </row>
    <row r="13080" spans="4:4">
      <c r="D13080"/>
    </row>
    <row r="13081" spans="4:4">
      <c r="D13081"/>
    </row>
    <row r="13082" spans="4:4">
      <c r="D13082"/>
    </row>
    <row r="13083" spans="4:4">
      <c r="D13083"/>
    </row>
    <row r="13084" spans="4:4">
      <c r="D13084"/>
    </row>
    <row r="13085" spans="4:4">
      <c r="D13085"/>
    </row>
    <row r="13086" spans="4:4">
      <c r="D13086"/>
    </row>
    <row r="13087" spans="4:4">
      <c r="D13087"/>
    </row>
    <row r="13088" spans="4:4">
      <c r="D13088"/>
    </row>
    <row r="13089" spans="4:4">
      <c r="D13089"/>
    </row>
    <row r="13090" spans="4:4">
      <c r="D13090"/>
    </row>
    <row r="13091" spans="4:4">
      <c r="D13091"/>
    </row>
    <row r="13092" spans="4:4">
      <c r="D13092"/>
    </row>
    <row r="13093" spans="4:4">
      <c r="D13093"/>
    </row>
    <row r="13094" spans="4:4">
      <c r="D13094"/>
    </row>
    <row r="13095" spans="4:4">
      <c r="D13095"/>
    </row>
    <row r="13096" spans="4:4">
      <c r="D13096"/>
    </row>
    <row r="13097" spans="4:4">
      <c r="D13097"/>
    </row>
    <row r="13098" spans="4:4">
      <c r="D13098"/>
    </row>
    <row r="13099" spans="4:4">
      <c r="D13099"/>
    </row>
    <row r="13100" spans="4:4">
      <c r="D13100"/>
    </row>
    <row r="13101" spans="4:4">
      <c r="D13101"/>
    </row>
    <row r="13102" spans="4:4">
      <c r="D13102"/>
    </row>
    <row r="13103" spans="4:4">
      <c r="D13103"/>
    </row>
    <row r="13104" spans="4:4">
      <c r="D13104"/>
    </row>
    <row r="13105" spans="4:4">
      <c r="D13105"/>
    </row>
    <row r="13106" spans="4:4">
      <c r="D13106"/>
    </row>
    <row r="13107" spans="4:4">
      <c r="D13107"/>
    </row>
    <row r="13108" spans="4:4">
      <c r="D13108"/>
    </row>
    <row r="13109" spans="4:4">
      <c r="D13109"/>
    </row>
    <row r="13110" spans="4:4">
      <c r="D13110"/>
    </row>
    <row r="13111" spans="4:4">
      <c r="D13111"/>
    </row>
    <row r="13112" spans="4:4">
      <c r="D13112"/>
    </row>
    <row r="13113" spans="4:4">
      <c r="D13113"/>
    </row>
    <row r="13114" spans="4:4">
      <c r="D13114"/>
    </row>
    <row r="13115" spans="4:4">
      <c r="D13115"/>
    </row>
    <row r="13116" spans="4:4">
      <c r="D13116"/>
    </row>
    <row r="13117" spans="4:4">
      <c r="D13117"/>
    </row>
    <row r="13118" spans="4:4">
      <c r="D13118"/>
    </row>
    <row r="13119" spans="4:4">
      <c r="D13119"/>
    </row>
    <row r="13120" spans="4:4">
      <c r="D13120"/>
    </row>
    <row r="13121" spans="4:4">
      <c r="D13121"/>
    </row>
    <row r="13122" spans="4:4">
      <c r="D13122"/>
    </row>
    <row r="13123" spans="4:4">
      <c r="D13123"/>
    </row>
    <row r="13124" spans="4:4">
      <c r="D13124"/>
    </row>
    <row r="13125" spans="4:4">
      <c r="D13125"/>
    </row>
    <row r="13126" spans="4:4">
      <c r="D13126"/>
    </row>
    <row r="13127" spans="4:4">
      <c r="D13127"/>
    </row>
    <row r="13128" spans="4:4">
      <c r="D13128"/>
    </row>
    <row r="13129" spans="4:4">
      <c r="D13129"/>
    </row>
    <row r="13130" spans="4:4">
      <c r="D13130"/>
    </row>
    <row r="13131" spans="4:4">
      <c r="D13131"/>
    </row>
    <row r="13132" spans="4:4">
      <c r="D13132"/>
    </row>
    <row r="13133" spans="4:4">
      <c r="D13133"/>
    </row>
    <row r="13134" spans="4:4">
      <c r="D13134"/>
    </row>
    <row r="13135" spans="4:4">
      <c r="D13135"/>
    </row>
    <row r="13136" spans="4:4">
      <c r="D13136"/>
    </row>
    <row r="13137" spans="4:4">
      <c r="D13137"/>
    </row>
    <row r="13138" spans="4:4">
      <c r="D13138"/>
    </row>
    <row r="13139" spans="4:4">
      <c r="D13139"/>
    </row>
    <row r="13140" spans="4:4">
      <c r="D13140"/>
    </row>
    <row r="13141" spans="4:4">
      <c r="D13141"/>
    </row>
    <row r="13142" spans="4:4">
      <c r="D13142"/>
    </row>
    <row r="13143" spans="4:4">
      <c r="D13143"/>
    </row>
    <row r="13144" spans="4:4">
      <c r="D13144"/>
    </row>
    <row r="13145" spans="4:4">
      <c r="D13145"/>
    </row>
    <row r="13146" spans="4:4">
      <c r="D13146"/>
    </row>
    <row r="13147" spans="4:4">
      <c r="D13147"/>
    </row>
    <row r="13148" spans="4:4">
      <c r="D13148"/>
    </row>
    <row r="13149" spans="4:4">
      <c r="D13149"/>
    </row>
    <row r="13150" spans="4:4">
      <c r="D13150"/>
    </row>
    <row r="13151" spans="4:4">
      <c r="D13151"/>
    </row>
    <row r="13152" spans="4:4">
      <c r="D13152"/>
    </row>
    <row r="13153" spans="4:4">
      <c r="D13153"/>
    </row>
    <row r="13154" spans="4:4">
      <c r="D13154"/>
    </row>
    <row r="13155" spans="4:4">
      <c r="D13155"/>
    </row>
    <row r="13156" spans="4:4">
      <c r="D13156"/>
    </row>
    <row r="13157" spans="4:4">
      <c r="D13157"/>
    </row>
    <row r="13158" spans="4:4">
      <c r="D13158"/>
    </row>
    <row r="13159" spans="4:4">
      <c r="D13159"/>
    </row>
    <row r="13160" spans="4:4">
      <c r="D13160"/>
    </row>
    <row r="13161" spans="4:4">
      <c r="D13161"/>
    </row>
    <row r="13162" spans="4:4">
      <c r="D13162"/>
    </row>
    <row r="13163" spans="4:4">
      <c r="D13163"/>
    </row>
    <row r="13164" spans="4:4">
      <c r="D13164"/>
    </row>
    <row r="13165" spans="4:4">
      <c r="D13165"/>
    </row>
    <row r="13166" spans="4:4">
      <c r="D13166"/>
    </row>
    <row r="13167" spans="4:4">
      <c r="D13167"/>
    </row>
    <row r="13168" spans="4:4">
      <c r="D13168"/>
    </row>
    <row r="13169" spans="4:4">
      <c r="D13169"/>
    </row>
    <row r="13170" spans="4:4">
      <c r="D13170"/>
    </row>
    <row r="13171" spans="4:4">
      <c r="D13171"/>
    </row>
    <row r="13172" spans="4:4">
      <c r="D13172"/>
    </row>
    <row r="13173" spans="4:4">
      <c r="D13173"/>
    </row>
    <row r="13174" spans="4:4">
      <c r="D13174"/>
    </row>
    <row r="13175" spans="4:4">
      <c r="D13175"/>
    </row>
    <row r="13176" spans="4:4">
      <c r="D13176"/>
    </row>
    <row r="13177" spans="4:4">
      <c r="D13177"/>
    </row>
    <row r="13178" spans="4:4">
      <c r="D13178"/>
    </row>
    <row r="13179" spans="4:4">
      <c r="D13179"/>
    </row>
    <row r="13180" spans="4:4">
      <c r="D13180"/>
    </row>
    <row r="13181" spans="4:4">
      <c r="D13181"/>
    </row>
    <row r="13182" spans="4:4">
      <c r="D13182"/>
    </row>
    <row r="13183" spans="4:4">
      <c r="D13183"/>
    </row>
    <row r="13184" spans="4:4">
      <c r="D13184"/>
    </row>
    <row r="13185" spans="4:4">
      <c r="D13185"/>
    </row>
    <row r="13186" spans="4:4">
      <c r="D13186"/>
    </row>
    <row r="13187" spans="4:4">
      <c r="D13187"/>
    </row>
    <row r="13188" spans="4:4">
      <c r="D13188"/>
    </row>
    <row r="13189" spans="4:4">
      <c r="D13189"/>
    </row>
    <row r="13190" spans="4:4">
      <c r="D13190"/>
    </row>
    <row r="13191" spans="4:4">
      <c r="D13191"/>
    </row>
    <row r="13192" spans="4:4">
      <c r="D13192"/>
    </row>
    <row r="13193" spans="4:4">
      <c r="D13193"/>
    </row>
    <row r="13194" spans="4:4">
      <c r="D13194"/>
    </row>
    <row r="13195" spans="4:4">
      <c r="D13195"/>
    </row>
    <row r="13196" spans="4:4">
      <c r="D13196"/>
    </row>
    <row r="13197" spans="4:4">
      <c r="D13197"/>
    </row>
    <row r="13198" spans="4:4">
      <c r="D13198"/>
    </row>
    <row r="13199" spans="4:4">
      <c r="D13199"/>
    </row>
    <row r="13200" spans="4:4">
      <c r="D13200"/>
    </row>
    <row r="13201" spans="4:4">
      <c r="D13201"/>
    </row>
    <row r="13202" spans="4:4">
      <c r="D13202"/>
    </row>
    <row r="13203" spans="4:4">
      <c r="D13203"/>
    </row>
    <row r="13204" spans="4:4">
      <c r="D13204"/>
    </row>
    <row r="13205" spans="4:4">
      <c r="D13205"/>
    </row>
    <row r="13206" spans="4:4">
      <c r="D13206"/>
    </row>
    <row r="13207" spans="4:4">
      <c r="D13207"/>
    </row>
    <row r="13208" spans="4:4">
      <c r="D13208"/>
    </row>
    <row r="13209" spans="4:4">
      <c r="D13209"/>
    </row>
    <row r="13210" spans="4:4">
      <c r="D13210"/>
    </row>
    <row r="13211" spans="4:4">
      <c r="D13211"/>
    </row>
    <row r="13212" spans="4:4">
      <c r="D13212"/>
    </row>
    <row r="13213" spans="4:4">
      <c r="D13213"/>
    </row>
    <row r="13214" spans="4:4">
      <c r="D13214"/>
    </row>
    <row r="13215" spans="4:4">
      <c r="D13215"/>
    </row>
    <row r="13216" spans="4:4">
      <c r="D13216"/>
    </row>
    <row r="13217" spans="4:4">
      <c r="D13217"/>
    </row>
    <row r="13218" spans="4:4">
      <c r="D13218"/>
    </row>
    <row r="13219" spans="4:4">
      <c r="D13219"/>
    </row>
    <row r="13220" spans="4:4">
      <c r="D13220"/>
    </row>
    <row r="13221" spans="4:4">
      <c r="D13221"/>
    </row>
    <row r="13222" spans="4:4">
      <c r="D13222"/>
    </row>
    <row r="13223" spans="4:4">
      <c r="D13223"/>
    </row>
    <row r="13224" spans="4:4">
      <c r="D13224"/>
    </row>
    <row r="13225" spans="4:4">
      <c r="D13225"/>
    </row>
    <row r="13226" spans="4:4">
      <c r="D13226"/>
    </row>
    <row r="13227" spans="4:4">
      <c r="D13227"/>
    </row>
    <row r="13228" spans="4:4">
      <c r="D13228"/>
    </row>
    <row r="13229" spans="4:4">
      <c r="D13229"/>
    </row>
    <row r="13230" spans="4:4">
      <c r="D13230"/>
    </row>
    <row r="13231" spans="4:4">
      <c r="D13231"/>
    </row>
    <row r="13232" spans="4:4">
      <c r="D13232"/>
    </row>
    <row r="13233" spans="4:4">
      <c r="D13233"/>
    </row>
    <row r="13234" spans="4:4">
      <c r="D13234"/>
    </row>
    <row r="13235" spans="4:4">
      <c r="D13235"/>
    </row>
    <row r="13236" spans="4:4">
      <c r="D13236"/>
    </row>
    <row r="13237" spans="4:4">
      <c r="D13237"/>
    </row>
    <row r="13238" spans="4:4">
      <c r="D13238"/>
    </row>
    <row r="13239" spans="4:4">
      <c r="D13239"/>
    </row>
    <row r="13240" spans="4:4">
      <c r="D13240"/>
    </row>
    <row r="13241" spans="4:4">
      <c r="D13241"/>
    </row>
    <row r="13242" spans="4:4">
      <c r="D13242"/>
    </row>
    <row r="13243" spans="4:4">
      <c r="D13243"/>
    </row>
    <row r="13244" spans="4:4">
      <c r="D13244"/>
    </row>
    <row r="13245" spans="4:4">
      <c r="D13245"/>
    </row>
    <row r="13246" spans="4:4">
      <c r="D13246"/>
    </row>
    <row r="13247" spans="4:4">
      <c r="D13247"/>
    </row>
    <row r="13248" spans="4:4">
      <c r="D13248"/>
    </row>
    <row r="13249" spans="4:4">
      <c r="D13249"/>
    </row>
    <row r="13250" spans="4:4">
      <c r="D13250"/>
    </row>
    <row r="13251" spans="4:4">
      <c r="D13251"/>
    </row>
    <row r="13252" spans="4:4">
      <c r="D13252"/>
    </row>
    <row r="13253" spans="4:4">
      <c r="D13253"/>
    </row>
    <row r="13254" spans="4:4">
      <c r="D13254"/>
    </row>
    <row r="13255" spans="4:4">
      <c r="D13255"/>
    </row>
    <row r="13256" spans="4:4">
      <c r="D13256"/>
    </row>
    <row r="13257" spans="4:4">
      <c r="D13257"/>
    </row>
    <row r="13258" spans="4:4">
      <c r="D13258"/>
    </row>
    <row r="13259" spans="4:4">
      <c r="D13259"/>
    </row>
    <row r="13260" spans="4:4">
      <c r="D13260"/>
    </row>
    <row r="13261" spans="4:4">
      <c r="D13261"/>
    </row>
    <row r="13262" spans="4:4">
      <c r="D13262"/>
    </row>
    <row r="13263" spans="4:4">
      <c r="D13263"/>
    </row>
    <row r="13264" spans="4:4">
      <c r="D13264"/>
    </row>
    <row r="13265" spans="4:4">
      <c r="D13265"/>
    </row>
    <row r="13266" spans="4:4">
      <c r="D13266"/>
    </row>
    <row r="13267" spans="4:4">
      <c r="D13267"/>
    </row>
    <row r="13268" spans="4:4">
      <c r="D13268"/>
    </row>
    <row r="13269" spans="4:4">
      <c r="D13269"/>
    </row>
    <row r="13270" spans="4:4">
      <c r="D13270"/>
    </row>
    <row r="13271" spans="4:4">
      <c r="D13271"/>
    </row>
    <row r="13272" spans="4:4">
      <c r="D13272"/>
    </row>
    <row r="13273" spans="4:4">
      <c r="D13273"/>
    </row>
    <row r="13274" spans="4:4">
      <c r="D13274"/>
    </row>
    <row r="13275" spans="4:4">
      <c r="D13275"/>
    </row>
    <row r="13276" spans="4:4">
      <c r="D13276"/>
    </row>
    <row r="13277" spans="4:4">
      <c r="D13277"/>
    </row>
    <row r="13278" spans="4:4">
      <c r="D13278"/>
    </row>
    <row r="13279" spans="4:4">
      <c r="D13279"/>
    </row>
    <row r="13280" spans="4:4">
      <c r="D13280"/>
    </row>
    <row r="13281" spans="4:4">
      <c r="D13281"/>
    </row>
    <row r="13282" spans="4:4">
      <c r="D13282"/>
    </row>
    <row r="13283" spans="4:4">
      <c r="D13283"/>
    </row>
    <row r="13284" spans="4:4">
      <c r="D13284"/>
    </row>
    <row r="13285" spans="4:4">
      <c r="D13285"/>
    </row>
    <row r="13286" spans="4:4">
      <c r="D13286"/>
    </row>
    <row r="13287" spans="4:4">
      <c r="D13287"/>
    </row>
    <row r="13288" spans="4:4">
      <c r="D13288"/>
    </row>
    <row r="13289" spans="4:4">
      <c r="D13289"/>
    </row>
    <row r="13290" spans="4:4">
      <c r="D13290"/>
    </row>
    <row r="13291" spans="4:4">
      <c r="D13291"/>
    </row>
    <row r="13292" spans="4:4">
      <c r="D13292"/>
    </row>
    <row r="13293" spans="4:4">
      <c r="D13293"/>
    </row>
    <row r="13294" spans="4:4">
      <c r="D13294"/>
    </row>
    <row r="13295" spans="4:4">
      <c r="D13295"/>
    </row>
    <row r="13296" spans="4:4">
      <c r="D13296"/>
    </row>
    <row r="13297" spans="4:4">
      <c r="D13297"/>
    </row>
    <row r="13298" spans="4:4">
      <c r="D13298"/>
    </row>
    <row r="13299" spans="4:4">
      <c r="D13299"/>
    </row>
    <row r="13300" spans="4:4">
      <c r="D13300"/>
    </row>
    <row r="13301" spans="4:4">
      <c r="D13301"/>
    </row>
    <row r="13302" spans="4:4">
      <c r="D13302"/>
    </row>
    <row r="13303" spans="4:4">
      <c r="D13303"/>
    </row>
    <row r="13304" spans="4:4">
      <c r="D13304"/>
    </row>
    <row r="13305" spans="4:4">
      <c r="D13305"/>
    </row>
    <row r="13306" spans="4:4">
      <c r="D13306"/>
    </row>
    <row r="13307" spans="4:4">
      <c r="D13307"/>
    </row>
    <row r="13308" spans="4:4">
      <c r="D13308"/>
    </row>
    <row r="13309" spans="4:4">
      <c r="D13309"/>
    </row>
    <row r="13310" spans="4:4">
      <c r="D13310"/>
    </row>
    <row r="13311" spans="4:4">
      <c r="D13311"/>
    </row>
    <row r="13312" spans="4:4">
      <c r="D13312"/>
    </row>
    <row r="13313" spans="4:4">
      <c r="D13313"/>
    </row>
    <row r="13314" spans="4:4">
      <c r="D13314"/>
    </row>
    <row r="13315" spans="4:4">
      <c r="D13315"/>
    </row>
    <row r="13316" spans="4:4">
      <c r="D13316"/>
    </row>
    <row r="13317" spans="4:4">
      <c r="D13317"/>
    </row>
    <row r="13318" spans="4:4">
      <c r="D13318"/>
    </row>
    <row r="13319" spans="4:4">
      <c r="D13319"/>
    </row>
    <row r="13320" spans="4:4">
      <c r="D13320"/>
    </row>
    <row r="13321" spans="4:4">
      <c r="D13321"/>
    </row>
    <row r="13322" spans="4:4">
      <c r="D13322"/>
    </row>
    <row r="13323" spans="4:4">
      <c r="D13323"/>
    </row>
    <row r="13324" spans="4:4">
      <c r="D13324"/>
    </row>
    <row r="13325" spans="4:4">
      <c r="D13325"/>
    </row>
    <row r="13326" spans="4:4">
      <c r="D13326"/>
    </row>
    <row r="13327" spans="4:4">
      <c r="D13327"/>
    </row>
    <row r="13328" spans="4:4">
      <c r="D13328"/>
    </row>
    <row r="13329" spans="4:4">
      <c r="D13329"/>
    </row>
    <row r="13330" spans="4:4">
      <c r="D13330"/>
    </row>
    <row r="13331" spans="4:4">
      <c r="D13331"/>
    </row>
    <row r="13332" spans="4:4">
      <c r="D13332"/>
    </row>
    <row r="13333" spans="4:4">
      <c r="D13333"/>
    </row>
    <row r="13334" spans="4:4">
      <c r="D13334"/>
    </row>
    <row r="13335" spans="4:4">
      <c r="D13335"/>
    </row>
    <row r="13336" spans="4:4">
      <c r="D13336"/>
    </row>
    <row r="13337" spans="4:4">
      <c r="D13337"/>
    </row>
    <row r="13338" spans="4:4">
      <c r="D13338"/>
    </row>
    <row r="13339" spans="4:4">
      <c r="D13339"/>
    </row>
    <row r="13340" spans="4:4">
      <c r="D13340"/>
    </row>
    <row r="13341" spans="4:4">
      <c r="D13341"/>
    </row>
    <row r="13342" spans="4:4">
      <c r="D13342"/>
    </row>
    <row r="13343" spans="4:4">
      <c r="D13343"/>
    </row>
    <row r="13344" spans="4:4">
      <c r="D13344"/>
    </row>
    <row r="13345" spans="4:4">
      <c r="D13345"/>
    </row>
    <row r="13346" spans="4:4">
      <c r="D13346"/>
    </row>
    <row r="13347" spans="4:4">
      <c r="D13347"/>
    </row>
    <row r="13348" spans="4:4">
      <c r="D13348"/>
    </row>
    <row r="13349" spans="4:4">
      <c r="D13349"/>
    </row>
    <row r="13350" spans="4:4">
      <c r="D13350"/>
    </row>
    <row r="13351" spans="4:4">
      <c r="D13351"/>
    </row>
    <row r="13352" spans="4:4">
      <c r="D13352"/>
    </row>
    <row r="13353" spans="4:4">
      <c r="D13353"/>
    </row>
    <row r="13354" spans="4:4">
      <c r="D13354"/>
    </row>
    <row r="13355" spans="4:4">
      <c r="D13355"/>
    </row>
    <row r="13356" spans="4:4">
      <c r="D13356"/>
    </row>
    <row r="13357" spans="4:4">
      <c r="D13357"/>
    </row>
    <row r="13358" spans="4:4">
      <c r="D13358"/>
    </row>
    <row r="13359" spans="4:4">
      <c r="D13359"/>
    </row>
    <row r="13360" spans="4:4">
      <c r="D13360"/>
    </row>
    <row r="13361" spans="4:4">
      <c r="D13361"/>
    </row>
    <row r="13362" spans="4:4">
      <c r="D13362"/>
    </row>
    <row r="13363" spans="4:4">
      <c r="D13363"/>
    </row>
    <row r="13364" spans="4:4">
      <c r="D13364"/>
    </row>
    <row r="13365" spans="4:4">
      <c r="D13365"/>
    </row>
    <row r="13366" spans="4:4">
      <c r="D13366"/>
    </row>
    <row r="13367" spans="4:4">
      <c r="D13367"/>
    </row>
    <row r="13368" spans="4:4">
      <c r="D13368"/>
    </row>
    <row r="13369" spans="4:4">
      <c r="D13369"/>
    </row>
    <row r="13370" spans="4:4">
      <c r="D13370"/>
    </row>
    <row r="13371" spans="4:4">
      <c r="D13371"/>
    </row>
    <row r="13372" spans="4:4">
      <c r="D13372"/>
    </row>
    <row r="13373" spans="4:4">
      <c r="D13373"/>
    </row>
    <row r="13374" spans="4:4">
      <c r="D13374"/>
    </row>
    <row r="13375" spans="4:4">
      <c r="D13375"/>
    </row>
    <row r="13376" spans="4:4">
      <c r="D13376"/>
    </row>
    <row r="13377" spans="4:4">
      <c r="D13377"/>
    </row>
    <row r="13378" spans="4:4">
      <c r="D13378"/>
    </row>
    <row r="13379" spans="4:4">
      <c r="D13379"/>
    </row>
    <row r="13380" spans="4:4">
      <c r="D13380"/>
    </row>
    <row r="13381" spans="4:4">
      <c r="D13381"/>
    </row>
    <row r="13382" spans="4:4">
      <c r="D13382"/>
    </row>
    <row r="13383" spans="4:4">
      <c r="D13383"/>
    </row>
    <row r="13384" spans="4:4">
      <c r="D13384"/>
    </row>
    <row r="13385" spans="4:4">
      <c r="D13385"/>
    </row>
    <row r="13386" spans="4:4">
      <c r="D13386"/>
    </row>
    <row r="13387" spans="4:4">
      <c r="D13387"/>
    </row>
    <row r="13388" spans="4:4">
      <c r="D13388"/>
    </row>
    <row r="13389" spans="4:4">
      <c r="D13389"/>
    </row>
    <row r="13390" spans="4:4">
      <c r="D13390"/>
    </row>
    <row r="13391" spans="4:4">
      <c r="D13391"/>
    </row>
    <row r="13392" spans="4:4">
      <c r="D13392"/>
    </row>
    <row r="13393" spans="4:4">
      <c r="D13393"/>
    </row>
    <row r="13394" spans="4:4">
      <c r="D13394"/>
    </row>
    <row r="13395" spans="4:4">
      <c r="D13395"/>
    </row>
    <row r="13396" spans="4:4">
      <c r="D13396"/>
    </row>
    <row r="13397" spans="4:4">
      <c r="D13397"/>
    </row>
    <row r="13398" spans="4:4">
      <c r="D13398"/>
    </row>
    <row r="13399" spans="4:4">
      <c r="D13399"/>
    </row>
    <row r="13400" spans="4:4">
      <c r="D13400"/>
    </row>
    <row r="13401" spans="4:4">
      <c r="D13401"/>
    </row>
    <row r="13402" spans="4:4">
      <c r="D13402"/>
    </row>
    <row r="13403" spans="4:4">
      <c r="D13403"/>
    </row>
    <row r="13404" spans="4:4">
      <c r="D13404"/>
    </row>
    <row r="13405" spans="4:4">
      <c r="D13405"/>
    </row>
    <row r="13406" spans="4:4">
      <c r="D13406"/>
    </row>
    <row r="13407" spans="4:4">
      <c r="D13407"/>
    </row>
    <row r="13408" spans="4:4">
      <c r="D13408"/>
    </row>
    <row r="13409" spans="4:4">
      <c r="D13409"/>
    </row>
    <row r="13410" spans="4:4">
      <c r="D13410"/>
    </row>
    <row r="13411" spans="4:4">
      <c r="D13411"/>
    </row>
    <row r="13412" spans="4:4">
      <c r="D13412"/>
    </row>
    <row r="13413" spans="4:4">
      <c r="D13413"/>
    </row>
    <row r="13414" spans="4:4">
      <c r="D13414"/>
    </row>
    <row r="13415" spans="4:4">
      <c r="D13415"/>
    </row>
    <row r="13416" spans="4:4">
      <c r="D13416"/>
    </row>
    <row r="13417" spans="4:4">
      <c r="D13417"/>
    </row>
    <row r="13418" spans="4:4">
      <c r="D13418"/>
    </row>
    <row r="13419" spans="4:4">
      <c r="D13419"/>
    </row>
    <row r="13420" spans="4:4">
      <c r="D13420"/>
    </row>
    <row r="13421" spans="4:4">
      <c r="D13421"/>
    </row>
    <row r="13422" spans="4:4">
      <c r="D13422"/>
    </row>
    <row r="13423" spans="4:4">
      <c r="D13423"/>
    </row>
    <row r="13424" spans="4:4">
      <c r="D13424"/>
    </row>
    <row r="13425" spans="4:4">
      <c r="D13425"/>
    </row>
    <row r="13426" spans="4:4">
      <c r="D13426"/>
    </row>
    <row r="13427" spans="4:4">
      <c r="D13427"/>
    </row>
    <row r="13428" spans="4:4">
      <c r="D13428"/>
    </row>
    <row r="13429" spans="4:4">
      <c r="D13429"/>
    </row>
    <row r="13430" spans="4:4">
      <c r="D13430"/>
    </row>
    <row r="13431" spans="4:4">
      <c r="D13431"/>
    </row>
    <row r="13432" spans="4:4">
      <c r="D13432"/>
    </row>
    <row r="13433" spans="4:4">
      <c r="D13433"/>
    </row>
    <row r="13434" spans="4:4">
      <c r="D13434"/>
    </row>
    <row r="13435" spans="4:4">
      <c r="D13435"/>
    </row>
    <row r="13436" spans="4:4">
      <c r="D13436"/>
    </row>
    <row r="13437" spans="4:4">
      <c r="D13437"/>
    </row>
    <row r="13438" spans="4:4">
      <c r="D13438"/>
    </row>
    <row r="13439" spans="4:4">
      <c r="D13439"/>
    </row>
    <row r="13440" spans="4:4">
      <c r="D13440"/>
    </row>
    <row r="13441" spans="4:4">
      <c r="D13441"/>
    </row>
    <row r="13442" spans="4:4">
      <c r="D13442"/>
    </row>
    <row r="13443" spans="4:4">
      <c r="D13443"/>
    </row>
    <row r="13444" spans="4:4">
      <c r="D13444"/>
    </row>
    <row r="13445" spans="4:4">
      <c r="D13445"/>
    </row>
    <row r="13446" spans="4:4">
      <c r="D13446"/>
    </row>
    <row r="13447" spans="4:4">
      <c r="D13447"/>
    </row>
    <row r="13448" spans="4:4">
      <c r="D13448"/>
    </row>
    <row r="13449" spans="4:4">
      <c r="D13449"/>
    </row>
    <row r="13450" spans="4:4">
      <c r="D13450"/>
    </row>
    <row r="13451" spans="4:4">
      <c r="D13451"/>
    </row>
    <row r="13452" spans="4:4">
      <c r="D13452"/>
    </row>
    <row r="13453" spans="4:4">
      <c r="D13453"/>
    </row>
    <row r="13454" spans="4:4">
      <c r="D13454"/>
    </row>
    <row r="13455" spans="4:4">
      <c r="D13455"/>
    </row>
    <row r="13456" spans="4:4">
      <c r="D13456"/>
    </row>
    <row r="13457" spans="4:4">
      <c r="D13457"/>
    </row>
    <row r="13458" spans="4:4">
      <c r="D13458"/>
    </row>
    <row r="13459" spans="4:4">
      <c r="D13459"/>
    </row>
    <row r="13460" spans="4:4">
      <c r="D13460"/>
    </row>
    <row r="13461" spans="4:4">
      <c r="D13461"/>
    </row>
    <row r="13462" spans="4:4">
      <c r="D13462"/>
    </row>
    <row r="13463" spans="4:4">
      <c r="D13463"/>
    </row>
    <row r="13464" spans="4:4">
      <c r="D13464"/>
    </row>
    <row r="13465" spans="4:4">
      <c r="D13465"/>
    </row>
    <row r="13466" spans="4:4">
      <c r="D13466"/>
    </row>
    <row r="13467" spans="4:4">
      <c r="D13467"/>
    </row>
    <row r="13468" spans="4:4">
      <c r="D13468"/>
    </row>
    <row r="13469" spans="4:4">
      <c r="D13469"/>
    </row>
    <row r="13470" spans="4:4">
      <c r="D13470"/>
    </row>
    <row r="13471" spans="4:4">
      <c r="D13471"/>
    </row>
    <row r="13472" spans="4:4">
      <c r="D13472"/>
    </row>
    <row r="13473" spans="4:4">
      <c r="D13473"/>
    </row>
    <row r="13474" spans="4:4">
      <c r="D13474"/>
    </row>
    <row r="13475" spans="4:4">
      <c r="D13475"/>
    </row>
    <row r="13476" spans="4:4">
      <c r="D13476"/>
    </row>
    <row r="13477" spans="4:4">
      <c r="D13477"/>
    </row>
    <row r="13478" spans="4:4">
      <c r="D13478"/>
    </row>
    <row r="13479" spans="4:4">
      <c r="D13479"/>
    </row>
    <row r="13480" spans="4:4">
      <c r="D13480"/>
    </row>
    <row r="13481" spans="4:4">
      <c r="D13481"/>
    </row>
    <row r="13482" spans="4:4">
      <c r="D13482"/>
    </row>
    <row r="13483" spans="4:4">
      <c r="D13483"/>
    </row>
    <row r="13484" spans="4:4">
      <c r="D13484"/>
    </row>
    <row r="13485" spans="4:4">
      <c r="D13485"/>
    </row>
    <row r="13486" spans="4:4">
      <c r="D13486"/>
    </row>
    <row r="13487" spans="4:4">
      <c r="D13487"/>
    </row>
    <row r="13488" spans="4:4">
      <c r="D13488"/>
    </row>
    <row r="13489" spans="4:4">
      <c r="D13489"/>
    </row>
    <row r="13490" spans="4:4">
      <c r="D13490"/>
    </row>
    <row r="13491" spans="4:4">
      <c r="D13491"/>
    </row>
    <row r="13492" spans="4:4">
      <c r="D13492"/>
    </row>
    <row r="13493" spans="4:4">
      <c r="D13493"/>
    </row>
    <row r="13494" spans="4:4">
      <c r="D13494"/>
    </row>
    <row r="13495" spans="4:4">
      <c r="D13495"/>
    </row>
    <row r="13496" spans="4:4">
      <c r="D13496"/>
    </row>
    <row r="13497" spans="4:4">
      <c r="D13497"/>
    </row>
    <row r="13498" spans="4:4">
      <c r="D13498"/>
    </row>
    <row r="13499" spans="4:4">
      <c r="D13499"/>
    </row>
    <row r="13500" spans="4:4">
      <c r="D13500"/>
    </row>
    <row r="13501" spans="4:4">
      <c r="D13501"/>
    </row>
    <row r="13502" spans="4:4">
      <c r="D13502"/>
    </row>
    <row r="13503" spans="4:4">
      <c r="D13503"/>
    </row>
    <row r="13504" spans="4:4">
      <c r="D13504"/>
    </row>
    <row r="13505" spans="4:4">
      <c r="D13505"/>
    </row>
    <row r="13506" spans="4:4">
      <c r="D13506"/>
    </row>
    <row r="13507" spans="4:4">
      <c r="D13507"/>
    </row>
    <row r="13508" spans="4:4">
      <c r="D13508"/>
    </row>
    <row r="13509" spans="4:4">
      <c r="D13509"/>
    </row>
    <row r="13510" spans="4:4">
      <c r="D13510"/>
    </row>
    <row r="13511" spans="4:4">
      <c r="D13511"/>
    </row>
    <row r="13512" spans="4:4">
      <c r="D13512"/>
    </row>
    <row r="13513" spans="4:4">
      <c r="D13513"/>
    </row>
    <row r="13514" spans="4:4">
      <c r="D13514"/>
    </row>
    <row r="13515" spans="4:4">
      <c r="D13515"/>
    </row>
    <row r="13516" spans="4:4">
      <c r="D13516"/>
    </row>
    <row r="13517" spans="4:4">
      <c r="D13517"/>
    </row>
    <row r="13518" spans="4:4">
      <c r="D13518"/>
    </row>
    <row r="13519" spans="4:4">
      <c r="D13519"/>
    </row>
    <row r="13520" spans="4:4">
      <c r="D13520"/>
    </row>
    <row r="13521" spans="4:4">
      <c r="D13521"/>
    </row>
    <row r="13522" spans="4:4">
      <c r="D13522"/>
    </row>
    <row r="13523" spans="4:4">
      <c r="D13523"/>
    </row>
    <row r="13524" spans="4:4">
      <c r="D13524"/>
    </row>
    <row r="13525" spans="4:4">
      <c r="D13525"/>
    </row>
    <row r="13526" spans="4:4">
      <c r="D13526"/>
    </row>
    <row r="13527" spans="4:4">
      <c r="D13527"/>
    </row>
    <row r="13528" spans="4:4">
      <c r="D13528"/>
    </row>
    <row r="13529" spans="4:4">
      <c r="D13529"/>
    </row>
    <row r="13530" spans="4:4">
      <c r="D13530"/>
    </row>
    <row r="13531" spans="4:4">
      <c r="D13531"/>
    </row>
    <row r="13532" spans="4:4">
      <c r="D13532"/>
    </row>
    <row r="13533" spans="4:4">
      <c r="D13533"/>
    </row>
    <row r="13534" spans="4:4">
      <c r="D13534"/>
    </row>
    <row r="13535" spans="4:4">
      <c r="D13535"/>
    </row>
    <row r="13536" spans="4:4">
      <c r="D13536"/>
    </row>
    <row r="13537" spans="4:4">
      <c r="D13537"/>
    </row>
    <row r="13538" spans="4:4">
      <c r="D13538"/>
    </row>
    <row r="13539" spans="4:4">
      <c r="D13539"/>
    </row>
    <row r="13540" spans="4:4">
      <c r="D13540"/>
    </row>
    <row r="13541" spans="4:4">
      <c r="D13541"/>
    </row>
    <row r="13542" spans="4:4">
      <c r="D13542"/>
    </row>
    <row r="13543" spans="4:4">
      <c r="D13543"/>
    </row>
    <row r="13544" spans="4:4">
      <c r="D13544"/>
    </row>
    <row r="13545" spans="4:4">
      <c r="D13545"/>
    </row>
    <row r="13546" spans="4:4">
      <c r="D13546"/>
    </row>
    <row r="13547" spans="4:4">
      <c r="D13547"/>
    </row>
    <row r="13548" spans="4:4">
      <c r="D13548"/>
    </row>
    <row r="13549" spans="4:4">
      <c r="D13549"/>
    </row>
    <row r="13550" spans="4:4">
      <c r="D13550"/>
    </row>
    <row r="13551" spans="4:4">
      <c r="D13551"/>
    </row>
    <row r="13552" spans="4:4">
      <c r="D13552"/>
    </row>
    <row r="13553" spans="4:4">
      <c r="D13553"/>
    </row>
    <row r="13554" spans="4:4">
      <c r="D13554"/>
    </row>
    <row r="13555" spans="4:4">
      <c r="D13555"/>
    </row>
    <row r="13556" spans="4:4">
      <c r="D13556"/>
    </row>
    <row r="13557" spans="4:4">
      <c r="D13557"/>
    </row>
    <row r="13558" spans="4:4">
      <c r="D13558"/>
    </row>
    <row r="13559" spans="4:4">
      <c r="D13559"/>
    </row>
    <row r="13560" spans="4:4">
      <c r="D13560"/>
    </row>
    <row r="13561" spans="4:4">
      <c r="D13561"/>
    </row>
    <row r="13562" spans="4:4">
      <c r="D13562"/>
    </row>
    <row r="13563" spans="4:4">
      <c r="D13563"/>
    </row>
    <row r="13564" spans="4:4">
      <c r="D13564"/>
    </row>
    <row r="13565" spans="4:4">
      <c r="D13565"/>
    </row>
    <row r="13566" spans="4:4">
      <c r="D13566"/>
    </row>
    <row r="13567" spans="4:4">
      <c r="D13567"/>
    </row>
    <row r="13568" spans="4:4">
      <c r="D13568"/>
    </row>
    <row r="13569" spans="4:4">
      <c r="D13569"/>
    </row>
    <row r="13570" spans="4:4">
      <c r="D13570"/>
    </row>
    <row r="13571" spans="4:4">
      <c r="D13571"/>
    </row>
    <row r="13572" spans="4:4">
      <c r="D13572"/>
    </row>
    <row r="13573" spans="4:4">
      <c r="D13573"/>
    </row>
    <row r="13574" spans="4:4">
      <c r="D13574"/>
    </row>
    <row r="13575" spans="4:4">
      <c r="D13575"/>
    </row>
    <row r="13576" spans="4:4">
      <c r="D13576"/>
    </row>
    <row r="13577" spans="4:4">
      <c r="D13577"/>
    </row>
    <row r="13578" spans="4:4">
      <c r="D13578"/>
    </row>
    <row r="13579" spans="4:4">
      <c r="D13579"/>
    </row>
    <row r="13580" spans="4:4">
      <c r="D13580"/>
    </row>
    <row r="13581" spans="4:4">
      <c r="D13581"/>
    </row>
    <row r="13582" spans="4:4">
      <c r="D13582"/>
    </row>
    <row r="13583" spans="4:4">
      <c r="D13583"/>
    </row>
    <row r="13584" spans="4:4">
      <c r="D13584"/>
    </row>
    <row r="13585" spans="4:4">
      <c r="D13585"/>
    </row>
    <row r="13586" spans="4:4">
      <c r="D13586"/>
    </row>
    <row r="13587" spans="4:4">
      <c r="D13587"/>
    </row>
    <row r="13588" spans="4:4">
      <c r="D13588"/>
    </row>
    <row r="13589" spans="4:4">
      <c r="D13589"/>
    </row>
    <row r="13590" spans="4:4">
      <c r="D13590"/>
    </row>
    <row r="13591" spans="4:4">
      <c r="D13591"/>
    </row>
    <row r="13592" spans="4:4">
      <c r="D13592"/>
    </row>
    <row r="13593" spans="4:4">
      <c r="D13593"/>
    </row>
    <row r="13594" spans="4:4">
      <c r="D13594"/>
    </row>
    <row r="13595" spans="4:4">
      <c r="D13595"/>
    </row>
    <row r="13596" spans="4:4">
      <c r="D13596"/>
    </row>
    <row r="13597" spans="4:4">
      <c r="D13597"/>
    </row>
    <row r="13598" spans="4:4">
      <c r="D13598"/>
    </row>
    <row r="13599" spans="4:4">
      <c r="D13599"/>
    </row>
    <row r="13600" spans="4:4">
      <c r="D13600"/>
    </row>
    <row r="13601" spans="4:4">
      <c r="D13601"/>
    </row>
    <row r="13602" spans="4:4">
      <c r="D13602"/>
    </row>
    <row r="13603" spans="4:4">
      <c r="D13603"/>
    </row>
    <row r="13604" spans="4:4">
      <c r="D13604"/>
    </row>
    <row r="13605" spans="4:4">
      <c r="D13605"/>
    </row>
    <row r="13606" spans="4:4">
      <c r="D13606"/>
    </row>
    <row r="13607" spans="4:4">
      <c r="D13607"/>
    </row>
    <row r="13608" spans="4:4">
      <c r="D13608"/>
    </row>
    <row r="13609" spans="4:4">
      <c r="D13609"/>
    </row>
    <row r="13610" spans="4:4">
      <c r="D13610"/>
    </row>
    <row r="13611" spans="4:4">
      <c r="D13611"/>
    </row>
    <row r="13612" spans="4:4">
      <c r="D13612"/>
    </row>
    <row r="13613" spans="4:4">
      <c r="D13613"/>
    </row>
    <row r="13614" spans="4:4">
      <c r="D13614"/>
    </row>
    <row r="13615" spans="4:4">
      <c r="D13615"/>
    </row>
    <row r="13616" spans="4:4">
      <c r="D13616"/>
    </row>
    <row r="13617" spans="4:4">
      <c r="D13617"/>
    </row>
    <row r="13618" spans="4:4">
      <c r="D13618"/>
    </row>
    <row r="13619" spans="4:4">
      <c r="D13619"/>
    </row>
    <row r="13620" spans="4:4">
      <c r="D13620"/>
    </row>
    <row r="13621" spans="4:4">
      <c r="D13621"/>
    </row>
    <row r="13622" spans="4:4">
      <c r="D13622"/>
    </row>
    <row r="13623" spans="4:4">
      <c r="D13623"/>
    </row>
    <row r="13624" spans="4:4">
      <c r="D13624"/>
    </row>
    <row r="13625" spans="4:4">
      <c r="D13625"/>
    </row>
    <row r="13626" spans="4:4">
      <c r="D13626"/>
    </row>
    <row r="13627" spans="4:4">
      <c r="D13627"/>
    </row>
    <row r="13628" spans="4:4">
      <c r="D13628"/>
    </row>
    <row r="13629" spans="4:4">
      <c r="D13629"/>
    </row>
    <row r="13630" spans="4:4">
      <c r="D13630"/>
    </row>
    <row r="13631" spans="4:4">
      <c r="D13631"/>
    </row>
    <row r="13632" spans="4:4">
      <c r="D13632"/>
    </row>
    <row r="13633" spans="4:4">
      <c r="D13633"/>
    </row>
    <row r="13634" spans="4:4">
      <c r="D13634"/>
    </row>
    <row r="13635" spans="4:4">
      <c r="D13635"/>
    </row>
    <row r="13636" spans="4:4">
      <c r="D13636"/>
    </row>
    <row r="13637" spans="4:4">
      <c r="D13637"/>
    </row>
    <row r="13638" spans="4:4">
      <c r="D13638"/>
    </row>
    <row r="13639" spans="4:4">
      <c r="D13639"/>
    </row>
    <row r="13640" spans="4:4">
      <c r="D13640"/>
    </row>
    <row r="13641" spans="4:4">
      <c r="D13641"/>
    </row>
    <row r="13642" spans="4:4">
      <c r="D13642"/>
    </row>
    <row r="13643" spans="4:4">
      <c r="D13643"/>
    </row>
    <row r="13644" spans="4:4">
      <c r="D13644"/>
    </row>
    <row r="13645" spans="4:4">
      <c r="D13645"/>
    </row>
    <row r="13646" spans="4:4">
      <c r="D13646"/>
    </row>
    <row r="13647" spans="4:4">
      <c r="D13647"/>
    </row>
    <row r="13648" spans="4:4">
      <c r="D13648"/>
    </row>
    <row r="13649" spans="4:4">
      <c r="D13649"/>
    </row>
    <row r="13650" spans="4:4">
      <c r="D13650"/>
    </row>
    <row r="13651" spans="4:4">
      <c r="D13651"/>
    </row>
    <row r="13652" spans="4:4">
      <c r="D13652"/>
    </row>
    <row r="13653" spans="4:4">
      <c r="D13653"/>
    </row>
    <row r="13654" spans="4:4">
      <c r="D13654"/>
    </row>
    <row r="13655" spans="4:4">
      <c r="D13655"/>
    </row>
    <row r="13656" spans="4:4">
      <c r="D13656"/>
    </row>
    <row r="13657" spans="4:4">
      <c r="D13657"/>
    </row>
    <row r="13658" spans="4:4">
      <c r="D13658"/>
    </row>
    <row r="13659" spans="4:4">
      <c r="D13659"/>
    </row>
    <row r="13660" spans="4:4">
      <c r="D13660"/>
    </row>
    <row r="13661" spans="4:4">
      <c r="D13661"/>
    </row>
    <row r="13662" spans="4:4">
      <c r="D13662"/>
    </row>
    <row r="13663" spans="4:4">
      <c r="D13663"/>
    </row>
    <row r="13664" spans="4:4">
      <c r="D13664"/>
    </row>
    <row r="13665" spans="4:4">
      <c r="D13665"/>
    </row>
    <row r="13666" spans="4:4">
      <c r="D13666"/>
    </row>
    <row r="13667" spans="4:4">
      <c r="D13667"/>
    </row>
    <row r="13668" spans="4:4">
      <c r="D13668"/>
    </row>
    <row r="13669" spans="4:4">
      <c r="D13669"/>
    </row>
    <row r="13670" spans="4:4">
      <c r="D13670"/>
    </row>
    <row r="13671" spans="4:4">
      <c r="D13671"/>
    </row>
    <row r="13672" spans="4:4">
      <c r="D13672"/>
    </row>
    <row r="13673" spans="4:4">
      <c r="D13673"/>
    </row>
    <row r="13674" spans="4:4">
      <c r="D13674"/>
    </row>
    <row r="13675" spans="4:4">
      <c r="D13675"/>
    </row>
    <row r="13676" spans="4:4">
      <c r="D13676"/>
    </row>
    <row r="13677" spans="4:4">
      <c r="D13677"/>
    </row>
    <row r="13678" spans="4:4">
      <c r="D13678"/>
    </row>
    <row r="13679" spans="4:4">
      <c r="D13679"/>
    </row>
    <row r="13680" spans="4:4">
      <c r="D13680"/>
    </row>
    <row r="13681" spans="4:4">
      <c r="D13681"/>
    </row>
    <row r="13682" spans="4:4">
      <c r="D13682"/>
    </row>
    <row r="13683" spans="4:4">
      <c r="D13683"/>
    </row>
    <row r="13684" spans="4:4">
      <c r="D13684"/>
    </row>
    <row r="13685" spans="4:4">
      <c r="D13685"/>
    </row>
    <row r="13686" spans="4:4">
      <c r="D13686"/>
    </row>
    <row r="13687" spans="4:4">
      <c r="D13687"/>
    </row>
    <row r="13688" spans="4:4">
      <c r="D13688"/>
    </row>
    <row r="13689" spans="4:4">
      <c r="D13689"/>
    </row>
    <row r="13690" spans="4:4">
      <c r="D13690"/>
    </row>
    <row r="13691" spans="4:4">
      <c r="D13691"/>
    </row>
    <row r="13692" spans="4:4">
      <c r="D13692"/>
    </row>
    <row r="13693" spans="4:4">
      <c r="D13693"/>
    </row>
    <row r="13694" spans="4:4">
      <c r="D13694"/>
    </row>
    <row r="13695" spans="4:4">
      <c r="D13695"/>
    </row>
    <row r="13696" spans="4:4">
      <c r="D13696"/>
    </row>
    <row r="13697" spans="4:4">
      <c r="D13697"/>
    </row>
    <row r="13698" spans="4:4">
      <c r="D13698"/>
    </row>
    <row r="13699" spans="4:4">
      <c r="D13699"/>
    </row>
    <row r="13700" spans="4:4">
      <c r="D13700"/>
    </row>
    <row r="13701" spans="4:4">
      <c r="D13701"/>
    </row>
    <row r="13702" spans="4:4">
      <c r="D13702"/>
    </row>
    <row r="13703" spans="4:4">
      <c r="D13703"/>
    </row>
    <row r="13704" spans="4:4">
      <c r="D13704"/>
    </row>
    <row r="13705" spans="4:4">
      <c r="D13705"/>
    </row>
    <row r="13706" spans="4:4">
      <c r="D13706"/>
    </row>
    <row r="13707" spans="4:4">
      <c r="D13707"/>
    </row>
    <row r="13708" spans="4:4">
      <c r="D13708"/>
    </row>
    <row r="13709" spans="4:4">
      <c r="D13709"/>
    </row>
    <row r="13710" spans="4:4">
      <c r="D13710"/>
    </row>
    <row r="13711" spans="4:4">
      <c r="D13711"/>
    </row>
    <row r="13712" spans="4:4">
      <c r="D13712"/>
    </row>
    <row r="13713" spans="4:4">
      <c r="D13713"/>
    </row>
    <row r="13714" spans="4:4">
      <c r="D13714"/>
    </row>
    <row r="13715" spans="4:4">
      <c r="D13715"/>
    </row>
    <row r="13716" spans="4:4">
      <c r="D13716"/>
    </row>
    <row r="13717" spans="4:4">
      <c r="D13717"/>
    </row>
    <row r="13718" spans="4:4">
      <c r="D13718"/>
    </row>
    <row r="13719" spans="4:4">
      <c r="D13719"/>
    </row>
    <row r="13720" spans="4:4">
      <c r="D13720"/>
    </row>
    <row r="13721" spans="4:4">
      <c r="D13721"/>
    </row>
    <row r="13722" spans="4:4">
      <c r="D13722"/>
    </row>
    <row r="13723" spans="4:4">
      <c r="D13723"/>
    </row>
    <row r="13724" spans="4:4">
      <c r="D13724"/>
    </row>
    <row r="13725" spans="4:4">
      <c r="D13725"/>
    </row>
    <row r="13726" spans="4:4">
      <c r="D13726"/>
    </row>
    <row r="13727" spans="4:4">
      <c r="D13727"/>
    </row>
    <row r="13728" spans="4:4">
      <c r="D13728"/>
    </row>
    <row r="13729" spans="4:4">
      <c r="D13729"/>
    </row>
    <row r="13730" spans="4:4">
      <c r="D13730"/>
    </row>
    <row r="13731" spans="4:4">
      <c r="D13731"/>
    </row>
    <row r="13732" spans="4:4">
      <c r="D13732"/>
    </row>
    <row r="13733" spans="4:4">
      <c r="D13733"/>
    </row>
    <row r="13734" spans="4:4">
      <c r="D13734"/>
    </row>
    <row r="13735" spans="4:4">
      <c r="D13735"/>
    </row>
    <row r="13736" spans="4:4">
      <c r="D13736"/>
    </row>
    <row r="13737" spans="4:4">
      <c r="D13737"/>
    </row>
    <row r="13738" spans="4:4">
      <c r="D13738"/>
    </row>
    <row r="13739" spans="4:4">
      <c r="D13739"/>
    </row>
    <row r="13740" spans="4:4">
      <c r="D13740"/>
    </row>
    <row r="13741" spans="4:4">
      <c r="D13741"/>
    </row>
    <row r="13742" spans="4:4">
      <c r="D13742"/>
    </row>
    <row r="13743" spans="4:4">
      <c r="D13743"/>
    </row>
    <row r="13744" spans="4:4">
      <c r="D13744"/>
    </row>
    <row r="13745" spans="4:4">
      <c r="D13745"/>
    </row>
    <row r="13746" spans="4:4">
      <c r="D13746"/>
    </row>
    <row r="13747" spans="4:4">
      <c r="D13747"/>
    </row>
    <row r="13748" spans="4:4">
      <c r="D13748"/>
    </row>
    <row r="13749" spans="4:4">
      <c r="D13749"/>
    </row>
    <row r="13750" spans="4:4">
      <c r="D13750"/>
    </row>
    <row r="13751" spans="4:4">
      <c r="D13751"/>
    </row>
    <row r="13752" spans="4:4">
      <c r="D13752"/>
    </row>
    <row r="13753" spans="4:4">
      <c r="D13753"/>
    </row>
    <row r="13754" spans="4:4">
      <c r="D13754"/>
    </row>
    <row r="13755" spans="4:4">
      <c r="D13755"/>
    </row>
    <row r="13756" spans="4:4">
      <c r="D13756"/>
    </row>
    <row r="13757" spans="4:4">
      <c r="D13757"/>
    </row>
    <row r="13758" spans="4:4">
      <c r="D13758"/>
    </row>
    <row r="13759" spans="4:4">
      <c r="D13759"/>
    </row>
    <row r="13760" spans="4:4">
      <c r="D13760"/>
    </row>
    <row r="13761" spans="4:4">
      <c r="D13761"/>
    </row>
    <row r="13762" spans="4:4">
      <c r="D13762"/>
    </row>
    <row r="13763" spans="4:4">
      <c r="D13763"/>
    </row>
    <row r="13764" spans="4:4">
      <c r="D13764"/>
    </row>
    <row r="13765" spans="4:4">
      <c r="D13765"/>
    </row>
    <row r="13766" spans="4:4">
      <c r="D13766"/>
    </row>
    <row r="13767" spans="4:4">
      <c r="D13767"/>
    </row>
    <row r="13768" spans="4:4">
      <c r="D13768"/>
    </row>
    <row r="13769" spans="4:4">
      <c r="D13769"/>
    </row>
    <row r="13770" spans="4:4">
      <c r="D13770"/>
    </row>
    <row r="13771" spans="4:4">
      <c r="D13771"/>
    </row>
    <row r="13772" spans="4:4">
      <c r="D13772"/>
    </row>
    <row r="13773" spans="4:4">
      <c r="D13773"/>
    </row>
    <row r="13774" spans="4:4">
      <c r="D13774"/>
    </row>
    <row r="13775" spans="4:4">
      <c r="D13775"/>
    </row>
    <row r="13776" spans="4:4">
      <c r="D13776"/>
    </row>
    <row r="13777" spans="4:4">
      <c r="D13777"/>
    </row>
    <row r="13778" spans="4:4">
      <c r="D13778"/>
    </row>
    <row r="13779" spans="4:4">
      <c r="D13779"/>
    </row>
    <row r="13780" spans="4:4">
      <c r="D13780"/>
    </row>
    <row r="13781" spans="4:4">
      <c r="D13781"/>
    </row>
    <row r="13782" spans="4:4">
      <c r="D13782"/>
    </row>
    <row r="13783" spans="4:4">
      <c r="D13783"/>
    </row>
    <row r="13784" spans="4:4">
      <c r="D13784"/>
    </row>
    <row r="13785" spans="4:4">
      <c r="D13785"/>
    </row>
    <row r="13786" spans="4:4">
      <c r="D13786"/>
    </row>
    <row r="13787" spans="4:4">
      <c r="D13787"/>
    </row>
    <row r="13788" spans="4:4">
      <c r="D13788"/>
    </row>
    <row r="13789" spans="4:4">
      <c r="D13789"/>
    </row>
    <row r="13790" spans="4:4">
      <c r="D13790"/>
    </row>
    <row r="13791" spans="4:4">
      <c r="D13791"/>
    </row>
    <row r="13792" spans="4:4">
      <c r="D13792"/>
    </row>
    <row r="13793" spans="4:4">
      <c r="D13793"/>
    </row>
    <row r="13794" spans="4:4">
      <c r="D13794"/>
    </row>
    <row r="13795" spans="4:4">
      <c r="D13795"/>
    </row>
    <row r="13796" spans="4:4">
      <c r="D13796"/>
    </row>
    <row r="13797" spans="4:4">
      <c r="D13797"/>
    </row>
    <row r="13798" spans="4:4">
      <c r="D13798"/>
    </row>
    <row r="13799" spans="4:4">
      <c r="D13799"/>
    </row>
    <row r="13800" spans="4:4">
      <c r="D13800"/>
    </row>
    <row r="13801" spans="4:4">
      <c r="D13801"/>
    </row>
    <row r="13802" spans="4:4">
      <c r="D13802"/>
    </row>
    <row r="13803" spans="4:4">
      <c r="D13803"/>
    </row>
    <row r="13804" spans="4:4">
      <c r="D13804"/>
    </row>
    <row r="13805" spans="4:4">
      <c r="D13805"/>
    </row>
    <row r="13806" spans="4:4">
      <c r="D13806"/>
    </row>
    <row r="13807" spans="4:4">
      <c r="D13807"/>
    </row>
    <row r="13808" spans="4:4">
      <c r="D13808"/>
    </row>
    <row r="13809" spans="4:4">
      <c r="D13809"/>
    </row>
    <row r="13810" spans="4:4">
      <c r="D13810"/>
    </row>
    <row r="13811" spans="4:4">
      <c r="D13811"/>
    </row>
    <row r="13812" spans="4:4">
      <c r="D13812"/>
    </row>
    <row r="13813" spans="4:4">
      <c r="D13813"/>
    </row>
    <row r="13814" spans="4:4">
      <c r="D13814"/>
    </row>
    <row r="13815" spans="4:4">
      <c r="D13815"/>
    </row>
    <row r="13816" spans="4:4">
      <c r="D13816"/>
    </row>
    <row r="13817" spans="4:4">
      <c r="D13817"/>
    </row>
    <row r="13818" spans="4:4">
      <c r="D13818"/>
    </row>
    <row r="13819" spans="4:4">
      <c r="D13819"/>
    </row>
    <row r="13820" spans="4:4">
      <c r="D13820"/>
    </row>
    <row r="13821" spans="4:4">
      <c r="D13821"/>
    </row>
    <row r="13822" spans="4:4">
      <c r="D13822"/>
    </row>
    <row r="13823" spans="4:4">
      <c r="D13823"/>
    </row>
    <row r="13824" spans="4:4">
      <c r="D13824"/>
    </row>
    <row r="13825" spans="4:4">
      <c r="D13825"/>
    </row>
    <row r="13826" spans="4:4">
      <c r="D13826"/>
    </row>
    <row r="13827" spans="4:4">
      <c r="D13827"/>
    </row>
    <row r="13828" spans="4:4">
      <c r="D13828"/>
    </row>
    <row r="13829" spans="4:4">
      <c r="D13829"/>
    </row>
    <row r="13830" spans="4:4">
      <c r="D13830"/>
    </row>
    <row r="13831" spans="4:4">
      <c r="D13831"/>
    </row>
    <row r="13832" spans="4:4">
      <c r="D13832"/>
    </row>
    <row r="13833" spans="4:4">
      <c r="D13833"/>
    </row>
    <row r="13834" spans="4:4">
      <c r="D13834"/>
    </row>
    <row r="13835" spans="4:4">
      <c r="D13835"/>
    </row>
    <row r="13836" spans="4:4">
      <c r="D13836"/>
    </row>
    <row r="13837" spans="4:4">
      <c r="D13837"/>
    </row>
    <row r="13838" spans="4:4">
      <c r="D13838"/>
    </row>
    <row r="13839" spans="4:4">
      <c r="D13839"/>
    </row>
    <row r="13840" spans="4:4">
      <c r="D13840"/>
    </row>
    <row r="13841" spans="4:4">
      <c r="D13841"/>
    </row>
    <row r="13842" spans="4:4">
      <c r="D13842"/>
    </row>
    <row r="13843" spans="4:4">
      <c r="D13843"/>
    </row>
    <row r="13844" spans="4:4">
      <c r="D13844"/>
    </row>
    <row r="13845" spans="4:4">
      <c r="D13845"/>
    </row>
    <row r="13846" spans="4:4">
      <c r="D13846"/>
    </row>
    <row r="13847" spans="4:4">
      <c r="D13847"/>
    </row>
    <row r="13848" spans="4:4">
      <c r="D13848"/>
    </row>
    <row r="13849" spans="4:4">
      <c r="D13849"/>
    </row>
    <row r="13850" spans="4:4">
      <c r="D13850"/>
    </row>
    <row r="13851" spans="4:4">
      <c r="D13851"/>
    </row>
    <row r="13852" spans="4:4">
      <c r="D13852"/>
    </row>
    <row r="13853" spans="4:4">
      <c r="D13853"/>
    </row>
    <row r="13854" spans="4:4">
      <c r="D13854"/>
    </row>
    <row r="13855" spans="4:4">
      <c r="D13855"/>
    </row>
    <row r="13856" spans="4:4">
      <c r="D13856"/>
    </row>
    <row r="13857" spans="4:4">
      <c r="D13857"/>
    </row>
    <row r="13858" spans="4:4">
      <c r="D13858"/>
    </row>
    <row r="13859" spans="4:4">
      <c r="D13859"/>
    </row>
    <row r="13860" spans="4:4">
      <c r="D13860"/>
    </row>
    <row r="13861" spans="4:4">
      <c r="D13861"/>
    </row>
    <row r="13862" spans="4:4">
      <c r="D13862"/>
    </row>
    <row r="13863" spans="4:4">
      <c r="D13863"/>
    </row>
    <row r="13864" spans="4:4">
      <c r="D13864"/>
    </row>
    <row r="13865" spans="4:4">
      <c r="D13865"/>
    </row>
    <row r="13866" spans="4:4">
      <c r="D13866"/>
    </row>
    <row r="13867" spans="4:4">
      <c r="D13867"/>
    </row>
    <row r="13868" spans="4:4">
      <c r="D13868"/>
    </row>
    <row r="13869" spans="4:4">
      <c r="D13869"/>
    </row>
    <row r="13870" spans="4:4">
      <c r="D13870"/>
    </row>
    <row r="13871" spans="4:4">
      <c r="D13871"/>
    </row>
    <row r="13872" spans="4:4">
      <c r="D13872"/>
    </row>
    <row r="13873" spans="4:4">
      <c r="D13873"/>
    </row>
    <row r="13874" spans="4:4">
      <c r="D13874"/>
    </row>
    <row r="13875" spans="4:4">
      <c r="D13875"/>
    </row>
    <row r="13876" spans="4:4">
      <c r="D13876"/>
    </row>
    <row r="13877" spans="4:4">
      <c r="D13877"/>
    </row>
    <row r="13878" spans="4:4">
      <c r="D13878"/>
    </row>
    <row r="13879" spans="4:4">
      <c r="D13879"/>
    </row>
    <row r="13880" spans="4:4">
      <c r="D13880"/>
    </row>
    <row r="13881" spans="4:4">
      <c r="D13881"/>
    </row>
    <row r="13882" spans="4:4">
      <c r="D13882"/>
    </row>
    <row r="13883" spans="4:4">
      <c r="D13883"/>
    </row>
    <row r="13884" spans="4:4">
      <c r="D13884"/>
    </row>
    <row r="13885" spans="4:4">
      <c r="D13885"/>
    </row>
    <row r="13886" spans="4:4">
      <c r="D13886"/>
    </row>
    <row r="13887" spans="4:4">
      <c r="D13887"/>
    </row>
    <row r="13888" spans="4:4">
      <c r="D13888"/>
    </row>
    <row r="13889" spans="4:4">
      <c r="D13889"/>
    </row>
    <row r="13890" spans="4:4">
      <c r="D13890"/>
    </row>
    <row r="13891" spans="4:4">
      <c r="D13891"/>
    </row>
    <row r="13892" spans="4:4">
      <c r="D13892"/>
    </row>
    <row r="13893" spans="4:4">
      <c r="D13893"/>
    </row>
    <row r="13894" spans="4:4">
      <c r="D13894"/>
    </row>
    <row r="13895" spans="4:4">
      <c r="D13895"/>
    </row>
    <row r="13896" spans="4:4">
      <c r="D13896"/>
    </row>
    <row r="13897" spans="4:4">
      <c r="D13897"/>
    </row>
    <row r="13898" spans="4:4">
      <c r="D13898"/>
    </row>
    <row r="13899" spans="4:4">
      <c r="D13899"/>
    </row>
    <row r="13900" spans="4:4">
      <c r="D13900"/>
    </row>
    <row r="13901" spans="4:4">
      <c r="D13901"/>
    </row>
    <row r="13902" spans="4:4">
      <c r="D13902"/>
    </row>
    <row r="13903" spans="4:4">
      <c r="D13903"/>
    </row>
    <row r="13904" spans="4:4">
      <c r="D13904"/>
    </row>
    <row r="13905" spans="4:4">
      <c r="D13905"/>
    </row>
    <row r="13906" spans="4:4">
      <c r="D13906"/>
    </row>
    <row r="13907" spans="4:4">
      <c r="D13907"/>
    </row>
    <row r="13908" spans="4:4">
      <c r="D13908"/>
    </row>
    <row r="13909" spans="4:4">
      <c r="D13909"/>
    </row>
    <row r="13910" spans="4:4">
      <c r="D13910"/>
    </row>
    <row r="13911" spans="4:4">
      <c r="D13911"/>
    </row>
    <row r="13912" spans="4:4">
      <c r="D13912"/>
    </row>
    <row r="13913" spans="4:4">
      <c r="D13913"/>
    </row>
    <row r="13914" spans="4:4">
      <c r="D13914"/>
    </row>
    <row r="13915" spans="4:4">
      <c r="D13915"/>
    </row>
    <row r="13916" spans="4:4">
      <c r="D13916"/>
    </row>
    <row r="13917" spans="4:4">
      <c r="D13917"/>
    </row>
    <row r="13918" spans="4:4">
      <c r="D13918"/>
    </row>
    <row r="13919" spans="4:4">
      <c r="D13919"/>
    </row>
    <row r="13920" spans="4:4">
      <c r="D13920"/>
    </row>
    <row r="13921" spans="4:4">
      <c r="D13921"/>
    </row>
    <row r="13922" spans="4:4">
      <c r="D13922"/>
    </row>
    <row r="13923" spans="4:4">
      <c r="D13923"/>
    </row>
    <row r="13924" spans="4:4">
      <c r="D13924"/>
    </row>
    <row r="13925" spans="4:4">
      <c r="D13925"/>
    </row>
    <row r="13926" spans="4:4">
      <c r="D13926"/>
    </row>
    <row r="13927" spans="4:4">
      <c r="D13927"/>
    </row>
    <row r="13928" spans="4:4">
      <c r="D13928"/>
    </row>
    <row r="13929" spans="4:4">
      <c r="D13929"/>
    </row>
    <row r="13930" spans="4:4">
      <c r="D13930"/>
    </row>
    <row r="13931" spans="4:4">
      <c r="D13931"/>
    </row>
    <row r="13932" spans="4:4">
      <c r="D13932"/>
    </row>
    <row r="13933" spans="4:4">
      <c r="D13933"/>
    </row>
    <row r="13934" spans="4:4">
      <c r="D13934"/>
    </row>
    <row r="13935" spans="4:4">
      <c r="D13935"/>
    </row>
    <row r="13936" spans="4:4">
      <c r="D13936"/>
    </row>
    <row r="13937" spans="4:4">
      <c r="D13937"/>
    </row>
    <row r="13938" spans="4:4">
      <c r="D13938"/>
    </row>
    <row r="13939" spans="4:4">
      <c r="D13939"/>
    </row>
    <row r="13940" spans="4:4">
      <c r="D13940"/>
    </row>
    <row r="13941" spans="4:4">
      <c r="D13941"/>
    </row>
    <row r="13942" spans="4:4">
      <c r="D13942"/>
    </row>
    <row r="13943" spans="4:4">
      <c r="D13943"/>
    </row>
    <row r="13944" spans="4:4">
      <c r="D13944"/>
    </row>
    <row r="13945" spans="4:4">
      <c r="D13945"/>
    </row>
    <row r="13946" spans="4:4">
      <c r="D13946"/>
    </row>
    <row r="13947" spans="4:4">
      <c r="D13947"/>
    </row>
    <row r="13948" spans="4:4">
      <c r="D13948"/>
    </row>
    <row r="13949" spans="4:4">
      <c r="D13949"/>
    </row>
    <row r="13950" spans="4:4">
      <c r="D13950"/>
    </row>
    <row r="13951" spans="4:4">
      <c r="D13951"/>
    </row>
    <row r="13952" spans="4:4">
      <c r="D13952"/>
    </row>
    <row r="13953" spans="4:4">
      <c r="D13953"/>
    </row>
    <row r="13954" spans="4:4">
      <c r="D13954"/>
    </row>
    <row r="13955" spans="4:4">
      <c r="D13955"/>
    </row>
    <row r="13956" spans="4:4">
      <c r="D13956"/>
    </row>
    <row r="13957" spans="4:4">
      <c r="D13957"/>
    </row>
    <row r="13958" spans="4:4">
      <c r="D13958"/>
    </row>
    <row r="13959" spans="4:4">
      <c r="D13959"/>
    </row>
    <row r="13960" spans="4:4">
      <c r="D13960"/>
    </row>
    <row r="13961" spans="4:4">
      <c r="D13961"/>
    </row>
    <row r="13962" spans="4:4">
      <c r="D13962"/>
    </row>
    <row r="13963" spans="4:4">
      <c r="D13963"/>
    </row>
    <row r="13964" spans="4:4">
      <c r="D13964"/>
    </row>
    <row r="13965" spans="4:4">
      <c r="D13965"/>
    </row>
    <row r="13966" spans="4:4">
      <c r="D13966"/>
    </row>
    <row r="13967" spans="4:4">
      <c r="D13967"/>
    </row>
    <row r="13968" spans="4:4">
      <c r="D13968"/>
    </row>
    <row r="13969" spans="4:4">
      <c r="D13969"/>
    </row>
    <row r="13970" spans="4:4">
      <c r="D13970"/>
    </row>
    <row r="13971" spans="4:4">
      <c r="D13971"/>
    </row>
    <row r="13972" spans="4:4">
      <c r="D13972"/>
    </row>
    <row r="13973" spans="4:4">
      <c r="D13973"/>
    </row>
    <row r="13974" spans="4:4">
      <c r="D13974"/>
    </row>
    <row r="13975" spans="4:4">
      <c r="D13975"/>
    </row>
    <row r="13976" spans="4:4">
      <c r="D13976"/>
    </row>
    <row r="13977" spans="4:4">
      <c r="D13977"/>
    </row>
    <row r="13978" spans="4:4">
      <c r="D13978"/>
    </row>
    <row r="13979" spans="4:4">
      <c r="D13979"/>
    </row>
    <row r="13980" spans="4:4">
      <c r="D13980"/>
    </row>
    <row r="13981" spans="4:4">
      <c r="D13981"/>
    </row>
    <row r="13982" spans="4:4">
      <c r="D13982"/>
    </row>
    <row r="13983" spans="4:4">
      <c r="D13983"/>
    </row>
    <row r="13984" spans="4:4">
      <c r="D13984"/>
    </row>
    <row r="13985" spans="4:4">
      <c r="D13985"/>
    </row>
    <row r="13986" spans="4:4">
      <c r="D13986"/>
    </row>
    <row r="13987" spans="4:4">
      <c r="D13987"/>
    </row>
    <row r="13988" spans="4:4">
      <c r="D13988"/>
    </row>
    <row r="13989" spans="4:4">
      <c r="D13989"/>
    </row>
    <row r="13990" spans="4:4">
      <c r="D13990"/>
    </row>
    <row r="13991" spans="4:4">
      <c r="D13991"/>
    </row>
    <row r="13992" spans="4:4">
      <c r="D13992"/>
    </row>
    <row r="13993" spans="4:4">
      <c r="D13993"/>
    </row>
    <row r="13994" spans="4:4">
      <c r="D13994"/>
    </row>
    <row r="13995" spans="4:4">
      <c r="D13995"/>
    </row>
    <row r="13996" spans="4:4">
      <c r="D13996"/>
    </row>
    <row r="13997" spans="4:4">
      <c r="D13997"/>
    </row>
    <row r="13998" spans="4:4">
      <c r="D13998"/>
    </row>
    <row r="13999" spans="4:4">
      <c r="D13999"/>
    </row>
    <row r="14000" spans="4:4">
      <c r="D14000"/>
    </row>
    <row r="14001" spans="4:4">
      <c r="D14001"/>
    </row>
    <row r="14002" spans="4:4">
      <c r="D14002"/>
    </row>
    <row r="14003" spans="4:4">
      <c r="D14003"/>
    </row>
    <row r="14004" spans="4:4">
      <c r="D14004"/>
    </row>
    <row r="14005" spans="4:4">
      <c r="D14005"/>
    </row>
    <row r="14006" spans="4:4">
      <c r="D14006"/>
    </row>
    <row r="14007" spans="4:4">
      <c r="D14007"/>
    </row>
    <row r="14008" spans="4:4">
      <c r="D14008"/>
    </row>
    <row r="14009" spans="4:4">
      <c r="D14009"/>
    </row>
    <row r="14010" spans="4:4">
      <c r="D14010"/>
    </row>
    <row r="14011" spans="4:4">
      <c r="D14011"/>
    </row>
    <row r="14012" spans="4:4">
      <c r="D14012"/>
    </row>
    <row r="14013" spans="4:4">
      <c r="D14013"/>
    </row>
    <row r="14014" spans="4:4">
      <c r="D14014"/>
    </row>
    <row r="14015" spans="4:4">
      <c r="D14015"/>
    </row>
    <row r="14016" spans="4:4">
      <c r="D14016"/>
    </row>
    <row r="14017" spans="4:4">
      <c r="D14017"/>
    </row>
    <row r="14018" spans="4:4">
      <c r="D14018"/>
    </row>
    <row r="14019" spans="4:4">
      <c r="D14019"/>
    </row>
    <row r="14020" spans="4:4">
      <c r="D14020"/>
    </row>
    <row r="14021" spans="4:4">
      <c r="D14021"/>
    </row>
    <row r="14022" spans="4:4">
      <c r="D14022"/>
    </row>
    <row r="14023" spans="4:4">
      <c r="D14023"/>
    </row>
    <row r="14024" spans="4:4">
      <c r="D14024"/>
    </row>
    <row r="14025" spans="4:4">
      <c r="D14025"/>
    </row>
    <row r="14026" spans="4:4">
      <c r="D14026"/>
    </row>
    <row r="14027" spans="4:4">
      <c r="D14027"/>
    </row>
    <row r="14028" spans="4:4">
      <c r="D14028"/>
    </row>
    <row r="14029" spans="4:4">
      <c r="D14029"/>
    </row>
    <row r="14030" spans="4:4">
      <c r="D14030"/>
    </row>
    <row r="14031" spans="4:4">
      <c r="D14031"/>
    </row>
    <row r="14032" spans="4:4">
      <c r="D14032"/>
    </row>
    <row r="14033" spans="4:4">
      <c r="D14033"/>
    </row>
    <row r="14034" spans="4:4">
      <c r="D14034"/>
    </row>
    <row r="14035" spans="4:4">
      <c r="D14035"/>
    </row>
    <row r="14036" spans="4:4">
      <c r="D14036"/>
    </row>
    <row r="14037" spans="4:4">
      <c r="D14037"/>
    </row>
    <row r="14038" spans="4:4">
      <c r="D14038"/>
    </row>
    <row r="14039" spans="4:4">
      <c r="D14039"/>
    </row>
    <row r="14040" spans="4:4">
      <c r="D14040"/>
    </row>
    <row r="14041" spans="4:4">
      <c r="D14041"/>
    </row>
    <row r="14042" spans="4:4">
      <c r="D14042"/>
    </row>
    <row r="14043" spans="4:4">
      <c r="D14043"/>
    </row>
    <row r="14044" spans="4:4">
      <c r="D14044"/>
    </row>
    <row r="14045" spans="4:4">
      <c r="D14045"/>
    </row>
    <row r="14046" spans="4:4">
      <c r="D14046"/>
    </row>
    <row r="14047" spans="4:4">
      <c r="D14047"/>
    </row>
    <row r="14048" spans="4:4">
      <c r="D14048"/>
    </row>
    <row r="14049" spans="4:4">
      <c r="D14049"/>
    </row>
    <row r="14050" spans="4:4">
      <c r="D14050"/>
    </row>
    <row r="14051" spans="4:4">
      <c r="D14051"/>
    </row>
    <row r="14052" spans="4:4">
      <c r="D14052"/>
    </row>
    <row r="14053" spans="4:4">
      <c r="D14053"/>
    </row>
    <row r="14054" spans="4:4">
      <c r="D14054"/>
    </row>
    <row r="14055" spans="4:4">
      <c r="D14055"/>
    </row>
    <row r="14056" spans="4:4">
      <c r="D14056"/>
    </row>
    <row r="14057" spans="4:4">
      <c r="D14057"/>
    </row>
    <row r="14058" spans="4:4">
      <c r="D14058"/>
    </row>
    <row r="14059" spans="4:4">
      <c r="D14059"/>
    </row>
    <row r="14060" spans="4:4">
      <c r="D14060"/>
    </row>
    <row r="14061" spans="4:4">
      <c r="D14061"/>
    </row>
    <row r="14062" spans="4:4">
      <c r="D14062"/>
    </row>
    <row r="14063" spans="4:4">
      <c r="D14063"/>
    </row>
    <row r="14064" spans="4:4">
      <c r="D14064"/>
    </row>
    <row r="14065" spans="4:4">
      <c r="D14065"/>
    </row>
    <row r="14066" spans="4:4">
      <c r="D14066"/>
    </row>
    <row r="14067" spans="4:4">
      <c r="D14067"/>
    </row>
    <row r="14068" spans="4:4">
      <c r="D14068"/>
    </row>
    <row r="14069" spans="4:4">
      <c r="D14069"/>
    </row>
    <row r="14070" spans="4:4">
      <c r="D14070"/>
    </row>
    <row r="14071" spans="4:4">
      <c r="D14071"/>
    </row>
    <row r="14072" spans="4:4">
      <c r="D14072"/>
    </row>
    <row r="14073" spans="4:4">
      <c r="D14073"/>
    </row>
    <row r="14074" spans="4:4">
      <c r="D14074"/>
    </row>
    <row r="14075" spans="4:4">
      <c r="D14075"/>
    </row>
    <row r="14076" spans="4:4">
      <c r="D14076"/>
    </row>
    <row r="14077" spans="4:4">
      <c r="D14077"/>
    </row>
    <row r="14078" spans="4:4">
      <c r="D14078"/>
    </row>
    <row r="14079" spans="4:4">
      <c r="D14079"/>
    </row>
    <row r="14080" spans="4:4">
      <c r="D14080"/>
    </row>
    <row r="14081" spans="4:4">
      <c r="D14081"/>
    </row>
    <row r="14082" spans="4:4">
      <c r="D14082"/>
    </row>
    <row r="14083" spans="4:4">
      <c r="D14083"/>
    </row>
    <row r="14084" spans="4:4">
      <c r="D14084"/>
    </row>
    <row r="14085" spans="4:4">
      <c r="D14085"/>
    </row>
    <row r="14086" spans="4:4">
      <c r="D14086"/>
    </row>
    <row r="14087" spans="4:4">
      <c r="D14087"/>
    </row>
    <row r="14088" spans="4:4">
      <c r="D14088"/>
    </row>
    <row r="14089" spans="4:4">
      <c r="D14089"/>
    </row>
    <row r="14090" spans="4:4">
      <c r="D14090"/>
    </row>
    <row r="14091" spans="4:4">
      <c r="D14091"/>
    </row>
    <row r="14092" spans="4:4">
      <c r="D14092"/>
    </row>
    <row r="14093" spans="4:4">
      <c r="D14093"/>
    </row>
    <row r="14094" spans="4:4">
      <c r="D14094"/>
    </row>
    <row r="14095" spans="4:4">
      <c r="D14095"/>
    </row>
    <row r="14096" spans="4:4">
      <c r="D14096"/>
    </row>
    <row r="14097" spans="4:4">
      <c r="D14097"/>
    </row>
    <row r="14098" spans="4:4">
      <c r="D14098"/>
    </row>
    <row r="14099" spans="4:4">
      <c r="D14099"/>
    </row>
    <row r="14100" spans="4:4">
      <c r="D14100"/>
    </row>
    <row r="14101" spans="4:4">
      <c r="D14101"/>
    </row>
    <row r="14102" spans="4:4">
      <c r="D14102"/>
    </row>
    <row r="14103" spans="4:4">
      <c r="D14103"/>
    </row>
    <row r="14104" spans="4:4">
      <c r="D14104"/>
    </row>
    <row r="14105" spans="4:4">
      <c r="D14105"/>
    </row>
    <row r="14106" spans="4:4">
      <c r="D14106"/>
    </row>
    <row r="14107" spans="4:4">
      <c r="D14107"/>
    </row>
    <row r="14108" spans="4:4">
      <c r="D14108"/>
    </row>
    <row r="14109" spans="4:4">
      <c r="D14109"/>
    </row>
    <row r="14110" spans="4:4">
      <c r="D14110"/>
    </row>
    <row r="14111" spans="4:4">
      <c r="D14111"/>
    </row>
    <row r="14112" spans="4:4">
      <c r="D14112"/>
    </row>
    <row r="14113" spans="4:4">
      <c r="D14113"/>
    </row>
    <row r="14114" spans="4:4">
      <c r="D14114"/>
    </row>
    <row r="14115" spans="4:4">
      <c r="D14115"/>
    </row>
    <row r="14116" spans="4:4">
      <c r="D14116"/>
    </row>
    <row r="14117" spans="4:4">
      <c r="D14117"/>
    </row>
    <row r="14118" spans="4:4">
      <c r="D14118"/>
    </row>
    <row r="14119" spans="4:4">
      <c r="D14119"/>
    </row>
    <row r="14120" spans="4:4">
      <c r="D14120"/>
    </row>
    <row r="14121" spans="4:4">
      <c r="D14121"/>
    </row>
    <row r="14122" spans="4:4">
      <c r="D14122"/>
    </row>
    <row r="14123" spans="4:4">
      <c r="D14123"/>
    </row>
    <row r="14124" spans="4:4">
      <c r="D14124"/>
    </row>
    <row r="14125" spans="4:4">
      <c r="D14125"/>
    </row>
    <row r="14126" spans="4:4">
      <c r="D14126"/>
    </row>
    <row r="14127" spans="4:4">
      <c r="D14127"/>
    </row>
    <row r="14128" spans="4:4">
      <c r="D14128"/>
    </row>
    <row r="14129" spans="4:4">
      <c r="D14129"/>
    </row>
    <row r="14130" spans="4:4">
      <c r="D14130"/>
    </row>
    <row r="14131" spans="4:4">
      <c r="D14131"/>
    </row>
    <row r="14132" spans="4:4">
      <c r="D14132"/>
    </row>
    <row r="14133" spans="4:4">
      <c r="D14133"/>
    </row>
    <row r="14134" spans="4:4">
      <c r="D14134"/>
    </row>
    <row r="14135" spans="4:4">
      <c r="D14135"/>
    </row>
    <row r="14136" spans="4:4">
      <c r="D14136"/>
    </row>
    <row r="14137" spans="4:4">
      <c r="D14137"/>
    </row>
    <row r="14138" spans="4:4">
      <c r="D14138"/>
    </row>
    <row r="14139" spans="4:4">
      <c r="D14139"/>
    </row>
    <row r="14140" spans="4:4">
      <c r="D14140"/>
    </row>
    <row r="14141" spans="4:4">
      <c r="D14141"/>
    </row>
    <row r="14142" spans="4:4">
      <c r="D14142"/>
    </row>
    <row r="14143" spans="4:4">
      <c r="D14143"/>
    </row>
    <row r="14144" spans="4:4">
      <c r="D14144"/>
    </row>
    <row r="14145" spans="4:4">
      <c r="D14145"/>
    </row>
    <row r="14146" spans="4:4">
      <c r="D14146"/>
    </row>
    <row r="14147" spans="4:4">
      <c r="D14147"/>
    </row>
    <row r="14148" spans="4:4">
      <c r="D14148"/>
    </row>
    <row r="14149" spans="4:4">
      <c r="D14149"/>
    </row>
    <row r="14150" spans="4:4">
      <c r="D14150"/>
    </row>
    <row r="14151" spans="4:4">
      <c r="D14151"/>
    </row>
    <row r="14152" spans="4:4">
      <c r="D14152"/>
    </row>
    <row r="14153" spans="4:4">
      <c r="D14153"/>
    </row>
    <row r="14154" spans="4:4">
      <c r="D14154"/>
    </row>
    <row r="14155" spans="4:4">
      <c r="D14155"/>
    </row>
    <row r="14156" spans="4:4">
      <c r="D14156"/>
    </row>
    <row r="14157" spans="4:4">
      <c r="D14157"/>
    </row>
    <row r="14158" spans="4:4">
      <c r="D14158"/>
    </row>
    <row r="14159" spans="4:4">
      <c r="D14159"/>
    </row>
    <row r="14160" spans="4:4">
      <c r="D14160"/>
    </row>
    <row r="14161" spans="4:4">
      <c r="D14161"/>
    </row>
    <row r="14162" spans="4:4">
      <c r="D14162"/>
    </row>
    <row r="14163" spans="4:4">
      <c r="D14163"/>
    </row>
    <row r="14164" spans="4:4">
      <c r="D14164"/>
    </row>
    <row r="14165" spans="4:4">
      <c r="D14165"/>
    </row>
    <row r="14166" spans="4:4">
      <c r="D14166"/>
    </row>
    <row r="14167" spans="4:4">
      <c r="D14167"/>
    </row>
    <row r="14168" spans="4:4">
      <c r="D14168"/>
    </row>
    <row r="14169" spans="4:4">
      <c r="D14169"/>
    </row>
    <row r="14170" spans="4:4">
      <c r="D14170"/>
    </row>
    <row r="14171" spans="4:4">
      <c r="D14171"/>
    </row>
    <row r="14172" spans="4:4">
      <c r="D14172"/>
    </row>
    <row r="14173" spans="4:4">
      <c r="D14173"/>
    </row>
    <row r="14174" spans="4:4">
      <c r="D14174"/>
    </row>
    <row r="14175" spans="4:4">
      <c r="D14175"/>
    </row>
    <row r="14176" spans="4:4">
      <c r="D14176"/>
    </row>
    <row r="14177" spans="4:4">
      <c r="D14177"/>
    </row>
    <row r="14178" spans="4:4">
      <c r="D14178"/>
    </row>
    <row r="14179" spans="4:4">
      <c r="D14179"/>
    </row>
    <row r="14180" spans="4:4">
      <c r="D14180"/>
    </row>
    <row r="14181" spans="4:4">
      <c r="D14181"/>
    </row>
    <row r="14182" spans="4:4">
      <c r="D14182"/>
    </row>
    <row r="14183" spans="4:4">
      <c r="D14183"/>
    </row>
    <row r="14184" spans="4:4">
      <c r="D14184"/>
    </row>
    <row r="14185" spans="4:4">
      <c r="D14185"/>
    </row>
    <row r="14186" spans="4:4">
      <c r="D14186"/>
    </row>
    <row r="14187" spans="4:4">
      <c r="D14187"/>
    </row>
    <row r="14188" spans="4:4">
      <c r="D14188"/>
    </row>
    <row r="14189" spans="4:4">
      <c r="D14189"/>
    </row>
    <row r="14190" spans="4:4">
      <c r="D14190"/>
    </row>
    <row r="14191" spans="4:4">
      <c r="D14191"/>
    </row>
    <row r="14192" spans="4:4">
      <c r="D14192"/>
    </row>
    <row r="14193" spans="4:4">
      <c r="D14193"/>
    </row>
    <row r="14194" spans="4:4">
      <c r="D14194"/>
    </row>
    <row r="14195" spans="4:4">
      <c r="D14195"/>
    </row>
    <row r="14196" spans="4:4">
      <c r="D14196"/>
    </row>
    <row r="14197" spans="4:4">
      <c r="D14197"/>
    </row>
    <row r="14198" spans="4:4">
      <c r="D14198"/>
    </row>
    <row r="14199" spans="4:4">
      <c r="D14199"/>
    </row>
    <row r="14200" spans="4:4">
      <c r="D14200"/>
    </row>
    <row r="14201" spans="4:4">
      <c r="D14201"/>
    </row>
    <row r="14202" spans="4:4">
      <c r="D14202"/>
    </row>
    <row r="14203" spans="4:4">
      <c r="D14203"/>
    </row>
    <row r="14204" spans="4:4">
      <c r="D14204"/>
    </row>
    <row r="14205" spans="4:4">
      <c r="D14205"/>
    </row>
    <row r="14206" spans="4:4">
      <c r="D14206"/>
    </row>
    <row r="14207" spans="4:4">
      <c r="D14207"/>
    </row>
    <row r="14208" spans="4:4">
      <c r="D14208"/>
    </row>
    <row r="14209" spans="4:4">
      <c r="D14209"/>
    </row>
    <row r="14210" spans="4:4">
      <c r="D14210"/>
    </row>
    <row r="14211" spans="4:4">
      <c r="D14211"/>
    </row>
    <row r="14212" spans="4:4">
      <c r="D14212"/>
    </row>
    <row r="14213" spans="4:4">
      <c r="D14213"/>
    </row>
    <row r="14214" spans="4:4">
      <c r="D14214"/>
    </row>
    <row r="14215" spans="4:4">
      <c r="D14215"/>
    </row>
    <row r="14216" spans="4:4">
      <c r="D14216"/>
    </row>
    <row r="14217" spans="4:4">
      <c r="D14217"/>
    </row>
    <row r="14218" spans="4:4">
      <c r="D14218"/>
    </row>
    <row r="14219" spans="4:4">
      <c r="D14219"/>
    </row>
    <row r="14220" spans="4:4">
      <c r="D14220"/>
    </row>
    <row r="14221" spans="4:4">
      <c r="D14221"/>
    </row>
    <row r="14222" spans="4:4">
      <c r="D14222"/>
    </row>
    <row r="14223" spans="4:4">
      <c r="D14223"/>
    </row>
    <row r="14224" spans="4:4">
      <c r="D14224"/>
    </row>
    <row r="14225" spans="4:4">
      <c r="D14225"/>
    </row>
    <row r="14226" spans="4:4">
      <c r="D14226"/>
    </row>
    <row r="14227" spans="4:4">
      <c r="D14227"/>
    </row>
    <row r="14228" spans="4:4">
      <c r="D14228"/>
    </row>
    <row r="14229" spans="4:4">
      <c r="D14229"/>
    </row>
    <row r="14230" spans="4:4">
      <c r="D14230"/>
    </row>
    <row r="14231" spans="4:4">
      <c r="D14231"/>
    </row>
    <row r="14232" spans="4:4">
      <c r="D14232"/>
    </row>
    <row r="14233" spans="4:4">
      <c r="D14233"/>
    </row>
    <row r="14234" spans="4:4">
      <c r="D14234"/>
    </row>
    <row r="14235" spans="4:4">
      <c r="D14235"/>
    </row>
    <row r="14236" spans="4:4">
      <c r="D14236"/>
    </row>
    <row r="14237" spans="4:4">
      <c r="D14237"/>
    </row>
    <row r="14238" spans="4:4">
      <c r="D14238"/>
    </row>
    <row r="14239" spans="4:4">
      <c r="D14239"/>
    </row>
    <row r="14240" spans="4:4">
      <c r="D14240"/>
    </row>
    <row r="14241" spans="4:4">
      <c r="D14241"/>
    </row>
    <row r="14242" spans="4:4">
      <c r="D14242"/>
    </row>
    <row r="14243" spans="4:4">
      <c r="D14243"/>
    </row>
    <row r="14244" spans="4:4">
      <c r="D14244"/>
    </row>
    <row r="14245" spans="4:4">
      <c r="D14245"/>
    </row>
    <row r="14246" spans="4:4">
      <c r="D14246"/>
    </row>
    <row r="14247" spans="4:4">
      <c r="D14247"/>
    </row>
    <row r="14248" spans="4:4">
      <c r="D14248"/>
    </row>
    <row r="14249" spans="4:4">
      <c r="D14249"/>
    </row>
    <row r="14250" spans="4:4">
      <c r="D14250"/>
    </row>
    <row r="14251" spans="4:4">
      <c r="D14251"/>
    </row>
    <row r="14252" spans="4:4">
      <c r="D14252"/>
    </row>
    <row r="14253" spans="4:4">
      <c r="D14253"/>
    </row>
    <row r="14254" spans="4:4">
      <c r="D14254"/>
    </row>
    <row r="14255" spans="4:4">
      <c r="D14255"/>
    </row>
    <row r="14256" spans="4:4">
      <c r="D14256"/>
    </row>
    <row r="14257" spans="4:4">
      <c r="D14257"/>
    </row>
    <row r="14258" spans="4:4">
      <c r="D14258"/>
    </row>
    <row r="14259" spans="4:4">
      <c r="D14259"/>
    </row>
    <row r="14260" spans="4:4">
      <c r="D14260"/>
    </row>
    <row r="14261" spans="4:4">
      <c r="D14261"/>
    </row>
    <row r="14262" spans="4:4">
      <c r="D14262"/>
    </row>
    <row r="14263" spans="4:4">
      <c r="D14263"/>
    </row>
    <row r="14264" spans="4:4">
      <c r="D14264"/>
    </row>
    <row r="14265" spans="4:4">
      <c r="D14265"/>
    </row>
    <row r="14266" spans="4:4">
      <c r="D14266"/>
    </row>
    <row r="14267" spans="4:4">
      <c r="D14267"/>
    </row>
    <row r="14268" spans="4:4">
      <c r="D14268"/>
    </row>
    <row r="14269" spans="4:4">
      <c r="D14269"/>
    </row>
    <row r="14270" spans="4:4">
      <c r="D14270"/>
    </row>
    <row r="14271" spans="4:4">
      <c r="D14271"/>
    </row>
    <row r="14272" spans="4:4">
      <c r="D14272"/>
    </row>
    <row r="14273" spans="4:4">
      <c r="D14273"/>
    </row>
    <row r="14274" spans="4:4">
      <c r="D14274"/>
    </row>
    <row r="14275" spans="4:4">
      <c r="D14275"/>
    </row>
    <row r="14276" spans="4:4">
      <c r="D14276"/>
    </row>
    <row r="14277" spans="4:4">
      <c r="D14277"/>
    </row>
    <row r="14278" spans="4:4">
      <c r="D14278"/>
    </row>
    <row r="14279" spans="4:4">
      <c r="D14279"/>
    </row>
    <row r="14280" spans="4:4">
      <c r="D14280"/>
    </row>
    <row r="14281" spans="4:4">
      <c r="D14281"/>
    </row>
    <row r="14282" spans="4:4">
      <c r="D14282"/>
    </row>
    <row r="14283" spans="4:4">
      <c r="D14283"/>
    </row>
    <row r="14284" spans="4:4">
      <c r="D14284"/>
    </row>
    <row r="14285" spans="4:4">
      <c r="D14285"/>
    </row>
    <row r="14286" spans="4:4">
      <c r="D14286"/>
    </row>
    <row r="14287" spans="4:4">
      <c r="D14287"/>
    </row>
    <row r="14288" spans="4:4">
      <c r="D14288"/>
    </row>
    <row r="14289" spans="4:4">
      <c r="D14289"/>
    </row>
    <row r="14290" spans="4:4">
      <c r="D14290"/>
    </row>
    <row r="14291" spans="4:4">
      <c r="D14291"/>
    </row>
    <row r="14292" spans="4:4">
      <c r="D14292"/>
    </row>
    <row r="14293" spans="4:4">
      <c r="D14293"/>
    </row>
    <row r="14294" spans="4:4">
      <c r="D14294"/>
    </row>
    <row r="14295" spans="4:4">
      <c r="D14295"/>
    </row>
    <row r="14296" spans="4:4">
      <c r="D14296"/>
    </row>
    <row r="14297" spans="4:4">
      <c r="D14297"/>
    </row>
    <row r="14298" spans="4:4">
      <c r="D14298"/>
    </row>
    <row r="14299" spans="4:4">
      <c r="D14299"/>
    </row>
    <row r="14300" spans="4:4">
      <c r="D14300"/>
    </row>
    <row r="14301" spans="4:4">
      <c r="D14301"/>
    </row>
    <row r="14302" spans="4:4">
      <c r="D14302"/>
    </row>
    <row r="14303" spans="4:4">
      <c r="D14303"/>
    </row>
    <row r="14304" spans="4:4">
      <c r="D14304"/>
    </row>
    <row r="14305" spans="4:4">
      <c r="D14305"/>
    </row>
    <row r="14306" spans="4:4">
      <c r="D14306"/>
    </row>
    <row r="14307" spans="4:4">
      <c r="D14307"/>
    </row>
    <row r="14308" spans="4:4">
      <c r="D14308"/>
    </row>
    <row r="14309" spans="4:4">
      <c r="D14309"/>
    </row>
    <row r="14310" spans="4:4">
      <c r="D14310"/>
    </row>
    <row r="14311" spans="4:4">
      <c r="D14311"/>
    </row>
    <row r="14312" spans="4:4">
      <c r="D14312"/>
    </row>
    <row r="14313" spans="4:4">
      <c r="D14313"/>
    </row>
    <row r="14314" spans="4:4">
      <c r="D14314"/>
    </row>
    <row r="14315" spans="4:4">
      <c r="D14315"/>
    </row>
    <row r="14316" spans="4:4">
      <c r="D14316"/>
    </row>
    <row r="14317" spans="4:4">
      <c r="D14317"/>
    </row>
    <row r="14318" spans="4:4">
      <c r="D14318"/>
    </row>
    <row r="14319" spans="4:4">
      <c r="D14319"/>
    </row>
    <row r="14320" spans="4:4">
      <c r="D14320"/>
    </row>
    <row r="14321" spans="4:4">
      <c r="D14321"/>
    </row>
    <row r="14322" spans="4:4">
      <c r="D14322"/>
    </row>
    <row r="14323" spans="4:4">
      <c r="D14323"/>
    </row>
    <row r="14324" spans="4:4">
      <c r="D14324"/>
    </row>
    <row r="14325" spans="4:4">
      <c r="D14325"/>
    </row>
    <row r="14326" spans="4:4">
      <c r="D14326"/>
    </row>
    <row r="14327" spans="4:4">
      <c r="D14327"/>
    </row>
    <row r="14328" spans="4:4">
      <c r="D14328"/>
    </row>
    <row r="14329" spans="4:4">
      <c r="D14329"/>
    </row>
    <row r="14330" spans="4:4">
      <c r="D14330"/>
    </row>
    <row r="14331" spans="4:4">
      <c r="D14331"/>
    </row>
    <row r="14332" spans="4:4">
      <c r="D14332"/>
    </row>
    <row r="14333" spans="4:4">
      <c r="D14333"/>
    </row>
    <row r="14334" spans="4:4">
      <c r="D14334"/>
    </row>
    <row r="14335" spans="4:4">
      <c r="D14335"/>
    </row>
    <row r="14336" spans="4:4">
      <c r="D14336"/>
    </row>
    <row r="14337" spans="4:4">
      <c r="D14337"/>
    </row>
    <row r="14338" spans="4:4">
      <c r="D14338"/>
    </row>
    <row r="14339" spans="4:4">
      <c r="D14339"/>
    </row>
    <row r="14340" spans="4:4">
      <c r="D14340"/>
    </row>
    <row r="14341" spans="4:4">
      <c r="D14341"/>
    </row>
    <row r="14342" spans="4:4">
      <c r="D14342"/>
    </row>
    <row r="14343" spans="4:4">
      <c r="D14343"/>
    </row>
    <row r="14344" spans="4:4">
      <c r="D14344"/>
    </row>
    <row r="14345" spans="4:4">
      <c r="D14345"/>
    </row>
    <row r="14346" spans="4:4">
      <c r="D14346"/>
    </row>
    <row r="14347" spans="4:4">
      <c r="D14347"/>
    </row>
    <row r="14348" spans="4:4">
      <c r="D14348"/>
    </row>
    <row r="14349" spans="4:4">
      <c r="D14349"/>
    </row>
    <row r="14350" spans="4:4">
      <c r="D14350"/>
    </row>
    <row r="14351" spans="4:4">
      <c r="D14351"/>
    </row>
    <row r="14352" spans="4:4">
      <c r="D14352"/>
    </row>
    <row r="14353" spans="4:4">
      <c r="D14353"/>
    </row>
    <row r="14354" spans="4:4">
      <c r="D14354"/>
    </row>
    <row r="14355" spans="4:4">
      <c r="D14355"/>
    </row>
    <row r="14356" spans="4:4">
      <c r="D14356"/>
    </row>
    <row r="14357" spans="4:4">
      <c r="D14357"/>
    </row>
    <row r="14358" spans="4:4">
      <c r="D14358"/>
    </row>
    <row r="14359" spans="4:4">
      <c r="D14359"/>
    </row>
    <row r="14360" spans="4:4">
      <c r="D14360"/>
    </row>
    <row r="14361" spans="4:4">
      <c r="D14361"/>
    </row>
    <row r="14362" spans="4:4">
      <c r="D14362"/>
    </row>
    <row r="14363" spans="4:4">
      <c r="D14363"/>
    </row>
    <row r="14364" spans="4:4">
      <c r="D14364"/>
    </row>
    <row r="14365" spans="4:4">
      <c r="D14365"/>
    </row>
    <row r="14366" spans="4:4">
      <c r="D14366"/>
    </row>
    <row r="14367" spans="4:4">
      <c r="D14367"/>
    </row>
    <row r="14368" spans="4:4">
      <c r="D14368"/>
    </row>
    <row r="14369" spans="4:4">
      <c r="D14369"/>
    </row>
    <row r="14370" spans="4:4">
      <c r="D14370"/>
    </row>
    <row r="14371" spans="4:4">
      <c r="D14371"/>
    </row>
    <row r="14372" spans="4:4">
      <c r="D14372"/>
    </row>
    <row r="14373" spans="4:4">
      <c r="D14373"/>
    </row>
    <row r="14374" spans="4:4">
      <c r="D14374"/>
    </row>
    <row r="14375" spans="4:4">
      <c r="D14375"/>
    </row>
    <row r="14376" spans="4:4">
      <c r="D14376"/>
    </row>
    <row r="14377" spans="4:4">
      <c r="D14377"/>
    </row>
    <row r="14378" spans="4:4">
      <c r="D14378"/>
    </row>
    <row r="14379" spans="4:4">
      <c r="D14379"/>
    </row>
    <row r="14380" spans="4:4">
      <c r="D14380"/>
    </row>
    <row r="14381" spans="4:4">
      <c r="D14381"/>
    </row>
    <row r="14382" spans="4:4">
      <c r="D14382"/>
    </row>
    <row r="14383" spans="4:4">
      <c r="D14383"/>
    </row>
    <row r="14384" spans="4:4">
      <c r="D14384"/>
    </row>
    <row r="14385" spans="4:4">
      <c r="D14385"/>
    </row>
    <row r="14386" spans="4:4">
      <c r="D14386"/>
    </row>
    <row r="14387" spans="4:4">
      <c r="D14387"/>
    </row>
    <row r="14388" spans="4:4">
      <c r="D14388"/>
    </row>
    <row r="14389" spans="4:4">
      <c r="D14389"/>
    </row>
    <row r="14390" spans="4:4">
      <c r="D14390"/>
    </row>
    <row r="14391" spans="4:4">
      <c r="D14391"/>
    </row>
    <row r="14392" spans="4:4">
      <c r="D14392"/>
    </row>
    <row r="14393" spans="4:4">
      <c r="D14393"/>
    </row>
    <row r="14394" spans="4:4">
      <c r="D14394"/>
    </row>
    <row r="14395" spans="4:4">
      <c r="D14395"/>
    </row>
    <row r="14396" spans="4:4">
      <c r="D14396"/>
    </row>
    <row r="14397" spans="4:4">
      <c r="D14397"/>
    </row>
    <row r="14398" spans="4:4">
      <c r="D14398"/>
    </row>
    <row r="14399" spans="4:4">
      <c r="D14399"/>
    </row>
    <row r="14400" spans="4:4">
      <c r="D14400"/>
    </row>
    <row r="14401" spans="4:4">
      <c r="D14401"/>
    </row>
    <row r="14402" spans="4:4">
      <c r="D14402"/>
    </row>
    <row r="14403" spans="4:4">
      <c r="D14403"/>
    </row>
    <row r="14404" spans="4:4">
      <c r="D14404"/>
    </row>
    <row r="14405" spans="4:4">
      <c r="D14405"/>
    </row>
    <row r="14406" spans="4:4">
      <c r="D14406"/>
    </row>
    <row r="14407" spans="4:4">
      <c r="D14407"/>
    </row>
    <row r="14408" spans="4:4">
      <c r="D14408"/>
    </row>
    <row r="14409" spans="4:4">
      <c r="D14409"/>
    </row>
    <row r="14410" spans="4:4">
      <c r="D14410"/>
    </row>
    <row r="14411" spans="4:4">
      <c r="D14411"/>
    </row>
    <row r="14412" spans="4:4">
      <c r="D14412"/>
    </row>
    <row r="14413" spans="4:4">
      <c r="D14413"/>
    </row>
    <row r="14414" spans="4:4">
      <c r="D14414"/>
    </row>
    <row r="14415" spans="4:4">
      <c r="D14415"/>
    </row>
    <row r="14416" spans="4:4">
      <c r="D14416"/>
    </row>
    <row r="14417" spans="4:4">
      <c r="D14417"/>
    </row>
    <row r="14418" spans="4:4">
      <c r="D14418"/>
    </row>
    <row r="14419" spans="4:4">
      <c r="D14419"/>
    </row>
    <row r="14420" spans="4:4">
      <c r="D14420"/>
    </row>
    <row r="14421" spans="4:4">
      <c r="D14421"/>
    </row>
    <row r="14422" spans="4:4">
      <c r="D14422"/>
    </row>
    <row r="14423" spans="4:4">
      <c r="D14423"/>
    </row>
    <row r="14424" spans="4:4">
      <c r="D14424"/>
    </row>
    <row r="14425" spans="4:4">
      <c r="D14425"/>
    </row>
    <row r="14426" spans="4:4">
      <c r="D14426"/>
    </row>
    <row r="14427" spans="4:4">
      <c r="D14427"/>
    </row>
    <row r="14428" spans="4:4">
      <c r="D14428"/>
    </row>
    <row r="14429" spans="4:4">
      <c r="D14429"/>
    </row>
    <row r="14430" spans="4:4">
      <c r="D14430"/>
    </row>
    <row r="14431" spans="4:4">
      <c r="D14431"/>
    </row>
    <row r="14432" spans="4:4">
      <c r="D14432"/>
    </row>
    <row r="14433" spans="4:4">
      <c r="D14433"/>
    </row>
    <row r="14434" spans="4:4">
      <c r="D14434"/>
    </row>
    <row r="14435" spans="4:4">
      <c r="D14435"/>
    </row>
    <row r="14436" spans="4:4">
      <c r="D14436"/>
    </row>
    <row r="14437" spans="4:4">
      <c r="D14437"/>
    </row>
    <row r="14438" spans="4:4">
      <c r="D14438"/>
    </row>
    <row r="14439" spans="4:4">
      <c r="D14439"/>
    </row>
    <row r="14440" spans="4:4">
      <c r="D14440"/>
    </row>
    <row r="14441" spans="4:4">
      <c r="D14441"/>
    </row>
    <row r="14442" spans="4:4">
      <c r="D14442"/>
    </row>
    <row r="14443" spans="4:4">
      <c r="D14443"/>
    </row>
    <row r="14444" spans="4:4">
      <c r="D14444"/>
    </row>
    <row r="14445" spans="4:4">
      <c r="D14445"/>
    </row>
    <row r="14446" spans="4:4">
      <c r="D14446"/>
    </row>
    <row r="14447" spans="4:4">
      <c r="D14447"/>
    </row>
    <row r="14448" spans="4:4">
      <c r="D14448"/>
    </row>
    <row r="14449" spans="4:4">
      <c r="D14449"/>
    </row>
    <row r="14450" spans="4:4">
      <c r="D14450"/>
    </row>
    <row r="14451" spans="4:4">
      <c r="D14451"/>
    </row>
    <row r="14452" spans="4:4">
      <c r="D14452"/>
    </row>
    <row r="14453" spans="4:4">
      <c r="D14453"/>
    </row>
    <row r="14454" spans="4:4">
      <c r="D14454"/>
    </row>
    <row r="14455" spans="4:4">
      <c r="D14455"/>
    </row>
    <row r="14456" spans="4:4">
      <c r="D14456"/>
    </row>
    <row r="14457" spans="4:4">
      <c r="D14457"/>
    </row>
    <row r="14458" spans="4:4">
      <c r="D14458"/>
    </row>
    <row r="14459" spans="4:4">
      <c r="D14459"/>
    </row>
    <row r="14460" spans="4:4">
      <c r="D14460"/>
    </row>
    <row r="14461" spans="4:4">
      <c r="D14461"/>
    </row>
    <row r="14462" spans="4:4">
      <c r="D14462"/>
    </row>
    <row r="14463" spans="4:4">
      <c r="D14463"/>
    </row>
    <row r="14464" spans="4:4">
      <c r="D14464"/>
    </row>
    <row r="14465" spans="4:4">
      <c r="D14465"/>
    </row>
    <row r="14466" spans="4:4">
      <c r="D14466"/>
    </row>
    <row r="14467" spans="4:4">
      <c r="D14467"/>
    </row>
    <row r="14468" spans="4:4">
      <c r="D14468"/>
    </row>
    <row r="14469" spans="4:4">
      <c r="D14469"/>
    </row>
    <row r="14470" spans="4:4">
      <c r="D14470"/>
    </row>
    <row r="14471" spans="4:4">
      <c r="D14471"/>
    </row>
    <row r="14472" spans="4:4">
      <c r="D14472"/>
    </row>
    <row r="14473" spans="4:4">
      <c r="D14473"/>
    </row>
    <row r="14474" spans="4:4">
      <c r="D14474"/>
    </row>
    <row r="14475" spans="4:4">
      <c r="D14475"/>
    </row>
    <row r="14476" spans="4:4">
      <c r="D14476"/>
    </row>
    <row r="14477" spans="4:4">
      <c r="D14477"/>
    </row>
    <row r="14478" spans="4:4">
      <c r="D14478"/>
    </row>
    <row r="14479" spans="4:4">
      <c r="D14479"/>
    </row>
    <row r="14480" spans="4:4">
      <c r="D14480"/>
    </row>
    <row r="14481" spans="4:4">
      <c r="D14481"/>
    </row>
    <row r="14482" spans="4:4">
      <c r="D14482"/>
    </row>
    <row r="14483" spans="4:4">
      <c r="D14483"/>
    </row>
    <row r="14484" spans="4:4">
      <c r="D14484"/>
    </row>
    <row r="14485" spans="4:4">
      <c r="D14485"/>
    </row>
    <row r="14486" spans="4:4">
      <c r="D14486"/>
    </row>
    <row r="14487" spans="4:4">
      <c r="D14487"/>
    </row>
    <row r="14488" spans="4:4">
      <c r="D14488"/>
    </row>
    <row r="14489" spans="4:4">
      <c r="D14489"/>
    </row>
    <row r="14490" spans="4:4">
      <c r="D14490"/>
    </row>
    <row r="14491" spans="4:4">
      <c r="D14491"/>
    </row>
    <row r="14492" spans="4:4">
      <c r="D14492"/>
    </row>
    <row r="14493" spans="4:4">
      <c r="D14493"/>
    </row>
    <row r="14494" spans="4:4">
      <c r="D14494"/>
    </row>
    <row r="14495" spans="4:4">
      <c r="D14495"/>
    </row>
    <row r="14496" spans="4:4">
      <c r="D14496"/>
    </row>
    <row r="14497" spans="4:4">
      <c r="D14497"/>
    </row>
    <row r="14498" spans="4:4">
      <c r="D14498"/>
    </row>
    <row r="14499" spans="4:4">
      <c r="D14499"/>
    </row>
    <row r="14500" spans="4:4">
      <c r="D14500"/>
    </row>
    <row r="14501" spans="4:4">
      <c r="D14501"/>
    </row>
    <row r="14502" spans="4:4">
      <c r="D14502"/>
    </row>
    <row r="14503" spans="4:4">
      <c r="D14503"/>
    </row>
    <row r="14504" spans="4:4">
      <c r="D14504"/>
    </row>
    <row r="14505" spans="4:4">
      <c r="D14505"/>
    </row>
    <row r="14506" spans="4:4">
      <c r="D14506"/>
    </row>
    <row r="14507" spans="4:4">
      <c r="D14507"/>
    </row>
    <row r="14508" spans="4:4">
      <c r="D14508"/>
    </row>
    <row r="14509" spans="4:4">
      <c r="D14509"/>
    </row>
    <row r="14510" spans="4:4">
      <c r="D14510"/>
    </row>
    <row r="14511" spans="4:4">
      <c r="D14511"/>
    </row>
    <row r="14512" spans="4:4">
      <c r="D14512"/>
    </row>
    <row r="14513" spans="4:4">
      <c r="D14513"/>
    </row>
    <row r="14514" spans="4:4">
      <c r="D14514"/>
    </row>
    <row r="14515" spans="4:4">
      <c r="D14515"/>
    </row>
    <row r="14516" spans="4:4">
      <c r="D14516"/>
    </row>
    <row r="14517" spans="4:4">
      <c r="D14517"/>
    </row>
    <row r="14518" spans="4:4">
      <c r="D14518"/>
    </row>
    <row r="14519" spans="4:4">
      <c r="D14519"/>
    </row>
    <row r="14520" spans="4:4">
      <c r="D14520"/>
    </row>
    <row r="14521" spans="4:4">
      <c r="D14521"/>
    </row>
    <row r="14522" spans="4:4">
      <c r="D14522"/>
    </row>
    <row r="14523" spans="4:4">
      <c r="D14523"/>
    </row>
    <row r="14524" spans="4:4">
      <c r="D14524"/>
    </row>
    <row r="14525" spans="4:4">
      <c r="D14525"/>
    </row>
    <row r="14526" spans="4:4">
      <c r="D14526"/>
    </row>
    <row r="14527" spans="4:4">
      <c r="D14527"/>
    </row>
    <row r="14528" spans="4:4">
      <c r="D14528"/>
    </row>
    <row r="14529" spans="4:4">
      <c r="D14529"/>
    </row>
    <row r="14530" spans="4:4">
      <c r="D14530"/>
    </row>
    <row r="14531" spans="4:4">
      <c r="D14531"/>
    </row>
    <row r="14532" spans="4:4">
      <c r="D14532"/>
    </row>
    <row r="14533" spans="4:4">
      <c r="D14533"/>
    </row>
    <row r="14534" spans="4:4">
      <c r="D14534"/>
    </row>
    <row r="14535" spans="4:4">
      <c r="D14535"/>
    </row>
    <row r="14536" spans="4:4">
      <c r="D14536"/>
    </row>
    <row r="14537" spans="4:4">
      <c r="D14537"/>
    </row>
    <row r="14538" spans="4:4">
      <c r="D14538"/>
    </row>
    <row r="14539" spans="4:4">
      <c r="D14539"/>
    </row>
    <row r="14540" spans="4:4">
      <c r="D14540"/>
    </row>
    <row r="14541" spans="4:4">
      <c r="D14541"/>
    </row>
    <row r="14542" spans="4:4">
      <c r="D14542"/>
    </row>
    <row r="14543" spans="4:4">
      <c r="D14543"/>
    </row>
    <row r="14544" spans="4:4">
      <c r="D14544"/>
    </row>
    <row r="14545" spans="4:4">
      <c r="D14545"/>
    </row>
    <row r="14546" spans="4:4">
      <c r="D14546"/>
    </row>
    <row r="14547" spans="4:4">
      <c r="D14547"/>
    </row>
    <row r="14548" spans="4:4">
      <c r="D14548"/>
    </row>
    <row r="14549" spans="4:4">
      <c r="D14549"/>
    </row>
    <row r="14550" spans="4:4">
      <c r="D14550"/>
    </row>
    <row r="14551" spans="4:4">
      <c r="D14551"/>
    </row>
    <row r="14552" spans="4:4">
      <c r="D14552"/>
    </row>
    <row r="14553" spans="4:4">
      <c r="D14553"/>
    </row>
    <row r="14554" spans="4:4">
      <c r="D14554"/>
    </row>
    <row r="14555" spans="4:4">
      <c r="D14555"/>
    </row>
    <row r="14556" spans="4:4">
      <c r="D14556"/>
    </row>
    <row r="14557" spans="4:4">
      <c r="D14557"/>
    </row>
    <row r="14558" spans="4:4">
      <c r="D14558"/>
    </row>
    <row r="14559" spans="4:4">
      <c r="D14559"/>
    </row>
    <row r="14560" spans="4:4">
      <c r="D14560"/>
    </row>
    <row r="14561" spans="4:4">
      <c r="D14561"/>
    </row>
    <row r="14562" spans="4:4">
      <c r="D14562"/>
    </row>
    <row r="14563" spans="4:4">
      <c r="D14563"/>
    </row>
    <row r="14564" spans="4:4">
      <c r="D14564"/>
    </row>
    <row r="14565" spans="4:4">
      <c r="D14565"/>
    </row>
    <row r="14566" spans="4:4">
      <c r="D14566"/>
    </row>
    <row r="14567" spans="4:4">
      <c r="D14567"/>
    </row>
    <row r="14568" spans="4:4">
      <c r="D14568"/>
    </row>
    <row r="14569" spans="4:4">
      <c r="D14569"/>
    </row>
    <row r="14570" spans="4:4">
      <c r="D14570"/>
    </row>
    <row r="14571" spans="4:4">
      <c r="D14571"/>
    </row>
    <row r="14572" spans="4:4">
      <c r="D14572"/>
    </row>
    <row r="14573" spans="4:4">
      <c r="D14573"/>
    </row>
    <row r="14574" spans="4:4">
      <c r="D14574"/>
    </row>
    <row r="14575" spans="4:4">
      <c r="D14575"/>
    </row>
    <row r="14576" spans="4:4">
      <c r="D14576"/>
    </row>
    <row r="14577" spans="4:4">
      <c r="D14577"/>
    </row>
    <row r="14578" spans="4:4">
      <c r="D14578"/>
    </row>
    <row r="14579" spans="4:4">
      <c r="D14579"/>
    </row>
    <row r="14580" spans="4:4">
      <c r="D14580"/>
    </row>
    <row r="14581" spans="4:4">
      <c r="D14581"/>
    </row>
    <row r="14582" spans="4:4">
      <c r="D14582"/>
    </row>
    <row r="14583" spans="4:4">
      <c r="D14583"/>
    </row>
    <row r="14584" spans="4:4">
      <c r="D14584"/>
    </row>
    <row r="14585" spans="4:4">
      <c r="D14585"/>
    </row>
    <row r="14586" spans="4:4">
      <c r="D14586"/>
    </row>
    <row r="14587" spans="4:4">
      <c r="D14587"/>
    </row>
    <row r="14588" spans="4:4">
      <c r="D14588"/>
    </row>
    <row r="14589" spans="4:4">
      <c r="D14589"/>
    </row>
    <row r="14590" spans="4:4">
      <c r="D14590"/>
    </row>
    <row r="14591" spans="4:4">
      <c r="D14591"/>
    </row>
    <row r="14592" spans="4:4">
      <c r="D14592"/>
    </row>
    <row r="14593" spans="4:4">
      <c r="D14593"/>
    </row>
    <row r="14594" spans="4:4">
      <c r="D14594"/>
    </row>
    <row r="14595" spans="4:4">
      <c r="D14595"/>
    </row>
    <row r="14596" spans="4:4">
      <c r="D14596"/>
    </row>
    <row r="14597" spans="4:4">
      <c r="D14597"/>
    </row>
    <row r="14598" spans="4:4">
      <c r="D14598"/>
    </row>
    <row r="14599" spans="4:4">
      <c r="D14599"/>
    </row>
    <row r="14600" spans="4:4">
      <c r="D14600"/>
    </row>
    <row r="14601" spans="4:4">
      <c r="D14601"/>
    </row>
    <row r="14602" spans="4:4">
      <c r="D14602"/>
    </row>
    <row r="14603" spans="4:4">
      <c r="D14603"/>
    </row>
    <row r="14604" spans="4:4">
      <c r="D14604"/>
    </row>
    <row r="14605" spans="4:4">
      <c r="D14605"/>
    </row>
    <row r="14606" spans="4:4">
      <c r="D14606"/>
    </row>
    <row r="14607" spans="4:4">
      <c r="D14607"/>
    </row>
    <row r="14608" spans="4:4">
      <c r="D14608"/>
    </row>
    <row r="14609" spans="4:4">
      <c r="D14609"/>
    </row>
    <row r="14610" spans="4:4">
      <c r="D14610"/>
    </row>
    <row r="14611" spans="4:4">
      <c r="D14611"/>
    </row>
    <row r="14612" spans="4:4">
      <c r="D14612"/>
    </row>
    <row r="14613" spans="4:4">
      <c r="D14613"/>
    </row>
    <row r="14614" spans="4:4">
      <c r="D14614"/>
    </row>
    <row r="14615" spans="4:4">
      <c r="D14615"/>
    </row>
    <row r="14616" spans="4:4">
      <c r="D14616"/>
    </row>
    <row r="14617" spans="4:4">
      <c r="D14617"/>
    </row>
    <row r="14618" spans="4:4">
      <c r="D14618"/>
    </row>
    <row r="14619" spans="4:4">
      <c r="D14619"/>
    </row>
    <row r="14620" spans="4:4">
      <c r="D14620"/>
    </row>
    <row r="14621" spans="4:4">
      <c r="D14621"/>
    </row>
    <row r="14622" spans="4:4">
      <c r="D14622"/>
    </row>
    <row r="14623" spans="4:4">
      <c r="D14623"/>
    </row>
    <row r="14624" spans="4:4">
      <c r="D14624"/>
    </row>
    <row r="14625" spans="4:4">
      <c r="D14625"/>
    </row>
    <row r="14626" spans="4:4">
      <c r="D14626"/>
    </row>
    <row r="14627" spans="4:4">
      <c r="D14627"/>
    </row>
    <row r="14628" spans="4:4">
      <c r="D14628"/>
    </row>
    <row r="14629" spans="4:4">
      <c r="D14629"/>
    </row>
    <row r="14630" spans="4:4">
      <c r="D14630"/>
    </row>
    <row r="14631" spans="4:4">
      <c r="D14631"/>
    </row>
    <row r="14632" spans="4:4">
      <c r="D14632"/>
    </row>
    <row r="14633" spans="4:4">
      <c r="D14633"/>
    </row>
    <row r="14634" spans="4:4">
      <c r="D14634"/>
    </row>
    <row r="14635" spans="4:4">
      <c r="D14635"/>
    </row>
    <row r="14636" spans="4:4">
      <c r="D14636"/>
    </row>
    <row r="14637" spans="4:4">
      <c r="D14637"/>
    </row>
    <row r="14638" spans="4:4">
      <c r="D14638"/>
    </row>
    <row r="14639" spans="4:4">
      <c r="D14639"/>
    </row>
    <row r="14640" spans="4:4">
      <c r="D14640"/>
    </row>
    <row r="14641" spans="4:4">
      <c r="D14641"/>
    </row>
    <row r="14642" spans="4:4">
      <c r="D14642"/>
    </row>
    <row r="14643" spans="4:4">
      <c r="D14643"/>
    </row>
    <row r="14644" spans="4:4">
      <c r="D14644"/>
    </row>
    <row r="14645" spans="4:4">
      <c r="D14645"/>
    </row>
    <row r="14646" spans="4:4">
      <c r="D14646"/>
    </row>
    <row r="14647" spans="4:4">
      <c r="D14647"/>
    </row>
    <row r="14648" spans="4:4">
      <c r="D14648"/>
    </row>
    <row r="14649" spans="4:4">
      <c r="D14649"/>
    </row>
    <row r="14650" spans="4:4">
      <c r="D14650"/>
    </row>
    <row r="14651" spans="4:4">
      <c r="D14651"/>
    </row>
    <row r="14652" spans="4:4">
      <c r="D14652"/>
    </row>
    <row r="14653" spans="4:4">
      <c r="D14653"/>
    </row>
    <row r="14654" spans="4:4">
      <c r="D14654"/>
    </row>
    <row r="14655" spans="4:4">
      <c r="D14655"/>
    </row>
    <row r="14656" spans="4:4">
      <c r="D14656"/>
    </row>
    <row r="14657" spans="4:4">
      <c r="D14657"/>
    </row>
    <row r="14658" spans="4:4">
      <c r="D14658"/>
    </row>
    <row r="14659" spans="4:4">
      <c r="D14659"/>
    </row>
    <row r="14660" spans="4:4">
      <c r="D14660"/>
    </row>
    <row r="14661" spans="4:4">
      <c r="D14661"/>
    </row>
    <row r="14662" spans="4:4">
      <c r="D14662"/>
    </row>
    <row r="14663" spans="4:4">
      <c r="D14663"/>
    </row>
    <row r="14664" spans="4:4">
      <c r="D14664"/>
    </row>
    <row r="14665" spans="4:4">
      <c r="D14665"/>
    </row>
    <row r="14666" spans="4:4">
      <c r="D14666"/>
    </row>
    <row r="14667" spans="4:4">
      <c r="D14667"/>
    </row>
    <row r="14668" spans="4:4">
      <c r="D14668"/>
    </row>
    <row r="14669" spans="4:4">
      <c r="D14669"/>
    </row>
    <row r="14670" spans="4:4">
      <c r="D14670"/>
    </row>
    <row r="14671" spans="4:4">
      <c r="D14671"/>
    </row>
    <row r="14672" spans="4:4">
      <c r="D14672"/>
    </row>
    <row r="14673" spans="4:4">
      <c r="D14673"/>
    </row>
    <row r="14674" spans="4:4">
      <c r="D14674"/>
    </row>
    <row r="14675" spans="4:4">
      <c r="D14675"/>
    </row>
    <row r="14676" spans="4:4">
      <c r="D14676"/>
    </row>
    <row r="14677" spans="4:4">
      <c r="D14677"/>
    </row>
    <row r="14678" spans="4:4">
      <c r="D14678"/>
    </row>
    <row r="14679" spans="4:4">
      <c r="D14679"/>
    </row>
    <row r="14680" spans="4:4">
      <c r="D14680"/>
    </row>
    <row r="14681" spans="4:4">
      <c r="D14681"/>
    </row>
    <row r="14682" spans="4:4">
      <c r="D14682"/>
    </row>
    <row r="14683" spans="4:4">
      <c r="D14683"/>
    </row>
    <row r="14684" spans="4:4">
      <c r="D14684"/>
    </row>
    <row r="14685" spans="4:4">
      <c r="D14685"/>
    </row>
    <row r="14686" spans="4:4">
      <c r="D14686"/>
    </row>
    <row r="14687" spans="4:4">
      <c r="D14687"/>
    </row>
    <row r="14688" spans="4:4">
      <c r="D14688"/>
    </row>
    <row r="14689" spans="4:4">
      <c r="D14689"/>
    </row>
    <row r="14690" spans="4:4">
      <c r="D14690"/>
    </row>
    <row r="14691" spans="4:4">
      <c r="D14691"/>
    </row>
    <row r="14692" spans="4:4">
      <c r="D14692"/>
    </row>
    <row r="14693" spans="4:4">
      <c r="D14693"/>
    </row>
    <row r="14694" spans="4:4">
      <c r="D14694"/>
    </row>
    <row r="14695" spans="4:4">
      <c r="D14695"/>
    </row>
    <row r="14696" spans="4:4">
      <c r="D14696"/>
    </row>
    <row r="14697" spans="4:4">
      <c r="D14697"/>
    </row>
    <row r="14698" spans="4:4">
      <c r="D14698"/>
    </row>
    <row r="14699" spans="4:4">
      <c r="D14699"/>
    </row>
    <row r="14700" spans="4:4">
      <c r="D14700"/>
    </row>
    <row r="14701" spans="4:4">
      <c r="D14701"/>
    </row>
    <row r="14702" spans="4:4">
      <c r="D14702"/>
    </row>
    <row r="14703" spans="4:4">
      <c r="D14703"/>
    </row>
    <row r="14704" spans="4:4">
      <c r="D14704"/>
    </row>
    <row r="14705" spans="4:4">
      <c r="D14705"/>
    </row>
    <row r="14706" spans="4:4">
      <c r="D14706"/>
    </row>
    <row r="14707" spans="4:4">
      <c r="D14707"/>
    </row>
    <row r="14708" spans="4:4">
      <c r="D14708"/>
    </row>
    <row r="14709" spans="4:4">
      <c r="D14709"/>
    </row>
    <row r="14710" spans="4:4">
      <c r="D14710"/>
    </row>
    <row r="14711" spans="4:4">
      <c r="D14711"/>
    </row>
    <row r="14712" spans="4:4">
      <c r="D14712"/>
    </row>
    <row r="14713" spans="4:4">
      <c r="D14713"/>
    </row>
    <row r="14714" spans="4:4">
      <c r="D14714"/>
    </row>
    <row r="14715" spans="4:4">
      <c r="D14715"/>
    </row>
    <row r="14716" spans="4:4">
      <c r="D14716"/>
    </row>
    <row r="14717" spans="4:4">
      <c r="D14717"/>
    </row>
    <row r="14718" spans="4:4">
      <c r="D14718"/>
    </row>
    <row r="14719" spans="4:4">
      <c r="D14719"/>
    </row>
    <row r="14720" spans="4:4">
      <c r="D14720"/>
    </row>
    <row r="14721" spans="4:4">
      <c r="D14721"/>
    </row>
    <row r="14722" spans="4:4">
      <c r="D14722"/>
    </row>
    <row r="14723" spans="4:4">
      <c r="D14723"/>
    </row>
    <row r="14724" spans="4:4">
      <c r="D14724"/>
    </row>
    <row r="14725" spans="4:4">
      <c r="D14725"/>
    </row>
    <row r="14726" spans="4:4">
      <c r="D14726"/>
    </row>
    <row r="14727" spans="4:4">
      <c r="D14727"/>
    </row>
    <row r="14728" spans="4:4">
      <c r="D14728"/>
    </row>
    <row r="14729" spans="4:4">
      <c r="D14729"/>
    </row>
    <row r="14730" spans="4:4">
      <c r="D14730"/>
    </row>
    <row r="14731" spans="4:4">
      <c r="D14731"/>
    </row>
    <row r="14732" spans="4:4">
      <c r="D14732"/>
    </row>
    <row r="14733" spans="4:4">
      <c r="D14733"/>
    </row>
    <row r="14734" spans="4:4">
      <c r="D14734"/>
    </row>
    <row r="14735" spans="4:4">
      <c r="D14735"/>
    </row>
    <row r="14736" spans="4:4">
      <c r="D14736"/>
    </row>
    <row r="14737" spans="4:4">
      <c r="D14737"/>
    </row>
    <row r="14738" spans="4:4">
      <c r="D14738"/>
    </row>
    <row r="14739" spans="4:4">
      <c r="D14739"/>
    </row>
    <row r="14740" spans="4:4">
      <c r="D14740"/>
    </row>
    <row r="14741" spans="4:4">
      <c r="D14741"/>
    </row>
    <row r="14742" spans="4:4">
      <c r="D14742"/>
    </row>
    <row r="14743" spans="4:4">
      <c r="D14743"/>
    </row>
    <row r="14744" spans="4:4">
      <c r="D14744"/>
    </row>
    <row r="14745" spans="4:4">
      <c r="D14745"/>
    </row>
    <row r="14746" spans="4:4">
      <c r="D14746"/>
    </row>
    <row r="14747" spans="4:4">
      <c r="D14747"/>
    </row>
    <row r="14748" spans="4:4">
      <c r="D14748"/>
    </row>
    <row r="14749" spans="4:4">
      <c r="D14749"/>
    </row>
    <row r="14750" spans="4:4">
      <c r="D14750"/>
    </row>
    <row r="14751" spans="4:4">
      <c r="D14751"/>
    </row>
    <row r="14752" spans="4:4">
      <c r="D14752"/>
    </row>
    <row r="14753" spans="4:4">
      <c r="D14753"/>
    </row>
    <row r="14754" spans="4:4">
      <c r="D14754"/>
    </row>
    <row r="14755" spans="4:4">
      <c r="D14755"/>
    </row>
    <row r="14756" spans="4:4">
      <c r="D14756"/>
    </row>
    <row r="14757" spans="4:4">
      <c r="D14757"/>
    </row>
    <row r="14758" spans="4:4">
      <c r="D14758"/>
    </row>
    <row r="14759" spans="4:4">
      <c r="D14759"/>
    </row>
    <row r="14760" spans="4:4">
      <c r="D14760"/>
    </row>
    <row r="14761" spans="4:4">
      <c r="D14761"/>
    </row>
    <row r="14762" spans="4:4">
      <c r="D14762"/>
    </row>
    <row r="14763" spans="4:4">
      <c r="D14763"/>
    </row>
    <row r="14764" spans="4:4">
      <c r="D14764"/>
    </row>
    <row r="14765" spans="4:4">
      <c r="D14765"/>
    </row>
    <row r="14766" spans="4:4">
      <c r="D14766"/>
    </row>
    <row r="14767" spans="4:4">
      <c r="D14767"/>
    </row>
    <row r="14768" spans="4:4">
      <c r="D14768"/>
    </row>
    <row r="14769" spans="4:4">
      <c r="D14769"/>
    </row>
    <row r="14770" spans="4:4">
      <c r="D14770"/>
    </row>
    <row r="14771" spans="4:4">
      <c r="D14771"/>
    </row>
    <row r="14772" spans="4:4">
      <c r="D14772"/>
    </row>
    <row r="14773" spans="4:4">
      <c r="D14773"/>
    </row>
    <row r="14774" spans="4:4">
      <c r="D14774"/>
    </row>
    <row r="14775" spans="4:4">
      <c r="D14775"/>
    </row>
    <row r="14776" spans="4:4">
      <c r="D14776"/>
    </row>
    <row r="14777" spans="4:4">
      <c r="D14777"/>
    </row>
    <row r="14778" spans="4:4">
      <c r="D14778"/>
    </row>
    <row r="14779" spans="4:4">
      <c r="D14779"/>
    </row>
    <row r="14780" spans="4:4">
      <c r="D14780"/>
    </row>
    <row r="14781" spans="4:4">
      <c r="D14781"/>
    </row>
    <row r="14782" spans="4:4">
      <c r="D14782"/>
    </row>
    <row r="14783" spans="4:4">
      <c r="D14783"/>
    </row>
    <row r="14784" spans="4:4">
      <c r="D14784"/>
    </row>
    <row r="14785" spans="4:4">
      <c r="D14785"/>
    </row>
    <row r="14786" spans="4:4">
      <c r="D14786"/>
    </row>
    <row r="14787" spans="4:4">
      <c r="D14787"/>
    </row>
    <row r="14788" spans="4:4">
      <c r="D14788"/>
    </row>
    <row r="14789" spans="4:4">
      <c r="D14789"/>
    </row>
    <row r="14790" spans="4:4">
      <c r="D14790"/>
    </row>
    <row r="14791" spans="4:4">
      <c r="D14791"/>
    </row>
    <row r="14792" spans="4:4">
      <c r="D14792"/>
    </row>
    <row r="14793" spans="4:4">
      <c r="D14793"/>
    </row>
    <row r="14794" spans="4:4">
      <c r="D14794"/>
    </row>
    <row r="14795" spans="4:4">
      <c r="D14795"/>
    </row>
    <row r="14796" spans="4:4">
      <c r="D14796"/>
    </row>
    <row r="14797" spans="4:4">
      <c r="D14797"/>
    </row>
    <row r="14798" spans="4:4">
      <c r="D14798"/>
    </row>
    <row r="14799" spans="4:4">
      <c r="D14799"/>
    </row>
    <row r="14800" spans="4:4">
      <c r="D14800"/>
    </row>
    <row r="14801" spans="4:4">
      <c r="D14801"/>
    </row>
    <row r="14802" spans="4:4">
      <c r="D14802"/>
    </row>
    <row r="14803" spans="4:4">
      <c r="D14803"/>
    </row>
    <row r="14804" spans="4:4">
      <c r="D14804"/>
    </row>
    <row r="14805" spans="4:4">
      <c r="D14805"/>
    </row>
    <row r="14806" spans="4:4">
      <c r="D14806"/>
    </row>
    <row r="14807" spans="4:4">
      <c r="D14807"/>
    </row>
    <row r="14808" spans="4:4">
      <c r="D14808"/>
    </row>
    <row r="14809" spans="4:4">
      <c r="D14809"/>
    </row>
    <row r="14810" spans="4:4">
      <c r="D14810"/>
    </row>
    <row r="14811" spans="4:4">
      <c r="D14811"/>
    </row>
    <row r="14812" spans="4:4">
      <c r="D14812"/>
    </row>
    <row r="14813" spans="4:4">
      <c r="D14813"/>
    </row>
    <row r="14814" spans="4:4">
      <c r="D14814"/>
    </row>
    <row r="14815" spans="4:4">
      <c r="D14815"/>
    </row>
    <row r="14816" spans="4:4">
      <c r="D14816"/>
    </row>
    <row r="14817" spans="4:4">
      <c r="D14817"/>
    </row>
    <row r="14818" spans="4:4">
      <c r="D14818"/>
    </row>
    <row r="14819" spans="4:4">
      <c r="D14819"/>
    </row>
    <row r="14820" spans="4:4">
      <c r="D14820"/>
    </row>
    <row r="14821" spans="4:4">
      <c r="D14821"/>
    </row>
    <row r="14822" spans="4:4">
      <c r="D14822"/>
    </row>
    <row r="14823" spans="4:4">
      <c r="D14823"/>
    </row>
    <row r="14824" spans="4:4">
      <c r="D14824"/>
    </row>
    <row r="14825" spans="4:4">
      <c r="D14825"/>
    </row>
    <row r="14826" spans="4:4">
      <c r="D14826"/>
    </row>
    <row r="14827" spans="4:4">
      <c r="D14827"/>
    </row>
    <row r="14828" spans="4:4">
      <c r="D14828"/>
    </row>
    <row r="14829" spans="4:4">
      <c r="D14829"/>
    </row>
    <row r="14830" spans="4:4">
      <c r="D14830"/>
    </row>
    <row r="14831" spans="4:4">
      <c r="D14831"/>
    </row>
    <row r="14832" spans="4:4">
      <c r="D14832"/>
    </row>
    <row r="14833" spans="4:4">
      <c r="D14833"/>
    </row>
    <row r="14834" spans="4:4">
      <c r="D14834"/>
    </row>
    <row r="14835" spans="4:4">
      <c r="D14835"/>
    </row>
    <row r="14836" spans="4:4">
      <c r="D14836"/>
    </row>
    <row r="14837" spans="4:4">
      <c r="D14837"/>
    </row>
    <row r="14838" spans="4:4">
      <c r="D14838"/>
    </row>
    <row r="14839" spans="4:4">
      <c r="D14839"/>
    </row>
    <row r="14840" spans="4:4">
      <c r="D14840"/>
    </row>
    <row r="14841" spans="4:4">
      <c r="D14841"/>
    </row>
    <row r="14842" spans="4:4">
      <c r="D14842"/>
    </row>
    <row r="14843" spans="4:4">
      <c r="D14843"/>
    </row>
    <row r="14844" spans="4:4">
      <c r="D14844"/>
    </row>
    <row r="14845" spans="4:4">
      <c r="D14845"/>
    </row>
    <row r="14846" spans="4:4">
      <c r="D14846"/>
    </row>
    <row r="14847" spans="4:4">
      <c r="D14847"/>
    </row>
    <row r="14848" spans="4:4">
      <c r="D14848"/>
    </row>
    <row r="14849" spans="4:4">
      <c r="D14849"/>
    </row>
    <row r="14850" spans="4:4">
      <c r="D14850"/>
    </row>
    <row r="14851" spans="4:4">
      <c r="D14851"/>
    </row>
    <row r="14852" spans="4:4">
      <c r="D14852"/>
    </row>
    <row r="14853" spans="4:4">
      <c r="D14853"/>
    </row>
    <row r="14854" spans="4:4">
      <c r="D14854"/>
    </row>
    <row r="14855" spans="4:4">
      <c r="D14855"/>
    </row>
    <row r="14856" spans="4:4">
      <c r="D14856"/>
    </row>
    <row r="14857" spans="4:4">
      <c r="D14857"/>
    </row>
    <row r="14858" spans="4:4">
      <c r="D14858"/>
    </row>
    <row r="14859" spans="4:4">
      <c r="D14859"/>
    </row>
    <row r="14860" spans="4:4">
      <c r="D14860"/>
    </row>
    <row r="14861" spans="4:4">
      <c r="D14861"/>
    </row>
    <row r="14862" spans="4:4">
      <c r="D14862"/>
    </row>
    <row r="14863" spans="4:4">
      <c r="D14863"/>
    </row>
    <row r="14864" spans="4:4">
      <c r="D14864"/>
    </row>
    <row r="14865" spans="4:4">
      <c r="D14865"/>
    </row>
    <row r="14866" spans="4:4">
      <c r="D14866"/>
    </row>
    <row r="14867" spans="4:4">
      <c r="D14867"/>
    </row>
    <row r="14868" spans="4:4">
      <c r="D14868"/>
    </row>
    <row r="14869" spans="4:4">
      <c r="D14869"/>
    </row>
    <row r="14870" spans="4:4">
      <c r="D14870"/>
    </row>
    <row r="14871" spans="4:4">
      <c r="D14871"/>
    </row>
    <row r="14872" spans="4:4">
      <c r="D14872"/>
    </row>
    <row r="14873" spans="4:4">
      <c r="D14873"/>
    </row>
    <row r="14874" spans="4:4">
      <c r="D14874"/>
    </row>
    <row r="14875" spans="4:4">
      <c r="D14875"/>
    </row>
    <row r="14876" spans="4:4">
      <c r="D14876"/>
    </row>
    <row r="14877" spans="4:4">
      <c r="D14877"/>
    </row>
    <row r="14878" spans="4:4">
      <c r="D14878"/>
    </row>
    <row r="14879" spans="4:4">
      <c r="D14879"/>
    </row>
    <row r="14880" spans="4:4">
      <c r="D14880"/>
    </row>
    <row r="14881" spans="4:4">
      <c r="D14881"/>
    </row>
    <row r="14882" spans="4:4">
      <c r="D14882"/>
    </row>
    <row r="14883" spans="4:4">
      <c r="D14883"/>
    </row>
    <row r="14884" spans="4:4">
      <c r="D14884"/>
    </row>
    <row r="14885" spans="4:4">
      <c r="D14885"/>
    </row>
    <row r="14886" spans="4:4">
      <c r="D14886"/>
    </row>
    <row r="14887" spans="4:4">
      <c r="D14887"/>
    </row>
    <row r="14888" spans="4:4">
      <c r="D14888"/>
    </row>
    <row r="14889" spans="4:4">
      <c r="D14889"/>
    </row>
    <row r="14890" spans="4:4">
      <c r="D14890"/>
    </row>
    <row r="14891" spans="4:4">
      <c r="D14891"/>
    </row>
    <row r="14892" spans="4:4">
      <c r="D14892"/>
    </row>
    <row r="14893" spans="4:4">
      <c r="D14893"/>
    </row>
    <row r="14894" spans="4:4">
      <c r="D14894"/>
    </row>
    <row r="14895" spans="4:4">
      <c r="D14895"/>
    </row>
    <row r="14896" spans="4:4">
      <c r="D14896"/>
    </row>
    <row r="14897" spans="4:4">
      <c r="D14897"/>
    </row>
    <row r="14898" spans="4:4">
      <c r="D14898"/>
    </row>
    <row r="14899" spans="4:4">
      <c r="D14899"/>
    </row>
    <row r="14900" spans="4:4">
      <c r="D14900"/>
    </row>
    <row r="14901" spans="4:4">
      <c r="D14901"/>
    </row>
    <row r="14902" spans="4:4">
      <c r="D14902"/>
    </row>
    <row r="14903" spans="4:4">
      <c r="D14903"/>
    </row>
    <row r="14904" spans="4:4">
      <c r="D14904"/>
    </row>
    <row r="14905" spans="4:4">
      <c r="D14905"/>
    </row>
    <row r="14906" spans="4:4">
      <c r="D14906"/>
    </row>
    <row r="14907" spans="4:4">
      <c r="D14907"/>
    </row>
    <row r="14908" spans="4:4">
      <c r="D14908"/>
    </row>
    <row r="14909" spans="4:4">
      <c r="D14909"/>
    </row>
    <row r="14910" spans="4:4">
      <c r="D14910"/>
    </row>
    <row r="14911" spans="4:4">
      <c r="D14911"/>
    </row>
    <row r="14912" spans="4:4">
      <c r="D14912"/>
    </row>
    <row r="14913" spans="4:4">
      <c r="D14913"/>
    </row>
    <row r="14914" spans="4:4">
      <c r="D14914"/>
    </row>
    <row r="14915" spans="4:4">
      <c r="D14915"/>
    </row>
    <row r="14916" spans="4:4">
      <c r="D14916"/>
    </row>
    <row r="14917" spans="4:4">
      <c r="D14917"/>
    </row>
    <row r="14918" spans="4:4">
      <c r="D14918"/>
    </row>
    <row r="14919" spans="4:4">
      <c r="D14919"/>
    </row>
    <row r="14920" spans="4:4">
      <c r="D14920"/>
    </row>
    <row r="14921" spans="4:4">
      <c r="D14921"/>
    </row>
    <row r="14922" spans="4:4">
      <c r="D14922"/>
    </row>
    <row r="14923" spans="4:4">
      <c r="D14923"/>
    </row>
    <row r="14924" spans="4:4">
      <c r="D14924"/>
    </row>
    <row r="14925" spans="4:4">
      <c r="D14925"/>
    </row>
    <row r="14926" spans="4:4">
      <c r="D14926"/>
    </row>
    <row r="14927" spans="4:4">
      <c r="D14927"/>
    </row>
    <row r="14928" spans="4:4">
      <c r="D14928"/>
    </row>
    <row r="14929" spans="4:4">
      <c r="D14929"/>
    </row>
    <row r="14930" spans="4:4">
      <c r="D14930"/>
    </row>
    <row r="14931" spans="4:4">
      <c r="D14931"/>
    </row>
    <row r="14932" spans="4:4">
      <c r="D14932"/>
    </row>
    <row r="14933" spans="4:4">
      <c r="D14933"/>
    </row>
    <row r="14934" spans="4:4">
      <c r="D14934"/>
    </row>
    <row r="14935" spans="4:4">
      <c r="D14935"/>
    </row>
    <row r="14936" spans="4:4">
      <c r="D14936"/>
    </row>
    <row r="14937" spans="4:4">
      <c r="D14937"/>
    </row>
    <row r="14938" spans="4:4">
      <c r="D14938"/>
    </row>
    <row r="14939" spans="4:4">
      <c r="D14939"/>
    </row>
    <row r="14940" spans="4:4">
      <c r="D14940"/>
    </row>
    <row r="14941" spans="4:4">
      <c r="D14941"/>
    </row>
    <row r="14942" spans="4:4">
      <c r="D14942"/>
    </row>
    <row r="14943" spans="4:4">
      <c r="D14943"/>
    </row>
    <row r="14944" spans="4:4">
      <c r="D14944"/>
    </row>
    <row r="14945" spans="4:4">
      <c r="D14945"/>
    </row>
    <row r="14946" spans="4:4">
      <c r="D14946"/>
    </row>
    <row r="14947" spans="4:4">
      <c r="D14947"/>
    </row>
    <row r="14948" spans="4:4">
      <c r="D14948"/>
    </row>
    <row r="14949" spans="4:4">
      <c r="D14949"/>
    </row>
    <row r="14950" spans="4:4">
      <c r="D14950"/>
    </row>
    <row r="14951" spans="4:4">
      <c r="D14951"/>
    </row>
    <row r="14952" spans="4:4">
      <c r="D14952"/>
    </row>
    <row r="14953" spans="4:4">
      <c r="D14953"/>
    </row>
    <row r="14954" spans="4:4">
      <c r="D14954"/>
    </row>
    <row r="14955" spans="4:4">
      <c r="D14955"/>
    </row>
    <row r="14956" spans="4:4">
      <c r="D14956"/>
    </row>
    <row r="14957" spans="4:4">
      <c r="D14957"/>
    </row>
    <row r="14958" spans="4:4">
      <c r="D14958"/>
    </row>
    <row r="14959" spans="4:4">
      <c r="D14959"/>
    </row>
    <row r="14960" spans="4:4">
      <c r="D14960"/>
    </row>
    <row r="14961" spans="4:4">
      <c r="D14961"/>
    </row>
    <row r="14962" spans="4:4">
      <c r="D14962"/>
    </row>
    <row r="14963" spans="4:4">
      <c r="D14963"/>
    </row>
    <row r="14964" spans="4:4">
      <c r="D14964"/>
    </row>
    <row r="14965" spans="4:4">
      <c r="D14965"/>
    </row>
    <row r="14966" spans="4:4">
      <c r="D14966"/>
    </row>
    <row r="14967" spans="4:4">
      <c r="D14967"/>
    </row>
    <row r="14968" spans="4:4">
      <c r="D14968"/>
    </row>
    <row r="14969" spans="4:4">
      <c r="D14969"/>
    </row>
    <row r="14970" spans="4:4">
      <c r="D14970"/>
    </row>
    <row r="14971" spans="4:4">
      <c r="D14971"/>
    </row>
    <row r="14972" spans="4:4">
      <c r="D14972"/>
    </row>
    <row r="14973" spans="4:4">
      <c r="D14973"/>
    </row>
    <row r="14974" spans="4:4">
      <c r="D14974"/>
    </row>
    <row r="14975" spans="4:4">
      <c r="D14975"/>
    </row>
    <row r="14976" spans="4:4">
      <c r="D14976"/>
    </row>
    <row r="14977" spans="4:4">
      <c r="D14977"/>
    </row>
    <row r="14978" spans="4:4">
      <c r="D14978"/>
    </row>
    <row r="14979" spans="4:4">
      <c r="D14979"/>
    </row>
    <row r="14980" spans="4:4">
      <c r="D14980"/>
    </row>
    <row r="14981" spans="4:4">
      <c r="D14981"/>
    </row>
    <row r="14982" spans="4:4">
      <c r="D14982"/>
    </row>
    <row r="14983" spans="4:4">
      <c r="D14983"/>
    </row>
    <row r="14984" spans="4:4">
      <c r="D14984"/>
    </row>
    <row r="14985" spans="4:4">
      <c r="D14985"/>
    </row>
    <row r="14986" spans="4:4">
      <c r="D14986"/>
    </row>
    <row r="14987" spans="4:4">
      <c r="D14987"/>
    </row>
    <row r="14988" spans="4:4">
      <c r="D14988"/>
    </row>
    <row r="14989" spans="4:4">
      <c r="D14989"/>
    </row>
    <row r="14990" spans="4:4">
      <c r="D14990"/>
    </row>
    <row r="14991" spans="4:4">
      <c r="D14991"/>
    </row>
    <row r="14992" spans="4:4">
      <c r="D14992"/>
    </row>
    <row r="14993" spans="4:4">
      <c r="D14993"/>
    </row>
    <row r="14994" spans="4:4">
      <c r="D14994"/>
    </row>
    <row r="14995" spans="4:4">
      <c r="D14995"/>
    </row>
    <row r="14996" spans="4:4">
      <c r="D14996"/>
    </row>
    <row r="14997" spans="4:4">
      <c r="D14997"/>
    </row>
    <row r="14998" spans="4:4">
      <c r="D14998"/>
    </row>
    <row r="14999" spans="4:4">
      <c r="D14999"/>
    </row>
    <row r="15000" spans="4:4">
      <c r="D15000"/>
    </row>
    <row r="15001" spans="4:4">
      <c r="D15001"/>
    </row>
    <row r="15002" spans="4:4">
      <c r="D15002"/>
    </row>
    <row r="15003" spans="4:4">
      <c r="D15003"/>
    </row>
    <row r="15004" spans="4:4">
      <c r="D15004"/>
    </row>
    <row r="15005" spans="4:4">
      <c r="D15005"/>
    </row>
    <row r="15006" spans="4:4">
      <c r="D15006"/>
    </row>
    <row r="15007" spans="4:4">
      <c r="D15007"/>
    </row>
    <row r="15008" spans="4:4">
      <c r="D15008"/>
    </row>
    <row r="15009" spans="4:4">
      <c r="D15009"/>
    </row>
    <row r="15010" spans="4:4">
      <c r="D15010"/>
    </row>
    <row r="15011" spans="4:4">
      <c r="D15011"/>
    </row>
    <row r="15012" spans="4:4">
      <c r="D15012"/>
    </row>
    <row r="15013" spans="4:4">
      <c r="D15013"/>
    </row>
    <row r="15014" spans="4:4">
      <c r="D15014"/>
    </row>
    <row r="15015" spans="4:4">
      <c r="D15015"/>
    </row>
    <row r="15016" spans="4:4">
      <c r="D15016"/>
    </row>
    <row r="15017" spans="4:4">
      <c r="D15017"/>
    </row>
    <row r="15018" spans="4:4">
      <c r="D15018"/>
    </row>
    <row r="15019" spans="4:4">
      <c r="D15019"/>
    </row>
    <row r="15020" spans="4:4">
      <c r="D15020"/>
    </row>
    <row r="15021" spans="4:4">
      <c r="D15021"/>
    </row>
    <row r="15022" spans="4:4">
      <c r="D15022"/>
    </row>
    <row r="15023" spans="4:4">
      <c r="D15023"/>
    </row>
    <row r="15024" spans="4:4">
      <c r="D15024"/>
    </row>
    <row r="15025" spans="4:4">
      <c r="D15025"/>
    </row>
    <row r="15026" spans="4:4">
      <c r="D15026"/>
    </row>
    <row r="15027" spans="4:4">
      <c r="D15027"/>
    </row>
    <row r="15028" spans="4:4">
      <c r="D15028"/>
    </row>
    <row r="15029" spans="4:4">
      <c r="D15029"/>
    </row>
    <row r="15030" spans="4:4">
      <c r="D15030"/>
    </row>
    <row r="15031" spans="4:4">
      <c r="D15031"/>
    </row>
    <row r="15032" spans="4:4">
      <c r="D15032"/>
    </row>
    <row r="15033" spans="4:4">
      <c r="D15033"/>
    </row>
    <row r="15034" spans="4:4">
      <c r="D15034"/>
    </row>
    <row r="15035" spans="4:4">
      <c r="D15035"/>
    </row>
    <row r="15036" spans="4:4">
      <c r="D15036"/>
    </row>
    <row r="15037" spans="4:4">
      <c r="D15037"/>
    </row>
    <row r="15038" spans="4:4">
      <c r="D15038"/>
    </row>
    <row r="15039" spans="4:4">
      <c r="D15039"/>
    </row>
    <row r="15040" spans="4:4">
      <c r="D15040"/>
    </row>
    <row r="15041" spans="4:4">
      <c r="D15041"/>
    </row>
    <row r="15042" spans="4:4">
      <c r="D15042"/>
    </row>
    <row r="15043" spans="4:4">
      <c r="D15043"/>
    </row>
    <row r="15044" spans="4:4">
      <c r="D15044"/>
    </row>
    <row r="15045" spans="4:4">
      <c r="D15045"/>
    </row>
    <row r="15046" spans="4:4">
      <c r="D15046"/>
    </row>
    <row r="15047" spans="4:4">
      <c r="D15047"/>
    </row>
    <row r="15048" spans="4:4">
      <c r="D15048"/>
    </row>
    <row r="15049" spans="4:4">
      <c r="D15049"/>
    </row>
    <row r="15050" spans="4:4">
      <c r="D15050"/>
    </row>
    <row r="15051" spans="4:4">
      <c r="D15051"/>
    </row>
    <row r="15052" spans="4:4">
      <c r="D15052"/>
    </row>
    <row r="15053" spans="4:4">
      <c r="D15053"/>
    </row>
    <row r="15054" spans="4:4">
      <c r="D15054"/>
    </row>
    <row r="15055" spans="4:4">
      <c r="D15055"/>
    </row>
    <row r="15056" spans="4:4">
      <c r="D15056"/>
    </row>
    <row r="15057" spans="4:4">
      <c r="D15057"/>
    </row>
    <row r="15058" spans="4:4">
      <c r="D15058"/>
    </row>
    <row r="15059" spans="4:4">
      <c r="D15059"/>
    </row>
    <row r="15060" spans="4:4">
      <c r="D15060"/>
    </row>
    <row r="15061" spans="4:4">
      <c r="D15061"/>
    </row>
    <row r="15062" spans="4:4">
      <c r="D15062"/>
    </row>
    <row r="15063" spans="4:4">
      <c r="D15063"/>
    </row>
    <row r="15064" spans="4:4">
      <c r="D15064"/>
    </row>
    <row r="15065" spans="4:4">
      <c r="D15065"/>
    </row>
    <row r="15066" spans="4:4">
      <c r="D15066"/>
    </row>
    <row r="15067" spans="4:4">
      <c r="D15067"/>
    </row>
    <row r="15068" spans="4:4">
      <c r="D15068"/>
    </row>
    <row r="15069" spans="4:4">
      <c r="D15069"/>
    </row>
    <row r="15070" spans="4:4">
      <c r="D15070"/>
    </row>
    <row r="15071" spans="4:4">
      <c r="D15071"/>
    </row>
    <row r="15072" spans="4:4">
      <c r="D15072"/>
    </row>
    <row r="15073" spans="4:4">
      <c r="D15073"/>
    </row>
    <row r="15074" spans="4:4">
      <c r="D15074"/>
    </row>
    <row r="15075" spans="4:4">
      <c r="D15075"/>
    </row>
    <row r="15076" spans="4:4">
      <c r="D15076"/>
    </row>
    <row r="15077" spans="4:4">
      <c r="D15077"/>
    </row>
    <row r="15078" spans="4:4">
      <c r="D15078"/>
    </row>
    <row r="15079" spans="4:4">
      <c r="D15079"/>
    </row>
    <row r="15080" spans="4:4">
      <c r="D15080"/>
    </row>
    <row r="15081" spans="4:4">
      <c r="D15081"/>
    </row>
    <row r="15082" spans="4:4">
      <c r="D15082"/>
    </row>
    <row r="15083" spans="4:4">
      <c r="D15083"/>
    </row>
    <row r="15084" spans="4:4">
      <c r="D15084"/>
    </row>
    <row r="15085" spans="4:4">
      <c r="D15085"/>
    </row>
    <row r="15086" spans="4:4">
      <c r="D15086"/>
    </row>
    <row r="15087" spans="4:4">
      <c r="D15087"/>
    </row>
    <row r="15088" spans="4:4">
      <c r="D15088"/>
    </row>
    <row r="15089" spans="4:4">
      <c r="D15089"/>
    </row>
    <row r="15090" spans="4:4">
      <c r="D15090"/>
    </row>
    <row r="15091" spans="4:4">
      <c r="D15091"/>
    </row>
    <row r="15092" spans="4:4">
      <c r="D15092"/>
    </row>
    <row r="15093" spans="4:4">
      <c r="D15093"/>
    </row>
    <row r="15094" spans="4:4">
      <c r="D15094"/>
    </row>
    <row r="15095" spans="4:4">
      <c r="D15095"/>
    </row>
    <row r="15096" spans="4:4">
      <c r="D15096"/>
    </row>
    <row r="15097" spans="4:4">
      <c r="D15097"/>
    </row>
    <row r="15098" spans="4:4">
      <c r="D15098"/>
    </row>
    <row r="15099" spans="4:4">
      <c r="D15099"/>
    </row>
    <row r="15100" spans="4:4">
      <c r="D15100"/>
    </row>
    <row r="15101" spans="4:4">
      <c r="D15101"/>
    </row>
    <row r="15102" spans="4:4">
      <c r="D15102"/>
    </row>
    <row r="15103" spans="4:4">
      <c r="D15103"/>
    </row>
    <row r="15104" spans="4:4">
      <c r="D15104"/>
    </row>
    <row r="15105" spans="4:4">
      <c r="D15105"/>
    </row>
    <row r="15106" spans="4:4">
      <c r="D15106"/>
    </row>
    <row r="15107" spans="4:4">
      <c r="D15107"/>
    </row>
    <row r="15108" spans="4:4">
      <c r="D15108"/>
    </row>
    <row r="15109" spans="4:4">
      <c r="D15109"/>
    </row>
    <row r="15110" spans="4:4">
      <c r="D15110"/>
    </row>
    <row r="15111" spans="4:4">
      <c r="D15111"/>
    </row>
    <row r="15112" spans="4:4">
      <c r="D15112"/>
    </row>
    <row r="15113" spans="4:4">
      <c r="D15113"/>
    </row>
    <row r="15114" spans="4:4">
      <c r="D15114"/>
    </row>
    <row r="15115" spans="4:4">
      <c r="D15115"/>
    </row>
    <row r="15116" spans="4:4">
      <c r="D15116"/>
    </row>
    <row r="15117" spans="4:4">
      <c r="D15117"/>
    </row>
    <row r="15118" spans="4:4">
      <c r="D15118"/>
    </row>
    <row r="15119" spans="4:4">
      <c r="D15119"/>
    </row>
    <row r="15120" spans="4:4">
      <c r="D15120"/>
    </row>
    <row r="15121" spans="4:4">
      <c r="D15121"/>
    </row>
    <row r="15122" spans="4:4">
      <c r="D15122"/>
    </row>
    <row r="15123" spans="4:4">
      <c r="D15123"/>
    </row>
    <row r="15124" spans="4:4">
      <c r="D15124"/>
    </row>
    <row r="15125" spans="4:4">
      <c r="D15125"/>
    </row>
    <row r="15126" spans="4:4">
      <c r="D15126"/>
    </row>
    <row r="15127" spans="4:4">
      <c r="D15127"/>
    </row>
    <row r="15128" spans="4:4">
      <c r="D15128"/>
    </row>
    <row r="15129" spans="4:4">
      <c r="D15129"/>
    </row>
    <row r="15130" spans="4:4">
      <c r="D15130"/>
    </row>
    <row r="15131" spans="4:4">
      <c r="D15131"/>
    </row>
    <row r="15132" spans="4:4">
      <c r="D15132"/>
    </row>
    <row r="15133" spans="4:4">
      <c r="D15133"/>
    </row>
    <row r="15134" spans="4:4">
      <c r="D15134"/>
    </row>
    <row r="15135" spans="4:4">
      <c r="D15135"/>
    </row>
    <row r="15136" spans="4:4">
      <c r="D15136"/>
    </row>
    <row r="15137" spans="4:4">
      <c r="D15137"/>
    </row>
    <row r="15138" spans="4:4">
      <c r="D15138"/>
    </row>
    <row r="15139" spans="4:4">
      <c r="D15139"/>
    </row>
    <row r="15140" spans="4:4">
      <c r="D15140"/>
    </row>
    <row r="15141" spans="4:4">
      <c r="D15141"/>
    </row>
    <row r="15142" spans="4:4">
      <c r="D15142"/>
    </row>
    <row r="15143" spans="4:4">
      <c r="D15143"/>
    </row>
    <row r="15144" spans="4:4">
      <c r="D15144"/>
    </row>
    <row r="15145" spans="4:4">
      <c r="D15145"/>
    </row>
    <row r="15146" spans="4:4">
      <c r="D15146"/>
    </row>
    <row r="15147" spans="4:4">
      <c r="D15147"/>
    </row>
    <row r="15148" spans="4:4">
      <c r="D15148"/>
    </row>
    <row r="15149" spans="4:4">
      <c r="D15149"/>
    </row>
    <row r="15150" spans="4:4">
      <c r="D15150"/>
    </row>
    <row r="15151" spans="4:4">
      <c r="D15151"/>
    </row>
    <row r="15152" spans="4:4">
      <c r="D15152"/>
    </row>
    <row r="15153" spans="4:4">
      <c r="D15153"/>
    </row>
    <row r="15154" spans="4:4">
      <c r="D15154"/>
    </row>
    <row r="15155" spans="4:4">
      <c r="D15155"/>
    </row>
    <row r="15156" spans="4:4">
      <c r="D15156"/>
    </row>
    <row r="15157" spans="4:4">
      <c r="D15157"/>
    </row>
    <row r="15158" spans="4:4">
      <c r="D15158"/>
    </row>
    <row r="15159" spans="4:4">
      <c r="D15159"/>
    </row>
    <row r="15160" spans="4:4">
      <c r="D15160"/>
    </row>
    <row r="15161" spans="4:4">
      <c r="D15161"/>
    </row>
    <row r="15162" spans="4:4">
      <c r="D15162"/>
    </row>
    <row r="15163" spans="4:4">
      <c r="D15163"/>
    </row>
    <row r="15164" spans="4:4">
      <c r="D15164"/>
    </row>
    <row r="15165" spans="4:4">
      <c r="D15165"/>
    </row>
    <row r="15166" spans="4:4">
      <c r="D15166"/>
    </row>
    <row r="15167" spans="4:4">
      <c r="D15167"/>
    </row>
    <row r="15168" spans="4:4">
      <c r="D15168"/>
    </row>
    <row r="15169" spans="4:4">
      <c r="D15169"/>
    </row>
    <row r="15170" spans="4:4">
      <c r="D15170"/>
    </row>
    <row r="15171" spans="4:4">
      <c r="D15171"/>
    </row>
    <row r="15172" spans="4:4">
      <c r="D15172"/>
    </row>
    <row r="15173" spans="4:4">
      <c r="D15173"/>
    </row>
    <row r="15174" spans="4:4">
      <c r="D15174"/>
    </row>
    <row r="15175" spans="4:4">
      <c r="D15175"/>
    </row>
    <row r="15176" spans="4:4">
      <c r="D15176"/>
    </row>
    <row r="15177" spans="4:4">
      <c r="D15177"/>
    </row>
    <row r="15178" spans="4:4">
      <c r="D15178"/>
    </row>
    <row r="15179" spans="4:4">
      <c r="D15179"/>
    </row>
    <row r="15180" spans="4:4">
      <c r="D15180"/>
    </row>
    <row r="15181" spans="4:4">
      <c r="D15181"/>
    </row>
    <row r="15182" spans="4:4">
      <c r="D15182"/>
    </row>
    <row r="15183" spans="4:4">
      <c r="D15183"/>
    </row>
    <row r="15184" spans="4:4">
      <c r="D15184"/>
    </row>
    <row r="15185" spans="4:4">
      <c r="D15185"/>
    </row>
    <row r="15186" spans="4:4">
      <c r="D15186"/>
    </row>
    <row r="15187" spans="4:4">
      <c r="D15187"/>
    </row>
    <row r="15188" spans="4:4">
      <c r="D15188"/>
    </row>
    <row r="15189" spans="4:4">
      <c r="D15189"/>
    </row>
    <row r="15190" spans="4:4">
      <c r="D15190"/>
    </row>
    <row r="15191" spans="4:4">
      <c r="D15191"/>
    </row>
    <row r="15192" spans="4:4">
      <c r="D15192"/>
    </row>
    <row r="15193" spans="4:4">
      <c r="D15193"/>
    </row>
    <row r="15194" spans="4:4">
      <c r="D15194"/>
    </row>
    <row r="15195" spans="4:4">
      <c r="D15195"/>
    </row>
    <row r="15196" spans="4:4">
      <c r="D15196"/>
    </row>
    <row r="15197" spans="4:4">
      <c r="D15197"/>
    </row>
    <row r="15198" spans="4:4">
      <c r="D15198"/>
    </row>
    <row r="15199" spans="4:4">
      <c r="D15199"/>
    </row>
    <row r="15200" spans="4:4">
      <c r="D15200"/>
    </row>
    <row r="15201" spans="4:4">
      <c r="D15201"/>
    </row>
    <row r="15202" spans="4:4">
      <c r="D15202"/>
    </row>
    <row r="15203" spans="4:4">
      <c r="D15203"/>
    </row>
    <row r="15204" spans="4:4">
      <c r="D15204"/>
    </row>
    <row r="15205" spans="4:4">
      <c r="D15205"/>
    </row>
    <row r="15206" spans="4:4">
      <c r="D15206"/>
    </row>
    <row r="15207" spans="4:4">
      <c r="D15207"/>
    </row>
    <row r="15208" spans="4:4">
      <c r="D15208"/>
    </row>
    <row r="15209" spans="4:4">
      <c r="D15209"/>
    </row>
    <row r="15210" spans="4:4">
      <c r="D15210"/>
    </row>
    <row r="15211" spans="4:4">
      <c r="D15211"/>
    </row>
    <row r="15212" spans="4:4">
      <c r="D15212"/>
    </row>
    <row r="15213" spans="4:4">
      <c r="D15213"/>
    </row>
    <row r="15214" spans="4:4">
      <c r="D15214"/>
    </row>
    <row r="15215" spans="4:4">
      <c r="D15215"/>
    </row>
    <row r="15216" spans="4:4">
      <c r="D15216"/>
    </row>
    <row r="15217" spans="4:4">
      <c r="D15217"/>
    </row>
    <row r="15218" spans="4:4">
      <c r="D15218"/>
    </row>
    <row r="15219" spans="4:4">
      <c r="D15219"/>
    </row>
    <row r="15220" spans="4:4">
      <c r="D15220"/>
    </row>
    <row r="15221" spans="4:4">
      <c r="D15221"/>
    </row>
    <row r="15222" spans="4:4">
      <c r="D15222"/>
    </row>
    <row r="15223" spans="4:4">
      <c r="D15223"/>
    </row>
    <row r="15224" spans="4:4">
      <c r="D15224"/>
    </row>
    <row r="15225" spans="4:4">
      <c r="D15225"/>
    </row>
    <row r="15226" spans="4:4">
      <c r="D15226"/>
    </row>
    <row r="15227" spans="4:4">
      <c r="D15227"/>
    </row>
    <row r="15228" spans="4:4">
      <c r="D15228"/>
    </row>
    <row r="15229" spans="4:4">
      <c r="D15229"/>
    </row>
    <row r="15230" spans="4:4">
      <c r="D15230"/>
    </row>
    <row r="15231" spans="4:4">
      <c r="D15231"/>
    </row>
    <row r="15232" spans="4:4">
      <c r="D15232"/>
    </row>
    <row r="15233" spans="4:4">
      <c r="D15233"/>
    </row>
    <row r="15234" spans="4:4">
      <c r="D15234"/>
    </row>
    <row r="15235" spans="4:4">
      <c r="D15235"/>
    </row>
    <row r="15236" spans="4:4">
      <c r="D15236"/>
    </row>
    <row r="15237" spans="4:4">
      <c r="D15237"/>
    </row>
    <row r="15238" spans="4:4">
      <c r="D15238"/>
    </row>
    <row r="15239" spans="4:4">
      <c r="D15239"/>
    </row>
    <row r="15240" spans="4:4">
      <c r="D15240"/>
    </row>
    <row r="15241" spans="4:4">
      <c r="D15241"/>
    </row>
    <row r="15242" spans="4:4">
      <c r="D15242"/>
    </row>
    <row r="15243" spans="4:4">
      <c r="D15243"/>
    </row>
    <row r="15244" spans="4:4">
      <c r="D15244"/>
    </row>
    <row r="15245" spans="4:4">
      <c r="D15245"/>
    </row>
    <row r="15246" spans="4:4">
      <c r="D15246"/>
    </row>
    <row r="15247" spans="4:4">
      <c r="D15247"/>
    </row>
    <row r="15248" spans="4:4">
      <c r="D15248"/>
    </row>
    <row r="15249" spans="4:4">
      <c r="D15249"/>
    </row>
    <row r="15250" spans="4:4">
      <c r="D15250"/>
    </row>
    <row r="15251" spans="4:4">
      <c r="D15251"/>
    </row>
    <row r="15252" spans="4:4">
      <c r="D15252"/>
    </row>
    <row r="15253" spans="4:4">
      <c r="D15253"/>
    </row>
    <row r="15254" spans="4:4">
      <c r="D15254"/>
    </row>
    <row r="15255" spans="4:4">
      <c r="D15255"/>
    </row>
    <row r="15256" spans="4:4">
      <c r="D15256"/>
    </row>
    <row r="15257" spans="4:4">
      <c r="D15257"/>
    </row>
    <row r="15258" spans="4:4">
      <c r="D15258"/>
    </row>
    <row r="15259" spans="4:4">
      <c r="D15259"/>
    </row>
    <row r="15260" spans="4:4">
      <c r="D15260"/>
    </row>
    <row r="15261" spans="4:4">
      <c r="D15261"/>
    </row>
    <row r="15262" spans="4:4">
      <c r="D15262"/>
    </row>
    <row r="15263" spans="4:4">
      <c r="D15263"/>
    </row>
    <row r="15264" spans="4:4">
      <c r="D15264"/>
    </row>
    <row r="15265" spans="4:4">
      <c r="D15265"/>
    </row>
    <row r="15266" spans="4:4">
      <c r="D15266"/>
    </row>
    <row r="15267" spans="4:4">
      <c r="D15267"/>
    </row>
    <row r="15268" spans="4:4">
      <c r="D15268"/>
    </row>
    <row r="15269" spans="4:4">
      <c r="D15269"/>
    </row>
    <row r="15270" spans="4:4">
      <c r="D15270"/>
    </row>
    <row r="15271" spans="4:4">
      <c r="D15271"/>
    </row>
    <row r="15272" spans="4:4">
      <c r="D15272"/>
    </row>
    <row r="15273" spans="4:4">
      <c r="D15273"/>
    </row>
    <row r="15274" spans="4:4">
      <c r="D15274"/>
    </row>
    <row r="15275" spans="4:4">
      <c r="D15275"/>
    </row>
    <row r="15276" spans="4:4">
      <c r="D15276"/>
    </row>
    <row r="15277" spans="4:4">
      <c r="D15277"/>
    </row>
    <row r="15278" spans="4:4">
      <c r="D15278"/>
    </row>
    <row r="15279" spans="4:4">
      <c r="D15279"/>
    </row>
    <row r="15280" spans="4:4">
      <c r="D15280"/>
    </row>
    <row r="15281" spans="4:4">
      <c r="D15281"/>
    </row>
    <row r="15282" spans="4:4">
      <c r="D15282"/>
    </row>
    <row r="15283" spans="4:4">
      <c r="D15283"/>
    </row>
    <row r="15284" spans="4:4">
      <c r="D15284"/>
    </row>
    <row r="15285" spans="4:4">
      <c r="D15285"/>
    </row>
    <row r="15286" spans="4:4">
      <c r="D15286"/>
    </row>
    <row r="15287" spans="4:4">
      <c r="D15287"/>
    </row>
    <row r="15288" spans="4:4">
      <c r="D15288"/>
    </row>
    <row r="15289" spans="4:4">
      <c r="D15289"/>
    </row>
    <row r="15290" spans="4:4">
      <c r="D15290"/>
    </row>
    <row r="15291" spans="4:4">
      <c r="D15291"/>
    </row>
    <row r="15292" spans="4:4">
      <c r="D15292"/>
    </row>
    <row r="15293" spans="4:4">
      <c r="D15293"/>
    </row>
    <row r="15294" spans="4:4">
      <c r="D15294"/>
    </row>
    <row r="15295" spans="4:4">
      <c r="D15295"/>
    </row>
    <row r="15296" spans="4:4">
      <c r="D15296"/>
    </row>
    <row r="15297" spans="4:4">
      <c r="D15297"/>
    </row>
    <row r="15298" spans="4:4">
      <c r="D15298"/>
    </row>
    <row r="15299" spans="4:4">
      <c r="D15299"/>
    </row>
    <row r="15300" spans="4:4">
      <c r="D15300"/>
    </row>
    <row r="15301" spans="4:4">
      <c r="D15301"/>
    </row>
    <row r="15302" spans="4:4">
      <c r="D15302"/>
    </row>
    <row r="15303" spans="4:4">
      <c r="D15303"/>
    </row>
    <row r="15304" spans="4:4">
      <c r="D15304"/>
    </row>
    <row r="15305" spans="4:4">
      <c r="D15305"/>
    </row>
    <row r="15306" spans="4:4">
      <c r="D15306"/>
    </row>
    <row r="15307" spans="4:4">
      <c r="D15307"/>
    </row>
    <row r="15308" spans="4:4">
      <c r="D15308"/>
    </row>
    <row r="15309" spans="4:4">
      <c r="D15309"/>
    </row>
    <row r="15310" spans="4:4">
      <c r="D15310"/>
    </row>
    <row r="15311" spans="4:4">
      <c r="D15311"/>
    </row>
    <row r="15312" spans="4:4">
      <c r="D15312"/>
    </row>
    <row r="15313" spans="4:4">
      <c r="D15313"/>
    </row>
    <row r="15314" spans="4:4">
      <c r="D15314"/>
    </row>
    <row r="15315" spans="4:4">
      <c r="D15315"/>
    </row>
    <row r="15316" spans="4:4">
      <c r="D15316"/>
    </row>
    <row r="15317" spans="4:4">
      <c r="D15317"/>
    </row>
    <row r="15318" spans="4:4">
      <c r="D15318"/>
    </row>
    <row r="15319" spans="4:4">
      <c r="D15319"/>
    </row>
    <row r="15320" spans="4:4">
      <c r="D15320"/>
    </row>
    <row r="15321" spans="4:4">
      <c r="D15321"/>
    </row>
    <row r="15322" spans="4:4">
      <c r="D15322"/>
    </row>
    <row r="15323" spans="4:4">
      <c r="D15323"/>
    </row>
    <row r="15324" spans="4:4">
      <c r="D15324"/>
    </row>
    <row r="15325" spans="4:4">
      <c r="D15325"/>
    </row>
    <row r="15326" spans="4:4">
      <c r="D15326"/>
    </row>
    <row r="15327" spans="4:4">
      <c r="D15327"/>
    </row>
    <row r="15328" spans="4:4">
      <c r="D15328"/>
    </row>
    <row r="15329" spans="4:4">
      <c r="D15329"/>
    </row>
    <row r="15330" spans="4:4">
      <c r="D15330"/>
    </row>
    <row r="15331" spans="4:4">
      <c r="D15331"/>
    </row>
    <row r="15332" spans="4:4">
      <c r="D15332"/>
    </row>
    <row r="15333" spans="4:4">
      <c r="D15333"/>
    </row>
    <row r="15334" spans="4:4">
      <c r="D15334"/>
    </row>
    <row r="15335" spans="4:4">
      <c r="D15335"/>
    </row>
    <row r="15336" spans="4:4">
      <c r="D15336"/>
    </row>
    <row r="15337" spans="4:4">
      <c r="D15337"/>
    </row>
    <row r="15338" spans="4:4">
      <c r="D15338"/>
    </row>
    <row r="15339" spans="4:4">
      <c r="D15339"/>
    </row>
    <row r="15340" spans="4:4">
      <c r="D15340"/>
    </row>
    <row r="15341" spans="4:4">
      <c r="D15341"/>
    </row>
    <row r="15342" spans="4:4">
      <c r="D15342"/>
    </row>
    <row r="15343" spans="4:4">
      <c r="D15343"/>
    </row>
    <row r="15344" spans="4:4">
      <c r="D15344"/>
    </row>
    <row r="15345" spans="4:4">
      <c r="D15345"/>
    </row>
    <row r="15346" spans="4:4">
      <c r="D15346"/>
    </row>
    <row r="15347" spans="4:4">
      <c r="D15347"/>
    </row>
    <row r="15348" spans="4:4">
      <c r="D15348"/>
    </row>
    <row r="15349" spans="4:4">
      <c r="D15349"/>
    </row>
    <row r="15350" spans="4:4">
      <c r="D15350"/>
    </row>
    <row r="15351" spans="4:4">
      <c r="D15351"/>
    </row>
    <row r="15352" spans="4:4">
      <c r="D15352"/>
    </row>
    <row r="15353" spans="4:4">
      <c r="D15353"/>
    </row>
    <row r="15354" spans="4:4">
      <c r="D15354"/>
    </row>
    <row r="15355" spans="4:4">
      <c r="D15355"/>
    </row>
    <row r="15356" spans="4:4">
      <c r="D15356"/>
    </row>
    <row r="15357" spans="4:4">
      <c r="D15357"/>
    </row>
    <row r="15358" spans="4:4">
      <c r="D15358"/>
    </row>
    <row r="15359" spans="4:4">
      <c r="D15359"/>
    </row>
    <row r="15360" spans="4:4">
      <c r="D15360"/>
    </row>
    <row r="15361" spans="4:4">
      <c r="D15361"/>
    </row>
    <row r="15362" spans="4:4">
      <c r="D15362"/>
    </row>
    <row r="15363" spans="4:4">
      <c r="D15363"/>
    </row>
    <row r="15364" spans="4:4">
      <c r="D15364"/>
    </row>
    <row r="15365" spans="4:4">
      <c r="D15365"/>
    </row>
    <row r="15366" spans="4:4">
      <c r="D15366"/>
    </row>
    <row r="15367" spans="4:4">
      <c r="D15367"/>
    </row>
    <row r="15368" spans="4:4">
      <c r="D15368"/>
    </row>
    <row r="15369" spans="4:4">
      <c r="D15369"/>
    </row>
    <row r="15370" spans="4:4">
      <c r="D15370"/>
    </row>
    <row r="15371" spans="4:4">
      <c r="D15371"/>
    </row>
    <row r="15372" spans="4:4">
      <c r="D15372"/>
    </row>
    <row r="15373" spans="4:4">
      <c r="D15373"/>
    </row>
    <row r="15374" spans="4:4">
      <c r="D15374"/>
    </row>
    <row r="15375" spans="4:4">
      <c r="D15375"/>
    </row>
    <row r="15376" spans="4:4">
      <c r="D15376"/>
    </row>
    <row r="15377" spans="4:4">
      <c r="D15377"/>
    </row>
    <row r="15378" spans="4:4">
      <c r="D15378"/>
    </row>
    <row r="15379" spans="4:4">
      <c r="D15379"/>
    </row>
    <row r="15380" spans="4:4">
      <c r="D15380"/>
    </row>
    <row r="15381" spans="4:4">
      <c r="D15381"/>
    </row>
    <row r="15382" spans="4:4">
      <c r="D15382"/>
    </row>
    <row r="15383" spans="4:4">
      <c r="D15383"/>
    </row>
    <row r="15384" spans="4:4">
      <c r="D15384"/>
    </row>
    <row r="15385" spans="4:4">
      <c r="D15385"/>
    </row>
    <row r="15386" spans="4:4">
      <c r="D15386"/>
    </row>
    <row r="15387" spans="4:4">
      <c r="D15387"/>
    </row>
    <row r="15388" spans="4:4">
      <c r="D15388"/>
    </row>
    <row r="15389" spans="4:4">
      <c r="D15389"/>
    </row>
    <row r="15390" spans="4:4">
      <c r="D15390"/>
    </row>
    <row r="15391" spans="4:4">
      <c r="D15391"/>
    </row>
    <row r="15392" spans="4:4">
      <c r="D15392"/>
    </row>
    <row r="15393" spans="4:4">
      <c r="D15393"/>
    </row>
    <row r="15394" spans="4:4">
      <c r="D15394"/>
    </row>
    <row r="15395" spans="4:4">
      <c r="D15395"/>
    </row>
    <row r="15396" spans="4:4">
      <c r="D15396"/>
    </row>
    <row r="15397" spans="4:4">
      <c r="D15397"/>
    </row>
    <row r="15398" spans="4:4">
      <c r="D15398"/>
    </row>
    <row r="15399" spans="4:4">
      <c r="D15399"/>
    </row>
    <row r="15400" spans="4:4">
      <c r="D15400"/>
    </row>
    <row r="15401" spans="4:4">
      <c r="D15401"/>
    </row>
    <row r="15402" spans="4:4">
      <c r="D15402"/>
    </row>
    <row r="15403" spans="4:4">
      <c r="D15403"/>
    </row>
    <row r="15404" spans="4:4">
      <c r="D15404"/>
    </row>
    <row r="15405" spans="4:4">
      <c r="D15405"/>
    </row>
    <row r="15406" spans="4:4">
      <c r="D15406"/>
    </row>
    <row r="15407" spans="4:4">
      <c r="D15407"/>
    </row>
    <row r="15408" spans="4:4">
      <c r="D15408"/>
    </row>
    <row r="15409" spans="4:4">
      <c r="D15409"/>
    </row>
    <row r="15410" spans="4:4">
      <c r="D15410"/>
    </row>
    <row r="15411" spans="4:4">
      <c r="D15411"/>
    </row>
    <row r="15412" spans="4:4">
      <c r="D15412"/>
    </row>
    <row r="15413" spans="4:4">
      <c r="D15413"/>
    </row>
    <row r="15414" spans="4:4">
      <c r="D15414"/>
    </row>
    <row r="15415" spans="4:4">
      <c r="D15415"/>
    </row>
    <row r="15416" spans="4:4">
      <c r="D15416"/>
    </row>
    <row r="15417" spans="4:4">
      <c r="D15417"/>
    </row>
    <row r="15418" spans="4:4">
      <c r="D15418"/>
    </row>
    <row r="15419" spans="4:4">
      <c r="D15419"/>
    </row>
    <row r="15420" spans="4:4">
      <c r="D15420"/>
    </row>
    <row r="15421" spans="4:4">
      <c r="D15421"/>
    </row>
    <row r="15422" spans="4:4">
      <c r="D15422"/>
    </row>
    <row r="15423" spans="4:4">
      <c r="D15423"/>
    </row>
    <row r="15424" spans="4:4">
      <c r="D15424"/>
    </row>
    <row r="15425" spans="4:4">
      <c r="D15425"/>
    </row>
    <row r="15426" spans="4:4">
      <c r="D15426"/>
    </row>
    <row r="15427" spans="4:4">
      <c r="D15427"/>
    </row>
    <row r="15428" spans="4:4">
      <c r="D15428"/>
    </row>
    <row r="15429" spans="4:4">
      <c r="D15429"/>
    </row>
    <row r="15430" spans="4:4">
      <c r="D15430"/>
    </row>
    <row r="15431" spans="4:4">
      <c r="D15431"/>
    </row>
    <row r="15432" spans="4:4">
      <c r="D15432"/>
    </row>
    <row r="15433" spans="4:4">
      <c r="D15433"/>
    </row>
    <row r="15434" spans="4:4">
      <c r="D15434"/>
    </row>
    <row r="15435" spans="4:4">
      <c r="D15435"/>
    </row>
    <row r="15436" spans="4:4">
      <c r="D15436"/>
    </row>
    <row r="15437" spans="4:4">
      <c r="D15437"/>
    </row>
    <row r="15438" spans="4:4">
      <c r="D15438"/>
    </row>
    <row r="15439" spans="4:4">
      <c r="D15439"/>
    </row>
    <row r="15440" spans="4:4">
      <c r="D15440"/>
    </row>
    <row r="15441" spans="4:4">
      <c r="D15441"/>
    </row>
    <row r="15442" spans="4:4">
      <c r="D15442"/>
    </row>
    <row r="15443" spans="4:4">
      <c r="D15443"/>
    </row>
    <row r="15444" spans="4:4">
      <c r="D15444"/>
    </row>
    <row r="15445" spans="4:4">
      <c r="D15445"/>
    </row>
    <row r="15446" spans="4:4">
      <c r="D15446"/>
    </row>
    <row r="15447" spans="4:4">
      <c r="D15447"/>
    </row>
    <row r="15448" spans="4:4">
      <c r="D15448"/>
    </row>
    <row r="15449" spans="4:4">
      <c r="D15449"/>
    </row>
    <row r="15450" spans="4:4">
      <c r="D15450"/>
    </row>
    <row r="15451" spans="4:4">
      <c r="D15451"/>
    </row>
    <row r="15452" spans="4:4">
      <c r="D15452"/>
    </row>
    <row r="15453" spans="4:4">
      <c r="D15453"/>
    </row>
    <row r="15454" spans="4:4">
      <c r="D15454"/>
    </row>
    <row r="15455" spans="4:4">
      <c r="D15455"/>
    </row>
    <row r="15456" spans="4:4">
      <c r="D15456"/>
    </row>
    <row r="15457" spans="4:4">
      <c r="D15457"/>
    </row>
    <row r="15458" spans="4:4">
      <c r="D15458"/>
    </row>
    <row r="15459" spans="4:4">
      <c r="D15459"/>
    </row>
    <row r="15460" spans="4:4">
      <c r="D15460"/>
    </row>
    <row r="15461" spans="4:4">
      <c r="D15461"/>
    </row>
    <row r="15462" spans="4:4">
      <c r="D15462"/>
    </row>
    <row r="15463" spans="4:4">
      <c r="D15463"/>
    </row>
    <row r="15464" spans="4:4">
      <c r="D15464"/>
    </row>
    <row r="15465" spans="4:4">
      <c r="D15465"/>
    </row>
    <row r="15466" spans="4:4">
      <c r="D15466"/>
    </row>
    <row r="15467" spans="4:4">
      <c r="D15467"/>
    </row>
    <row r="15468" spans="4:4">
      <c r="D15468"/>
    </row>
    <row r="15469" spans="4:4">
      <c r="D15469"/>
    </row>
    <row r="15470" spans="4:4">
      <c r="D15470"/>
    </row>
    <row r="15471" spans="4:4">
      <c r="D15471"/>
    </row>
    <row r="15472" spans="4:4">
      <c r="D15472"/>
    </row>
    <row r="15473" spans="4:4">
      <c r="D15473"/>
    </row>
    <row r="15474" spans="4:4">
      <c r="D15474"/>
    </row>
    <row r="15475" spans="4:4">
      <c r="D15475"/>
    </row>
    <row r="15476" spans="4:4">
      <c r="D15476"/>
    </row>
    <row r="15477" spans="4:4">
      <c r="D15477"/>
    </row>
    <row r="15478" spans="4:4">
      <c r="D15478"/>
    </row>
    <row r="15479" spans="4:4">
      <c r="D15479"/>
    </row>
    <row r="15480" spans="4:4">
      <c r="D15480"/>
    </row>
    <row r="15481" spans="4:4">
      <c r="D15481"/>
    </row>
    <row r="15482" spans="4:4">
      <c r="D15482"/>
    </row>
    <row r="15483" spans="4:4">
      <c r="D15483"/>
    </row>
    <row r="15484" spans="4:4">
      <c r="D15484"/>
    </row>
    <row r="15485" spans="4:4">
      <c r="D15485"/>
    </row>
    <row r="15486" spans="4:4">
      <c r="D15486"/>
    </row>
    <row r="15487" spans="4:4">
      <c r="D15487"/>
    </row>
    <row r="15488" spans="4:4">
      <c r="D15488"/>
    </row>
    <row r="15489" spans="4:4">
      <c r="D15489"/>
    </row>
    <row r="15490" spans="4:4">
      <c r="D15490"/>
    </row>
    <row r="15491" spans="4:4">
      <c r="D15491"/>
    </row>
    <row r="15492" spans="4:4">
      <c r="D15492"/>
    </row>
    <row r="15493" spans="4:4">
      <c r="D15493"/>
    </row>
    <row r="15494" spans="4:4">
      <c r="D15494"/>
    </row>
    <row r="15495" spans="4:4">
      <c r="D15495"/>
    </row>
    <row r="15496" spans="4:4">
      <c r="D15496"/>
    </row>
    <row r="15497" spans="4:4">
      <c r="D15497"/>
    </row>
    <row r="15498" spans="4:4">
      <c r="D15498"/>
    </row>
    <row r="15499" spans="4:4">
      <c r="D15499"/>
    </row>
    <row r="15500" spans="4:4">
      <c r="D15500"/>
    </row>
    <row r="15501" spans="4:4">
      <c r="D15501"/>
    </row>
    <row r="15502" spans="4:4">
      <c r="D15502"/>
    </row>
    <row r="15503" spans="4:4">
      <c r="D15503"/>
    </row>
    <row r="15504" spans="4:4">
      <c r="D15504"/>
    </row>
    <row r="15505" spans="4:4">
      <c r="D15505"/>
    </row>
    <row r="15506" spans="4:4">
      <c r="D15506"/>
    </row>
    <row r="15507" spans="4:4">
      <c r="D15507"/>
    </row>
    <row r="15508" spans="4:4">
      <c r="D15508"/>
    </row>
    <row r="15509" spans="4:4">
      <c r="D15509"/>
    </row>
    <row r="15510" spans="4:4">
      <c r="D15510"/>
    </row>
    <row r="15511" spans="4:4">
      <c r="D15511"/>
    </row>
    <row r="15512" spans="4:4">
      <c r="D15512"/>
    </row>
    <row r="15513" spans="4:4">
      <c r="D15513"/>
    </row>
    <row r="15514" spans="4:4">
      <c r="D15514"/>
    </row>
    <row r="15515" spans="4:4">
      <c r="D15515"/>
    </row>
    <row r="15516" spans="4:4">
      <c r="D15516"/>
    </row>
    <row r="15517" spans="4:4">
      <c r="D15517"/>
    </row>
    <row r="15518" spans="4:4">
      <c r="D15518"/>
    </row>
    <row r="15519" spans="4:4">
      <c r="D15519"/>
    </row>
    <row r="15520" spans="4:4">
      <c r="D15520"/>
    </row>
    <row r="15521" spans="4:4">
      <c r="D15521"/>
    </row>
    <row r="15522" spans="4:4">
      <c r="D15522"/>
    </row>
    <row r="15523" spans="4:4">
      <c r="D15523"/>
    </row>
    <row r="15524" spans="4:4">
      <c r="D15524"/>
    </row>
    <row r="15525" spans="4:4">
      <c r="D15525"/>
    </row>
    <row r="15526" spans="4:4">
      <c r="D15526"/>
    </row>
    <row r="15527" spans="4:4">
      <c r="D15527"/>
    </row>
    <row r="15528" spans="4:4">
      <c r="D15528"/>
    </row>
    <row r="15529" spans="4:4">
      <c r="D15529"/>
    </row>
    <row r="15530" spans="4:4">
      <c r="D15530"/>
    </row>
    <row r="15531" spans="4:4">
      <c r="D15531"/>
    </row>
    <row r="15532" spans="4:4">
      <c r="D15532"/>
    </row>
    <row r="15533" spans="4:4">
      <c r="D15533"/>
    </row>
    <row r="15534" spans="4:4">
      <c r="D15534"/>
    </row>
    <row r="15535" spans="4:4">
      <c r="D15535"/>
    </row>
    <row r="15536" spans="4:4">
      <c r="D15536"/>
    </row>
    <row r="15537" spans="4:4">
      <c r="D15537"/>
    </row>
    <row r="15538" spans="4:4">
      <c r="D15538"/>
    </row>
    <row r="15539" spans="4:4">
      <c r="D15539"/>
    </row>
    <row r="15540" spans="4:4">
      <c r="D15540"/>
    </row>
    <row r="15541" spans="4:4">
      <c r="D15541"/>
    </row>
    <row r="15542" spans="4:4">
      <c r="D15542"/>
    </row>
    <row r="15543" spans="4:4">
      <c r="D15543"/>
    </row>
    <row r="15544" spans="4:4">
      <c r="D15544"/>
    </row>
    <row r="15545" spans="4:4">
      <c r="D15545"/>
    </row>
    <row r="15546" spans="4:4">
      <c r="D15546"/>
    </row>
    <row r="15547" spans="4:4">
      <c r="D15547"/>
    </row>
    <row r="15548" spans="4:4">
      <c r="D15548"/>
    </row>
    <row r="15549" spans="4:4">
      <c r="D15549"/>
    </row>
    <row r="15550" spans="4:4">
      <c r="D15550"/>
    </row>
    <row r="15551" spans="4:4">
      <c r="D15551"/>
    </row>
    <row r="15552" spans="4:4">
      <c r="D15552"/>
    </row>
    <row r="15553" spans="4:4">
      <c r="D15553"/>
    </row>
    <row r="15554" spans="4:4">
      <c r="D15554"/>
    </row>
    <row r="15555" spans="4:4">
      <c r="D15555"/>
    </row>
    <row r="15556" spans="4:4">
      <c r="D15556"/>
    </row>
    <row r="15557" spans="4:4">
      <c r="D15557"/>
    </row>
    <row r="15558" spans="4:4">
      <c r="D15558"/>
    </row>
    <row r="15559" spans="4:4">
      <c r="D15559"/>
    </row>
    <row r="15560" spans="4:4">
      <c r="D15560"/>
    </row>
    <row r="15561" spans="4:4">
      <c r="D15561"/>
    </row>
    <row r="15562" spans="4:4">
      <c r="D15562"/>
    </row>
    <row r="15563" spans="4:4">
      <c r="D15563"/>
    </row>
    <row r="15564" spans="4:4">
      <c r="D15564"/>
    </row>
    <row r="15565" spans="4:4">
      <c r="D15565"/>
    </row>
    <row r="15566" spans="4:4">
      <c r="D15566"/>
    </row>
    <row r="15567" spans="4:4">
      <c r="D15567"/>
    </row>
    <row r="15568" spans="4:4">
      <c r="D15568"/>
    </row>
    <row r="15569" spans="4:4">
      <c r="D15569"/>
    </row>
    <row r="15570" spans="4:4">
      <c r="D15570"/>
    </row>
    <row r="15571" spans="4:4">
      <c r="D15571"/>
    </row>
    <row r="15572" spans="4:4">
      <c r="D15572"/>
    </row>
    <row r="15573" spans="4:4">
      <c r="D15573"/>
    </row>
    <row r="15574" spans="4:4">
      <c r="D15574"/>
    </row>
    <row r="15575" spans="4:4">
      <c r="D15575"/>
    </row>
    <row r="15576" spans="4:4">
      <c r="D15576"/>
    </row>
    <row r="15577" spans="4:4">
      <c r="D15577"/>
    </row>
    <row r="15578" spans="4:4">
      <c r="D15578"/>
    </row>
    <row r="15579" spans="4:4">
      <c r="D15579"/>
    </row>
    <row r="15580" spans="4:4">
      <c r="D15580"/>
    </row>
    <row r="15581" spans="4:4">
      <c r="D15581"/>
    </row>
    <row r="15582" spans="4:4">
      <c r="D15582"/>
    </row>
    <row r="15583" spans="4:4">
      <c r="D15583"/>
    </row>
    <row r="15584" spans="4:4">
      <c r="D15584"/>
    </row>
    <row r="15585" spans="4:4">
      <c r="D15585"/>
    </row>
    <row r="15586" spans="4:4">
      <c r="D15586"/>
    </row>
    <row r="15587" spans="4:4">
      <c r="D15587"/>
    </row>
    <row r="15588" spans="4:4">
      <c r="D15588"/>
    </row>
    <row r="15589" spans="4:4">
      <c r="D15589"/>
    </row>
    <row r="15590" spans="4:4">
      <c r="D15590"/>
    </row>
    <row r="15591" spans="4:4">
      <c r="D15591"/>
    </row>
    <row r="15592" spans="4:4">
      <c r="D15592"/>
    </row>
    <row r="15593" spans="4:4">
      <c r="D15593"/>
    </row>
    <row r="15594" spans="4:4">
      <c r="D15594"/>
    </row>
    <row r="15595" spans="4:4">
      <c r="D15595"/>
    </row>
    <row r="15596" spans="4:4">
      <c r="D15596"/>
    </row>
    <row r="15597" spans="4:4">
      <c r="D15597"/>
    </row>
    <row r="15598" spans="4:4">
      <c r="D15598"/>
    </row>
    <row r="15599" spans="4:4">
      <c r="D15599"/>
    </row>
    <row r="15600" spans="4:4">
      <c r="D15600"/>
    </row>
    <row r="15601" spans="4:4">
      <c r="D15601"/>
    </row>
    <row r="15602" spans="4:4">
      <c r="D15602"/>
    </row>
    <row r="15603" spans="4:4">
      <c r="D15603"/>
    </row>
    <row r="15604" spans="4:4">
      <c r="D15604"/>
    </row>
    <row r="15605" spans="4:4">
      <c r="D15605"/>
    </row>
    <row r="15606" spans="4:4">
      <c r="D15606"/>
    </row>
    <row r="15607" spans="4:4">
      <c r="D15607"/>
    </row>
    <row r="15608" spans="4:4">
      <c r="D15608"/>
    </row>
    <row r="15609" spans="4:4">
      <c r="D15609"/>
    </row>
    <row r="15610" spans="4:4">
      <c r="D15610"/>
    </row>
    <row r="15611" spans="4:4">
      <c r="D15611"/>
    </row>
    <row r="15612" spans="4:4">
      <c r="D15612"/>
    </row>
    <row r="15613" spans="4:4">
      <c r="D15613"/>
    </row>
    <row r="15614" spans="4:4">
      <c r="D15614"/>
    </row>
    <row r="15615" spans="4:4">
      <c r="D15615"/>
    </row>
    <row r="15616" spans="4:4">
      <c r="D15616"/>
    </row>
    <row r="15617" spans="4:4">
      <c r="D15617"/>
    </row>
    <row r="15618" spans="4:4">
      <c r="D15618"/>
    </row>
    <row r="15619" spans="4:4">
      <c r="D15619"/>
    </row>
    <row r="15620" spans="4:4">
      <c r="D15620"/>
    </row>
    <row r="15621" spans="4:4">
      <c r="D15621"/>
    </row>
    <row r="15622" spans="4:4">
      <c r="D15622"/>
    </row>
    <row r="15623" spans="4:4">
      <c r="D15623"/>
    </row>
    <row r="15624" spans="4:4">
      <c r="D15624"/>
    </row>
    <row r="15625" spans="4:4">
      <c r="D15625"/>
    </row>
    <row r="15626" spans="4:4">
      <c r="D15626"/>
    </row>
    <row r="15627" spans="4:4">
      <c r="D15627"/>
    </row>
    <row r="15628" spans="4:4">
      <c r="D15628"/>
    </row>
    <row r="15629" spans="4:4">
      <c r="D15629"/>
    </row>
    <row r="15630" spans="4:4">
      <c r="D15630"/>
    </row>
    <row r="15631" spans="4:4">
      <c r="D15631"/>
    </row>
    <row r="15632" spans="4:4">
      <c r="D15632"/>
    </row>
    <row r="15633" spans="4:4">
      <c r="D15633"/>
    </row>
    <row r="15634" spans="4:4">
      <c r="D15634"/>
    </row>
    <row r="15635" spans="4:4">
      <c r="D15635"/>
    </row>
    <row r="15636" spans="4:4">
      <c r="D15636"/>
    </row>
    <row r="15637" spans="4:4">
      <c r="D15637"/>
    </row>
    <row r="15638" spans="4:4">
      <c r="D15638"/>
    </row>
    <row r="15639" spans="4:4">
      <c r="D15639"/>
    </row>
    <row r="15640" spans="4:4">
      <c r="D15640"/>
    </row>
    <row r="15641" spans="4:4">
      <c r="D15641"/>
    </row>
    <row r="15642" spans="4:4">
      <c r="D15642"/>
    </row>
    <row r="15643" spans="4:4">
      <c r="D15643"/>
    </row>
    <row r="15644" spans="4:4">
      <c r="D15644"/>
    </row>
    <row r="15645" spans="4:4">
      <c r="D15645"/>
    </row>
    <row r="15646" spans="4:4">
      <c r="D15646"/>
    </row>
    <row r="15647" spans="4:4">
      <c r="D15647"/>
    </row>
    <row r="15648" spans="4:4">
      <c r="D15648"/>
    </row>
    <row r="15649" spans="4:4">
      <c r="D15649"/>
    </row>
    <row r="15650" spans="4:4">
      <c r="D15650"/>
    </row>
    <row r="15651" spans="4:4">
      <c r="D15651"/>
    </row>
    <row r="15652" spans="4:4">
      <c r="D15652"/>
    </row>
    <row r="15653" spans="4:4">
      <c r="D15653"/>
    </row>
    <row r="15654" spans="4:4">
      <c r="D15654"/>
    </row>
    <row r="15655" spans="4:4">
      <c r="D15655"/>
    </row>
    <row r="15656" spans="4:4">
      <c r="D15656"/>
    </row>
    <row r="15657" spans="4:4">
      <c r="D15657"/>
    </row>
    <row r="15658" spans="4:4">
      <c r="D15658"/>
    </row>
    <row r="15659" spans="4:4">
      <c r="D15659"/>
    </row>
    <row r="15660" spans="4:4">
      <c r="D15660"/>
    </row>
    <row r="15661" spans="4:4">
      <c r="D15661"/>
    </row>
    <row r="15662" spans="4:4">
      <c r="D15662"/>
    </row>
    <row r="15663" spans="4:4">
      <c r="D15663"/>
    </row>
    <row r="15664" spans="4:4">
      <c r="D15664"/>
    </row>
    <row r="15665" spans="4:4">
      <c r="D15665"/>
    </row>
    <row r="15666" spans="4:4">
      <c r="D15666"/>
    </row>
    <row r="15667" spans="4:4">
      <c r="D15667"/>
    </row>
    <row r="15668" spans="4:4">
      <c r="D15668"/>
    </row>
    <row r="15669" spans="4:4">
      <c r="D15669"/>
    </row>
    <row r="15670" spans="4:4">
      <c r="D15670"/>
    </row>
    <row r="15671" spans="4:4">
      <c r="D15671"/>
    </row>
    <row r="15672" spans="4:4">
      <c r="D15672"/>
    </row>
    <row r="15673" spans="4:4">
      <c r="D15673"/>
    </row>
    <row r="15674" spans="4:4">
      <c r="D15674"/>
    </row>
    <row r="15675" spans="4:4">
      <c r="D15675"/>
    </row>
    <row r="15676" spans="4:4">
      <c r="D15676"/>
    </row>
    <row r="15677" spans="4:4">
      <c r="D15677"/>
    </row>
    <row r="15678" spans="4:4">
      <c r="D15678"/>
    </row>
    <row r="15679" spans="4:4">
      <c r="D15679"/>
    </row>
    <row r="15680" spans="4:4">
      <c r="D15680"/>
    </row>
    <row r="15681" spans="4:4">
      <c r="D15681"/>
    </row>
    <row r="15682" spans="4:4">
      <c r="D15682"/>
    </row>
    <row r="15683" spans="4:4">
      <c r="D15683"/>
    </row>
    <row r="15684" spans="4:4">
      <c r="D15684"/>
    </row>
    <row r="15685" spans="4:4">
      <c r="D15685"/>
    </row>
    <row r="15686" spans="4:4">
      <c r="D15686"/>
    </row>
    <row r="15687" spans="4:4">
      <c r="D15687"/>
    </row>
    <row r="15688" spans="4:4">
      <c r="D15688"/>
    </row>
    <row r="15689" spans="4:4">
      <c r="D15689"/>
    </row>
    <row r="15690" spans="4:4">
      <c r="D15690"/>
    </row>
    <row r="15691" spans="4:4">
      <c r="D15691"/>
    </row>
    <row r="15692" spans="4:4">
      <c r="D15692"/>
    </row>
    <row r="15693" spans="4:4">
      <c r="D15693"/>
    </row>
    <row r="15694" spans="4:4">
      <c r="D15694"/>
    </row>
    <row r="15695" spans="4:4">
      <c r="D15695"/>
    </row>
    <row r="15696" spans="4:4">
      <c r="D15696"/>
    </row>
    <row r="15697" spans="4:4">
      <c r="D15697"/>
    </row>
    <row r="15698" spans="4:4">
      <c r="D15698"/>
    </row>
    <row r="15699" spans="4:4">
      <c r="D15699"/>
    </row>
    <row r="15700" spans="4:4">
      <c r="D15700"/>
    </row>
    <row r="15701" spans="4:4">
      <c r="D15701"/>
    </row>
    <row r="15702" spans="4:4">
      <c r="D15702"/>
    </row>
    <row r="15703" spans="4:4">
      <c r="D15703"/>
    </row>
    <row r="15704" spans="4:4">
      <c r="D15704"/>
    </row>
    <row r="15705" spans="4:4">
      <c r="D15705"/>
    </row>
    <row r="15706" spans="4:4">
      <c r="D15706"/>
    </row>
    <row r="15707" spans="4:4">
      <c r="D15707"/>
    </row>
    <row r="15708" spans="4:4">
      <c r="D15708"/>
    </row>
    <row r="15709" spans="4:4">
      <c r="D15709"/>
    </row>
    <row r="15710" spans="4:4">
      <c r="D15710"/>
    </row>
    <row r="15711" spans="4:4">
      <c r="D15711"/>
    </row>
    <row r="15712" spans="4:4">
      <c r="D15712"/>
    </row>
    <row r="15713" spans="4:4">
      <c r="D15713"/>
    </row>
    <row r="15714" spans="4:4">
      <c r="D15714"/>
    </row>
    <row r="15715" spans="4:4">
      <c r="D15715"/>
    </row>
    <row r="15716" spans="4:4">
      <c r="D15716"/>
    </row>
    <row r="15717" spans="4:4">
      <c r="D15717"/>
    </row>
    <row r="15718" spans="4:4">
      <c r="D15718"/>
    </row>
    <row r="15719" spans="4:4">
      <c r="D15719"/>
    </row>
    <row r="15720" spans="4:4">
      <c r="D15720"/>
    </row>
    <row r="15721" spans="4:4">
      <c r="D15721"/>
    </row>
    <row r="15722" spans="4:4">
      <c r="D15722"/>
    </row>
    <row r="15723" spans="4:4">
      <c r="D15723"/>
    </row>
    <row r="15724" spans="4:4">
      <c r="D15724"/>
    </row>
    <row r="15725" spans="4:4">
      <c r="D15725"/>
    </row>
    <row r="15726" spans="4:4">
      <c r="D15726"/>
    </row>
    <row r="15727" spans="4:4">
      <c r="D15727"/>
    </row>
    <row r="15728" spans="4:4">
      <c r="D15728"/>
    </row>
    <row r="15729" spans="4:4">
      <c r="D15729"/>
    </row>
    <row r="15730" spans="4:4">
      <c r="D15730"/>
    </row>
    <row r="15731" spans="4:4">
      <c r="D15731"/>
    </row>
    <row r="15732" spans="4:4">
      <c r="D15732"/>
    </row>
    <row r="15733" spans="4:4">
      <c r="D15733"/>
    </row>
    <row r="15734" spans="4:4">
      <c r="D15734"/>
    </row>
    <row r="15735" spans="4:4">
      <c r="D15735"/>
    </row>
    <row r="15736" spans="4:4">
      <c r="D15736"/>
    </row>
    <row r="15737" spans="4:4">
      <c r="D15737"/>
    </row>
    <row r="15738" spans="4:4">
      <c r="D15738"/>
    </row>
    <row r="15739" spans="4:4">
      <c r="D15739"/>
    </row>
    <row r="15740" spans="4:4">
      <c r="D15740"/>
    </row>
    <row r="15741" spans="4:4">
      <c r="D15741"/>
    </row>
    <row r="15742" spans="4:4">
      <c r="D15742"/>
    </row>
    <row r="15743" spans="4:4">
      <c r="D15743"/>
    </row>
    <row r="15744" spans="4:4">
      <c r="D15744"/>
    </row>
    <row r="15745" spans="4:4">
      <c r="D15745"/>
    </row>
    <row r="15746" spans="4:4">
      <c r="D15746"/>
    </row>
    <row r="15747" spans="4:4">
      <c r="D15747"/>
    </row>
    <row r="15748" spans="4:4">
      <c r="D15748"/>
    </row>
    <row r="15749" spans="4:4">
      <c r="D15749"/>
    </row>
    <row r="15750" spans="4:4">
      <c r="D15750"/>
    </row>
    <row r="15751" spans="4:4">
      <c r="D15751"/>
    </row>
    <row r="15752" spans="4:4">
      <c r="D15752"/>
    </row>
    <row r="15753" spans="4:4">
      <c r="D15753"/>
    </row>
    <row r="15754" spans="4:4">
      <c r="D15754"/>
    </row>
    <row r="15755" spans="4:4">
      <c r="D15755"/>
    </row>
    <row r="15756" spans="4:4">
      <c r="D15756"/>
    </row>
    <row r="15757" spans="4:4">
      <c r="D15757"/>
    </row>
    <row r="15758" spans="4:4">
      <c r="D15758"/>
    </row>
    <row r="15759" spans="4:4">
      <c r="D15759"/>
    </row>
    <row r="15760" spans="4:4">
      <c r="D15760"/>
    </row>
    <row r="15761" spans="4:4">
      <c r="D15761"/>
    </row>
    <row r="15762" spans="4:4">
      <c r="D15762"/>
    </row>
    <row r="15763" spans="4:4">
      <c r="D15763"/>
    </row>
    <row r="15764" spans="4:4">
      <c r="D15764"/>
    </row>
    <row r="15765" spans="4:4">
      <c r="D15765"/>
    </row>
    <row r="15766" spans="4:4">
      <c r="D15766"/>
    </row>
    <row r="15767" spans="4:4">
      <c r="D15767"/>
    </row>
    <row r="15768" spans="4:4">
      <c r="D15768"/>
    </row>
    <row r="15769" spans="4:4">
      <c r="D15769"/>
    </row>
    <row r="15770" spans="4:4">
      <c r="D15770"/>
    </row>
    <row r="15771" spans="4:4">
      <c r="D15771"/>
    </row>
    <row r="15772" spans="4:4">
      <c r="D15772"/>
    </row>
    <row r="15773" spans="4:4">
      <c r="D15773"/>
    </row>
    <row r="15774" spans="4:4">
      <c r="D15774"/>
    </row>
    <row r="15775" spans="4:4">
      <c r="D15775"/>
    </row>
    <row r="15776" spans="4:4">
      <c r="D15776"/>
    </row>
    <row r="15777" spans="4:4">
      <c r="D15777"/>
    </row>
    <row r="15778" spans="4:4">
      <c r="D15778"/>
    </row>
    <row r="15779" spans="4:4">
      <c r="D15779"/>
    </row>
    <row r="15780" spans="4:4">
      <c r="D15780"/>
    </row>
    <row r="15781" spans="4:4">
      <c r="D15781"/>
    </row>
    <row r="15782" spans="4:4">
      <c r="D15782"/>
    </row>
    <row r="15783" spans="4:4">
      <c r="D15783"/>
    </row>
    <row r="15784" spans="4:4">
      <c r="D15784"/>
    </row>
    <row r="15785" spans="4:4">
      <c r="D15785"/>
    </row>
    <row r="15786" spans="4:4">
      <c r="D15786"/>
    </row>
    <row r="15787" spans="4:4">
      <c r="D15787"/>
    </row>
    <row r="15788" spans="4:4">
      <c r="D15788"/>
    </row>
    <row r="15789" spans="4:4">
      <c r="D15789"/>
    </row>
    <row r="15790" spans="4:4">
      <c r="D15790"/>
    </row>
    <row r="15791" spans="4:4">
      <c r="D15791"/>
    </row>
    <row r="15792" spans="4:4">
      <c r="D15792"/>
    </row>
    <row r="15793" spans="4:4">
      <c r="D15793"/>
    </row>
    <row r="15794" spans="4:4">
      <c r="D15794"/>
    </row>
    <row r="15795" spans="4:4">
      <c r="D15795"/>
    </row>
    <row r="15796" spans="4:4">
      <c r="D15796"/>
    </row>
    <row r="15797" spans="4:4">
      <c r="D15797"/>
    </row>
    <row r="15798" spans="4:4">
      <c r="D15798"/>
    </row>
    <row r="15799" spans="4:4">
      <c r="D15799"/>
    </row>
    <row r="15800" spans="4:4">
      <c r="D15800"/>
    </row>
    <row r="15801" spans="4:4">
      <c r="D15801"/>
    </row>
    <row r="15802" spans="4:4">
      <c r="D15802"/>
    </row>
    <row r="15803" spans="4:4">
      <c r="D15803"/>
    </row>
    <row r="15804" spans="4:4">
      <c r="D15804"/>
    </row>
    <row r="15805" spans="4:4">
      <c r="D15805"/>
    </row>
    <row r="15806" spans="4:4">
      <c r="D15806"/>
    </row>
    <row r="15807" spans="4:4">
      <c r="D15807"/>
    </row>
    <row r="15808" spans="4:4">
      <c r="D15808"/>
    </row>
    <row r="15809" spans="4:4">
      <c r="D15809"/>
    </row>
    <row r="15810" spans="4:4">
      <c r="D15810"/>
    </row>
    <row r="15811" spans="4:4">
      <c r="D15811"/>
    </row>
    <row r="15812" spans="4:4">
      <c r="D15812"/>
    </row>
    <row r="15813" spans="4:4">
      <c r="D15813"/>
    </row>
    <row r="15814" spans="4:4">
      <c r="D15814"/>
    </row>
    <row r="15815" spans="4:4">
      <c r="D15815"/>
    </row>
    <row r="15816" spans="4:4">
      <c r="D15816"/>
    </row>
    <row r="15817" spans="4:4">
      <c r="D15817"/>
    </row>
    <row r="15818" spans="4:4">
      <c r="D15818"/>
    </row>
    <row r="15819" spans="4:4">
      <c r="D15819"/>
    </row>
    <row r="15820" spans="4:4">
      <c r="D15820"/>
    </row>
    <row r="15821" spans="4:4">
      <c r="D15821"/>
    </row>
    <row r="15822" spans="4:4">
      <c r="D15822"/>
    </row>
    <row r="15823" spans="4:4">
      <c r="D15823"/>
    </row>
    <row r="15824" spans="4:4">
      <c r="D15824"/>
    </row>
    <row r="15825" spans="4:4">
      <c r="D15825"/>
    </row>
    <row r="15826" spans="4:4">
      <c r="D15826"/>
    </row>
    <row r="15827" spans="4:4">
      <c r="D15827"/>
    </row>
    <row r="15828" spans="4:4">
      <c r="D15828"/>
    </row>
    <row r="15829" spans="4:4">
      <c r="D15829"/>
    </row>
    <row r="15830" spans="4:4">
      <c r="D15830"/>
    </row>
    <row r="15831" spans="4:4">
      <c r="D15831"/>
    </row>
    <row r="15832" spans="4:4">
      <c r="D15832"/>
    </row>
    <row r="15833" spans="4:4">
      <c r="D15833"/>
    </row>
    <row r="15834" spans="4:4">
      <c r="D15834"/>
    </row>
    <row r="15835" spans="4:4">
      <c r="D15835"/>
    </row>
    <row r="15836" spans="4:4">
      <c r="D15836"/>
    </row>
    <row r="15837" spans="4:4">
      <c r="D15837"/>
    </row>
    <row r="15838" spans="4:4">
      <c r="D15838"/>
    </row>
    <row r="15839" spans="4:4">
      <c r="D15839"/>
    </row>
    <row r="15840" spans="4:4">
      <c r="D15840"/>
    </row>
    <row r="15841" spans="4:4">
      <c r="D15841"/>
    </row>
    <row r="15842" spans="4:4">
      <c r="D15842"/>
    </row>
    <row r="15843" spans="4:4">
      <c r="D15843"/>
    </row>
    <row r="15844" spans="4:4">
      <c r="D15844"/>
    </row>
    <row r="15845" spans="4:4">
      <c r="D15845"/>
    </row>
    <row r="15846" spans="4:4">
      <c r="D15846"/>
    </row>
    <row r="15847" spans="4:4">
      <c r="D15847"/>
    </row>
    <row r="15848" spans="4:4">
      <c r="D15848"/>
    </row>
    <row r="15849" spans="4:4">
      <c r="D15849"/>
    </row>
    <row r="15850" spans="4:4">
      <c r="D15850"/>
    </row>
    <row r="15851" spans="4:4">
      <c r="D15851"/>
    </row>
    <row r="15852" spans="4:4">
      <c r="D15852"/>
    </row>
    <row r="15853" spans="4:4">
      <c r="D15853"/>
    </row>
    <row r="15854" spans="4:4">
      <c r="D15854"/>
    </row>
    <row r="15855" spans="4:4">
      <c r="D15855"/>
    </row>
    <row r="15856" spans="4:4">
      <c r="D15856"/>
    </row>
    <row r="15857" spans="4:4">
      <c r="D15857"/>
    </row>
    <row r="15858" spans="4:4">
      <c r="D15858"/>
    </row>
    <row r="15859" spans="4:4">
      <c r="D15859"/>
    </row>
    <row r="15860" spans="4:4">
      <c r="D15860"/>
    </row>
    <row r="15861" spans="4:4">
      <c r="D15861"/>
    </row>
    <row r="15862" spans="4:4">
      <c r="D15862"/>
    </row>
    <row r="15863" spans="4:4">
      <c r="D15863"/>
    </row>
    <row r="15864" spans="4:4">
      <c r="D15864"/>
    </row>
    <row r="15865" spans="4:4">
      <c r="D15865"/>
    </row>
    <row r="15866" spans="4:4">
      <c r="D15866"/>
    </row>
    <row r="15867" spans="4:4">
      <c r="D15867"/>
    </row>
    <row r="15868" spans="4:4">
      <c r="D15868"/>
    </row>
    <row r="15869" spans="4:4">
      <c r="D15869"/>
    </row>
    <row r="15870" spans="4:4">
      <c r="D15870"/>
    </row>
    <row r="15871" spans="4:4">
      <c r="D15871"/>
    </row>
    <row r="15872" spans="4:4">
      <c r="D15872"/>
    </row>
    <row r="15873" spans="4:4">
      <c r="D15873"/>
    </row>
    <row r="15874" spans="4:4">
      <c r="D15874"/>
    </row>
    <row r="15875" spans="4:4">
      <c r="D15875"/>
    </row>
    <row r="15876" spans="4:4">
      <c r="D15876"/>
    </row>
    <row r="15877" spans="4:4">
      <c r="D15877"/>
    </row>
    <row r="15878" spans="4:4">
      <c r="D15878"/>
    </row>
    <row r="15879" spans="4:4">
      <c r="D15879"/>
    </row>
    <row r="15880" spans="4:4">
      <c r="D15880"/>
    </row>
    <row r="15881" spans="4:4">
      <c r="D15881"/>
    </row>
    <row r="15882" spans="4:4">
      <c r="D15882"/>
    </row>
    <row r="15883" spans="4:4">
      <c r="D15883"/>
    </row>
    <row r="15884" spans="4:4">
      <c r="D15884"/>
    </row>
    <row r="15885" spans="4:4">
      <c r="D15885"/>
    </row>
    <row r="15886" spans="4:4">
      <c r="D15886"/>
    </row>
    <row r="15887" spans="4:4">
      <c r="D15887"/>
    </row>
    <row r="15888" spans="4:4">
      <c r="D15888"/>
    </row>
    <row r="15889" spans="4:4">
      <c r="D15889"/>
    </row>
    <row r="15890" spans="4:4">
      <c r="D15890"/>
    </row>
    <row r="15891" spans="4:4">
      <c r="D15891"/>
    </row>
    <row r="15892" spans="4:4">
      <c r="D15892"/>
    </row>
    <row r="15893" spans="4:4">
      <c r="D15893"/>
    </row>
    <row r="15894" spans="4:4">
      <c r="D15894"/>
    </row>
    <row r="15895" spans="4:4">
      <c r="D15895"/>
    </row>
    <row r="15896" spans="4:4">
      <c r="D15896"/>
    </row>
    <row r="15897" spans="4:4">
      <c r="D15897"/>
    </row>
    <row r="15898" spans="4:4">
      <c r="D15898"/>
    </row>
    <row r="15899" spans="4:4">
      <c r="D15899"/>
    </row>
    <row r="15900" spans="4:4">
      <c r="D15900"/>
    </row>
    <row r="15901" spans="4:4">
      <c r="D15901"/>
    </row>
    <row r="15902" spans="4:4">
      <c r="D15902"/>
    </row>
    <row r="15903" spans="4:4">
      <c r="D15903"/>
    </row>
    <row r="15904" spans="4:4">
      <c r="D15904"/>
    </row>
    <row r="15905" spans="4:4">
      <c r="D15905"/>
    </row>
    <row r="15906" spans="4:4">
      <c r="D15906"/>
    </row>
    <row r="15907" spans="4:4">
      <c r="D15907"/>
    </row>
    <row r="15908" spans="4:4">
      <c r="D15908"/>
    </row>
    <row r="15909" spans="4:4">
      <c r="D15909"/>
    </row>
    <row r="15910" spans="4:4">
      <c r="D15910"/>
    </row>
    <row r="15911" spans="4:4">
      <c r="D15911"/>
    </row>
    <row r="15912" spans="4:4">
      <c r="D15912"/>
    </row>
    <row r="15913" spans="4:4">
      <c r="D15913"/>
    </row>
    <row r="15914" spans="4:4">
      <c r="D15914"/>
    </row>
    <row r="15915" spans="4:4">
      <c r="D15915"/>
    </row>
    <row r="15916" spans="4:4">
      <c r="D15916"/>
    </row>
    <row r="15917" spans="4:4">
      <c r="D15917"/>
    </row>
    <row r="15918" spans="4:4">
      <c r="D15918"/>
    </row>
    <row r="15919" spans="4:4">
      <c r="D15919"/>
    </row>
    <row r="15920" spans="4:4">
      <c r="D15920"/>
    </row>
    <row r="15921" spans="4:4">
      <c r="D15921"/>
    </row>
    <row r="15922" spans="4:4">
      <c r="D15922"/>
    </row>
    <row r="15923" spans="4:4">
      <c r="D15923"/>
    </row>
    <row r="15924" spans="4:4">
      <c r="D15924"/>
    </row>
    <row r="15925" spans="4:4">
      <c r="D15925"/>
    </row>
    <row r="15926" spans="4:4">
      <c r="D15926"/>
    </row>
    <row r="15927" spans="4:4">
      <c r="D15927"/>
    </row>
    <row r="15928" spans="4:4">
      <c r="D15928"/>
    </row>
    <row r="15929" spans="4:4">
      <c r="D15929"/>
    </row>
    <row r="15930" spans="4:4">
      <c r="D15930"/>
    </row>
    <row r="15931" spans="4:4">
      <c r="D15931"/>
    </row>
    <row r="15932" spans="4:4">
      <c r="D15932"/>
    </row>
    <row r="15933" spans="4:4">
      <c r="D15933"/>
    </row>
    <row r="15934" spans="4:4">
      <c r="D15934"/>
    </row>
    <row r="15935" spans="4:4">
      <c r="D15935"/>
    </row>
    <row r="15936" spans="4:4">
      <c r="D15936"/>
    </row>
    <row r="15937" spans="4:4">
      <c r="D15937"/>
    </row>
    <row r="15938" spans="4:4">
      <c r="D15938"/>
    </row>
    <row r="15939" spans="4:4">
      <c r="D15939"/>
    </row>
    <row r="15940" spans="4:4">
      <c r="D15940"/>
    </row>
    <row r="15941" spans="4:4">
      <c r="D15941"/>
    </row>
    <row r="15942" spans="4:4">
      <c r="D15942"/>
    </row>
    <row r="15943" spans="4:4">
      <c r="D15943"/>
    </row>
    <row r="15944" spans="4:4">
      <c r="D15944"/>
    </row>
    <row r="15945" spans="4:4">
      <c r="D15945"/>
    </row>
    <row r="15946" spans="4:4">
      <c r="D15946"/>
    </row>
    <row r="15947" spans="4:4">
      <c r="D15947"/>
    </row>
    <row r="15948" spans="4:4">
      <c r="D15948"/>
    </row>
    <row r="15949" spans="4:4">
      <c r="D15949"/>
    </row>
    <row r="15950" spans="4:4">
      <c r="D15950"/>
    </row>
    <row r="15951" spans="4:4">
      <c r="D15951"/>
    </row>
    <row r="15952" spans="4:4">
      <c r="D15952"/>
    </row>
    <row r="15953" spans="4:4">
      <c r="D15953"/>
    </row>
    <row r="15954" spans="4:4">
      <c r="D15954"/>
    </row>
    <row r="15955" spans="4:4">
      <c r="D15955"/>
    </row>
    <row r="15956" spans="4:4">
      <c r="D15956"/>
    </row>
    <row r="15957" spans="4:4">
      <c r="D15957"/>
    </row>
    <row r="15958" spans="4:4">
      <c r="D15958"/>
    </row>
    <row r="15959" spans="4:4">
      <c r="D15959"/>
    </row>
    <row r="15960" spans="4:4">
      <c r="D15960"/>
    </row>
    <row r="15961" spans="4:4">
      <c r="D15961"/>
    </row>
    <row r="15962" spans="4:4">
      <c r="D15962"/>
    </row>
    <row r="15963" spans="4:4">
      <c r="D15963"/>
    </row>
    <row r="15964" spans="4:4">
      <c r="D15964"/>
    </row>
    <row r="15965" spans="4:4">
      <c r="D15965"/>
    </row>
    <row r="15966" spans="4:4">
      <c r="D15966"/>
    </row>
    <row r="15967" spans="4:4">
      <c r="D15967"/>
    </row>
    <row r="15968" spans="4:4">
      <c r="D15968"/>
    </row>
    <row r="15969" spans="4:4">
      <c r="D15969"/>
    </row>
    <row r="15970" spans="4:4">
      <c r="D15970"/>
    </row>
    <row r="15971" spans="4:4">
      <c r="D15971"/>
    </row>
    <row r="15972" spans="4:4">
      <c r="D15972"/>
    </row>
    <row r="15973" spans="4:4">
      <c r="D15973"/>
    </row>
    <row r="15974" spans="4:4">
      <c r="D15974"/>
    </row>
    <row r="15975" spans="4:4">
      <c r="D15975"/>
    </row>
    <row r="15976" spans="4:4">
      <c r="D15976"/>
    </row>
    <row r="15977" spans="4:4">
      <c r="D15977"/>
    </row>
    <row r="15978" spans="4:4">
      <c r="D15978"/>
    </row>
    <row r="15979" spans="4:4">
      <c r="D15979"/>
    </row>
    <row r="15980" spans="4:4">
      <c r="D15980"/>
    </row>
    <row r="15981" spans="4:4">
      <c r="D15981"/>
    </row>
    <row r="15982" spans="4:4">
      <c r="D15982"/>
    </row>
    <row r="15983" spans="4:4">
      <c r="D15983"/>
    </row>
    <row r="15984" spans="4:4">
      <c r="D15984"/>
    </row>
    <row r="15985" spans="4:4">
      <c r="D15985"/>
    </row>
    <row r="15986" spans="4:4">
      <c r="D15986"/>
    </row>
    <row r="15987" spans="4:4">
      <c r="D15987"/>
    </row>
    <row r="15988" spans="4:4">
      <c r="D15988"/>
    </row>
    <row r="15989" spans="4:4">
      <c r="D15989"/>
    </row>
    <row r="15990" spans="4:4">
      <c r="D15990"/>
    </row>
    <row r="15991" spans="4:4">
      <c r="D15991"/>
    </row>
    <row r="15992" spans="4:4">
      <c r="D15992"/>
    </row>
    <row r="15993" spans="4:4">
      <c r="D15993"/>
    </row>
    <row r="15994" spans="4:4">
      <c r="D15994"/>
    </row>
    <row r="15995" spans="4:4">
      <c r="D15995"/>
    </row>
    <row r="15996" spans="4:4">
      <c r="D15996"/>
    </row>
    <row r="15997" spans="4:4">
      <c r="D15997"/>
    </row>
    <row r="15998" spans="4:4">
      <c r="D15998"/>
    </row>
    <row r="15999" spans="4:4">
      <c r="D15999"/>
    </row>
    <row r="16000" spans="4:4">
      <c r="D16000"/>
    </row>
    <row r="16001" spans="4:4">
      <c r="D16001"/>
    </row>
    <row r="16002" spans="4:4">
      <c r="D16002"/>
    </row>
    <row r="16003" spans="4:4">
      <c r="D16003"/>
    </row>
    <row r="16004" spans="4:4">
      <c r="D16004"/>
    </row>
    <row r="16005" spans="4:4">
      <c r="D16005"/>
    </row>
    <row r="16006" spans="4:4">
      <c r="D16006"/>
    </row>
    <row r="16007" spans="4:4">
      <c r="D16007"/>
    </row>
    <row r="16008" spans="4:4">
      <c r="D16008"/>
    </row>
    <row r="16009" spans="4:4">
      <c r="D16009"/>
    </row>
    <row r="16010" spans="4:4">
      <c r="D16010"/>
    </row>
    <row r="16011" spans="4:4">
      <c r="D16011"/>
    </row>
    <row r="16012" spans="4:4">
      <c r="D16012"/>
    </row>
    <row r="16013" spans="4:4">
      <c r="D16013"/>
    </row>
    <row r="16014" spans="4:4">
      <c r="D16014"/>
    </row>
    <row r="16015" spans="4:4">
      <c r="D16015"/>
    </row>
    <row r="16016" spans="4:4">
      <c r="D16016"/>
    </row>
    <row r="16017" spans="4:4">
      <c r="D16017"/>
    </row>
    <row r="16018" spans="4:4">
      <c r="D16018"/>
    </row>
    <row r="16019" spans="4:4">
      <c r="D16019"/>
    </row>
    <row r="16020" spans="4:4">
      <c r="D16020"/>
    </row>
    <row r="16021" spans="4:4">
      <c r="D16021"/>
    </row>
    <row r="16022" spans="4:4">
      <c r="D16022"/>
    </row>
    <row r="16023" spans="4:4">
      <c r="D16023"/>
    </row>
    <row r="16024" spans="4:4">
      <c r="D16024"/>
    </row>
    <row r="16025" spans="4:4">
      <c r="D16025"/>
    </row>
    <row r="16026" spans="4:4">
      <c r="D16026"/>
    </row>
    <row r="16027" spans="4:4">
      <c r="D16027"/>
    </row>
    <row r="16028" spans="4:4">
      <c r="D16028"/>
    </row>
    <row r="16029" spans="4:4">
      <c r="D16029"/>
    </row>
    <row r="16030" spans="4:4">
      <c r="D16030"/>
    </row>
    <row r="16031" spans="4:4">
      <c r="D16031"/>
    </row>
    <row r="16032" spans="4:4">
      <c r="D16032"/>
    </row>
    <row r="16033" spans="4:4">
      <c r="D16033"/>
    </row>
    <row r="16034" spans="4:4">
      <c r="D16034"/>
    </row>
    <row r="16035" spans="4:4">
      <c r="D16035"/>
    </row>
    <row r="16036" spans="4:4">
      <c r="D16036"/>
    </row>
    <row r="16037" spans="4:4">
      <c r="D16037"/>
    </row>
    <row r="16038" spans="4:4">
      <c r="D16038"/>
    </row>
    <row r="16039" spans="4:4">
      <c r="D16039"/>
    </row>
    <row r="16040" spans="4:4">
      <c r="D16040"/>
    </row>
    <row r="16041" spans="4:4">
      <c r="D16041"/>
    </row>
    <row r="16042" spans="4:4">
      <c r="D16042"/>
    </row>
    <row r="16043" spans="4:4">
      <c r="D16043"/>
    </row>
    <row r="16044" spans="4:4">
      <c r="D16044"/>
    </row>
    <row r="16045" spans="4:4">
      <c r="D16045"/>
    </row>
    <row r="16046" spans="4:4">
      <c r="D16046"/>
    </row>
    <row r="16047" spans="4:4">
      <c r="D16047"/>
    </row>
    <row r="16048" spans="4:4">
      <c r="D16048"/>
    </row>
    <row r="16049" spans="4:4">
      <c r="D16049"/>
    </row>
    <row r="16050" spans="4:4">
      <c r="D16050"/>
    </row>
    <row r="16051" spans="4:4">
      <c r="D16051"/>
    </row>
    <row r="16052" spans="4:4">
      <c r="D16052"/>
    </row>
    <row r="16053" spans="4:4">
      <c r="D16053"/>
    </row>
    <row r="16054" spans="4:4">
      <c r="D16054"/>
    </row>
    <row r="16055" spans="4:4">
      <c r="D16055"/>
    </row>
    <row r="16056" spans="4:4">
      <c r="D16056"/>
    </row>
    <row r="16057" spans="4:4">
      <c r="D16057"/>
    </row>
    <row r="16058" spans="4:4">
      <c r="D16058"/>
    </row>
    <row r="16059" spans="4:4">
      <c r="D16059"/>
    </row>
    <row r="16060" spans="4:4">
      <c r="D16060"/>
    </row>
    <row r="16061" spans="4:4">
      <c r="D16061"/>
    </row>
    <row r="16062" spans="4:4">
      <c r="D16062"/>
    </row>
    <row r="16063" spans="4:4">
      <c r="D16063"/>
    </row>
    <row r="16064" spans="4:4">
      <c r="D16064"/>
    </row>
    <row r="16065" spans="4:4">
      <c r="D16065"/>
    </row>
    <row r="16066" spans="4:4">
      <c r="D16066"/>
    </row>
    <row r="16067" spans="4:4">
      <c r="D16067"/>
    </row>
    <row r="16068" spans="4:4">
      <c r="D16068"/>
    </row>
    <row r="16069" spans="4:4">
      <c r="D16069"/>
    </row>
    <row r="16070" spans="4:4">
      <c r="D16070"/>
    </row>
    <row r="16071" spans="4:4">
      <c r="D16071"/>
    </row>
    <row r="16072" spans="4:4">
      <c r="D16072"/>
    </row>
    <row r="16073" spans="4:4">
      <c r="D16073"/>
    </row>
    <row r="16074" spans="4:4">
      <c r="D16074"/>
    </row>
    <row r="16075" spans="4:4">
      <c r="D16075"/>
    </row>
    <row r="16076" spans="4:4">
      <c r="D16076"/>
    </row>
    <row r="16077" spans="4:4">
      <c r="D16077"/>
    </row>
    <row r="16078" spans="4:4">
      <c r="D16078"/>
    </row>
    <row r="16079" spans="4:4">
      <c r="D16079"/>
    </row>
    <row r="16080" spans="4:4">
      <c r="D16080"/>
    </row>
    <row r="16081" spans="4:4">
      <c r="D16081"/>
    </row>
    <row r="16082" spans="4:4">
      <c r="D16082"/>
    </row>
    <row r="16083" spans="4:4">
      <c r="D16083"/>
    </row>
    <row r="16084" spans="4:4">
      <c r="D16084"/>
    </row>
    <row r="16085" spans="4:4">
      <c r="D16085"/>
    </row>
    <row r="16086" spans="4:4">
      <c r="D16086"/>
    </row>
    <row r="16087" spans="4:4">
      <c r="D16087"/>
    </row>
    <row r="16088" spans="4:4">
      <c r="D16088"/>
    </row>
    <row r="16089" spans="4:4">
      <c r="D16089"/>
    </row>
    <row r="16090" spans="4:4">
      <c r="D16090"/>
    </row>
    <row r="16091" spans="4:4">
      <c r="D16091"/>
    </row>
    <row r="16092" spans="4:4">
      <c r="D16092"/>
    </row>
    <row r="16093" spans="4:4">
      <c r="D16093"/>
    </row>
    <row r="16094" spans="4:4">
      <c r="D16094"/>
    </row>
    <row r="16095" spans="4:4">
      <c r="D16095"/>
    </row>
    <row r="16096" spans="4:4">
      <c r="D16096"/>
    </row>
    <row r="16097" spans="4:4">
      <c r="D16097"/>
    </row>
    <row r="16098" spans="4:4">
      <c r="D16098"/>
    </row>
    <row r="16099" spans="4:4">
      <c r="D16099"/>
    </row>
    <row r="16100" spans="4:4">
      <c r="D16100"/>
    </row>
    <row r="16101" spans="4:4">
      <c r="D16101"/>
    </row>
    <row r="16102" spans="4:4">
      <c r="D16102"/>
    </row>
    <row r="16103" spans="4:4">
      <c r="D16103"/>
    </row>
    <row r="16104" spans="4:4">
      <c r="D16104"/>
    </row>
    <row r="16105" spans="4:4">
      <c r="D16105"/>
    </row>
    <row r="16106" spans="4:4">
      <c r="D16106"/>
    </row>
    <row r="16107" spans="4:4">
      <c r="D16107"/>
    </row>
    <row r="16108" spans="4:4">
      <c r="D16108"/>
    </row>
    <row r="16109" spans="4:4">
      <c r="D16109"/>
    </row>
    <row r="16110" spans="4:4">
      <c r="D16110"/>
    </row>
    <row r="16111" spans="4:4">
      <c r="D16111"/>
    </row>
    <row r="16112" spans="4:4">
      <c r="D16112"/>
    </row>
    <row r="16113" spans="4:4">
      <c r="D16113"/>
    </row>
    <row r="16114" spans="4:4">
      <c r="D16114"/>
    </row>
    <row r="16115" spans="4:4">
      <c r="D16115"/>
    </row>
    <row r="16116" spans="4:4">
      <c r="D16116"/>
    </row>
    <row r="16117" spans="4:4">
      <c r="D16117"/>
    </row>
    <row r="16118" spans="4:4">
      <c r="D16118"/>
    </row>
    <row r="16119" spans="4:4">
      <c r="D16119"/>
    </row>
    <row r="16120" spans="4:4">
      <c r="D16120"/>
    </row>
    <row r="16121" spans="4:4">
      <c r="D16121"/>
    </row>
    <row r="16122" spans="4:4">
      <c r="D16122"/>
    </row>
    <row r="16123" spans="4:4">
      <c r="D16123"/>
    </row>
    <row r="16124" spans="4:4">
      <c r="D16124"/>
    </row>
    <row r="16125" spans="4:4">
      <c r="D16125"/>
    </row>
    <row r="16126" spans="4:4">
      <c r="D16126"/>
    </row>
    <row r="16127" spans="4:4">
      <c r="D16127"/>
    </row>
    <row r="16128" spans="4:4">
      <c r="D16128"/>
    </row>
    <row r="16129" spans="4:4">
      <c r="D16129"/>
    </row>
    <row r="16130" spans="4:4">
      <c r="D16130"/>
    </row>
    <row r="16131" spans="4:4">
      <c r="D16131"/>
    </row>
    <row r="16132" spans="4:4">
      <c r="D16132"/>
    </row>
    <row r="16133" spans="4:4">
      <c r="D16133"/>
    </row>
    <row r="16134" spans="4:4">
      <c r="D16134"/>
    </row>
    <row r="16135" spans="4:4">
      <c r="D16135"/>
    </row>
    <row r="16136" spans="4:4">
      <c r="D16136"/>
    </row>
    <row r="16137" spans="4:4">
      <c r="D16137"/>
    </row>
    <row r="16138" spans="4:4">
      <c r="D16138"/>
    </row>
    <row r="16139" spans="4:4">
      <c r="D16139"/>
    </row>
    <row r="16140" spans="4:4">
      <c r="D16140"/>
    </row>
    <row r="16141" spans="4:4">
      <c r="D16141"/>
    </row>
    <row r="16142" spans="4:4">
      <c r="D16142"/>
    </row>
    <row r="16143" spans="4:4">
      <c r="D16143"/>
    </row>
    <row r="16144" spans="4:4">
      <c r="D16144"/>
    </row>
    <row r="16145" spans="4:4">
      <c r="D16145"/>
    </row>
    <row r="16146" spans="4:4">
      <c r="D16146"/>
    </row>
    <row r="16147" spans="4:4">
      <c r="D16147"/>
    </row>
    <row r="16148" spans="4:4">
      <c r="D16148"/>
    </row>
    <row r="16149" spans="4:4">
      <c r="D16149"/>
    </row>
    <row r="16150" spans="4:4">
      <c r="D16150"/>
    </row>
    <row r="16151" spans="4:4">
      <c r="D16151"/>
    </row>
    <row r="16152" spans="4:4">
      <c r="D16152"/>
    </row>
    <row r="16153" spans="4:4">
      <c r="D16153"/>
    </row>
    <row r="16154" spans="4:4">
      <c r="D16154"/>
    </row>
    <row r="16155" spans="4:4">
      <c r="D16155"/>
    </row>
    <row r="16156" spans="4:4">
      <c r="D16156"/>
    </row>
    <row r="16157" spans="4:4">
      <c r="D16157"/>
    </row>
    <row r="16158" spans="4:4">
      <c r="D16158"/>
    </row>
    <row r="16159" spans="4:4">
      <c r="D16159"/>
    </row>
    <row r="16160" spans="4:4">
      <c r="D16160"/>
    </row>
    <row r="16161" spans="4:4">
      <c r="D16161"/>
    </row>
    <row r="16162" spans="4:4">
      <c r="D16162"/>
    </row>
    <row r="16163" spans="4:4">
      <c r="D16163"/>
    </row>
    <row r="16164" spans="4:4">
      <c r="D16164"/>
    </row>
    <row r="16165" spans="4:4">
      <c r="D16165"/>
    </row>
    <row r="16166" spans="4:4">
      <c r="D16166"/>
    </row>
    <row r="16167" spans="4:4">
      <c r="D16167"/>
    </row>
    <row r="16168" spans="4:4">
      <c r="D16168"/>
    </row>
    <row r="16169" spans="4:4">
      <c r="D16169"/>
    </row>
    <row r="16170" spans="4:4">
      <c r="D16170"/>
    </row>
    <row r="16171" spans="4:4">
      <c r="D16171"/>
    </row>
    <row r="16172" spans="4:4">
      <c r="D16172"/>
    </row>
    <row r="16173" spans="4:4">
      <c r="D16173"/>
    </row>
    <row r="16174" spans="4:4">
      <c r="D16174"/>
    </row>
    <row r="16175" spans="4:4">
      <c r="D16175"/>
    </row>
    <row r="16176" spans="4:4">
      <c r="D16176"/>
    </row>
    <row r="16177" spans="4:4">
      <c r="D16177"/>
    </row>
    <row r="16178" spans="4:4">
      <c r="D16178"/>
    </row>
    <row r="16179" spans="4:4">
      <c r="D16179"/>
    </row>
    <row r="16180" spans="4:4">
      <c r="D16180"/>
    </row>
    <row r="16181" spans="4:4">
      <c r="D16181"/>
    </row>
    <row r="16182" spans="4:4">
      <c r="D16182"/>
    </row>
    <row r="16183" spans="4:4">
      <c r="D16183"/>
    </row>
    <row r="16184" spans="4:4">
      <c r="D16184"/>
    </row>
    <row r="16185" spans="4:4">
      <c r="D16185"/>
    </row>
    <row r="16186" spans="4:4">
      <c r="D16186"/>
    </row>
    <row r="16187" spans="4:4">
      <c r="D16187"/>
    </row>
    <row r="16188" spans="4:4">
      <c r="D16188"/>
    </row>
    <row r="16189" spans="4:4">
      <c r="D16189"/>
    </row>
    <row r="16190" spans="4:4">
      <c r="D16190"/>
    </row>
    <row r="16191" spans="4:4">
      <c r="D16191"/>
    </row>
    <row r="16192" spans="4:4">
      <c r="D16192"/>
    </row>
    <row r="16193" spans="4:4">
      <c r="D16193"/>
    </row>
    <row r="16194" spans="4:4">
      <c r="D16194"/>
    </row>
    <row r="16195" spans="4:4">
      <c r="D16195"/>
    </row>
    <row r="16196" spans="4:4">
      <c r="D16196"/>
    </row>
    <row r="16197" spans="4:4">
      <c r="D16197"/>
    </row>
    <row r="16198" spans="4:4">
      <c r="D16198"/>
    </row>
    <row r="16199" spans="4:4">
      <c r="D16199"/>
    </row>
    <row r="16200" spans="4:4">
      <c r="D16200"/>
    </row>
    <row r="16201" spans="4:4">
      <c r="D16201"/>
    </row>
    <row r="16202" spans="4:4">
      <c r="D16202"/>
    </row>
    <row r="16203" spans="4:4">
      <c r="D16203"/>
    </row>
    <row r="16204" spans="4:4">
      <c r="D16204"/>
    </row>
    <row r="16205" spans="4:4">
      <c r="D16205"/>
    </row>
    <row r="16206" spans="4:4">
      <c r="D16206"/>
    </row>
    <row r="16207" spans="4:4">
      <c r="D16207"/>
    </row>
    <row r="16208" spans="4:4">
      <c r="D16208"/>
    </row>
    <row r="16209" spans="4:4">
      <c r="D16209"/>
    </row>
    <row r="16210" spans="4:4">
      <c r="D16210"/>
    </row>
    <row r="16211" spans="4:4">
      <c r="D16211"/>
    </row>
    <row r="16212" spans="4:4">
      <c r="D16212"/>
    </row>
    <row r="16213" spans="4:4">
      <c r="D16213"/>
    </row>
    <row r="16214" spans="4:4">
      <c r="D16214"/>
    </row>
    <row r="16215" spans="4:4">
      <c r="D16215"/>
    </row>
    <row r="16216" spans="4:4">
      <c r="D16216"/>
    </row>
    <row r="16217" spans="4:4">
      <c r="D16217"/>
    </row>
    <row r="16218" spans="4:4">
      <c r="D16218"/>
    </row>
    <row r="16219" spans="4:4">
      <c r="D16219"/>
    </row>
    <row r="16220" spans="4:4">
      <c r="D16220"/>
    </row>
    <row r="16221" spans="4:4">
      <c r="D16221"/>
    </row>
    <row r="16222" spans="4:4">
      <c r="D16222"/>
    </row>
    <row r="16223" spans="4:4">
      <c r="D16223"/>
    </row>
    <row r="16224" spans="4:4">
      <c r="D16224"/>
    </row>
    <row r="16225" spans="4:4">
      <c r="D16225"/>
    </row>
    <row r="16226" spans="4:4">
      <c r="D16226"/>
    </row>
    <row r="16227" spans="4:4">
      <c r="D16227"/>
    </row>
    <row r="16228" spans="4:4">
      <c r="D16228"/>
    </row>
    <row r="16229" spans="4:4">
      <c r="D16229"/>
    </row>
    <row r="16230" spans="4:4">
      <c r="D16230"/>
    </row>
    <row r="16231" spans="4:4">
      <c r="D16231"/>
    </row>
    <row r="16232" spans="4:4">
      <c r="D16232"/>
    </row>
    <row r="16233" spans="4:4">
      <c r="D16233"/>
    </row>
    <row r="16234" spans="4:4">
      <c r="D16234"/>
    </row>
    <row r="16235" spans="4:4">
      <c r="D16235"/>
    </row>
    <row r="16236" spans="4:4">
      <c r="D16236"/>
    </row>
    <row r="16237" spans="4:4">
      <c r="D16237"/>
    </row>
    <row r="16238" spans="4:4">
      <c r="D16238"/>
    </row>
    <row r="16239" spans="4:4">
      <c r="D16239"/>
    </row>
    <row r="16240" spans="4:4">
      <c r="D16240"/>
    </row>
    <row r="16241" spans="4:4">
      <c r="D16241"/>
    </row>
    <row r="16242" spans="4:4">
      <c r="D16242"/>
    </row>
    <row r="16243" spans="4:4">
      <c r="D16243"/>
    </row>
    <row r="16244" spans="4:4">
      <c r="D16244"/>
    </row>
    <row r="16245" spans="4:4">
      <c r="D16245"/>
    </row>
    <row r="16246" spans="4:4">
      <c r="D16246"/>
    </row>
    <row r="16247" spans="4:4">
      <c r="D16247"/>
    </row>
    <row r="16248" spans="4:4">
      <c r="D16248"/>
    </row>
    <row r="16249" spans="4:4">
      <c r="D16249"/>
    </row>
    <row r="16250" spans="4:4">
      <c r="D16250"/>
    </row>
    <row r="16251" spans="4:4">
      <c r="D16251"/>
    </row>
    <row r="16252" spans="4:4">
      <c r="D16252"/>
    </row>
    <row r="16253" spans="4:4">
      <c r="D16253"/>
    </row>
    <row r="16254" spans="4:4">
      <c r="D16254"/>
    </row>
    <row r="16255" spans="4:4">
      <c r="D16255"/>
    </row>
    <row r="16256" spans="4:4">
      <c r="D16256"/>
    </row>
    <row r="16257" spans="4:4">
      <c r="D16257"/>
    </row>
    <row r="16258" spans="4:4">
      <c r="D16258"/>
    </row>
    <row r="16259" spans="4:4">
      <c r="D16259"/>
    </row>
    <row r="16260" spans="4:4">
      <c r="D16260"/>
    </row>
    <row r="16261" spans="4:4">
      <c r="D16261"/>
    </row>
    <row r="16262" spans="4:4">
      <c r="D16262"/>
    </row>
    <row r="16263" spans="4:4">
      <c r="D16263"/>
    </row>
    <row r="16264" spans="4:4">
      <c r="D16264"/>
    </row>
    <row r="16265" spans="4:4">
      <c r="D16265"/>
    </row>
    <row r="16266" spans="4:4">
      <c r="D16266"/>
    </row>
    <row r="16267" spans="4:4">
      <c r="D16267"/>
    </row>
    <row r="16268" spans="4:4">
      <c r="D16268"/>
    </row>
    <row r="16269" spans="4:4">
      <c r="D16269"/>
    </row>
    <row r="16270" spans="4:4">
      <c r="D16270"/>
    </row>
    <row r="16271" spans="4:4">
      <c r="D16271"/>
    </row>
    <row r="16272" spans="4:4">
      <c r="D16272"/>
    </row>
    <row r="16273" spans="4:4">
      <c r="D16273"/>
    </row>
    <row r="16274" spans="4:4">
      <c r="D16274"/>
    </row>
    <row r="16275" spans="4:4">
      <c r="D16275"/>
    </row>
    <row r="16276" spans="4:4">
      <c r="D16276"/>
    </row>
    <row r="16277" spans="4:4">
      <c r="D16277"/>
    </row>
    <row r="16278" spans="4:4">
      <c r="D16278"/>
    </row>
    <row r="16279" spans="4:4">
      <c r="D16279"/>
    </row>
    <row r="16280" spans="4:4">
      <c r="D16280"/>
    </row>
    <row r="16281" spans="4:4">
      <c r="D16281"/>
    </row>
    <row r="16282" spans="4:4">
      <c r="D16282"/>
    </row>
    <row r="16283" spans="4:4">
      <c r="D16283"/>
    </row>
    <row r="16284" spans="4:4">
      <c r="D16284"/>
    </row>
    <row r="16285" spans="4:4">
      <c r="D16285"/>
    </row>
    <row r="16286" spans="4:4">
      <c r="D16286"/>
    </row>
    <row r="16287" spans="4:4">
      <c r="D16287"/>
    </row>
    <row r="16288" spans="4:4">
      <c r="D16288"/>
    </row>
    <row r="16289" spans="4:4">
      <c r="D16289"/>
    </row>
    <row r="16290" spans="4:4">
      <c r="D16290"/>
    </row>
    <row r="16291" spans="4:4">
      <c r="D16291"/>
    </row>
    <row r="16292" spans="4:4">
      <c r="D16292"/>
    </row>
    <row r="16293" spans="4:4">
      <c r="D16293"/>
    </row>
    <row r="16294" spans="4:4">
      <c r="D16294"/>
    </row>
    <row r="16295" spans="4:4">
      <c r="D16295"/>
    </row>
    <row r="16296" spans="4:4">
      <c r="D16296"/>
    </row>
    <row r="16297" spans="4:4">
      <c r="D16297"/>
    </row>
    <row r="16298" spans="4:4">
      <c r="D16298"/>
    </row>
    <row r="16299" spans="4:4">
      <c r="D16299"/>
    </row>
    <row r="16300" spans="4:4">
      <c r="D16300"/>
    </row>
    <row r="16301" spans="4:4">
      <c r="D16301"/>
    </row>
    <row r="16302" spans="4:4">
      <c r="D16302"/>
    </row>
    <row r="16303" spans="4:4">
      <c r="D16303"/>
    </row>
    <row r="16304" spans="4:4">
      <c r="D16304"/>
    </row>
    <row r="16305" spans="4:4">
      <c r="D16305"/>
    </row>
    <row r="16306" spans="4:4">
      <c r="D16306"/>
    </row>
    <row r="16307" spans="4:4">
      <c r="D16307"/>
    </row>
    <row r="16308" spans="4:4">
      <c r="D16308"/>
    </row>
    <row r="16309" spans="4:4">
      <c r="D16309"/>
    </row>
    <row r="16310" spans="4:4">
      <c r="D16310"/>
    </row>
    <row r="16311" spans="4:4">
      <c r="D16311"/>
    </row>
    <row r="16312" spans="4:4">
      <c r="D16312"/>
    </row>
    <row r="16313" spans="4:4">
      <c r="D16313"/>
    </row>
    <row r="16314" spans="4:4">
      <c r="D16314"/>
    </row>
    <row r="16315" spans="4:4">
      <c r="D16315"/>
    </row>
    <row r="16316" spans="4:4">
      <c r="D16316"/>
    </row>
    <row r="16317" spans="4:4">
      <c r="D16317"/>
    </row>
    <row r="16318" spans="4:4">
      <c r="D16318"/>
    </row>
    <row r="16319" spans="4:4">
      <c r="D16319"/>
    </row>
    <row r="16320" spans="4:4">
      <c r="D16320"/>
    </row>
    <row r="16321" spans="4:4">
      <c r="D16321"/>
    </row>
    <row r="16322" spans="4:4">
      <c r="D16322"/>
    </row>
    <row r="16323" spans="4:4">
      <c r="D16323"/>
    </row>
    <row r="16324" spans="4:4">
      <c r="D16324"/>
    </row>
    <row r="16325" spans="4:4">
      <c r="D16325"/>
    </row>
    <row r="16326" spans="4:4">
      <c r="D16326"/>
    </row>
    <row r="16327" spans="4:4">
      <c r="D16327"/>
    </row>
    <row r="16328" spans="4:4">
      <c r="D16328"/>
    </row>
    <row r="16329" spans="4:4">
      <c r="D16329"/>
    </row>
    <row r="16330" spans="4:4">
      <c r="D16330"/>
    </row>
    <row r="16331" spans="4:4">
      <c r="D16331"/>
    </row>
    <row r="16332" spans="4:4">
      <c r="D16332"/>
    </row>
    <row r="16333" spans="4:4">
      <c r="D16333"/>
    </row>
    <row r="16334" spans="4:4">
      <c r="D16334"/>
    </row>
    <row r="16335" spans="4:4">
      <c r="D16335"/>
    </row>
    <row r="16336" spans="4:4">
      <c r="D16336"/>
    </row>
    <row r="16337" spans="4:4">
      <c r="D16337"/>
    </row>
    <row r="16338" spans="4:4">
      <c r="D16338"/>
    </row>
    <row r="16339" spans="4:4">
      <c r="D16339"/>
    </row>
    <row r="16340" spans="4:4">
      <c r="D16340"/>
    </row>
    <row r="16341" spans="4:4">
      <c r="D16341"/>
    </row>
    <row r="16342" spans="4:4">
      <c r="D16342"/>
    </row>
    <row r="16343" spans="4:4">
      <c r="D16343"/>
    </row>
    <row r="16344" spans="4:4">
      <c r="D16344"/>
    </row>
    <row r="16345" spans="4:4">
      <c r="D16345"/>
    </row>
    <row r="16346" spans="4:4">
      <c r="D16346"/>
    </row>
    <row r="16347" spans="4:4">
      <c r="D16347"/>
    </row>
    <row r="16348" spans="4:4">
      <c r="D16348"/>
    </row>
    <row r="16349" spans="4:4">
      <c r="D16349"/>
    </row>
    <row r="16350" spans="4:4">
      <c r="D16350"/>
    </row>
    <row r="16351" spans="4:4">
      <c r="D16351"/>
    </row>
    <row r="16352" spans="4:4">
      <c r="D16352"/>
    </row>
    <row r="16353" spans="4:4">
      <c r="D16353"/>
    </row>
    <row r="16354" spans="4:4">
      <c r="D16354"/>
    </row>
    <row r="16355" spans="4:4">
      <c r="D16355"/>
    </row>
    <row r="16356" spans="4:4">
      <c r="D16356"/>
    </row>
    <row r="16357" spans="4:4">
      <c r="D16357"/>
    </row>
    <row r="16358" spans="4:4">
      <c r="D16358"/>
    </row>
    <row r="16359" spans="4:4">
      <c r="D16359"/>
    </row>
    <row r="16360" spans="4:4">
      <c r="D16360"/>
    </row>
    <row r="16361" spans="4:4">
      <c r="D16361"/>
    </row>
    <row r="16362" spans="4:4">
      <c r="D16362"/>
    </row>
    <row r="16363" spans="4:4">
      <c r="D16363"/>
    </row>
    <row r="16364" spans="4:4">
      <c r="D16364"/>
    </row>
    <row r="16365" spans="4:4">
      <c r="D16365"/>
    </row>
    <row r="16366" spans="4:4">
      <c r="D16366"/>
    </row>
    <row r="16367" spans="4:4">
      <c r="D16367"/>
    </row>
    <row r="16368" spans="4:4">
      <c r="D16368"/>
    </row>
    <row r="16369" spans="4:4">
      <c r="D16369"/>
    </row>
    <row r="16370" spans="4:4">
      <c r="D16370"/>
    </row>
    <row r="16371" spans="4:4">
      <c r="D16371"/>
    </row>
    <row r="16372" spans="4:4">
      <c r="D16372"/>
    </row>
    <row r="16373" spans="4:4">
      <c r="D16373"/>
    </row>
    <row r="16374" spans="4:4">
      <c r="D16374"/>
    </row>
    <row r="16375" spans="4:4">
      <c r="D16375"/>
    </row>
    <row r="16376" spans="4:4">
      <c r="D16376"/>
    </row>
    <row r="16377" spans="4:4">
      <c r="D16377"/>
    </row>
    <row r="16378" spans="4:4">
      <c r="D16378"/>
    </row>
    <row r="16379" spans="4:4">
      <c r="D16379"/>
    </row>
    <row r="16380" spans="4:4">
      <c r="D16380"/>
    </row>
    <row r="16381" spans="4:4">
      <c r="D16381"/>
    </row>
    <row r="16382" spans="4:4">
      <c r="D16382"/>
    </row>
    <row r="16383" spans="4:4">
      <c r="D16383"/>
    </row>
    <row r="16384" spans="4:4">
      <c r="D16384"/>
    </row>
    <row r="16385" spans="4:4">
      <c r="D16385"/>
    </row>
    <row r="16386" spans="4:4">
      <c r="D16386"/>
    </row>
    <row r="16387" spans="4:4">
      <c r="D16387"/>
    </row>
    <row r="16388" spans="4:4">
      <c r="D16388"/>
    </row>
    <row r="16389" spans="4:4">
      <c r="D16389"/>
    </row>
    <row r="16390" spans="4:4">
      <c r="D16390"/>
    </row>
    <row r="16391" spans="4:4">
      <c r="D16391"/>
    </row>
    <row r="16392" spans="4:4">
      <c r="D16392"/>
    </row>
    <row r="16393" spans="4:4">
      <c r="D16393"/>
    </row>
    <row r="16394" spans="4:4">
      <c r="D16394"/>
    </row>
    <row r="16395" spans="4:4">
      <c r="D16395"/>
    </row>
    <row r="16396" spans="4:4">
      <c r="D16396"/>
    </row>
    <row r="16397" spans="4:4">
      <c r="D16397"/>
    </row>
    <row r="16398" spans="4:4">
      <c r="D16398"/>
    </row>
    <row r="16399" spans="4:4">
      <c r="D16399"/>
    </row>
    <row r="16400" spans="4:4">
      <c r="D16400"/>
    </row>
    <row r="16401" spans="4:4">
      <c r="D16401"/>
    </row>
    <row r="16402" spans="4:4">
      <c r="D16402"/>
    </row>
    <row r="16403" spans="4:4">
      <c r="D16403"/>
    </row>
    <row r="16404" spans="4:4">
      <c r="D16404"/>
    </row>
    <row r="16405" spans="4:4">
      <c r="D16405"/>
    </row>
    <row r="16406" spans="4:4">
      <c r="D16406"/>
    </row>
    <row r="16407" spans="4:4">
      <c r="D16407"/>
    </row>
    <row r="16408" spans="4:4">
      <c r="D16408"/>
    </row>
    <row r="16409" spans="4:4">
      <c r="D16409"/>
    </row>
    <row r="16410" spans="4:4">
      <c r="D16410"/>
    </row>
    <row r="16411" spans="4:4">
      <c r="D16411"/>
    </row>
    <row r="16412" spans="4:4">
      <c r="D16412"/>
    </row>
    <row r="16413" spans="4:4">
      <c r="D16413"/>
    </row>
    <row r="16414" spans="4:4">
      <c r="D16414"/>
    </row>
    <row r="16415" spans="4:4">
      <c r="D16415"/>
    </row>
    <row r="16416" spans="4:4">
      <c r="D16416"/>
    </row>
    <row r="16417" spans="4:4">
      <c r="D16417"/>
    </row>
    <row r="16418" spans="4:4">
      <c r="D16418"/>
    </row>
    <row r="16419" spans="4:4">
      <c r="D16419"/>
    </row>
    <row r="16420" spans="4:4">
      <c r="D16420"/>
    </row>
    <row r="16421" spans="4:4">
      <c r="D16421"/>
    </row>
    <row r="16422" spans="4:4">
      <c r="D16422"/>
    </row>
    <row r="16423" spans="4:4">
      <c r="D16423"/>
    </row>
    <row r="16424" spans="4:4">
      <c r="D16424"/>
    </row>
    <row r="16425" spans="4:4">
      <c r="D16425"/>
    </row>
    <row r="16426" spans="4:4">
      <c r="D16426"/>
    </row>
    <row r="16427" spans="4:4">
      <c r="D16427"/>
    </row>
    <row r="16428" spans="4:4">
      <c r="D16428"/>
    </row>
    <row r="16429" spans="4:4">
      <c r="D16429"/>
    </row>
    <row r="16430" spans="4:4">
      <c r="D16430"/>
    </row>
    <row r="16431" spans="4:4">
      <c r="D16431"/>
    </row>
    <row r="16432" spans="4:4">
      <c r="D16432"/>
    </row>
    <row r="16433" spans="4:4">
      <c r="D16433"/>
    </row>
    <row r="16434" spans="4:4">
      <c r="D16434"/>
    </row>
    <row r="16435" spans="4:4">
      <c r="D16435"/>
    </row>
    <row r="16436" spans="4:4">
      <c r="D16436"/>
    </row>
    <row r="16437" spans="4:4">
      <c r="D16437"/>
    </row>
    <row r="16438" spans="4:4">
      <c r="D16438"/>
    </row>
    <row r="16439" spans="4:4">
      <c r="D16439"/>
    </row>
    <row r="16440" spans="4:4">
      <c r="D16440"/>
    </row>
    <row r="16441" spans="4:4">
      <c r="D16441"/>
    </row>
    <row r="16442" spans="4:4">
      <c r="D16442"/>
    </row>
    <row r="16443" spans="4:4">
      <c r="D16443"/>
    </row>
    <row r="16444" spans="4:4">
      <c r="D16444"/>
    </row>
    <row r="16445" spans="4:4">
      <c r="D16445"/>
    </row>
    <row r="16446" spans="4:4">
      <c r="D16446"/>
    </row>
    <row r="16447" spans="4:4">
      <c r="D16447"/>
    </row>
    <row r="16448" spans="4:4">
      <c r="D16448"/>
    </row>
    <row r="16449" spans="4:4">
      <c r="D16449"/>
    </row>
    <row r="16450" spans="4:4">
      <c r="D16450"/>
    </row>
    <row r="16451" spans="4:4">
      <c r="D16451"/>
    </row>
    <row r="16452" spans="4:4">
      <c r="D16452"/>
    </row>
    <row r="16453" spans="4:4">
      <c r="D16453"/>
    </row>
    <row r="16454" spans="4:4">
      <c r="D16454"/>
    </row>
    <row r="16455" spans="4:4">
      <c r="D16455"/>
    </row>
    <row r="16456" spans="4:4">
      <c r="D16456"/>
    </row>
    <row r="16457" spans="4:4">
      <c r="D16457"/>
    </row>
    <row r="16458" spans="4:4">
      <c r="D16458"/>
    </row>
    <row r="16459" spans="4:4">
      <c r="D16459"/>
    </row>
    <row r="16460" spans="4:4">
      <c r="D16460"/>
    </row>
    <row r="16461" spans="4:4">
      <c r="D16461"/>
    </row>
    <row r="16462" spans="4:4">
      <c r="D16462"/>
    </row>
    <row r="16463" spans="4:4">
      <c r="D16463"/>
    </row>
    <row r="16464" spans="4:4">
      <c r="D16464"/>
    </row>
    <row r="16465" spans="4:4">
      <c r="D16465"/>
    </row>
    <row r="16466" spans="4:4">
      <c r="D16466"/>
    </row>
    <row r="16467" spans="4:4">
      <c r="D16467"/>
    </row>
    <row r="16468" spans="4:4">
      <c r="D16468"/>
    </row>
    <row r="16469" spans="4:4">
      <c r="D16469"/>
    </row>
    <row r="16470" spans="4:4">
      <c r="D16470"/>
    </row>
    <row r="16471" spans="4:4">
      <c r="D16471"/>
    </row>
    <row r="16472" spans="4:4">
      <c r="D16472"/>
    </row>
    <row r="16473" spans="4:4">
      <c r="D16473"/>
    </row>
    <row r="16474" spans="4:4">
      <c r="D16474"/>
    </row>
    <row r="16475" spans="4:4">
      <c r="D16475"/>
    </row>
    <row r="16476" spans="4:4">
      <c r="D16476"/>
    </row>
    <row r="16477" spans="4:4">
      <c r="D16477"/>
    </row>
    <row r="16478" spans="4:4">
      <c r="D16478"/>
    </row>
    <row r="16479" spans="4:4">
      <c r="D16479"/>
    </row>
    <row r="16480" spans="4:4">
      <c r="D16480"/>
    </row>
    <row r="16481" spans="4:4">
      <c r="D16481"/>
    </row>
    <row r="16482" spans="4:4">
      <c r="D16482"/>
    </row>
    <row r="16483" spans="4:4">
      <c r="D16483"/>
    </row>
    <row r="16484" spans="4:4">
      <c r="D16484"/>
    </row>
    <row r="16485" spans="4:4">
      <c r="D16485"/>
    </row>
    <row r="16486" spans="4:4">
      <c r="D16486"/>
    </row>
    <row r="16487" spans="4:4">
      <c r="D16487"/>
    </row>
    <row r="16488" spans="4:4">
      <c r="D16488"/>
    </row>
    <row r="16489" spans="4:4">
      <c r="D16489"/>
    </row>
    <row r="16490" spans="4:4">
      <c r="D16490"/>
    </row>
    <row r="16491" spans="4:4">
      <c r="D16491"/>
    </row>
    <row r="16492" spans="4:4">
      <c r="D16492"/>
    </row>
    <row r="16493" spans="4:4">
      <c r="D16493"/>
    </row>
    <row r="16494" spans="4:4">
      <c r="D16494"/>
    </row>
    <row r="16495" spans="4:4">
      <c r="D16495"/>
    </row>
    <row r="16496" spans="4:4">
      <c r="D16496"/>
    </row>
    <row r="16497" spans="4:4">
      <c r="D16497"/>
    </row>
    <row r="16498" spans="4:4">
      <c r="D16498"/>
    </row>
    <row r="16499" spans="4:4">
      <c r="D16499"/>
    </row>
    <row r="16500" spans="4:4">
      <c r="D16500"/>
    </row>
    <row r="16501" spans="4:4">
      <c r="D16501"/>
    </row>
    <row r="16502" spans="4:4">
      <c r="D16502"/>
    </row>
    <row r="16503" spans="4:4">
      <c r="D16503"/>
    </row>
    <row r="16504" spans="4:4">
      <c r="D16504"/>
    </row>
    <row r="16505" spans="4:4">
      <c r="D16505"/>
    </row>
    <row r="16506" spans="4:4">
      <c r="D16506"/>
    </row>
    <row r="16507" spans="4:4">
      <c r="D16507"/>
    </row>
    <row r="16508" spans="4:4">
      <c r="D16508"/>
    </row>
    <row r="16509" spans="4:4">
      <c r="D16509"/>
    </row>
    <row r="16510" spans="4:4">
      <c r="D16510"/>
    </row>
    <row r="16511" spans="4:4">
      <c r="D16511"/>
    </row>
    <row r="16512" spans="4:4">
      <c r="D16512"/>
    </row>
    <row r="16513" spans="4:4">
      <c r="D16513"/>
    </row>
    <row r="16514" spans="4:4">
      <c r="D16514"/>
    </row>
    <row r="16515" spans="4:4">
      <c r="D16515"/>
    </row>
    <row r="16516" spans="4:4">
      <c r="D16516"/>
    </row>
    <row r="16517" spans="4:4">
      <c r="D16517"/>
    </row>
    <row r="16518" spans="4:4">
      <c r="D16518"/>
    </row>
    <row r="16519" spans="4:4">
      <c r="D16519"/>
    </row>
    <row r="16520" spans="4:4">
      <c r="D16520"/>
    </row>
    <row r="16521" spans="4:4">
      <c r="D16521"/>
    </row>
    <row r="16522" spans="4:4">
      <c r="D16522"/>
    </row>
    <row r="16523" spans="4:4">
      <c r="D16523"/>
    </row>
    <row r="16524" spans="4:4">
      <c r="D16524"/>
    </row>
    <row r="16525" spans="4:4">
      <c r="D16525"/>
    </row>
    <row r="16526" spans="4:4">
      <c r="D16526"/>
    </row>
    <row r="16527" spans="4:4">
      <c r="D16527"/>
    </row>
    <row r="16528" spans="4:4">
      <c r="D16528"/>
    </row>
    <row r="16529" spans="4:4">
      <c r="D16529"/>
    </row>
    <row r="16530" spans="4:4">
      <c r="D16530"/>
    </row>
    <row r="16531" spans="4:4">
      <c r="D16531"/>
    </row>
    <row r="16532" spans="4:4">
      <c r="D16532"/>
    </row>
    <row r="16533" spans="4:4">
      <c r="D16533"/>
    </row>
    <row r="16534" spans="4:4">
      <c r="D16534"/>
    </row>
    <row r="16535" spans="4:4">
      <c r="D16535"/>
    </row>
    <row r="16536" spans="4:4">
      <c r="D16536"/>
    </row>
    <row r="16537" spans="4:4">
      <c r="D16537"/>
    </row>
    <row r="16538" spans="4:4">
      <c r="D16538"/>
    </row>
    <row r="16539" spans="4:4">
      <c r="D16539"/>
    </row>
    <row r="16540" spans="4:4">
      <c r="D16540"/>
    </row>
    <row r="16541" spans="4:4">
      <c r="D16541"/>
    </row>
    <row r="16542" spans="4:4">
      <c r="D16542"/>
    </row>
    <row r="16543" spans="4:4">
      <c r="D16543"/>
    </row>
    <row r="16544" spans="4:4">
      <c r="D16544"/>
    </row>
    <row r="16545" spans="4:4">
      <c r="D16545"/>
    </row>
    <row r="16546" spans="4:4">
      <c r="D16546"/>
    </row>
    <row r="16547" spans="4:4">
      <c r="D16547"/>
    </row>
    <row r="16548" spans="4:4">
      <c r="D16548"/>
    </row>
    <row r="16549" spans="4:4">
      <c r="D16549"/>
    </row>
    <row r="16550" spans="4:4">
      <c r="D16550"/>
    </row>
    <row r="16551" spans="4:4">
      <c r="D16551"/>
    </row>
    <row r="16552" spans="4:4">
      <c r="D16552"/>
    </row>
    <row r="16553" spans="4:4">
      <c r="D16553"/>
    </row>
    <row r="16554" spans="4:4">
      <c r="D16554"/>
    </row>
    <row r="16555" spans="4:4">
      <c r="D16555"/>
    </row>
    <row r="16556" spans="4:4">
      <c r="D16556"/>
    </row>
    <row r="16557" spans="4:4">
      <c r="D16557"/>
    </row>
    <row r="16558" spans="4:4">
      <c r="D16558"/>
    </row>
    <row r="16559" spans="4:4">
      <c r="D16559"/>
    </row>
    <row r="16560" spans="4:4">
      <c r="D16560"/>
    </row>
    <row r="16561" spans="4:4">
      <c r="D16561"/>
    </row>
    <row r="16562" spans="4:4">
      <c r="D16562"/>
    </row>
    <row r="16563" spans="4:4">
      <c r="D16563"/>
    </row>
    <row r="16564" spans="4:4">
      <c r="D16564"/>
    </row>
    <row r="16565" spans="4:4">
      <c r="D16565"/>
    </row>
    <row r="16566" spans="4:4">
      <c r="D16566"/>
    </row>
    <row r="16567" spans="4:4">
      <c r="D16567"/>
    </row>
    <row r="16568" spans="4:4">
      <c r="D16568"/>
    </row>
    <row r="16569" spans="4:4">
      <c r="D16569"/>
    </row>
    <row r="16570" spans="4:4">
      <c r="D16570"/>
    </row>
    <row r="16571" spans="4:4">
      <c r="D16571"/>
    </row>
    <row r="16572" spans="4:4">
      <c r="D16572"/>
    </row>
    <row r="16573" spans="4:4">
      <c r="D16573"/>
    </row>
    <row r="16574" spans="4:4">
      <c r="D16574"/>
    </row>
    <row r="16575" spans="4:4">
      <c r="D16575"/>
    </row>
    <row r="16576" spans="4:4">
      <c r="D16576"/>
    </row>
    <row r="16577" spans="4:4">
      <c r="D16577"/>
    </row>
    <row r="16578" spans="4:4">
      <c r="D16578"/>
    </row>
    <row r="16579" spans="4:4">
      <c r="D16579"/>
    </row>
    <row r="16580" spans="4:4">
      <c r="D16580"/>
    </row>
    <row r="16581" spans="4:4">
      <c r="D16581"/>
    </row>
    <row r="16582" spans="4:4">
      <c r="D16582"/>
    </row>
    <row r="16583" spans="4:4">
      <c r="D16583"/>
    </row>
    <row r="16584" spans="4:4">
      <c r="D16584"/>
    </row>
    <row r="16585" spans="4:4">
      <c r="D16585"/>
    </row>
    <row r="16586" spans="4:4">
      <c r="D16586"/>
    </row>
    <row r="16587" spans="4:4">
      <c r="D16587"/>
    </row>
    <row r="16588" spans="4:4">
      <c r="D16588"/>
    </row>
    <row r="16589" spans="4:4">
      <c r="D16589"/>
    </row>
    <row r="16590" spans="4:4">
      <c r="D16590"/>
    </row>
    <row r="16591" spans="4:4">
      <c r="D16591"/>
    </row>
    <row r="16592" spans="4:4">
      <c r="D16592"/>
    </row>
    <row r="16593" spans="4:4">
      <c r="D16593"/>
    </row>
    <row r="16594" spans="4:4">
      <c r="D16594"/>
    </row>
    <row r="16595" spans="4:4">
      <c r="D16595"/>
    </row>
    <row r="16596" spans="4:4">
      <c r="D16596"/>
    </row>
    <row r="16597" spans="4:4">
      <c r="D16597"/>
    </row>
    <row r="16598" spans="4:4">
      <c r="D16598"/>
    </row>
    <row r="16599" spans="4:4">
      <c r="D16599"/>
    </row>
    <row r="16600" spans="4:4">
      <c r="D16600"/>
    </row>
    <row r="16601" spans="4:4">
      <c r="D16601"/>
    </row>
    <row r="16602" spans="4:4">
      <c r="D16602"/>
    </row>
    <row r="16603" spans="4:4">
      <c r="D16603"/>
    </row>
    <row r="16604" spans="4:4">
      <c r="D16604"/>
    </row>
    <row r="16605" spans="4:4">
      <c r="D16605"/>
    </row>
    <row r="16606" spans="4:4">
      <c r="D16606"/>
    </row>
    <row r="16607" spans="4:4">
      <c r="D16607"/>
    </row>
    <row r="16608" spans="4:4">
      <c r="D16608"/>
    </row>
    <row r="16609" spans="4:4">
      <c r="D16609"/>
    </row>
    <row r="16610" spans="4:4">
      <c r="D16610"/>
    </row>
    <row r="16611" spans="4:4">
      <c r="D16611"/>
    </row>
    <row r="16612" spans="4:4">
      <c r="D16612"/>
    </row>
    <row r="16613" spans="4:4">
      <c r="D16613"/>
    </row>
    <row r="16614" spans="4:4">
      <c r="D16614"/>
    </row>
    <row r="16615" spans="4:4">
      <c r="D16615"/>
    </row>
    <row r="16616" spans="4:4">
      <c r="D16616"/>
    </row>
    <row r="16617" spans="4:4">
      <c r="D16617"/>
    </row>
    <row r="16618" spans="4:4">
      <c r="D16618"/>
    </row>
    <row r="16619" spans="4:4">
      <c r="D16619"/>
    </row>
    <row r="16620" spans="4:4">
      <c r="D16620"/>
    </row>
    <row r="16621" spans="4:4">
      <c r="D16621"/>
    </row>
    <row r="16622" spans="4:4">
      <c r="D16622"/>
    </row>
    <row r="16623" spans="4:4">
      <c r="D16623"/>
    </row>
    <row r="16624" spans="4:4">
      <c r="D16624"/>
    </row>
    <row r="16625" spans="4:4">
      <c r="D16625"/>
    </row>
    <row r="16626" spans="4:4">
      <c r="D16626"/>
    </row>
    <row r="16627" spans="4:4">
      <c r="D16627"/>
    </row>
    <row r="16628" spans="4:4">
      <c r="D16628"/>
    </row>
    <row r="16629" spans="4:4">
      <c r="D16629"/>
    </row>
    <row r="16630" spans="4:4">
      <c r="D16630"/>
    </row>
    <row r="16631" spans="4:4">
      <c r="D16631"/>
    </row>
    <row r="16632" spans="4:4">
      <c r="D16632"/>
    </row>
    <row r="16633" spans="4:4">
      <c r="D16633"/>
    </row>
    <row r="16634" spans="4:4">
      <c r="D16634"/>
    </row>
    <row r="16635" spans="4:4">
      <c r="D16635"/>
    </row>
    <row r="16636" spans="4:4">
      <c r="D16636"/>
    </row>
    <row r="16637" spans="4:4">
      <c r="D16637"/>
    </row>
    <row r="16638" spans="4:4">
      <c r="D16638"/>
    </row>
    <row r="16639" spans="4:4">
      <c r="D16639"/>
    </row>
    <row r="16640" spans="4:4">
      <c r="D16640"/>
    </row>
    <row r="16641" spans="4:4">
      <c r="D16641"/>
    </row>
    <row r="16642" spans="4:4">
      <c r="D16642"/>
    </row>
    <row r="16643" spans="4:4">
      <c r="D16643"/>
    </row>
    <row r="16644" spans="4:4">
      <c r="D16644"/>
    </row>
    <row r="16645" spans="4:4">
      <c r="D16645"/>
    </row>
    <row r="16646" spans="4:4">
      <c r="D16646"/>
    </row>
    <row r="16647" spans="4:4">
      <c r="D16647"/>
    </row>
    <row r="16648" spans="4:4">
      <c r="D16648"/>
    </row>
    <row r="16649" spans="4:4">
      <c r="D16649"/>
    </row>
    <row r="16650" spans="4:4">
      <c r="D16650"/>
    </row>
    <row r="16651" spans="4:4">
      <c r="D16651"/>
    </row>
    <row r="16652" spans="4:4">
      <c r="D16652"/>
    </row>
    <row r="16653" spans="4:4">
      <c r="D16653"/>
    </row>
    <row r="16654" spans="4:4">
      <c r="D16654"/>
    </row>
    <row r="16655" spans="4:4">
      <c r="D16655"/>
    </row>
    <row r="16656" spans="4:4">
      <c r="D16656"/>
    </row>
    <row r="16657" spans="4:4">
      <c r="D16657"/>
    </row>
    <row r="16658" spans="4:4">
      <c r="D16658"/>
    </row>
    <row r="16659" spans="4:4">
      <c r="D16659"/>
    </row>
    <row r="16660" spans="4:4">
      <c r="D16660"/>
    </row>
    <row r="16661" spans="4:4">
      <c r="D16661"/>
    </row>
    <row r="16662" spans="4:4">
      <c r="D16662"/>
    </row>
    <row r="16663" spans="4:4">
      <c r="D16663"/>
    </row>
    <row r="16664" spans="4:4">
      <c r="D16664"/>
    </row>
    <row r="16665" spans="4:4">
      <c r="D16665"/>
    </row>
    <row r="16666" spans="4:4">
      <c r="D16666"/>
    </row>
    <row r="16667" spans="4:4">
      <c r="D16667"/>
    </row>
    <row r="16668" spans="4:4">
      <c r="D16668"/>
    </row>
    <row r="16669" spans="4:4">
      <c r="D16669"/>
    </row>
    <row r="16670" spans="4:4">
      <c r="D16670"/>
    </row>
    <row r="16671" spans="4:4">
      <c r="D16671"/>
    </row>
    <row r="16672" spans="4:4">
      <c r="D16672"/>
    </row>
    <row r="16673" spans="4:4">
      <c r="D16673"/>
    </row>
    <row r="16674" spans="4:4">
      <c r="D16674"/>
    </row>
    <row r="16675" spans="4:4">
      <c r="D16675"/>
    </row>
    <row r="16676" spans="4:4">
      <c r="D16676"/>
    </row>
    <row r="16677" spans="4:4">
      <c r="D16677"/>
    </row>
    <row r="16678" spans="4:4">
      <c r="D16678"/>
    </row>
    <row r="16679" spans="4:4">
      <c r="D16679"/>
    </row>
    <row r="16680" spans="4:4">
      <c r="D16680"/>
    </row>
    <row r="16681" spans="4:4">
      <c r="D16681"/>
    </row>
    <row r="16682" spans="4:4">
      <c r="D16682"/>
    </row>
    <row r="16683" spans="4:4">
      <c r="D16683"/>
    </row>
    <row r="16684" spans="4:4">
      <c r="D16684"/>
    </row>
    <row r="16685" spans="4:4">
      <c r="D16685"/>
    </row>
    <row r="16686" spans="4:4">
      <c r="D16686"/>
    </row>
    <row r="16687" spans="4:4">
      <c r="D16687"/>
    </row>
    <row r="16688" spans="4:4">
      <c r="D16688"/>
    </row>
    <row r="16689" spans="4:4">
      <c r="D16689"/>
    </row>
    <row r="16690" spans="4:4">
      <c r="D16690"/>
    </row>
    <row r="16691" spans="4:4">
      <c r="D16691"/>
    </row>
    <row r="16692" spans="4:4">
      <c r="D16692"/>
    </row>
    <row r="16693" spans="4:4">
      <c r="D16693"/>
    </row>
    <row r="16694" spans="4:4">
      <c r="D16694"/>
    </row>
    <row r="16695" spans="4:4">
      <c r="D16695"/>
    </row>
    <row r="16696" spans="4:4">
      <c r="D16696"/>
    </row>
    <row r="16697" spans="4:4">
      <c r="D16697"/>
    </row>
    <row r="16698" spans="4:4">
      <c r="D16698"/>
    </row>
    <row r="16699" spans="4:4">
      <c r="D16699"/>
    </row>
    <row r="16700" spans="4:4">
      <c r="D16700"/>
    </row>
    <row r="16701" spans="4:4">
      <c r="D16701"/>
    </row>
    <row r="16702" spans="4:4">
      <c r="D16702"/>
    </row>
    <row r="16703" spans="4:4">
      <c r="D16703"/>
    </row>
    <row r="16704" spans="4:4">
      <c r="D16704"/>
    </row>
    <row r="16705" spans="4:4">
      <c r="D16705"/>
    </row>
    <row r="16706" spans="4:4">
      <c r="D16706"/>
    </row>
    <row r="16707" spans="4:4">
      <c r="D16707"/>
    </row>
    <row r="16708" spans="4:4">
      <c r="D16708"/>
    </row>
    <row r="16709" spans="4:4">
      <c r="D16709"/>
    </row>
    <row r="16710" spans="4:4">
      <c r="D16710"/>
    </row>
    <row r="16711" spans="4:4">
      <c r="D16711"/>
    </row>
    <row r="16712" spans="4:4">
      <c r="D16712"/>
    </row>
    <row r="16713" spans="4:4">
      <c r="D16713"/>
    </row>
    <row r="16714" spans="4:4">
      <c r="D16714"/>
    </row>
    <row r="16715" spans="4:4">
      <c r="D16715"/>
    </row>
    <row r="16716" spans="4:4">
      <c r="D16716"/>
    </row>
    <row r="16717" spans="4:4">
      <c r="D16717"/>
    </row>
    <row r="16718" spans="4:4">
      <c r="D16718"/>
    </row>
    <row r="16719" spans="4:4">
      <c r="D16719"/>
    </row>
    <row r="16720" spans="4:4">
      <c r="D16720"/>
    </row>
    <row r="16721" spans="4:4">
      <c r="D16721"/>
    </row>
    <row r="16722" spans="4:4">
      <c r="D16722"/>
    </row>
    <row r="16723" spans="4:4">
      <c r="D16723"/>
    </row>
    <row r="16724" spans="4:4">
      <c r="D16724"/>
    </row>
    <row r="16725" spans="4:4">
      <c r="D16725"/>
    </row>
    <row r="16726" spans="4:4">
      <c r="D16726"/>
    </row>
    <row r="16727" spans="4:4">
      <c r="D16727"/>
    </row>
    <row r="16728" spans="4:4">
      <c r="D16728"/>
    </row>
    <row r="16729" spans="4:4">
      <c r="D16729"/>
    </row>
    <row r="16730" spans="4:4">
      <c r="D16730"/>
    </row>
    <row r="16731" spans="4:4">
      <c r="D16731"/>
    </row>
    <row r="16732" spans="4:4">
      <c r="D16732"/>
    </row>
    <row r="16733" spans="4:4">
      <c r="D16733"/>
    </row>
    <row r="16734" spans="4:4">
      <c r="D16734"/>
    </row>
    <row r="16735" spans="4:4">
      <c r="D16735"/>
    </row>
    <row r="16736" spans="4:4">
      <c r="D16736"/>
    </row>
    <row r="16737" spans="4:4">
      <c r="D16737"/>
    </row>
    <row r="16738" spans="4:4">
      <c r="D16738"/>
    </row>
    <row r="16739" spans="4:4">
      <c r="D16739"/>
    </row>
    <row r="16740" spans="4:4">
      <c r="D16740"/>
    </row>
    <row r="16741" spans="4:4">
      <c r="D16741"/>
    </row>
    <row r="16742" spans="4:4">
      <c r="D16742"/>
    </row>
    <row r="16743" spans="4:4">
      <c r="D16743"/>
    </row>
    <row r="16744" spans="4:4">
      <c r="D16744"/>
    </row>
    <row r="16745" spans="4:4">
      <c r="D16745"/>
    </row>
    <row r="16746" spans="4:4">
      <c r="D16746"/>
    </row>
    <row r="16747" spans="4:4">
      <c r="D16747"/>
    </row>
    <row r="16748" spans="4:4">
      <c r="D16748"/>
    </row>
    <row r="16749" spans="4:4">
      <c r="D16749"/>
    </row>
    <row r="16750" spans="4:4">
      <c r="D16750"/>
    </row>
    <row r="16751" spans="4:4">
      <c r="D16751"/>
    </row>
    <row r="16752" spans="4:4">
      <c r="D16752"/>
    </row>
    <row r="16753" spans="4:4">
      <c r="D16753"/>
    </row>
    <row r="16754" spans="4:4">
      <c r="D16754"/>
    </row>
    <row r="16755" spans="4:4">
      <c r="D16755"/>
    </row>
    <row r="16756" spans="4:4">
      <c r="D16756"/>
    </row>
    <row r="16757" spans="4:4">
      <c r="D16757"/>
    </row>
    <row r="16758" spans="4:4">
      <c r="D16758"/>
    </row>
    <row r="16759" spans="4:4">
      <c r="D16759"/>
    </row>
    <row r="16760" spans="4:4">
      <c r="D16760"/>
    </row>
    <row r="16761" spans="4:4">
      <c r="D16761"/>
    </row>
    <row r="16762" spans="4:4">
      <c r="D16762"/>
    </row>
    <row r="16763" spans="4:4">
      <c r="D16763"/>
    </row>
    <row r="16764" spans="4:4">
      <c r="D16764"/>
    </row>
    <row r="16765" spans="4:4">
      <c r="D16765"/>
    </row>
    <row r="16766" spans="4:4">
      <c r="D16766"/>
    </row>
    <row r="16767" spans="4:4">
      <c r="D16767"/>
    </row>
    <row r="16768" spans="4:4">
      <c r="D16768"/>
    </row>
    <row r="16769" spans="4:4">
      <c r="D16769"/>
    </row>
    <row r="16770" spans="4:4">
      <c r="D16770"/>
    </row>
    <row r="16771" spans="4:4">
      <c r="D16771"/>
    </row>
    <row r="16772" spans="4:4">
      <c r="D16772"/>
    </row>
    <row r="16773" spans="4:4">
      <c r="D16773"/>
    </row>
    <row r="16774" spans="4:4">
      <c r="D16774"/>
    </row>
    <row r="16775" spans="4:4">
      <c r="D16775"/>
    </row>
    <row r="16776" spans="4:4">
      <c r="D16776"/>
    </row>
    <row r="16777" spans="4:4">
      <c r="D16777"/>
    </row>
    <row r="16778" spans="4:4">
      <c r="D16778"/>
    </row>
    <row r="16779" spans="4:4">
      <c r="D16779"/>
    </row>
    <row r="16780" spans="4:4">
      <c r="D16780"/>
    </row>
    <row r="16781" spans="4:4">
      <c r="D16781"/>
    </row>
    <row r="16782" spans="4:4">
      <c r="D16782"/>
    </row>
    <row r="16783" spans="4:4">
      <c r="D16783"/>
    </row>
    <row r="16784" spans="4:4">
      <c r="D16784"/>
    </row>
    <row r="16785" spans="4:4">
      <c r="D16785"/>
    </row>
    <row r="16786" spans="4:4">
      <c r="D16786"/>
    </row>
    <row r="16787" spans="4:4">
      <c r="D16787"/>
    </row>
    <row r="16788" spans="4:4">
      <c r="D16788"/>
    </row>
    <row r="16789" spans="4:4">
      <c r="D16789"/>
    </row>
    <row r="16790" spans="4:4">
      <c r="D16790"/>
    </row>
    <row r="16791" spans="4:4">
      <c r="D16791"/>
    </row>
    <row r="16792" spans="4:4">
      <c r="D16792"/>
    </row>
    <row r="16793" spans="4:4">
      <c r="D16793"/>
    </row>
    <row r="16794" spans="4:4">
      <c r="D16794"/>
    </row>
    <row r="16795" spans="4:4">
      <c r="D16795"/>
    </row>
    <row r="16796" spans="4:4">
      <c r="D16796"/>
    </row>
    <row r="16797" spans="4:4">
      <c r="D16797"/>
    </row>
    <row r="16798" spans="4:4">
      <c r="D16798"/>
    </row>
    <row r="16799" spans="4:4">
      <c r="D16799"/>
    </row>
    <row r="16800" spans="4:4">
      <c r="D16800"/>
    </row>
    <row r="16801" spans="4:4">
      <c r="D16801"/>
    </row>
    <row r="16802" spans="4:4">
      <c r="D16802"/>
    </row>
    <row r="16803" spans="4:4">
      <c r="D16803"/>
    </row>
    <row r="16804" spans="4:4">
      <c r="D16804"/>
    </row>
    <row r="16805" spans="4:4">
      <c r="D16805"/>
    </row>
    <row r="16806" spans="4:4">
      <c r="D16806"/>
    </row>
    <row r="16807" spans="4:4">
      <c r="D16807"/>
    </row>
    <row r="16808" spans="4:4">
      <c r="D16808"/>
    </row>
    <row r="16809" spans="4:4">
      <c r="D16809"/>
    </row>
    <row r="16810" spans="4:4">
      <c r="D16810"/>
    </row>
    <row r="16811" spans="4:4">
      <c r="D16811"/>
    </row>
    <row r="16812" spans="4:4">
      <c r="D16812"/>
    </row>
    <row r="16813" spans="4:4">
      <c r="D16813"/>
    </row>
    <row r="16814" spans="4:4">
      <c r="D16814"/>
    </row>
    <row r="16815" spans="4:4">
      <c r="D16815"/>
    </row>
    <row r="16816" spans="4:4">
      <c r="D16816"/>
    </row>
    <row r="16817" spans="4:4">
      <c r="D16817"/>
    </row>
    <row r="16818" spans="4:4">
      <c r="D16818"/>
    </row>
    <row r="16819" spans="4:4">
      <c r="D16819"/>
    </row>
    <row r="16820" spans="4:4">
      <c r="D16820"/>
    </row>
    <row r="16821" spans="4:4">
      <c r="D16821"/>
    </row>
    <row r="16822" spans="4:4">
      <c r="D16822"/>
    </row>
    <row r="16823" spans="4:4">
      <c r="D16823"/>
    </row>
    <row r="16824" spans="4:4">
      <c r="D16824"/>
    </row>
    <row r="16825" spans="4:4">
      <c r="D16825"/>
    </row>
    <row r="16826" spans="4:4">
      <c r="D16826"/>
    </row>
    <row r="16827" spans="4:4">
      <c r="D16827"/>
    </row>
    <row r="16828" spans="4:4">
      <c r="D16828"/>
    </row>
    <row r="16829" spans="4:4">
      <c r="D16829"/>
    </row>
    <row r="16830" spans="4:4">
      <c r="D16830"/>
    </row>
    <row r="16831" spans="4:4">
      <c r="D16831"/>
    </row>
    <row r="16832" spans="4:4">
      <c r="D16832"/>
    </row>
    <row r="16833" spans="4:4">
      <c r="D16833"/>
    </row>
    <row r="16834" spans="4:4">
      <c r="D16834"/>
    </row>
    <row r="16835" spans="4:4">
      <c r="D16835"/>
    </row>
    <row r="16836" spans="4:4">
      <c r="D16836"/>
    </row>
    <row r="16837" spans="4:4">
      <c r="D16837"/>
    </row>
    <row r="16838" spans="4:4">
      <c r="D16838"/>
    </row>
    <row r="16839" spans="4:4">
      <c r="D16839"/>
    </row>
    <row r="16840" spans="4:4">
      <c r="D16840"/>
    </row>
    <row r="16841" spans="4:4">
      <c r="D16841"/>
    </row>
    <row r="16842" spans="4:4">
      <c r="D16842"/>
    </row>
    <row r="16843" spans="4:4">
      <c r="D16843"/>
    </row>
    <row r="16844" spans="4:4">
      <c r="D16844"/>
    </row>
    <row r="16845" spans="4:4">
      <c r="D16845"/>
    </row>
    <row r="16846" spans="4:4">
      <c r="D16846"/>
    </row>
    <row r="16847" spans="4:4">
      <c r="D16847"/>
    </row>
    <row r="16848" spans="4:4">
      <c r="D16848"/>
    </row>
    <row r="16849" spans="4:4">
      <c r="D16849"/>
    </row>
    <row r="16850" spans="4:4">
      <c r="D16850"/>
    </row>
    <row r="16851" spans="4:4">
      <c r="D16851"/>
    </row>
    <row r="16852" spans="4:4">
      <c r="D16852"/>
    </row>
    <row r="16853" spans="4:4">
      <c r="D16853"/>
    </row>
    <row r="16854" spans="4:4">
      <c r="D16854"/>
    </row>
    <row r="16855" spans="4:4">
      <c r="D16855"/>
    </row>
    <row r="16856" spans="4:4">
      <c r="D16856"/>
    </row>
    <row r="16857" spans="4:4">
      <c r="D16857"/>
    </row>
    <row r="16858" spans="4:4">
      <c r="D16858"/>
    </row>
    <row r="16859" spans="4:4">
      <c r="D16859"/>
    </row>
    <row r="16860" spans="4:4">
      <c r="D16860"/>
    </row>
    <row r="16861" spans="4:4">
      <c r="D16861"/>
    </row>
    <row r="16862" spans="4:4">
      <c r="D16862"/>
    </row>
    <row r="16863" spans="4:4">
      <c r="D16863"/>
    </row>
    <row r="16864" spans="4:4">
      <c r="D16864"/>
    </row>
    <row r="16865" spans="4:4">
      <c r="D16865"/>
    </row>
    <row r="16866" spans="4:4">
      <c r="D16866"/>
    </row>
    <row r="16867" spans="4:4">
      <c r="D16867"/>
    </row>
    <row r="16868" spans="4:4">
      <c r="D16868"/>
    </row>
    <row r="16869" spans="4:4">
      <c r="D16869"/>
    </row>
    <row r="16870" spans="4:4">
      <c r="D16870"/>
    </row>
    <row r="16871" spans="4:4">
      <c r="D16871"/>
    </row>
    <row r="16872" spans="4:4">
      <c r="D16872"/>
    </row>
    <row r="16873" spans="4:4">
      <c r="D16873"/>
    </row>
    <row r="16874" spans="4:4">
      <c r="D16874"/>
    </row>
    <row r="16875" spans="4:4">
      <c r="D16875"/>
    </row>
    <row r="16876" spans="4:4">
      <c r="D16876"/>
    </row>
    <row r="16877" spans="4:4">
      <c r="D16877"/>
    </row>
    <row r="16878" spans="4:4">
      <c r="D16878"/>
    </row>
    <row r="16879" spans="4:4">
      <c r="D16879"/>
    </row>
    <row r="16880" spans="4:4">
      <c r="D16880"/>
    </row>
    <row r="16881" spans="4:4">
      <c r="D16881"/>
    </row>
    <row r="16882" spans="4:4">
      <c r="D16882"/>
    </row>
    <row r="16883" spans="4:4">
      <c r="D16883"/>
    </row>
    <row r="16884" spans="4:4">
      <c r="D16884"/>
    </row>
    <row r="16885" spans="4:4">
      <c r="D16885"/>
    </row>
    <row r="16886" spans="4:4">
      <c r="D16886"/>
    </row>
    <row r="16887" spans="4:4">
      <c r="D16887"/>
    </row>
    <row r="16888" spans="4:4">
      <c r="D16888"/>
    </row>
    <row r="16889" spans="4:4">
      <c r="D16889"/>
    </row>
    <row r="16890" spans="4:4">
      <c r="D16890"/>
    </row>
    <row r="16891" spans="4:4">
      <c r="D16891"/>
    </row>
    <row r="16892" spans="4:4">
      <c r="D16892"/>
    </row>
    <row r="16893" spans="4:4">
      <c r="D16893"/>
    </row>
    <row r="16894" spans="4:4">
      <c r="D16894"/>
    </row>
    <row r="16895" spans="4:4">
      <c r="D16895"/>
    </row>
    <row r="16896" spans="4:4">
      <c r="D16896"/>
    </row>
    <row r="16897" spans="4:4">
      <c r="D16897"/>
    </row>
    <row r="16898" spans="4:4">
      <c r="D16898"/>
    </row>
    <row r="16899" spans="4:4">
      <c r="D16899"/>
    </row>
    <row r="16900" spans="4:4">
      <c r="D16900"/>
    </row>
    <row r="16901" spans="4:4">
      <c r="D16901"/>
    </row>
    <row r="16902" spans="4:4">
      <c r="D16902"/>
    </row>
    <row r="16903" spans="4:4">
      <c r="D16903"/>
    </row>
    <row r="16904" spans="4:4">
      <c r="D16904"/>
    </row>
    <row r="16905" spans="4:4">
      <c r="D16905"/>
    </row>
    <row r="16906" spans="4:4">
      <c r="D16906"/>
    </row>
    <row r="16907" spans="4:4">
      <c r="D16907"/>
    </row>
    <row r="16908" spans="4:4">
      <c r="D16908"/>
    </row>
    <row r="16909" spans="4:4">
      <c r="D16909"/>
    </row>
    <row r="16910" spans="4:4">
      <c r="D16910"/>
    </row>
    <row r="16911" spans="4:4">
      <c r="D16911"/>
    </row>
    <row r="16912" spans="4:4">
      <c r="D16912"/>
    </row>
    <row r="16913" spans="4:4">
      <c r="D16913"/>
    </row>
    <row r="16914" spans="4:4">
      <c r="D16914"/>
    </row>
    <row r="16915" spans="4:4">
      <c r="D16915"/>
    </row>
    <row r="16916" spans="4:4">
      <c r="D16916"/>
    </row>
    <row r="16917" spans="4:4">
      <c r="D16917"/>
    </row>
    <row r="16918" spans="4:4">
      <c r="D16918"/>
    </row>
    <row r="16919" spans="4:4">
      <c r="D16919"/>
    </row>
    <row r="16920" spans="4:4">
      <c r="D16920"/>
    </row>
    <row r="16921" spans="4:4">
      <c r="D16921"/>
    </row>
    <row r="16922" spans="4:4">
      <c r="D16922"/>
    </row>
    <row r="16923" spans="4:4">
      <c r="D16923"/>
    </row>
    <row r="16924" spans="4:4">
      <c r="D16924"/>
    </row>
    <row r="16925" spans="4:4">
      <c r="D16925"/>
    </row>
    <row r="16926" spans="4:4">
      <c r="D16926"/>
    </row>
    <row r="16927" spans="4:4">
      <c r="D16927"/>
    </row>
    <row r="16928" spans="4:4">
      <c r="D16928"/>
    </row>
    <row r="16929" spans="4:4">
      <c r="D16929"/>
    </row>
    <row r="16930" spans="4:4">
      <c r="D16930"/>
    </row>
    <row r="16931" spans="4:4">
      <c r="D16931"/>
    </row>
    <row r="16932" spans="4:4">
      <c r="D16932"/>
    </row>
    <row r="16933" spans="4:4">
      <c r="D16933"/>
    </row>
    <row r="16934" spans="4:4">
      <c r="D16934"/>
    </row>
    <row r="16935" spans="4:4">
      <c r="D16935"/>
    </row>
    <row r="16936" spans="4:4">
      <c r="D16936"/>
    </row>
    <row r="16937" spans="4:4">
      <c r="D16937"/>
    </row>
    <row r="16938" spans="4:4">
      <c r="D16938"/>
    </row>
    <row r="16939" spans="4:4">
      <c r="D16939"/>
    </row>
    <row r="16940" spans="4:4">
      <c r="D16940"/>
    </row>
    <row r="16941" spans="4:4">
      <c r="D16941"/>
    </row>
    <row r="16942" spans="4:4">
      <c r="D16942"/>
    </row>
    <row r="16943" spans="4:4">
      <c r="D16943"/>
    </row>
    <row r="16944" spans="4:4">
      <c r="D16944"/>
    </row>
    <row r="16945" spans="4:4">
      <c r="D16945"/>
    </row>
    <row r="16946" spans="4:4">
      <c r="D16946"/>
    </row>
    <row r="16947" spans="4:4">
      <c r="D16947"/>
    </row>
    <row r="16948" spans="4:4">
      <c r="D16948"/>
    </row>
    <row r="16949" spans="4:4">
      <c r="D16949"/>
    </row>
    <row r="16950" spans="4:4">
      <c r="D16950"/>
    </row>
    <row r="16951" spans="4:4">
      <c r="D16951"/>
    </row>
    <row r="16952" spans="4:4">
      <c r="D16952"/>
    </row>
    <row r="16953" spans="4:4">
      <c r="D16953"/>
    </row>
    <row r="16954" spans="4:4">
      <c r="D16954"/>
    </row>
    <row r="16955" spans="4:4">
      <c r="D16955"/>
    </row>
    <row r="16956" spans="4:4">
      <c r="D16956"/>
    </row>
    <row r="16957" spans="4:4">
      <c r="D16957"/>
    </row>
    <row r="16958" spans="4:4">
      <c r="D16958"/>
    </row>
    <row r="16959" spans="4:4">
      <c r="D16959"/>
    </row>
    <row r="16960" spans="4:4">
      <c r="D16960"/>
    </row>
    <row r="16961" spans="4:4">
      <c r="D16961"/>
    </row>
    <row r="16962" spans="4:4">
      <c r="D16962"/>
    </row>
    <row r="16963" spans="4:4">
      <c r="D16963"/>
    </row>
    <row r="16964" spans="4:4">
      <c r="D16964"/>
    </row>
    <row r="16965" spans="4:4">
      <c r="D16965"/>
    </row>
    <row r="16966" spans="4:4">
      <c r="D16966"/>
    </row>
    <row r="16967" spans="4:4">
      <c r="D16967"/>
    </row>
    <row r="16968" spans="4:4">
      <c r="D16968"/>
    </row>
    <row r="16969" spans="4:4">
      <c r="D16969"/>
    </row>
    <row r="16970" spans="4:4">
      <c r="D16970"/>
    </row>
    <row r="16971" spans="4:4">
      <c r="D16971"/>
    </row>
    <row r="16972" spans="4:4">
      <c r="D16972"/>
    </row>
    <row r="16973" spans="4:4">
      <c r="D16973"/>
    </row>
    <row r="16974" spans="4:4">
      <c r="D16974"/>
    </row>
    <row r="16975" spans="4:4">
      <c r="D16975"/>
    </row>
    <row r="16976" spans="4:4">
      <c r="D16976"/>
    </row>
    <row r="16977" spans="4:4">
      <c r="D16977"/>
    </row>
    <row r="16978" spans="4:4">
      <c r="D16978"/>
    </row>
    <row r="16979" spans="4:4">
      <c r="D16979"/>
    </row>
    <row r="16980" spans="4:4">
      <c r="D16980"/>
    </row>
    <row r="16981" spans="4:4">
      <c r="D16981"/>
    </row>
    <row r="16982" spans="4:4">
      <c r="D16982"/>
    </row>
    <row r="16983" spans="4:4">
      <c r="D16983"/>
    </row>
    <row r="16984" spans="4:4">
      <c r="D16984"/>
    </row>
    <row r="16985" spans="4:4">
      <c r="D16985"/>
    </row>
    <row r="16986" spans="4:4">
      <c r="D16986"/>
    </row>
    <row r="16987" spans="4:4">
      <c r="D16987"/>
    </row>
    <row r="16988" spans="4:4">
      <c r="D16988"/>
    </row>
    <row r="16989" spans="4:4">
      <c r="D16989"/>
    </row>
    <row r="16990" spans="4:4">
      <c r="D16990"/>
    </row>
    <row r="16991" spans="4:4">
      <c r="D16991"/>
    </row>
    <row r="16992" spans="4:4">
      <c r="D16992"/>
    </row>
    <row r="16993" spans="4:4">
      <c r="D16993"/>
    </row>
    <row r="16994" spans="4:4">
      <c r="D16994"/>
    </row>
    <row r="16995" spans="4:4">
      <c r="D16995"/>
    </row>
    <row r="16996" spans="4:4">
      <c r="D16996"/>
    </row>
    <row r="16997" spans="4:4">
      <c r="D16997"/>
    </row>
    <row r="16998" spans="4:4">
      <c r="D16998"/>
    </row>
    <row r="16999" spans="4:4">
      <c r="D16999"/>
    </row>
    <row r="17000" spans="4:4">
      <c r="D17000"/>
    </row>
    <row r="17001" spans="4:4">
      <c r="D17001"/>
    </row>
    <row r="17002" spans="4:4">
      <c r="D17002"/>
    </row>
    <row r="17003" spans="4:4">
      <c r="D17003"/>
    </row>
    <row r="17004" spans="4:4">
      <c r="D17004"/>
    </row>
    <row r="17005" spans="4:4">
      <c r="D17005"/>
    </row>
    <row r="17006" spans="4:4">
      <c r="D17006"/>
    </row>
    <row r="17007" spans="4:4">
      <c r="D17007"/>
    </row>
    <row r="17008" spans="4:4">
      <c r="D17008"/>
    </row>
    <row r="17009" spans="4:4">
      <c r="D17009"/>
    </row>
    <row r="17010" spans="4:4">
      <c r="D17010"/>
    </row>
    <row r="17011" spans="4:4">
      <c r="D17011"/>
    </row>
    <row r="17012" spans="4:4">
      <c r="D17012"/>
    </row>
    <row r="17013" spans="4:4">
      <c r="D17013"/>
    </row>
    <row r="17014" spans="4:4">
      <c r="D17014"/>
    </row>
    <row r="17015" spans="4:4">
      <c r="D17015"/>
    </row>
    <row r="17016" spans="4:4">
      <c r="D17016"/>
    </row>
    <row r="17017" spans="4:4">
      <c r="D17017"/>
    </row>
    <row r="17018" spans="4:4">
      <c r="D17018"/>
    </row>
    <row r="17019" spans="4:4">
      <c r="D17019"/>
    </row>
    <row r="17020" spans="4:4">
      <c r="D17020"/>
    </row>
    <row r="17021" spans="4:4">
      <c r="D17021"/>
    </row>
    <row r="17022" spans="4:4">
      <c r="D17022"/>
    </row>
    <row r="17023" spans="4:4">
      <c r="D17023"/>
    </row>
    <row r="17024" spans="4:4">
      <c r="D17024"/>
    </row>
    <row r="17025" spans="4:4">
      <c r="D17025"/>
    </row>
    <row r="17026" spans="4:4">
      <c r="D17026"/>
    </row>
    <row r="17027" spans="4:4">
      <c r="D17027"/>
    </row>
    <row r="17028" spans="4:4">
      <c r="D17028"/>
    </row>
    <row r="17029" spans="4:4">
      <c r="D17029"/>
    </row>
    <row r="17030" spans="4:4">
      <c r="D17030"/>
    </row>
    <row r="17031" spans="4:4">
      <c r="D17031"/>
    </row>
    <row r="17032" spans="4:4">
      <c r="D17032"/>
    </row>
    <row r="17033" spans="4:4">
      <c r="D17033"/>
    </row>
    <row r="17034" spans="4:4">
      <c r="D17034"/>
    </row>
    <row r="17035" spans="4:4">
      <c r="D17035"/>
    </row>
    <row r="17036" spans="4:4">
      <c r="D17036"/>
    </row>
    <row r="17037" spans="4:4">
      <c r="D17037"/>
    </row>
    <row r="17038" spans="4:4">
      <c r="D17038"/>
    </row>
    <row r="17039" spans="4:4">
      <c r="D17039"/>
    </row>
    <row r="17040" spans="4:4">
      <c r="D17040"/>
    </row>
    <row r="17041" spans="4:4">
      <c r="D17041"/>
    </row>
    <row r="17042" spans="4:4">
      <c r="D17042"/>
    </row>
    <row r="17043" spans="4:4">
      <c r="D17043"/>
    </row>
    <row r="17044" spans="4:4">
      <c r="D17044"/>
    </row>
    <row r="17045" spans="4:4">
      <c r="D17045"/>
    </row>
    <row r="17046" spans="4:4">
      <c r="D17046"/>
    </row>
    <row r="17047" spans="4:4">
      <c r="D17047"/>
    </row>
    <row r="17048" spans="4:4">
      <c r="D17048"/>
    </row>
    <row r="17049" spans="4:4">
      <c r="D17049"/>
    </row>
    <row r="17050" spans="4:4">
      <c r="D17050"/>
    </row>
    <row r="17051" spans="4:4">
      <c r="D17051"/>
    </row>
    <row r="17052" spans="4:4">
      <c r="D17052"/>
    </row>
    <row r="17053" spans="4:4">
      <c r="D17053"/>
    </row>
    <row r="17054" spans="4:4">
      <c r="D17054"/>
    </row>
    <row r="17055" spans="4:4">
      <c r="D17055"/>
    </row>
    <row r="17056" spans="4:4">
      <c r="D17056"/>
    </row>
    <row r="17057" spans="4:4">
      <c r="D17057"/>
    </row>
    <row r="17058" spans="4:4">
      <c r="D17058"/>
    </row>
    <row r="17059" spans="4:4">
      <c r="D17059"/>
    </row>
    <row r="17060" spans="4:4">
      <c r="D17060"/>
    </row>
    <row r="17061" spans="4:4">
      <c r="D17061"/>
    </row>
    <row r="17062" spans="4:4">
      <c r="D17062"/>
    </row>
    <row r="17063" spans="4:4">
      <c r="D17063"/>
    </row>
    <row r="17064" spans="4:4">
      <c r="D17064"/>
    </row>
    <row r="17065" spans="4:4">
      <c r="D17065"/>
    </row>
    <row r="17066" spans="4:4">
      <c r="D17066"/>
    </row>
    <row r="17067" spans="4:4">
      <c r="D17067"/>
    </row>
    <row r="17068" spans="4:4">
      <c r="D17068"/>
    </row>
    <row r="17069" spans="4:4">
      <c r="D17069"/>
    </row>
    <row r="17070" spans="4:4">
      <c r="D17070"/>
    </row>
    <row r="17071" spans="4:4">
      <c r="D17071"/>
    </row>
    <row r="17072" spans="4:4">
      <c r="D17072"/>
    </row>
    <row r="17073" spans="4:4">
      <c r="D17073"/>
    </row>
    <row r="17074" spans="4:4">
      <c r="D17074"/>
    </row>
    <row r="17075" spans="4:4">
      <c r="D17075"/>
    </row>
    <row r="17076" spans="4:4">
      <c r="D17076"/>
    </row>
    <row r="17077" spans="4:4">
      <c r="D17077"/>
    </row>
    <row r="17078" spans="4:4">
      <c r="D17078"/>
    </row>
    <row r="17079" spans="4:4">
      <c r="D17079"/>
    </row>
    <row r="17080" spans="4:4">
      <c r="D17080"/>
    </row>
    <row r="17081" spans="4:4">
      <c r="D17081"/>
    </row>
    <row r="17082" spans="4:4">
      <c r="D17082"/>
    </row>
    <row r="17083" spans="4:4">
      <c r="D17083"/>
    </row>
    <row r="17084" spans="4:4">
      <c r="D17084"/>
    </row>
    <row r="17085" spans="4:4">
      <c r="D17085"/>
    </row>
    <row r="17086" spans="4:4">
      <c r="D17086"/>
    </row>
    <row r="17087" spans="4:4">
      <c r="D17087"/>
    </row>
    <row r="17088" spans="4:4">
      <c r="D17088"/>
    </row>
    <row r="17089" spans="4:4">
      <c r="D17089"/>
    </row>
    <row r="17090" spans="4:4">
      <c r="D17090"/>
    </row>
    <row r="17091" spans="4:4">
      <c r="D17091"/>
    </row>
    <row r="17092" spans="4:4">
      <c r="D17092"/>
    </row>
    <row r="17093" spans="4:4">
      <c r="D17093"/>
    </row>
    <row r="17094" spans="4:4">
      <c r="D17094"/>
    </row>
    <row r="17095" spans="4:4">
      <c r="D17095"/>
    </row>
    <row r="17096" spans="4:4">
      <c r="D17096"/>
    </row>
    <row r="17097" spans="4:4">
      <c r="D17097"/>
    </row>
    <row r="17098" spans="4:4">
      <c r="D17098"/>
    </row>
    <row r="17099" spans="4:4">
      <c r="D17099"/>
    </row>
    <row r="17100" spans="4:4">
      <c r="D17100"/>
    </row>
    <row r="17101" spans="4:4">
      <c r="D17101"/>
    </row>
    <row r="17102" spans="4:4">
      <c r="D17102"/>
    </row>
    <row r="17103" spans="4:4">
      <c r="D17103"/>
    </row>
    <row r="17104" spans="4:4">
      <c r="D17104"/>
    </row>
    <row r="17105" spans="4:4">
      <c r="D17105"/>
    </row>
    <row r="17106" spans="4:4">
      <c r="D17106"/>
    </row>
    <row r="17107" spans="4:4">
      <c r="D17107"/>
    </row>
    <row r="17108" spans="4:4">
      <c r="D17108"/>
    </row>
    <row r="17109" spans="4:4">
      <c r="D17109"/>
    </row>
    <row r="17110" spans="4:4">
      <c r="D17110"/>
    </row>
    <row r="17111" spans="4:4">
      <c r="D17111"/>
    </row>
    <row r="17112" spans="4:4">
      <c r="D17112"/>
    </row>
    <row r="17113" spans="4:4">
      <c r="D17113"/>
    </row>
    <row r="17114" spans="4:4">
      <c r="D17114"/>
    </row>
    <row r="17115" spans="4:4">
      <c r="D17115"/>
    </row>
    <row r="17116" spans="4:4">
      <c r="D17116"/>
    </row>
    <row r="17117" spans="4:4">
      <c r="D17117"/>
    </row>
    <row r="17118" spans="4:4">
      <c r="D17118"/>
    </row>
    <row r="17119" spans="4:4">
      <c r="D17119"/>
    </row>
    <row r="17120" spans="4:4">
      <c r="D17120"/>
    </row>
    <row r="17121" spans="4:4">
      <c r="D17121"/>
    </row>
    <row r="17122" spans="4:4">
      <c r="D17122"/>
    </row>
    <row r="17123" spans="4:4">
      <c r="D17123"/>
    </row>
    <row r="17124" spans="4:4">
      <c r="D17124"/>
    </row>
    <row r="17125" spans="4:4">
      <c r="D17125"/>
    </row>
    <row r="17126" spans="4:4">
      <c r="D17126"/>
    </row>
    <row r="17127" spans="4:4">
      <c r="D17127"/>
    </row>
    <row r="17128" spans="4:4">
      <c r="D17128"/>
    </row>
    <row r="17129" spans="4:4">
      <c r="D17129"/>
    </row>
    <row r="17130" spans="4:4">
      <c r="D17130"/>
    </row>
    <row r="17131" spans="4:4">
      <c r="D17131"/>
    </row>
    <row r="17132" spans="4:4">
      <c r="D17132"/>
    </row>
    <row r="17133" spans="4:4">
      <c r="D17133"/>
    </row>
    <row r="17134" spans="4:4">
      <c r="D17134"/>
    </row>
    <row r="17135" spans="4:4">
      <c r="D17135"/>
    </row>
    <row r="17136" spans="4:4">
      <c r="D17136"/>
    </row>
    <row r="17137" spans="4:4">
      <c r="D17137"/>
    </row>
    <row r="17138" spans="4:4">
      <c r="D17138"/>
    </row>
    <row r="17139" spans="4:4">
      <c r="D17139"/>
    </row>
    <row r="17140" spans="4:4">
      <c r="D17140"/>
    </row>
    <row r="17141" spans="4:4">
      <c r="D17141"/>
    </row>
    <row r="17142" spans="4:4">
      <c r="D17142"/>
    </row>
    <row r="17143" spans="4:4">
      <c r="D17143"/>
    </row>
    <row r="17144" spans="4:4">
      <c r="D17144"/>
    </row>
    <row r="17145" spans="4:4">
      <c r="D17145"/>
    </row>
    <row r="17146" spans="4:4">
      <c r="D17146"/>
    </row>
    <row r="17147" spans="4:4">
      <c r="D17147"/>
    </row>
    <row r="17148" spans="4:4">
      <c r="D17148"/>
    </row>
    <row r="17149" spans="4:4">
      <c r="D17149"/>
    </row>
    <row r="17150" spans="4:4">
      <c r="D17150"/>
    </row>
    <row r="17151" spans="4:4">
      <c r="D17151"/>
    </row>
    <row r="17152" spans="4:4">
      <c r="D17152"/>
    </row>
    <row r="17153" spans="4:4">
      <c r="D17153"/>
    </row>
    <row r="17154" spans="4:4">
      <c r="D17154"/>
    </row>
    <row r="17155" spans="4:4">
      <c r="D17155"/>
    </row>
    <row r="17156" spans="4:4">
      <c r="D17156"/>
    </row>
    <row r="17157" spans="4:4">
      <c r="D17157"/>
    </row>
    <row r="17158" spans="4:4">
      <c r="D17158"/>
    </row>
    <row r="17159" spans="4:4">
      <c r="D17159"/>
    </row>
    <row r="17160" spans="4:4">
      <c r="D17160"/>
    </row>
    <row r="17161" spans="4:4">
      <c r="D17161"/>
    </row>
    <row r="17162" spans="4:4">
      <c r="D17162"/>
    </row>
    <row r="17163" spans="4:4">
      <c r="D17163"/>
    </row>
    <row r="17164" spans="4:4">
      <c r="D17164"/>
    </row>
    <row r="17165" spans="4:4">
      <c r="D17165"/>
    </row>
    <row r="17166" spans="4:4">
      <c r="D17166"/>
    </row>
    <row r="17167" spans="4:4">
      <c r="D17167"/>
    </row>
    <row r="17168" spans="4:4">
      <c r="D17168"/>
    </row>
    <row r="17169" spans="4:4">
      <c r="D17169"/>
    </row>
    <row r="17170" spans="4:4">
      <c r="D17170"/>
    </row>
    <row r="17171" spans="4:4">
      <c r="D17171"/>
    </row>
    <row r="17172" spans="4:4">
      <c r="D17172"/>
    </row>
    <row r="17173" spans="4:4">
      <c r="D17173"/>
    </row>
    <row r="17174" spans="4:4">
      <c r="D17174"/>
    </row>
    <row r="17175" spans="4:4">
      <c r="D17175"/>
    </row>
    <row r="17176" spans="4:4">
      <c r="D17176"/>
    </row>
    <row r="17177" spans="4:4">
      <c r="D17177"/>
    </row>
    <row r="17178" spans="4:4">
      <c r="D17178"/>
    </row>
    <row r="17179" spans="4:4">
      <c r="D17179"/>
    </row>
    <row r="17180" spans="4:4">
      <c r="D17180"/>
    </row>
    <row r="17181" spans="4:4">
      <c r="D17181"/>
    </row>
    <row r="17182" spans="4:4">
      <c r="D17182"/>
    </row>
    <row r="17183" spans="4:4">
      <c r="D17183"/>
    </row>
    <row r="17184" spans="4:4">
      <c r="D17184"/>
    </row>
    <row r="17185" spans="4:4">
      <c r="D17185"/>
    </row>
    <row r="17186" spans="4:4">
      <c r="D17186"/>
    </row>
    <row r="17187" spans="4:4">
      <c r="D17187"/>
    </row>
    <row r="17188" spans="4:4">
      <c r="D17188"/>
    </row>
    <row r="17189" spans="4:4">
      <c r="D17189"/>
    </row>
    <row r="17190" spans="4:4">
      <c r="D17190"/>
    </row>
    <row r="17191" spans="4:4">
      <c r="D17191"/>
    </row>
    <row r="17192" spans="4:4">
      <c r="D17192"/>
    </row>
    <row r="17193" spans="4:4">
      <c r="D17193"/>
    </row>
    <row r="17194" spans="4:4">
      <c r="D17194"/>
    </row>
    <row r="17195" spans="4:4">
      <c r="D17195"/>
    </row>
    <row r="17196" spans="4:4">
      <c r="D17196"/>
    </row>
    <row r="17197" spans="4:4">
      <c r="D17197"/>
    </row>
    <row r="17198" spans="4:4">
      <c r="D17198"/>
    </row>
    <row r="17199" spans="4:4">
      <c r="D17199"/>
    </row>
    <row r="17200" spans="4:4">
      <c r="D17200"/>
    </row>
    <row r="17201" spans="4:4">
      <c r="D17201"/>
    </row>
    <row r="17202" spans="4:4">
      <c r="D17202"/>
    </row>
    <row r="17203" spans="4:4">
      <c r="D17203"/>
    </row>
    <row r="17204" spans="4:4">
      <c r="D17204"/>
    </row>
    <row r="17205" spans="4:4">
      <c r="D17205"/>
    </row>
    <row r="17206" spans="4:4">
      <c r="D17206"/>
    </row>
    <row r="17207" spans="4:4">
      <c r="D17207"/>
    </row>
    <row r="17208" spans="4:4">
      <c r="D17208"/>
    </row>
    <row r="17209" spans="4:4">
      <c r="D17209"/>
    </row>
    <row r="17210" spans="4:4">
      <c r="D17210"/>
    </row>
    <row r="17211" spans="4:4">
      <c r="D17211"/>
    </row>
    <row r="17212" spans="4:4">
      <c r="D17212"/>
    </row>
    <row r="17213" spans="4:4">
      <c r="D17213"/>
    </row>
    <row r="17214" spans="4:4">
      <c r="D17214"/>
    </row>
    <row r="17215" spans="4:4">
      <c r="D17215"/>
    </row>
    <row r="17216" spans="4:4">
      <c r="D17216"/>
    </row>
    <row r="17217" spans="4:4">
      <c r="D17217"/>
    </row>
    <row r="17218" spans="4:4">
      <c r="D17218"/>
    </row>
    <row r="17219" spans="4:4">
      <c r="D17219"/>
    </row>
    <row r="17220" spans="4:4">
      <c r="D17220"/>
    </row>
    <row r="17221" spans="4:4">
      <c r="D17221"/>
    </row>
    <row r="17222" spans="4:4">
      <c r="D17222"/>
    </row>
    <row r="17223" spans="4:4">
      <c r="D17223"/>
    </row>
    <row r="17224" spans="4:4">
      <c r="D17224"/>
    </row>
    <row r="17225" spans="4:4">
      <c r="D17225"/>
    </row>
    <row r="17226" spans="4:4">
      <c r="D17226"/>
    </row>
    <row r="17227" spans="4:4">
      <c r="D17227"/>
    </row>
    <row r="17228" spans="4:4">
      <c r="D17228"/>
    </row>
    <row r="17229" spans="4:4">
      <c r="D17229"/>
    </row>
    <row r="17230" spans="4:4">
      <c r="D17230"/>
    </row>
    <row r="17231" spans="4:4">
      <c r="D17231"/>
    </row>
    <row r="17232" spans="4:4">
      <c r="D17232"/>
    </row>
    <row r="17233" spans="4:4">
      <c r="D17233"/>
    </row>
    <row r="17234" spans="4:4">
      <c r="D17234"/>
    </row>
    <row r="17235" spans="4:4">
      <c r="D17235"/>
    </row>
    <row r="17236" spans="4:4">
      <c r="D17236"/>
    </row>
    <row r="17237" spans="4:4">
      <c r="D17237"/>
    </row>
    <row r="17238" spans="4:4">
      <c r="D17238"/>
    </row>
    <row r="17239" spans="4:4">
      <c r="D17239"/>
    </row>
    <row r="17240" spans="4:4">
      <c r="D17240"/>
    </row>
    <row r="17241" spans="4:4">
      <c r="D17241"/>
    </row>
    <row r="17242" spans="4:4">
      <c r="D17242"/>
    </row>
    <row r="17243" spans="4:4">
      <c r="D17243"/>
    </row>
    <row r="17244" spans="4:4">
      <c r="D17244"/>
    </row>
    <row r="17245" spans="4:4">
      <c r="D17245"/>
    </row>
    <row r="17246" spans="4:4">
      <c r="D17246"/>
    </row>
    <row r="17247" spans="4:4">
      <c r="D17247"/>
    </row>
    <row r="17248" spans="4:4">
      <c r="D17248"/>
    </row>
    <row r="17249" spans="4:4">
      <c r="D17249"/>
    </row>
    <row r="17250" spans="4:4">
      <c r="D17250"/>
    </row>
    <row r="17251" spans="4:4">
      <c r="D17251"/>
    </row>
    <row r="17252" spans="4:4">
      <c r="D17252"/>
    </row>
    <row r="17253" spans="4:4">
      <c r="D17253"/>
    </row>
    <row r="17254" spans="4:4">
      <c r="D17254"/>
    </row>
    <row r="17255" spans="4:4">
      <c r="D17255"/>
    </row>
    <row r="17256" spans="4:4">
      <c r="D17256"/>
    </row>
    <row r="17257" spans="4:4">
      <c r="D17257"/>
    </row>
    <row r="17258" spans="4:4">
      <c r="D17258"/>
    </row>
    <row r="17259" spans="4:4">
      <c r="D17259"/>
    </row>
    <row r="17260" spans="4:4">
      <c r="D17260"/>
    </row>
    <row r="17261" spans="4:4">
      <c r="D17261"/>
    </row>
    <row r="17262" spans="4:4">
      <c r="D17262"/>
    </row>
    <row r="17263" spans="4:4">
      <c r="D17263"/>
    </row>
    <row r="17264" spans="4:4">
      <c r="D17264"/>
    </row>
    <row r="17265" spans="4:4">
      <c r="D17265"/>
    </row>
    <row r="17266" spans="4:4">
      <c r="D17266"/>
    </row>
    <row r="17267" spans="4:4">
      <c r="D17267"/>
    </row>
    <row r="17268" spans="4:4">
      <c r="D17268"/>
    </row>
    <row r="17269" spans="4:4">
      <c r="D17269"/>
    </row>
    <row r="17270" spans="4:4">
      <c r="D17270"/>
    </row>
    <row r="17271" spans="4:4">
      <c r="D17271"/>
    </row>
    <row r="17272" spans="4:4">
      <c r="D17272"/>
    </row>
    <row r="17273" spans="4:4">
      <c r="D17273"/>
    </row>
    <row r="17274" spans="4:4">
      <c r="D17274"/>
    </row>
    <row r="17275" spans="4:4">
      <c r="D17275"/>
    </row>
    <row r="17276" spans="4:4">
      <c r="D17276"/>
    </row>
    <row r="17277" spans="4:4">
      <c r="D17277"/>
    </row>
    <row r="17278" spans="4:4">
      <c r="D17278"/>
    </row>
    <row r="17279" spans="4:4">
      <c r="D17279"/>
    </row>
    <row r="17280" spans="4:4">
      <c r="D17280"/>
    </row>
    <row r="17281" spans="4:4">
      <c r="D17281"/>
    </row>
    <row r="17282" spans="4:4">
      <c r="D17282"/>
    </row>
    <row r="17283" spans="4:4">
      <c r="D17283"/>
    </row>
    <row r="17284" spans="4:4">
      <c r="D17284"/>
    </row>
    <row r="17285" spans="4:4">
      <c r="D17285"/>
    </row>
    <row r="17286" spans="4:4">
      <c r="D17286"/>
    </row>
    <row r="17287" spans="4:4">
      <c r="D17287"/>
    </row>
    <row r="17288" spans="4:4">
      <c r="D17288"/>
    </row>
    <row r="17289" spans="4:4">
      <c r="D17289"/>
    </row>
    <row r="17290" spans="4:4">
      <c r="D17290"/>
    </row>
    <row r="17291" spans="4:4">
      <c r="D17291"/>
    </row>
    <row r="17292" spans="4:4">
      <c r="D17292"/>
    </row>
    <row r="17293" spans="4:4">
      <c r="D17293"/>
    </row>
    <row r="17294" spans="4:4">
      <c r="D17294"/>
    </row>
    <row r="17295" spans="4:4">
      <c r="D17295"/>
    </row>
    <row r="17296" spans="4:4">
      <c r="D17296"/>
    </row>
    <row r="17297" spans="4:4">
      <c r="D17297"/>
    </row>
    <row r="17298" spans="4:4">
      <c r="D17298"/>
    </row>
    <row r="17299" spans="4:4">
      <c r="D17299"/>
    </row>
    <row r="17300" spans="4:4">
      <c r="D17300"/>
    </row>
    <row r="17301" spans="4:4">
      <c r="D17301"/>
    </row>
    <row r="17302" spans="4:4">
      <c r="D17302"/>
    </row>
    <row r="17303" spans="4:4">
      <c r="D17303"/>
    </row>
    <row r="17304" spans="4:4">
      <c r="D17304"/>
    </row>
    <row r="17305" spans="4:4">
      <c r="D17305"/>
    </row>
    <row r="17306" spans="4:4">
      <c r="D17306"/>
    </row>
    <row r="17307" spans="4:4">
      <c r="D17307"/>
    </row>
    <row r="17308" spans="4:4">
      <c r="D17308"/>
    </row>
    <row r="17309" spans="4:4">
      <c r="D17309"/>
    </row>
    <row r="17310" spans="4:4">
      <c r="D17310"/>
    </row>
    <row r="17311" spans="4:4">
      <c r="D17311"/>
    </row>
    <row r="17312" spans="4:4">
      <c r="D17312"/>
    </row>
    <row r="17313" spans="4:4">
      <c r="D17313"/>
    </row>
    <row r="17314" spans="4:4">
      <c r="D17314"/>
    </row>
    <row r="17315" spans="4:4">
      <c r="D17315"/>
    </row>
    <row r="17316" spans="4:4">
      <c r="D17316"/>
    </row>
    <row r="17317" spans="4:4">
      <c r="D17317"/>
    </row>
    <row r="17318" spans="4:4">
      <c r="D17318"/>
    </row>
    <row r="17319" spans="4:4">
      <c r="D17319"/>
    </row>
    <row r="17320" spans="4:4">
      <c r="D17320"/>
    </row>
    <row r="17321" spans="4:4">
      <c r="D17321"/>
    </row>
    <row r="17322" spans="4:4">
      <c r="D17322"/>
    </row>
    <row r="17323" spans="4:4">
      <c r="D17323"/>
    </row>
    <row r="17324" spans="4:4">
      <c r="D17324"/>
    </row>
    <row r="17325" spans="4:4">
      <c r="D17325"/>
    </row>
    <row r="17326" spans="4:4">
      <c r="D17326"/>
    </row>
    <row r="17327" spans="4:4">
      <c r="D17327"/>
    </row>
    <row r="17328" spans="4:4">
      <c r="D17328"/>
    </row>
    <row r="17329" spans="4:4">
      <c r="D17329"/>
    </row>
    <row r="17330" spans="4:4">
      <c r="D17330"/>
    </row>
    <row r="17331" spans="4:4">
      <c r="D17331"/>
    </row>
    <row r="17332" spans="4:4">
      <c r="D17332"/>
    </row>
    <row r="17333" spans="4:4">
      <c r="D17333"/>
    </row>
    <row r="17334" spans="4:4">
      <c r="D17334"/>
    </row>
    <row r="17335" spans="4:4">
      <c r="D17335"/>
    </row>
    <row r="17336" spans="4:4">
      <c r="D17336"/>
    </row>
    <row r="17337" spans="4:4">
      <c r="D17337"/>
    </row>
    <row r="17338" spans="4:4">
      <c r="D17338"/>
    </row>
    <row r="17339" spans="4:4">
      <c r="D17339"/>
    </row>
    <row r="17340" spans="4:4">
      <c r="D17340"/>
    </row>
    <row r="17341" spans="4:4">
      <c r="D17341"/>
    </row>
    <row r="17342" spans="4:4">
      <c r="D17342"/>
    </row>
    <row r="17343" spans="4:4">
      <c r="D17343"/>
    </row>
    <row r="17344" spans="4:4">
      <c r="D17344"/>
    </row>
    <row r="17345" spans="4:4">
      <c r="D17345"/>
    </row>
    <row r="17346" spans="4:4">
      <c r="D17346"/>
    </row>
    <row r="17347" spans="4:4">
      <c r="D17347"/>
    </row>
    <row r="17348" spans="4:4">
      <c r="D17348"/>
    </row>
    <row r="17349" spans="4:4">
      <c r="D17349"/>
    </row>
    <row r="17350" spans="4:4">
      <c r="D17350"/>
    </row>
    <row r="17351" spans="4:4">
      <c r="D17351"/>
    </row>
    <row r="17352" spans="4:4">
      <c r="D17352"/>
    </row>
    <row r="17353" spans="4:4">
      <c r="D17353"/>
    </row>
    <row r="17354" spans="4:4">
      <c r="D17354"/>
    </row>
    <row r="17355" spans="4:4">
      <c r="D17355"/>
    </row>
    <row r="17356" spans="4:4">
      <c r="D17356"/>
    </row>
    <row r="17357" spans="4:4">
      <c r="D17357"/>
    </row>
    <row r="17358" spans="4:4">
      <c r="D17358"/>
    </row>
    <row r="17359" spans="4:4">
      <c r="D17359"/>
    </row>
    <row r="17360" spans="4:4">
      <c r="D17360"/>
    </row>
    <row r="17361" spans="4:4">
      <c r="D17361"/>
    </row>
    <row r="17362" spans="4:4">
      <c r="D17362"/>
    </row>
    <row r="17363" spans="4:4">
      <c r="D17363"/>
    </row>
    <row r="17364" spans="4:4">
      <c r="D17364"/>
    </row>
    <row r="17365" spans="4:4">
      <c r="D17365"/>
    </row>
    <row r="17366" spans="4:4">
      <c r="D17366"/>
    </row>
    <row r="17367" spans="4:4">
      <c r="D17367"/>
    </row>
    <row r="17368" spans="4:4">
      <c r="D17368"/>
    </row>
    <row r="17369" spans="4:4">
      <c r="D17369"/>
    </row>
    <row r="17370" spans="4:4">
      <c r="D17370"/>
    </row>
    <row r="17371" spans="4:4">
      <c r="D17371"/>
    </row>
    <row r="17372" spans="4:4">
      <c r="D17372"/>
    </row>
    <row r="17373" spans="4:4">
      <c r="D17373"/>
    </row>
    <row r="17374" spans="4:4">
      <c r="D17374"/>
    </row>
    <row r="17375" spans="4:4">
      <c r="D17375"/>
    </row>
    <row r="17376" spans="4:4">
      <c r="D17376"/>
    </row>
    <row r="17377" spans="4:4">
      <c r="D17377"/>
    </row>
    <row r="17378" spans="4:4">
      <c r="D17378"/>
    </row>
    <row r="17379" spans="4:4">
      <c r="D17379"/>
    </row>
    <row r="17380" spans="4:4">
      <c r="D17380"/>
    </row>
    <row r="17381" spans="4:4">
      <c r="D17381"/>
    </row>
    <row r="17382" spans="4:4">
      <c r="D17382"/>
    </row>
    <row r="17383" spans="4:4">
      <c r="D17383"/>
    </row>
    <row r="17384" spans="4:4">
      <c r="D17384"/>
    </row>
    <row r="17385" spans="4:4">
      <c r="D17385"/>
    </row>
    <row r="17386" spans="4:4">
      <c r="D17386"/>
    </row>
    <row r="17387" spans="4:4">
      <c r="D17387"/>
    </row>
    <row r="17388" spans="4:4">
      <c r="D17388"/>
    </row>
    <row r="17389" spans="4:4">
      <c r="D17389"/>
    </row>
    <row r="17390" spans="4:4">
      <c r="D17390"/>
    </row>
    <row r="17391" spans="4:4">
      <c r="D17391"/>
    </row>
    <row r="17392" spans="4:4">
      <c r="D17392"/>
    </row>
    <row r="17393" spans="4:4">
      <c r="D17393"/>
    </row>
    <row r="17394" spans="4:4">
      <c r="D17394"/>
    </row>
    <row r="17395" spans="4:4">
      <c r="D17395"/>
    </row>
    <row r="17396" spans="4:4">
      <c r="D17396"/>
    </row>
    <row r="17397" spans="4:4">
      <c r="D17397"/>
    </row>
    <row r="17398" spans="4:4">
      <c r="D17398"/>
    </row>
    <row r="17399" spans="4:4">
      <c r="D17399"/>
    </row>
    <row r="17400" spans="4:4">
      <c r="D17400"/>
    </row>
    <row r="17401" spans="4:4">
      <c r="D17401"/>
    </row>
    <row r="17402" spans="4:4">
      <c r="D17402"/>
    </row>
    <row r="17403" spans="4:4">
      <c r="D17403"/>
    </row>
    <row r="17404" spans="4:4">
      <c r="D17404"/>
    </row>
    <row r="17405" spans="4:4">
      <c r="D17405"/>
    </row>
    <row r="17406" spans="4:4">
      <c r="D17406"/>
    </row>
    <row r="17407" spans="4:4">
      <c r="D17407"/>
    </row>
    <row r="17408" spans="4:4">
      <c r="D17408"/>
    </row>
    <row r="17409" spans="4:4">
      <c r="D17409"/>
    </row>
    <row r="17410" spans="4:4">
      <c r="D17410"/>
    </row>
    <row r="17411" spans="4:4">
      <c r="D17411"/>
    </row>
    <row r="17412" spans="4:4">
      <c r="D17412"/>
    </row>
    <row r="17413" spans="4:4">
      <c r="D17413"/>
    </row>
    <row r="17414" spans="4:4">
      <c r="D17414"/>
    </row>
    <row r="17415" spans="4:4">
      <c r="D17415"/>
    </row>
    <row r="17416" spans="4:4">
      <c r="D17416"/>
    </row>
    <row r="17417" spans="4:4">
      <c r="D17417"/>
    </row>
    <row r="17418" spans="4:4">
      <c r="D17418"/>
    </row>
    <row r="17419" spans="4:4">
      <c r="D17419"/>
    </row>
    <row r="17420" spans="4:4">
      <c r="D17420"/>
    </row>
    <row r="17421" spans="4:4">
      <c r="D17421"/>
    </row>
    <row r="17422" spans="4:4">
      <c r="D17422"/>
    </row>
    <row r="17423" spans="4:4">
      <c r="D17423"/>
    </row>
    <row r="17424" spans="4:4">
      <c r="D17424"/>
    </row>
    <row r="17425" spans="4:4">
      <c r="D17425"/>
    </row>
    <row r="17426" spans="4:4">
      <c r="D17426"/>
    </row>
    <row r="17427" spans="4:4">
      <c r="D17427"/>
    </row>
    <row r="17428" spans="4:4">
      <c r="D17428"/>
    </row>
    <row r="17429" spans="4:4">
      <c r="D17429"/>
    </row>
    <row r="17430" spans="4:4">
      <c r="D17430"/>
    </row>
    <row r="17431" spans="4:4">
      <c r="D17431"/>
    </row>
    <row r="17432" spans="4:4">
      <c r="D17432"/>
    </row>
    <row r="17433" spans="4:4">
      <c r="D17433"/>
    </row>
    <row r="17434" spans="4:4">
      <c r="D17434"/>
    </row>
    <row r="17435" spans="4:4">
      <c r="D17435"/>
    </row>
    <row r="17436" spans="4:4">
      <c r="D17436"/>
    </row>
    <row r="17437" spans="4:4">
      <c r="D17437"/>
    </row>
    <row r="17438" spans="4:4">
      <c r="D17438"/>
    </row>
    <row r="17439" spans="4:4">
      <c r="D17439"/>
    </row>
    <row r="17440" spans="4:4">
      <c r="D17440"/>
    </row>
    <row r="17441" spans="4:4">
      <c r="D17441"/>
    </row>
    <row r="17442" spans="4:4">
      <c r="D17442"/>
    </row>
    <row r="17443" spans="4:4">
      <c r="D17443"/>
    </row>
    <row r="17444" spans="4:4">
      <c r="D17444"/>
    </row>
    <row r="17445" spans="4:4">
      <c r="D17445"/>
    </row>
    <row r="17446" spans="4:4">
      <c r="D17446"/>
    </row>
    <row r="17447" spans="4:4">
      <c r="D17447"/>
    </row>
    <row r="17448" spans="4:4">
      <c r="D17448"/>
    </row>
    <row r="17449" spans="4:4">
      <c r="D17449"/>
    </row>
    <row r="17450" spans="4:4">
      <c r="D17450"/>
    </row>
    <row r="17451" spans="4:4">
      <c r="D17451"/>
    </row>
    <row r="17452" spans="4:4">
      <c r="D17452"/>
    </row>
    <row r="17453" spans="4:4">
      <c r="D17453"/>
    </row>
    <row r="17454" spans="4:4">
      <c r="D17454"/>
    </row>
    <row r="17455" spans="4:4">
      <c r="D17455"/>
    </row>
    <row r="17456" spans="4:4">
      <c r="D17456"/>
    </row>
    <row r="17457" spans="4:4">
      <c r="D17457"/>
    </row>
    <row r="17458" spans="4:4">
      <c r="D17458"/>
    </row>
    <row r="17459" spans="4:4">
      <c r="D17459"/>
    </row>
    <row r="17460" spans="4:4">
      <c r="D17460"/>
    </row>
    <row r="17461" spans="4:4">
      <c r="D17461"/>
    </row>
    <row r="17462" spans="4:4">
      <c r="D17462"/>
    </row>
    <row r="17463" spans="4:4">
      <c r="D17463"/>
    </row>
    <row r="17464" spans="4:4">
      <c r="D17464"/>
    </row>
    <row r="17465" spans="4:4">
      <c r="D17465"/>
    </row>
    <row r="17466" spans="4:4">
      <c r="D17466"/>
    </row>
    <row r="17467" spans="4:4">
      <c r="D17467"/>
    </row>
    <row r="17468" spans="4:4">
      <c r="D17468"/>
    </row>
    <row r="17469" spans="4:4">
      <c r="D17469"/>
    </row>
    <row r="17470" spans="4:4">
      <c r="D17470"/>
    </row>
    <row r="17471" spans="4:4">
      <c r="D17471"/>
    </row>
    <row r="17472" spans="4:4">
      <c r="D17472"/>
    </row>
    <row r="17473" spans="4:4">
      <c r="D17473"/>
    </row>
    <row r="17474" spans="4:4">
      <c r="D17474"/>
    </row>
    <row r="17475" spans="4:4">
      <c r="D17475"/>
    </row>
    <row r="17476" spans="4:4">
      <c r="D17476"/>
    </row>
    <row r="17477" spans="4:4">
      <c r="D17477"/>
    </row>
    <row r="17478" spans="4:4">
      <c r="D17478"/>
    </row>
    <row r="17479" spans="4:4">
      <c r="D17479"/>
    </row>
    <row r="17480" spans="4:4">
      <c r="D17480"/>
    </row>
    <row r="17481" spans="4:4">
      <c r="D17481"/>
    </row>
    <row r="17482" spans="4:4">
      <c r="D17482"/>
    </row>
    <row r="17483" spans="4:4">
      <c r="D17483"/>
    </row>
    <row r="17484" spans="4:4">
      <c r="D17484"/>
    </row>
    <row r="17485" spans="4:4">
      <c r="D17485"/>
    </row>
    <row r="17486" spans="4:4">
      <c r="D17486"/>
    </row>
    <row r="17487" spans="4:4">
      <c r="D17487"/>
    </row>
    <row r="17488" spans="4:4">
      <c r="D17488"/>
    </row>
    <row r="17489" spans="4:4">
      <c r="D17489"/>
    </row>
    <row r="17490" spans="4:4">
      <c r="D17490"/>
    </row>
    <row r="17491" spans="4:4">
      <c r="D17491"/>
    </row>
    <row r="17492" spans="4:4">
      <c r="D17492"/>
    </row>
    <row r="17493" spans="4:4">
      <c r="D17493"/>
    </row>
    <row r="17494" spans="4:4">
      <c r="D17494"/>
    </row>
    <row r="17495" spans="4:4">
      <c r="D17495"/>
    </row>
    <row r="17496" spans="4:4">
      <c r="D17496"/>
    </row>
    <row r="17497" spans="4:4">
      <c r="D17497"/>
    </row>
    <row r="17498" spans="4:4">
      <c r="D17498"/>
    </row>
    <row r="17499" spans="4:4">
      <c r="D17499"/>
    </row>
    <row r="17500" spans="4:4">
      <c r="D17500"/>
    </row>
    <row r="17501" spans="4:4">
      <c r="D17501"/>
    </row>
    <row r="17502" spans="4:4">
      <c r="D17502"/>
    </row>
    <row r="17503" spans="4:4">
      <c r="D17503"/>
    </row>
    <row r="17504" spans="4:4">
      <c r="D17504"/>
    </row>
    <row r="17505" spans="4:4">
      <c r="D17505"/>
    </row>
    <row r="17506" spans="4:4">
      <c r="D17506"/>
    </row>
    <row r="17507" spans="4:4">
      <c r="D17507"/>
    </row>
    <row r="17508" spans="4:4">
      <c r="D17508"/>
    </row>
    <row r="17509" spans="4:4">
      <c r="D17509"/>
    </row>
    <row r="17510" spans="4:4">
      <c r="D17510"/>
    </row>
    <row r="17511" spans="4:4">
      <c r="D17511"/>
    </row>
    <row r="17512" spans="4:4">
      <c r="D17512"/>
    </row>
    <row r="17513" spans="4:4">
      <c r="D17513"/>
    </row>
    <row r="17514" spans="4:4">
      <c r="D17514"/>
    </row>
    <row r="17515" spans="4:4">
      <c r="D17515"/>
    </row>
    <row r="17516" spans="4:4">
      <c r="D17516"/>
    </row>
    <row r="17517" spans="4:4">
      <c r="D17517"/>
    </row>
    <row r="17518" spans="4:4">
      <c r="D17518"/>
    </row>
    <row r="17519" spans="4:4">
      <c r="D17519"/>
    </row>
    <row r="17520" spans="4:4">
      <c r="D17520"/>
    </row>
    <row r="17521" spans="4:4">
      <c r="D17521"/>
    </row>
    <row r="17522" spans="4:4">
      <c r="D17522"/>
    </row>
    <row r="17523" spans="4:4">
      <c r="D17523"/>
    </row>
    <row r="17524" spans="4:4">
      <c r="D17524"/>
    </row>
    <row r="17525" spans="4:4">
      <c r="D17525"/>
    </row>
    <row r="17526" spans="4:4">
      <c r="D17526"/>
    </row>
    <row r="17527" spans="4:4">
      <c r="D17527"/>
    </row>
    <row r="17528" spans="4:4">
      <c r="D17528"/>
    </row>
    <row r="17529" spans="4:4">
      <c r="D17529"/>
    </row>
    <row r="17530" spans="4:4">
      <c r="D17530"/>
    </row>
    <row r="17531" spans="4:4">
      <c r="D17531"/>
    </row>
    <row r="17532" spans="4:4">
      <c r="D17532"/>
    </row>
    <row r="17533" spans="4:4">
      <c r="D17533"/>
    </row>
    <row r="17534" spans="4:4">
      <c r="D17534"/>
    </row>
    <row r="17535" spans="4:4">
      <c r="D17535"/>
    </row>
    <row r="17536" spans="4:4">
      <c r="D17536"/>
    </row>
    <row r="17537" spans="4:4">
      <c r="D17537"/>
    </row>
    <row r="17538" spans="4:4">
      <c r="D17538"/>
    </row>
    <row r="17539" spans="4:4">
      <c r="D17539"/>
    </row>
    <row r="17540" spans="4:4">
      <c r="D17540"/>
    </row>
    <row r="17541" spans="4:4">
      <c r="D17541"/>
    </row>
    <row r="17542" spans="4:4">
      <c r="D17542"/>
    </row>
    <row r="17543" spans="4:4">
      <c r="D17543"/>
    </row>
    <row r="17544" spans="4:4">
      <c r="D17544"/>
    </row>
    <row r="17545" spans="4:4">
      <c r="D17545"/>
    </row>
    <row r="17546" spans="4:4">
      <c r="D17546"/>
    </row>
    <row r="17547" spans="4:4">
      <c r="D17547"/>
    </row>
    <row r="17548" spans="4:4">
      <c r="D17548"/>
    </row>
    <row r="17549" spans="4:4">
      <c r="D17549"/>
    </row>
    <row r="17550" spans="4:4">
      <c r="D17550"/>
    </row>
    <row r="17551" spans="4:4">
      <c r="D17551"/>
    </row>
    <row r="17552" spans="4:4">
      <c r="D17552"/>
    </row>
    <row r="17553" spans="4:4">
      <c r="D17553"/>
    </row>
    <row r="17554" spans="4:4">
      <c r="D17554"/>
    </row>
    <row r="17555" spans="4:4">
      <c r="D17555"/>
    </row>
    <row r="17556" spans="4:4">
      <c r="D17556"/>
    </row>
    <row r="17557" spans="4:4">
      <c r="D17557"/>
    </row>
    <row r="17558" spans="4:4">
      <c r="D17558"/>
    </row>
    <row r="17559" spans="4:4">
      <c r="D17559"/>
    </row>
    <row r="17560" spans="4:4">
      <c r="D17560"/>
    </row>
    <row r="17561" spans="4:4">
      <c r="D17561"/>
    </row>
    <row r="17562" spans="4:4">
      <c r="D17562"/>
    </row>
    <row r="17563" spans="4:4">
      <c r="D17563"/>
    </row>
    <row r="17564" spans="4:4">
      <c r="D17564"/>
    </row>
    <row r="17565" spans="4:4">
      <c r="D17565"/>
    </row>
    <row r="17566" spans="4:4">
      <c r="D17566"/>
    </row>
    <row r="17567" spans="4:4">
      <c r="D17567"/>
    </row>
    <row r="17568" spans="4:4">
      <c r="D17568"/>
    </row>
    <row r="17569" spans="4:4">
      <c r="D17569"/>
    </row>
    <row r="17570" spans="4:4">
      <c r="D17570"/>
    </row>
    <row r="17571" spans="4:4">
      <c r="D17571"/>
    </row>
    <row r="17572" spans="4:4">
      <c r="D17572"/>
    </row>
    <row r="17573" spans="4:4">
      <c r="D17573"/>
    </row>
    <row r="17574" spans="4:4">
      <c r="D17574"/>
    </row>
    <row r="17575" spans="4:4">
      <c r="D17575"/>
    </row>
    <row r="17576" spans="4:4">
      <c r="D17576"/>
    </row>
    <row r="17577" spans="4:4">
      <c r="D17577"/>
    </row>
    <row r="17578" spans="4:4">
      <c r="D17578"/>
    </row>
    <row r="17579" spans="4:4">
      <c r="D17579"/>
    </row>
    <row r="17580" spans="4:4">
      <c r="D17580"/>
    </row>
    <row r="17581" spans="4:4">
      <c r="D17581"/>
    </row>
    <row r="17582" spans="4:4">
      <c r="D17582"/>
    </row>
    <row r="17583" spans="4:4">
      <c r="D17583"/>
    </row>
    <row r="17584" spans="4:4">
      <c r="D17584"/>
    </row>
    <row r="17585" spans="4:4">
      <c r="D17585"/>
    </row>
    <row r="17586" spans="4:4">
      <c r="D17586"/>
    </row>
    <row r="17587" spans="4:4">
      <c r="D17587"/>
    </row>
    <row r="17588" spans="4:4">
      <c r="D17588"/>
    </row>
    <row r="17589" spans="4:4">
      <c r="D17589"/>
    </row>
    <row r="17590" spans="4:4">
      <c r="D17590"/>
    </row>
    <row r="17591" spans="4:4">
      <c r="D17591"/>
    </row>
    <row r="17592" spans="4:4">
      <c r="D17592"/>
    </row>
    <row r="17593" spans="4:4">
      <c r="D17593"/>
    </row>
    <row r="17594" spans="4:4">
      <c r="D17594"/>
    </row>
    <row r="17595" spans="4:4">
      <c r="D17595"/>
    </row>
    <row r="17596" spans="4:4">
      <c r="D17596"/>
    </row>
    <row r="17597" spans="4:4">
      <c r="D17597"/>
    </row>
    <row r="17598" spans="4:4">
      <c r="D17598"/>
    </row>
    <row r="17599" spans="4:4">
      <c r="D17599"/>
    </row>
    <row r="17600" spans="4:4">
      <c r="D17600"/>
    </row>
    <row r="17601" spans="4:4">
      <c r="D17601"/>
    </row>
    <row r="17602" spans="4:4">
      <c r="D17602"/>
    </row>
    <row r="17603" spans="4:4">
      <c r="D17603"/>
    </row>
    <row r="17604" spans="4:4">
      <c r="D17604"/>
    </row>
    <row r="17605" spans="4:4">
      <c r="D17605"/>
    </row>
    <row r="17606" spans="4:4">
      <c r="D17606"/>
    </row>
    <row r="17607" spans="4:4">
      <c r="D17607"/>
    </row>
    <row r="17608" spans="4:4">
      <c r="D17608"/>
    </row>
    <row r="17609" spans="4:4">
      <c r="D17609"/>
    </row>
    <row r="17610" spans="4:4">
      <c r="D17610"/>
    </row>
    <row r="17611" spans="4:4">
      <c r="D17611"/>
    </row>
    <row r="17612" spans="4:4">
      <c r="D17612"/>
    </row>
    <row r="17613" spans="4:4">
      <c r="D17613"/>
    </row>
    <row r="17614" spans="4:4">
      <c r="D17614"/>
    </row>
    <row r="17615" spans="4:4">
      <c r="D17615"/>
    </row>
    <row r="17616" spans="4:4">
      <c r="D17616"/>
    </row>
    <row r="17617" spans="4:4">
      <c r="D17617"/>
    </row>
    <row r="17618" spans="4:4">
      <c r="D17618"/>
    </row>
    <row r="17619" spans="4:4">
      <c r="D17619"/>
    </row>
    <row r="17620" spans="4:4">
      <c r="D17620"/>
    </row>
    <row r="17621" spans="4:4">
      <c r="D17621"/>
    </row>
    <row r="17622" spans="4:4">
      <c r="D17622"/>
    </row>
    <row r="17623" spans="4:4">
      <c r="D17623"/>
    </row>
    <row r="17624" spans="4:4">
      <c r="D17624"/>
    </row>
    <row r="17625" spans="4:4">
      <c r="D17625"/>
    </row>
    <row r="17626" spans="4:4">
      <c r="D17626"/>
    </row>
    <row r="17627" spans="4:4">
      <c r="D17627"/>
    </row>
    <row r="17628" spans="4:4">
      <c r="D17628"/>
    </row>
    <row r="17629" spans="4:4">
      <c r="D17629"/>
    </row>
    <row r="17630" spans="4:4">
      <c r="D17630"/>
    </row>
    <row r="17631" spans="4:4">
      <c r="D17631"/>
    </row>
    <row r="17632" spans="4:4">
      <c r="D17632"/>
    </row>
    <row r="17633" spans="4:4">
      <c r="D17633"/>
    </row>
    <row r="17634" spans="4:4">
      <c r="D17634"/>
    </row>
    <row r="17635" spans="4:4">
      <c r="D17635"/>
    </row>
    <row r="17636" spans="4:4">
      <c r="D17636"/>
    </row>
    <row r="17637" spans="4:4">
      <c r="D17637"/>
    </row>
    <row r="17638" spans="4:4">
      <c r="D17638"/>
    </row>
    <row r="17639" spans="4:4">
      <c r="D17639"/>
    </row>
    <row r="17640" spans="4:4">
      <c r="D17640"/>
    </row>
    <row r="17641" spans="4:4">
      <c r="D17641"/>
    </row>
    <row r="17642" spans="4:4">
      <c r="D17642"/>
    </row>
    <row r="17643" spans="4:4">
      <c r="D17643"/>
    </row>
    <row r="17644" spans="4:4">
      <c r="D17644"/>
    </row>
    <row r="17645" spans="4:4">
      <c r="D17645"/>
    </row>
    <row r="17646" spans="4:4">
      <c r="D17646"/>
    </row>
    <row r="17647" spans="4:4">
      <c r="D17647"/>
    </row>
    <row r="17648" spans="4:4">
      <c r="D17648"/>
    </row>
    <row r="17649" spans="4:4">
      <c r="D17649"/>
    </row>
    <row r="17650" spans="4:4">
      <c r="D17650"/>
    </row>
    <row r="17651" spans="4:4">
      <c r="D17651"/>
    </row>
    <row r="17652" spans="4:4">
      <c r="D17652"/>
    </row>
    <row r="17653" spans="4:4">
      <c r="D17653"/>
    </row>
    <row r="17654" spans="4:4">
      <c r="D17654"/>
    </row>
    <row r="17655" spans="4:4">
      <c r="D17655"/>
    </row>
    <row r="17656" spans="4:4">
      <c r="D17656"/>
    </row>
    <row r="17657" spans="4:4">
      <c r="D17657"/>
    </row>
    <row r="17658" spans="4:4">
      <c r="D17658"/>
    </row>
    <row r="17659" spans="4:4">
      <c r="D17659"/>
    </row>
    <row r="17660" spans="4:4">
      <c r="D17660"/>
    </row>
    <row r="17661" spans="4:4">
      <c r="D17661"/>
    </row>
    <row r="17662" spans="4:4">
      <c r="D17662"/>
    </row>
    <row r="17663" spans="4:4">
      <c r="D17663"/>
    </row>
    <row r="17664" spans="4:4">
      <c r="D17664"/>
    </row>
    <row r="17665" spans="4:4">
      <c r="D17665"/>
    </row>
    <row r="17666" spans="4:4">
      <c r="D17666"/>
    </row>
    <row r="17667" spans="4:4">
      <c r="D17667"/>
    </row>
    <row r="17668" spans="4:4">
      <c r="D17668"/>
    </row>
    <row r="17669" spans="4:4">
      <c r="D17669"/>
    </row>
    <row r="17670" spans="4:4">
      <c r="D17670"/>
    </row>
    <row r="17671" spans="4:4">
      <c r="D17671"/>
    </row>
    <row r="17672" spans="4:4">
      <c r="D17672"/>
    </row>
    <row r="17673" spans="4:4">
      <c r="D17673"/>
    </row>
    <row r="17674" spans="4:4">
      <c r="D17674"/>
    </row>
    <row r="17675" spans="4:4">
      <c r="D17675"/>
    </row>
    <row r="17676" spans="4:4">
      <c r="D17676"/>
    </row>
    <row r="17677" spans="4:4">
      <c r="D17677"/>
    </row>
    <row r="17678" spans="4:4">
      <c r="D17678"/>
    </row>
    <row r="17679" spans="4:4">
      <c r="D17679"/>
    </row>
    <row r="17680" spans="4:4">
      <c r="D17680"/>
    </row>
    <row r="17681" spans="4:4">
      <c r="D17681"/>
    </row>
    <row r="17682" spans="4:4">
      <c r="D17682"/>
    </row>
    <row r="17683" spans="4:4">
      <c r="D17683"/>
    </row>
    <row r="17684" spans="4:4">
      <c r="D17684"/>
    </row>
    <row r="17685" spans="4:4">
      <c r="D17685"/>
    </row>
    <row r="17686" spans="4:4">
      <c r="D17686"/>
    </row>
    <row r="17687" spans="4:4">
      <c r="D17687"/>
    </row>
    <row r="17688" spans="4:4">
      <c r="D17688"/>
    </row>
    <row r="17689" spans="4:4">
      <c r="D17689"/>
    </row>
    <row r="17690" spans="4:4">
      <c r="D17690"/>
    </row>
    <row r="17691" spans="4:4">
      <c r="D17691"/>
    </row>
    <row r="17692" spans="4:4">
      <c r="D17692"/>
    </row>
    <row r="17693" spans="4:4">
      <c r="D17693"/>
    </row>
    <row r="17694" spans="4:4">
      <c r="D17694"/>
    </row>
    <row r="17695" spans="4:4">
      <c r="D17695"/>
    </row>
    <row r="17696" spans="4:4">
      <c r="D17696"/>
    </row>
    <row r="17697" spans="4:4">
      <c r="D17697"/>
    </row>
    <row r="17698" spans="4:4">
      <c r="D17698"/>
    </row>
    <row r="17699" spans="4:4">
      <c r="D17699"/>
    </row>
    <row r="17700" spans="4:4">
      <c r="D17700"/>
    </row>
    <row r="17701" spans="4:4">
      <c r="D17701"/>
    </row>
    <row r="17702" spans="4:4">
      <c r="D17702"/>
    </row>
    <row r="17703" spans="4:4">
      <c r="D17703"/>
    </row>
    <row r="17704" spans="4:4">
      <c r="D17704"/>
    </row>
    <row r="17705" spans="4:4">
      <c r="D17705"/>
    </row>
    <row r="17706" spans="4:4">
      <c r="D17706"/>
    </row>
    <row r="17707" spans="4:4">
      <c r="D17707"/>
    </row>
    <row r="17708" spans="4:4">
      <c r="D17708"/>
    </row>
    <row r="17709" spans="4:4">
      <c r="D17709"/>
    </row>
    <row r="17710" spans="4:4">
      <c r="D17710"/>
    </row>
    <row r="17711" spans="4:4">
      <c r="D17711"/>
    </row>
    <row r="17712" spans="4:4">
      <c r="D17712"/>
    </row>
    <row r="17713" spans="4:4">
      <c r="D17713"/>
    </row>
    <row r="17714" spans="4:4">
      <c r="D17714"/>
    </row>
    <row r="17715" spans="4:4">
      <c r="D17715"/>
    </row>
    <row r="17716" spans="4:4">
      <c r="D17716"/>
    </row>
    <row r="17717" spans="4:4">
      <c r="D17717"/>
    </row>
    <row r="17718" spans="4:4">
      <c r="D17718"/>
    </row>
    <row r="17719" spans="4:4">
      <c r="D17719"/>
    </row>
    <row r="17720" spans="4:4">
      <c r="D17720"/>
    </row>
    <row r="17721" spans="4:4">
      <c r="D17721"/>
    </row>
    <row r="17722" spans="4:4">
      <c r="D17722"/>
    </row>
    <row r="17723" spans="4:4">
      <c r="D17723"/>
    </row>
    <row r="17724" spans="4:4">
      <c r="D17724"/>
    </row>
    <row r="17725" spans="4:4">
      <c r="D17725"/>
    </row>
    <row r="17726" spans="4:4">
      <c r="D17726"/>
    </row>
    <row r="17727" spans="4:4">
      <c r="D17727"/>
    </row>
    <row r="17728" spans="4:4">
      <c r="D17728"/>
    </row>
    <row r="17729" spans="4:4">
      <c r="D17729"/>
    </row>
    <row r="17730" spans="4:4">
      <c r="D17730"/>
    </row>
    <row r="17731" spans="4:4">
      <c r="D17731"/>
    </row>
    <row r="17732" spans="4:4">
      <c r="D17732"/>
    </row>
    <row r="17733" spans="4:4">
      <c r="D17733"/>
    </row>
    <row r="17734" spans="4:4">
      <c r="D17734"/>
    </row>
    <row r="17735" spans="4:4">
      <c r="D17735"/>
    </row>
    <row r="17736" spans="4:4">
      <c r="D17736"/>
    </row>
    <row r="17737" spans="4:4">
      <c r="D17737"/>
    </row>
    <row r="17738" spans="4:4">
      <c r="D17738"/>
    </row>
    <row r="17739" spans="4:4">
      <c r="D17739"/>
    </row>
    <row r="17740" spans="4:4">
      <c r="D17740"/>
    </row>
    <row r="17741" spans="4:4">
      <c r="D17741"/>
    </row>
    <row r="17742" spans="4:4">
      <c r="D17742"/>
    </row>
    <row r="17743" spans="4:4">
      <c r="D17743"/>
    </row>
    <row r="17744" spans="4:4">
      <c r="D17744"/>
    </row>
    <row r="17745" spans="4:4">
      <c r="D17745"/>
    </row>
    <row r="17746" spans="4:4">
      <c r="D17746"/>
    </row>
    <row r="17747" spans="4:4">
      <c r="D17747"/>
    </row>
    <row r="17748" spans="4:4">
      <c r="D17748"/>
    </row>
    <row r="17749" spans="4:4">
      <c r="D17749"/>
    </row>
    <row r="17750" spans="4:4">
      <c r="D17750"/>
    </row>
    <row r="17751" spans="4:4">
      <c r="D17751"/>
    </row>
    <row r="17752" spans="4:4">
      <c r="D17752"/>
    </row>
    <row r="17753" spans="4:4">
      <c r="D17753"/>
    </row>
    <row r="17754" spans="4:4">
      <c r="D17754"/>
    </row>
    <row r="17755" spans="4:4">
      <c r="D17755"/>
    </row>
    <row r="17756" spans="4:4">
      <c r="D17756"/>
    </row>
    <row r="17757" spans="4:4">
      <c r="D17757"/>
    </row>
    <row r="17758" spans="4:4">
      <c r="D17758"/>
    </row>
    <row r="17759" spans="4:4">
      <c r="D17759"/>
    </row>
    <row r="17760" spans="4:4">
      <c r="D17760"/>
    </row>
    <row r="17761" spans="4:4">
      <c r="D17761"/>
    </row>
    <row r="17762" spans="4:4">
      <c r="D17762"/>
    </row>
    <row r="17763" spans="4:4">
      <c r="D17763"/>
    </row>
    <row r="17764" spans="4:4">
      <c r="D17764"/>
    </row>
    <row r="17765" spans="4:4">
      <c r="D17765"/>
    </row>
    <row r="17766" spans="4:4">
      <c r="D17766"/>
    </row>
    <row r="17767" spans="4:4">
      <c r="D17767"/>
    </row>
    <row r="17768" spans="4:4">
      <c r="D17768"/>
    </row>
    <row r="17769" spans="4:4">
      <c r="D17769"/>
    </row>
    <row r="17770" spans="4:4">
      <c r="D17770"/>
    </row>
    <row r="17771" spans="4:4">
      <c r="D17771"/>
    </row>
    <row r="17772" spans="4:4">
      <c r="D17772"/>
    </row>
    <row r="17773" spans="4:4">
      <c r="D17773"/>
    </row>
    <row r="17774" spans="4:4">
      <c r="D17774"/>
    </row>
    <row r="17775" spans="4:4">
      <c r="D17775"/>
    </row>
    <row r="17776" spans="4:4">
      <c r="D17776"/>
    </row>
    <row r="17777" spans="4:4">
      <c r="D17777"/>
    </row>
    <row r="17778" spans="4:4">
      <c r="D17778"/>
    </row>
    <row r="17779" spans="4:4">
      <c r="D17779"/>
    </row>
    <row r="17780" spans="4:4">
      <c r="D17780"/>
    </row>
    <row r="17781" spans="4:4">
      <c r="D17781"/>
    </row>
    <row r="17782" spans="4:4">
      <c r="D17782"/>
    </row>
    <row r="17783" spans="4:4">
      <c r="D17783"/>
    </row>
    <row r="17784" spans="4:4">
      <c r="D17784"/>
    </row>
    <row r="17785" spans="4:4">
      <c r="D17785"/>
    </row>
    <row r="17786" spans="4:4">
      <c r="D17786"/>
    </row>
    <row r="17787" spans="4:4">
      <c r="D17787"/>
    </row>
    <row r="17788" spans="4:4">
      <c r="D17788"/>
    </row>
    <row r="17789" spans="4:4">
      <c r="D17789"/>
    </row>
    <row r="17790" spans="4:4">
      <c r="D17790"/>
    </row>
    <row r="17791" spans="4:4">
      <c r="D17791"/>
    </row>
    <row r="17792" spans="4:4">
      <c r="D17792"/>
    </row>
    <row r="17793" spans="4:4">
      <c r="D17793"/>
    </row>
    <row r="17794" spans="4:4">
      <c r="D17794"/>
    </row>
    <row r="17795" spans="4:4">
      <c r="D17795"/>
    </row>
    <row r="17796" spans="4:4">
      <c r="D17796"/>
    </row>
    <row r="17797" spans="4:4">
      <c r="D17797"/>
    </row>
    <row r="17798" spans="4:4">
      <c r="D17798"/>
    </row>
    <row r="17799" spans="4:4">
      <c r="D17799"/>
    </row>
    <row r="17800" spans="4:4">
      <c r="D17800"/>
    </row>
    <row r="17801" spans="4:4">
      <c r="D17801"/>
    </row>
    <row r="17802" spans="4:4">
      <c r="D17802"/>
    </row>
    <row r="17803" spans="4:4">
      <c r="D17803"/>
    </row>
    <row r="17804" spans="4:4">
      <c r="D17804"/>
    </row>
    <row r="17805" spans="4:4">
      <c r="D17805"/>
    </row>
    <row r="17806" spans="4:4">
      <c r="D17806"/>
    </row>
    <row r="17807" spans="4:4">
      <c r="D17807"/>
    </row>
    <row r="17808" spans="4:4">
      <c r="D17808"/>
    </row>
    <row r="17809" spans="4:4">
      <c r="D17809"/>
    </row>
    <row r="17810" spans="4:4">
      <c r="D17810"/>
    </row>
    <row r="17811" spans="4:4">
      <c r="D17811"/>
    </row>
    <row r="17812" spans="4:4">
      <c r="D17812"/>
    </row>
    <row r="17813" spans="4:4">
      <c r="D17813"/>
    </row>
    <row r="17814" spans="4:4">
      <c r="D17814"/>
    </row>
    <row r="17815" spans="4:4">
      <c r="D17815"/>
    </row>
    <row r="17816" spans="4:4">
      <c r="D17816"/>
    </row>
    <row r="17817" spans="4:4">
      <c r="D17817"/>
    </row>
    <row r="17818" spans="4:4">
      <c r="D17818"/>
    </row>
    <row r="17819" spans="4:4">
      <c r="D17819"/>
    </row>
    <row r="17820" spans="4:4">
      <c r="D17820"/>
    </row>
    <row r="17821" spans="4:4">
      <c r="D17821"/>
    </row>
    <row r="17822" spans="4:4">
      <c r="D17822"/>
    </row>
    <row r="17823" spans="4:4">
      <c r="D17823"/>
    </row>
    <row r="17824" spans="4:4">
      <c r="D17824"/>
    </row>
    <row r="17825" spans="4:4">
      <c r="D17825"/>
    </row>
    <row r="17826" spans="4:4">
      <c r="D17826"/>
    </row>
    <row r="17827" spans="4:4">
      <c r="D17827"/>
    </row>
    <row r="17828" spans="4:4">
      <c r="D17828"/>
    </row>
    <row r="17829" spans="4:4">
      <c r="D17829"/>
    </row>
    <row r="17830" spans="4:4">
      <c r="D17830"/>
    </row>
    <row r="17831" spans="4:4">
      <c r="D17831"/>
    </row>
    <row r="17832" spans="4:4">
      <c r="D17832"/>
    </row>
    <row r="17833" spans="4:4">
      <c r="D17833"/>
    </row>
    <row r="17834" spans="4:4">
      <c r="D17834"/>
    </row>
    <row r="17835" spans="4:4">
      <c r="D17835"/>
    </row>
    <row r="17836" spans="4:4">
      <c r="D17836"/>
    </row>
    <row r="17837" spans="4:4">
      <c r="D17837"/>
    </row>
    <row r="17838" spans="4:4">
      <c r="D17838"/>
    </row>
    <row r="17839" spans="4:4">
      <c r="D17839"/>
    </row>
    <row r="17840" spans="4:4">
      <c r="D17840"/>
    </row>
    <row r="17841" spans="4:4">
      <c r="D17841"/>
    </row>
    <row r="17842" spans="4:4">
      <c r="D17842"/>
    </row>
    <row r="17843" spans="4:4">
      <c r="D17843"/>
    </row>
    <row r="17844" spans="4:4">
      <c r="D17844"/>
    </row>
    <row r="17845" spans="4:4">
      <c r="D17845"/>
    </row>
    <row r="17846" spans="4:4">
      <c r="D17846"/>
    </row>
    <row r="17847" spans="4:4">
      <c r="D17847"/>
    </row>
    <row r="17848" spans="4:4">
      <c r="D17848"/>
    </row>
    <row r="17849" spans="4:4">
      <c r="D17849"/>
    </row>
    <row r="17850" spans="4:4">
      <c r="D17850"/>
    </row>
    <row r="17851" spans="4:4">
      <c r="D17851"/>
    </row>
    <row r="17852" spans="4:4">
      <c r="D17852"/>
    </row>
    <row r="17853" spans="4:4">
      <c r="D17853"/>
    </row>
    <row r="17854" spans="4:4">
      <c r="D17854"/>
    </row>
    <row r="17855" spans="4:4">
      <c r="D17855"/>
    </row>
    <row r="17856" spans="4:4">
      <c r="D17856"/>
    </row>
    <row r="17857" spans="4:4">
      <c r="D17857"/>
    </row>
    <row r="17858" spans="4:4">
      <c r="D17858"/>
    </row>
    <row r="17859" spans="4:4">
      <c r="D17859"/>
    </row>
    <row r="17860" spans="4:4">
      <c r="D17860"/>
    </row>
    <row r="17861" spans="4:4">
      <c r="D17861"/>
    </row>
    <row r="17862" spans="4:4">
      <c r="D17862"/>
    </row>
    <row r="17863" spans="4:4">
      <c r="D17863"/>
    </row>
    <row r="17864" spans="4:4">
      <c r="D17864"/>
    </row>
    <row r="17865" spans="4:4">
      <c r="D17865"/>
    </row>
    <row r="17866" spans="4:4">
      <c r="D17866"/>
    </row>
    <row r="17867" spans="4:4">
      <c r="D17867"/>
    </row>
    <row r="17868" spans="4:4">
      <c r="D17868"/>
    </row>
    <row r="17869" spans="4:4">
      <c r="D17869"/>
    </row>
    <row r="17870" spans="4:4">
      <c r="D17870"/>
    </row>
    <row r="17871" spans="4:4">
      <c r="D17871"/>
    </row>
    <row r="17872" spans="4:4">
      <c r="D17872"/>
    </row>
    <row r="17873" spans="4:4">
      <c r="D17873"/>
    </row>
    <row r="17874" spans="4:4">
      <c r="D17874"/>
    </row>
    <row r="17875" spans="4:4">
      <c r="D17875"/>
    </row>
    <row r="17876" spans="4:4">
      <c r="D17876"/>
    </row>
    <row r="17877" spans="4:4">
      <c r="D17877"/>
    </row>
    <row r="17878" spans="4:4">
      <c r="D17878"/>
    </row>
    <row r="17879" spans="4:4">
      <c r="D17879"/>
    </row>
    <row r="17880" spans="4:4">
      <c r="D17880"/>
    </row>
    <row r="17881" spans="4:4">
      <c r="D17881"/>
    </row>
    <row r="17882" spans="4:4">
      <c r="D17882"/>
    </row>
    <row r="17883" spans="4:4">
      <c r="D17883"/>
    </row>
    <row r="17884" spans="4:4">
      <c r="D17884"/>
    </row>
    <row r="17885" spans="4:4">
      <c r="D17885"/>
    </row>
    <row r="17886" spans="4:4">
      <c r="D17886"/>
    </row>
    <row r="17887" spans="4:4">
      <c r="D17887"/>
    </row>
    <row r="17888" spans="4:4">
      <c r="D17888"/>
    </row>
    <row r="17889" spans="4:4">
      <c r="D17889"/>
    </row>
    <row r="17890" spans="4:4">
      <c r="D17890"/>
    </row>
    <row r="17891" spans="4:4">
      <c r="D17891"/>
    </row>
    <row r="17892" spans="4:4">
      <c r="D17892"/>
    </row>
    <row r="17893" spans="4:4">
      <c r="D17893"/>
    </row>
    <row r="17894" spans="4:4">
      <c r="D17894"/>
    </row>
    <row r="17895" spans="4:4">
      <c r="D17895"/>
    </row>
    <row r="17896" spans="4:4">
      <c r="D17896"/>
    </row>
    <row r="17897" spans="4:4">
      <c r="D17897"/>
    </row>
    <row r="17898" spans="4:4">
      <c r="D17898"/>
    </row>
    <row r="17899" spans="4:4">
      <c r="D17899"/>
    </row>
    <row r="17900" spans="4:4">
      <c r="D17900"/>
    </row>
    <row r="17901" spans="4:4">
      <c r="D17901"/>
    </row>
    <row r="17902" spans="4:4">
      <c r="D17902"/>
    </row>
    <row r="17903" spans="4:4">
      <c r="D17903"/>
    </row>
    <row r="17904" spans="4:4">
      <c r="D17904"/>
    </row>
    <row r="17905" spans="4:4">
      <c r="D17905"/>
    </row>
    <row r="17906" spans="4:4">
      <c r="D17906"/>
    </row>
    <row r="17907" spans="4:4">
      <c r="D17907"/>
    </row>
    <row r="17908" spans="4:4">
      <c r="D17908"/>
    </row>
    <row r="17909" spans="4:4">
      <c r="D17909"/>
    </row>
    <row r="17910" spans="4:4">
      <c r="D17910"/>
    </row>
    <row r="17911" spans="4:4">
      <c r="D17911"/>
    </row>
    <row r="17912" spans="4:4">
      <c r="D17912"/>
    </row>
    <row r="17913" spans="4:4">
      <c r="D17913"/>
    </row>
    <row r="17914" spans="4:4">
      <c r="D17914"/>
    </row>
    <row r="17915" spans="4:4">
      <c r="D17915"/>
    </row>
    <row r="17916" spans="4:4">
      <c r="D17916"/>
    </row>
    <row r="17917" spans="4:4">
      <c r="D17917"/>
    </row>
    <row r="17918" spans="4:4">
      <c r="D17918"/>
    </row>
    <row r="17919" spans="4:4">
      <c r="D17919"/>
    </row>
    <row r="17920" spans="4:4">
      <c r="D17920"/>
    </row>
    <row r="17921" spans="4:4">
      <c r="D17921"/>
    </row>
    <row r="17922" spans="4:4">
      <c r="D17922"/>
    </row>
    <row r="17923" spans="4:4">
      <c r="D17923"/>
    </row>
    <row r="17924" spans="4:4">
      <c r="D17924"/>
    </row>
    <row r="17925" spans="4:4">
      <c r="D17925"/>
    </row>
    <row r="17926" spans="4:4">
      <c r="D17926"/>
    </row>
    <row r="17927" spans="4:4">
      <c r="D17927"/>
    </row>
    <row r="17928" spans="4:4">
      <c r="D17928"/>
    </row>
    <row r="17929" spans="4:4">
      <c r="D17929"/>
    </row>
    <row r="17930" spans="4:4">
      <c r="D17930"/>
    </row>
    <row r="17931" spans="4:4">
      <c r="D17931"/>
    </row>
    <row r="17932" spans="4:4">
      <c r="D17932"/>
    </row>
    <row r="17933" spans="4:4">
      <c r="D17933"/>
    </row>
    <row r="17934" spans="4:4">
      <c r="D17934"/>
    </row>
    <row r="17935" spans="4:4">
      <c r="D17935"/>
    </row>
    <row r="17936" spans="4:4">
      <c r="D17936"/>
    </row>
    <row r="17937" spans="4:4">
      <c r="D17937"/>
    </row>
    <row r="17938" spans="4:4">
      <c r="D17938"/>
    </row>
    <row r="17939" spans="4:4">
      <c r="D17939"/>
    </row>
    <row r="17940" spans="4:4">
      <c r="D17940"/>
    </row>
    <row r="17941" spans="4:4">
      <c r="D17941"/>
    </row>
    <row r="17942" spans="4:4">
      <c r="D17942"/>
    </row>
    <row r="17943" spans="4:4">
      <c r="D17943"/>
    </row>
    <row r="17944" spans="4:4">
      <c r="D17944"/>
    </row>
    <row r="17945" spans="4:4">
      <c r="D17945"/>
    </row>
    <row r="17946" spans="4:4">
      <c r="D17946"/>
    </row>
    <row r="17947" spans="4:4">
      <c r="D17947"/>
    </row>
    <row r="17948" spans="4:4">
      <c r="D17948"/>
    </row>
    <row r="17949" spans="4:4">
      <c r="D17949"/>
    </row>
    <row r="17950" spans="4:4">
      <c r="D17950"/>
    </row>
    <row r="17951" spans="4:4">
      <c r="D17951"/>
    </row>
    <row r="17952" spans="4:4">
      <c r="D17952"/>
    </row>
    <row r="17953" spans="4:4">
      <c r="D17953"/>
    </row>
    <row r="17954" spans="4:4">
      <c r="D17954"/>
    </row>
    <row r="17955" spans="4:4">
      <c r="D17955"/>
    </row>
    <row r="17956" spans="4:4">
      <c r="D17956"/>
    </row>
    <row r="17957" spans="4:4">
      <c r="D17957"/>
    </row>
    <row r="17958" spans="4:4">
      <c r="D17958"/>
    </row>
    <row r="17959" spans="4:4">
      <c r="D17959"/>
    </row>
    <row r="17960" spans="4:4">
      <c r="D17960"/>
    </row>
    <row r="17961" spans="4:4">
      <c r="D17961"/>
    </row>
    <row r="17962" spans="4:4">
      <c r="D17962"/>
    </row>
    <row r="17963" spans="4:4">
      <c r="D17963"/>
    </row>
    <row r="17964" spans="4:4">
      <c r="D17964"/>
    </row>
    <row r="17965" spans="4:4">
      <c r="D17965"/>
    </row>
    <row r="17966" spans="4:4">
      <c r="D17966"/>
    </row>
    <row r="17967" spans="4:4">
      <c r="D17967"/>
    </row>
    <row r="17968" spans="4:4">
      <c r="D17968"/>
    </row>
    <row r="17969" spans="4:4">
      <c r="D17969"/>
    </row>
    <row r="17970" spans="4:4">
      <c r="D17970"/>
    </row>
    <row r="17971" spans="4:4">
      <c r="D17971"/>
    </row>
    <row r="17972" spans="4:4">
      <c r="D17972"/>
    </row>
    <row r="17973" spans="4:4">
      <c r="D17973"/>
    </row>
    <row r="17974" spans="4:4">
      <c r="D17974"/>
    </row>
    <row r="17975" spans="4:4">
      <c r="D17975"/>
    </row>
    <row r="17976" spans="4:4">
      <c r="D17976"/>
    </row>
    <row r="17977" spans="4:4">
      <c r="D17977"/>
    </row>
    <row r="17978" spans="4:4">
      <c r="D17978"/>
    </row>
    <row r="17979" spans="4:4">
      <c r="D17979"/>
    </row>
    <row r="17980" spans="4:4">
      <c r="D17980"/>
    </row>
    <row r="17981" spans="4:4">
      <c r="D17981"/>
    </row>
    <row r="17982" spans="4:4">
      <c r="D17982"/>
    </row>
    <row r="17983" spans="4:4">
      <c r="D17983"/>
    </row>
    <row r="17984" spans="4:4">
      <c r="D17984"/>
    </row>
    <row r="17985" spans="4:4">
      <c r="D17985"/>
    </row>
    <row r="17986" spans="4:4">
      <c r="D17986"/>
    </row>
    <row r="17987" spans="4:4">
      <c r="D17987"/>
    </row>
    <row r="17988" spans="4:4">
      <c r="D17988"/>
    </row>
    <row r="17989" spans="4:4">
      <c r="D17989"/>
    </row>
    <row r="17990" spans="4:4">
      <c r="D17990"/>
    </row>
    <row r="17991" spans="4:4">
      <c r="D17991"/>
    </row>
    <row r="17992" spans="4:4">
      <c r="D17992"/>
    </row>
    <row r="17993" spans="4:4">
      <c r="D17993"/>
    </row>
    <row r="17994" spans="4:4">
      <c r="D17994"/>
    </row>
    <row r="17995" spans="4:4">
      <c r="D17995"/>
    </row>
    <row r="17996" spans="4:4">
      <c r="D17996"/>
    </row>
    <row r="17997" spans="4:4">
      <c r="D17997"/>
    </row>
    <row r="17998" spans="4:4">
      <c r="D17998"/>
    </row>
    <row r="17999" spans="4:4">
      <c r="D17999"/>
    </row>
    <row r="18000" spans="4:4">
      <c r="D18000"/>
    </row>
    <row r="18001" spans="4:4">
      <c r="D18001"/>
    </row>
    <row r="18002" spans="4:4">
      <c r="D18002"/>
    </row>
    <row r="18003" spans="4:4">
      <c r="D18003"/>
    </row>
    <row r="18004" spans="4:4">
      <c r="D18004"/>
    </row>
    <row r="18005" spans="4:4">
      <c r="D18005"/>
    </row>
    <row r="18006" spans="4:4">
      <c r="D18006"/>
    </row>
    <row r="18007" spans="4:4">
      <c r="D18007"/>
    </row>
    <row r="18008" spans="4:4">
      <c r="D18008"/>
    </row>
    <row r="18009" spans="4:4">
      <c r="D18009"/>
    </row>
    <row r="18010" spans="4:4">
      <c r="D18010"/>
    </row>
    <row r="18011" spans="4:4">
      <c r="D18011"/>
    </row>
    <row r="18012" spans="4:4">
      <c r="D18012"/>
    </row>
    <row r="18013" spans="4:4">
      <c r="D18013"/>
    </row>
    <row r="18014" spans="4:4">
      <c r="D18014"/>
    </row>
    <row r="18015" spans="4:4">
      <c r="D18015"/>
    </row>
    <row r="18016" spans="4:4">
      <c r="D18016"/>
    </row>
    <row r="18017" spans="4:4">
      <c r="D18017"/>
    </row>
    <row r="18018" spans="4:4">
      <c r="D18018"/>
    </row>
    <row r="18019" spans="4:4">
      <c r="D18019"/>
    </row>
    <row r="18020" spans="4:4">
      <c r="D18020"/>
    </row>
    <row r="18021" spans="4:4">
      <c r="D18021"/>
    </row>
    <row r="18022" spans="4:4">
      <c r="D18022"/>
    </row>
    <row r="18023" spans="4:4">
      <c r="D18023"/>
    </row>
    <row r="18024" spans="4:4">
      <c r="D18024"/>
    </row>
    <row r="18025" spans="4:4">
      <c r="D18025"/>
    </row>
    <row r="18026" spans="4:4">
      <c r="D18026"/>
    </row>
    <row r="18027" spans="4:4">
      <c r="D18027"/>
    </row>
    <row r="18028" spans="4:4">
      <c r="D18028"/>
    </row>
    <row r="18029" spans="4:4">
      <c r="D18029"/>
    </row>
    <row r="18030" spans="4:4">
      <c r="D18030"/>
    </row>
    <row r="18031" spans="4:4">
      <c r="D18031"/>
    </row>
    <row r="18032" spans="4:4">
      <c r="D18032"/>
    </row>
    <row r="18033" spans="4:4">
      <c r="D18033"/>
    </row>
    <row r="18034" spans="4:4">
      <c r="D18034"/>
    </row>
    <row r="18035" spans="4:4">
      <c r="D18035"/>
    </row>
    <row r="18036" spans="4:4">
      <c r="D18036"/>
    </row>
    <row r="18037" spans="4:4">
      <c r="D18037"/>
    </row>
    <row r="18038" spans="4:4">
      <c r="D18038"/>
    </row>
    <row r="18039" spans="4:4">
      <c r="D18039"/>
    </row>
    <row r="18040" spans="4:4">
      <c r="D18040"/>
    </row>
    <row r="18041" spans="4:4">
      <c r="D18041"/>
    </row>
    <row r="18042" spans="4:4">
      <c r="D18042"/>
    </row>
    <row r="18043" spans="4:4">
      <c r="D18043"/>
    </row>
    <row r="18044" spans="4:4">
      <c r="D18044"/>
    </row>
    <row r="18045" spans="4:4">
      <c r="D18045"/>
    </row>
    <row r="18046" spans="4:4">
      <c r="D18046"/>
    </row>
    <row r="18047" spans="4:4">
      <c r="D18047"/>
    </row>
    <row r="18048" spans="4:4">
      <c r="D18048"/>
    </row>
    <row r="18049" spans="4:4">
      <c r="D18049"/>
    </row>
    <row r="18050" spans="4:4">
      <c r="D18050"/>
    </row>
    <row r="18051" spans="4:4">
      <c r="D18051"/>
    </row>
    <row r="18052" spans="4:4">
      <c r="D18052"/>
    </row>
    <row r="18053" spans="4:4">
      <c r="D18053"/>
    </row>
    <row r="18054" spans="4:4">
      <c r="D18054"/>
    </row>
    <row r="18055" spans="4:4">
      <c r="D18055"/>
    </row>
    <row r="18056" spans="4:4">
      <c r="D18056"/>
    </row>
    <row r="18057" spans="4:4">
      <c r="D18057"/>
    </row>
    <row r="18058" spans="4:4">
      <c r="D18058"/>
    </row>
    <row r="18059" spans="4:4">
      <c r="D18059"/>
    </row>
    <row r="18060" spans="4:4">
      <c r="D18060"/>
    </row>
    <row r="18061" spans="4:4">
      <c r="D18061"/>
    </row>
    <row r="18062" spans="4:4">
      <c r="D18062"/>
    </row>
    <row r="18063" spans="4:4">
      <c r="D18063"/>
    </row>
    <row r="18064" spans="4:4">
      <c r="D18064"/>
    </row>
    <row r="18065" spans="4:4">
      <c r="D18065"/>
    </row>
    <row r="18066" spans="4:4">
      <c r="D18066"/>
    </row>
    <row r="18067" spans="4:4">
      <c r="D18067"/>
    </row>
    <row r="18068" spans="4:4">
      <c r="D18068"/>
    </row>
    <row r="18069" spans="4:4">
      <c r="D18069"/>
    </row>
    <row r="18070" spans="4:4">
      <c r="D18070"/>
    </row>
    <row r="18071" spans="4:4">
      <c r="D18071"/>
    </row>
    <row r="18072" spans="4:4">
      <c r="D18072"/>
    </row>
    <row r="18073" spans="4:4">
      <c r="D18073"/>
    </row>
    <row r="18074" spans="4:4">
      <c r="D18074"/>
    </row>
    <row r="18075" spans="4:4">
      <c r="D18075"/>
    </row>
    <row r="18076" spans="4:4">
      <c r="D18076"/>
    </row>
    <row r="18077" spans="4:4">
      <c r="D18077"/>
    </row>
    <row r="18078" spans="4:4">
      <c r="D18078"/>
    </row>
    <row r="18079" spans="4:4">
      <c r="D18079"/>
    </row>
    <row r="18080" spans="4:4">
      <c r="D18080"/>
    </row>
    <row r="18081" spans="4:4">
      <c r="D18081"/>
    </row>
    <row r="18082" spans="4:4">
      <c r="D18082"/>
    </row>
    <row r="18083" spans="4:4">
      <c r="D18083"/>
    </row>
    <row r="18084" spans="4:4">
      <c r="D18084"/>
    </row>
    <row r="18085" spans="4:4">
      <c r="D18085"/>
    </row>
    <row r="18086" spans="4:4">
      <c r="D18086"/>
    </row>
    <row r="18087" spans="4:4">
      <c r="D18087"/>
    </row>
    <row r="18088" spans="4:4">
      <c r="D18088"/>
    </row>
    <row r="18089" spans="4:4">
      <c r="D18089"/>
    </row>
    <row r="18090" spans="4:4">
      <c r="D18090"/>
    </row>
    <row r="18091" spans="4:4">
      <c r="D18091"/>
    </row>
    <row r="18092" spans="4:4">
      <c r="D18092"/>
    </row>
    <row r="18093" spans="4:4">
      <c r="D18093"/>
    </row>
    <row r="18094" spans="4:4">
      <c r="D18094"/>
    </row>
    <row r="18095" spans="4:4">
      <c r="D18095"/>
    </row>
    <row r="18096" spans="4:4">
      <c r="D18096"/>
    </row>
    <row r="18097" spans="4:4">
      <c r="D18097"/>
    </row>
    <row r="18098" spans="4:4">
      <c r="D18098"/>
    </row>
    <row r="18099" spans="4:4">
      <c r="D18099"/>
    </row>
    <row r="18100" spans="4:4">
      <c r="D18100"/>
    </row>
    <row r="18101" spans="4:4">
      <c r="D18101"/>
    </row>
    <row r="18102" spans="4:4">
      <c r="D18102"/>
    </row>
    <row r="18103" spans="4:4">
      <c r="D18103"/>
    </row>
    <row r="18104" spans="4:4">
      <c r="D18104"/>
    </row>
    <row r="18105" spans="4:4">
      <c r="D18105"/>
    </row>
    <row r="18106" spans="4:4">
      <c r="D18106"/>
    </row>
    <row r="18107" spans="4:4">
      <c r="D18107"/>
    </row>
    <row r="18108" spans="4:4">
      <c r="D18108"/>
    </row>
    <row r="18109" spans="4:4">
      <c r="D18109"/>
    </row>
    <row r="18110" spans="4:4">
      <c r="D18110"/>
    </row>
    <row r="18111" spans="4:4">
      <c r="D18111"/>
    </row>
    <row r="18112" spans="4:4">
      <c r="D18112"/>
    </row>
    <row r="18113" spans="4:4">
      <c r="D18113"/>
    </row>
    <row r="18114" spans="4:4">
      <c r="D18114"/>
    </row>
    <row r="18115" spans="4:4">
      <c r="D18115"/>
    </row>
    <row r="18116" spans="4:4">
      <c r="D18116"/>
    </row>
    <row r="18117" spans="4:4">
      <c r="D18117"/>
    </row>
    <row r="18118" spans="4:4">
      <c r="D18118"/>
    </row>
    <row r="18119" spans="4:4">
      <c r="D18119"/>
    </row>
    <row r="18120" spans="4:4">
      <c r="D18120"/>
    </row>
    <row r="18121" spans="4:4">
      <c r="D18121"/>
    </row>
    <row r="18122" spans="4:4">
      <c r="D18122"/>
    </row>
    <row r="18123" spans="4:4">
      <c r="D18123"/>
    </row>
    <row r="18124" spans="4:4">
      <c r="D18124"/>
    </row>
    <row r="18125" spans="4:4">
      <c r="D18125"/>
    </row>
    <row r="18126" spans="4:4">
      <c r="D18126"/>
    </row>
    <row r="18127" spans="4:4">
      <c r="D18127"/>
    </row>
    <row r="18128" spans="4:4">
      <c r="D18128"/>
    </row>
    <row r="18129" spans="4:4">
      <c r="D18129"/>
    </row>
    <row r="18130" spans="4:4">
      <c r="D18130"/>
    </row>
    <row r="18131" spans="4:4">
      <c r="D18131"/>
    </row>
    <row r="18132" spans="4:4">
      <c r="D18132"/>
    </row>
    <row r="18133" spans="4:4">
      <c r="D18133"/>
    </row>
    <row r="18134" spans="4:4">
      <c r="D18134"/>
    </row>
    <row r="18135" spans="4:4">
      <c r="D18135"/>
    </row>
    <row r="18136" spans="4:4">
      <c r="D18136"/>
    </row>
    <row r="18137" spans="4:4">
      <c r="D18137"/>
    </row>
    <row r="18138" spans="4:4">
      <c r="D18138"/>
    </row>
    <row r="18139" spans="4:4">
      <c r="D18139"/>
    </row>
    <row r="18140" spans="4:4">
      <c r="D18140"/>
    </row>
    <row r="18141" spans="4:4">
      <c r="D18141"/>
    </row>
    <row r="18142" spans="4:4">
      <c r="D18142"/>
    </row>
    <row r="18143" spans="4:4">
      <c r="D18143"/>
    </row>
    <row r="18144" spans="4:4">
      <c r="D18144"/>
    </row>
    <row r="18145" spans="4:4">
      <c r="D18145"/>
    </row>
    <row r="18146" spans="4:4">
      <c r="D18146"/>
    </row>
    <row r="18147" spans="4:4">
      <c r="D18147"/>
    </row>
    <row r="18148" spans="4:4">
      <c r="D18148"/>
    </row>
    <row r="18149" spans="4:4">
      <c r="D18149"/>
    </row>
    <row r="18150" spans="4:4">
      <c r="D18150"/>
    </row>
    <row r="18151" spans="4:4">
      <c r="D18151"/>
    </row>
    <row r="18152" spans="4:4">
      <c r="D18152"/>
    </row>
    <row r="18153" spans="4:4">
      <c r="D18153"/>
    </row>
    <row r="18154" spans="4:4">
      <c r="D18154"/>
    </row>
    <row r="18155" spans="4:4">
      <c r="D18155"/>
    </row>
    <row r="18156" spans="4:4">
      <c r="D18156"/>
    </row>
    <row r="18157" spans="4:4">
      <c r="D18157"/>
    </row>
    <row r="18158" spans="4:4">
      <c r="D18158"/>
    </row>
    <row r="18159" spans="4:4">
      <c r="D18159"/>
    </row>
    <row r="18160" spans="4:4">
      <c r="D18160"/>
    </row>
    <row r="18161" spans="4:4">
      <c r="D18161"/>
    </row>
    <row r="18162" spans="4:4">
      <c r="D18162"/>
    </row>
    <row r="18163" spans="4:4">
      <c r="D18163"/>
    </row>
    <row r="18164" spans="4:4">
      <c r="D18164"/>
    </row>
    <row r="18165" spans="4:4">
      <c r="D18165"/>
    </row>
    <row r="18166" spans="4:4">
      <c r="D18166"/>
    </row>
    <row r="18167" spans="4:4">
      <c r="D18167"/>
    </row>
    <row r="18168" spans="4:4">
      <c r="D18168"/>
    </row>
    <row r="18169" spans="4:4">
      <c r="D18169"/>
    </row>
    <row r="18170" spans="4:4">
      <c r="D18170"/>
    </row>
    <row r="18171" spans="4:4">
      <c r="D18171"/>
    </row>
    <row r="18172" spans="4:4">
      <c r="D18172"/>
    </row>
    <row r="18173" spans="4:4">
      <c r="D18173"/>
    </row>
    <row r="18174" spans="4:4">
      <c r="D18174"/>
    </row>
    <row r="18175" spans="4:4">
      <c r="D18175"/>
    </row>
    <row r="18176" spans="4:4">
      <c r="D18176"/>
    </row>
    <row r="18177" spans="4:4">
      <c r="D18177"/>
    </row>
    <row r="18178" spans="4:4">
      <c r="D18178"/>
    </row>
    <row r="18179" spans="4:4">
      <c r="D18179"/>
    </row>
    <row r="18180" spans="4:4">
      <c r="D18180"/>
    </row>
    <row r="18181" spans="4:4">
      <c r="D18181"/>
    </row>
    <row r="18182" spans="4:4">
      <c r="D18182"/>
    </row>
    <row r="18183" spans="4:4">
      <c r="D18183"/>
    </row>
    <row r="18184" spans="4:4">
      <c r="D18184"/>
    </row>
    <row r="18185" spans="4:4">
      <c r="D18185"/>
    </row>
    <row r="18186" spans="4:4">
      <c r="D18186"/>
    </row>
    <row r="18187" spans="4:4">
      <c r="D18187"/>
    </row>
    <row r="18188" spans="4:4">
      <c r="D18188"/>
    </row>
    <row r="18189" spans="4:4">
      <c r="D18189"/>
    </row>
    <row r="18190" spans="4:4">
      <c r="D18190"/>
    </row>
    <row r="18191" spans="4:4">
      <c r="D18191"/>
    </row>
    <row r="18192" spans="4:4">
      <c r="D18192"/>
    </row>
    <row r="18193" spans="4:4">
      <c r="D18193"/>
    </row>
    <row r="18194" spans="4:4">
      <c r="D18194"/>
    </row>
    <row r="18195" spans="4:4">
      <c r="D18195"/>
    </row>
    <row r="18196" spans="4:4">
      <c r="D18196"/>
    </row>
    <row r="18197" spans="4:4">
      <c r="D18197"/>
    </row>
    <row r="18198" spans="4:4">
      <c r="D18198"/>
    </row>
    <row r="18199" spans="4:4">
      <c r="D18199"/>
    </row>
    <row r="18200" spans="4:4">
      <c r="D18200"/>
    </row>
    <row r="18201" spans="4:4">
      <c r="D18201"/>
    </row>
    <row r="18202" spans="4:4">
      <c r="D18202"/>
    </row>
    <row r="18203" spans="4:4">
      <c r="D18203"/>
    </row>
    <row r="18204" spans="4:4">
      <c r="D18204"/>
    </row>
    <row r="18205" spans="4:4">
      <c r="D18205"/>
    </row>
    <row r="18206" spans="4:4">
      <c r="D18206"/>
    </row>
    <row r="18207" spans="4:4">
      <c r="D18207"/>
    </row>
    <row r="18208" spans="4:4">
      <c r="D18208"/>
    </row>
    <row r="18209" spans="4:4">
      <c r="D18209"/>
    </row>
    <row r="18210" spans="4:4">
      <c r="D18210"/>
    </row>
    <row r="18211" spans="4:4">
      <c r="D18211"/>
    </row>
    <row r="18212" spans="4:4">
      <c r="D18212"/>
    </row>
    <row r="18213" spans="4:4">
      <c r="D18213"/>
    </row>
    <row r="18214" spans="4:4">
      <c r="D18214"/>
    </row>
    <row r="18215" spans="4:4">
      <c r="D18215"/>
    </row>
    <row r="18216" spans="4:4">
      <c r="D18216"/>
    </row>
    <row r="18217" spans="4:4">
      <c r="D18217"/>
    </row>
    <row r="18218" spans="4:4">
      <c r="D18218"/>
    </row>
    <row r="18219" spans="4:4">
      <c r="D18219"/>
    </row>
    <row r="18220" spans="4:4">
      <c r="D18220"/>
    </row>
    <row r="18221" spans="4:4">
      <c r="D18221"/>
    </row>
    <row r="18222" spans="4:4">
      <c r="D18222"/>
    </row>
    <row r="18223" spans="4:4">
      <c r="D18223"/>
    </row>
    <row r="18224" spans="4:4">
      <c r="D18224"/>
    </row>
    <row r="18225" spans="4:4">
      <c r="D18225"/>
    </row>
    <row r="18226" spans="4:4">
      <c r="D18226"/>
    </row>
    <row r="18227" spans="4:4">
      <c r="D18227"/>
    </row>
    <row r="18228" spans="4:4">
      <c r="D18228"/>
    </row>
    <row r="18229" spans="4:4">
      <c r="D18229"/>
    </row>
    <row r="18230" spans="4:4">
      <c r="D18230"/>
    </row>
    <row r="18231" spans="4:4">
      <c r="D18231"/>
    </row>
    <row r="18232" spans="4:4">
      <c r="D18232"/>
    </row>
    <row r="18233" spans="4:4">
      <c r="D18233"/>
    </row>
    <row r="18234" spans="4:4">
      <c r="D18234"/>
    </row>
    <row r="18235" spans="4:4">
      <c r="D18235"/>
    </row>
    <row r="18236" spans="4:4">
      <c r="D18236"/>
    </row>
    <row r="18237" spans="4:4">
      <c r="D18237"/>
    </row>
    <row r="18238" spans="4:4">
      <c r="D18238"/>
    </row>
    <row r="18239" spans="4:4">
      <c r="D18239"/>
    </row>
    <row r="18240" spans="4:4">
      <c r="D18240"/>
    </row>
    <row r="18241" spans="4:4">
      <c r="D18241"/>
    </row>
    <row r="18242" spans="4:4">
      <c r="D18242"/>
    </row>
    <row r="18243" spans="4:4">
      <c r="D18243"/>
    </row>
    <row r="18244" spans="4:4">
      <c r="D18244"/>
    </row>
    <row r="18245" spans="4:4">
      <c r="D18245"/>
    </row>
    <row r="18246" spans="4:4">
      <c r="D18246"/>
    </row>
    <row r="18247" spans="4:4">
      <c r="D18247"/>
    </row>
    <row r="18248" spans="4:4">
      <c r="D18248"/>
    </row>
    <row r="18249" spans="4:4">
      <c r="D18249"/>
    </row>
    <row r="18250" spans="4:4">
      <c r="D18250"/>
    </row>
    <row r="18251" spans="4:4">
      <c r="D18251"/>
    </row>
    <row r="18252" spans="4:4">
      <c r="D18252"/>
    </row>
    <row r="18253" spans="4:4">
      <c r="D18253"/>
    </row>
    <row r="18254" spans="4:4">
      <c r="D18254"/>
    </row>
    <row r="18255" spans="4:4">
      <c r="D18255"/>
    </row>
    <row r="18256" spans="4:4">
      <c r="D18256"/>
    </row>
    <row r="18257" spans="4:4">
      <c r="D18257"/>
    </row>
    <row r="18258" spans="4:4">
      <c r="D18258"/>
    </row>
    <row r="18259" spans="4:4">
      <c r="D18259"/>
    </row>
    <row r="18260" spans="4:4">
      <c r="D18260"/>
    </row>
    <row r="18261" spans="4:4">
      <c r="D18261"/>
    </row>
    <row r="18262" spans="4:4">
      <c r="D18262"/>
    </row>
    <row r="18263" spans="4:4">
      <c r="D18263"/>
    </row>
    <row r="18264" spans="4:4">
      <c r="D18264"/>
    </row>
    <row r="18265" spans="4:4">
      <c r="D18265"/>
    </row>
    <row r="18266" spans="4:4">
      <c r="D18266"/>
    </row>
    <row r="18267" spans="4:4">
      <c r="D18267"/>
    </row>
    <row r="18268" spans="4:4">
      <c r="D18268"/>
    </row>
    <row r="18269" spans="4:4">
      <c r="D18269"/>
    </row>
    <row r="18270" spans="4:4">
      <c r="D18270"/>
    </row>
    <row r="18271" spans="4:4">
      <c r="D18271"/>
    </row>
    <row r="18272" spans="4:4">
      <c r="D18272"/>
    </row>
    <row r="18273" spans="4:4">
      <c r="D18273"/>
    </row>
    <row r="18274" spans="4:4">
      <c r="D18274"/>
    </row>
    <row r="18275" spans="4:4">
      <c r="D18275"/>
    </row>
    <row r="18276" spans="4:4">
      <c r="D18276"/>
    </row>
    <row r="18277" spans="4:4">
      <c r="D18277"/>
    </row>
    <row r="18278" spans="4:4">
      <c r="D18278"/>
    </row>
    <row r="18279" spans="4:4">
      <c r="D18279"/>
    </row>
    <row r="18280" spans="4:4">
      <c r="D18280"/>
    </row>
    <row r="18281" spans="4:4">
      <c r="D18281"/>
    </row>
    <row r="18282" spans="4:4">
      <c r="D18282"/>
    </row>
    <row r="18283" spans="4:4">
      <c r="D18283"/>
    </row>
    <row r="18284" spans="4:4">
      <c r="D18284"/>
    </row>
    <row r="18285" spans="4:4">
      <c r="D18285"/>
    </row>
    <row r="18286" spans="4:4">
      <c r="D18286"/>
    </row>
    <row r="18287" spans="4:4">
      <c r="D18287"/>
    </row>
    <row r="18288" spans="4:4">
      <c r="D18288"/>
    </row>
    <row r="18289" spans="4:4">
      <c r="D18289"/>
    </row>
    <row r="18290" spans="4:4">
      <c r="D18290"/>
    </row>
    <row r="18291" spans="4:4">
      <c r="D18291"/>
    </row>
    <row r="18292" spans="4:4">
      <c r="D18292"/>
    </row>
    <row r="18293" spans="4:4">
      <c r="D18293"/>
    </row>
    <row r="18294" spans="4:4">
      <c r="D18294"/>
    </row>
    <row r="18295" spans="4:4">
      <c r="D18295"/>
    </row>
    <row r="18296" spans="4:4">
      <c r="D18296"/>
    </row>
    <row r="18297" spans="4:4">
      <c r="D18297"/>
    </row>
    <row r="18298" spans="4:4">
      <c r="D18298"/>
    </row>
    <row r="18299" spans="4:4">
      <c r="D18299"/>
    </row>
    <row r="18300" spans="4:4">
      <c r="D18300"/>
    </row>
    <row r="18301" spans="4:4">
      <c r="D18301"/>
    </row>
    <row r="18302" spans="4:4">
      <c r="D18302"/>
    </row>
    <row r="18303" spans="4:4">
      <c r="D18303"/>
    </row>
    <row r="18304" spans="4:4">
      <c r="D18304"/>
    </row>
    <row r="18305" spans="4:4">
      <c r="D18305"/>
    </row>
    <row r="18306" spans="4:4">
      <c r="D18306"/>
    </row>
    <row r="18307" spans="4:4">
      <c r="D18307"/>
    </row>
    <row r="18308" spans="4:4">
      <c r="D18308"/>
    </row>
    <row r="18309" spans="4:4">
      <c r="D18309"/>
    </row>
    <row r="18310" spans="4:4">
      <c r="D18310"/>
    </row>
    <row r="18311" spans="4:4">
      <c r="D18311"/>
    </row>
    <row r="18312" spans="4:4">
      <c r="D18312"/>
    </row>
    <row r="18313" spans="4:4">
      <c r="D18313"/>
    </row>
    <row r="18314" spans="4:4">
      <c r="D18314"/>
    </row>
    <row r="18315" spans="4:4">
      <c r="D18315"/>
    </row>
    <row r="18316" spans="4:4">
      <c r="D18316"/>
    </row>
    <row r="18317" spans="4:4">
      <c r="D18317"/>
    </row>
    <row r="18318" spans="4:4">
      <c r="D18318"/>
    </row>
    <row r="18319" spans="4:4">
      <c r="D18319"/>
    </row>
    <row r="18320" spans="4:4">
      <c r="D18320"/>
    </row>
    <row r="18321" spans="4:4">
      <c r="D18321"/>
    </row>
    <row r="18322" spans="4:4">
      <c r="D18322"/>
    </row>
    <row r="18323" spans="4:4">
      <c r="D18323"/>
    </row>
    <row r="18324" spans="4:4">
      <c r="D18324"/>
    </row>
    <row r="18325" spans="4:4">
      <c r="D18325"/>
    </row>
    <row r="18326" spans="4:4">
      <c r="D18326"/>
    </row>
    <row r="18327" spans="4:4">
      <c r="D18327"/>
    </row>
    <row r="18328" spans="4:4">
      <c r="D18328"/>
    </row>
    <row r="18329" spans="4:4">
      <c r="D18329"/>
    </row>
    <row r="18330" spans="4:4">
      <c r="D18330"/>
    </row>
    <row r="18331" spans="4:4">
      <c r="D18331"/>
    </row>
    <row r="18332" spans="4:4">
      <c r="D18332"/>
    </row>
    <row r="18333" spans="4:4">
      <c r="D18333"/>
    </row>
    <row r="18334" spans="4:4">
      <c r="D18334"/>
    </row>
    <row r="18335" spans="4:4">
      <c r="D18335"/>
    </row>
    <row r="18336" spans="4:4">
      <c r="D18336"/>
    </row>
    <row r="18337" spans="4:4">
      <c r="D18337"/>
    </row>
    <row r="18338" spans="4:4">
      <c r="D18338"/>
    </row>
    <row r="18339" spans="4:4">
      <c r="D18339"/>
    </row>
    <row r="18340" spans="4:4">
      <c r="D18340"/>
    </row>
    <row r="18341" spans="4:4">
      <c r="D18341"/>
    </row>
    <row r="18342" spans="4:4">
      <c r="D18342"/>
    </row>
    <row r="18343" spans="4:4">
      <c r="D18343"/>
    </row>
    <row r="18344" spans="4:4">
      <c r="D18344"/>
    </row>
    <row r="18345" spans="4:4">
      <c r="D18345"/>
    </row>
    <row r="18346" spans="4:4">
      <c r="D18346"/>
    </row>
    <row r="18347" spans="4:4">
      <c r="D18347"/>
    </row>
    <row r="18348" spans="4:4">
      <c r="D18348"/>
    </row>
    <row r="18349" spans="4:4">
      <c r="D18349"/>
    </row>
    <row r="18350" spans="4:4">
      <c r="D18350"/>
    </row>
    <row r="18351" spans="4:4">
      <c r="D18351"/>
    </row>
    <row r="18352" spans="4:4">
      <c r="D18352"/>
    </row>
    <row r="18353" spans="4:4">
      <c r="D18353"/>
    </row>
    <row r="18354" spans="4:4">
      <c r="D18354"/>
    </row>
    <row r="18355" spans="4:4">
      <c r="D18355"/>
    </row>
    <row r="18356" spans="4:4">
      <c r="D18356"/>
    </row>
    <row r="18357" spans="4:4">
      <c r="D18357"/>
    </row>
    <row r="18358" spans="4:4">
      <c r="D18358"/>
    </row>
    <row r="18359" spans="4:4">
      <c r="D18359"/>
    </row>
    <row r="18360" spans="4:4">
      <c r="D18360"/>
    </row>
    <row r="18361" spans="4:4">
      <c r="D18361"/>
    </row>
    <row r="18362" spans="4:4">
      <c r="D18362"/>
    </row>
    <row r="18363" spans="4:4">
      <c r="D18363"/>
    </row>
    <row r="18364" spans="4:4">
      <c r="D18364"/>
    </row>
    <row r="18365" spans="4:4">
      <c r="D18365"/>
    </row>
    <row r="18366" spans="4:4">
      <c r="D18366"/>
    </row>
    <row r="18367" spans="4:4">
      <c r="D18367"/>
    </row>
    <row r="18368" spans="4:4">
      <c r="D18368"/>
    </row>
    <row r="18369" spans="4:4">
      <c r="D18369"/>
    </row>
    <row r="18370" spans="4:4">
      <c r="D18370"/>
    </row>
    <row r="18371" spans="4:4">
      <c r="D18371"/>
    </row>
    <row r="18372" spans="4:4">
      <c r="D18372"/>
    </row>
    <row r="18373" spans="4:4">
      <c r="D18373"/>
    </row>
    <row r="18374" spans="4:4">
      <c r="D18374"/>
    </row>
    <row r="18375" spans="4:4">
      <c r="D18375"/>
    </row>
    <row r="18376" spans="4:4">
      <c r="D18376"/>
    </row>
    <row r="18377" spans="4:4">
      <c r="D18377"/>
    </row>
    <row r="18378" spans="4:4">
      <c r="D18378"/>
    </row>
    <row r="18379" spans="4:4">
      <c r="D18379"/>
    </row>
    <row r="18380" spans="4:4">
      <c r="D18380"/>
    </row>
    <row r="18381" spans="4:4">
      <c r="D18381"/>
    </row>
    <row r="18382" spans="4:4">
      <c r="D18382"/>
    </row>
    <row r="18383" spans="4:4">
      <c r="D18383"/>
    </row>
    <row r="18384" spans="4:4">
      <c r="D18384"/>
    </row>
    <row r="18385" spans="4:4">
      <c r="D18385"/>
    </row>
    <row r="18386" spans="4:4">
      <c r="D18386"/>
    </row>
    <row r="18387" spans="4:4">
      <c r="D18387"/>
    </row>
    <row r="18388" spans="4:4">
      <c r="D18388"/>
    </row>
    <row r="18389" spans="4:4">
      <c r="D18389"/>
    </row>
    <row r="18390" spans="4:4">
      <c r="D18390"/>
    </row>
    <row r="18391" spans="4:4">
      <c r="D18391"/>
    </row>
    <row r="18392" spans="4:4">
      <c r="D18392"/>
    </row>
    <row r="18393" spans="4:4">
      <c r="D18393"/>
    </row>
    <row r="18394" spans="4:4">
      <c r="D18394"/>
    </row>
    <row r="18395" spans="4:4">
      <c r="D18395"/>
    </row>
    <row r="18396" spans="4:4">
      <c r="D18396"/>
    </row>
    <row r="18397" spans="4:4">
      <c r="D18397"/>
    </row>
    <row r="18398" spans="4:4">
      <c r="D18398"/>
    </row>
    <row r="18399" spans="4:4">
      <c r="D18399"/>
    </row>
    <row r="18400" spans="4:4">
      <c r="D18400"/>
    </row>
    <row r="18401" spans="4:4">
      <c r="D18401"/>
    </row>
    <row r="18402" spans="4:4">
      <c r="D18402"/>
    </row>
    <row r="18403" spans="4:4">
      <c r="D18403"/>
    </row>
    <row r="18404" spans="4:4">
      <c r="D18404"/>
    </row>
    <row r="18405" spans="4:4">
      <c r="D18405"/>
    </row>
    <row r="18406" spans="4:4">
      <c r="D18406"/>
    </row>
    <row r="18407" spans="4:4">
      <c r="D18407"/>
    </row>
    <row r="18408" spans="4:4">
      <c r="D18408"/>
    </row>
    <row r="18409" spans="4:4">
      <c r="D18409"/>
    </row>
    <row r="18410" spans="4:4">
      <c r="D18410"/>
    </row>
    <row r="18411" spans="4:4">
      <c r="D18411"/>
    </row>
    <row r="18412" spans="4:4">
      <c r="D18412"/>
    </row>
    <row r="18413" spans="4:4">
      <c r="D18413"/>
    </row>
    <row r="18414" spans="4:4">
      <c r="D18414"/>
    </row>
    <row r="18415" spans="4:4">
      <c r="D18415"/>
    </row>
    <row r="18416" spans="4:4">
      <c r="D18416"/>
    </row>
    <row r="18417" spans="4:4">
      <c r="D18417"/>
    </row>
    <row r="18418" spans="4:4">
      <c r="D18418"/>
    </row>
    <row r="18419" spans="4:4">
      <c r="D18419"/>
    </row>
    <row r="18420" spans="4:4">
      <c r="D18420"/>
    </row>
    <row r="18421" spans="4:4">
      <c r="D18421"/>
    </row>
    <row r="18422" spans="4:4">
      <c r="D18422"/>
    </row>
    <row r="18423" spans="4:4">
      <c r="D18423"/>
    </row>
    <row r="18424" spans="4:4">
      <c r="D18424"/>
    </row>
    <row r="18425" spans="4:4">
      <c r="D18425"/>
    </row>
    <row r="18426" spans="4:4">
      <c r="D18426"/>
    </row>
    <row r="18427" spans="4:4">
      <c r="D18427"/>
    </row>
    <row r="18428" spans="4:4">
      <c r="D18428"/>
    </row>
    <row r="18429" spans="4:4">
      <c r="D18429"/>
    </row>
    <row r="18430" spans="4:4">
      <c r="D18430"/>
    </row>
    <row r="18431" spans="4:4">
      <c r="D18431"/>
    </row>
    <row r="18432" spans="4:4">
      <c r="D18432"/>
    </row>
    <row r="18433" spans="4:4">
      <c r="D18433"/>
    </row>
    <row r="18434" spans="4:4">
      <c r="D18434"/>
    </row>
    <row r="18435" spans="4:4">
      <c r="D18435"/>
    </row>
    <row r="18436" spans="4:4">
      <c r="D18436"/>
    </row>
    <row r="18437" spans="4:4">
      <c r="D18437"/>
    </row>
    <row r="18438" spans="4:4">
      <c r="D18438"/>
    </row>
    <row r="18439" spans="4:4">
      <c r="D18439"/>
    </row>
    <row r="18440" spans="4:4">
      <c r="D18440"/>
    </row>
    <row r="18441" spans="4:4">
      <c r="D18441"/>
    </row>
    <row r="18442" spans="4:4">
      <c r="D18442"/>
    </row>
    <row r="18443" spans="4:4">
      <c r="D18443"/>
    </row>
    <row r="18444" spans="4:4">
      <c r="D18444"/>
    </row>
    <row r="18445" spans="4:4">
      <c r="D18445"/>
    </row>
    <row r="18446" spans="4:4">
      <c r="D18446"/>
    </row>
    <row r="18447" spans="4:4">
      <c r="D18447"/>
    </row>
    <row r="18448" spans="4:4">
      <c r="D18448"/>
    </row>
    <row r="18449" spans="4:4">
      <c r="D18449"/>
    </row>
    <row r="18450" spans="4:4">
      <c r="D18450"/>
    </row>
    <row r="18451" spans="4:4">
      <c r="D18451"/>
    </row>
    <row r="18452" spans="4:4">
      <c r="D18452"/>
    </row>
    <row r="18453" spans="4:4">
      <c r="D18453"/>
    </row>
    <row r="18454" spans="4:4">
      <c r="D18454"/>
    </row>
    <row r="18455" spans="4:4">
      <c r="D18455"/>
    </row>
    <row r="18456" spans="4:4">
      <c r="D18456"/>
    </row>
    <row r="18457" spans="4:4">
      <c r="D18457"/>
    </row>
    <row r="18458" spans="4:4">
      <c r="D18458"/>
    </row>
    <row r="18459" spans="4:4">
      <c r="D18459"/>
    </row>
    <row r="18460" spans="4:4">
      <c r="D18460"/>
    </row>
    <row r="18461" spans="4:4">
      <c r="D18461"/>
    </row>
    <row r="18462" spans="4:4">
      <c r="D18462"/>
    </row>
    <row r="18463" spans="4:4">
      <c r="D18463"/>
    </row>
    <row r="18464" spans="4:4">
      <c r="D18464"/>
    </row>
    <row r="18465" spans="4:4">
      <c r="D18465"/>
    </row>
    <row r="18466" spans="4:4">
      <c r="D18466"/>
    </row>
    <row r="18467" spans="4:4">
      <c r="D18467"/>
    </row>
    <row r="18468" spans="4:4">
      <c r="D18468"/>
    </row>
    <row r="18469" spans="4:4">
      <c r="D18469"/>
    </row>
    <row r="18470" spans="4:4">
      <c r="D18470"/>
    </row>
    <row r="18471" spans="4:4">
      <c r="D18471"/>
    </row>
    <row r="18472" spans="4:4">
      <c r="D18472"/>
    </row>
    <row r="18473" spans="4:4">
      <c r="D18473"/>
    </row>
    <row r="18474" spans="4:4">
      <c r="D18474"/>
    </row>
    <row r="18475" spans="4:4">
      <c r="D18475"/>
    </row>
    <row r="18476" spans="4:4">
      <c r="D18476"/>
    </row>
    <row r="18477" spans="4:4">
      <c r="D18477"/>
    </row>
    <row r="18478" spans="4:4">
      <c r="D18478"/>
    </row>
    <row r="18479" spans="4:4">
      <c r="D18479"/>
    </row>
    <row r="18480" spans="4:4">
      <c r="D18480"/>
    </row>
    <row r="18481" spans="4:4">
      <c r="D18481"/>
    </row>
    <row r="18482" spans="4:4">
      <c r="D18482"/>
    </row>
    <row r="18483" spans="4:4">
      <c r="D18483"/>
    </row>
    <row r="18484" spans="4:4">
      <c r="D18484"/>
    </row>
    <row r="18485" spans="4:4">
      <c r="D18485"/>
    </row>
    <row r="18486" spans="4:4">
      <c r="D18486"/>
    </row>
    <row r="18487" spans="4:4">
      <c r="D18487"/>
    </row>
    <row r="18488" spans="4:4">
      <c r="D18488"/>
    </row>
    <row r="18489" spans="4:4">
      <c r="D18489"/>
    </row>
    <row r="18490" spans="4:4">
      <c r="D18490"/>
    </row>
    <row r="18491" spans="4:4">
      <c r="D18491"/>
    </row>
    <row r="18492" spans="4:4">
      <c r="D18492"/>
    </row>
    <row r="18493" spans="4:4">
      <c r="D18493"/>
    </row>
    <row r="18494" spans="4:4">
      <c r="D18494"/>
    </row>
    <row r="18495" spans="4:4">
      <c r="D18495"/>
    </row>
    <row r="18496" spans="4:4">
      <c r="D18496"/>
    </row>
    <row r="18497" spans="4:4">
      <c r="D18497"/>
    </row>
    <row r="18498" spans="4:4">
      <c r="D18498"/>
    </row>
    <row r="18499" spans="4:4">
      <c r="D18499"/>
    </row>
    <row r="18500" spans="4:4">
      <c r="D18500"/>
    </row>
    <row r="18501" spans="4:4">
      <c r="D18501"/>
    </row>
    <row r="18502" spans="4:4">
      <c r="D18502"/>
    </row>
    <row r="18503" spans="4:4">
      <c r="D18503"/>
    </row>
    <row r="18504" spans="4:4">
      <c r="D18504"/>
    </row>
    <row r="18505" spans="4:4">
      <c r="D18505"/>
    </row>
    <row r="18506" spans="4:4">
      <c r="D18506"/>
    </row>
    <row r="18507" spans="4:4">
      <c r="D18507"/>
    </row>
    <row r="18508" spans="4:4">
      <c r="D18508"/>
    </row>
    <row r="18509" spans="4:4">
      <c r="D18509"/>
    </row>
    <row r="18510" spans="4:4">
      <c r="D18510"/>
    </row>
    <row r="18511" spans="4:4">
      <c r="D18511"/>
    </row>
    <row r="18512" spans="4:4">
      <c r="D18512"/>
    </row>
    <row r="18513" spans="4:4">
      <c r="D18513"/>
    </row>
    <row r="18514" spans="4:4">
      <c r="D18514"/>
    </row>
    <row r="18515" spans="4:4">
      <c r="D18515"/>
    </row>
    <row r="18516" spans="4:4">
      <c r="D18516"/>
    </row>
    <row r="18517" spans="4:4">
      <c r="D18517"/>
    </row>
    <row r="18518" spans="4:4">
      <c r="D18518"/>
    </row>
    <row r="18519" spans="4:4">
      <c r="D18519"/>
    </row>
    <row r="18520" spans="4:4">
      <c r="D18520"/>
    </row>
    <row r="18521" spans="4:4">
      <c r="D18521"/>
    </row>
    <row r="18522" spans="4:4">
      <c r="D18522"/>
    </row>
    <row r="18523" spans="4:4">
      <c r="D18523"/>
    </row>
    <row r="18524" spans="4:4">
      <c r="D18524"/>
    </row>
    <row r="18525" spans="4:4">
      <c r="D18525"/>
    </row>
    <row r="18526" spans="4:4">
      <c r="D18526"/>
    </row>
    <row r="18527" spans="4:4">
      <c r="D18527"/>
    </row>
    <row r="18528" spans="4:4">
      <c r="D18528"/>
    </row>
    <row r="18529" spans="4:4">
      <c r="D18529"/>
    </row>
    <row r="18530" spans="4:4">
      <c r="D18530"/>
    </row>
    <row r="18531" spans="4:4">
      <c r="D18531"/>
    </row>
    <row r="18532" spans="4:4">
      <c r="D18532"/>
    </row>
    <row r="18533" spans="4:4">
      <c r="D18533"/>
    </row>
    <row r="18534" spans="4:4">
      <c r="D18534"/>
    </row>
    <row r="18535" spans="4:4">
      <c r="D18535"/>
    </row>
    <row r="18536" spans="4:4">
      <c r="D18536"/>
    </row>
    <row r="18537" spans="4:4">
      <c r="D18537"/>
    </row>
    <row r="18538" spans="4:4">
      <c r="D18538"/>
    </row>
    <row r="18539" spans="4:4">
      <c r="D18539"/>
    </row>
    <row r="18540" spans="4:4">
      <c r="D18540"/>
    </row>
    <row r="18541" spans="4:4">
      <c r="D18541"/>
    </row>
    <row r="18542" spans="4:4">
      <c r="D18542"/>
    </row>
    <row r="18543" spans="4:4">
      <c r="D18543"/>
    </row>
    <row r="18544" spans="4:4">
      <c r="D18544"/>
    </row>
    <row r="18545" spans="4:4">
      <c r="D18545"/>
    </row>
    <row r="18546" spans="4:4">
      <c r="D18546"/>
    </row>
    <row r="18547" spans="4:4">
      <c r="D18547"/>
    </row>
    <row r="18548" spans="4:4">
      <c r="D18548"/>
    </row>
    <row r="18549" spans="4:4">
      <c r="D18549"/>
    </row>
    <row r="18550" spans="4:4">
      <c r="D18550"/>
    </row>
    <row r="18551" spans="4:4">
      <c r="D18551"/>
    </row>
    <row r="18552" spans="4:4">
      <c r="D18552"/>
    </row>
    <row r="18553" spans="4:4">
      <c r="D18553"/>
    </row>
    <row r="18554" spans="4:4">
      <c r="D18554"/>
    </row>
    <row r="18555" spans="4:4">
      <c r="D18555"/>
    </row>
    <row r="18556" spans="4:4">
      <c r="D18556"/>
    </row>
    <row r="18557" spans="4:4">
      <c r="D18557"/>
    </row>
    <row r="18558" spans="4:4">
      <c r="D18558"/>
    </row>
    <row r="18559" spans="4:4">
      <c r="D18559"/>
    </row>
    <row r="18560" spans="4:4">
      <c r="D18560"/>
    </row>
    <row r="18561" spans="4:4">
      <c r="D18561"/>
    </row>
    <row r="18562" spans="4:4">
      <c r="D18562"/>
    </row>
    <row r="18563" spans="4:4">
      <c r="D18563"/>
    </row>
    <row r="18564" spans="4:4">
      <c r="D18564"/>
    </row>
    <row r="18565" spans="4:4">
      <c r="D18565"/>
    </row>
    <row r="18566" spans="4:4">
      <c r="D18566"/>
    </row>
    <row r="18567" spans="4:4">
      <c r="D18567"/>
    </row>
    <row r="18568" spans="4:4">
      <c r="D18568"/>
    </row>
    <row r="18569" spans="4:4">
      <c r="D18569"/>
    </row>
    <row r="18570" spans="4:4">
      <c r="D18570"/>
    </row>
    <row r="18571" spans="4:4">
      <c r="D18571"/>
    </row>
    <row r="18572" spans="4:4">
      <c r="D18572"/>
    </row>
    <row r="18573" spans="4:4">
      <c r="D18573"/>
    </row>
    <row r="18574" spans="4:4">
      <c r="D18574"/>
    </row>
    <row r="18575" spans="4:4">
      <c r="D18575"/>
    </row>
    <row r="18576" spans="4:4">
      <c r="D18576"/>
    </row>
    <row r="18577" spans="4:4">
      <c r="D18577"/>
    </row>
    <row r="18578" spans="4:4">
      <c r="D18578"/>
    </row>
    <row r="18579" spans="4:4">
      <c r="D18579"/>
    </row>
    <row r="18580" spans="4:4">
      <c r="D18580"/>
    </row>
    <row r="18581" spans="4:4">
      <c r="D18581"/>
    </row>
    <row r="18582" spans="4:4">
      <c r="D18582"/>
    </row>
    <row r="18583" spans="4:4">
      <c r="D18583"/>
    </row>
    <row r="18584" spans="4:4">
      <c r="D18584"/>
    </row>
    <row r="18585" spans="4:4">
      <c r="D18585"/>
    </row>
    <row r="18586" spans="4:4">
      <c r="D18586"/>
    </row>
    <row r="18587" spans="4:4">
      <c r="D18587"/>
    </row>
    <row r="18588" spans="4:4">
      <c r="D18588"/>
    </row>
    <row r="18589" spans="4:4">
      <c r="D18589"/>
    </row>
    <row r="18590" spans="4:4">
      <c r="D18590"/>
    </row>
    <row r="18591" spans="4:4">
      <c r="D18591"/>
    </row>
    <row r="18592" spans="4:4">
      <c r="D18592"/>
    </row>
    <row r="18593" spans="4:4">
      <c r="D18593"/>
    </row>
    <row r="18594" spans="4:4">
      <c r="D18594"/>
    </row>
    <row r="18595" spans="4:4">
      <c r="D18595"/>
    </row>
    <row r="18596" spans="4:4">
      <c r="D18596"/>
    </row>
    <row r="18597" spans="4:4">
      <c r="D18597"/>
    </row>
    <row r="18598" spans="4:4">
      <c r="D18598"/>
    </row>
    <row r="18599" spans="4:4">
      <c r="D18599"/>
    </row>
    <row r="18600" spans="4:4">
      <c r="D18600"/>
    </row>
    <row r="18601" spans="4:4">
      <c r="D18601"/>
    </row>
    <row r="18602" spans="4:4">
      <c r="D18602"/>
    </row>
    <row r="18603" spans="4:4">
      <c r="D18603"/>
    </row>
    <row r="18604" spans="4:4">
      <c r="D18604"/>
    </row>
    <row r="18605" spans="4:4">
      <c r="D18605"/>
    </row>
    <row r="18606" spans="4:4">
      <c r="D18606"/>
    </row>
    <row r="18607" spans="4:4">
      <c r="D18607"/>
    </row>
    <row r="18608" spans="4:4">
      <c r="D18608"/>
    </row>
    <row r="18609" spans="4:4">
      <c r="D18609"/>
    </row>
    <row r="18610" spans="4:4">
      <c r="D18610"/>
    </row>
    <row r="18611" spans="4:4">
      <c r="D18611"/>
    </row>
    <row r="18612" spans="4:4">
      <c r="D18612"/>
    </row>
    <row r="18613" spans="4:4">
      <c r="D18613"/>
    </row>
    <row r="18614" spans="4:4">
      <c r="D18614"/>
    </row>
    <row r="18615" spans="4:4">
      <c r="D18615"/>
    </row>
    <row r="18616" spans="4:4">
      <c r="D18616"/>
    </row>
    <row r="18617" spans="4:4">
      <c r="D18617"/>
    </row>
    <row r="18618" spans="4:4">
      <c r="D18618"/>
    </row>
    <row r="18619" spans="4:4">
      <c r="D18619"/>
    </row>
    <row r="18620" spans="4:4">
      <c r="D18620"/>
    </row>
    <row r="18621" spans="4:4">
      <c r="D18621"/>
    </row>
    <row r="18622" spans="4:4">
      <c r="D18622"/>
    </row>
    <row r="18623" spans="4:4">
      <c r="D18623"/>
    </row>
    <row r="18624" spans="4:4">
      <c r="D18624"/>
    </row>
    <row r="18625" spans="4:4">
      <c r="D18625"/>
    </row>
    <row r="18626" spans="4:4">
      <c r="D18626"/>
    </row>
    <row r="18627" spans="4:4">
      <c r="D18627"/>
    </row>
    <row r="18628" spans="4:4">
      <c r="D18628"/>
    </row>
    <row r="18629" spans="4:4">
      <c r="D18629"/>
    </row>
    <row r="18630" spans="4:4">
      <c r="D18630"/>
    </row>
    <row r="18631" spans="4:4">
      <c r="D18631"/>
    </row>
    <row r="18632" spans="4:4">
      <c r="D18632"/>
    </row>
    <row r="18633" spans="4:4">
      <c r="D18633"/>
    </row>
    <row r="18634" spans="4:4">
      <c r="D18634"/>
    </row>
    <row r="18635" spans="4:4">
      <c r="D18635"/>
    </row>
    <row r="18636" spans="4:4">
      <c r="D18636"/>
    </row>
    <row r="18637" spans="4:4">
      <c r="D18637"/>
    </row>
    <row r="18638" spans="4:4">
      <c r="D18638"/>
    </row>
    <row r="18639" spans="4:4">
      <c r="D18639"/>
    </row>
    <row r="18640" spans="4:4">
      <c r="D18640"/>
    </row>
    <row r="18641" spans="4:4">
      <c r="D18641"/>
    </row>
    <row r="18642" spans="4:4">
      <c r="D18642"/>
    </row>
    <row r="18643" spans="4:4">
      <c r="D18643"/>
    </row>
    <row r="18644" spans="4:4">
      <c r="D18644"/>
    </row>
    <row r="18645" spans="4:4">
      <c r="D18645"/>
    </row>
    <row r="18646" spans="4:4">
      <c r="D18646"/>
    </row>
    <row r="18647" spans="4:4">
      <c r="D18647"/>
    </row>
    <row r="18648" spans="4:4">
      <c r="D18648"/>
    </row>
    <row r="18649" spans="4:4">
      <c r="D18649"/>
    </row>
    <row r="18650" spans="4:4">
      <c r="D18650"/>
    </row>
    <row r="18651" spans="4:4">
      <c r="D18651"/>
    </row>
    <row r="18652" spans="4:4">
      <c r="D18652"/>
    </row>
    <row r="18653" spans="4:4">
      <c r="D18653"/>
    </row>
    <row r="18654" spans="4:4">
      <c r="D18654"/>
    </row>
    <row r="18655" spans="4:4">
      <c r="D18655"/>
    </row>
    <row r="18656" spans="4:4">
      <c r="D18656"/>
    </row>
    <row r="18657" spans="4:4">
      <c r="D18657"/>
    </row>
    <row r="18658" spans="4:4">
      <c r="D18658"/>
    </row>
    <row r="18659" spans="4:4">
      <c r="D18659"/>
    </row>
    <row r="18660" spans="4:4">
      <c r="D18660"/>
    </row>
    <row r="18661" spans="4:4">
      <c r="D18661"/>
    </row>
    <row r="18662" spans="4:4">
      <c r="D18662"/>
    </row>
    <row r="18663" spans="4:4">
      <c r="D18663"/>
    </row>
    <row r="18664" spans="4:4">
      <c r="D18664"/>
    </row>
    <row r="18665" spans="4:4">
      <c r="D18665"/>
    </row>
    <row r="18666" spans="4:4">
      <c r="D18666"/>
    </row>
    <row r="18667" spans="4:4">
      <c r="D18667"/>
    </row>
    <row r="18668" spans="4:4">
      <c r="D18668"/>
    </row>
    <row r="18669" spans="4:4">
      <c r="D18669"/>
    </row>
    <row r="18670" spans="4:4">
      <c r="D18670"/>
    </row>
    <row r="18671" spans="4:4">
      <c r="D18671"/>
    </row>
    <row r="18672" spans="4:4">
      <c r="D18672"/>
    </row>
    <row r="18673" spans="4:4">
      <c r="D18673"/>
    </row>
    <row r="18674" spans="4:4">
      <c r="D18674"/>
    </row>
    <row r="18675" spans="4:4">
      <c r="D18675"/>
    </row>
    <row r="18676" spans="4:4">
      <c r="D18676"/>
    </row>
    <row r="18677" spans="4:4">
      <c r="D18677"/>
    </row>
    <row r="18678" spans="4:4">
      <c r="D18678"/>
    </row>
    <row r="18679" spans="4:4">
      <c r="D18679"/>
    </row>
    <row r="18680" spans="4:4">
      <c r="D18680"/>
    </row>
    <row r="18681" spans="4:4">
      <c r="D18681"/>
    </row>
    <row r="18682" spans="4:4">
      <c r="D18682"/>
    </row>
    <row r="18683" spans="4:4">
      <c r="D18683"/>
    </row>
    <row r="18684" spans="4:4">
      <c r="D18684"/>
    </row>
    <row r="18685" spans="4:4">
      <c r="D18685"/>
    </row>
    <row r="18686" spans="4:4">
      <c r="D18686"/>
    </row>
    <row r="18687" spans="4:4">
      <c r="D18687"/>
    </row>
    <row r="18688" spans="4:4">
      <c r="D18688"/>
    </row>
    <row r="18689" spans="4:4">
      <c r="D18689"/>
    </row>
    <row r="18690" spans="4:4">
      <c r="D18690"/>
    </row>
    <row r="18691" spans="4:4">
      <c r="D18691"/>
    </row>
    <row r="18692" spans="4:4">
      <c r="D18692"/>
    </row>
    <row r="18693" spans="4:4">
      <c r="D18693"/>
    </row>
    <row r="18694" spans="4:4">
      <c r="D18694"/>
    </row>
    <row r="18695" spans="4:4">
      <c r="D18695"/>
    </row>
    <row r="18696" spans="4:4">
      <c r="D18696"/>
    </row>
    <row r="18697" spans="4:4">
      <c r="D18697"/>
    </row>
    <row r="18698" spans="4:4">
      <c r="D18698"/>
    </row>
    <row r="18699" spans="4:4">
      <c r="D18699"/>
    </row>
    <row r="18700" spans="4:4">
      <c r="D18700"/>
    </row>
    <row r="18701" spans="4:4">
      <c r="D18701"/>
    </row>
    <row r="18702" spans="4:4">
      <c r="D18702"/>
    </row>
    <row r="18703" spans="4:4">
      <c r="D18703"/>
    </row>
    <row r="18704" spans="4:4">
      <c r="D18704"/>
    </row>
    <row r="18705" spans="4:4">
      <c r="D18705"/>
    </row>
    <row r="18706" spans="4:4">
      <c r="D18706"/>
    </row>
    <row r="18707" spans="4:4">
      <c r="D18707"/>
    </row>
    <row r="18708" spans="4:4">
      <c r="D18708"/>
    </row>
    <row r="18709" spans="4:4">
      <c r="D18709"/>
    </row>
    <row r="18710" spans="4:4">
      <c r="D18710"/>
    </row>
    <row r="18711" spans="4:4">
      <c r="D18711"/>
    </row>
    <row r="18712" spans="4:4">
      <c r="D18712"/>
    </row>
    <row r="18713" spans="4:4">
      <c r="D18713"/>
    </row>
    <row r="18714" spans="4:4">
      <c r="D18714"/>
    </row>
    <row r="18715" spans="4:4">
      <c r="D18715"/>
    </row>
    <row r="18716" spans="4:4">
      <c r="D18716"/>
    </row>
    <row r="18717" spans="4:4">
      <c r="D18717"/>
    </row>
    <row r="18718" spans="4:4">
      <c r="D18718"/>
    </row>
    <row r="18719" spans="4:4">
      <c r="D18719"/>
    </row>
    <row r="18720" spans="4:4">
      <c r="D18720"/>
    </row>
    <row r="18721" spans="4:4">
      <c r="D18721"/>
    </row>
    <row r="18722" spans="4:4">
      <c r="D18722"/>
    </row>
    <row r="18723" spans="4:4">
      <c r="D18723"/>
    </row>
    <row r="18724" spans="4:4">
      <c r="D18724"/>
    </row>
    <row r="18725" spans="4:4">
      <c r="D18725"/>
    </row>
    <row r="18726" spans="4:4">
      <c r="D18726"/>
    </row>
    <row r="18727" spans="4:4">
      <c r="D18727"/>
    </row>
    <row r="18728" spans="4:4">
      <c r="D18728"/>
    </row>
    <row r="18729" spans="4:4">
      <c r="D18729"/>
    </row>
    <row r="18730" spans="4:4">
      <c r="D18730"/>
    </row>
    <row r="18731" spans="4:4">
      <c r="D18731"/>
    </row>
    <row r="18732" spans="4:4">
      <c r="D18732"/>
    </row>
    <row r="18733" spans="4:4">
      <c r="D18733"/>
    </row>
    <row r="18734" spans="4:4">
      <c r="D18734"/>
    </row>
    <row r="18735" spans="4:4">
      <c r="D18735"/>
    </row>
    <row r="18736" spans="4:4">
      <c r="D18736"/>
    </row>
    <row r="18737" spans="4:4">
      <c r="D18737"/>
    </row>
    <row r="18738" spans="4:4">
      <c r="D18738"/>
    </row>
    <row r="18739" spans="4:4">
      <c r="D18739"/>
    </row>
    <row r="18740" spans="4:4">
      <c r="D18740"/>
    </row>
    <row r="18741" spans="4:4">
      <c r="D18741"/>
    </row>
    <row r="18742" spans="4:4">
      <c r="D18742"/>
    </row>
    <row r="18743" spans="4:4">
      <c r="D18743"/>
    </row>
    <row r="18744" spans="4:4">
      <c r="D18744"/>
    </row>
    <row r="18745" spans="4:4">
      <c r="D18745"/>
    </row>
    <row r="18746" spans="4:4">
      <c r="D18746"/>
    </row>
    <row r="18747" spans="4:4">
      <c r="D18747"/>
    </row>
    <row r="18748" spans="4:4">
      <c r="D18748"/>
    </row>
    <row r="18749" spans="4:4">
      <c r="D18749"/>
    </row>
    <row r="18750" spans="4:4">
      <c r="D18750"/>
    </row>
    <row r="18751" spans="4:4">
      <c r="D18751"/>
    </row>
    <row r="18752" spans="4:4">
      <c r="D18752"/>
    </row>
    <row r="18753" spans="4:4">
      <c r="D18753"/>
    </row>
    <row r="18754" spans="4:4">
      <c r="D18754"/>
    </row>
    <row r="18755" spans="4:4">
      <c r="D18755"/>
    </row>
    <row r="18756" spans="4:4">
      <c r="D18756"/>
    </row>
    <row r="18757" spans="4:4">
      <c r="D18757"/>
    </row>
    <row r="18758" spans="4:4">
      <c r="D18758"/>
    </row>
    <row r="18759" spans="4:4">
      <c r="D18759"/>
    </row>
    <row r="18760" spans="4:4">
      <c r="D18760"/>
    </row>
    <row r="18761" spans="4:4">
      <c r="D18761"/>
    </row>
    <row r="18762" spans="4:4">
      <c r="D18762"/>
    </row>
    <row r="18763" spans="4:4">
      <c r="D18763"/>
    </row>
    <row r="18764" spans="4:4">
      <c r="D18764"/>
    </row>
    <row r="18765" spans="4:4">
      <c r="D18765"/>
    </row>
    <row r="18766" spans="4:4">
      <c r="D18766"/>
    </row>
    <row r="18767" spans="4:4">
      <c r="D18767"/>
    </row>
    <row r="18768" spans="4:4">
      <c r="D18768"/>
    </row>
    <row r="18769" spans="4:4">
      <c r="D18769"/>
    </row>
    <row r="18770" spans="4:4">
      <c r="D18770"/>
    </row>
    <row r="18771" spans="4:4">
      <c r="D18771"/>
    </row>
    <row r="18772" spans="4:4">
      <c r="D18772"/>
    </row>
    <row r="18773" spans="4:4">
      <c r="D18773"/>
    </row>
    <row r="18774" spans="4:4">
      <c r="D18774"/>
    </row>
    <row r="18775" spans="4:4">
      <c r="D18775"/>
    </row>
    <row r="18776" spans="4:4">
      <c r="D18776"/>
    </row>
    <row r="18777" spans="4:4">
      <c r="D18777"/>
    </row>
    <row r="18778" spans="4:4">
      <c r="D18778"/>
    </row>
    <row r="18779" spans="4:4">
      <c r="D18779"/>
    </row>
    <row r="18780" spans="4:4">
      <c r="D18780"/>
    </row>
    <row r="18781" spans="4:4">
      <c r="D18781"/>
    </row>
    <row r="18782" spans="4:4">
      <c r="D18782"/>
    </row>
    <row r="18783" spans="4:4">
      <c r="D18783"/>
    </row>
    <row r="18784" spans="4:4">
      <c r="D18784"/>
    </row>
    <row r="18785" spans="4:4">
      <c r="D18785"/>
    </row>
    <row r="18786" spans="4:4">
      <c r="D18786"/>
    </row>
    <row r="18787" spans="4:4">
      <c r="D18787"/>
    </row>
    <row r="18788" spans="4:4">
      <c r="D18788"/>
    </row>
    <row r="18789" spans="4:4">
      <c r="D18789"/>
    </row>
    <row r="18790" spans="4:4">
      <c r="D18790"/>
    </row>
    <row r="18791" spans="4:4">
      <c r="D18791"/>
    </row>
    <row r="18792" spans="4:4">
      <c r="D18792"/>
    </row>
    <row r="18793" spans="4:4">
      <c r="D18793"/>
    </row>
    <row r="18794" spans="4:4">
      <c r="D18794"/>
    </row>
    <row r="18795" spans="4:4">
      <c r="D18795"/>
    </row>
    <row r="18796" spans="4:4">
      <c r="D18796"/>
    </row>
    <row r="18797" spans="4:4">
      <c r="D18797"/>
    </row>
    <row r="18798" spans="4:4">
      <c r="D18798"/>
    </row>
    <row r="18799" spans="4:4">
      <c r="D18799"/>
    </row>
    <row r="18800" spans="4:4">
      <c r="D18800"/>
    </row>
    <row r="18801" spans="4:4">
      <c r="D18801"/>
    </row>
    <row r="18802" spans="4:4">
      <c r="D18802"/>
    </row>
    <row r="18803" spans="4:4">
      <c r="D18803"/>
    </row>
    <row r="18804" spans="4:4">
      <c r="D18804"/>
    </row>
    <row r="18805" spans="4:4">
      <c r="D18805"/>
    </row>
    <row r="18806" spans="4:4">
      <c r="D18806"/>
    </row>
    <row r="18807" spans="4:4">
      <c r="D18807"/>
    </row>
    <row r="18808" spans="4:4">
      <c r="D18808"/>
    </row>
    <row r="18809" spans="4:4">
      <c r="D18809"/>
    </row>
    <row r="18810" spans="4:4">
      <c r="D18810"/>
    </row>
    <row r="18811" spans="4:4">
      <c r="D18811"/>
    </row>
    <row r="18812" spans="4:4">
      <c r="D18812"/>
    </row>
    <row r="18813" spans="4:4">
      <c r="D18813"/>
    </row>
    <row r="18814" spans="4:4">
      <c r="D18814"/>
    </row>
    <row r="18815" spans="4:4">
      <c r="D18815"/>
    </row>
    <row r="18816" spans="4:4">
      <c r="D18816"/>
    </row>
    <row r="18817" spans="4:4">
      <c r="D18817"/>
    </row>
    <row r="18818" spans="4:4">
      <c r="D18818"/>
    </row>
    <row r="18819" spans="4:4">
      <c r="D18819"/>
    </row>
    <row r="18820" spans="4:4">
      <c r="D18820"/>
    </row>
    <row r="18821" spans="4:4">
      <c r="D18821"/>
    </row>
    <row r="18822" spans="4:4">
      <c r="D18822"/>
    </row>
    <row r="18823" spans="4:4">
      <c r="D18823"/>
    </row>
    <row r="18824" spans="4:4">
      <c r="D18824"/>
    </row>
    <row r="18825" spans="4:4">
      <c r="D18825"/>
    </row>
    <row r="18826" spans="4:4">
      <c r="D18826"/>
    </row>
    <row r="18827" spans="4:4">
      <c r="D18827"/>
    </row>
    <row r="18828" spans="4:4">
      <c r="D18828"/>
    </row>
    <row r="18829" spans="4:4">
      <c r="D18829"/>
    </row>
    <row r="18830" spans="4:4">
      <c r="D18830"/>
    </row>
    <row r="18831" spans="4:4">
      <c r="D18831"/>
    </row>
    <row r="18832" spans="4:4">
      <c r="D18832"/>
    </row>
    <row r="18833" spans="4:4">
      <c r="D18833"/>
    </row>
    <row r="18834" spans="4:4">
      <c r="D18834"/>
    </row>
    <row r="18835" spans="4:4">
      <c r="D18835"/>
    </row>
    <row r="18836" spans="4:4">
      <c r="D18836"/>
    </row>
    <row r="18837" spans="4:4">
      <c r="D18837"/>
    </row>
    <row r="18838" spans="4:4">
      <c r="D18838"/>
    </row>
    <row r="18839" spans="4:4">
      <c r="D18839"/>
    </row>
    <row r="18840" spans="4:4">
      <c r="D18840"/>
    </row>
    <row r="18841" spans="4:4">
      <c r="D18841"/>
    </row>
    <row r="18842" spans="4:4">
      <c r="D18842"/>
    </row>
    <row r="18843" spans="4:4">
      <c r="D18843"/>
    </row>
    <row r="18844" spans="4:4">
      <c r="D18844"/>
    </row>
    <row r="18845" spans="4:4">
      <c r="D18845"/>
    </row>
    <row r="18846" spans="4:4">
      <c r="D18846"/>
    </row>
    <row r="18847" spans="4:4">
      <c r="D18847"/>
    </row>
    <row r="18848" spans="4:4">
      <c r="D18848"/>
    </row>
    <row r="18849" spans="4:4">
      <c r="D18849"/>
    </row>
    <row r="18850" spans="4:4">
      <c r="D18850"/>
    </row>
    <row r="18851" spans="4:4">
      <c r="D18851"/>
    </row>
    <row r="18852" spans="4:4">
      <c r="D18852"/>
    </row>
    <row r="18853" spans="4:4">
      <c r="D18853"/>
    </row>
    <row r="18854" spans="4:4">
      <c r="D18854"/>
    </row>
    <row r="18855" spans="4:4">
      <c r="D18855"/>
    </row>
    <row r="18856" spans="4:4">
      <c r="D18856"/>
    </row>
    <row r="18857" spans="4:4">
      <c r="D18857"/>
    </row>
    <row r="18858" spans="4:4">
      <c r="D18858"/>
    </row>
    <row r="18859" spans="4:4">
      <c r="D18859"/>
    </row>
    <row r="18860" spans="4:4">
      <c r="D18860"/>
    </row>
    <row r="18861" spans="4:4">
      <c r="D18861"/>
    </row>
    <row r="18862" spans="4:4">
      <c r="D18862"/>
    </row>
    <row r="18863" spans="4:4">
      <c r="D18863"/>
    </row>
    <row r="18864" spans="4:4">
      <c r="D18864"/>
    </row>
    <row r="18865" spans="4:4">
      <c r="D18865"/>
    </row>
    <row r="18866" spans="4:4">
      <c r="D18866"/>
    </row>
    <row r="18867" spans="4:4">
      <c r="D18867"/>
    </row>
    <row r="18868" spans="4:4">
      <c r="D18868"/>
    </row>
    <row r="18869" spans="4:4">
      <c r="D18869"/>
    </row>
    <row r="18870" spans="4:4">
      <c r="D18870"/>
    </row>
    <row r="18871" spans="4:4">
      <c r="D18871"/>
    </row>
    <row r="18872" spans="4:4">
      <c r="D18872"/>
    </row>
    <row r="18873" spans="4:4">
      <c r="D18873"/>
    </row>
    <row r="18874" spans="4:4">
      <c r="D18874"/>
    </row>
    <row r="18875" spans="4:4">
      <c r="D18875"/>
    </row>
    <row r="18876" spans="4:4">
      <c r="D18876"/>
    </row>
    <row r="18877" spans="4:4">
      <c r="D18877"/>
    </row>
    <row r="18878" spans="4:4">
      <c r="D18878"/>
    </row>
    <row r="18879" spans="4:4">
      <c r="D18879"/>
    </row>
    <row r="18880" spans="4:4">
      <c r="D18880"/>
    </row>
    <row r="18881" spans="4:4">
      <c r="D18881"/>
    </row>
    <row r="18882" spans="4:4">
      <c r="D18882"/>
    </row>
    <row r="18883" spans="4:4">
      <c r="D18883"/>
    </row>
    <row r="18884" spans="4:4">
      <c r="D18884"/>
    </row>
    <row r="18885" spans="4:4">
      <c r="D18885"/>
    </row>
    <row r="18886" spans="4:4">
      <c r="D18886"/>
    </row>
    <row r="18887" spans="4:4">
      <c r="D18887"/>
    </row>
    <row r="18888" spans="4:4">
      <c r="D18888"/>
    </row>
    <row r="18889" spans="4:4">
      <c r="D18889"/>
    </row>
    <row r="18890" spans="4:4">
      <c r="D18890"/>
    </row>
    <row r="18891" spans="4:4">
      <c r="D18891"/>
    </row>
    <row r="18892" spans="4:4">
      <c r="D18892"/>
    </row>
    <row r="18893" spans="4:4">
      <c r="D18893"/>
    </row>
    <row r="18894" spans="4:4">
      <c r="D18894"/>
    </row>
    <row r="18895" spans="4:4">
      <c r="D18895"/>
    </row>
    <row r="18896" spans="4:4">
      <c r="D18896"/>
    </row>
    <row r="18897" spans="4:4">
      <c r="D18897"/>
    </row>
    <row r="18898" spans="4:4">
      <c r="D18898"/>
    </row>
    <row r="18899" spans="4:4">
      <c r="D18899"/>
    </row>
    <row r="18900" spans="4:4">
      <c r="D18900"/>
    </row>
    <row r="18901" spans="4:4">
      <c r="D18901"/>
    </row>
    <row r="18902" spans="4:4">
      <c r="D18902"/>
    </row>
    <row r="18903" spans="4:4">
      <c r="D18903"/>
    </row>
    <row r="18904" spans="4:4">
      <c r="D18904"/>
    </row>
    <row r="18905" spans="4:4">
      <c r="D18905"/>
    </row>
    <row r="18906" spans="4:4">
      <c r="D18906"/>
    </row>
    <row r="18907" spans="4:4">
      <c r="D18907"/>
    </row>
    <row r="18908" spans="4:4">
      <c r="D18908"/>
    </row>
    <row r="18909" spans="4:4">
      <c r="D18909"/>
    </row>
    <row r="18910" spans="4:4">
      <c r="D18910"/>
    </row>
    <row r="18911" spans="4:4">
      <c r="D18911"/>
    </row>
    <row r="18912" spans="4:4">
      <c r="D18912"/>
    </row>
    <row r="18913" spans="4:4">
      <c r="D18913"/>
    </row>
    <row r="18914" spans="4:4">
      <c r="D18914"/>
    </row>
    <row r="18915" spans="4:4">
      <c r="D18915"/>
    </row>
    <row r="18916" spans="4:4">
      <c r="D18916"/>
    </row>
    <row r="18917" spans="4:4">
      <c r="D18917"/>
    </row>
    <row r="18918" spans="4:4">
      <c r="D18918"/>
    </row>
    <row r="18919" spans="4:4">
      <c r="D18919"/>
    </row>
    <row r="18920" spans="4:4">
      <c r="D18920"/>
    </row>
    <row r="18921" spans="4:4">
      <c r="D18921"/>
    </row>
    <row r="18922" spans="4:4">
      <c r="D18922"/>
    </row>
    <row r="18923" spans="4:4">
      <c r="D18923"/>
    </row>
    <row r="18924" spans="4:4">
      <c r="D18924"/>
    </row>
    <row r="18925" spans="4:4">
      <c r="D18925"/>
    </row>
    <row r="18926" spans="4:4">
      <c r="D18926"/>
    </row>
    <row r="18927" spans="4:4">
      <c r="D18927"/>
    </row>
    <row r="18928" spans="4:4">
      <c r="D18928"/>
    </row>
    <row r="18929" spans="4:4">
      <c r="D18929"/>
    </row>
    <row r="18930" spans="4:4">
      <c r="D18930"/>
    </row>
    <row r="18931" spans="4:4">
      <c r="D18931"/>
    </row>
    <row r="18932" spans="4:4">
      <c r="D18932"/>
    </row>
    <row r="18933" spans="4:4">
      <c r="D18933"/>
    </row>
    <row r="18934" spans="4:4">
      <c r="D18934"/>
    </row>
    <row r="18935" spans="4:4">
      <c r="D18935"/>
    </row>
    <row r="18936" spans="4:4">
      <c r="D18936"/>
    </row>
    <row r="18937" spans="4:4">
      <c r="D18937"/>
    </row>
    <row r="18938" spans="4:4">
      <c r="D18938"/>
    </row>
    <row r="18939" spans="4:4">
      <c r="D18939"/>
    </row>
    <row r="18940" spans="4:4">
      <c r="D18940"/>
    </row>
    <row r="18941" spans="4:4">
      <c r="D18941"/>
    </row>
    <row r="18942" spans="4:4">
      <c r="D18942"/>
    </row>
    <row r="18943" spans="4:4">
      <c r="D18943"/>
    </row>
    <row r="18944" spans="4:4">
      <c r="D18944"/>
    </row>
    <row r="18945" spans="4:4">
      <c r="D18945"/>
    </row>
    <row r="18946" spans="4:4">
      <c r="D18946"/>
    </row>
    <row r="18947" spans="4:4">
      <c r="D18947"/>
    </row>
    <row r="18948" spans="4:4">
      <c r="D18948"/>
    </row>
    <row r="18949" spans="4:4">
      <c r="D18949"/>
    </row>
    <row r="18950" spans="4:4">
      <c r="D18950"/>
    </row>
    <row r="18951" spans="4:4">
      <c r="D18951"/>
    </row>
    <row r="18952" spans="4:4">
      <c r="D18952"/>
    </row>
    <row r="18953" spans="4:4">
      <c r="D18953"/>
    </row>
    <row r="18954" spans="4:4">
      <c r="D18954"/>
    </row>
    <row r="18955" spans="4:4">
      <c r="D18955"/>
    </row>
    <row r="18956" spans="4:4">
      <c r="D18956"/>
    </row>
    <row r="18957" spans="4:4">
      <c r="D18957"/>
    </row>
    <row r="18958" spans="4:4">
      <c r="D18958"/>
    </row>
    <row r="18959" spans="4:4">
      <c r="D18959"/>
    </row>
    <row r="18960" spans="4:4">
      <c r="D18960"/>
    </row>
    <row r="18961" spans="4:4">
      <c r="D18961"/>
    </row>
    <row r="18962" spans="4:4">
      <c r="D18962"/>
    </row>
    <row r="18963" spans="4:4">
      <c r="D18963"/>
    </row>
    <row r="18964" spans="4:4">
      <c r="D18964"/>
    </row>
    <row r="18965" spans="4:4">
      <c r="D18965"/>
    </row>
    <row r="18966" spans="4:4">
      <c r="D18966"/>
    </row>
    <row r="18967" spans="4:4">
      <c r="D18967"/>
    </row>
    <row r="18968" spans="4:4">
      <c r="D18968"/>
    </row>
    <row r="18969" spans="4:4">
      <c r="D18969"/>
    </row>
    <row r="18970" spans="4:4">
      <c r="D18970"/>
    </row>
    <row r="18971" spans="4:4">
      <c r="D18971"/>
    </row>
    <row r="18972" spans="4:4">
      <c r="D18972"/>
    </row>
    <row r="18973" spans="4:4">
      <c r="D18973"/>
    </row>
    <row r="18974" spans="4:4">
      <c r="D18974"/>
    </row>
    <row r="18975" spans="4:4">
      <c r="D18975"/>
    </row>
    <row r="18976" spans="4:4">
      <c r="D18976"/>
    </row>
    <row r="18977" spans="4:4">
      <c r="D18977"/>
    </row>
    <row r="18978" spans="4:4">
      <c r="D18978"/>
    </row>
    <row r="18979" spans="4:4">
      <c r="D18979"/>
    </row>
    <row r="18980" spans="4:4">
      <c r="D18980"/>
    </row>
    <row r="18981" spans="4:4">
      <c r="D18981"/>
    </row>
    <row r="18982" spans="4:4">
      <c r="D18982"/>
    </row>
    <row r="18983" spans="4:4">
      <c r="D18983"/>
    </row>
    <row r="18984" spans="4:4">
      <c r="D18984"/>
    </row>
    <row r="18985" spans="4:4">
      <c r="D18985"/>
    </row>
    <row r="18986" spans="4:4">
      <c r="D18986"/>
    </row>
    <row r="18987" spans="4:4">
      <c r="D18987"/>
    </row>
    <row r="18988" spans="4:4">
      <c r="D18988"/>
    </row>
    <row r="18989" spans="4:4">
      <c r="D18989"/>
    </row>
    <row r="18990" spans="4:4">
      <c r="D18990"/>
    </row>
    <row r="18991" spans="4:4">
      <c r="D18991"/>
    </row>
    <row r="18992" spans="4:4">
      <c r="D18992"/>
    </row>
    <row r="18993" spans="4:4">
      <c r="D18993"/>
    </row>
    <row r="18994" spans="4:4">
      <c r="D18994"/>
    </row>
    <row r="18995" spans="4:4">
      <c r="D18995"/>
    </row>
    <row r="18996" spans="4:4">
      <c r="D18996"/>
    </row>
    <row r="18997" spans="4:4">
      <c r="D18997"/>
    </row>
    <row r="18998" spans="4:4">
      <c r="D18998"/>
    </row>
    <row r="18999" spans="4:4">
      <c r="D18999"/>
    </row>
    <row r="19000" spans="4:4">
      <c r="D19000"/>
    </row>
    <row r="19001" spans="4:4">
      <c r="D19001"/>
    </row>
    <row r="19002" spans="4:4">
      <c r="D19002"/>
    </row>
    <row r="19003" spans="4:4">
      <c r="D19003"/>
    </row>
    <row r="19004" spans="4:4">
      <c r="D19004"/>
    </row>
    <row r="19005" spans="4:4">
      <c r="D19005"/>
    </row>
    <row r="19006" spans="4:4">
      <c r="D19006"/>
    </row>
    <row r="19007" spans="4:4">
      <c r="D19007"/>
    </row>
    <row r="19008" spans="4:4">
      <c r="D19008"/>
    </row>
    <row r="19009" spans="4:4">
      <c r="D19009"/>
    </row>
    <row r="19010" spans="4:4">
      <c r="D19010"/>
    </row>
    <row r="19011" spans="4:4">
      <c r="D19011"/>
    </row>
    <row r="19012" spans="4:4">
      <c r="D19012"/>
    </row>
    <row r="19013" spans="4:4">
      <c r="D19013"/>
    </row>
    <row r="19014" spans="4:4">
      <c r="D19014"/>
    </row>
    <row r="19015" spans="4:4">
      <c r="D19015"/>
    </row>
    <row r="19016" spans="4:4">
      <c r="D19016"/>
    </row>
    <row r="19017" spans="4:4">
      <c r="D19017"/>
    </row>
    <row r="19018" spans="4:4">
      <c r="D19018"/>
    </row>
    <row r="19019" spans="4:4">
      <c r="D19019"/>
    </row>
    <row r="19020" spans="4:4">
      <c r="D19020"/>
    </row>
    <row r="19021" spans="4:4">
      <c r="D19021"/>
    </row>
    <row r="19022" spans="4:4">
      <c r="D19022"/>
    </row>
    <row r="19023" spans="4:4">
      <c r="D19023"/>
    </row>
    <row r="19024" spans="4:4">
      <c r="D19024"/>
    </row>
    <row r="19025" spans="4:4">
      <c r="D19025"/>
    </row>
    <row r="19026" spans="4:4">
      <c r="D19026"/>
    </row>
    <row r="19027" spans="4:4">
      <c r="D19027"/>
    </row>
    <row r="19028" spans="4:4">
      <c r="D19028"/>
    </row>
    <row r="19029" spans="4:4">
      <c r="D19029"/>
    </row>
    <row r="19030" spans="4:4">
      <c r="D19030"/>
    </row>
    <row r="19031" spans="4:4">
      <c r="D19031"/>
    </row>
    <row r="19032" spans="4:4">
      <c r="D19032"/>
    </row>
    <row r="19033" spans="4:4">
      <c r="D19033"/>
    </row>
    <row r="19034" spans="4:4">
      <c r="D19034"/>
    </row>
    <row r="19035" spans="4:4">
      <c r="D19035"/>
    </row>
    <row r="19036" spans="4:4">
      <c r="D19036"/>
    </row>
    <row r="19037" spans="4:4">
      <c r="D19037"/>
    </row>
    <row r="19038" spans="4:4">
      <c r="D19038"/>
    </row>
    <row r="19039" spans="4:4">
      <c r="D19039"/>
    </row>
    <row r="19040" spans="4:4">
      <c r="D19040"/>
    </row>
    <row r="19041" spans="4:4">
      <c r="D19041"/>
    </row>
    <row r="19042" spans="4:4">
      <c r="D19042"/>
    </row>
    <row r="19043" spans="4:4">
      <c r="D19043"/>
    </row>
    <row r="19044" spans="4:4">
      <c r="D19044"/>
    </row>
    <row r="19045" spans="4:4">
      <c r="D19045"/>
    </row>
    <row r="19046" spans="4:4">
      <c r="D19046"/>
    </row>
    <row r="19047" spans="4:4">
      <c r="D19047"/>
    </row>
    <row r="19048" spans="4:4">
      <c r="D19048"/>
    </row>
    <row r="19049" spans="4:4">
      <c r="D19049"/>
    </row>
    <row r="19050" spans="4:4">
      <c r="D19050"/>
    </row>
    <row r="19051" spans="4:4">
      <c r="D19051"/>
    </row>
    <row r="19052" spans="4:4">
      <c r="D19052"/>
    </row>
    <row r="19053" spans="4:4">
      <c r="D19053"/>
    </row>
    <row r="19054" spans="4:4">
      <c r="D19054"/>
    </row>
    <row r="19055" spans="4:4">
      <c r="D19055"/>
    </row>
    <row r="19056" spans="4:4">
      <c r="D19056"/>
    </row>
    <row r="19057" spans="4:4">
      <c r="D19057"/>
    </row>
    <row r="19058" spans="4:4">
      <c r="D19058"/>
    </row>
    <row r="19059" spans="4:4">
      <c r="D19059"/>
    </row>
    <row r="19060" spans="4:4">
      <c r="D19060"/>
    </row>
    <row r="19061" spans="4:4">
      <c r="D19061"/>
    </row>
    <row r="19062" spans="4:4">
      <c r="D19062"/>
    </row>
    <row r="19063" spans="4:4">
      <c r="D19063"/>
    </row>
    <row r="19064" spans="4:4">
      <c r="D19064"/>
    </row>
    <row r="19065" spans="4:4">
      <c r="D19065"/>
    </row>
    <row r="19066" spans="4:4">
      <c r="D19066"/>
    </row>
    <row r="19067" spans="4:4">
      <c r="D19067"/>
    </row>
    <row r="19068" spans="4:4">
      <c r="D19068"/>
    </row>
    <row r="19069" spans="4:4">
      <c r="D19069"/>
    </row>
    <row r="19070" spans="4:4">
      <c r="D19070"/>
    </row>
    <row r="19071" spans="4:4">
      <c r="D19071"/>
    </row>
    <row r="19072" spans="4:4">
      <c r="D19072"/>
    </row>
    <row r="19073" spans="4:4">
      <c r="D19073"/>
    </row>
    <row r="19074" spans="4:4">
      <c r="D19074"/>
    </row>
    <row r="19075" spans="4:4">
      <c r="D19075"/>
    </row>
    <row r="19076" spans="4:4">
      <c r="D19076"/>
    </row>
    <row r="19077" spans="4:4">
      <c r="D19077"/>
    </row>
    <row r="19078" spans="4:4">
      <c r="D19078"/>
    </row>
    <row r="19079" spans="4:4">
      <c r="D19079"/>
    </row>
    <row r="19080" spans="4:4">
      <c r="D19080"/>
    </row>
    <row r="19081" spans="4:4">
      <c r="D19081"/>
    </row>
    <row r="19082" spans="4:4">
      <c r="D19082"/>
    </row>
    <row r="19083" spans="4:4">
      <c r="D19083"/>
    </row>
    <row r="19084" spans="4:4">
      <c r="D19084"/>
    </row>
    <row r="19085" spans="4:4">
      <c r="D19085"/>
    </row>
    <row r="19086" spans="4:4">
      <c r="D19086"/>
    </row>
    <row r="19087" spans="4:4">
      <c r="D19087"/>
    </row>
    <row r="19088" spans="4:4">
      <c r="D19088"/>
    </row>
    <row r="19089" spans="4:4">
      <c r="D19089"/>
    </row>
    <row r="19090" spans="4:4">
      <c r="D19090"/>
    </row>
    <row r="19091" spans="4:4">
      <c r="D19091"/>
    </row>
    <row r="19092" spans="4:4">
      <c r="D19092"/>
    </row>
    <row r="19093" spans="4:4">
      <c r="D19093"/>
    </row>
    <row r="19094" spans="4:4">
      <c r="D19094"/>
    </row>
    <row r="19095" spans="4:4">
      <c r="D19095"/>
    </row>
    <row r="19096" spans="4:4">
      <c r="D19096"/>
    </row>
    <row r="19097" spans="4:4">
      <c r="D19097"/>
    </row>
    <row r="19098" spans="4:4">
      <c r="D19098"/>
    </row>
    <row r="19099" spans="4:4">
      <c r="D19099"/>
    </row>
    <row r="19100" spans="4:4">
      <c r="D19100"/>
    </row>
    <row r="19101" spans="4:4">
      <c r="D19101"/>
    </row>
    <row r="19102" spans="4:4">
      <c r="D19102"/>
    </row>
    <row r="19103" spans="4:4">
      <c r="D19103"/>
    </row>
    <row r="19104" spans="4:4">
      <c r="D19104"/>
    </row>
    <row r="19105" spans="4:4">
      <c r="D19105"/>
    </row>
    <row r="19106" spans="4:4">
      <c r="D19106"/>
    </row>
    <row r="19107" spans="4:4">
      <c r="D19107"/>
    </row>
    <row r="19108" spans="4:4">
      <c r="D19108"/>
    </row>
    <row r="19109" spans="4:4">
      <c r="D19109"/>
    </row>
    <row r="19110" spans="4:4">
      <c r="D19110"/>
    </row>
    <row r="19111" spans="4:4">
      <c r="D19111"/>
    </row>
    <row r="19112" spans="4:4">
      <c r="D19112"/>
    </row>
    <row r="19113" spans="4:4">
      <c r="D19113"/>
    </row>
    <row r="19114" spans="4:4">
      <c r="D19114"/>
    </row>
    <row r="19115" spans="4:4">
      <c r="D19115"/>
    </row>
    <row r="19116" spans="4:4">
      <c r="D19116"/>
    </row>
    <row r="19117" spans="4:4">
      <c r="D19117"/>
    </row>
    <row r="19118" spans="4:4">
      <c r="D19118"/>
    </row>
    <row r="19119" spans="4:4">
      <c r="D19119"/>
    </row>
    <row r="19120" spans="4:4">
      <c r="D19120"/>
    </row>
    <row r="19121" spans="4:4">
      <c r="D19121"/>
    </row>
    <row r="19122" spans="4:4">
      <c r="D19122"/>
    </row>
    <row r="19123" spans="4:4">
      <c r="D19123"/>
    </row>
    <row r="19124" spans="4:4">
      <c r="D19124"/>
    </row>
    <row r="19125" spans="4:4">
      <c r="D19125"/>
    </row>
    <row r="19126" spans="4:4">
      <c r="D19126"/>
    </row>
    <row r="19127" spans="4:4">
      <c r="D19127"/>
    </row>
    <row r="19128" spans="4:4">
      <c r="D19128"/>
    </row>
    <row r="19129" spans="4:4">
      <c r="D19129"/>
    </row>
    <row r="19130" spans="4:4">
      <c r="D19130"/>
    </row>
    <row r="19131" spans="4:4">
      <c r="D19131"/>
    </row>
    <row r="19132" spans="4:4">
      <c r="D19132"/>
    </row>
    <row r="19133" spans="4:4">
      <c r="D19133"/>
    </row>
    <row r="19134" spans="4:4">
      <c r="D19134"/>
    </row>
    <row r="19135" spans="4:4">
      <c r="D19135"/>
    </row>
    <row r="19136" spans="4:4">
      <c r="D19136"/>
    </row>
    <row r="19137" spans="4:4">
      <c r="D19137"/>
    </row>
    <row r="19138" spans="4:4">
      <c r="D19138"/>
    </row>
    <row r="19139" spans="4:4">
      <c r="D19139"/>
    </row>
    <row r="19140" spans="4:4">
      <c r="D19140"/>
    </row>
    <row r="19141" spans="4:4">
      <c r="D19141"/>
    </row>
    <row r="19142" spans="4:4">
      <c r="D19142"/>
    </row>
    <row r="19143" spans="4:4">
      <c r="D19143"/>
    </row>
    <row r="19144" spans="4:4">
      <c r="D19144"/>
    </row>
    <row r="19145" spans="4:4">
      <c r="D19145"/>
    </row>
    <row r="19146" spans="4:4">
      <c r="D19146"/>
    </row>
    <row r="19147" spans="4:4">
      <c r="D19147"/>
    </row>
    <row r="19148" spans="4:4">
      <c r="D19148"/>
    </row>
    <row r="19149" spans="4:4">
      <c r="D19149"/>
    </row>
    <row r="19150" spans="4:4">
      <c r="D19150"/>
    </row>
    <row r="19151" spans="4:4">
      <c r="D19151"/>
    </row>
    <row r="19152" spans="4:4">
      <c r="D19152"/>
    </row>
    <row r="19153" spans="4:4">
      <c r="D19153"/>
    </row>
    <row r="19154" spans="4:4">
      <c r="D19154"/>
    </row>
    <row r="19155" spans="4:4">
      <c r="D19155"/>
    </row>
    <row r="19156" spans="4:4">
      <c r="D19156"/>
    </row>
    <row r="19157" spans="4:4">
      <c r="D19157"/>
    </row>
    <row r="19158" spans="4:4">
      <c r="D19158"/>
    </row>
    <row r="19159" spans="4:4">
      <c r="D19159"/>
    </row>
    <row r="19160" spans="4:4">
      <c r="D19160"/>
    </row>
    <row r="19161" spans="4:4">
      <c r="D19161"/>
    </row>
    <row r="19162" spans="4:4">
      <c r="D19162"/>
    </row>
    <row r="19163" spans="4:4">
      <c r="D19163"/>
    </row>
    <row r="19164" spans="4:4">
      <c r="D19164"/>
    </row>
    <row r="19165" spans="4:4">
      <c r="D19165"/>
    </row>
    <row r="19166" spans="4:4">
      <c r="D19166"/>
    </row>
    <row r="19167" spans="4:4">
      <c r="D19167"/>
    </row>
    <row r="19168" spans="4:4">
      <c r="D19168"/>
    </row>
    <row r="19169" spans="4:4">
      <c r="D19169"/>
    </row>
    <row r="19170" spans="4:4">
      <c r="D19170"/>
    </row>
    <row r="19171" spans="4:4">
      <c r="D19171"/>
    </row>
    <row r="19172" spans="4:4">
      <c r="D19172"/>
    </row>
    <row r="19173" spans="4:4">
      <c r="D19173"/>
    </row>
    <row r="19174" spans="4:4">
      <c r="D19174"/>
    </row>
    <row r="19175" spans="4:4">
      <c r="D19175"/>
    </row>
    <row r="19176" spans="4:4">
      <c r="D19176"/>
    </row>
    <row r="19177" spans="4:4">
      <c r="D19177"/>
    </row>
    <row r="19178" spans="4:4">
      <c r="D19178"/>
    </row>
    <row r="19179" spans="4:4">
      <c r="D19179"/>
    </row>
    <row r="19180" spans="4:4">
      <c r="D19180"/>
    </row>
    <row r="19181" spans="4:4">
      <c r="D19181"/>
    </row>
    <row r="19182" spans="4:4">
      <c r="D19182"/>
    </row>
    <row r="19183" spans="4:4">
      <c r="D19183"/>
    </row>
    <row r="19184" spans="4:4">
      <c r="D19184"/>
    </row>
    <row r="19185" spans="4:4">
      <c r="D19185"/>
    </row>
    <row r="19186" spans="4:4">
      <c r="D19186"/>
    </row>
    <row r="19187" spans="4:4">
      <c r="D19187"/>
    </row>
    <row r="19188" spans="4:4">
      <c r="D19188"/>
    </row>
    <row r="19189" spans="4:4">
      <c r="D19189"/>
    </row>
    <row r="19190" spans="4:4">
      <c r="D19190"/>
    </row>
    <row r="19191" spans="4:4">
      <c r="D19191"/>
    </row>
    <row r="19192" spans="4:4">
      <c r="D19192"/>
    </row>
    <row r="19193" spans="4:4">
      <c r="D19193"/>
    </row>
    <row r="19194" spans="4:4">
      <c r="D19194"/>
    </row>
    <row r="19195" spans="4:4">
      <c r="D19195"/>
    </row>
    <row r="19196" spans="4:4">
      <c r="D19196"/>
    </row>
    <row r="19197" spans="4:4">
      <c r="D19197"/>
    </row>
    <row r="19198" spans="4:4">
      <c r="D19198"/>
    </row>
    <row r="19199" spans="4:4">
      <c r="D19199"/>
    </row>
    <row r="19200" spans="4:4">
      <c r="D19200"/>
    </row>
    <row r="19201" spans="4:4">
      <c r="D19201"/>
    </row>
    <row r="19202" spans="4:4">
      <c r="D19202"/>
    </row>
    <row r="19203" spans="4:4">
      <c r="D19203"/>
    </row>
    <row r="19204" spans="4:4">
      <c r="D19204"/>
    </row>
    <row r="19205" spans="4:4">
      <c r="D19205"/>
    </row>
    <row r="19206" spans="4:4">
      <c r="D19206"/>
    </row>
    <row r="19207" spans="4:4">
      <c r="D19207"/>
    </row>
    <row r="19208" spans="4:4">
      <c r="D19208"/>
    </row>
    <row r="19209" spans="4:4">
      <c r="D19209"/>
    </row>
    <row r="19210" spans="4:4">
      <c r="D19210"/>
    </row>
    <row r="19211" spans="4:4">
      <c r="D19211"/>
    </row>
    <row r="19212" spans="4:4">
      <c r="D19212"/>
    </row>
    <row r="19213" spans="4:4">
      <c r="D19213"/>
    </row>
    <row r="19214" spans="4:4">
      <c r="D19214"/>
    </row>
    <row r="19215" spans="4:4">
      <c r="D19215"/>
    </row>
    <row r="19216" spans="4:4">
      <c r="D19216"/>
    </row>
    <row r="19217" spans="4:4">
      <c r="D19217"/>
    </row>
    <row r="19218" spans="4:4">
      <c r="D19218"/>
    </row>
    <row r="19219" spans="4:4">
      <c r="D19219"/>
    </row>
    <row r="19220" spans="4:4">
      <c r="D19220"/>
    </row>
    <row r="19221" spans="4:4">
      <c r="D19221"/>
    </row>
    <row r="19222" spans="4:4">
      <c r="D19222"/>
    </row>
    <row r="19223" spans="4:4">
      <c r="D19223"/>
    </row>
    <row r="19224" spans="4:4">
      <c r="D19224"/>
    </row>
    <row r="19225" spans="4:4">
      <c r="D19225"/>
    </row>
    <row r="19226" spans="4:4">
      <c r="D19226"/>
    </row>
    <row r="19227" spans="4:4">
      <c r="D19227"/>
    </row>
    <row r="19228" spans="4:4">
      <c r="D19228"/>
    </row>
    <row r="19229" spans="4:4">
      <c r="D19229"/>
    </row>
    <row r="19230" spans="4:4">
      <c r="D19230"/>
    </row>
    <row r="19231" spans="4:4">
      <c r="D19231"/>
    </row>
    <row r="19232" spans="4:4">
      <c r="D19232"/>
    </row>
    <row r="19233" spans="4:4">
      <c r="D19233"/>
    </row>
    <row r="19234" spans="4:4">
      <c r="D19234"/>
    </row>
    <row r="19235" spans="4:4">
      <c r="D19235"/>
    </row>
    <row r="19236" spans="4:4">
      <c r="D19236"/>
    </row>
    <row r="19237" spans="4:4">
      <c r="D19237"/>
    </row>
    <row r="19238" spans="4:4">
      <c r="D19238"/>
    </row>
    <row r="19239" spans="4:4">
      <c r="D19239"/>
    </row>
    <row r="19240" spans="4:4">
      <c r="D19240"/>
    </row>
    <row r="19241" spans="4:4">
      <c r="D19241"/>
    </row>
    <row r="19242" spans="4:4">
      <c r="D19242"/>
    </row>
    <row r="19243" spans="4:4">
      <c r="D19243"/>
    </row>
    <row r="19244" spans="4:4">
      <c r="D19244"/>
    </row>
    <row r="19245" spans="4:4">
      <c r="D19245"/>
    </row>
    <row r="19246" spans="4:4">
      <c r="D19246"/>
    </row>
    <row r="19247" spans="4:4">
      <c r="D19247"/>
    </row>
    <row r="19248" spans="4:4">
      <c r="D19248"/>
    </row>
    <row r="19249" spans="4:4">
      <c r="D19249"/>
    </row>
    <row r="19250" spans="4:4">
      <c r="D19250"/>
    </row>
    <row r="19251" spans="4:4">
      <c r="D19251"/>
    </row>
    <row r="19252" spans="4:4">
      <c r="D19252"/>
    </row>
    <row r="19253" spans="4:4">
      <c r="D19253"/>
    </row>
    <row r="19254" spans="4:4">
      <c r="D19254"/>
    </row>
    <row r="19255" spans="4:4">
      <c r="D19255"/>
    </row>
    <row r="19256" spans="4:4">
      <c r="D19256"/>
    </row>
    <row r="19257" spans="4:4">
      <c r="D19257"/>
    </row>
    <row r="19258" spans="4:4">
      <c r="D19258"/>
    </row>
    <row r="19259" spans="4:4">
      <c r="D19259"/>
    </row>
    <row r="19260" spans="4:4">
      <c r="D19260"/>
    </row>
    <row r="19261" spans="4:4">
      <c r="D19261"/>
    </row>
    <row r="19262" spans="4:4">
      <c r="D19262"/>
    </row>
    <row r="19263" spans="4:4">
      <c r="D19263"/>
    </row>
    <row r="19264" spans="4:4">
      <c r="D19264"/>
    </row>
    <row r="19265" spans="4:4">
      <c r="D19265"/>
    </row>
    <row r="19266" spans="4:4">
      <c r="D19266"/>
    </row>
    <row r="19267" spans="4:4">
      <c r="D19267"/>
    </row>
    <row r="19268" spans="4:4">
      <c r="D19268"/>
    </row>
    <row r="19269" spans="4:4">
      <c r="D19269"/>
    </row>
    <row r="19270" spans="4:4">
      <c r="D19270"/>
    </row>
    <row r="19271" spans="4:4">
      <c r="D19271"/>
    </row>
    <row r="19272" spans="4:4">
      <c r="D19272"/>
    </row>
    <row r="19273" spans="4:4">
      <c r="D19273"/>
    </row>
    <row r="19274" spans="4:4">
      <c r="D19274"/>
    </row>
    <row r="19275" spans="4:4">
      <c r="D19275"/>
    </row>
    <row r="19276" spans="4:4">
      <c r="D19276"/>
    </row>
    <row r="19277" spans="4:4">
      <c r="D19277"/>
    </row>
    <row r="19278" spans="4:4">
      <c r="D19278"/>
    </row>
    <row r="19279" spans="4:4">
      <c r="D19279"/>
    </row>
    <row r="19280" spans="4:4">
      <c r="D19280"/>
    </row>
    <row r="19281" spans="4:4">
      <c r="D19281"/>
    </row>
    <row r="19282" spans="4:4">
      <c r="D19282"/>
    </row>
    <row r="19283" spans="4:4">
      <c r="D19283"/>
    </row>
    <row r="19284" spans="4:4">
      <c r="D19284"/>
    </row>
    <row r="19285" spans="4:4">
      <c r="D19285"/>
    </row>
    <row r="19286" spans="4:4">
      <c r="D19286"/>
    </row>
    <row r="19287" spans="4:4">
      <c r="D19287"/>
    </row>
    <row r="19288" spans="4:4">
      <c r="D19288"/>
    </row>
    <row r="19289" spans="4:4">
      <c r="D19289"/>
    </row>
    <row r="19290" spans="4:4">
      <c r="D19290"/>
    </row>
    <row r="19291" spans="4:4">
      <c r="D19291"/>
    </row>
    <row r="19292" spans="4:4">
      <c r="D19292"/>
    </row>
    <row r="19293" spans="4:4">
      <c r="D19293"/>
    </row>
    <row r="19294" spans="4:4">
      <c r="D19294"/>
    </row>
    <row r="19295" spans="4:4">
      <c r="D19295"/>
    </row>
    <row r="19296" spans="4:4">
      <c r="D19296"/>
    </row>
    <row r="19297" spans="4:4">
      <c r="D19297"/>
    </row>
    <row r="19298" spans="4:4">
      <c r="D19298"/>
    </row>
    <row r="19299" spans="4:4">
      <c r="D19299"/>
    </row>
    <row r="19300" spans="4:4">
      <c r="D19300"/>
    </row>
    <row r="19301" spans="4:4">
      <c r="D19301"/>
    </row>
    <row r="19302" spans="4:4">
      <c r="D19302"/>
    </row>
    <row r="19303" spans="4:4">
      <c r="D19303"/>
    </row>
    <row r="19304" spans="4:4">
      <c r="D19304"/>
    </row>
    <row r="19305" spans="4:4">
      <c r="D19305"/>
    </row>
    <row r="19306" spans="4:4">
      <c r="D19306"/>
    </row>
    <row r="19307" spans="4:4">
      <c r="D19307"/>
    </row>
    <row r="19308" spans="4:4">
      <c r="D19308"/>
    </row>
    <row r="19309" spans="4:4">
      <c r="D19309"/>
    </row>
    <row r="19310" spans="4:4">
      <c r="D19310"/>
    </row>
    <row r="19311" spans="4:4">
      <c r="D19311"/>
    </row>
    <row r="19312" spans="4:4">
      <c r="D19312"/>
    </row>
    <row r="19313" spans="4:4">
      <c r="D19313"/>
    </row>
    <row r="19314" spans="4:4">
      <c r="D19314"/>
    </row>
    <row r="19315" spans="4:4">
      <c r="D19315"/>
    </row>
    <row r="19316" spans="4:4">
      <c r="D19316"/>
    </row>
    <row r="19317" spans="4:4">
      <c r="D19317"/>
    </row>
    <row r="19318" spans="4:4">
      <c r="D19318"/>
    </row>
    <row r="19319" spans="4:4">
      <c r="D19319"/>
    </row>
    <row r="19320" spans="4:4">
      <c r="D19320"/>
    </row>
    <row r="19321" spans="4:4">
      <c r="D19321"/>
    </row>
    <row r="19322" spans="4:4">
      <c r="D19322"/>
    </row>
    <row r="19323" spans="4:4">
      <c r="D19323"/>
    </row>
    <row r="19324" spans="4:4">
      <c r="D19324"/>
    </row>
    <row r="19325" spans="4:4">
      <c r="D19325"/>
    </row>
    <row r="19326" spans="4:4">
      <c r="D19326"/>
    </row>
    <row r="19327" spans="4:4">
      <c r="D19327"/>
    </row>
    <row r="19328" spans="4:4">
      <c r="D19328"/>
    </row>
    <row r="19329" spans="4:4">
      <c r="D19329"/>
    </row>
    <row r="19330" spans="4:4">
      <c r="D19330"/>
    </row>
    <row r="19331" spans="4:4">
      <c r="D19331"/>
    </row>
    <row r="19332" spans="4:4">
      <c r="D19332"/>
    </row>
    <row r="19333" spans="4:4">
      <c r="D19333"/>
    </row>
    <row r="19334" spans="4:4">
      <c r="D19334"/>
    </row>
    <row r="19335" spans="4:4">
      <c r="D19335"/>
    </row>
    <row r="19336" spans="4:4">
      <c r="D19336"/>
    </row>
    <row r="19337" spans="4:4">
      <c r="D19337"/>
    </row>
    <row r="19338" spans="4:4">
      <c r="D19338"/>
    </row>
    <row r="19339" spans="4:4">
      <c r="D19339"/>
    </row>
    <row r="19340" spans="4:4">
      <c r="D19340"/>
    </row>
    <row r="19341" spans="4:4">
      <c r="D19341"/>
    </row>
    <row r="19342" spans="4:4">
      <c r="D19342"/>
    </row>
    <row r="19343" spans="4:4">
      <c r="D19343"/>
    </row>
    <row r="19344" spans="4:4">
      <c r="D19344"/>
    </row>
    <row r="19345" spans="4:4">
      <c r="D19345"/>
    </row>
    <row r="19346" spans="4:4">
      <c r="D19346"/>
    </row>
    <row r="19347" spans="4:4">
      <c r="D19347"/>
    </row>
    <row r="19348" spans="4:4">
      <c r="D19348"/>
    </row>
    <row r="19349" spans="4:4">
      <c r="D19349"/>
    </row>
    <row r="19350" spans="4:4">
      <c r="D19350"/>
    </row>
    <row r="19351" spans="4:4">
      <c r="D19351"/>
    </row>
    <row r="19352" spans="4:4">
      <c r="D19352"/>
    </row>
    <row r="19353" spans="4:4">
      <c r="D19353"/>
    </row>
    <row r="19354" spans="4:4">
      <c r="D19354"/>
    </row>
    <row r="19355" spans="4:4">
      <c r="D19355"/>
    </row>
    <row r="19356" spans="4:4">
      <c r="D19356"/>
    </row>
    <row r="19357" spans="4:4">
      <c r="D19357"/>
    </row>
    <row r="19358" spans="4:4">
      <c r="D19358"/>
    </row>
    <row r="19359" spans="4:4">
      <c r="D19359"/>
    </row>
    <row r="19360" spans="4:4">
      <c r="D19360"/>
    </row>
    <row r="19361" spans="4:4">
      <c r="D19361"/>
    </row>
    <row r="19362" spans="4:4">
      <c r="D19362"/>
    </row>
    <row r="19363" spans="4:4">
      <c r="D19363"/>
    </row>
    <row r="19364" spans="4:4">
      <c r="D19364"/>
    </row>
    <row r="19365" spans="4:4">
      <c r="D19365"/>
    </row>
    <row r="19366" spans="4:4">
      <c r="D19366"/>
    </row>
    <row r="19367" spans="4:4">
      <c r="D19367"/>
    </row>
    <row r="19368" spans="4:4">
      <c r="D19368"/>
    </row>
    <row r="19369" spans="4:4">
      <c r="D19369"/>
    </row>
    <row r="19370" spans="4:4">
      <c r="D19370"/>
    </row>
    <row r="19371" spans="4:4">
      <c r="D19371"/>
    </row>
    <row r="19372" spans="4:4">
      <c r="D19372"/>
    </row>
    <row r="19373" spans="4:4">
      <c r="D19373"/>
    </row>
    <row r="19374" spans="4:4">
      <c r="D19374"/>
    </row>
    <row r="19375" spans="4:4">
      <c r="D19375"/>
    </row>
    <row r="19376" spans="4:4">
      <c r="D19376"/>
    </row>
    <row r="19377" spans="4:4">
      <c r="D19377"/>
    </row>
    <row r="19378" spans="4:4">
      <c r="D19378"/>
    </row>
    <row r="19379" spans="4:4">
      <c r="D19379"/>
    </row>
    <row r="19380" spans="4:4">
      <c r="D19380"/>
    </row>
    <row r="19381" spans="4:4">
      <c r="D19381"/>
    </row>
    <row r="19382" spans="4:4">
      <c r="D19382"/>
    </row>
    <row r="19383" spans="4:4">
      <c r="D19383"/>
    </row>
    <row r="19384" spans="4:4">
      <c r="D19384"/>
    </row>
    <row r="19385" spans="4:4">
      <c r="D19385"/>
    </row>
    <row r="19386" spans="4:4">
      <c r="D19386"/>
    </row>
    <row r="19387" spans="4:4">
      <c r="D19387"/>
    </row>
    <row r="19388" spans="4:4">
      <c r="D19388"/>
    </row>
    <row r="19389" spans="4:4">
      <c r="D19389"/>
    </row>
    <row r="19390" spans="4:4">
      <c r="D19390"/>
    </row>
    <row r="19391" spans="4:4">
      <c r="D19391"/>
    </row>
    <row r="19392" spans="4:4">
      <c r="D19392"/>
    </row>
    <row r="19393" spans="4:4">
      <c r="D19393"/>
    </row>
    <row r="19394" spans="4:4">
      <c r="D19394"/>
    </row>
    <row r="19395" spans="4:4">
      <c r="D19395"/>
    </row>
    <row r="19396" spans="4:4">
      <c r="D19396"/>
    </row>
    <row r="19397" spans="4:4">
      <c r="D19397"/>
    </row>
    <row r="19398" spans="4:4">
      <c r="D19398"/>
    </row>
    <row r="19399" spans="4:4">
      <c r="D19399"/>
    </row>
    <row r="19400" spans="4:4">
      <c r="D19400"/>
    </row>
    <row r="19401" spans="4:4">
      <c r="D19401"/>
    </row>
    <row r="19402" spans="4:4">
      <c r="D19402"/>
    </row>
    <row r="19403" spans="4:4">
      <c r="D19403"/>
    </row>
    <row r="19404" spans="4:4">
      <c r="D19404"/>
    </row>
    <row r="19405" spans="4:4">
      <c r="D19405"/>
    </row>
    <row r="19406" spans="4:4">
      <c r="D19406"/>
    </row>
    <row r="19407" spans="4:4">
      <c r="D19407"/>
    </row>
    <row r="19408" spans="4:4">
      <c r="D19408"/>
    </row>
    <row r="19409" spans="4:4">
      <c r="D19409"/>
    </row>
    <row r="19410" spans="4:4">
      <c r="D19410"/>
    </row>
    <row r="19411" spans="4:4">
      <c r="D19411"/>
    </row>
    <row r="19412" spans="4:4">
      <c r="D19412"/>
    </row>
    <row r="19413" spans="4:4">
      <c r="D19413"/>
    </row>
    <row r="19414" spans="4:4">
      <c r="D19414"/>
    </row>
    <row r="19415" spans="4:4">
      <c r="D19415"/>
    </row>
    <row r="19416" spans="4:4">
      <c r="D19416"/>
    </row>
    <row r="19417" spans="4:4">
      <c r="D19417"/>
    </row>
    <row r="19418" spans="4:4">
      <c r="D19418"/>
    </row>
    <row r="19419" spans="4:4">
      <c r="D19419"/>
    </row>
    <row r="19420" spans="4:4">
      <c r="D19420"/>
    </row>
    <row r="19421" spans="4:4">
      <c r="D19421"/>
    </row>
    <row r="19422" spans="4:4">
      <c r="D19422"/>
    </row>
    <row r="19423" spans="4:4">
      <c r="D19423"/>
    </row>
    <row r="19424" spans="4:4">
      <c r="D19424"/>
    </row>
    <row r="19425" spans="4:4">
      <c r="D19425"/>
    </row>
    <row r="19426" spans="4:4">
      <c r="D19426"/>
    </row>
    <row r="19427" spans="4:4">
      <c r="D19427"/>
    </row>
    <row r="19428" spans="4:4">
      <c r="D19428"/>
    </row>
    <row r="19429" spans="4:4">
      <c r="D19429"/>
    </row>
    <row r="19430" spans="4:4">
      <c r="D19430"/>
    </row>
    <row r="19431" spans="4:4">
      <c r="D19431"/>
    </row>
    <row r="19432" spans="4:4">
      <c r="D19432"/>
    </row>
    <row r="19433" spans="4:4">
      <c r="D19433"/>
    </row>
    <row r="19434" spans="4:4">
      <c r="D19434"/>
    </row>
    <row r="19435" spans="4:4">
      <c r="D19435"/>
    </row>
    <row r="19436" spans="4:4">
      <c r="D19436"/>
    </row>
    <row r="19437" spans="4:4">
      <c r="D19437"/>
    </row>
    <row r="19438" spans="4:4">
      <c r="D19438"/>
    </row>
    <row r="19439" spans="4:4">
      <c r="D19439"/>
    </row>
    <row r="19440" spans="4:4">
      <c r="D19440"/>
    </row>
    <row r="19441" spans="4:4">
      <c r="D19441"/>
    </row>
    <row r="19442" spans="4:4">
      <c r="D19442"/>
    </row>
    <row r="19443" spans="4:4">
      <c r="D19443"/>
    </row>
    <row r="19444" spans="4:4">
      <c r="D19444"/>
    </row>
    <row r="19445" spans="4:4">
      <c r="D19445"/>
    </row>
    <row r="19446" spans="4:4">
      <c r="D19446"/>
    </row>
    <row r="19447" spans="4:4">
      <c r="D19447"/>
    </row>
    <row r="19448" spans="4:4">
      <c r="D19448"/>
    </row>
    <row r="19449" spans="4:4">
      <c r="D19449"/>
    </row>
    <row r="19450" spans="4:4">
      <c r="D19450"/>
    </row>
    <row r="19451" spans="4:4">
      <c r="D19451"/>
    </row>
    <row r="19452" spans="4:4">
      <c r="D19452"/>
    </row>
    <row r="19453" spans="4:4">
      <c r="D19453"/>
    </row>
    <row r="19454" spans="4:4">
      <c r="D19454"/>
    </row>
    <row r="19455" spans="4:4">
      <c r="D19455"/>
    </row>
    <row r="19456" spans="4:4">
      <c r="D19456"/>
    </row>
    <row r="19457" spans="4:4">
      <c r="D19457"/>
    </row>
    <row r="19458" spans="4:4">
      <c r="D19458"/>
    </row>
    <row r="19459" spans="4:4">
      <c r="D19459"/>
    </row>
    <row r="19460" spans="4:4">
      <c r="D19460"/>
    </row>
    <row r="19461" spans="4:4">
      <c r="D19461"/>
    </row>
    <row r="19462" spans="4:4">
      <c r="D19462"/>
    </row>
    <row r="19463" spans="4:4">
      <c r="D19463"/>
    </row>
    <row r="19464" spans="4:4">
      <c r="D19464"/>
    </row>
    <row r="19465" spans="4:4">
      <c r="D19465"/>
    </row>
    <row r="19466" spans="4:4">
      <c r="D19466"/>
    </row>
    <row r="19467" spans="4:4">
      <c r="D19467"/>
    </row>
    <row r="19468" spans="4:4">
      <c r="D19468"/>
    </row>
    <row r="19469" spans="4:4">
      <c r="D19469"/>
    </row>
    <row r="19470" spans="4:4">
      <c r="D19470"/>
    </row>
    <row r="19471" spans="4:4">
      <c r="D19471"/>
    </row>
    <row r="19472" spans="4:4">
      <c r="D19472"/>
    </row>
    <row r="19473" spans="4:4">
      <c r="D19473"/>
    </row>
    <row r="19474" spans="4:4">
      <c r="D19474"/>
    </row>
    <row r="19475" spans="4:4">
      <c r="D19475"/>
    </row>
    <row r="19476" spans="4:4">
      <c r="D19476"/>
    </row>
    <row r="19477" spans="4:4">
      <c r="D19477"/>
    </row>
    <row r="19478" spans="4:4">
      <c r="D19478"/>
    </row>
    <row r="19479" spans="4:4">
      <c r="D19479"/>
    </row>
    <row r="19480" spans="4:4">
      <c r="D19480"/>
    </row>
    <row r="19481" spans="4:4">
      <c r="D19481"/>
    </row>
    <row r="19482" spans="4:4">
      <c r="D19482"/>
    </row>
    <row r="19483" spans="4:4">
      <c r="D19483"/>
    </row>
    <row r="19484" spans="4:4">
      <c r="D19484"/>
    </row>
    <row r="19485" spans="4:4">
      <c r="D19485"/>
    </row>
    <row r="19486" spans="4:4">
      <c r="D19486"/>
    </row>
    <row r="19487" spans="4:4">
      <c r="D19487"/>
    </row>
    <row r="19488" spans="4:4">
      <c r="D19488"/>
    </row>
    <row r="19489" spans="4:4">
      <c r="D19489"/>
    </row>
    <row r="19490" spans="4:4">
      <c r="D19490"/>
    </row>
    <row r="19491" spans="4:4">
      <c r="D19491"/>
    </row>
    <row r="19492" spans="4:4">
      <c r="D19492"/>
    </row>
    <row r="19493" spans="4:4">
      <c r="D19493"/>
    </row>
    <row r="19494" spans="4:4">
      <c r="D19494"/>
    </row>
    <row r="19495" spans="4:4">
      <c r="D19495"/>
    </row>
    <row r="19496" spans="4:4">
      <c r="D19496"/>
    </row>
    <row r="19497" spans="4:4">
      <c r="D19497"/>
    </row>
    <row r="19498" spans="4:4">
      <c r="D19498"/>
    </row>
    <row r="19499" spans="4:4">
      <c r="D19499"/>
    </row>
    <row r="19500" spans="4:4">
      <c r="D19500"/>
    </row>
    <row r="19501" spans="4:4">
      <c r="D19501"/>
    </row>
    <row r="19502" spans="4:4">
      <c r="D19502"/>
    </row>
    <row r="19503" spans="4:4">
      <c r="D19503"/>
    </row>
    <row r="19504" spans="4:4">
      <c r="D19504"/>
    </row>
    <row r="19505" spans="4:4">
      <c r="D19505"/>
    </row>
    <row r="19506" spans="4:4">
      <c r="D19506"/>
    </row>
    <row r="19507" spans="4:4">
      <c r="D19507"/>
    </row>
    <row r="19508" spans="4:4">
      <c r="D19508"/>
    </row>
    <row r="19509" spans="4:4">
      <c r="D19509"/>
    </row>
    <row r="19510" spans="4:4">
      <c r="D19510"/>
    </row>
    <row r="19511" spans="4:4">
      <c r="D19511"/>
    </row>
    <row r="19512" spans="4:4">
      <c r="D19512"/>
    </row>
    <row r="19513" spans="4:4">
      <c r="D19513"/>
    </row>
    <row r="19514" spans="4:4">
      <c r="D19514"/>
    </row>
    <row r="19515" spans="4:4">
      <c r="D19515"/>
    </row>
    <row r="19516" spans="4:4">
      <c r="D19516"/>
    </row>
    <row r="19517" spans="4:4">
      <c r="D19517"/>
    </row>
    <row r="19518" spans="4:4">
      <c r="D19518"/>
    </row>
    <row r="19519" spans="4:4">
      <c r="D19519"/>
    </row>
    <row r="19520" spans="4:4">
      <c r="D19520"/>
    </row>
    <row r="19521" spans="4:4">
      <c r="D19521"/>
    </row>
    <row r="19522" spans="4:4">
      <c r="D19522"/>
    </row>
    <row r="19523" spans="4:4">
      <c r="D19523"/>
    </row>
    <row r="19524" spans="4:4">
      <c r="D19524"/>
    </row>
    <row r="19525" spans="4:4">
      <c r="D19525"/>
    </row>
    <row r="19526" spans="4:4">
      <c r="D19526"/>
    </row>
    <row r="19527" spans="4:4">
      <c r="D19527"/>
    </row>
    <row r="19528" spans="4:4">
      <c r="D19528"/>
    </row>
    <row r="19529" spans="4:4">
      <c r="D19529"/>
    </row>
    <row r="19530" spans="4:4">
      <c r="D19530"/>
    </row>
    <row r="19531" spans="4:4">
      <c r="D19531"/>
    </row>
    <row r="19532" spans="4:4">
      <c r="D19532"/>
    </row>
    <row r="19533" spans="4:4">
      <c r="D19533"/>
    </row>
    <row r="19534" spans="4:4">
      <c r="D19534"/>
    </row>
    <row r="19535" spans="4:4">
      <c r="D19535"/>
    </row>
    <row r="19536" spans="4:4">
      <c r="D19536"/>
    </row>
    <row r="19537" spans="4:4">
      <c r="D19537"/>
    </row>
    <row r="19538" spans="4:4">
      <c r="D19538"/>
    </row>
    <row r="19539" spans="4:4">
      <c r="D19539"/>
    </row>
    <row r="19540" spans="4:4">
      <c r="D19540"/>
    </row>
    <row r="19541" spans="4:4">
      <c r="D19541"/>
    </row>
    <row r="19542" spans="4:4">
      <c r="D19542"/>
    </row>
    <row r="19543" spans="4:4">
      <c r="D19543"/>
    </row>
    <row r="19544" spans="4:4">
      <c r="D19544"/>
    </row>
    <row r="19545" spans="4:4">
      <c r="D19545"/>
    </row>
    <row r="19546" spans="4:4">
      <c r="D19546"/>
    </row>
    <row r="19547" spans="4:4">
      <c r="D19547"/>
    </row>
    <row r="19548" spans="4:4">
      <c r="D19548"/>
    </row>
    <row r="19549" spans="4:4">
      <c r="D19549"/>
    </row>
    <row r="19550" spans="4:4">
      <c r="D19550"/>
    </row>
    <row r="19551" spans="4:4">
      <c r="D19551"/>
    </row>
    <row r="19552" spans="4:4">
      <c r="D19552"/>
    </row>
    <row r="19553" spans="4:4">
      <c r="D19553"/>
    </row>
    <row r="19554" spans="4:4">
      <c r="D19554"/>
    </row>
    <row r="19555" spans="4:4">
      <c r="D19555"/>
    </row>
    <row r="19556" spans="4:4">
      <c r="D19556"/>
    </row>
    <row r="19557" spans="4:4">
      <c r="D19557"/>
    </row>
    <row r="19558" spans="4:4">
      <c r="D19558"/>
    </row>
    <row r="19559" spans="4:4">
      <c r="D19559"/>
    </row>
    <row r="19560" spans="4:4">
      <c r="D19560"/>
    </row>
    <row r="19561" spans="4:4">
      <c r="D19561"/>
    </row>
    <row r="19562" spans="4:4">
      <c r="D19562"/>
    </row>
    <row r="19563" spans="4:4">
      <c r="D19563"/>
    </row>
    <row r="19564" spans="4:4">
      <c r="D19564"/>
    </row>
    <row r="19565" spans="4:4">
      <c r="D19565"/>
    </row>
    <row r="19566" spans="4:4">
      <c r="D19566"/>
    </row>
    <row r="19567" spans="4:4">
      <c r="D19567"/>
    </row>
    <row r="19568" spans="4:4">
      <c r="D19568"/>
    </row>
    <row r="19569" spans="4:4">
      <c r="D19569"/>
    </row>
    <row r="19570" spans="4:4">
      <c r="D19570"/>
    </row>
    <row r="19571" spans="4:4">
      <c r="D19571"/>
    </row>
    <row r="19572" spans="4:4">
      <c r="D19572"/>
    </row>
    <row r="19573" spans="4:4">
      <c r="D19573"/>
    </row>
    <row r="19574" spans="4:4">
      <c r="D19574"/>
    </row>
    <row r="19575" spans="4:4">
      <c r="D19575"/>
    </row>
    <row r="19576" spans="4:4">
      <c r="D19576"/>
    </row>
    <row r="19577" spans="4:4">
      <c r="D19577"/>
    </row>
    <row r="19578" spans="4:4">
      <c r="D19578"/>
    </row>
    <row r="19579" spans="4:4">
      <c r="D19579"/>
    </row>
    <row r="19580" spans="4:4">
      <c r="D19580"/>
    </row>
    <row r="19581" spans="4:4">
      <c r="D19581"/>
    </row>
    <row r="19582" spans="4:4">
      <c r="D19582"/>
    </row>
    <row r="19583" spans="4:4">
      <c r="D19583"/>
    </row>
    <row r="19584" spans="4:4">
      <c r="D19584"/>
    </row>
    <row r="19585" spans="4:4">
      <c r="D19585"/>
    </row>
    <row r="19586" spans="4:4">
      <c r="D19586"/>
    </row>
    <row r="19587" spans="4:4">
      <c r="D19587"/>
    </row>
    <row r="19588" spans="4:4">
      <c r="D19588"/>
    </row>
    <row r="19589" spans="4:4">
      <c r="D19589"/>
    </row>
    <row r="19590" spans="4:4">
      <c r="D19590"/>
    </row>
    <row r="19591" spans="4:4">
      <c r="D19591"/>
    </row>
    <row r="19592" spans="4:4">
      <c r="D19592"/>
    </row>
    <row r="19593" spans="4:4">
      <c r="D19593"/>
    </row>
    <row r="19594" spans="4:4">
      <c r="D19594"/>
    </row>
    <row r="19595" spans="4:4">
      <c r="D19595"/>
    </row>
    <row r="19596" spans="4:4">
      <c r="D19596"/>
    </row>
    <row r="19597" spans="4:4">
      <c r="D19597"/>
    </row>
    <row r="19598" spans="4:4">
      <c r="D19598"/>
    </row>
    <row r="19599" spans="4:4">
      <c r="D19599"/>
    </row>
    <row r="19600" spans="4:4">
      <c r="D19600"/>
    </row>
    <row r="19601" spans="4:4">
      <c r="D19601"/>
    </row>
    <row r="19602" spans="4:4">
      <c r="D19602"/>
    </row>
    <row r="19603" spans="4:4">
      <c r="D19603"/>
    </row>
    <row r="19604" spans="4:4">
      <c r="D19604"/>
    </row>
    <row r="19605" spans="4:4">
      <c r="D19605"/>
    </row>
    <row r="19606" spans="4:4">
      <c r="D19606"/>
    </row>
    <row r="19607" spans="4:4">
      <c r="D19607"/>
    </row>
    <row r="19608" spans="4:4">
      <c r="D19608"/>
    </row>
    <row r="19609" spans="4:4">
      <c r="D19609"/>
    </row>
    <row r="19610" spans="4:4">
      <c r="D19610"/>
    </row>
    <row r="19611" spans="4:4">
      <c r="D19611"/>
    </row>
    <row r="19612" spans="4:4">
      <c r="D19612"/>
    </row>
    <row r="19613" spans="4:4">
      <c r="D19613"/>
    </row>
    <row r="19614" spans="4:4">
      <c r="D19614"/>
    </row>
    <row r="19615" spans="4:4">
      <c r="D19615"/>
    </row>
    <row r="19616" spans="4:4">
      <c r="D19616"/>
    </row>
    <row r="19617" spans="4:4">
      <c r="D19617"/>
    </row>
    <row r="19618" spans="4:4">
      <c r="D19618"/>
    </row>
    <row r="19619" spans="4:4">
      <c r="D19619"/>
    </row>
    <row r="19620" spans="4:4">
      <c r="D19620"/>
    </row>
    <row r="19621" spans="4:4">
      <c r="D19621"/>
    </row>
    <row r="19622" spans="4:4">
      <c r="D19622"/>
    </row>
    <row r="19623" spans="4:4">
      <c r="D19623"/>
    </row>
    <row r="19624" spans="4:4">
      <c r="D19624"/>
    </row>
    <row r="19625" spans="4:4">
      <c r="D19625"/>
    </row>
    <row r="19626" spans="4:4">
      <c r="D19626"/>
    </row>
    <row r="19627" spans="4:4">
      <c r="D19627"/>
    </row>
    <row r="19628" spans="4:4">
      <c r="D19628"/>
    </row>
    <row r="19629" spans="4:4">
      <c r="D19629"/>
    </row>
    <row r="19630" spans="4:4">
      <c r="D19630"/>
    </row>
    <row r="19631" spans="4:4">
      <c r="D19631"/>
    </row>
    <row r="19632" spans="4:4">
      <c r="D19632"/>
    </row>
    <row r="19633" spans="4:4">
      <c r="D19633"/>
    </row>
    <row r="19634" spans="4:4">
      <c r="D19634"/>
    </row>
    <row r="19635" spans="4:4">
      <c r="D19635"/>
    </row>
    <row r="19636" spans="4:4">
      <c r="D19636"/>
    </row>
    <row r="19637" spans="4:4">
      <c r="D19637"/>
    </row>
    <row r="19638" spans="4:4">
      <c r="D19638"/>
    </row>
    <row r="19639" spans="4:4">
      <c r="D19639"/>
    </row>
    <row r="19640" spans="4:4">
      <c r="D19640"/>
    </row>
    <row r="19641" spans="4:4">
      <c r="D19641"/>
    </row>
    <row r="19642" spans="4:4">
      <c r="D19642"/>
    </row>
    <row r="19643" spans="4:4">
      <c r="D19643"/>
    </row>
    <row r="19644" spans="4:4">
      <c r="D19644"/>
    </row>
    <row r="19645" spans="4:4">
      <c r="D19645"/>
    </row>
    <row r="19646" spans="4:4">
      <c r="D19646"/>
    </row>
    <row r="19647" spans="4:4">
      <c r="D19647"/>
    </row>
    <row r="19648" spans="4:4">
      <c r="D19648"/>
    </row>
    <row r="19649" spans="4:4">
      <c r="D19649"/>
    </row>
    <row r="19650" spans="4:4">
      <c r="D19650"/>
    </row>
    <row r="19651" spans="4:4">
      <c r="D19651"/>
    </row>
    <row r="19652" spans="4:4">
      <c r="D19652"/>
    </row>
    <row r="19653" spans="4:4">
      <c r="D19653"/>
    </row>
    <row r="19654" spans="4:4">
      <c r="D19654"/>
    </row>
    <row r="19655" spans="4:4">
      <c r="D19655"/>
    </row>
    <row r="19656" spans="4:4">
      <c r="D19656"/>
    </row>
    <row r="19657" spans="4:4">
      <c r="D19657"/>
    </row>
    <row r="19658" spans="4:4">
      <c r="D19658"/>
    </row>
    <row r="19659" spans="4:4">
      <c r="D19659"/>
    </row>
    <row r="19660" spans="4:4">
      <c r="D19660"/>
    </row>
    <row r="19661" spans="4:4">
      <c r="D19661"/>
    </row>
    <row r="19662" spans="4:4">
      <c r="D19662"/>
    </row>
    <row r="19663" spans="4:4">
      <c r="D19663"/>
    </row>
    <row r="19664" spans="4:4">
      <c r="D19664"/>
    </row>
    <row r="19665" spans="4:4">
      <c r="D19665"/>
    </row>
    <row r="19666" spans="4:4">
      <c r="D19666"/>
    </row>
    <row r="19667" spans="4:4">
      <c r="D19667"/>
    </row>
    <row r="19668" spans="4:4">
      <c r="D19668"/>
    </row>
    <row r="19669" spans="4:4">
      <c r="D19669"/>
    </row>
    <row r="19670" spans="4:4">
      <c r="D19670"/>
    </row>
    <row r="19671" spans="4:4">
      <c r="D19671"/>
    </row>
    <row r="19672" spans="4:4">
      <c r="D19672"/>
    </row>
    <row r="19673" spans="4:4">
      <c r="D19673"/>
    </row>
    <row r="19674" spans="4:4">
      <c r="D19674"/>
    </row>
    <row r="19675" spans="4:4">
      <c r="D19675"/>
    </row>
    <row r="19676" spans="4:4">
      <c r="D19676"/>
    </row>
    <row r="19677" spans="4:4">
      <c r="D19677"/>
    </row>
    <row r="19678" spans="4:4">
      <c r="D19678"/>
    </row>
    <row r="19679" spans="4:4">
      <c r="D19679"/>
    </row>
    <row r="19680" spans="4:4">
      <c r="D19680"/>
    </row>
    <row r="19681" spans="4:4">
      <c r="D19681"/>
    </row>
    <row r="19682" spans="4:4">
      <c r="D19682"/>
    </row>
    <row r="19683" spans="4:4">
      <c r="D19683"/>
    </row>
    <row r="19684" spans="4:4">
      <c r="D19684"/>
    </row>
    <row r="19685" spans="4:4">
      <c r="D19685"/>
    </row>
    <row r="19686" spans="4:4">
      <c r="D19686"/>
    </row>
    <row r="19687" spans="4:4">
      <c r="D19687"/>
    </row>
    <row r="19688" spans="4:4">
      <c r="D19688"/>
    </row>
    <row r="19689" spans="4:4">
      <c r="D19689"/>
    </row>
    <row r="19690" spans="4:4">
      <c r="D19690"/>
    </row>
    <row r="19691" spans="4:4">
      <c r="D19691"/>
    </row>
    <row r="19692" spans="4:4">
      <c r="D19692"/>
    </row>
    <row r="19693" spans="4:4">
      <c r="D19693"/>
    </row>
    <row r="19694" spans="4:4">
      <c r="D19694"/>
    </row>
    <row r="19695" spans="4:4">
      <c r="D19695"/>
    </row>
    <row r="19696" spans="4:4">
      <c r="D19696"/>
    </row>
    <row r="19697" spans="4:4">
      <c r="D19697"/>
    </row>
    <row r="19698" spans="4:4">
      <c r="D19698"/>
    </row>
    <row r="19699" spans="4:4">
      <c r="D19699"/>
    </row>
    <row r="19700" spans="4:4">
      <c r="D19700"/>
    </row>
    <row r="19701" spans="4:4">
      <c r="D19701"/>
    </row>
    <row r="19702" spans="4:4">
      <c r="D19702"/>
    </row>
    <row r="19703" spans="4:4">
      <c r="D19703"/>
    </row>
    <row r="19704" spans="4:4">
      <c r="D19704"/>
    </row>
    <row r="19705" spans="4:4">
      <c r="D19705"/>
    </row>
    <row r="19706" spans="4:4">
      <c r="D19706"/>
    </row>
    <row r="19707" spans="4:4">
      <c r="D19707"/>
    </row>
    <row r="19708" spans="4:4">
      <c r="D19708"/>
    </row>
    <row r="19709" spans="4:4">
      <c r="D19709"/>
    </row>
    <row r="19710" spans="4:4">
      <c r="D19710"/>
    </row>
    <row r="19711" spans="4:4">
      <c r="D19711"/>
    </row>
    <row r="19712" spans="4:4">
      <c r="D19712"/>
    </row>
    <row r="19713" spans="4:4">
      <c r="D19713"/>
    </row>
    <row r="19714" spans="4:4">
      <c r="D19714"/>
    </row>
    <row r="19715" spans="4:4">
      <c r="D19715"/>
    </row>
    <row r="19716" spans="4:4">
      <c r="D19716"/>
    </row>
    <row r="19717" spans="4:4">
      <c r="D19717"/>
    </row>
    <row r="19718" spans="4:4">
      <c r="D19718"/>
    </row>
    <row r="19719" spans="4:4">
      <c r="D19719"/>
    </row>
    <row r="19720" spans="4:4">
      <c r="D19720"/>
    </row>
    <row r="19721" spans="4:4">
      <c r="D19721"/>
    </row>
    <row r="19722" spans="4:4">
      <c r="D19722"/>
    </row>
    <row r="19723" spans="4:4">
      <c r="D19723"/>
    </row>
    <row r="19724" spans="4:4">
      <c r="D19724"/>
    </row>
    <row r="19725" spans="4:4">
      <c r="D19725"/>
    </row>
    <row r="19726" spans="4:4">
      <c r="D19726"/>
    </row>
    <row r="19727" spans="4:4">
      <c r="D19727"/>
    </row>
    <row r="19728" spans="4:4">
      <c r="D19728"/>
    </row>
    <row r="19729" spans="4:4">
      <c r="D19729"/>
    </row>
    <row r="19730" spans="4:4">
      <c r="D19730"/>
    </row>
    <row r="19731" spans="4:4">
      <c r="D19731"/>
    </row>
    <row r="19732" spans="4:4">
      <c r="D19732"/>
    </row>
    <row r="19733" spans="4:4">
      <c r="D19733"/>
    </row>
    <row r="19734" spans="4:4">
      <c r="D19734"/>
    </row>
    <row r="19735" spans="4:4">
      <c r="D19735"/>
    </row>
    <row r="19736" spans="4:4">
      <c r="D19736"/>
    </row>
    <row r="19737" spans="4:4">
      <c r="D19737"/>
    </row>
    <row r="19738" spans="4:4">
      <c r="D19738"/>
    </row>
    <row r="19739" spans="4:4">
      <c r="D19739"/>
    </row>
    <row r="19740" spans="4:4">
      <c r="D19740"/>
    </row>
    <row r="19741" spans="4:4">
      <c r="D19741"/>
    </row>
    <row r="19742" spans="4:4">
      <c r="D19742"/>
    </row>
    <row r="19743" spans="4:4">
      <c r="D19743"/>
    </row>
    <row r="19744" spans="4:4">
      <c r="D19744"/>
    </row>
    <row r="19745" spans="4:4">
      <c r="D19745"/>
    </row>
    <row r="19746" spans="4:4">
      <c r="D19746"/>
    </row>
    <row r="19747" spans="4:4">
      <c r="D19747"/>
    </row>
    <row r="19748" spans="4:4">
      <c r="D19748"/>
    </row>
    <row r="19749" spans="4:4">
      <c r="D19749"/>
    </row>
    <row r="19750" spans="4:4">
      <c r="D19750"/>
    </row>
    <row r="19751" spans="4:4">
      <c r="D19751"/>
    </row>
    <row r="19752" spans="4:4">
      <c r="D19752"/>
    </row>
    <row r="19753" spans="4:4">
      <c r="D19753"/>
    </row>
    <row r="19754" spans="4:4">
      <c r="D19754"/>
    </row>
    <row r="19755" spans="4:4">
      <c r="D19755"/>
    </row>
    <row r="19756" spans="4:4">
      <c r="D19756"/>
    </row>
    <row r="19757" spans="4:4">
      <c r="D19757"/>
    </row>
    <row r="19758" spans="4:4">
      <c r="D19758"/>
    </row>
    <row r="19759" spans="4:4">
      <c r="D19759"/>
    </row>
    <row r="19760" spans="4:4">
      <c r="D19760"/>
    </row>
    <row r="19761" spans="4:4">
      <c r="D19761"/>
    </row>
    <row r="19762" spans="4:4">
      <c r="D19762"/>
    </row>
    <row r="19763" spans="4:4">
      <c r="D19763"/>
    </row>
    <row r="19764" spans="4:4">
      <c r="D19764"/>
    </row>
    <row r="19765" spans="4:4">
      <c r="D19765"/>
    </row>
    <row r="19766" spans="4:4">
      <c r="D19766"/>
    </row>
    <row r="19767" spans="4:4">
      <c r="D19767"/>
    </row>
    <row r="19768" spans="4:4">
      <c r="D19768"/>
    </row>
    <row r="19769" spans="4:4">
      <c r="D19769"/>
    </row>
    <row r="19770" spans="4:4">
      <c r="D19770"/>
    </row>
    <row r="19771" spans="4:4">
      <c r="D19771"/>
    </row>
    <row r="19772" spans="4:4">
      <c r="D19772"/>
    </row>
    <row r="19773" spans="4:4">
      <c r="D19773"/>
    </row>
    <row r="19774" spans="4:4">
      <c r="D19774"/>
    </row>
    <row r="19775" spans="4:4">
      <c r="D19775"/>
    </row>
    <row r="19776" spans="4:4">
      <c r="D19776"/>
    </row>
    <row r="19777" spans="4:4">
      <c r="D19777"/>
    </row>
    <row r="19778" spans="4:4">
      <c r="D19778"/>
    </row>
    <row r="19779" spans="4:4">
      <c r="D19779"/>
    </row>
    <row r="19780" spans="4:4">
      <c r="D19780"/>
    </row>
    <row r="19781" spans="4:4">
      <c r="D19781"/>
    </row>
    <row r="19782" spans="4:4">
      <c r="D19782"/>
    </row>
    <row r="19783" spans="4:4">
      <c r="D19783"/>
    </row>
    <row r="19784" spans="4:4">
      <c r="D19784"/>
    </row>
    <row r="19785" spans="4:4">
      <c r="D19785"/>
    </row>
    <row r="19786" spans="4:4">
      <c r="D19786"/>
    </row>
    <row r="19787" spans="4:4">
      <c r="D19787"/>
    </row>
    <row r="19788" spans="4:4">
      <c r="D19788"/>
    </row>
    <row r="19789" spans="4:4">
      <c r="D19789"/>
    </row>
    <row r="19790" spans="4:4">
      <c r="D19790"/>
    </row>
    <row r="19791" spans="4:4">
      <c r="D19791"/>
    </row>
    <row r="19792" spans="4:4">
      <c r="D19792"/>
    </row>
    <row r="19793" spans="4:4">
      <c r="D19793"/>
    </row>
    <row r="19794" spans="4:4">
      <c r="D19794"/>
    </row>
    <row r="19795" spans="4:4">
      <c r="D19795"/>
    </row>
    <row r="19796" spans="4:4">
      <c r="D19796"/>
    </row>
    <row r="19797" spans="4:4">
      <c r="D19797"/>
    </row>
    <row r="19798" spans="4:4">
      <c r="D19798"/>
    </row>
    <row r="19799" spans="4:4">
      <c r="D19799"/>
    </row>
    <row r="19800" spans="4:4">
      <c r="D19800"/>
    </row>
    <row r="19801" spans="4:4">
      <c r="D19801"/>
    </row>
    <row r="19802" spans="4:4">
      <c r="D19802"/>
    </row>
    <row r="19803" spans="4:4">
      <c r="D19803"/>
    </row>
    <row r="19804" spans="4:4">
      <c r="D19804"/>
    </row>
    <row r="19805" spans="4:4">
      <c r="D19805"/>
    </row>
    <row r="19806" spans="4:4">
      <c r="D19806"/>
    </row>
    <row r="19807" spans="4:4">
      <c r="D19807"/>
    </row>
    <row r="19808" spans="4:4">
      <c r="D19808"/>
    </row>
    <row r="19809" spans="4:4">
      <c r="D19809"/>
    </row>
    <row r="19810" spans="4:4">
      <c r="D19810"/>
    </row>
    <row r="19811" spans="4:4">
      <c r="D19811"/>
    </row>
    <row r="19812" spans="4:4">
      <c r="D19812"/>
    </row>
    <row r="19813" spans="4:4">
      <c r="D19813"/>
    </row>
    <row r="19814" spans="4:4">
      <c r="D19814"/>
    </row>
    <row r="19815" spans="4:4">
      <c r="D19815"/>
    </row>
    <row r="19816" spans="4:4">
      <c r="D19816"/>
    </row>
    <row r="19817" spans="4:4">
      <c r="D19817"/>
    </row>
    <row r="19818" spans="4:4">
      <c r="D19818"/>
    </row>
    <row r="19819" spans="4:4">
      <c r="D19819"/>
    </row>
    <row r="19820" spans="4:4">
      <c r="D19820"/>
    </row>
    <row r="19821" spans="4:4">
      <c r="D19821"/>
    </row>
    <row r="19822" spans="4:4">
      <c r="D19822"/>
    </row>
    <row r="19823" spans="4:4">
      <c r="D19823"/>
    </row>
    <row r="19824" spans="4:4">
      <c r="D19824"/>
    </row>
    <row r="19825" spans="4:4">
      <c r="D19825"/>
    </row>
    <row r="19826" spans="4:4">
      <c r="D19826"/>
    </row>
    <row r="19827" spans="4:4">
      <c r="D19827"/>
    </row>
    <row r="19828" spans="4:4">
      <c r="D19828"/>
    </row>
    <row r="19829" spans="4:4">
      <c r="D19829"/>
    </row>
    <row r="19830" spans="4:4">
      <c r="D19830"/>
    </row>
    <row r="19831" spans="4:4">
      <c r="D19831"/>
    </row>
    <row r="19832" spans="4:4">
      <c r="D19832"/>
    </row>
    <row r="19833" spans="4:4">
      <c r="D19833"/>
    </row>
    <row r="19834" spans="4:4">
      <c r="D19834"/>
    </row>
    <row r="19835" spans="4:4">
      <c r="D19835"/>
    </row>
    <row r="19836" spans="4:4">
      <c r="D19836"/>
    </row>
    <row r="19837" spans="4:4">
      <c r="D19837"/>
    </row>
    <row r="19838" spans="4:4">
      <c r="D19838"/>
    </row>
    <row r="19839" spans="4:4">
      <c r="D19839"/>
    </row>
    <row r="19840" spans="4:4">
      <c r="D19840"/>
    </row>
    <row r="19841" spans="4:4">
      <c r="D19841"/>
    </row>
    <row r="19842" spans="4:4">
      <c r="D19842"/>
    </row>
    <row r="19843" spans="4:4">
      <c r="D19843"/>
    </row>
    <row r="19844" spans="4:4">
      <c r="D19844"/>
    </row>
    <row r="19845" spans="4:4">
      <c r="D19845"/>
    </row>
    <row r="19846" spans="4:4">
      <c r="D19846"/>
    </row>
    <row r="19847" spans="4:4">
      <c r="D19847"/>
    </row>
    <row r="19848" spans="4:4">
      <c r="D19848"/>
    </row>
    <row r="19849" spans="4:4">
      <c r="D19849"/>
    </row>
    <row r="19850" spans="4:4">
      <c r="D19850"/>
    </row>
    <row r="19851" spans="4:4">
      <c r="D19851"/>
    </row>
    <row r="19852" spans="4:4">
      <c r="D19852"/>
    </row>
    <row r="19853" spans="4:4">
      <c r="D19853"/>
    </row>
    <row r="19854" spans="4:4">
      <c r="D19854"/>
    </row>
    <row r="19855" spans="4:4">
      <c r="D19855"/>
    </row>
    <row r="19856" spans="4:4">
      <c r="D19856"/>
    </row>
    <row r="19857" spans="4:4">
      <c r="D19857"/>
    </row>
    <row r="19858" spans="4:4">
      <c r="D19858"/>
    </row>
    <row r="19859" spans="4:4">
      <c r="D19859"/>
    </row>
    <row r="19860" spans="4:4">
      <c r="D19860"/>
    </row>
    <row r="19861" spans="4:4">
      <c r="D19861"/>
    </row>
    <row r="19862" spans="4:4">
      <c r="D19862"/>
    </row>
    <row r="19863" spans="4:4">
      <c r="D19863"/>
    </row>
    <row r="19864" spans="4:4">
      <c r="D19864"/>
    </row>
    <row r="19865" spans="4:4">
      <c r="D19865"/>
    </row>
    <row r="19866" spans="4:4">
      <c r="D19866"/>
    </row>
    <row r="19867" spans="4:4">
      <c r="D19867"/>
    </row>
    <row r="19868" spans="4:4">
      <c r="D19868"/>
    </row>
    <row r="19869" spans="4:4">
      <c r="D19869"/>
    </row>
    <row r="19870" spans="4:4">
      <c r="D19870"/>
    </row>
    <row r="19871" spans="4:4">
      <c r="D19871"/>
    </row>
    <row r="19872" spans="4:4">
      <c r="D19872"/>
    </row>
    <row r="19873" spans="4:4">
      <c r="D19873"/>
    </row>
    <row r="19874" spans="4:4">
      <c r="D19874"/>
    </row>
    <row r="19875" spans="4:4">
      <c r="D19875"/>
    </row>
    <row r="19876" spans="4:4">
      <c r="D19876"/>
    </row>
    <row r="19877" spans="4:4">
      <c r="D19877"/>
    </row>
    <row r="19878" spans="4:4">
      <c r="D19878"/>
    </row>
    <row r="19879" spans="4:4">
      <c r="D19879"/>
    </row>
    <row r="19880" spans="4:4">
      <c r="D19880"/>
    </row>
    <row r="19881" spans="4:4">
      <c r="D19881"/>
    </row>
    <row r="19882" spans="4:4">
      <c r="D19882"/>
    </row>
    <row r="19883" spans="4:4">
      <c r="D19883"/>
    </row>
    <row r="19884" spans="4:4">
      <c r="D19884"/>
    </row>
    <row r="19885" spans="4:4">
      <c r="D19885"/>
    </row>
    <row r="19886" spans="4:4">
      <c r="D19886"/>
    </row>
    <row r="19887" spans="4:4">
      <c r="D19887"/>
    </row>
    <row r="19888" spans="4:4">
      <c r="D19888"/>
    </row>
    <row r="19889" spans="4:4">
      <c r="D19889"/>
    </row>
    <row r="19890" spans="4:4">
      <c r="D19890"/>
    </row>
    <row r="19891" spans="4:4">
      <c r="D19891"/>
    </row>
    <row r="19892" spans="4:4">
      <c r="D19892"/>
    </row>
    <row r="19893" spans="4:4">
      <c r="D19893"/>
    </row>
    <row r="19894" spans="4:4">
      <c r="D19894"/>
    </row>
    <row r="19895" spans="4:4">
      <c r="D19895"/>
    </row>
    <row r="19896" spans="4:4">
      <c r="D19896"/>
    </row>
    <row r="19897" spans="4:4">
      <c r="D19897"/>
    </row>
    <row r="19898" spans="4:4">
      <c r="D19898"/>
    </row>
    <row r="19899" spans="4:4">
      <c r="D19899"/>
    </row>
    <row r="19900" spans="4:4">
      <c r="D19900"/>
    </row>
    <row r="19901" spans="4:4">
      <c r="D19901"/>
    </row>
    <row r="19902" spans="4:4">
      <c r="D19902"/>
    </row>
    <row r="19903" spans="4:4">
      <c r="D19903"/>
    </row>
    <row r="19904" spans="4:4">
      <c r="D19904"/>
    </row>
    <row r="19905" spans="4:4">
      <c r="D19905"/>
    </row>
    <row r="19906" spans="4:4">
      <c r="D19906"/>
    </row>
    <row r="19907" spans="4:4">
      <c r="D19907"/>
    </row>
    <row r="19908" spans="4:4">
      <c r="D19908"/>
    </row>
    <row r="19909" spans="4:4">
      <c r="D19909"/>
    </row>
    <row r="19910" spans="4:4">
      <c r="D19910"/>
    </row>
    <row r="19911" spans="4:4">
      <c r="D19911"/>
    </row>
    <row r="19912" spans="4:4">
      <c r="D19912"/>
    </row>
    <row r="19913" spans="4:4">
      <c r="D19913"/>
    </row>
    <row r="19914" spans="4:4">
      <c r="D19914"/>
    </row>
    <row r="19915" spans="4:4">
      <c r="D19915"/>
    </row>
    <row r="19916" spans="4:4">
      <c r="D19916"/>
    </row>
    <row r="19917" spans="4:4">
      <c r="D19917"/>
    </row>
    <row r="19918" spans="4:4">
      <c r="D19918"/>
    </row>
    <row r="19919" spans="4:4">
      <c r="D19919"/>
    </row>
    <row r="19920" spans="4:4">
      <c r="D19920"/>
    </row>
    <row r="19921" spans="4:4">
      <c r="D19921"/>
    </row>
    <row r="19922" spans="4:4">
      <c r="D19922"/>
    </row>
    <row r="19923" spans="4:4">
      <c r="D19923"/>
    </row>
    <row r="19924" spans="4:4">
      <c r="D19924"/>
    </row>
    <row r="19925" spans="4:4">
      <c r="D19925"/>
    </row>
    <row r="19926" spans="4:4">
      <c r="D19926"/>
    </row>
    <row r="19927" spans="4:4">
      <c r="D19927"/>
    </row>
    <row r="19928" spans="4:4">
      <c r="D19928"/>
    </row>
    <row r="19929" spans="4:4">
      <c r="D19929"/>
    </row>
    <row r="19930" spans="4:4">
      <c r="D19930"/>
    </row>
    <row r="19931" spans="4:4">
      <c r="D19931"/>
    </row>
    <row r="19932" spans="4:4">
      <c r="D19932"/>
    </row>
    <row r="19933" spans="4:4">
      <c r="D19933"/>
    </row>
    <row r="19934" spans="4:4">
      <c r="D19934"/>
    </row>
    <row r="19935" spans="4:4">
      <c r="D19935"/>
    </row>
    <row r="19936" spans="4:4">
      <c r="D19936"/>
    </row>
    <row r="19937" spans="4:4">
      <c r="D19937"/>
    </row>
    <row r="19938" spans="4:4">
      <c r="D19938"/>
    </row>
    <row r="19939" spans="4:4">
      <c r="D19939"/>
    </row>
    <row r="19940" spans="4:4">
      <c r="D19940"/>
    </row>
    <row r="19941" spans="4:4">
      <c r="D19941"/>
    </row>
    <row r="19942" spans="4:4">
      <c r="D19942"/>
    </row>
    <row r="19943" spans="4:4">
      <c r="D19943"/>
    </row>
    <row r="19944" spans="4:4">
      <c r="D19944"/>
    </row>
    <row r="19945" spans="4:4">
      <c r="D19945"/>
    </row>
    <row r="19946" spans="4:4">
      <c r="D19946"/>
    </row>
    <row r="19947" spans="4:4">
      <c r="D19947"/>
    </row>
    <row r="19948" spans="4:4">
      <c r="D19948"/>
    </row>
    <row r="19949" spans="4:4">
      <c r="D19949"/>
    </row>
    <row r="19950" spans="4:4">
      <c r="D19950"/>
    </row>
    <row r="19951" spans="4:4">
      <c r="D19951"/>
    </row>
    <row r="19952" spans="4:4">
      <c r="D19952"/>
    </row>
    <row r="19953" spans="4:4">
      <c r="D19953"/>
    </row>
    <row r="19954" spans="4:4">
      <c r="D19954"/>
    </row>
    <row r="19955" spans="4:4">
      <c r="D19955"/>
    </row>
    <row r="19956" spans="4:4">
      <c r="D19956"/>
    </row>
    <row r="19957" spans="4:4">
      <c r="D19957"/>
    </row>
    <row r="19958" spans="4:4">
      <c r="D19958"/>
    </row>
    <row r="19959" spans="4:4">
      <c r="D19959"/>
    </row>
    <row r="19960" spans="4:4">
      <c r="D19960"/>
    </row>
    <row r="19961" spans="4:4">
      <c r="D19961"/>
    </row>
    <row r="19962" spans="4:4">
      <c r="D19962"/>
    </row>
    <row r="19963" spans="4:4">
      <c r="D19963"/>
    </row>
    <row r="19964" spans="4:4">
      <c r="D19964"/>
    </row>
    <row r="19965" spans="4:4">
      <c r="D19965"/>
    </row>
    <row r="19966" spans="4:4">
      <c r="D19966"/>
    </row>
    <row r="19967" spans="4:4">
      <c r="D19967"/>
    </row>
    <row r="19968" spans="4:4">
      <c r="D19968"/>
    </row>
    <row r="19969" spans="4:4">
      <c r="D19969"/>
    </row>
    <row r="19970" spans="4:4">
      <c r="D19970"/>
    </row>
    <row r="19971" spans="4:4">
      <c r="D19971"/>
    </row>
    <row r="19972" spans="4:4">
      <c r="D19972"/>
    </row>
    <row r="19973" spans="4:4">
      <c r="D19973"/>
    </row>
    <row r="19974" spans="4:4">
      <c r="D19974"/>
    </row>
    <row r="19975" spans="4:4">
      <c r="D19975"/>
    </row>
    <row r="19976" spans="4:4">
      <c r="D19976"/>
    </row>
    <row r="19977" spans="4:4">
      <c r="D19977"/>
    </row>
    <row r="19978" spans="4:4">
      <c r="D19978"/>
    </row>
    <row r="19979" spans="4:4">
      <c r="D19979"/>
    </row>
    <row r="19980" spans="4:4">
      <c r="D19980"/>
    </row>
    <row r="19981" spans="4:4">
      <c r="D19981"/>
    </row>
    <row r="19982" spans="4:4">
      <c r="D19982"/>
    </row>
    <row r="19983" spans="4:4">
      <c r="D19983"/>
    </row>
    <row r="19984" spans="4:4">
      <c r="D19984"/>
    </row>
    <row r="19985" spans="4:4">
      <c r="D19985"/>
    </row>
    <row r="19986" spans="4:4">
      <c r="D19986"/>
    </row>
    <row r="19987" spans="4:4">
      <c r="D19987"/>
    </row>
    <row r="19988" spans="4:4">
      <c r="D19988"/>
    </row>
    <row r="19989" spans="4:4">
      <c r="D19989"/>
    </row>
    <row r="19990" spans="4:4">
      <c r="D19990"/>
    </row>
    <row r="19991" spans="4:4">
      <c r="D19991"/>
    </row>
    <row r="19992" spans="4:4">
      <c r="D19992"/>
    </row>
    <row r="19993" spans="4:4">
      <c r="D19993"/>
    </row>
    <row r="19994" spans="4:4">
      <c r="D19994"/>
    </row>
    <row r="19995" spans="4:4">
      <c r="D19995"/>
    </row>
    <row r="19996" spans="4:4">
      <c r="D19996"/>
    </row>
    <row r="19997" spans="4:4">
      <c r="D19997"/>
    </row>
    <row r="19998" spans="4:4">
      <c r="D19998"/>
    </row>
    <row r="19999" spans="4:4">
      <c r="D19999"/>
    </row>
    <row r="20000" spans="4:4">
      <c r="D20000"/>
    </row>
    <row r="20001" spans="4:4">
      <c r="D20001"/>
    </row>
    <row r="20002" spans="4:4">
      <c r="D20002"/>
    </row>
    <row r="20003" spans="4:4">
      <c r="D20003"/>
    </row>
    <row r="20004" spans="4:4">
      <c r="D20004"/>
    </row>
    <row r="20005" spans="4:4">
      <c r="D20005"/>
    </row>
    <row r="20006" spans="4:4">
      <c r="D20006"/>
    </row>
    <row r="20007" spans="4:4">
      <c r="D20007"/>
    </row>
    <row r="20008" spans="4:4">
      <c r="D20008"/>
    </row>
    <row r="20009" spans="4:4">
      <c r="D20009"/>
    </row>
    <row r="20010" spans="4:4">
      <c r="D20010"/>
    </row>
    <row r="20011" spans="4:4">
      <c r="D20011"/>
    </row>
    <row r="20012" spans="4:4">
      <c r="D20012"/>
    </row>
    <row r="20013" spans="4:4">
      <c r="D20013"/>
    </row>
    <row r="20014" spans="4:4">
      <c r="D20014"/>
    </row>
    <row r="20015" spans="4:4">
      <c r="D20015"/>
    </row>
    <row r="20016" spans="4:4">
      <c r="D20016"/>
    </row>
    <row r="20017" spans="4:4">
      <c r="D20017"/>
    </row>
    <row r="20018" spans="4:4">
      <c r="D20018"/>
    </row>
    <row r="20019" spans="4:4">
      <c r="D20019"/>
    </row>
    <row r="20020" spans="4:4">
      <c r="D20020"/>
    </row>
    <row r="20021" spans="4:4">
      <c r="D20021"/>
    </row>
    <row r="20022" spans="4:4">
      <c r="D20022"/>
    </row>
    <row r="20023" spans="4:4">
      <c r="D20023"/>
    </row>
    <row r="20024" spans="4:4">
      <c r="D20024"/>
    </row>
    <row r="20025" spans="4:4">
      <c r="D20025"/>
    </row>
    <row r="20026" spans="4:4">
      <c r="D20026"/>
    </row>
    <row r="20027" spans="4:4">
      <c r="D20027"/>
    </row>
    <row r="20028" spans="4:4">
      <c r="D20028"/>
    </row>
    <row r="20029" spans="4:4">
      <c r="D20029"/>
    </row>
    <row r="20030" spans="4:4">
      <c r="D20030"/>
    </row>
    <row r="20031" spans="4:4">
      <c r="D20031"/>
    </row>
    <row r="20032" spans="4:4">
      <c r="D20032"/>
    </row>
    <row r="20033" spans="4:4">
      <c r="D20033"/>
    </row>
    <row r="20034" spans="4:4">
      <c r="D20034"/>
    </row>
    <row r="20035" spans="4:4">
      <c r="D20035"/>
    </row>
    <row r="20036" spans="4:4">
      <c r="D20036"/>
    </row>
    <row r="20037" spans="4:4">
      <c r="D20037"/>
    </row>
    <row r="20038" spans="4:4">
      <c r="D20038"/>
    </row>
    <row r="20039" spans="4:4">
      <c r="D20039"/>
    </row>
    <row r="20040" spans="4:4">
      <c r="D20040"/>
    </row>
    <row r="20041" spans="4:4">
      <c r="D20041"/>
    </row>
    <row r="20042" spans="4:4">
      <c r="D20042"/>
    </row>
    <row r="20043" spans="4:4">
      <c r="D20043"/>
    </row>
    <row r="20044" spans="4:4">
      <c r="D20044"/>
    </row>
    <row r="20045" spans="4:4">
      <c r="D20045"/>
    </row>
    <row r="20046" spans="4:4">
      <c r="D20046"/>
    </row>
    <row r="20047" spans="4:4">
      <c r="D20047"/>
    </row>
    <row r="20048" spans="4:4">
      <c r="D20048"/>
    </row>
    <row r="20049" spans="4:4">
      <c r="D20049"/>
    </row>
    <row r="20050" spans="4:4">
      <c r="D20050"/>
    </row>
    <row r="20051" spans="4:4">
      <c r="D20051"/>
    </row>
    <row r="20052" spans="4:4">
      <c r="D20052"/>
    </row>
    <row r="20053" spans="4:4">
      <c r="D20053"/>
    </row>
    <row r="20054" spans="4:4">
      <c r="D20054"/>
    </row>
    <row r="20055" spans="4:4">
      <c r="D20055"/>
    </row>
    <row r="20056" spans="4:4">
      <c r="D20056"/>
    </row>
    <row r="20057" spans="4:4">
      <c r="D20057"/>
    </row>
    <row r="20058" spans="4:4">
      <c r="D20058"/>
    </row>
    <row r="20059" spans="4:4">
      <c r="D20059"/>
    </row>
    <row r="20060" spans="4:4">
      <c r="D20060"/>
    </row>
    <row r="20061" spans="4:4">
      <c r="D20061"/>
    </row>
    <row r="20062" spans="4:4">
      <c r="D20062"/>
    </row>
    <row r="20063" spans="4:4">
      <c r="D20063"/>
    </row>
    <row r="20064" spans="4:4">
      <c r="D20064"/>
    </row>
    <row r="20065" spans="4:4">
      <c r="D20065"/>
    </row>
    <row r="20066" spans="4:4">
      <c r="D20066"/>
    </row>
    <row r="20067" spans="4:4">
      <c r="D20067"/>
    </row>
    <row r="20068" spans="4:4">
      <c r="D20068"/>
    </row>
    <row r="20069" spans="4:4">
      <c r="D20069"/>
    </row>
    <row r="20070" spans="4:4">
      <c r="D20070"/>
    </row>
    <row r="20071" spans="4:4">
      <c r="D20071"/>
    </row>
    <row r="20072" spans="4:4">
      <c r="D20072"/>
    </row>
    <row r="20073" spans="4:4">
      <c r="D20073"/>
    </row>
    <row r="20074" spans="4:4">
      <c r="D20074"/>
    </row>
    <row r="20075" spans="4:4">
      <c r="D20075"/>
    </row>
    <row r="20076" spans="4:4">
      <c r="D20076"/>
    </row>
    <row r="20077" spans="4:4">
      <c r="D20077"/>
    </row>
    <row r="20078" spans="4:4">
      <c r="D20078"/>
    </row>
    <row r="20079" spans="4:4">
      <c r="D20079"/>
    </row>
    <row r="20080" spans="4:4">
      <c r="D20080"/>
    </row>
    <row r="20081" spans="4:4">
      <c r="D20081"/>
    </row>
    <row r="20082" spans="4:4">
      <c r="D20082"/>
    </row>
    <row r="20083" spans="4:4">
      <c r="D20083"/>
    </row>
    <row r="20084" spans="4:4">
      <c r="D20084"/>
    </row>
    <row r="20085" spans="4:4">
      <c r="D20085"/>
    </row>
    <row r="20086" spans="4:4">
      <c r="D20086"/>
    </row>
    <row r="20087" spans="4:4">
      <c r="D20087"/>
    </row>
    <row r="20088" spans="4:4">
      <c r="D20088"/>
    </row>
    <row r="20089" spans="4:4">
      <c r="D20089"/>
    </row>
    <row r="20090" spans="4:4">
      <c r="D20090"/>
    </row>
    <row r="20091" spans="4:4">
      <c r="D20091"/>
    </row>
    <row r="20092" spans="4:4">
      <c r="D20092"/>
    </row>
    <row r="20093" spans="4:4">
      <c r="D20093"/>
    </row>
    <row r="20094" spans="4:4">
      <c r="D20094"/>
    </row>
    <row r="20095" spans="4:4">
      <c r="D20095"/>
    </row>
    <row r="20096" spans="4:4">
      <c r="D20096"/>
    </row>
    <row r="20097" spans="4:4">
      <c r="D20097"/>
    </row>
    <row r="20098" spans="4:4">
      <c r="D20098"/>
    </row>
    <row r="20099" spans="4:4">
      <c r="D20099"/>
    </row>
    <row r="20100" spans="4:4">
      <c r="D20100"/>
    </row>
    <row r="20101" spans="4:4">
      <c r="D20101"/>
    </row>
    <row r="20102" spans="4:4">
      <c r="D20102"/>
    </row>
    <row r="20103" spans="4:4">
      <c r="D20103"/>
    </row>
    <row r="20104" spans="4:4">
      <c r="D20104"/>
    </row>
    <row r="20105" spans="4:4">
      <c r="D20105"/>
    </row>
    <row r="20106" spans="4:4">
      <c r="D20106"/>
    </row>
    <row r="20107" spans="4:4">
      <c r="D20107"/>
    </row>
    <row r="20108" spans="4:4">
      <c r="D20108"/>
    </row>
    <row r="20109" spans="4:4">
      <c r="D20109"/>
    </row>
    <row r="20110" spans="4:4">
      <c r="D20110"/>
    </row>
    <row r="20111" spans="4:4">
      <c r="D20111"/>
    </row>
    <row r="20112" spans="4:4">
      <c r="D20112"/>
    </row>
    <row r="20113" spans="4:4">
      <c r="D20113"/>
    </row>
    <row r="20114" spans="4:4">
      <c r="D20114"/>
    </row>
    <row r="20115" spans="4:4">
      <c r="D20115"/>
    </row>
    <row r="20116" spans="4:4">
      <c r="D20116"/>
    </row>
    <row r="20117" spans="4:4">
      <c r="D20117"/>
    </row>
    <row r="20118" spans="4:4">
      <c r="D20118"/>
    </row>
    <row r="20119" spans="4:4">
      <c r="D20119"/>
    </row>
    <row r="20120" spans="4:4">
      <c r="D20120"/>
    </row>
    <row r="20121" spans="4:4">
      <c r="D20121"/>
    </row>
    <row r="20122" spans="4:4">
      <c r="D20122"/>
    </row>
    <row r="20123" spans="4:4">
      <c r="D20123"/>
    </row>
    <row r="20124" spans="4:4">
      <c r="D20124"/>
    </row>
    <row r="20125" spans="4:4">
      <c r="D20125"/>
    </row>
    <row r="20126" spans="4:4">
      <c r="D20126"/>
    </row>
    <row r="20127" spans="4:4">
      <c r="D20127"/>
    </row>
    <row r="20128" spans="4:4">
      <c r="D20128"/>
    </row>
    <row r="20129" spans="4:4">
      <c r="D20129"/>
    </row>
    <row r="20130" spans="4:4">
      <c r="D20130"/>
    </row>
    <row r="20131" spans="4:4">
      <c r="D20131"/>
    </row>
    <row r="20132" spans="4:4">
      <c r="D20132"/>
    </row>
    <row r="20133" spans="4:4">
      <c r="D20133"/>
    </row>
    <row r="20134" spans="4:4">
      <c r="D20134"/>
    </row>
    <row r="20135" spans="4:4">
      <c r="D20135"/>
    </row>
    <row r="20136" spans="4:4">
      <c r="D20136"/>
    </row>
    <row r="20137" spans="4:4">
      <c r="D20137"/>
    </row>
    <row r="20138" spans="4:4">
      <c r="D20138"/>
    </row>
    <row r="20139" spans="4:4">
      <c r="D20139"/>
    </row>
    <row r="20140" spans="4:4">
      <c r="D20140"/>
    </row>
    <row r="20141" spans="4:4">
      <c r="D20141"/>
    </row>
    <row r="20142" spans="4:4">
      <c r="D20142"/>
    </row>
    <row r="20143" spans="4:4">
      <c r="D20143"/>
    </row>
    <row r="20144" spans="4:4">
      <c r="D20144"/>
    </row>
    <row r="20145" spans="4:4">
      <c r="D20145"/>
    </row>
    <row r="20146" spans="4:4">
      <c r="D20146"/>
    </row>
    <row r="20147" spans="4:4">
      <c r="D20147"/>
    </row>
    <row r="20148" spans="4:4">
      <c r="D20148"/>
    </row>
    <row r="20149" spans="4:4">
      <c r="D20149"/>
    </row>
    <row r="20150" spans="4:4">
      <c r="D20150"/>
    </row>
    <row r="20151" spans="4:4">
      <c r="D20151"/>
    </row>
    <row r="20152" spans="4:4">
      <c r="D20152"/>
    </row>
    <row r="20153" spans="4:4">
      <c r="D20153"/>
    </row>
    <row r="20154" spans="4:4">
      <c r="D20154"/>
    </row>
    <row r="20155" spans="4:4">
      <c r="D20155"/>
    </row>
    <row r="20156" spans="4:4">
      <c r="D20156"/>
    </row>
    <row r="20157" spans="4:4">
      <c r="D20157"/>
    </row>
    <row r="20158" spans="4:4">
      <c r="D20158"/>
    </row>
    <row r="20159" spans="4:4">
      <c r="D20159"/>
    </row>
    <row r="20160" spans="4:4">
      <c r="D20160"/>
    </row>
    <row r="20161" spans="4:4">
      <c r="D20161"/>
    </row>
    <row r="20162" spans="4:4">
      <c r="D20162"/>
    </row>
    <row r="20163" spans="4:4">
      <c r="D20163"/>
    </row>
    <row r="20164" spans="4:4">
      <c r="D20164"/>
    </row>
    <row r="20165" spans="4:4">
      <c r="D20165"/>
    </row>
    <row r="20166" spans="4:4">
      <c r="D20166"/>
    </row>
    <row r="20167" spans="4:4">
      <c r="D20167"/>
    </row>
    <row r="20168" spans="4:4">
      <c r="D20168"/>
    </row>
    <row r="20169" spans="4:4">
      <c r="D20169"/>
    </row>
    <row r="20170" spans="4:4">
      <c r="D20170"/>
    </row>
    <row r="20171" spans="4:4">
      <c r="D20171"/>
    </row>
    <row r="20172" spans="4:4">
      <c r="D20172"/>
    </row>
    <row r="20173" spans="4:4">
      <c r="D20173"/>
    </row>
    <row r="20174" spans="4:4">
      <c r="D20174"/>
    </row>
    <row r="20175" spans="4:4">
      <c r="D20175"/>
    </row>
    <row r="20176" spans="4:4">
      <c r="D20176"/>
    </row>
    <row r="20177" spans="4:4">
      <c r="D20177"/>
    </row>
    <row r="20178" spans="4:4">
      <c r="D20178"/>
    </row>
    <row r="20179" spans="4:4">
      <c r="D20179"/>
    </row>
    <row r="20180" spans="4:4">
      <c r="D20180"/>
    </row>
    <row r="20181" spans="4:4">
      <c r="D20181"/>
    </row>
    <row r="20182" spans="4:4">
      <c r="D20182"/>
    </row>
    <row r="20183" spans="4:4">
      <c r="D20183"/>
    </row>
    <row r="20184" spans="4:4">
      <c r="D20184"/>
    </row>
    <row r="20185" spans="4:4">
      <c r="D20185"/>
    </row>
    <row r="20186" spans="4:4">
      <c r="D20186"/>
    </row>
    <row r="20187" spans="4:4">
      <c r="D20187"/>
    </row>
    <row r="20188" spans="4:4">
      <c r="D20188"/>
    </row>
    <row r="20189" spans="4:4">
      <c r="D20189"/>
    </row>
    <row r="20190" spans="4:4">
      <c r="D20190"/>
    </row>
    <row r="20191" spans="4:4">
      <c r="D20191"/>
    </row>
    <row r="20192" spans="4:4">
      <c r="D20192"/>
    </row>
    <row r="20193" spans="4:4">
      <c r="D20193"/>
    </row>
    <row r="20194" spans="4:4">
      <c r="D20194"/>
    </row>
    <row r="20195" spans="4:4">
      <c r="D20195"/>
    </row>
    <row r="20196" spans="4:4">
      <c r="D20196"/>
    </row>
    <row r="20197" spans="4:4">
      <c r="D20197"/>
    </row>
    <row r="20198" spans="4:4">
      <c r="D20198"/>
    </row>
    <row r="20199" spans="4:4">
      <c r="D20199"/>
    </row>
    <row r="20200" spans="4:4">
      <c r="D20200"/>
    </row>
    <row r="20201" spans="4:4">
      <c r="D20201"/>
    </row>
    <row r="20202" spans="4:4">
      <c r="D20202"/>
    </row>
    <row r="20203" spans="4:4">
      <c r="D20203"/>
    </row>
    <row r="20204" spans="4:4">
      <c r="D20204"/>
    </row>
    <row r="20205" spans="4:4">
      <c r="D20205"/>
    </row>
    <row r="20206" spans="4:4">
      <c r="D20206"/>
    </row>
    <row r="20207" spans="4:4">
      <c r="D20207"/>
    </row>
    <row r="20208" spans="4:4">
      <c r="D20208"/>
    </row>
    <row r="20209" spans="4:4">
      <c r="D20209"/>
    </row>
    <row r="20210" spans="4:4">
      <c r="D20210"/>
    </row>
    <row r="20211" spans="4:4">
      <c r="D20211"/>
    </row>
    <row r="20212" spans="4:4">
      <c r="D20212"/>
    </row>
    <row r="20213" spans="4:4">
      <c r="D20213"/>
    </row>
    <row r="20214" spans="4:4">
      <c r="D20214"/>
    </row>
    <row r="20215" spans="4:4">
      <c r="D20215"/>
    </row>
    <row r="20216" spans="4:4">
      <c r="D20216"/>
    </row>
    <row r="20217" spans="4:4">
      <c r="D20217"/>
    </row>
    <row r="20218" spans="4:4">
      <c r="D20218"/>
    </row>
    <row r="20219" spans="4:4">
      <c r="D20219"/>
    </row>
    <row r="20220" spans="4:4">
      <c r="D20220"/>
    </row>
    <row r="20221" spans="4:4">
      <c r="D20221"/>
    </row>
    <row r="20222" spans="4:4">
      <c r="D20222"/>
    </row>
    <row r="20223" spans="4:4">
      <c r="D20223"/>
    </row>
    <row r="20224" spans="4:4">
      <c r="D20224"/>
    </row>
    <row r="20225" spans="4:4">
      <c r="D20225"/>
    </row>
    <row r="20226" spans="4:4">
      <c r="D20226"/>
    </row>
    <row r="20227" spans="4:4">
      <c r="D20227"/>
    </row>
    <row r="20228" spans="4:4">
      <c r="D20228"/>
    </row>
    <row r="20229" spans="4:4">
      <c r="D20229"/>
    </row>
    <row r="20230" spans="4:4">
      <c r="D20230"/>
    </row>
    <row r="20231" spans="4:4">
      <c r="D20231"/>
    </row>
    <row r="20232" spans="4:4">
      <c r="D20232"/>
    </row>
    <row r="20233" spans="4:4">
      <c r="D20233"/>
    </row>
    <row r="20234" spans="4:4">
      <c r="D20234"/>
    </row>
    <row r="20235" spans="4:4">
      <c r="D20235"/>
    </row>
    <row r="20236" spans="4:4">
      <c r="D20236"/>
    </row>
    <row r="20237" spans="4:4">
      <c r="D20237"/>
    </row>
    <row r="20238" spans="4:4">
      <c r="D20238"/>
    </row>
    <row r="20239" spans="4:4">
      <c r="D20239"/>
    </row>
    <row r="20240" spans="4:4">
      <c r="D20240"/>
    </row>
    <row r="20241" spans="4:4">
      <c r="D20241"/>
    </row>
    <row r="20242" spans="4:4">
      <c r="D20242"/>
    </row>
    <row r="20243" spans="4:4">
      <c r="D20243"/>
    </row>
    <row r="20244" spans="4:4">
      <c r="D20244"/>
    </row>
    <row r="20245" spans="4:4">
      <c r="D20245"/>
    </row>
    <row r="20246" spans="4:4">
      <c r="D20246"/>
    </row>
    <row r="20247" spans="4:4">
      <c r="D20247"/>
    </row>
    <row r="20248" spans="4:4">
      <c r="D20248"/>
    </row>
    <row r="20249" spans="4:4">
      <c r="D20249"/>
    </row>
    <row r="20250" spans="4:4">
      <c r="D20250"/>
    </row>
    <row r="20251" spans="4:4">
      <c r="D20251"/>
    </row>
    <row r="20252" spans="4:4">
      <c r="D20252"/>
    </row>
    <row r="20253" spans="4:4">
      <c r="D20253"/>
    </row>
    <row r="20254" spans="4:4">
      <c r="D20254"/>
    </row>
    <row r="20255" spans="4:4">
      <c r="D20255"/>
    </row>
    <row r="20256" spans="4:4">
      <c r="D20256"/>
    </row>
    <row r="20257" spans="4:4">
      <c r="D20257"/>
    </row>
    <row r="20258" spans="4:4">
      <c r="D20258"/>
    </row>
    <row r="20259" spans="4:4">
      <c r="D20259"/>
    </row>
    <row r="20260" spans="4:4">
      <c r="D20260"/>
    </row>
    <row r="20261" spans="4:4">
      <c r="D20261"/>
    </row>
    <row r="20262" spans="4:4">
      <c r="D20262"/>
    </row>
    <row r="20263" spans="4:4">
      <c r="D20263"/>
    </row>
    <row r="20264" spans="4:4">
      <c r="D20264"/>
    </row>
    <row r="20265" spans="4:4">
      <c r="D20265"/>
    </row>
    <row r="20266" spans="4:4">
      <c r="D20266"/>
    </row>
    <row r="20267" spans="4:4">
      <c r="D20267"/>
    </row>
    <row r="20268" spans="4:4">
      <c r="D20268"/>
    </row>
    <row r="20269" spans="4:4">
      <c r="D20269"/>
    </row>
    <row r="20270" spans="4:4">
      <c r="D20270"/>
    </row>
    <row r="20271" spans="4:4">
      <c r="D20271"/>
    </row>
    <row r="20272" spans="4:4">
      <c r="D20272"/>
    </row>
    <row r="20273" spans="4:4">
      <c r="D20273"/>
    </row>
    <row r="20274" spans="4:4">
      <c r="D20274"/>
    </row>
    <row r="20275" spans="4:4">
      <c r="D20275"/>
    </row>
    <row r="20276" spans="4:4">
      <c r="D20276"/>
    </row>
    <row r="20277" spans="4:4">
      <c r="D20277"/>
    </row>
    <row r="20278" spans="4:4">
      <c r="D20278"/>
    </row>
    <row r="20279" spans="4:4">
      <c r="D20279"/>
    </row>
    <row r="20280" spans="4:4">
      <c r="D20280"/>
    </row>
    <row r="20281" spans="4:4">
      <c r="D20281"/>
    </row>
    <row r="20282" spans="4:4">
      <c r="D20282"/>
    </row>
    <row r="20283" spans="4:4">
      <c r="D20283"/>
    </row>
    <row r="20284" spans="4:4">
      <c r="D20284"/>
    </row>
    <row r="20285" spans="4:4">
      <c r="D20285"/>
    </row>
    <row r="20286" spans="4:4">
      <c r="D20286"/>
    </row>
    <row r="20287" spans="4:4">
      <c r="D20287"/>
    </row>
    <row r="20288" spans="4:4">
      <c r="D20288"/>
    </row>
    <row r="20289" spans="4:4">
      <c r="D20289"/>
    </row>
    <row r="20290" spans="4:4">
      <c r="D20290"/>
    </row>
    <row r="20291" spans="4:4">
      <c r="D20291"/>
    </row>
    <row r="20292" spans="4:4">
      <c r="D20292"/>
    </row>
    <row r="20293" spans="4:4">
      <c r="D20293"/>
    </row>
    <row r="20294" spans="4:4">
      <c r="D20294"/>
    </row>
    <row r="20295" spans="4:4">
      <c r="D20295"/>
    </row>
    <row r="20296" spans="4:4">
      <c r="D20296"/>
    </row>
    <row r="20297" spans="4:4">
      <c r="D20297"/>
    </row>
    <row r="20298" spans="4:4">
      <c r="D20298"/>
    </row>
    <row r="20299" spans="4:4">
      <c r="D20299"/>
    </row>
    <row r="20300" spans="4:4">
      <c r="D20300"/>
    </row>
    <row r="20301" spans="4:4">
      <c r="D20301"/>
    </row>
    <row r="20302" spans="4:4">
      <c r="D20302"/>
    </row>
    <row r="20303" spans="4:4">
      <c r="D20303"/>
    </row>
    <row r="20304" spans="4:4">
      <c r="D20304"/>
    </row>
    <row r="20305" spans="4:4">
      <c r="D20305"/>
    </row>
    <row r="20306" spans="4:4">
      <c r="D20306"/>
    </row>
    <row r="20307" spans="4:4">
      <c r="D20307"/>
    </row>
    <row r="20308" spans="4:4">
      <c r="D20308"/>
    </row>
    <row r="20309" spans="4:4">
      <c r="D20309"/>
    </row>
    <row r="20310" spans="4:4">
      <c r="D20310"/>
    </row>
    <row r="20311" spans="4:4">
      <c r="D20311"/>
    </row>
    <row r="20312" spans="4:4">
      <c r="D20312"/>
    </row>
    <row r="20313" spans="4:4">
      <c r="D20313"/>
    </row>
    <row r="20314" spans="4:4">
      <c r="D20314"/>
    </row>
    <row r="20315" spans="4:4">
      <c r="D20315"/>
    </row>
    <row r="20316" spans="4:4">
      <c r="D20316"/>
    </row>
    <row r="20317" spans="4:4">
      <c r="D20317"/>
    </row>
    <row r="20318" spans="4:4">
      <c r="D20318"/>
    </row>
    <row r="20319" spans="4:4">
      <c r="D20319"/>
    </row>
    <row r="20320" spans="4:4">
      <c r="D20320"/>
    </row>
    <row r="20321" spans="4:4">
      <c r="D20321"/>
    </row>
    <row r="20322" spans="4:4">
      <c r="D20322"/>
    </row>
    <row r="20323" spans="4:4">
      <c r="D20323"/>
    </row>
    <row r="20324" spans="4:4">
      <c r="D20324"/>
    </row>
    <row r="20325" spans="4:4">
      <c r="D20325"/>
    </row>
    <row r="20326" spans="4:4">
      <c r="D20326"/>
    </row>
    <row r="20327" spans="4:4">
      <c r="D20327"/>
    </row>
    <row r="20328" spans="4:4">
      <c r="D20328"/>
    </row>
    <row r="20329" spans="4:4">
      <c r="D20329"/>
    </row>
    <row r="20330" spans="4:4">
      <c r="D20330"/>
    </row>
    <row r="20331" spans="4:4">
      <c r="D20331"/>
    </row>
    <row r="20332" spans="4:4">
      <c r="D20332"/>
    </row>
    <row r="20333" spans="4:4">
      <c r="D20333"/>
    </row>
    <row r="20334" spans="4:4">
      <c r="D20334"/>
    </row>
    <row r="20335" spans="4:4">
      <c r="D20335"/>
    </row>
    <row r="20336" spans="4:4">
      <c r="D20336"/>
    </row>
    <row r="20337" spans="4:4">
      <c r="D20337"/>
    </row>
    <row r="20338" spans="4:4">
      <c r="D20338"/>
    </row>
    <row r="20339" spans="4:4">
      <c r="D20339"/>
    </row>
    <row r="20340" spans="4:4">
      <c r="D20340"/>
    </row>
    <row r="20341" spans="4:4">
      <c r="D20341"/>
    </row>
    <row r="20342" spans="4:4">
      <c r="D20342"/>
    </row>
    <row r="20343" spans="4:4">
      <c r="D20343"/>
    </row>
    <row r="20344" spans="4:4">
      <c r="D20344"/>
    </row>
    <row r="20345" spans="4:4">
      <c r="D20345"/>
    </row>
    <row r="20346" spans="4:4">
      <c r="D20346"/>
    </row>
    <row r="20347" spans="4:4">
      <c r="D20347"/>
    </row>
    <row r="20348" spans="4:4">
      <c r="D20348"/>
    </row>
    <row r="20349" spans="4:4">
      <c r="D20349"/>
    </row>
    <row r="20350" spans="4:4">
      <c r="D20350"/>
    </row>
    <row r="20351" spans="4:4">
      <c r="D20351"/>
    </row>
    <row r="20352" spans="4:4">
      <c r="D20352"/>
    </row>
    <row r="20353" spans="4:4">
      <c r="D20353"/>
    </row>
    <row r="20354" spans="4:4">
      <c r="D20354"/>
    </row>
    <row r="20355" spans="4:4">
      <c r="D20355"/>
    </row>
    <row r="20356" spans="4:4">
      <c r="D20356"/>
    </row>
    <row r="20357" spans="4:4">
      <c r="D20357"/>
    </row>
    <row r="20358" spans="4:4">
      <c r="D20358"/>
    </row>
    <row r="20359" spans="4:4">
      <c r="D20359"/>
    </row>
    <row r="20360" spans="4:4">
      <c r="D20360"/>
    </row>
    <row r="20361" spans="4:4">
      <c r="D20361"/>
    </row>
    <row r="20362" spans="4:4">
      <c r="D20362"/>
    </row>
    <row r="20363" spans="4:4">
      <c r="D20363"/>
    </row>
    <row r="20364" spans="4:4">
      <c r="D20364"/>
    </row>
    <row r="20365" spans="4:4">
      <c r="D20365"/>
    </row>
    <row r="20366" spans="4:4">
      <c r="D20366"/>
    </row>
    <row r="20367" spans="4:4">
      <c r="D20367"/>
    </row>
    <row r="20368" spans="4:4">
      <c r="D20368"/>
    </row>
    <row r="20369" spans="4:4">
      <c r="D20369"/>
    </row>
    <row r="20370" spans="4:4">
      <c r="D20370"/>
    </row>
    <row r="20371" spans="4:4">
      <c r="D20371"/>
    </row>
    <row r="20372" spans="4:4">
      <c r="D20372"/>
    </row>
    <row r="20373" spans="4:4">
      <c r="D20373"/>
    </row>
    <row r="20374" spans="4:4">
      <c r="D20374"/>
    </row>
    <row r="20375" spans="4:4">
      <c r="D20375"/>
    </row>
    <row r="20376" spans="4:4">
      <c r="D20376"/>
    </row>
    <row r="20377" spans="4:4">
      <c r="D20377"/>
    </row>
    <row r="20378" spans="4:4">
      <c r="D20378"/>
    </row>
    <row r="20379" spans="4:4">
      <c r="D20379"/>
    </row>
    <row r="20380" spans="4:4">
      <c r="D20380"/>
    </row>
    <row r="20381" spans="4:4">
      <c r="D20381"/>
    </row>
    <row r="20382" spans="4:4">
      <c r="D20382"/>
    </row>
    <row r="20383" spans="4:4">
      <c r="D20383"/>
    </row>
    <row r="20384" spans="4:4">
      <c r="D20384"/>
    </row>
    <row r="20385" spans="4:4">
      <c r="D20385"/>
    </row>
    <row r="20386" spans="4:4">
      <c r="D20386"/>
    </row>
    <row r="20387" spans="4:4">
      <c r="D20387"/>
    </row>
    <row r="20388" spans="4:4">
      <c r="D20388"/>
    </row>
    <row r="20389" spans="4:4">
      <c r="D20389"/>
    </row>
    <row r="20390" spans="4:4">
      <c r="D20390"/>
    </row>
    <row r="20391" spans="4:4">
      <c r="D20391"/>
    </row>
    <row r="20392" spans="4:4">
      <c r="D20392"/>
    </row>
    <row r="20393" spans="4:4">
      <c r="D20393"/>
    </row>
    <row r="20394" spans="4:4">
      <c r="D20394"/>
    </row>
    <row r="20395" spans="4:4">
      <c r="D20395"/>
    </row>
    <row r="20396" spans="4:4">
      <c r="D20396"/>
    </row>
    <row r="20397" spans="4:4">
      <c r="D20397"/>
    </row>
    <row r="20398" spans="4:4">
      <c r="D20398"/>
    </row>
    <row r="20399" spans="4:4">
      <c r="D20399"/>
    </row>
    <row r="20400" spans="4:4">
      <c r="D20400"/>
    </row>
    <row r="20401" spans="4:4">
      <c r="D20401"/>
    </row>
    <row r="20402" spans="4:4">
      <c r="D20402"/>
    </row>
    <row r="20403" spans="4:4">
      <c r="D20403"/>
    </row>
    <row r="20404" spans="4:4">
      <c r="D20404"/>
    </row>
    <row r="20405" spans="4:4">
      <c r="D20405"/>
    </row>
    <row r="20406" spans="4:4">
      <c r="D20406"/>
    </row>
    <row r="20407" spans="4:4">
      <c r="D20407"/>
    </row>
    <row r="20408" spans="4:4">
      <c r="D20408"/>
    </row>
    <row r="20409" spans="4:4">
      <c r="D20409"/>
    </row>
    <row r="20410" spans="4:4">
      <c r="D20410"/>
    </row>
    <row r="20411" spans="4:4">
      <c r="D20411"/>
    </row>
    <row r="20412" spans="4:4">
      <c r="D20412"/>
    </row>
    <row r="20413" spans="4:4">
      <c r="D20413"/>
    </row>
    <row r="20414" spans="4:4">
      <c r="D20414"/>
    </row>
    <row r="20415" spans="4:4">
      <c r="D20415"/>
    </row>
    <row r="20416" spans="4:4">
      <c r="D20416"/>
    </row>
    <row r="20417" spans="4:4">
      <c r="D20417"/>
    </row>
    <row r="20418" spans="4:4">
      <c r="D20418"/>
    </row>
    <row r="20419" spans="4:4">
      <c r="D20419"/>
    </row>
    <row r="20420" spans="4:4">
      <c r="D20420"/>
    </row>
    <row r="20421" spans="4:4">
      <c r="D20421"/>
    </row>
    <row r="20422" spans="4:4">
      <c r="D20422"/>
    </row>
    <row r="20423" spans="4:4">
      <c r="D20423"/>
    </row>
    <row r="20424" spans="4:4">
      <c r="D20424"/>
    </row>
    <row r="20425" spans="4:4">
      <c r="D20425"/>
    </row>
    <row r="20426" spans="4:4">
      <c r="D20426"/>
    </row>
    <row r="20427" spans="4:4">
      <c r="D20427"/>
    </row>
    <row r="20428" spans="4:4">
      <c r="D20428"/>
    </row>
    <row r="20429" spans="4:4">
      <c r="D20429"/>
    </row>
    <row r="20430" spans="4:4">
      <c r="D20430"/>
    </row>
    <row r="20431" spans="4:4">
      <c r="D20431"/>
    </row>
    <row r="20432" spans="4:4">
      <c r="D20432"/>
    </row>
    <row r="20433" spans="4:4">
      <c r="D20433"/>
    </row>
    <row r="20434" spans="4:4">
      <c r="D20434"/>
    </row>
    <row r="20435" spans="4:4">
      <c r="D20435"/>
    </row>
    <row r="20436" spans="4:4">
      <c r="D20436"/>
    </row>
    <row r="20437" spans="4:4">
      <c r="D20437"/>
    </row>
    <row r="20438" spans="4:4">
      <c r="D20438"/>
    </row>
    <row r="20439" spans="4:4">
      <c r="D20439"/>
    </row>
    <row r="20440" spans="4:4">
      <c r="D20440"/>
    </row>
    <row r="20441" spans="4:4">
      <c r="D20441"/>
    </row>
    <row r="20442" spans="4:4">
      <c r="D20442"/>
    </row>
    <row r="20443" spans="4:4">
      <c r="D20443"/>
    </row>
    <row r="20444" spans="4:4">
      <c r="D20444"/>
    </row>
    <row r="20445" spans="4:4">
      <c r="D20445"/>
    </row>
    <row r="20446" spans="4:4">
      <c r="D20446"/>
    </row>
    <row r="20447" spans="4:4">
      <c r="D20447"/>
    </row>
    <row r="20448" spans="4:4">
      <c r="D20448"/>
    </row>
    <row r="20449" spans="4:4">
      <c r="D20449"/>
    </row>
    <row r="20450" spans="4:4">
      <c r="D20450"/>
    </row>
    <row r="20451" spans="4:4">
      <c r="D20451"/>
    </row>
    <row r="20452" spans="4:4">
      <c r="D20452"/>
    </row>
    <row r="20453" spans="4:4">
      <c r="D20453"/>
    </row>
    <row r="20454" spans="4:4">
      <c r="D20454"/>
    </row>
    <row r="20455" spans="4:4">
      <c r="D20455"/>
    </row>
    <row r="20456" spans="4:4">
      <c r="D20456"/>
    </row>
    <row r="20457" spans="4:4">
      <c r="D20457"/>
    </row>
    <row r="20458" spans="4:4">
      <c r="D20458"/>
    </row>
    <row r="20459" spans="4:4">
      <c r="D20459"/>
    </row>
    <row r="20460" spans="4:4">
      <c r="D20460"/>
    </row>
    <row r="20461" spans="4:4">
      <c r="D20461"/>
    </row>
    <row r="20462" spans="4:4">
      <c r="D20462"/>
    </row>
    <row r="20463" spans="4:4">
      <c r="D20463"/>
    </row>
    <row r="20464" spans="4:4">
      <c r="D20464"/>
    </row>
    <row r="20465" spans="4:4">
      <c r="D20465"/>
    </row>
    <row r="20466" spans="4:4">
      <c r="D20466"/>
    </row>
    <row r="20467" spans="4:4">
      <c r="D20467"/>
    </row>
    <row r="20468" spans="4:4">
      <c r="D20468"/>
    </row>
    <row r="20469" spans="4:4">
      <c r="D20469"/>
    </row>
    <row r="20470" spans="4:4">
      <c r="D20470"/>
    </row>
    <row r="20471" spans="4:4">
      <c r="D20471"/>
    </row>
    <row r="20472" spans="4:4">
      <c r="D20472"/>
    </row>
    <row r="20473" spans="4:4">
      <c r="D20473"/>
    </row>
    <row r="20474" spans="4:4">
      <c r="D20474"/>
    </row>
    <row r="20475" spans="4:4">
      <c r="D20475"/>
    </row>
    <row r="20476" spans="4:4">
      <c r="D20476"/>
    </row>
    <row r="20477" spans="4:4">
      <c r="D20477"/>
    </row>
    <row r="20478" spans="4:4">
      <c r="D20478"/>
    </row>
    <row r="20479" spans="4:4">
      <c r="D20479"/>
    </row>
    <row r="20480" spans="4:4">
      <c r="D20480"/>
    </row>
    <row r="20481" spans="4:4">
      <c r="D20481"/>
    </row>
    <row r="20482" spans="4:4">
      <c r="D20482"/>
    </row>
    <row r="20483" spans="4:4">
      <c r="D20483"/>
    </row>
    <row r="20484" spans="4:4">
      <c r="D20484"/>
    </row>
    <row r="20485" spans="4:4">
      <c r="D20485"/>
    </row>
    <row r="20486" spans="4:4">
      <c r="D20486"/>
    </row>
    <row r="20487" spans="4:4">
      <c r="D20487"/>
    </row>
    <row r="20488" spans="4:4">
      <c r="D20488"/>
    </row>
    <row r="20489" spans="4:4">
      <c r="D20489"/>
    </row>
    <row r="20490" spans="4:4">
      <c r="D20490"/>
    </row>
    <row r="20491" spans="4:4">
      <c r="D20491"/>
    </row>
    <row r="20492" spans="4:4">
      <c r="D20492"/>
    </row>
    <row r="20493" spans="4:4">
      <c r="D20493"/>
    </row>
    <row r="20494" spans="4:4">
      <c r="D20494"/>
    </row>
    <row r="20495" spans="4:4">
      <c r="D20495"/>
    </row>
    <row r="20496" spans="4:4">
      <c r="D20496"/>
    </row>
    <row r="20497" spans="4:4">
      <c r="D20497"/>
    </row>
    <row r="20498" spans="4:4">
      <c r="D20498"/>
    </row>
    <row r="20499" spans="4:4">
      <c r="D20499"/>
    </row>
    <row r="20500" spans="4:4">
      <c r="D20500"/>
    </row>
    <row r="20501" spans="4:4">
      <c r="D20501"/>
    </row>
    <row r="20502" spans="4:4">
      <c r="D20502"/>
    </row>
    <row r="20503" spans="4:4">
      <c r="D20503"/>
    </row>
    <row r="20504" spans="4:4">
      <c r="D20504"/>
    </row>
    <row r="20505" spans="4:4">
      <c r="D20505"/>
    </row>
    <row r="20506" spans="4:4">
      <c r="D20506"/>
    </row>
    <row r="20507" spans="4:4">
      <c r="D20507"/>
    </row>
    <row r="20508" spans="4:4">
      <c r="D20508"/>
    </row>
    <row r="20509" spans="4:4">
      <c r="D20509"/>
    </row>
    <row r="20510" spans="4:4">
      <c r="D20510"/>
    </row>
    <row r="20511" spans="4:4">
      <c r="D20511"/>
    </row>
    <row r="20512" spans="4:4">
      <c r="D20512"/>
    </row>
    <row r="20513" spans="4:4">
      <c r="D20513"/>
    </row>
    <row r="20514" spans="4:4">
      <c r="D20514"/>
    </row>
    <row r="20515" spans="4:4">
      <c r="D20515"/>
    </row>
    <row r="20516" spans="4:4">
      <c r="D20516"/>
    </row>
    <row r="20517" spans="4:4">
      <c r="D20517"/>
    </row>
    <row r="20518" spans="4:4">
      <c r="D20518"/>
    </row>
    <row r="20519" spans="4:4">
      <c r="D20519"/>
    </row>
    <row r="20520" spans="4:4">
      <c r="D20520"/>
    </row>
    <row r="20521" spans="4:4">
      <c r="D20521"/>
    </row>
    <row r="20522" spans="4:4">
      <c r="D20522"/>
    </row>
    <row r="20523" spans="4:4">
      <c r="D20523"/>
    </row>
    <row r="20524" spans="4:4">
      <c r="D20524"/>
    </row>
    <row r="20525" spans="4:4">
      <c r="D20525"/>
    </row>
    <row r="20526" spans="4:4">
      <c r="D20526"/>
    </row>
    <row r="20527" spans="4:4">
      <c r="D20527"/>
    </row>
    <row r="20528" spans="4:4">
      <c r="D20528"/>
    </row>
    <row r="20529" spans="4:4">
      <c r="D20529"/>
    </row>
    <row r="20530" spans="4:4">
      <c r="D20530"/>
    </row>
    <row r="20531" spans="4:4">
      <c r="D20531"/>
    </row>
    <row r="20532" spans="4:4">
      <c r="D20532"/>
    </row>
    <row r="20533" spans="4:4">
      <c r="D20533"/>
    </row>
    <row r="20534" spans="4:4">
      <c r="D20534"/>
    </row>
    <row r="20535" spans="4:4">
      <c r="D20535"/>
    </row>
    <row r="20536" spans="4:4">
      <c r="D20536"/>
    </row>
    <row r="20537" spans="4:4">
      <c r="D20537"/>
    </row>
    <row r="20538" spans="4:4">
      <c r="D20538"/>
    </row>
    <row r="20539" spans="4:4">
      <c r="D20539"/>
    </row>
    <row r="20540" spans="4:4">
      <c r="D20540"/>
    </row>
    <row r="20541" spans="4:4">
      <c r="D20541"/>
    </row>
    <row r="20542" spans="4:4">
      <c r="D20542"/>
    </row>
    <row r="20543" spans="4:4">
      <c r="D20543"/>
    </row>
    <row r="20544" spans="4:4">
      <c r="D20544"/>
    </row>
    <row r="20545" spans="4:4">
      <c r="D20545"/>
    </row>
    <row r="20546" spans="4:4">
      <c r="D20546"/>
    </row>
    <row r="20547" spans="4:4">
      <c r="D20547"/>
    </row>
    <row r="20548" spans="4:4">
      <c r="D20548"/>
    </row>
    <row r="20549" spans="4:4">
      <c r="D20549"/>
    </row>
    <row r="20550" spans="4:4">
      <c r="D20550"/>
    </row>
    <row r="20551" spans="4:4">
      <c r="D20551"/>
    </row>
    <row r="20552" spans="4:4">
      <c r="D20552"/>
    </row>
    <row r="20553" spans="4:4">
      <c r="D20553"/>
    </row>
    <row r="20554" spans="4:4">
      <c r="D20554"/>
    </row>
    <row r="20555" spans="4:4">
      <c r="D20555"/>
    </row>
    <row r="20556" spans="4:4">
      <c r="D20556"/>
    </row>
    <row r="20557" spans="4:4">
      <c r="D20557"/>
    </row>
    <row r="20558" spans="4:4">
      <c r="D20558"/>
    </row>
    <row r="20559" spans="4:4">
      <c r="D20559"/>
    </row>
    <row r="20560" spans="4:4">
      <c r="D20560"/>
    </row>
    <row r="20561" spans="4:4">
      <c r="D20561"/>
    </row>
    <row r="20562" spans="4:4">
      <c r="D20562"/>
    </row>
    <row r="20563" spans="4:4">
      <c r="D20563"/>
    </row>
    <row r="20564" spans="4:4">
      <c r="D20564"/>
    </row>
    <row r="20565" spans="4:4">
      <c r="D20565"/>
    </row>
    <row r="20566" spans="4:4">
      <c r="D20566"/>
    </row>
    <row r="20567" spans="4:4">
      <c r="D20567"/>
    </row>
    <row r="20568" spans="4:4">
      <c r="D20568"/>
    </row>
    <row r="20569" spans="4:4">
      <c r="D20569"/>
    </row>
    <row r="20570" spans="4:4">
      <c r="D20570"/>
    </row>
    <row r="20571" spans="4:4">
      <c r="D20571"/>
    </row>
    <row r="20572" spans="4:4">
      <c r="D20572"/>
    </row>
    <row r="20573" spans="4:4">
      <c r="D20573"/>
    </row>
    <row r="20574" spans="4:4">
      <c r="D20574"/>
    </row>
    <row r="20575" spans="4:4">
      <c r="D20575"/>
    </row>
    <row r="20576" spans="4:4">
      <c r="D20576"/>
    </row>
    <row r="20577" spans="4:4">
      <c r="D20577"/>
    </row>
    <row r="20578" spans="4:4">
      <c r="D20578"/>
    </row>
    <row r="20579" spans="4:4">
      <c r="D20579"/>
    </row>
    <row r="20580" spans="4:4">
      <c r="D20580"/>
    </row>
    <row r="20581" spans="4:4">
      <c r="D20581"/>
    </row>
    <row r="20582" spans="4:4">
      <c r="D20582"/>
    </row>
    <row r="20583" spans="4:4">
      <c r="D20583"/>
    </row>
    <row r="20584" spans="4:4">
      <c r="D20584"/>
    </row>
    <row r="20585" spans="4:4">
      <c r="D20585"/>
    </row>
    <row r="20586" spans="4:4">
      <c r="D20586"/>
    </row>
    <row r="20587" spans="4:4">
      <c r="D20587"/>
    </row>
    <row r="20588" spans="4:4">
      <c r="D20588"/>
    </row>
    <row r="20589" spans="4:4">
      <c r="D20589"/>
    </row>
    <row r="20590" spans="4:4">
      <c r="D20590"/>
    </row>
    <row r="20591" spans="4:4">
      <c r="D20591"/>
    </row>
    <row r="20592" spans="4:4">
      <c r="D20592"/>
    </row>
    <row r="20593" spans="4:4">
      <c r="D20593"/>
    </row>
    <row r="20594" spans="4:4">
      <c r="D20594"/>
    </row>
    <row r="20595" spans="4:4">
      <c r="D20595"/>
    </row>
    <row r="20596" spans="4:4">
      <c r="D20596"/>
    </row>
    <row r="20597" spans="4:4">
      <c r="D20597"/>
    </row>
    <row r="20598" spans="4:4">
      <c r="D20598"/>
    </row>
    <row r="20599" spans="4:4">
      <c r="D20599"/>
    </row>
    <row r="20600" spans="4:4">
      <c r="D20600"/>
    </row>
    <row r="20601" spans="4:4">
      <c r="D20601"/>
    </row>
    <row r="20602" spans="4:4">
      <c r="D20602"/>
    </row>
    <row r="20603" spans="4:4">
      <c r="D20603"/>
    </row>
    <row r="20604" spans="4:4">
      <c r="D20604"/>
    </row>
    <row r="20605" spans="4:4">
      <c r="D20605"/>
    </row>
    <row r="20606" spans="4:4">
      <c r="D20606"/>
    </row>
    <row r="20607" spans="4:4">
      <c r="D20607"/>
    </row>
    <row r="20608" spans="4:4">
      <c r="D20608"/>
    </row>
    <row r="20609" spans="4:4">
      <c r="D20609"/>
    </row>
    <row r="20610" spans="4:4">
      <c r="D20610"/>
    </row>
    <row r="20611" spans="4:4">
      <c r="D20611"/>
    </row>
    <row r="20612" spans="4:4">
      <c r="D20612"/>
    </row>
    <row r="20613" spans="4:4">
      <c r="D20613"/>
    </row>
    <row r="20614" spans="4:4">
      <c r="D20614"/>
    </row>
    <row r="20615" spans="4:4">
      <c r="D20615"/>
    </row>
    <row r="20616" spans="4:4">
      <c r="D20616"/>
    </row>
    <row r="20617" spans="4:4">
      <c r="D20617"/>
    </row>
    <row r="20618" spans="4:4">
      <c r="D20618"/>
    </row>
    <row r="20619" spans="4:4">
      <c r="D20619"/>
    </row>
    <row r="20620" spans="4:4">
      <c r="D20620"/>
    </row>
    <row r="20621" spans="4:4">
      <c r="D20621"/>
    </row>
    <row r="20622" spans="4:4">
      <c r="D20622"/>
    </row>
    <row r="20623" spans="4:4">
      <c r="D20623"/>
    </row>
    <row r="20624" spans="4:4">
      <c r="D20624"/>
    </row>
    <row r="20625" spans="4:4">
      <c r="D20625"/>
    </row>
    <row r="20626" spans="4:4">
      <c r="D20626"/>
    </row>
    <row r="20627" spans="4:4">
      <c r="D20627"/>
    </row>
    <row r="20628" spans="4:4">
      <c r="D20628"/>
    </row>
    <row r="20629" spans="4:4">
      <c r="D20629"/>
    </row>
    <row r="20630" spans="4:4">
      <c r="D20630"/>
    </row>
    <row r="20631" spans="4:4">
      <c r="D20631"/>
    </row>
    <row r="20632" spans="4:4">
      <c r="D20632"/>
    </row>
    <row r="20633" spans="4:4">
      <c r="D20633"/>
    </row>
    <row r="20634" spans="4:4">
      <c r="D20634"/>
    </row>
    <row r="20635" spans="4:4">
      <c r="D20635"/>
    </row>
    <row r="20636" spans="4:4">
      <c r="D20636"/>
    </row>
    <row r="20637" spans="4:4">
      <c r="D20637"/>
    </row>
    <row r="20638" spans="4:4">
      <c r="D20638"/>
    </row>
    <row r="20639" spans="4:4">
      <c r="D20639"/>
    </row>
    <row r="20640" spans="4:4">
      <c r="D20640"/>
    </row>
    <row r="20641" spans="4:4">
      <c r="D20641"/>
    </row>
    <row r="20642" spans="4:4">
      <c r="D20642"/>
    </row>
    <row r="20643" spans="4:4">
      <c r="D20643"/>
    </row>
    <row r="20644" spans="4:4">
      <c r="D20644"/>
    </row>
    <row r="20645" spans="4:4">
      <c r="D20645"/>
    </row>
    <row r="20646" spans="4:4">
      <c r="D20646"/>
    </row>
    <row r="20647" spans="4:4">
      <c r="D20647"/>
    </row>
    <row r="20648" spans="4:4">
      <c r="D20648"/>
    </row>
    <row r="20649" spans="4:4">
      <c r="D20649"/>
    </row>
    <row r="20650" spans="4:4">
      <c r="D20650"/>
    </row>
    <row r="20651" spans="4:4">
      <c r="D20651"/>
    </row>
    <row r="20652" spans="4:4">
      <c r="D20652"/>
    </row>
    <row r="20653" spans="4:4">
      <c r="D20653"/>
    </row>
    <row r="20654" spans="4:4">
      <c r="D20654"/>
    </row>
    <row r="20655" spans="4:4">
      <c r="D20655"/>
    </row>
    <row r="20656" spans="4:4">
      <c r="D20656"/>
    </row>
    <row r="20657" spans="4:4">
      <c r="D20657"/>
    </row>
    <row r="20658" spans="4:4">
      <c r="D20658"/>
    </row>
    <row r="20659" spans="4:4">
      <c r="D20659"/>
    </row>
    <row r="20660" spans="4:4">
      <c r="D20660"/>
    </row>
    <row r="20661" spans="4:4">
      <c r="D20661"/>
    </row>
    <row r="20662" spans="4:4">
      <c r="D20662"/>
    </row>
    <row r="20663" spans="4:4">
      <c r="D20663"/>
    </row>
    <row r="20664" spans="4:4">
      <c r="D20664"/>
    </row>
    <row r="20665" spans="4:4">
      <c r="D20665"/>
    </row>
    <row r="20666" spans="4:4">
      <c r="D20666"/>
    </row>
    <row r="20667" spans="4:4">
      <c r="D20667"/>
    </row>
    <row r="20668" spans="4:4">
      <c r="D20668"/>
    </row>
    <row r="20669" spans="4:4">
      <c r="D20669"/>
    </row>
    <row r="20670" spans="4:4">
      <c r="D20670"/>
    </row>
    <row r="20671" spans="4:4">
      <c r="D20671"/>
    </row>
    <row r="20672" spans="4:4">
      <c r="D20672"/>
    </row>
    <row r="20673" spans="4:4">
      <c r="D20673"/>
    </row>
    <row r="20674" spans="4:4">
      <c r="D20674"/>
    </row>
    <row r="20675" spans="4:4">
      <c r="D20675"/>
    </row>
    <row r="20676" spans="4:4">
      <c r="D20676"/>
    </row>
    <row r="20677" spans="4:4">
      <c r="D20677"/>
    </row>
    <row r="20678" spans="4:4">
      <c r="D20678"/>
    </row>
    <row r="20679" spans="4:4">
      <c r="D20679"/>
    </row>
    <row r="20680" spans="4:4">
      <c r="D20680"/>
    </row>
    <row r="20681" spans="4:4">
      <c r="D20681"/>
    </row>
    <row r="20682" spans="4:4">
      <c r="D20682"/>
    </row>
    <row r="20683" spans="4:4">
      <c r="D20683"/>
    </row>
    <row r="20684" spans="4:4">
      <c r="D20684"/>
    </row>
    <row r="20685" spans="4:4">
      <c r="D20685"/>
    </row>
    <row r="20686" spans="4:4">
      <c r="D20686"/>
    </row>
    <row r="20687" spans="4:4">
      <c r="D20687"/>
    </row>
    <row r="20688" spans="4:4">
      <c r="D20688"/>
    </row>
    <row r="20689" spans="4:4">
      <c r="D20689"/>
    </row>
    <row r="20690" spans="4:4">
      <c r="D20690"/>
    </row>
    <row r="20691" spans="4:4">
      <c r="D20691"/>
    </row>
    <row r="20692" spans="4:4">
      <c r="D20692"/>
    </row>
    <row r="20693" spans="4:4">
      <c r="D20693"/>
    </row>
    <row r="20694" spans="4:4">
      <c r="D20694"/>
    </row>
    <row r="20695" spans="4:4">
      <c r="D20695"/>
    </row>
    <row r="20696" spans="4:4">
      <c r="D20696"/>
    </row>
    <row r="20697" spans="4:4">
      <c r="D20697"/>
    </row>
    <row r="20698" spans="4:4">
      <c r="D20698"/>
    </row>
    <row r="20699" spans="4:4">
      <c r="D20699"/>
    </row>
    <row r="20700" spans="4:4">
      <c r="D20700"/>
    </row>
    <row r="20701" spans="4:4">
      <c r="D20701"/>
    </row>
    <row r="20702" spans="4:4">
      <c r="D20702"/>
    </row>
    <row r="20703" spans="4:4">
      <c r="D20703"/>
    </row>
    <row r="20704" spans="4:4">
      <c r="D20704"/>
    </row>
    <row r="20705" spans="4:4">
      <c r="D20705"/>
    </row>
    <row r="20706" spans="4:4">
      <c r="D20706"/>
    </row>
    <row r="20707" spans="4:4">
      <c r="D20707"/>
    </row>
    <row r="20708" spans="4:4">
      <c r="D20708"/>
    </row>
    <row r="20709" spans="4:4">
      <c r="D20709"/>
    </row>
    <row r="20710" spans="4:4">
      <c r="D20710"/>
    </row>
    <row r="20711" spans="4:4">
      <c r="D20711"/>
    </row>
    <row r="20712" spans="4:4">
      <c r="D20712"/>
    </row>
    <row r="20713" spans="4:4">
      <c r="D20713"/>
    </row>
    <row r="20714" spans="4:4">
      <c r="D20714"/>
    </row>
    <row r="20715" spans="4:4">
      <c r="D20715"/>
    </row>
    <row r="20716" spans="4:4">
      <c r="D20716"/>
    </row>
    <row r="20717" spans="4:4">
      <c r="D20717"/>
    </row>
    <row r="20718" spans="4:4">
      <c r="D20718"/>
    </row>
    <row r="20719" spans="4:4">
      <c r="D20719"/>
    </row>
    <row r="20720" spans="4:4">
      <c r="D20720"/>
    </row>
    <row r="20721" spans="4:4">
      <c r="D20721"/>
    </row>
    <row r="20722" spans="4:4">
      <c r="D20722"/>
    </row>
    <row r="20723" spans="4:4">
      <c r="D20723"/>
    </row>
    <row r="20724" spans="4:4">
      <c r="D20724"/>
    </row>
    <row r="20725" spans="4:4">
      <c r="D20725"/>
    </row>
    <row r="20726" spans="4:4">
      <c r="D20726"/>
    </row>
    <row r="20727" spans="4:4">
      <c r="D20727"/>
    </row>
    <row r="20728" spans="4:4">
      <c r="D20728"/>
    </row>
    <row r="20729" spans="4:4">
      <c r="D20729"/>
    </row>
    <row r="20730" spans="4:4">
      <c r="D20730"/>
    </row>
    <row r="20731" spans="4:4">
      <c r="D20731"/>
    </row>
    <row r="20732" spans="4:4">
      <c r="D20732"/>
    </row>
    <row r="20733" spans="4:4">
      <c r="D20733"/>
    </row>
    <row r="20734" spans="4:4">
      <c r="D20734"/>
    </row>
    <row r="20735" spans="4:4">
      <c r="D20735"/>
    </row>
    <row r="20736" spans="4:4">
      <c r="D20736"/>
    </row>
    <row r="20737" spans="4:4">
      <c r="D20737"/>
    </row>
    <row r="20738" spans="4:4">
      <c r="D20738"/>
    </row>
    <row r="20739" spans="4:4">
      <c r="D20739"/>
    </row>
    <row r="20740" spans="4:4">
      <c r="D20740"/>
    </row>
    <row r="20741" spans="4:4">
      <c r="D20741"/>
    </row>
    <row r="20742" spans="4:4">
      <c r="D20742"/>
    </row>
    <row r="20743" spans="4:4">
      <c r="D20743"/>
    </row>
    <row r="20744" spans="4:4">
      <c r="D20744"/>
    </row>
    <row r="20745" spans="4:4">
      <c r="D20745"/>
    </row>
    <row r="20746" spans="4:4">
      <c r="D20746"/>
    </row>
    <row r="20747" spans="4:4">
      <c r="D20747"/>
    </row>
    <row r="20748" spans="4:4">
      <c r="D20748"/>
    </row>
    <row r="20749" spans="4:4">
      <c r="D20749"/>
    </row>
    <row r="20750" spans="4:4">
      <c r="D20750"/>
    </row>
    <row r="20751" spans="4:4">
      <c r="D20751"/>
    </row>
    <row r="20752" spans="4:4">
      <c r="D20752"/>
    </row>
    <row r="20753" spans="4:4">
      <c r="D20753"/>
    </row>
    <row r="20754" spans="4:4">
      <c r="D20754"/>
    </row>
    <row r="20755" spans="4:4">
      <c r="D20755"/>
    </row>
    <row r="20756" spans="4:4">
      <c r="D20756"/>
    </row>
    <row r="20757" spans="4:4">
      <c r="D20757"/>
    </row>
    <row r="20758" spans="4:4">
      <c r="D20758"/>
    </row>
    <row r="20759" spans="4:4">
      <c r="D20759"/>
    </row>
    <row r="20760" spans="4:4">
      <c r="D20760"/>
    </row>
    <row r="20761" spans="4:4">
      <c r="D20761"/>
    </row>
    <row r="20762" spans="4:4">
      <c r="D20762"/>
    </row>
    <row r="20763" spans="4:4">
      <c r="D20763"/>
    </row>
    <row r="20764" spans="4:4">
      <c r="D20764"/>
    </row>
    <row r="20765" spans="4:4">
      <c r="D20765"/>
    </row>
    <row r="20766" spans="4:4">
      <c r="D20766"/>
    </row>
    <row r="20767" spans="4:4">
      <c r="D20767"/>
    </row>
    <row r="20768" spans="4:4">
      <c r="D20768"/>
    </row>
    <row r="20769" spans="4:4">
      <c r="D20769"/>
    </row>
    <row r="20770" spans="4:4">
      <c r="D20770"/>
    </row>
    <row r="20771" spans="4:4">
      <c r="D20771"/>
    </row>
    <row r="20772" spans="4:4">
      <c r="D20772"/>
    </row>
    <row r="20773" spans="4:4">
      <c r="D20773"/>
    </row>
    <row r="20774" spans="4:4">
      <c r="D20774"/>
    </row>
    <row r="20775" spans="4:4">
      <c r="D20775"/>
    </row>
    <row r="20776" spans="4:4">
      <c r="D20776"/>
    </row>
    <row r="20777" spans="4:4">
      <c r="D20777"/>
    </row>
    <row r="20778" spans="4:4">
      <c r="D20778"/>
    </row>
    <row r="20779" spans="4:4">
      <c r="D20779"/>
    </row>
    <row r="20780" spans="4:4">
      <c r="D20780"/>
    </row>
    <row r="20781" spans="4:4">
      <c r="D20781"/>
    </row>
    <row r="20782" spans="4:4">
      <c r="D20782"/>
    </row>
    <row r="20783" spans="4:4">
      <c r="D20783"/>
    </row>
    <row r="20784" spans="4:4">
      <c r="D20784"/>
    </row>
    <row r="20785" spans="4:4">
      <c r="D20785"/>
    </row>
    <row r="20786" spans="4:4">
      <c r="D20786"/>
    </row>
    <row r="20787" spans="4:4">
      <c r="D20787"/>
    </row>
    <row r="20788" spans="4:4">
      <c r="D20788"/>
    </row>
    <row r="20789" spans="4:4">
      <c r="D20789"/>
    </row>
    <row r="20790" spans="4:4">
      <c r="D20790"/>
    </row>
    <row r="20791" spans="4:4">
      <c r="D20791"/>
    </row>
    <row r="20792" spans="4:4">
      <c r="D20792"/>
    </row>
    <row r="20793" spans="4:4">
      <c r="D20793"/>
    </row>
    <row r="20794" spans="4:4">
      <c r="D20794"/>
    </row>
    <row r="20795" spans="4:4">
      <c r="D20795"/>
    </row>
    <row r="20796" spans="4:4">
      <c r="D20796"/>
    </row>
    <row r="20797" spans="4:4">
      <c r="D20797"/>
    </row>
    <row r="20798" spans="4:4">
      <c r="D20798"/>
    </row>
    <row r="20799" spans="4:4">
      <c r="D20799"/>
    </row>
    <row r="20800" spans="4:4">
      <c r="D20800"/>
    </row>
    <row r="20801" spans="4:4">
      <c r="D20801"/>
    </row>
    <row r="20802" spans="4:4">
      <c r="D20802"/>
    </row>
    <row r="20803" spans="4:4">
      <c r="D20803"/>
    </row>
    <row r="20804" spans="4:4">
      <c r="D20804"/>
    </row>
    <row r="20805" spans="4:4">
      <c r="D20805"/>
    </row>
    <row r="20806" spans="4:4">
      <c r="D20806"/>
    </row>
    <row r="20807" spans="4:4">
      <c r="D20807"/>
    </row>
    <row r="20808" spans="4:4">
      <c r="D20808"/>
    </row>
    <row r="20809" spans="4:4">
      <c r="D20809"/>
    </row>
    <row r="20810" spans="4:4">
      <c r="D20810"/>
    </row>
    <row r="20811" spans="4:4">
      <c r="D20811"/>
    </row>
    <row r="20812" spans="4:4">
      <c r="D20812"/>
    </row>
    <row r="20813" spans="4:4">
      <c r="D20813"/>
    </row>
    <row r="20814" spans="4:4">
      <c r="D20814"/>
    </row>
    <row r="20815" spans="4:4">
      <c r="D20815"/>
    </row>
    <row r="20816" spans="4:4">
      <c r="D20816"/>
    </row>
    <row r="20817" spans="4:4">
      <c r="D20817"/>
    </row>
    <row r="20818" spans="4:4">
      <c r="D20818"/>
    </row>
    <row r="20819" spans="4:4">
      <c r="D20819"/>
    </row>
    <row r="20820" spans="4:4">
      <c r="D20820"/>
    </row>
    <row r="20821" spans="4:4">
      <c r="D20821"/>
    </row>
    <row r="20822" spans="4:4">
      <c r="D20822"/>
    </row>
    <row r="20823" spans="4:4">
      <c r="D20823"/>
    </row>
    <row r="20824" spans="4:4">
      <c r="D20824"/>
    </row>
    <row r="20825" spans="4:4">
      <c r="D20825"/>
    </row>
    <row r="20826" spans="4:4">
      <c r="D20826"/>
    </row>
    <row r="20827" spans="4:4">
      <c r="D20827"/>
    </row>
    <row r="20828" spans="4:4">
      <c r="D20828"/>
    </row>
    <row r="20829" spans="4:4">
      <c r="D20829"/>
    </row>
    <row r="20830" spans="4:4">
      <c r="D20830"/>
    </row>
    <row r="20831" spans="4:4">
      <c r="D20831"/>
    </row>
    <row r="20832" spans="4:4">
      <c r="D20832"/>
    </row>
    <row r="20833" spans="4:4">
      <c r="D20833"/>
    </row>
    <row r="20834" spans="4:4">
      <c r="D20834"/>
    </row>
    <row r="20835" spans="4:4">
      <c r="D20835"/>
    </row>
    <row r="20836" spans="4:4">
      <c r="D20836"/>
    </row>
    <row r="20837" spans="4:4">
      <c r="D20837"/>
    </row>
    <row r="20838" spans="4:4">
      <c r="D20838"/>
    </row>
    <row r="20839" spans="4:4">
      <c r="D20839"/>
    </row>
    <row r="20840" spans="4:4">
      <c r="D20840"/>
    </row>
    <row r="20841" spans="4:4">
      <c r="D20841"/>
    </row>
    <row r="20842" spans="4:4">
      <c r="D20842"/>
    </row>
    <row r="20843" spans="4:4">
      <c r="D20843"/>
    </row>
    <row r="20844" spans="4:4">
      <c r="D20844"/>
    </row>
    <row r="20845" spans="4:4">
      <c r="D20845"/>
    </row>
    <row r="20846" spans="4:4">
      <c r="D20846"/>
    </row>
    <row r="20847" spans="4:4">
      <c r="D20847"/>
    </row>
    <row r="20848" spans="4:4">
      <c r="D20848"/>
    </row>
    <row r="20849" spans="4:4">
      <c r="D20849"/>
    </row>
    <row r="20850" spans="4:4">
      <c r="D20850"/>
    </row>
    <row r="20851" spans="4:4">
      <c r="D20851"/>
    </row>
    <row r="20852" spans="4:4">
      <c r="D20852"/>
    </row>
    <row r="20853" spans="4:4">
      <c r="D20853"/>
    </row>
    <row r="20854" spans="4:4">
      <c r="D20854"/>
    </row>
    <row r="20855" spans="4:4">
      <c r="D20855"/>
    </row>
    <row r="20856" spans="4:4">
      <c r="D20856"/>
    </row>
    <row r="20857" spans="4:4">
      <c r="D20857"/>
    </row>
    <row r="20858" spans="4:4">
      <c r="D20858"/>
    </row>
    <row r="20859" spans="4:4">
      <c r="D20859"/>
    </row>
    <row r="20860" spans="4:4">
      <c r="D20860"/>
    </row>
    <row r="20861" spans="4:4">
      <c r="D20861"/>
    </row>
    <row r="20862" spans="4:4">
      <c r="D20862"/>
    </row>
    <row r="20863" spans="4:4">
      <c r="D20863"/>
    </row>
    <row r="20864" spans="4:4">
      <c r="D20864"/>
    </row>
    <row r="20865" spans="4:4">
      <c r="D20865"/>
    </row>
    <row r="20866" spans="4:4">
      <c r="D20866"/>
    </row>
    <row r="20867" spans="4:4">
      <c r="D20867"/>
    </row>
    <row r="20868" spans="4:4">
      <c r="D20868"/>
    </row>
    <row r="20869" spans="4:4">
      <c r="D20869"/>
    </row>
    <row r="20870" spans="4:4">
      <c r="D20870"/>
    </row>
    <row r="20871" spans="4:4">
      <c r="D20871"/>
    </row>
    <row r="20872" spans="4:4">
      <c r="D20872"/>
    </row>
    <row r="20873" spans="4:4">
      <c r="D20873"/>
    </row>
    <row r="20874" spans="4:4">
      <c r="D20874"/>
    </row>
    <row r="20875" spans="4:4">
      <c r="D20875"/>
    </row>
    <row r="20876" spans="4:4">
      <c r="D20876"/>
    </row>
    <row r="20877" spans="4:4">
      <c r="D20877"/>
    </row>
    <row r="20878" spans="4:4">
      <c r="D20878"/>
    </row>
    <row r="20879" spans="4:4">
      <c r="D20879"/>
    </row>
    <row r="20880" spans="4:4">
      <c r="D20880"/>
    </row>
    <row r="20881" spans="4:4">
      <c r="D20881"/>
    </row>
    <row r="20882" spans="4:4">
      <c r="D20882"/>
    </row>
    <row r="20883" spans="4:4">
      <c r="D20883"/>
    </row>
    <row r="20884" spans="4:4">
      <c r="D20884"/>
    </row>
    <row r="20885" spans="4:4">
      <c r="D20885"/>
    </row>
    <row r="20886" spans="4:4">
      <c r="D20886"/>
    </row>
    <row r="20887" spans="4:4">
      <c r="D20887"/>
    </row>
    <row r="20888" spans="4:4">
      <c r="D20888"/>
    </row>
    <row r="20889" spans="4:4">
      <c r="D20889"/>
    </row>
    <row r="20890" spans="4:4">
      <c r="D20890"/>
    </row>
    <row r="20891" spans="4:4">
      <c r="D20891"/>
    </row>
    <row r="20892" spans="4:4">
      <c r="D20892"/>
    </row>
    <row r="20893" spans="4:4">
      <c r="D20893"/>
    </row>
    <row r="20894" spans="4:4">
      <c r="D20894"/>
    </row>
    <row r="20895" spans="4:4">
      <c r="D20895"/>
    </row>
    <row r="20896" spans="4:4">
      <c r="D20896"/>
    </row>
    <row r="20897" spans="4:4">
      <c r="D20897"/>
    </row>
    <row r="20898" spans="4:4">
      <c r="D20898"/>
    </row>
    <row r="20899" spans="4:4">
      <c r="D20899"/>
    </row>
    <row r="20900" spans="4:4">
      <c r="D20900"/>
    </row>
    <row r="20901" spans="4:4">
      <c r="D20901"/>
    </row>
    <row r="20902" spans="4:4">
      <c r="D20902"/>
    </row>
    <row r="20903" spans="4:4">
      <c r="D20903"/>
    </row>
    <row r="20904" spans="4:4">
      <c r="D20904"/>
    </row>
    <row r="20905" spans="4:4">
      <c r="D20905"/>
    </row>
    <row r="20906" spans="4:4">
      <c r="D20906"/>
    </row>
    <row r="20907" spans="4:4">
      <c r="D20907"/>
    </row>
    <row r="20908" spans="4:4">
      <c r="D20908"/>
    </row>
    <row r="20909" spans="4:4">
      <c r="D20909"/>
    </row>
    <row r="20910" spans="4:4">
      <c r="D20910"/>
    </row>
    <row r="20911" spans="4:4">
      <c r="D20911"/>
    </row>
    <row r="20912" spans="4:4">
      <c r="D20912"/>
    </row>
    <row r="20913" spans="4:4">
      <c r="D20913"/>
    </row>
    <row r="20914" spans="4:4">
      <c r="D20914"/>
    </row>
    <row r="20915" spans="4:4">
      <c r="D20915"/>
    </row>
    <row r="20916" spans="4:4">
      <c r="D20916"/>
    </row>
    <row r="20917" spans="4:4">
      <c r="D20917"/>
    </row>
    <row r="20918" spans="4:4">
      <c r="D20918"/>
    </row>
    <row r="20919" spans="4:4">
      <c r="D20919"/>
    </row>
    <row r="20920" spans="4:4">
      <c r="D20920"/>
    </row>
    <row r="20921" spans="4:4">
      <c r="D20921"/>
    </row>
    <row r="20922" spans="4:4">
      <c r="D20922"/>
    </row>
    <row r="20923" spans="4:4">
      <c r="D20923"/>
    </row>
    <row r="20924" spans="4:4">
      <c r="D20924"/>
    </row>
    <row r="20925" spans="4:4">
      <c r="D20925"/>
    </row>
    <row r="20926" spans="4:4">
      <c r="D20926"/>
    </row>
    <row r="20927" spans="4:4">
      <c r="D20927"/>
    </row>
    <row r="20928" spans="4:4">
      <c r="D20928"/>
    </row>
    <row r="20929" spans="4:4">
      <c r="D20929"/>
    </row>
    <row r="20930" spans="4:4">
      <c r="D20930"/>
    </row>
    <row r="20931" spans="4:4">
      <c r="D20931"/>
    </row>
    <row r="20932" spans="4:4">
      <c r="D20932"/>
    </row>
    <row r="20933" spans="4:4">
      <c r="D20933"/>
    </row>
    <row r="20934" spans="4:4">
      <c r="D20934"/>
    </row>
    <row r="20935" spans="4:4">
      <c r="D20935"/>
    </row>
    <row r="20936" spans="4:4">
      <c r="D20936"/>
    </row>
    <row r="20937" spans="4:4">
      <c r="D20937"/>
    </row>
    <row r="20938" spans="4:4">
      <c r="D20938"/>
    </row>
    <row r="20939" spans="4:4">
      <c r="D20939"/>
    </row>
    <row r="20940" spans="4:4">
      <c r="D20940"/>
    </row>
    <row r="20941" spans="4:4">
      <c r="D20941"/>
    </row>
    <row r="20942" spans="4:4">
      <c r="D20942"/>
    </row>
    <row r="20943" spans="4:4">
      <c r="D20943"/>
    </row>
    <row r="20944" spans="4:4">
      <c r="D20944"/>
    </row>
    <row r="20945" spans="4:4">
      <c r="D20945"/>
    </row>
    <row r="20946" spans="4:4">
      <c r="D20946"/>
    </row>
    <row r="20947" spans="4:4">
      <c r="D20947"/>
    </row>
    <row r="20948" spans="4:4">
      <c r="D20948"/>
    </row>
    <row r="20949" spans="4:4">
      <c r="D20949"/>
    </row>
    <row r="20950" spans="4:4">
      <c r="D20950"/>
    </row>
    <row r="20951" spans="4:4">
      <c r="D20951"/>
    </row>
    <row r="20952" spans="4:4">
      <c r="D20952"/>
    </row>
    <row r="20953" spans="4:4">
      <c r="D20953"/>
    </row>
    <row r="20954" spans="4:4">
      <c r="D20954"/>
    </row>
    <row r="20955" spans="4:4">
      <c r="D20955"/>
    </row>
    <row r="20956" spans="4:4">
      <c r="D20956"/>
    </row>
    <row r="20957" spans="4:4">
      <c r="D20957"/>
    </row>
    <row r="20958" spans="4:4">
      <c r="D20958"/>
    </row>
    <row r="20959" spans="4:4">
      <c r="D20959"/>
    </row>
    <row r="20960" spans="4:4">
      <c r="D20960"/>
    </row>
    <row r="20961" spans="4:4">
      <c r="D20961"/>
    </row>
    <row r="20962" spans="4:4">
      <c r="D20962"/>
    </row>
    <row r="20963" spans="4:4">
      <c r="D20963"/>
    </row>
    <row r="20964" spans="4:4">
      <c r="D20964"/>
    </row>
    <row r="20965" spans="4:4">
      <c r="D20965"/>
    </row>
    <row r="20966" spans="4:4">
      <c r="D20966"/>
    </row>
    <row r="20967" spans="4:4">
      <c r="D20967"/>
    </row>
    <row r="20968" spans="4:4">
      <c r="D20968"/>
    </row>
    <row r="20969" spans="4:4">
      <c r="D20969"/>
    </row>
    <row r="20970" spans="4:4">
      <c r="D20970"/>
    </row>
    <row r="20971" spans="4:4">
      <c r="D20971"/>
    </row>
    <row r="20972" spans="4:4">
      <c r="D20972"/>
    </row>
    <row r="20973" spans="4:4">
      <c r="D20973"/>
    </row>
    <row r="20974" spans="4:4">
      <c r="D20974"/>
    </row>
    <row r="20975" spans="4:4">
      <c r="D20975"/>
    </row>
    <row r="20976" spans="4:4">
      <c r="D20976"/>
    </row>
    <row r="20977" spans="4:4">
      <c r="D20977"/>
    </row>
    <row r="20978" spans="4:4">
      <c r="D20978"/>
    </row>
    <row r="20979" spans="4:4">
      <c r="D20979"/>
    </row>
    <row r="20980" spans="4:4">
      <c r="D20980"/>
    </row>
    <row r="20981" spans="4:4">
      <c r="D20981"/>
    </row>
    <row r="20982" spans="4:4">
      <c r="D20982"/>
    </row>
    <row r="20983" spans="4:4">
      <c r="D20983"/>
    </row>
    <row r="20984" spans="4:4">
      <c r="D20984"/>
    </row>
    <row r="20985" spans="4:4">
      <c r="D20985"/>
    </row>
    <row r="20986" spans="4:4">
      <c r="D20986"/>
    </row>
    <row r="20987" spans="4:4">
      <c r="D20987"/>
    </row>
    <row r="20988" spans="4:4">
      <c r="D20988"/>
    </row>
    <row r="20989" spans="4:4">
      <c r="D20989"/>
    </row>
    <row r="20990" spans="4:4">
      <c r="D20990"/>
    </row>
    <row r="20991" spans="4:4">
      <c r="D20991"/>
    </row>
    <row r="20992" spans="4:4">
      <c r="D20992"/>
    </row>
    <row r="20993" spans="4:4">
      <c r="D20993"/>
    </row>
    <row r="20994" spans="4:4">
      <c r="D20994"/>
    </row>
    <row r="20995" spans="4:4">
      <c r="D20995"/>
    </row>
    <row r="20996" spans="4:4">
      <c r="D20996"/>
    </row>
    <row r="20997" spans="4:4">
      <c r="D20997"/>
    </row>
    <row r="20998" spans="4:4">
      <c r="D20998"/>
    </row>
    <row r="20999" spans="4:4">
      <c r="D20999"/>
    </row>
    <row r="21000" spans="4:4">
      <c r="D21000"/>
    </row>
    <row r="21001" spans="4:4">
      <c r="D21001"/>
    </row>
    <row r="21002" spans="4:4">
      <c r="D21002"/>
    </row>
    <row r="21003" spans="4:4">
      <c r="D21003"/>
    </row>
    <row r="21004" spans="4:4">
      <c r="D21004"/>
    </row>
    <row r="21005" spans="4:4">
      <c r="D21005"/>
    </row>
    <row r="21006" spans="4:4">
      <c r="D21006"/>
    </row>
    <row r="21007" spans="4:4">
      <c r="D21007"/>
    </row>
    <row r="21008" spans="4:4">
      <c r="D21008"/>
    </row>
    <row r="21009" spans="4:4">
      <c r="D21009"/>
    </row>
    <row r="21010" spans="4:4">
      <c r="D21010"/>
    </row>
    <row r="21011" spans="4:4">
      <c r="D21011"/>
    </row>
    <row r="21012" spans="4:4">
      <c r="D21012"/>
    </row>
    <row r="21013" spans="4:4">
      <c r="D21013"/>
    </row>
    <row r="21014" spans="4:4">
      <c r="D21014"/>
    </row>
    <row r="21015" spans="4:4">
      <c r="D21015"/>
    </row>
    <row r="21016" spans="4:4">
      <c r="D21016"/>
    </row>
    <row r="21017" spans="4:4">
      <c r="D21017"/>
    </row>
    <row r="21018" spans="4:4">
      <c r="D21018"/>
    </row>
    <row r="21019" spans="4:4">
      <c r="D21019"/>
    </row>
    <row r="21020" spans="4:4">
      <c r="D21020"/>
    </row>
    <row r="21021" spans="4:4">
      <c r="D21021"/>
    </row>
    <row r="21022" spans="4:4">
      <c r="D21022"/>
    </row>
    <row r="21023" spans="4:4">
      <c r="D21023"/>
    </row>
    <row r="21024" spans="4:4">
      <c r="D21024"/>
    </row>
    <row r="21025" spans="4:4">
      <c r="D21025"/>
    </row>
    <row r="21026" spans="4:4">
      <c r="D21026"/>
    </row>
    <row r="21027" spans="4:4">
      <c r="D21027"/>
    </row>
    <row r="21028" spans="4:4">
      <c r="D21028"/>
    </row>
    <row r="21029" spans="4:4">
      <c r="D21029"/>
    </row>
    <row r="21030" spans="4:4">
      <c r="D21030"/>
    </row>
    <row r="21031" spans="4:4">
      <c r="D21031"/>
    </row>
    <row r="21032" spans="4:4">
      <c r="D21032"/>
    </row>
    <row r="21033" spans="4:4">
      <c r="D21033"/>
    </row>
    <row r="21034" spans="4:4">
      <c r="D21034"/>
    </row>
    <row r="21035" spans="4:4">
      <c r="D21035"/>
    </row>
    <row r="21036" spans="4:4">
      <c r="D21036"/>
    </row>
    <row r="21037" spans="4:4">
      <c r="D21037"/>
    </row>
    <row r="21038" spans="4:4">
      <c r="D21038"/>
    </row>
    <row r="21039" spans="4:4">
      <c r="D21039"/>
    </row>
    <row r="21040" spans="4:4">
      <c r="D21040"/>
    </row>
    <row r="21041" spans="4:4">
      <c r="D21041"/>
    </row>
    <row r="21042" spans="4:4">
      <c r="D21042"/>
    </row>
    <row r="21043" spans="4:4">
      <c r="D21043"/>
    </row>
    <row r="21044" spans="4:4">
      <c r="D21044"/>
    </row>
    <row r="21045" spans="4:4">
      <c r="D21045"/>
    </row>
    <row r="21046" spans="4:4">
      <c r="D21046"/>
    </row>
    <row r="21047" spans="4:4">
      <c r="D21047"/>
    </row>
    <row r="21048" spans="4:4">
      <c r="D21048"/>
    </row>
    <row r="21049" spans="4:4">
      <c r="D21049"/>
    </row>
    <row r="21050" spans="4:4">
      <c r="D21050"/>
    </row>
    <row r="21051" spans="4:4">
      <c r="D21051"/>
    </row>
    <row r="21052" spans="4:4">
      <c r="D21052"/>
    </row>
    <row r="21053" spans="4:4">
      <c r="D21053"/>
    </row>
    <row r="21054" spans="4:4">
      <c r="D21054"/>
    </row>
    <row r="21055" spans="4:4">
      <c r="D21055"/>
    </row>
    <row r="21056" spans="4:4">
      <c r="D21056"/>
    </row>
    <row r="21057" spans="4:4">
      <c r="D21057"/>
    </row>
    <row r="21058" spans="4:4">
      <c r="D21058"/>
    </row>
    <row r="21059" spans="4:4">
      <c r="D21059"/>
    </row>
    <row r="21060" spans="4:4">
      <c r="D21060"/>
    </row>
    <row r="21061" spans="4:4">
      <c r="D21061"/>
    </row>
    <row r="21062" spans="4:4">
      <c r="D21062"/>
    </row>
    <row r="21063" spans="4:4">
      <c r="D21063"/>
    </row>
    <row r="21064" spans="4:4">
      <c r="D21064"/>
    </row>
    <row r="21065" spans="4:4">
      <c r="D21065"/>
    </row>
    <row r="21066" spans="4:4">
      <c r="D21066"/>
    </row>
    <row r="21067" spans="4:4">
      <c r="D21067"/>
    </row>
    <row r="21068" spans="4:4">
      <c r="D21068"/>
    </row>
    <row r="21069" spans="4:4">
      <c r="D21069"/>
    </row>
    <row r="21070" spans="4:4">
      <c r="D21070"/>
    </row>
    <row r="21071" spans="4:4">
      <c r="D21071"/>
    </row>
    <row r="21072" spans="4:4">
      <c r="D21072"/>
    </row>
    <row r="21073" spans="4:4">
      <c r="D21073"/>
    </row>
    <row r="21074" spans="4:4">
      <c r="D21074"/>
    </row>
    <row r="21075" spans="4:4">
      <c r="D21075"/>
    </row>
    <row r="21076" spans="4:4">
      <c r="D21076"/>
    </row>
    <row r="21077" spans="4:4">
      <c r="D21077"/>
    </row>
    <row r="21078" spans="4:4">
      <c r="D21078"/>
    </row>
    <row r="21079" spans="4:4">
      <c r="D21079"/>
    </row>
    <row r="21080" spans="4:4">
      <c r="D21080"/>
    </row>
    <row r="21081" spans="4:4">
      <c r="D21081"/>
    </row>
    <row r="21082" spans="4:4">
      <c r="D21082"/>
    </row>
    <row r="21083" spans="4:4">
      <c r="D21083"/>
    </row>
    <row r="21084" spans="4:4">
      <c r="D21084"/>
    </row>
    <row r="21085" spans="4:4">
      <c r="D21085"/>
    </row>
    <row r="21086" spans="4:4">
      <c r="D21086"/>
    </row>
    <row r="21087" spans="4:4">
      <c r="D21087"/>
    </row>
    <row r="21088" spans="4:4">
      <c r="D21088"/>
    </row>
    <row r="21089" spans="4:4">
      <c r="D21089"/>
    </row>
    <row r="21090" spans="4:4">
      <c r="D21090"/>
    </row>
    <row r="21091" spans="4:4">
      <c r="D21091"/>
    </row>
    <row r="21092" spans="4:4">
      <c r="D21092"/>
    </row>
    <row r="21093" spans="4:4">
      <c r="D21093"/>
    </row>
    <row r="21094" spans="4:4">
      <c r="D21094"/>
    </row>
    <row r="21095" spans="4:4">
      <c r="D21095"/>
    </row>
    <row r="21096" spans="4:4">
      <c r="D21096"/>
    </row>
    <row r="21097" spans="4:4">
      <c r="D21097"/>
    </row>
    <row r="21098" spans="4:4">
      <c r="D21098"/>
    </row>
    <row r="21099" spans="4:4">
      <c r="D21099"/>
    </row>
    <row r="21100" spans="4:4">
      <c r="D21100"/>
    </row>
    <row r="21101" spans="4:4">
      <c r="D21101"/>
    </row>
    <row r="21102" spans="4:4">
      <c r="D21102"/>
    </row>
    <row r="21103" spans="4:4">
      <c r="D21103"/>
    </row>
    <row r="21104" spans="4:4">
      <c r="D21104"/>
    </row>
    <row r="21105" spans="4:4">
      <c r="D21105"/>
    </row>
    <row r="21106" spans="4:4">
      <c r="D21106"/>
    </row>
    <row r="21107" spans="4:4">
      <c r="D21107"/>
    </row>
    <row r="21108" spans="4:4">
      <c r="D21108"/>
    </row>
    <row r="21109" spans="4:4">
      <c r="D21109"/>
    </row>
    <row r="21110" spans="4:4">
      <c r="D21110"/>
    </row>
    <row r="21111" spans="4:4">
      <c r="D21111"/>
    </row>
    <row r="21112" spans="4:4">
      <c r="D21112"/>
    </row>
    <row r="21113" spans="4:4">
      <c r="D21113"/>
    </row>
    <row r="21114" spans="4:4">
      <c r="D21114"/>
    </row>
    <row r="21115" spans="4:4">
      <c r="D21115"/>
    </row>
    <row r="21116" spans="4:4">
      <c r="D21116"/>
    </row>
    <row r="21117" spans="4:4">
      <c r="D21117"/>
    </row>
    <row r="21118" spans="4:4">
      <c r="D21118"/>
    </row>
    <row r="21119" spans="4:4">
      <c r="D21119"/>
    </row>
    <row r="21120" spans="4:4">
      <c r="D21120"/>
    </row>
    <row r="21121" spans="4:4">
      <c r="D21121"/>
    </row>
    <row r="21122" spans="4:4">
      <c r="D21122"/>
    </row>
    <row r="21123" spans="4:4">
      <c r="D21123"/>
    </row>
    <row r="21124" spans="4:4">
      <c r="D21124"/>
    </row>
    <row r="21125" spans="4:4">
      <c r="D21125"/>
    </row>
    <row r="21126" spans="4:4">
      <c r="D21126"/>
    </row>
    <row r="21127" spans="4:4">
      <c r="D21127"/>
    </row>
    <row r="21128" spans="4:4">
      <c r="D21128"/>
    </row>
    <row r="21129" spans="4:4">
      <c r="D21129"/>
    </row>
    <row r="21130" spans="4:4">
      <c r="D21130"/>
    </row>
    <row r="21131" spans="4:4">
      <c r="D21131"/>
    </row>
    <row r="21132" spans="4:4">
      <c r="D21132"/>
    </row>
    <row r="21133" spans="4:4">
      <c r="D21133"/>
    </row>
    <row r="21134" spans="4:4">
      <c r="D21134"/>
    </row>
    <row r="21135" spans="4:4">
      <c r="D21135"/>
    </row>
    <row r="21136" spans="4:4">
      <c r="D21136"/>
    </row>
    <row r="21137" spans="4:4">
      <c r="D21137"/>
    </row>
    <row r="21138" spans="4:4">
      <c r="D21138"/>
    </row>
    <row r="21139" spans="4:4">
      <c r="D21139"/>
    </row>
    <row r="21140" spans="4:4">
      <c r="D21140"/>
    </row>
    <row r="21141" spans="4:4">
      <c r="D21141"/>
    </row>
    <row r="21142" spans="4:4">
      <c r="D21142"/>
    </row>
    <row r="21143" spans="4:4">
      <c r="D21143"/>
    </row>
    <row r="21144" spans="4:4">
      <c r="D21144"/>
    </row>
    <row r="21145" spans="4:4">
      <c r="D21145"/>
    </row>
    <row r="21146" spans="4:4">
      <c r="D21146"/>
    </row>
    <row r="21147" spans="4:4">
      <c r="D21147"/>
    </row>
    <row r="21148" spans="4:4">
      <c r="D21148"/>
    </row>
    <row r="21149" spans="4:4">
      <c r="D21149"/>
    </row>
    <row r="21150" spans="4:4">
      <c r="D21150"/>
    </row>
    <row r="21151" spans="4:4">
      <c r="D21151"/>
    </row>
    <row r="21152" spans="4:4">
      <c r="D21152"/>
    </row>
    <row r="21153" spans="4:4">
      <c r="D21153"/>
    </row>
    <row r="21154" spans="4:4">
      <c r="D21154"/>
    </row>
    <row r="21155" spans="4:4">
      <c r="D21155"/>
    </row>
    <row r="21156" spans="4:4">
      <c r="D21156"/>
    </row>
    <row r="21157" spans="4:4">
      <c r="D21157"/>
    </row>
    <row r="21158" spans="4:4">
      <c r="D21158"/>
    </row>
    <row r="21159" spans="4:4">
      <c r="D21159"/>
    </row>
    <row r="21160" spans="4:4">
      <c r="D21160"/>
    </row>
    <row r="21161" spans="4:4">
      <c r="D21161"/>
    </row>
    <row r="21162" spans="4:4">
      <c r="D21162"/>
    </row>
    <row r="21163" spans="4:4">
      <c r="D21163"/>
    </row>
    <row r="21164" spans="4:4">
      <c r="D21164"/>
    </row>
    <row r="21165" spans="4:4">
      <c r="D21165"/>
    </row>
    <row r="21166" spans="4:4">
      <c r="D21166"/>
    </row>
    <row r="21167" spans="4:4">
      <c r="D21167"/>
    </row>
    <row r="21168" spans="4:4">
      <c r="D21168"/>
    </row>
    <row r="21169" spans="4:4">
      <c r="D21169"/>
    </row>
    <row r="21170" spans="4:4">
      <c r="D21170"/>
    </row>
    <row r="21171" spans="4:4">
      <c r="D21171"/>
    </row>
    <row r="21172" spans="4:4">
      <c r="D21172"/>
    </row>
    <row r="21173" spans="4:4">
      <c r="D21173"/>
    </row>
    <row r="21174" spans="4:4">
      <c r="D21174"/>
    </row>
    <row r="21175" spans="4:4">
      <c r="D21175"/>
    </row>
    <row r="21176" spans="4:4">
      <c r="D21176"/>
    </row>
    <row r="21177" spans="4:4">
      <c r="D21177"/>
    </row>
    <row r="21178" spans="4:4">
      <c r="D21178"/>
    </row>
    <row r="21179" spans="4:4">
      <c r="D21179"/>
    </row>
    <row r="21180" spans="4:4">
      <c r="D21180"/>
    </row>
    <row r="21181" spans="4:4">
      <c r="D21181"/>
    </row>
    <row r="21182" spans="4:4">
      <c r="D21182"/>
    </row>
    <row r="21183" spans="4:4">
      <c r="D21183"/>
    </row>
    <row r="21184" spans="4:4">
      <c r="D21184"/>
    </row>
    <row r="21185" spans="4:4">
      <c r="D21185"/>
    </row>
    <row r="21186" spans="4:4">
      <c r="D21186"/>
    </row>
    <row r="21187" spans="4:4">
      <c r="D21187"/>
    </row>
    <row r="21188" spans="4:4">
      <c r="D21188"/>
    </row>
    <row r="21189" spans="4:4">
      <c r="D21189"/>
    </row>
    <row r="21190" spans="4:4">
      <c r="D21190"/>
    </row>
    <row r="21191" spans="4:4">
      <c r="D21191"/>
    </row>
    <row r="21192" spans="4:4">
      <c r="D21192"/>
    </row>
    <row r="21193" spans="4:4">
      <c r="D21193"/>
    </row>
    <row r="21194" spans="4:4">
      <c r="D21194"/>
    </row>
    <row r="21195" spans="4:4">
      <c r="D21195"/>
    </row>
    <row r="21196" spans="4:4">
      <c r="D21196"/>
    </row>
    <row r="21197" spans="4:4">
      <c r="D21197"/>
    </row>
    <row r="21198" spans="4:4">
      <c r="D21198"/>
    </row>
    <row r="21199" spans="4:4">
      <c r="D21199"/>
    </row>
    <row r="21200" spans="4:4">
      <c r="D21200"/>
    </row>
    <row r="21201" spans="4:4">
      <c r="D21201"/>
    </row>
    <row r="21202" spans="4:4">
      <c r="D21202"/>
    </row>
    <row r="21203" spans="4:4">
      <c r="D21203"/>
    </row>
    <row r="21204" spans="4:4">
      <c r="D21204"/>
    </row>
    <row r="21205" spans="4:4">
      <c r="D21205"/>
    </row>
    <row r="21206" spans="4:4">
      <c r="D21206"/>
    </row>
    <row r="21207" spans="4:4">
      <c r="D21207"/>
    </row>
    <row r="21208" spans="4:4">
      <c r="D21208"/>
    </row>
    <row r="21209" spans="4:4">
      <c r="D21209"/>
    </row>
    <row r="21210" spans="4:4">
      <c r="D21210"/>
    </row>
    <row r="21211" spans="4:4">
      <c r="D21211"/>
    </row>
    <row r="21212" spans="4:4">
      <c r="D21212"/>
    </row>
    <row r="21213" spans="4:4">
      <c r="D21213"/>
    </row>
    <row r="21214" spans="4:4">
      <c r="D21214"/>
    </row>
    <row r="21215" spans="4:4">
      <c r="D21215"/>
    </row>
    <row r="21216" spans="4:4">
      <c r="D21216"/>
    </row>
    <row r="21217" spans="4:4">
      <c r="D21217"/>
    </row>
    <row r="21218" spans="4:4">
      <c r="D21218"/>
    </row>
    <row r="21219" spans="4:4">
      <c r="D21219"/>
    </row>
    <row r="21220" spans="4:4">
      <c r="D21220"/>
    </row>
    <row r="21221" spans="4:4">
      <c r="D21221"/>
    </row>
    <row r="21222" spans="4:4">
      <c r="D21222"/>
    </row>
    <row r="21223" spans="4:4">
      <c r="D21223"/>
    </row>
    <row r="21224" spans="4:4">
      <c r="D21224"/>
    </row>
    <row r="21225" spans="4:4">
      <c r="D21225"/>
    </row>
    <row r="21226" spans="4:4">
      <c r="D21226"/>
    </row>
    <row r="21227" spans="4:4">
      <c r="D21227"/>
    </row>
    <row r="21228" spans="4:4">
      <c r="D21228"/>
    </row>
    <row r="21229" spans="4:4">
      <c r="D21229"/>
    </row>
    <row r="21230" spans="4:4">
      <c r="D21230"/>
    </row>
    <row r="21231" spans="4:4">
      <c r="D21231"/>
    </row>
    <row r="21232" spans="4:4">
      <c r="D21232"/>
    </row>
    <row r="21233" spans="4:4">
      <c r="D21233"/>
    </row>
    <row r="21234" spans="4:4">
      <c r="D21234"/>
    </row>
    <row r="21235" spans="4:4">
      <c r="D21235"/>
    </row>
    <row r="21236" spans="4:4">
      <c r="D21236"/>
    </row>
    <row r="21237" spans="4:4">
      <c r="D21237"/>
    </row>
    <row r="21238" spans="4:4">
      <c r="D21238"/>
    </row>
    <row r="21239" spans="4:4">
      <c r="D21239"/>
    </row>
    <row r="21240" spans="4:4">
      <c r="D21240"/>
    </row>
    <row r="21241" spans="4:4">
      <c r="D21241"/>
    </row>
    <row r="21242" spans="4:4">
      <c r="D21242"/>
    </row>
    <row r="21243" spans="4:4">
      <c r="D21243"/>
    </row>
    <row r="21244" spans="4:4">
      <c r="D21244"/>
    </row>
    <row r="21245" spans="4:4">
      <c r="D21245"/>
    </row>
    <row r="21246" spans="4:4">
      <c r="D21246"/>
    </row>
    <row r="21247" spans="4:4">
      <c r="D21247"/>
    </row>
    <row r="21248" spans="4:4">
      <c r="D21248"/>
    </row>
    <row r="21249" spans="4:4">
      <c r="D21249"/>
    </row>
    <row r="21250" spans="4:4">
      <c r="D21250"/>
    </row>
    <row r="21251" spans="4:4">
      <c r="D21251"/>
    </row>
    <row r="21252" spans="4:4">
      <c r="D21252"/>
    </row>
    <row r="21253" spans="4:4">
      <c r="D21253"/>
    </row>
    <row r="21254" spans="4:4">
      <c r="D21254"/>
    </row>
    <row r="21255" spans="4:4">
      <c r="D21255"/>
    </row>
    <row r="21256" spans="4:4">
      <c r="D21256"/>
    </row>
    <row r="21257" spans="4:4">
      <c r="D21257"/>
    </row>
    <row r="21258" spans="4:4">
      <c r="D21258"/>
    </row>
    <row r="21259" spans="4:4">
      <c r="D21259"/>
    </row>
    <row r="21260" spans="4:4">
      <c r="D21260"/>
    </row>
    <row r="21261" spans="4:4">
      <c r="D21261"/>
    </row>
    <row r="21262" spans="4:4">
      <c r="D21262"/>
    </row>
    <row r="21263" spans="4:4">
      <c r="D21263"/>
    </row>
    <row r="21264" spans="4:4">
      <c r="D21264"/>
    </row>
    <row r="21265" spans="4:4">
      <c r="D21265"/>
    </row>
    <row r="21266" spans="4:4">
      <c r="D21266"/>
    </row>
    <row r="21267" spans="4:4">
      <c r="D21267"/>
    </row>
    <row r="21268" spans="4:4">
      <c r="D21268"/>
    </row>
    <row r="21269" spans="4:4">
      <c r="D21269"/>
    </row>
    <row r="21270" spans="4:4">
      <c r="D21270"/>
    </row>
    <row r="21271" spans="4:4">
      <c r="D21271"/>
    </row>
    <row r="21272" spans="4:4">
      <c r="D21272"/>
    </row>
    <row r="21273" spans="4:4">
      <c r="D21273"/>
    </row>
    <row r="21274" spans="4:4">
      <c r="D21274"/>
    </row>
    <row r="21275" spans="4:4">
      <c r="D21275"/>
    </row>
    <row r="21276" spans="4:4">
      <c r="D21276"/>
    </row>
    <row r="21277" spans="4:4">
      <c r="D21277"/>
    </row>
    <row r="21278" spans="4:4">
      <c r="D21278"/>
    </row>
    <row r="21279" spans="4:4">
      <c r="D21279"/>
    </row>
    <row r="21280" spans="4:4">
      <c r="D21280"/>
    </row>
    <row r="21281" spans="4:4">
      <c r="D21281"/>
    </row>
    <row r="21282" spans="4:4">
      <c r="D21282"/>
    </row>
    <row r="21283" spans="4:4">
      <c r="D21283"/>
    </row>
    <row r="21284" spans="4:4">
      <c r="D21284"/>
    </row>
    <row r="21285" spans="4:4">
      <c r="D21285"/>
    </row>
    <row r="21286" spans="4:4">
      <c r="D21286"/>
    </row>
    <row r="21287" spans="4:4">
      <c r="D21287"/>
    </row>
    <row r="21288" spans="4:4">
      <c r="D21288"/>
    </row>
    <row r="21289" spans="4:4">
      <c r="D21289"/>
    </row>
    <row r="21290" spans="4:4">
      <c r="D21290"/>
    </row>
    <row r="21291" spans="4:4">
      <c r="D21291"/>
    </row>
    <row r="21292" spans="4:4">
      <c r="D21292"/>
    </row>
    <row r="21293" spans="4:4">
      <c r="D21293"/>
    </row>
    <row r="21294" spans="4:4">
      <c r="D21294"/>
    </row>
    <row r="21295" spans="4:4">
      <c r="D21295"/>
    </row>
    <row r="21296" spans="4:4">
      <c r="D21296"/>
    </row>
    <row r="21297" spans="4:4">
      <c r="D21297"/>
    </row>
    <row r="21298" spans="4:4">
      <c r="D21298"/>
    </row>
    <row r="21299" spans="4:4">
      <c r="D21299"/>
    </row>
    <row r="21300" spans="4:4">
      <c r="D21300"/>
    </row>
    <row r="21301" spans="4:4">
      <c r="D21301"/>
    </row>
    <row r="21302" spans="4:4">
      <c r="D21302"/>
    </row>
    <row r="21303" spans="4:4">
      <c r="D21303"/>
    </row>
    <row r="21304" spans="4:4">
      <c r="D21304"/>
    </row>
    <row r="21305" spans="4:4">
      <c r="D21305"/>
    </row>
    <row r="21306" spans="4:4">
      <c r="D21306"/>
    </row>
    <row r="21307" spans="4:4">
      <c r="D21307"/>
    </row>
    <row r="21308" spans="4:4">
      <c r="D21308"/>
    </row>
    <row r="21309" spans="4:4">
      <c r="D21309"/>
    </row>
    <row r="21310" spans="4:4">
      <c r="D21310"/>
    </row>
    <row r="21311" spans="4:4">
      <c r="D21311"/>
    </row>
    <row r="21312" spans="4:4">
      <c r="D21312"/>
    </row>
    <row r="21313" spans="4:4">
      <c r="D21313"/>
    </row>
    <row r="21314" spans="4:4">
      <c r="D21314"/>
    </row>
    <row r="21315" spans="4:4">
      <c r="D21315"/>
    </row>
    <row r="21316" spans="4:4">
      <c r="D21316"/>
    </row>
    <row r="21317" spans="4:4">
      <c r="D21317"/>
    </row>
    <row r="21318" spans="4:4">
      <c r="D21318"/>
    </row>
    <row r="21319" spans="4:4">
      <c r="D21319"/>
    </row>
    <row r="21320" spans="4:4">
      <c r="D21320"/>
    </row>
    <row r="21321" spans="4:4">
      <c r="D21321"/>
    </row>
    <row r="21322" spans="4:4">
      <c r="D21322"/>
    </row>
    <row r="21323" spans="4:4">
      <c r="D21323"/>
    </row>
    <row r="21324" spans="4:4">
      <c r="D21324"/>
    </row>
    <row r="21325" spans="4:4">
      <c r="D21325"/>
    </row>
    <row r="21326" spans="4:4">
      <c r="D21326"/>
    </row>
    <row r="21327" spans="4:4">
      <c r="D21327"/>
    </row>
    <row r="21328" spans="4:4">
      <c r="D21328"/>
    </row>
    <row r="21329" spans="4:4">
      <c r="D21329"/>
    </row>
    <row r="21330" spans="4:4">
      <c r="D21330"/>
    </row>
    <row r="21331" spans="4:4">
      <c r="D21331"/>
    </row>
    <row r="21332" spans="4:4">
      <c r="D21332"/>
    </row>
    <row r="21333" spans="4:4">
      <c r="D21333"/>
    </row>
    <row r="21334" spans="4:4">
      <c r="D21334"/>
    </row>
    <row r="21335" spans="4:4">
      <c r="D21335"/>
    </row>
    <row r="21336" spans="4:4">
      <c r="D21336"/>
    </row>
    <row r="21337" spans="4:4">
      <c r="D21337"/>
    </row>
    <row r="21338" spans="4:4">
      <c r="D21338"/>
    </row>
    <row r="21339" spans="4:4">
      <c r="D21339"/>
    </row>
    <row r="21340" spans="4:4">
      <c r="D21340"/>
    </row>
    <row r="21341" spans="4:4">
      <c r="D21341"/>
    </row>
    <row r="21342" spans="4:4">
      <c r="D21342"/>
    </row>
    <row r="21343" spans="4:4">
      <c r="D21343"/>
    </row>
    <row r="21344" spans="4:4">
      <c r="D21344"/>
    </row>
    <row r="21345" spans="4:4">
      <c r="D21345"/>
    </row>
    <row r="21346" spans="4:4">
      <c r="D21346"/>
    </row>
    <row r="21347" spans="4:4">
      <c r="D21347"/>
    </row>
    <row r="21348" spans="4:4">
      <c r="D21348"/>
    </row>
    <row r="21349" spans="4:4">
      <c r="D21349"/>
    </row>
    <row r="21350" spans="4:4">
      <c r="D21350"/>
    </row>
    <row r="21351" spans="4:4">
      <c r="D21351"/>
    </row>
    <row r="21352" spans="4:4">
      <c r="D21352"/>
    </row>
    <row r="21353" spans="4:4">
      <c r="D21353"/>
    </row>
    <row r="21354" spans="4:4">
      <c r="D21354"/>
    </row>
    <row r="21355" spans="4:4">
      <c r="D21355"/>
    </row>
    <row r="21356" spans="4:4">
      <c r="D21356"/>
    </row>
    <row r="21357" spans="4:4">
      <c r="D21357"/>
    </row>
    <row r="21358" spans="4:4">
      <c r="D21358"/>
    </row>
    <row r="21359" spans="4:4">
      <c r="D21359"/>
    </row>
    <row r="21360" spans="4:4">
      <c r="D21360"/>
    </row>
    <row r="21361" spans="4:4">
      <c r="D21361"/>
    </row>
    <row r="21362" spans="4:4">
      <c r="D21362"/>
    </row>
    <row r="21363" spans="4:4">
      <c r="D21363"/>
    </row>
    <row r="21364" spans="4:4">
      <c r="D21364"/>
    </row>
    <row r="21365" spans="4:4">
      <c r="D21365"/>
    </row>
    <row r="21366" spans="4:4">
      <c r="D21366"/>
    </row>
    <row r="21367" spans="4:4">
      <c r="D21367"/>
    </row>
    <row r="21368" spans="4:4">
      <c r="D21368"/>
    </row>
    <row r="21369" spans="4:4">
      <c r="D21369"/>
    </row>
    <row r="21370" spans="4:4">
      <c r="D21370"/>
    </row>
    <row r="21371" spans="4:4">
      <c r="D21371"/>
    </row>
    <row r="21372" spans="4:4">
      <c r="D21372"/>
    </row>
    <row r="21373" spans="4:4">
      <c r="D21373"/>
    </row>
    <row r="21374" spans="4:4">
      <c r="D21374"/>
    </row>
    <row r="21375" spans="4:4">
      <c r="D21375"/>
    </row>
    <row r="21376" spans="4:4">
      <c r="D21376"/>
    </row>
    <row r="21377" spans="4:4">
      <c r="D21377"/>
    </row>
    <row r="21378" spans="4:4">
      <c r="D21378"/>
    </row>
    <row r="21379" spans="4:4">
      <c r="D21379"/>
    </row>
    <row r="21380" spans="4:4">
      <c r="D21380"/>
    </row>
    <row r="21381" spans="4:4">
      <c r="D21381"/>
    </row>
    <row r="21382" spans="4:4">
      <c r="D21382"/>
    </row>
    <row r="21383" spans="4:4">
      <c r="D21383"/>
    </row>
    <row r="21384" spans="4:4">
      <c r="D21384"/>
    </row>
    <row r="21385" spans="4:4">
      <c r="D21385"/>
    </row>
    <row r="21386" spans="4:4">
      <c r="D21386"/>
    </row>
    <row r="21387" spans="4:4">
      <c r="D21387"/>
    </row>
    <row r="21388" spans="4:4">
      <c r="D21388"/>
    </row>
    <row r="21389" spans="4:4">
      <c r="D21389"/>
    </row>
    <row r="21390" spans="4:4">
      <c r="D21390"/>
    </row>
    <row r="21391" spans="4:4">
      <c r="D21391"/>
    </row>
    <row r="21392" spans="4:4">
      <c r="D21392"/>
    </row>
    <row r="21393" spans="4:4">
      <c r="D21393"/>
    </row>
    <row r="21394" spans="4:4">
      <c r="D21394"/>
    </row>
    <row r="21395" spans="4:4">
      <c r="D21395"/>
    </row>
    <row r="21396" spans="4:4">
      <c r="D21396"/>
    </row>
    <row r="21397" spans="4:4">
      <c r="D21397"/>
    </row>
    <row r="21398" spans="4:4">
      <c r="D21398"/>
    </row>
    <row r="21399" spans="4:4">
      <c r="D21399"/>
    </row>
    <row r="21400" spans="4:4">
      <c r="D21400"/>
    </row>
    <row r="21401" spans="4:4">
      <c r="D21401"/>
    </row>
    <row r="21402" spans="4:4">
      <c r="D21402"/>
    </row>
    <row r="21403" spans="4:4">
      <c r="D21403"/>
    </row>
    <row r="21404" spans="4:4">
      <c r="D21404"/>
    </row>
    <row r="21405" spans="4:4">
      <c r="D21405"/>
    </row>
    <row r="21406" spans="4:4">
      <c r="D21406"/>
    </row>
    <row r="21407" spans="4:4">
      <c r="D21407"/>
    </row>
    <row r="21408" spans="4:4">
      <c r="D21408"/>
    </row>
    <row r="21409" spans="4:4">
      <c r="D21409"/>
    </row>
    <row r="21410" spans="4:4">
      <c r="D21410"/>
    </row>
    <row r="21411" spans="4:4">
      <c r="D21411"/>
    </row>
    <row r="21412" spans="4:4">
      <c r="D21412"/>
    </row>
    <row r="21413" spans="4:4">
      <c r="D21413"/>
    </row>
    <row r="21414" spans="4:4">
      <c r="D21414"/>
    </row>
    <row r="21415" spans="4:4">
      <c r="D21415"/>
    </row>
    <row r="21416" spans="4:4">
      <c r="D21416"/>
    </row>
    <row r="21417" spans="4:4">
      <c r="D21417"/>
    </row>
    <row r="21418" spans="4:4">
      <c r="D21418"/>
    </row>
    <row r="21419" spans="4:4">
      <c r="D21419"/>
    </row>
    <row r="21420" spans="4:4">
      <c r="D21420"/>
    </row>
    <row r="21421" spans="4:4">
      <c r="D21421"/>
    </row>
    <row r="21422" spans="4:4">
      <c r="D21422"/>
    </row>
    <row r="21423" spans="4:4">
      <c r="D21423"/>
    </row>
    <row r="21424" spans="4:4">
      <c r="D21424"/>
    </row>
    <row r="21425" spans="4:4">
      <c r="D21425"/>
    </row>
    <row r="21426" spans="4:4">
      <c r="D21426"/>
    </row>
    <row r="21427" spans="4:4">
      <c r="D21427"/>
    </row>
    <row r="21428" spans="4:4">
      <c r="D21428"/>
    </row>
    <row r="21429" spans="4:4">
      <c r="D21429"/>
    </row>
    <row r="21430" spans="4:4">
      <c r="D21430"/>
    </row>
    <row r="21431" spans="4:4">
      <c r="D21431"/>
    </row>
    <row r="21432" spans="4:4">
      <c r="D21432"/>
    </row>
    <row r="21433" spans="4:4">
      <c r="D21433"/>
    </row>
    <row r="21434" spans="4:4">
      <c r="D21434"/>
    </row>
    <row r="21435" spans="4:4">
      <c r="D21435"/>
    </row>
    <row r="21436" spans="4:4">
      <c r="D21436"/>
    </row>
    <row r="21437" spans="4:4">
      <c r="D21437"/>
    </row>
    <row r="21438" spans="4:4">
      <c r="D21438"/>
    </row>
    <row r="21439" spans="4:4">
      <c r="D21439"/>
    </row>
    <row r="21440" spans="4:4">
      <c r="D21440"/>
    </row>
    <row r="21441" spans="4:4">
      <c r="D21441"/>
    </row>
    <row r="21442" spans="4:4">
      <c r="D21442"/>
    </row>
    <row r="21443" spans="4:4">
      <c r="D21443"/>
    </row>
    <row r="21444" spans="4:4">
      <c r="D21444"/>
    </row>
    <row r="21445" spans="4:4">
      <c r="D21445"/>
    </row>
    <row r="21446" spans="4:4">
      <c r="D21446"/>
    </row>
    <row r="21447" spans="4:4">
      <c r="D21447"/>
    </row>
    <row r="21448" spans="4:4">
      <c r="D21448"/>
    </row>
    <row r="21449" spans="4:4">
      <c r="D21449"/>
    </row>
    <row r="21450" spans="4:4">
      <c r="D21450"/>
    </row>
    <row r="21451" spans="4:4">
      <c r="D21451"/>
    </row>
    <row r="21452" spans="4:4">
      <c r="D21452"/>
    </row>
    <row r="21453" spans="4:4">
      <c r="D21453"/>
    </row>
    <row r="21454" spans="4:4">
      <c r="D21454"/>
    </row>
    <row r="21455" spans="4:4">
      <c r="D21455"/>
    </row>
    <row r="21456" spans="4:4">
      <c r="D21456"/>
    </row>
    <row r="21457" spans="4:4">
      <c r="D21457"/>
    </row>
    <row r="21458" spans="4:4">
      <c r="D21458"/>
    </row>
    <row r="21459" spans="4:4">
      <c r="D21459"/>
    </row>
    <row r="21460" spans="4:4">
      <c r="D21460"/>
    </row>
    <row r="21461" spans="4:4">
      <c r="D21461"/>
    </row>
    <row r="21462" spans="4:4">
      <c r="D21462"/>
    </row>
    <row r="21463" spans="4:4">
      <c r="D21463"/>
    </row>
    <row r="21464" spans="4:4">
      <c r="D21464"/>
    </row>
    <row r="21465" spans="4:4">
      <c r="D21465"/>
    </row>
    <row r="21466" spans="4:4">
      <c r="D21466"/>
    </row>
    <row r="21467" spans="4:4">
      <c r="D21467"/>
    </row>
    <row r="21468" spans="4:4">
      <c r="D21468"/>
    </row>
    <row r="21469" spans="4:4">
      <c r="D21469"/>
    </row>
    <row r="21470" spans="4:4">
      <c r="D21470"/>
    </row>
    <row r="21471" spans="4:4">
      <c r="D21471"/>
    </row>
    <row r="21472" spans="4:4">
      <c r="D21472"/>
    </row>
    <row r="21473" spans="4:4">
      <c r="D21473"/>
    </row>
    <row r="21474" spans="4:4">
      <c r="D21474"/>
    </row>
    <row r="21475" spans="4:4">
      <c r="D21475"/>
    </row>
    <row r="21476" spans="4:4">
      <c r="D21476"/>
    </row>
    <row r="21477" spans="4:4">
      <c r="D21477"/>
    </row>
    <row r="21478" spans="4:4">
      <c r="D21478"/>
    </row>
    <row r="21479" spans="4:4">
      <c r="D21479"/>
    </row>
    <row r="21480" spans="4:4">
      <c r="D21480"/>
    </row>
    <row r="21481" spans="4:4">
      <c r="D21481"/>
    </row>
    <row r="21482" spans="4:4">
      <c r="D21482"/>
    </row>
    <row r="21483" spans="4:4">
      <c r="D21483"/>
    </row>
    <row r="21484" spans="4:4">
      <c r="D21484"/>
    </row>
    <row r="21485" spans="4:4">
      <c r="D21485"/>
    </row>
    <row r="21486" spans="4:4">
      <c r="D21486"/>
    </row>
    <row r="21487" spans="4:4">
      <c r="D21487"/>
    </row>
    <row r="21488" spans="4:4">
      <c r="D21488"/>
    </row>
    <row r="21489" spans="4:4">
      <c r="D21489"/>
    </row>
    <row r="21490" spans="4:4">
      <c r="D21490"/>
    </row>
    <row r="21491" spans="4:4">
      <c r="D21491"/>
    </row>
    <row r="21492" spans="4:4">
      <c r="D21492"/>
    </row>
    <row r="21493" spans="4:4">
      <c r="D21493"/>
    </row>
    <row r="21494" spans="4:4">
      <c r="D21494"/>
    </row>
    <row r="21495" spans="4:4">
      <c r="D21495"/>
    </row>
    <row r="21496" spans="4:4">
      <c r="D21496"/>
    </row>
    <row r="21497" spans="4:4">
      <c r="D21497"/>
    </row>
    <row r="21498" spans="4:4">
      <c r="D21498"/>
    </row>
    <row r="21499" spans="4:4">
      <c r="D21499"/>
    </row>
    <row r="21500" spans="4:4">
      <c r="D21500"/>
    </row>
    <row r="21501" spans="4:4">
      <c r="D21501"/>
    </row>
    <row r="21502" spans="4:4">
      <c r="D21502"/>
    </row>
    <row r="21503" spans="4:4">
      <c r="D21503"/>
    </row>
    <row r="21504" spans="4:4">
      <c r="D21504"/>
    </row>
    <row r="21505" spans="4:4">
      <c r="D21505"/>
    </row>
    <row r="21506" spans="4:4">
      <c r="D21506"/>
    </row>
    <row r="21507" spans="4:4">
      <c r="D21507"/>
    </row>
    <row r="21508" spans="4:4">
      <c r="D21508"/>
    </row>
    <row r="21509" spans="4:4">
      <c r="D21509"/>
    </row>
    <row r="21510" spans="4:4">
      <c r="D21510"/>
    </row>
    <row r="21511" spans="4:4">
      <c r="D21511"/>
    </row>
    <row r="21512" spans="4:4">
      <c r="D21512"/>
    </row>
    <row r="21513" spans="4:4">
      <c r="D21513"/>
    </row>
    <row r="21514" spans="4:4">
      <c r="D21514"/>
    </row>
    <row r="21515" spans="4:4">
      <c r="D21515"/>
    </row>
    <row r="21516" spans="4:4">
      <c r="D21516"/>
    </row>
    <row r="21517" spans="4:4">
      <c r="D21517"/>
    </row>
    <row r="21518" spans="4:4">
      <c r="D21518"/>
    </row>
    <row r="21519" spans="4:4">
      <c r="D21519"/>
    </row>
    <row r="21520" spans="4:4">
      <c r="D21520"/>
    </row>
    <row r="21521" spans="4:4">
      <c r="D21521"/>
    </row>
    <row r="21522" spans="4:4">
      <c r="D21522"/>
    </row>
    <row r="21523" spans="4:4">
      <c r="D21523"/>
    </row>
    <row r="21524" spans="4:4">
      <c r="D21524"/>
    </row>
    <row r="21525" spans="4:4">
      <c r="D21525"/>
    </row>
    <row r="21526" spans="4:4">
      <c r="D21526"/>
    </row>
    <row r="21527" spans="4:4">
      <c r="D21527"/>
    </row>
    <row r="21528" spans="4:4">
      <c r="D21528"/>
    </row>
    <row r="21529" spans="4:4">
      <c r="D21529"/>
    </row>
    <row r="21530" spans="4:4">
      <c r="D21530"/>
    </row>
    <row r="21531" spans="4:4">
      <c r="D21531"/>
    </row>
    <row r="21532" spans="4:4">
      <c r="D21532"/>
    </row>
    <row r="21533" spans="4:4">
      <c r="D21533"/>
    </row>
    <row r="21534" spans="4:4">
      <c r="D21534"/>
    </row>
    <row r="21535" spans="4:4">
      <c r="D21535"/>
    </row>
    <row r="21536" spans="4:4">
      <c r="D21536"/>
    </row>
    <row r="21537" spans="4:4">
      <c r="D21537"/>
    </row>
    <row r="21538" spans="4:4">
      <c r="D21538"/>
    </row>
    <row r="21539" spans="4:4">
      <c r="D21539"/>
    </row>
    <row r="21540" spans="4:4">
      <c r="D21540"/>
    </row>
    <row r="21541" spans="4:4">
      <c r="D21541"/>
    </row>
    <row r="21542" spans="4:4">
      <c r="D21542"/>
    </row>
    <row r="21543" spans="4:4">
      <c r="D21543"/>
    </row>
    <row r="21544" spans="4:4">
      <c r="D21544"/>
    </row>
    <row r="21545" spans="4:4">
      <c r="D21545"/>
    </row>
    <row r="21546" spans="4:4">
      <c r="D21546"/>
    </row>
    <row r="21547" spans="4:4">
      <c r="D21547"/>
    </row>
    <row r="21548" spans="4:4">
      <c r="D21548"/>
    </row>
    <row r="21549" spans="4:4">
      <c r="D21549"/>
    </row>
    <row r="21550" spans="4:4">
      <c r="D21550"/>
    </row>
    <row r="21551" spans="4:4">
      <c r="D21551"/>
    </row>
    <row r="21552" spans="4:4">
      <c r="D21552"/>
    </row>
    <row r="21553" spans="4:4">
      <c r="D21553"/>
    </row>
    <row r="21554" spans="4:4">
      <c r="D21554"/>
    </row>
    <row r="21555" spans="4:4">
      <c r="D21555"/>
    </row>
    <row r="21556" spans="4:4">
      <c r="D21556"/>
    </row>
    <row r="21557" spans="4:4">
      <c r="D21557"/>
    </row>
    <row r="21558" spans="4:4">
      <c r="D21558"/>
    </row>
    <row r="21559" spans="4:4">
      <c r="D21559"/>
    </row>
    <row r="21560" spans="4:4">
      <c r="D21560"/>
    </row>
    <row r="21561" spans="4:4">
      <c r="D21561"/>
    </row>
    <row r="21562" spans="4:4">
      <c r="D21562"/>
    </row>
    <row r="21563" spans="4:4">
      <c r="D21563"/>
    </row>
    <row r="21564" spans="4:4">
      <c r="D21564"/>
    </row>
    <row r="21565" spans="4:4">
      <c r="D21565"/>
    </row>
    <row r="21566" spans="4:4">
      <c r="D21566"/>
    </row>
    <row r="21567" spans="4:4">
      <c r="D21567"/>
    </row>
    <row r="21568" spans="4:4">
      <c r="D21568"/>
    </row>
    <row r="21569" spans="4:4">
      <c r="D21569"/>
    </row>
    <row r="21570" spans="4:4">
      <c r="D21570"/>
    </row>
    <row r="21571" spans="4:4">
      <c r="D21571"/>
    </row>
    <row r="21572" spans="4:4">
      <c r="D21572"/>
    </row>
    <row r="21573" spans="4:4">
      <c r="D21573"/>
    </row>
    <row r="21574" spans="4:4">
      <c r="D21574"/>
    </row>
    <row r="21575" spans="4:4">
      <c r="D21575"/>
    </row>
    <row r="21576" spans="4:4">
      <c r="D21576"/>
    </row>
    <row r="21577" spans="4:4">
      <c r="D21577"/>
    </row>
    <row r="21578" spans="4:4">
      <c r="D21578"/>
    </row>
    <row r="21579" spans="4:4">
      <c r="D21579"/>
    </row>
    <row r="21580" spans="4:4">
      <c r="D21580"/>
    </row>
    <row r="21581" spans="4:4">
      <c r="D21581"/>
    </row>
    <row r="21582" spans="4:4">
      <c r="D21582"/>
    </row>
    <row r="21583" spans="4:4">
      <c r="D21583"/>
    </row>
    <row r="21584" spans="4:4">
      <c r="D21584"/>
    </row>
    <row r="21585" spans="4:4">
      <c r="D21585"/>
    </row>
    <row r="21586" spans="4:4">
      <c r="D21586"/>
    </row>
    <row r="21587" spans="4:4">
      <c r="D21587"/>
    </row>
    <row r="21588" spans="4:4">
      <c r="D21588"/>
    </row>
    <row r="21589" spans="4:4">
      <c r="D21589"/>
    </row>
    <row r="21590" spans="4:4">
      <c r="D21590"/>
    </row>
    <row r="21591" spans="4:4">
      <c r="D21591"/>
    </row>
    <row r="21592" spans="4:4">
      <c r="D21592"/>
    </row>
    <row r="21593" spans="4:4">
      <c r="D21593"/>
    </row>
    <row r="21594" spans="4:4">
      <c r="D21594"/>
    </row>
    <row r="21595" spans="4:4">
      <c r="D21595"/>
    </row>
    <row r="21596" spans="4:4">
      <c r="D21596"/>
    </row>
    <row r="21597" spans="4:4">
      <c r="D21597"/>
    </row>
    <row r="21598" spans="4:4">
      <c r="D21598"/>
    </row>
    <row r="21599" spans="4:4">
      <c r="D21599"/>
    </row>
    <row r="21600" spans="4:4">
      <c r="D21600"/>
    </row>
    <row r="21601" spans="4:4">
      <c r="D21601"/>
    </row>
    <row r="21602" spans="4:4">
      <c r="D21602"/>
    </row>
    <row r="21603" spans="4:4">
      <c r="D21603"/>
    </row>
    <row r="21604" spans="4:4">
      <c r="D21604"/>
    </row>
    <row r="21605" spans="4:4">
      <c r="D21605"/>
    </row>
    <row r="21606" spans="4:4">
      <c r="D21606"/>
    </row>
    <row r="21607" spans="4:4">
      <c r="D21607"/>
    </row>
    <row r="21608" spans="4:4">
      <c r="D21608"/>
    </row>
    <row r="21609" spans="4:4">
      <c r="D21609"/>
    </row>
    <row r="21610" spans="4:4">
      <c r="D21610"/>
    </row>
    <row r="21611" spans="4:4">
      <c r="D21611"/>
    </row>
    <row r="21612" spans="4:4">
      <c r="D21612"/>
    </row>
    <row r="21613" spans="4:4">
      <c r="D21613"/>
    </row>
    <row r="21614" spans="4:4">
      <c r="D21614"/>
    </row>
    <row r="21615" spans="4:4">
      <c r="D21615"/>
    </row>
    <row r="21616" spans="4:4">
      <c r="D21616"/>
    </row>
    <row r="21617" spans="4:4">
      <c r="D21617"/>
    </row>
    <row r="21618" spans="4:4">
      <c r="D21618"/>
    </row>
    <row r="21619" spans="4:4">
      <c r="D21619"/>
    </row>
    <row r="21620" spans="4:4">
      <c r="D21620"/>
    </row>
    <row r="21621" spans="4:4">
      <c r="D21621"/>
    </row>
    <row r="21622" spans="4:4">
      <c r="D21622"/>
    </row>
    <row r="21623" spans="4:4">
      <c r="D21623"/>
    </row>
    <row r="21624" spans="4:4">
      <c r="D21624"/>
    </row>
    <row r="21625" spans="4:4">
      <c r="D21625"/>
    </row>
    <row r="21626" spans="4:4">
      <c r="D21626"/>
    </row>
    <row r="21627" spans="4:4">
      <c r="D21627"/>
    </row>
    <row r="21628" spans="4:4">
      <c r="D21628"/>
    </row>
    <row r="21629" spans="4:4">
      <c r="D21629"/>
    </row>
    <row r="21630" spans="4:4">
      <c r="D21630"/>
    </row>
    <row r="21631" spans="4:4">
      <c r="D21631"/>
    </row>
    <row r="21632" spans="4:4">
      <c r="D21632"/>
    </row>
    <row r="21633" spans="4:4">
      <c r="D21633"/>
    </row>
    <row r="21634" spans="4:4">
      <c r="D21634"/>
    </row>
    <row r="21635" spans="4:4">
      <c r="D21635"/>
    </row>
    <row r="21636" spans="4:4">
      <c r="D21636"/>
    </row>
    <row r="21637" spans="4:4">
      <c r="D21637"/>
    </row>
    <row r="21638" spans="4:4">
      <c r="D21638"/>
    </row>
    <row r="21639" spans="4:4">
      <c r="D21639"/>
    </row>
    <row r="21640" spans="4:4">
      <c r="D21640"/>
    </row>
    <row r="21641" spans="4:4">
      <c r="D21641"/>
    </row>
    <row r="21642" spans="4:4">
      <c r="D21642"/>
    </row>
    <row r="21643" spans="4:4">
      <c r="D21643"/>
    </row>
    <row r="21644" spans="4:4">
      <c r="D21644"/>
    </row>
    <row r="21645" spans="4:4">
      <c r="D21645"/>
    </row>
    <row r="21646" spans="4:4">
      <c r="D21646"/>
    </row>
    <row r="21647" spans="4:4">
      <c r="D21647"/>
    </row>
    <row r="21648" spans="4:4">
      <c r="D21648"/>
    </row>
    <row r="21649" spans="4:4">
      <c r="D21649"/>
    </row>
    <row r="21650" spans="4:4">
      <c r="D21650"/>
    </row>
    <row r="21651" spans="4:4">
      <c r="D21651"/>
    </row>
    <row r="21652" spans="4:4">
      <c r="D21652"/>
    </row>
    <row r="21653" spans="4:4">
      <c r="D21653"/>
    </row>
    <row r="21654" spans="4:4">
      <c r="D21654"/>
    </row>
    <row r="21655" spans="4:4">
      <c r="D21655"/>
    </row>
    <row r="21656" spans="4:4">
      <c r="D21656"/>
    </row>
    <row r="21657" spans="4:4">
      <c r="D21657"/>
    </row>
    <row r="21658" spans="4:4">
      <c r="D21658"/>
    </row>
    <row r="21659" spans="4:4">
      <c r="D21659"/>
    </row>
    <row r="21660" spans="4:4">
      <c r="D21660"/>
    </row>
    <row r="21661" spans="4:4">
      <c r="D21661"/>
    </row>
    <row r="21662" spans="4:4">
      <c r="D21662"/>
    </row>
    <row r="21663" spans="4:4">
      <c r="D21663"/>
    </row>
    <row r="21664" spans="4:4">
      <c r="D21664"/>
    </row>
    <row r="21665" spans="4:4">
      <c r="D21665"/>
    </row>
    <row r="21666" spans="4:4">
      <c r="D21666"/>
    </row>
    <row r="21667" spans="4:4">
      <c r="D21667"/>
    </row>
    <row r="21668" spans="4:4">
      <c r="D21668"/>
    </row>
    <row r="21669" spans="4:4">
      <c r="D21669"/>
    </row>
    <row r="21670" spans="4:4">
      <c r="D21670"/>
    </row>
    <row r="21671" spans="4:4">
      <c r="D21671"/>
    </row>
    <row r="21672" spans="4:4">
      <c r="D21672"/>
    </row>
    <row r="21673" spans="4:4">
      <c r="D21673"/>
    </row>
    <row r="21674" spans="4:4">
      <c r="D21674"/>
    </row>
    <row r="21675" spans="4:4">
      <c r="D21675"/>
    </row>
    <row r="21676" spans="4:4">
      <c r="D21676"/>
    </row>
    <row r="21677" spans="4:4">
      <c r="D21677"/>
    </row>
    <row r="21678" spans="4:4">
      <c r="D21678"/>
    </row>
    <row r="21679" spans="4:4">
      <c r="D21679"/>
    </row>
    <row r="21680" spans="4:4">
      <c r="D21680"/>
    </row>
    <row r="21681" spans="4:4">
      <c r="D21681"/>
    </row>
    <row r="21682" spans="4:4">
      <c r="D21682"/>
    </row>
    <row r="21683" spans="4:4">
      <c r="D21683"/>
    </row>
    <row r="21684" spans="4:4">
      <c r="D21684"/>
    </row>
    <row r="21685" spans="4:4">
      <c r="D21685"/>
    </row>
    <row r="21686" spans="4:4">
      <c r="D21686"/>
    </row>
    <row r="21687" spans="4:4">
      <c r="D21687"/>
    </row>
    <row r="21688" spans="4:4">
      <c r="D21688"/>
    </row>
    <row r="21689" spans="4:4">
      <c r="D21689"/>
    </row>
    <row r="21690" spans="4:4">
      <c r="D21690"/>
    </row>
    <row r="21691" spans="4:4">
      <c r="D21691"/>
    </row>
    <row r="21692" spans="4:4">
      <c r="D21692"/>
    </row>
    <row r="21693" spans="4:4">
      <c r="D21693"/>
    </row>
    <row r="21694" spans="4:4">
      <c r="D21694"/>
    </row>
    <row r="21695" spans="4:4">
      <c r="D21695"/>
    </row>
    <row r="21696" spans="4:4">
      <c r="D21696"/>
    </row>
    <row r="21697" spans="4:4">
      <c r="D21697"/>
    </row>
    <row r="21698" spans="4:4">
      <c r="D21698"/>
    </row>
    <row r="21699" spans="4:4">
      <c r="D21699"/>
    </row>
    <row r="21700" spans="4:4">
      <c r="D21700"/>
    </row>
    <row r="21701" spans="4:4">
      <c r="D21701"/>
    </row>
    <row r="21702" spans="4:4">
      <c r="D21702"/>
    </row>
    <row r="21703" spans="4:4">
      <c r="D21703"/>
    </row>
    <row r="21704" spans="4:4">
      <c r="D21704"/>
    </row>
    <row r="21705" spans="4:4">
      <c r="D21705"/>
    </row>
    <row r="21706" spans="4:4">
      <c r="D21706"/>
    </row>
    <row r="21707" spans="4:4">
      <c r="D21707"/>
    </row>
    <row r="21708" spans="4:4">
      <c r="D21708"/>
    </row>
    <row r="21709" spans="4:4">
      <c r="D21709"/>
    </row>
    <row r="21710" spans="4:4">
      <c r="D21710"/>
    </row>
    <row r="21711" spans="4:4">
      <c r="D21711"/>
    </row>
    <row r="21712" spans="4:4">
      <c r="D21712"/>
    </row>
    <row r="21713" spans="4:4">
      <c r="D21713"/>
    </row>
    <row r="21714" spans="4:4">
      <c r="D21714"/>
    </row>
    <row r="21715" spans="4:4">
      <c r="D21715"/>
    </row>
    <row r="21716" spans="4:4">
      <c r="D21716"/>
    </row>
    <row r="21717" spans="4:4">
      <c r="D21717"/>
    </row>
    <row r="21718" spans="4:4">
      <c r="D21718"/>
    </row>
    <row r="21719" spans="4:4">
      <c r="D21719"/>
    </row>
    <row r="21720" spans="4:4">
      <c r="D21720"/>
    </row>
    <row r="21721" spans="4:4">
      <c r="D21721"/>
    </row>
    <row r="21722" spans="4:4">
      <c r="D21722"/>
    </row>
    <row r="21723" spans="4:4">
      <c r="D21723"/>
    </row>
    <row r="21724" spans="4:4">
      <c r="D21724"/>
    </row>
    <row r="21725" spans="4:4">
      <c r="D21725"/>
    </row>
    <row r="21726" spans="4:4">
      <c r="D21726"/>
    </row>
    <row r="21727" spans="4:4">
      <c r="D21727"/>
    </row>
    <row r="21728" spans="4:4">
      <c r="D21728"/>
    </row>
    <row r="21729" spans="4:4">
      <c r="D21729"/>
    </row>
    <row r="21730" spans="4:4">
      <c r="D21730"/>
    </row>
    <row r="21731" spans="4:4">
      <c r="D21731"/>
    </row>
    <row r="21732" spans="4:4">
      <c r="D21732"/>
    </row>
    <row r="21733" spans="4:4">
      <c r="D21733"/>
    </row>
    <row r="21734" spans="4:4">
      <c r="D21734"/>
    </row>
    <row r="21735" spans="4:4">
      <c r="D21735"/>
    </row>
    <row r="21736" spans="4:4">
      <c r="D21736"/>
    </row>
    <row r="21737" spans="4:4">
      <c r="D21737"/>
    </row>
    <row r="21738" spans="4:4">
      <c r="D21738"/>
    </row>
    <row r="21739" spans="4:4">
      <c r="D21739"/>
    </row>
    <row r="21740" spans="4:4">
      <c r="D21740"/>
    </row>
    <row r="21741" spans="4:4">
      <c r="D21741"/>
    </row>
    <row r="21742" spans="4:4">
      <c r="D21742"/>
    </row>
    <row r="21743" spans="4:4">
      <c r="D21743"/>
    </row>
    <row r="21744" spans="4:4">
      <c r="D21744"/>
    </row>
    <row r="21745" spans="4:4">
      <c r="D21745"/>
    </row>
    <row r="21746" spans="4:4">
      <c r="D21746"/>
    </row>
    <row r="21747" spans="4:4">
      <c r="D21747"/>
    </row>
    <row r="21748" spans="4:4">
      <c r="D21748"/>
    </row>
    <row r="21749" spans="4:4">
      <c r="D21749"/>
    </row>
    <row r="21750" spans="4:4">
      <c r="D21750"/>
    </row>
    <row r="21751" spans="4:4">
      <c r="D21751"/>
    </row>
    <row r="21752" spans="4:4">
      <c r="D21752"/>
    </row>
    <row r="21753" spans="4:4">
      <c r="D21753"/>
    </row>
    <row r="21754" spans="4:4">
      <c r="D21754"/>
    </row>
    <row r="21755" spans="4:4">
      <c r="D21755"/>
    </row>
    <row r="21756" spans="4:4">
      <c r="D21756"/>
    </row>
    <row r="21757" spans="4:4">
      <c r="D21757"/>
    </row>
    <row r="21758" spans="4:4">
      <c r="D21758"/>
    </row>
    <row r="21759" spans="4:4">
      <c r="D21759"/>
    </row>
    <row r="21760" spans="4:4">
      <c r="D21760"/>
    </row>
    <row r="21761" spans="4:4">
      <c r="D21761"/>
    </row>
    <row r="21762" spans="4:4">
      <c r="D21762"/>
    </row>
    <row r="21763" spans="4:4">
      <c r="D21763"/>
    </row>
    <row r="21764" spans="4:4">
      <c r="D21764"/>
    </row>
    <row r="21765" spans="4:4">
      <c r="D21765"/>
    </row>
    <row r="21766" spans="4:4">
      <c r="D21766"/>
    </row>
    <row r="21767" spans="4:4">
      <c r="D21767"/>
    </row>
    <row r="21768" spans="4:4">
      <c r="D21768"/>
    </row>
    <row r="21769" spans="4:4">
      <c r="D21769"/>
    </row>
    <row r="21770" spans="4:4">
      <c r="D21770"/>
    </row>
    <row r="21771" spans="4:4">
      <c r="D21771"/>
    </row>
    <row r="21772" spans="4:4">
      <c r="D21772"/>
    </row>
    <row r="21773" spans="4:4">
      <c r="D21773"/>
    </row>
    <row r="21774" spans="4:4">
      <c r="D21774"/>
    </row>
    <row r="21775" spans="4:4">
      <c r="D21775"/>
    </row>
    <row r="21776" spans="4:4">
      <c r="D21776"/>
    </row>
    <row r="21777" spans="4:4">
      <c r="D21777"/>
    </row>
    <row r="21778" spans="4:4">
      <c r="D21778"/>
    </row>
    <row r="21779" spans="4:4">
      <c r="D21779"/>
    </row>
    <row r="21780" spans="4:4">
      <c r="D21780"/>
    </row>
    <row r="21781" spans="4:4">
      <c r="D21781"/>
    </row>
    <row r="21782" spans="4:4">
      <c r="D21782"/>
    </row>
    <row r="21783" spans="4:4">
      <c r="D21783"/>
    </row>
    <row r="21784" spans="4:4">
      <c r="D21784"/>
    </row>
    <row r="21785" spans="4:4">
      <c r="D21785"/>
    </row>
    <row r="21786" spans="4:4">
      <c r="D21786"/>
    </row>
    <row r="21787" spans="4:4">
      <c r="D21787"/>
    </row>
    <row r="21788" spans="4:4">
      <c r="D21788"/>
    </row>
    <row r="21789" spans="4:4">
      <c r="D21789"/>
    </row>
    <row r="21790" spans="4:4">
      <c r="D21790"/>
    </row>
    <row r="21791" spans="4:4">
      <c r="D21791"/>
    </row>
    <row r="21792" spans="4:4">
      <c r="D21792"/>
    </row>
    <row r="21793" spans="4:4">
      <c r="D21793"/>
    </row>
    <row r="21794" spans="4:4">
      <c r="D21794"/>
    </row>
    <row r="21795" spans="4:4">
      <c r="D21795"/>
    </row>
    <row r="21796" spans="4:4">
      <c r="D21796"/>
    </row>
    <row r="21797" spans="4:4">
      <c r="D21797"/>
    </row>
    <row r="21798" spans="4:4">
      <c r="D21798"/>
    </row>
    <row r="21799" spans="4:4">
      <c r="D21799"/>
    </row>
    <row r="21800" spans="4:4">
      <c r="D21800"/>
    </row>
    <row r="21801" spans="4:4">
      <c r="D21801"/>
    </row>
    <row r="21802" spans="4:4">
      <c r="D21802"/>
    </row>
    <row r="21803" spans="4:4">
      <c r="D21803"/>
    </row>
    <row r="21804" spans="4:4">
      <c r="D21804"/>
    </row>
    <row r="21805" spans="4:4">
      <c r="D21805"/>
    </row>
    <row r="21806" spans="4:4">
      <c r="D21806"/>
    </row>
    <row r="21807" spans="4:4">
      <c r="D21807"/>
    </row>
    <row r="21808" spans="4:4">
      <c r="D21808"/>
    </row>
    <row r="21809" spans="4:4">
      <c r="D21809"/>
    </row>
    <row r="21810" spans="4:4">
      <c r="D21810"/>
    </row>
    <row r="21811" spans="4:4">
      <c r="D21811"/>
    </row>
    <row r="21812" spans="4:4">
      <c r="D21812"/>
    </row>
    <row r="21813" spans="4:4">
      <c r="D21813"/>
    </row>
    <row r="21814" spans="4:4">
      <c r="D21814"/>
    </row>
    <row r="21815" spans="4:4">
      <c r="D21815"/>
    </row>
    <row r="21816" spans="4:4">
      <c r="D21816"/>
    </row>
    <row r="21817" spans="4:4">
      <c r="D21817"/>
    </row>
    <row r="21818" spans="4:4">
      <c r="D21818"/>
    </row>
    <row r="21819" spans="4:4">
      <c r="D21819"/>
    </row>
    <row r="21820" spans="4:4">
      <c r="D21820"/>
    </row>
    <row r="21821" spans="4:4">
      <c r="D21821"/>
    </row>
    <row r="21822" spans="4:4">
      <c r="D21822"/>
    </row>
    <row r="21823" spans="4:4">
      <c r="D21823"/>
    </row>
    <row r="21824" spans="4:4">
      <c r="D21824"/>
    </row>
    <row r="21825" spans="4:4">
      <c r="D21825"/>
    </row>
    <row r="21826" spans="4:4">
      <c r="D21826"/>
    </row>
    <row r="21827" spans="4:4">
      <c r="D21827"/>
    </row>
    <row r="21828" spans="4:4">
      <c r="D21828"/>
    </row>
    <row r="21829" spans="4:4">
      <c r="D21829"/>
    </row>
    <row r="21830" spans="4:4">
      <c r="D21830"/>
    </row>
    <row r="21831" spans="4:4">
      <c r="D21831"/>
    </row>
    <row r="21832" spans="4:4">
      <c r="D21832"/>
    </row>
    <row r="21833" spans="4:4">
      <c r="D21833"/>
    </row>
    <row r="21834" spans="4:4">
      <c r="D21834"/>
    </row>
    <row r="21835" spans="4:4">
      <c r="D21835"/>
    </row>
    <row r="21836" spans="4:4">
      <c r="D21836"/>
    </row>
    <row r="21837" spans="4:4">
      <c r="D21837"/>
    </row>
    <row r="21838" spans="4:4">
      <c r="D21838"/>
    </row>
    <row r="21839" spans="4:4">
      <c r="D21839"/>
    </row>
    <row r="21840" spans="4:4">
      <c r="D21840"/>
    </row>
    <row r="21841" spans="4:4">
      <c r="D21841"/>
    </row>
    <row r="21842" spans="4:4">
      <c r="D21842"/>
    </row>
    <row r="21843" spans="4:4">
      <c r="D21843"/>
    </row>
    <row r="21844" spans="4:4">
      <c r="D21844"/>
    </row>
    <row r="21845" spans="4:4">
      <c r="D21845"/>
    </row>
    <row r="21846" spans="4:4">
      <c r="D21846"/>
    </row>
    <row r="21847" spans="4:4">
      <c r="D21847"/>
    </row>
    <row r="21848" spans="4:4">
      <c r="D21848"/>
    </row>
    <row r="21849" spans="4:4">
      <c r="D21849"/>
    </row>
    <row r="21850" spans="4:4">
      <c r="D21850"/>
    </row>
    <row r="21851" spans="4:4">
      <c r="D21851"/>
    </row>
    <row r="21852" spans="4:4">
      <c r="D21852"/>
    </row>
    <row r="21853" spans="4:4">
      <c r="D21853"/>
    </row>
    <row r="21854" spans="4:4">
      <c r="D21854"/>
    </row>
    <row r="21855" spans="4:4">
      <c r="D21855"/>
    </row>
    <row r="21856" spans="4:4">
      <c r="D21856"/>
    </row>
    <row r="21857" spans="4:4">
      <c r="D21857"/>
    </row>
    <row r="21858" spans="4:4">
      <c r="D21858"/>
    </row>
    <row r="21859" spans="4:4">
      <c r="D21859"/>
    </row>
    <row r="21860" spans="4:4">
      <c r="D21860"/>
    </row>
    <row r="21861" spans="4:4">
      <c r="D21861"/>
    </row>
    <row r="21862" spans="4:4">
      <c r="D21862"/>
    </row>
    <row r="21863" spans="4:4">
      <c r="D21863"/>
    </row>
    <row r="21864" spans="4:4">
      <c r="D21864"/>
    </row>
    <row r="21865" spans="4:4">
      <c r="D21865"/>
    </row>
    <row r="21866" spans="4:4">
      <c r="D21866"/>
    </row>
    <row r="21867" spans="4:4">
      <c r="D21867"/>
    </row>
    <row r="21868" spans="4:4">
      <c r="D21868"/>
    </row>
    <row r="21869" spans="4:4">
      <c r="D21869"/>
    </row>
    <row r="21870" spans="4:4">
      <c r="D21870"/>
    </row>
    <row r="21871" spans="4:4">
      <c r="D21871"/>
    </row>
    <row r="21872" spans="4:4">
      <c r="D21872"/>
    </row>
    <row r="21873" spans="4:4">
      <c r="D21873"/>
    </row>
    <row r="21874" spans="4:4">
      <c r="D21874"/>
    </row>
    <row r="21875" spans="4:4">
      <c r="D21875"/>
    </row>
    <row r="21876" spans="4:4">
      <c r="D21876"/>
    </row>
    <row r="21877" spans="4:4">
      <c r="D21877"/>
    </row>
    <row r="21878" spans="4:4">
      <c r="D21878"/>
    </row>
    <row r="21879" spans="4:4">
      <c r="D21879"/>
    </row>
    <row r="21880" spans="4:4">
      <c r="D21880"/>
    </row>
    <row r="21881" spans="4:4">
      <c r="D21881"/>
    </row>
    <row r="21882" spans="4:4">
      <c r="D21882"/>
    </row>
    <row r="21883" spans="4:4">
      <c r="D21883"/>
    </row>
    <row r="21884" spans="4:4">
      <c r="D21884"/>
    </row>
    <row r="21885" spans="4:4">
      <c r="D21885"/>
    </row>
    <row r="21886" spans="4:4">
      <c r="D21886"/>
    </row>
    <row r="21887" spans="4:4">
      <c r="D21887"/>
    </row>
    <row r="21888" spans="4:4">
      <c r="D21888"/>
    </row>
    <row r="21889" spans="4:4">
      <c r="D21889"/>
    </row>
    <row r="21890" spans="4:4">
      <c r="D21890"/>
    </row>
    <row r="21891" spans="4:4">
      <c r="D21891"/>
    </row>
    <row r="21892" spans="4:4">
      <c r="D21892"/>
    </row>
    <row r="21893" spans="4:4">
      <c r="D21893"/>
    </row>
    <row r="21894" spans="4:4">
      <c r="D21894"/>
    </row>
    <row r="21895" spans="4:4">
      <c r="D21895"/>
    </row>
    <row r="21896" spans="4:4">
      <c r="D21896"/>
    </row>
    <row r="21897" spans="4:4">
      <c r="D21897"/>
    </row>
    <row r="21898" spans="4:4">
      <c r="D21898"/>
    </row>
    <row r="21899" spans="4:4">
      <c r="D21899"/>
    </row>
    <row r="21900" spans="4:4">
      <c r="D21900"/>
    </row>
    <row r="21901" spans="4:4">
      <c r="D21901"/>
    </row>
    <row r="21902" spans="4:4">
      <c r="D21902"/>
    </row>
    <row r="21903" spans="4:4">
      <c r="D21903"/>
    </row>
    <row r="21904" spans="4:4">
      <c r="D21904"/>
    </row>
    <row r="21905" spans="4:4">
      <c r="D21905"/>
    </row>
    <row r="21906" spans="4:4">
      <c r="D21906"/>
    </row>
    <row r="21907" spans="4:4">
      <c r="D21907"/>
    </row>
    <row r="21908" spans="4:4">
      <c r="D21908"/>
    </row>
    <row r="21909" spans="4:4">
      <c r="D21909"/>
    </row>
    <row r="21910" spans="4:4">
      <c r="D21910"/>
    </row>
    <row r="21911" spans="4:4">
      <c r="D21911"/>
    </row>
    <row r="21912" spans="4:4">
      <c r="D21912"/>
    </row>
    <row r="21913" spans="4:4">
      <c r="D21913"/>
    </row>
    <row r="21914" spans="4:4">
      <c r="D21914"/>
    </row>
    <row r="21915" spans="4:4">
      <c r="D21915"/>
    </row>
    <row r="21916" spans="4:4">
      <c r="D21916"/>
    </row>
    <row r="21917" spans="4:4">
      <c r="D21917"/>
    </row>
    <row r="21918" spans="4:4">
      <c r="D21918"/>
    </row>
    <row r="21919" spans="4:4">
      <c r="D21919"/>
    </row>
    <row r="21920" spans="4:4">
      <c r="D21920"/>
    </row>
    <row r="21921" spans="4:4">
      <c r="D21921"/>
    </row>
    <row r="21922" spans="4:4">
      <c r="D21922"/>
    </row>
    <row r="21923" spans="4:4">
      <c r="D21923"/>
    </row>
    <row r="21924" spans="4:4">
      <c r="D21924"/>
    </row>
    <row r="21925" spans="4:4">
      <c r="D21925"/>
    </row>
    <row r="21926" spans="4:4">
      <c r="D21926"/>
    </row>
    <row r="21927" spans="4:4">
      <c r="D21927"/>
    </row>
    <row r="21928" spans="4:4">
      <c r="D21928"/>
    </row>
    <row r="21929" spans="4:4">
      <c r="D21929"/>
    </row>
    <row r="21930" spans="4:4">
      <c r="D21930"/>
    </row>
    <row r="21931" spans="4:4">
      <c r="D21931"/>
    </row>
    <row r="21932" spans="4:4">
      <c r="D21932"/>
    </row>
    <row r="21933" spans="4:4">
      <c r="D21933"/>
    </row>
    <row r="21934" spans="4:4">
      <c r="D21934"/>
    </row>
    <row r="21935" spans="4:4">
      <c r="D21935"/>
    </row>
    <row r="21936" spans="4:4">
      <c r="D21936"/>
    </row>
    <row r="21937" spans="4:4">
      <c r="D21937"/>
    </row>
    <row r="21938" spans="4:4">
      <c r="D21938"/>
    </row>
    <row r="21939" spans="4:4">
      <c r="D21939"/>
    </row>
    <row r="21940" spans="4:4">
      <c r="D21940"/>
    </row>
    <row r="21941" spans="4:4">
      <c r="D21941"/>
    </row>
    <row r="21942" spans="4:4">
      <c r="D21942"/>
    </row>
    <row r="21943" spans="4:4">
      <c r="D21943"/>
    </row>
    <row r="21944" spans="4:4">
      <c r="D21944"/>
    </row>
    <row r="21945" spans="4:4">
      <c r="D21945"/>
    </row>
    <row r="21946" spans="4:4">
      <c r="D21946"/>
    </row>
    <row r="21947" spans="4:4">
      <c r="D21947"/>
    </row>
    <row r="21948" spans="4:4">
      <c r="D21948"/>
    </row>
    <row r="21949" spans="4:4">
      <c r="D21949"/>
    </row>
    <row r="21950" spans="4:4">
      <c r="D21950"/>
    </row>
    <row r="21951" spans="4:4">
      <c r="D21951"/>
    </row>
    <row r="21952" spans="4:4">
      <c r="D21952"/>
    </row>
    <row r="21953" spans="4:4">
      <c r="D21953"/>
    </row>
    <row r="21954" spans="4:4">
      <c r="D21954"/>
    </row>
    <row r="21955" spans="4:4">
      <c r="D21955"/>
    </row>
    <row r="21956" spans="4:4">
      <c r="D21956"/>
    </row>
    <row r="21957" spans="4:4">
      <c r="D21957"/>
    </row>
    <row r="21958" spans="4:4">
      <c r="D21958"/>
    </row>
    <row r="21959" spans="4:4">
      <c r="D21959"/>
    </row>
    <row r="21960" spans="4:4">
      <c r="D21960"/>
    </row>
    <row r="21961" spans="4:4">
      <c r="D21961"/>
    </row>
    <row r="21962" spans="4:4">
      <c r="D21962"/>
    </row>
    <row r="21963" spans="4:4">
      <c r="D21963"/>
    </row>
    <row r="21964" spans="4:4">
      <c r="D21964"/>
    </row>
    <row r="21965" spans="4:4">
      <c r="D21965"/>
    </row>
    <row r="21966" spans="4:4">
      <c r="D21966"/>
    </row>
    <row r="21967" spans="4:4">
      <c r="D21967"/>
    </row>
    <row r="21968" spans="4:4">
      <c r="D21968"/>
    </row>
    <row r="21969" spans="4:4">
      <c r="D21969"/>
    </row>
    <row r="21970" spans="4:4">
      <c r="D21970"/>
    </row>
    <row r="21971" spans="4:4">
      <c r="D21971"/>
    </row>
    <row r="21972" spans="4:4">
      <c r="D21972"/>
    </row>
    <row r="21973" spans="4:4">
      <c r="D21973"/>
    </row>
    <row r="21974" spans="4:4">
      <c r="D21974"/>
    </row>
    <row r="21975" spans="4:4">
      <c r="D21975"/>
    </row>
    <row r="21976" spans="4:4">
      <c r="D21976"/>
    </row>
    <row r="21977" spans="4:4">
      <c r="D21977"/>
    </row>
    <row r="21978" spans="4:4">
      <c r="D21978"/>
    </row>
    <row r="21979" spans="4:4">
      <c r="D21979"/>
    </row>
    <row r="21980" spans="4:4">
      <c r="D21980"/>
    </row>
    <row r="21981" spans="4:4">
      <c r="D21981"/>
    </row>
    <row r="21982" spans="4:4">
      <c r="D21982"/>
    </row>
    <row r="21983" spans="4:4">
      <c r="D21983"/>
    </row>
    <row r="21984" spans="4:4">
      <c r="D21984"/>
    </row>
    <row r="21985" spans="4:4">
      <c r="D21985"/>
    </row>
    <row r="21986" spans="4:4">
      <c r="D21986"/>
    </row>
    <row r="21987" spans="4:4">
      <c r="D21987"/>
    </row>
    <row r="21988" spans="4:4">
      <c r="D21988"/>
    </row>
    <row r="21989" spans="4:4">
      <c r="D21989"/>
    </row>
    <row r="21990" spans="4:4">
      <c r="D21990"/>
    </row>
    <row r="21991" spans="4:4">
      <c r="D21991"/>
    </row>
    <row r="21992" spans="4:4">
      <c r="D21992"/>
    </row>
    <row r="21993" spans="4:4">
      <c r="D21993"/>
    </row>
    <row r="21994" spans="4:4">
      <c r="D21994"/>
    </row>
    <row r="21995" spans="4:4">
      <c r="D21995"/>
    </row>
    <row r="21996" spans="4:4">
      <c r="D21996"/>
    </row>
    <row r="21997" spans="4:4">
      <c r="D21997"/>
    </row>
    <row r="21998" spans="4:4">
      <c r="D21998"/>
    </row>
    <row r="21999" spans="4:4">
      <c r="D21999"/>
    </row>
    <row r="22000" spans="4:4">
      <c r="D22000"/>
    </row>
    <row r="22001" spans="4:4">
      <c r="D22001"/>
    </row>
    <row r="22002" spans="4:4">
      <c r="D22002"/>
    </row>
    <row r="22003" spans="4:4">
      <c r="D22003"/>
    </row>
    <row r="22004" spans="4:4">
      <c r="D22004"/>
    </row>
    <row r="22005" spans="4:4">
      <c r="D22005"/>
    </row>
    <row r="22006" spans="4:4">
      <c r="D22006"/>
    </row>
    <row r="22007" spans="4:4">
      <c r="D22007"/>
    </row>
    <row r="22008" spans="4:4">
      <c r="D22008"/>
    </row>
    <row r="22009" spans="4:4">
      <c r="D22009"/>
    </row>
    <row r="22010" spans="4:4">
      <c r="D22010"/>
    </row>
    <row r="22011" spans="4:4">
      <c r="D22011"/>
    </row>
    <row r="22012" spans="4:4">
      <c r="D22012"/>
    </row>
    <row r="22013" spans="4:4">
      <c r="D22013"/>
    </row>
    <row r="22014" spans="4:4">
      <c r="D22014"/>
    </row>
    <row r="22015" spans="4:4">
      <c r="D22015"/>
    </row>
    <row r="22016" spans="4:4">
      <c r="D22016"/>
    </row>
    <row r="22017" spans="4:4">
      <c r="D22017"/>
    </row>
    <row r="22018" spans="4:4">
      <c r="D22018"/>
    </row>
    <row r="22019" spans="4:4">
      <c r="D22019"/>
    </row>
    <row r="22020" spans="4:4">
      <c r="D22020"/>
    </row>
    <row r="22021" spans="4:4">
      <c r="D22021"/>
    </row>
    <row r="22022" spans="4:4">
      <c r="D22022"/>
    </row>
    <row r="22023" spans="4:4">
      <c r="D22023"/>
    </row>
    <row r="22024" spans="4:4">
      <c r="D22024"/>
    </row>
    <row r="22025" spans="4:4">
      <c r="D22025"/>
    </row>
    <row r="22026" spans="4:4">
      <c r="D22026"/>
    </row>
    <row r="22027" spans="4:4">
      <c r="D22027"/>
    </row>
    <row r="22028" spans="4:4">
      <c r="D22028"/>
    </row>
    <row r="22029" spans="4:4">
      <c r="D22029"/>
    </row>
    <row r="22030" spans="4:4">
      <c r="D22030"/>
    </row>
    <row r="22031" spans="4:4">
      <c r="D22031"/>
    </row>
    <row r="22032" spans="4:4">
      <c r="D22032"/>
    </row>
    <row r="22033" spans="4:4">
      <c r="D22033"/>
    </row>
    <row r="22034" spans="4:4">
      <c r="D22034"/>
    </row>
    <row r="22035" spans="4:4">
      <c r="D22035"/>
    </row>
    <row r="22036" spans="4:4">
      <c r="D22036"/>
    </row>
    <row r="22037" spans="4:4">
      <c r="D22037"/>
    </row>
    <row r="22038" spans="4:4">
      <c r="D22038"/>
    </row>
    <row r="22039" spans="4:4">
      <c r="D22039"/>
    </row>
    <row r="22040" spans="4:4">
      <c r="D22040"/>
    </row>
    <row r="22041" spans="4:4">
      <c r="D22041"/>
    </row>
    <row r="22042" spans="4:4">
      <c r="D22042"/>
    </row>
    <row r="22043" spans="4:4">
      <c r="D22043"/>
    </row>
    <row r="22044" spans="4:4">
      <c r="D22044"/>
    </row>
    <row r="22045" spans="4:4">
      <c r="D22045"/>
    </row>
    <row r="22046" spans="4:4">
      <c r="D22046"/>
    </row>
    <row r="22047" spans="4:4">
      <c r="D22047"/>
    </row>
    <row r="22048" spans="4:4">
      <c r="D22048"/>
    </row>
    <row r="22049" spans="4:4">
      <c r="D22049"/>
    </row>
    <row r="22050" spans="4:4">
      <c r="D22050"/>
    </row>
    <row r="22051" spans="4:4">
      <c r="D22051"/>
    </row>
    <row r="22052" spans="4:4">
      <c r="D22052"/>
    </row>
    <row r="22053" spans="4:4">
      <c r="D22053"/>
    </row>
    <row r="22054" spans="4:4">
      <c r="D22054"/>
    </row>
    <row r="22055" spans="4:4">
      <c r="D22055"/>
    </row>
    <row r="22056" spans="4:4">
      <c r="D22056"/>
    </row>
    <row r="22057" spans="4:4">
      <c r="D22057"/>
    </row>
    <row r="22058" spans="4:4">
      <c r="D22058"/>
    </row>
    <row r="22059" spans="4:4">
      <c r="D22059"/>
    </row>
    <row r="22060" spans="4:4">
      <c r="D22060"/>
    </row>
    <row r="22061" spans="4:4">
      <c r="D22061"/>
    </row>
    <row r="22062" spans="4:4">
      <c r="D22062"/>
    </row>
    <row r="22063" spans="4:4">
      <c r="D22063"/>
    </row>
    <row r="22064" spans="4:4">
      <c r="D22064"/>
    </row>
    <row r="22065" spans="4:4">
      <c r="D22065"/>
    </row>
    <row r="22066" spans="4:4">
      <c r="D22066"/>
    </row>
    <row r="22067" spans="4:4">
      <c r="D22067"/>
    </row>
    <row r="22068" spans="4:4">
      <c r="D22068"/>
    </row>
    <row r="22069" spans="4:4">
      <c r="D22069"/>
    </row>
    <row r="22070" spans="4:4">
      <c r="D22070"/>
    </row>
    <row r="22071" spans="4:4">
      <c r="D22071"/>
    </row>
    <row r="22072" spans="4:4">
      <c r="D22072"/>
    </row>
    <row r="22073" spans="4:4">
      <c r="D22073"/>
    </row>
    <row r="22074" spans="4:4">
      <c r="D22074"/>
    </row>
    <row r="22075" spans="4:4">
      <c r="D22075"/>
    </row>
    <row r="22076" spans="4:4">
      <c r="D22076"/>
    </row>
    <row r="22077" spans="4:4">
      <c r="D22077"/>
    </row>
    <row r="22078" spans="4:4">
      <c r="D22078"/>
    </row>
    <row r="22079" spans="4:4">
      <c r="D22079"/>
    </row>
    <row r="22080" spans="4:4">
      <c r="D22080"/>
    </row>
    <row r="22081" spans="4:4">
      <c r="D22081"/>
    </row>
    <row r="22082" spans="4:4">
      <c r="D22082"/>
    </row>
    <row r="22083" spans="4:4">
      <c r="D22083"/>
    </row>
    <row r="22084" spans="4:4">
      <c r="D22084"/>
    </row>
    <row r="22085" spans="4:4">
      <c r="D22085"/>
    </row>
    <row r="22086" spans="4:4">
      <c r="D22086"/>
    </row>
    <row r="22087" spans="4:4">
      <c r="D22087"/>
    </row>
    <row r="22088" spans="4:4">
      <c r="D22088"/>
    </row>
    <row r="22089" spans="4:4">
      <c r="D22089"/>
    </row>
    <row r="22090" spans="4:4">
      <c r="D22090"/>
    </row>
    <row r="22091" spans="4:4">
      <c r="D22091"/>
    </row>
    <row r="22092" spans="4:4">
      <c r="D22092"/>
    </row>
    <row r="22093" spans="4:4">
      <c r="D22093"/>
    </row>
    <row r="22094" spans="4:4">
      <c r="D22094"/>
    </row>
    <row r="22095" spans="4:4">
      <c r="D22095"/>
    </row>
    <row r="22096" spans="4:4">
      <c r="D22096"/>
    </row>
    <row r="22097" spans="4:4">
      <c r="D22097"/>
    </row>
    <row r="22098" spans="4:4">
      <c r="D22098"/>
    </row>
    <row r="22099" spans="4:4">
      <c r="D22099"/>
    </row>
    <row r="22100" spans="4:4">
      <c r="D22100"/>
    </row>
    <row r="22101" spans="4:4">
      <c r="D22101"/>
    </row>
    <row r="22102" spans="4:4">
      <c r="D22102"/>
    </row>
    <row r="22103" spans="4:4">
      <c r="D22103"/>
    </row>
    <row r="22104" spans="4:4">
      <c r="D22104"/>
    </row>
    <row r="22105" spans="4:4">
      <c r="D22105"/>
    </row>
    <row r="22106" spans="4:4">
      <c r="D22106"/>
    </row>
    <row r="22107" spans="4:4">
      <c r="D22107"/>
    </row>
    <row r="22108" spans="4:4">
      <c r="D22108"/>
    </row>
    <row r="22109" spans="4:4">
      <c r="D22109"/>
    </row>
    <row r="22110" spans="4:4">
      <c r="D22110"/>
    </row>
    <row r="22111" spans="4:4">
      <c r="D22111"/>
    </row>
    <row r="22112" spans="4:4">
      <c r="D22112"/>
    </row>
    <row r="22113" spans="4:4">
      <c r="D22113"/>
    </row>
    <row r="22114" spans="4:4">
      <c r="D22114"/>
    </row>
    <row r="22115" spans="4:4">
      <c r="D22115"/>
    </row>
    <row r="22116" spans="4:4">
      <c r="D22116"/>
    </row>
    <row r="22117" spans="4:4">
      <c r="D22117"/>
    </row>
    <row r="22118" spans="4:4">
      <c r="D22118"/>
    </row>
    <row r="22119" spans="4:4">
      <c r="D22119"/>
    </row>
    <row r="22120" spans="4:4">
      <c r="D22120"/>
    </row>
    <row r="22121" spans="4:4">
      <c r="D22121"/>
    </row>
    <row r="22122" spans="4:4">
      <c r="D22122"/>
    </row>
    <row r="22123" spans="4:4">
      <c r="D22123"/>
    </row>
    <row r="22124" spans="4:4">
      <c r="D22124"/>
    </row>
    <row r="22125" spans="4:4">
      <c r="D22125"/>
    </row>
    <row r="22126" spans="4:4">
      <c r="D22126"/>
    </row>
    <row r="22127" spans="4:4">
      <c r="D22127"/>
    </row>
    <row r="22128" spans="4:4">
      <c r="D22128"/>
    </row>
    <row r="22129" spans="4:4">
      <c r="D22129"/>
    </row>
    <row r="22130" spans="4:4">
      <c r="D22130"/>
    </row>
    <row r="22131" spans="4:4">
      <c r="D22131"/>
    </row>
    <row r="22132" spans="4:4">
      <c r="D22132"/>
    </row>
    <row r="22133" spans="4:4">
      <c r="D22133"/>
    </row>
    <row r="22134" spans="4:4">
      <c r="D22134"/>
    </row>
    <row r="22135" spans="4:4">
      <c r="D22135"/>
    </row>
    <row r="22136" spans="4:4">
      <c r="D22136"/>
    </row>
    <row r="22137" spans="4:4">
      <c r="D22137"/>
    </row>
    <row r="22138" spans="4:4">
      <c r="D22138"/>
    </row>
    <row r="22139" spans="4:4">
      <c r="D22139"/>
    </row>
    <row r="22140" spans="4:4">
      <c r="D22140"/>
    </row>
    <row r="22141" spans="4:4">
      <c r="D22141"/>
    </row>
    <row r="22142" spans="4:4">
      <c r="D22142"/>
    </row>
    <row r="22143" spans="4:4">
      <c r="D22143"/>
    </row>
    <row r="22144" spans="4:4">
      <c r="D22144"/>
    </row>
    <row r="22145" spans="4:4">
      <c r="D22145"/>
    </row>
    <row r="22146" spans="4:4">
      <c r="D22146"/>
    </row>
    <row r="22147" spans="4:4">
      <c r="D22147"/>
    </row>
    <row r="22148" spans="4:4">
      <c r="D22148"/>
    </row>
    <row r="22149" spans="4:4">
      <c r="D22149"/>
    </row>
    <row r="22150" spans="4:4">
      <c r="D22150"/>
    </row>
    <row r="22151" spans="4:4">
      <c r="D22151"/>
    </row>
    <row r="22152" spans="4:4">
      <c r="D22152"/>
    </row>
    <row r="22153" spans="4:4">
      <c r="D22153"/>
    </row>
    <row r="22154" spans="4:4">
      <c r="D22154"/>
    </row>
    <row r="22155" spans="4:4">
      <c r="D22155"/>
    </row>
    <row r="22156" spans="4:4">
      <c r="D22156"/>
    </row>
    <row r="22157" spans="4:4">
      <c r="D22157"/>
    </row>
    <row r="22158" spans="4:4">
      <c r="D22158"/>
    </row>
    <row r="22159" spans="4:4">
      <c r="D22159"/>
    </row>
    <row r="22160" spans="4:4">
      <c r="D22160"/>
    </row>
    <row r="22161" spans="4:4">
      <c r="D22161"/>
    </row>
    <row r="22162" spans="4:4">
      <c r="D22162"/>
    </row>
    <row r="22163" spans="4:4">
      <c r="D22163"/>
    </row>
    <row r="22164" spans="4:4">
      <c r="D22164"/>
    </row>
    <row r="22165" spans="4:4">
      <c r="D22165"/>
    </row>
    <row r="22166" spans="4:4">
      <c r="D22166"/>
    </row>
    <row r="22167" spans="4:4">
      <c r="D22167"/>
    </row>
    <row r="22168" spans="4:4">
      <c r="D22168"/>
    </row>
    <row r="22169" spans="4:4">
      <c r="D22169"/>
    </row>
    <row r="22170" spans="4:4">
      <c r="D22170"/>
    </row>
    <row r="22171" spans="4:4">
      <c r="D22171"/>
    </row>
    <row r="22172" spans="4:4">
      <c r="D22172"/>
    </row>
    <row r="22173" spans="4:4">
      <c r="D22173"/>
    </row>
    <row r="22174" spans="4:4">
      <c r="D22174"/>
    </row>
    <row r="22175" spans="4:4">
      <c r="D22175"/>
    </row>
    <row r="22176" spans="4:4">
      <c r="D22176"/>
    </row>
    <row r="22177" spans="4:4">
      <c r="D22177"/>
    </row>
    <row r="22178" spans="4:4">
      <c r="D22178"/>
    </row>
    <row r="22179" spans="4:4">
      <c r="D22179"/>
    </row>
    <row r="22180" spans="4:4">
      <c r="D22180"/>
    </row>
    <row r="22181" spans="4:4">
      <c r="D22181"/>
    </row>
    <row r="22182" spans="4:4">
      <c r="D22182"/>
    </row>
    <row r="22183" spans="4:4">
      <c r="D22183"/>
    </row>
    <row r="22184" spans="4:4">
      <c r="D22184"/>
    </row>
    <row r="22185" spans="4:4">
      <c r="D22185"/>
    </row>
    <row r="22186" spans="4:4">
      <c r="D22186"/>
    </row>
    <row r="22187" spans="4:4">
      <c r="D22187"/>
    </row>
    <row r="22188" spans="4:4">
      <c r="D22188"/>
    </row>
    <row r="22189" spans="4:4">
      <c r="D22189"/>
    </row>
    <row r="22190" spans="4:4">
      <c r="D22190"/>
    </row>
    <row r="22191" spans="4:4">
      <c r="D22191"/>
    </row>
    <row r="22192" spans="4:4">
      <c r="D22192"/>
    </row>
    <row r="22193" spans="4:4">
      <c r="D22193"/>
    </row>
    <row r="22194" spans="4:4">
      <c r="D22194"/>
    </row>
    <row r="22195" spans="4:4">
      <c r="D22195"/>
    </row>
    <row r="22196" spans="4:4">
      <c r="D22196"/>
    </row>
    <row r="22197" spans="4:4">
      <c r="D22197"/>
    </row>
    <row r="22198" spans="4:4">
      <c r="D22198"/>
    </row>
    <row r="22199" spans="4:4">
      <c r="D22199"/>
    </row>
    <row r="22200" spans="4:4">
      <c r="D22200"/>
    </row>
    <row r="22201" spans="4:4">
      <c r="D22201"/>
    </row>
    <row r="22202" spans="4:4">
      <c r="D22202"/>
    </row>
    <row r="22203" spans="4:4">
      <c r="D22203"/>
    </row>
    <row r="22204" spans="4:4">
      <c r="D22204"/>
    </row>
    <row r="22205" spans="4:4">
      <c r="D22205"/>
    </row>
    <row r="22206" spans="4:4">
      <c r="D22206"/>
    </row>
    <row r="22207" spans="4:4">
      <c r="D22207"/>
    </row>
    <row r="22208" spans="4:4">
      <c r="D22208"/>
    </row>
    <row r="22209" spans="4:4">
      <c r="D22209"/>
    </row>
    <row r="22210" spans="4:4">
      <c r="D22210"/>
    </row>
    <row r="22211" spans="4:4">
      <c r="D22211"/>
    </row>
    <row r="22212" spans="4:4">
      <c r="D22212"/>
    </row>
    <row r="22213" spans="4:4">
      <c r="D22213"/>
    </row>
    <row r="22214" spans="4:4">
      <c r="D22214"/>
    </row>
    <row r="22215" spans="4:4">
      <c r="D22215"/>
    </row>
    <row r="22216" spans="4:4">
      <c r="D22216"/>
    </row>
    <row r="22217" spans="4:4">
      <c r="D22217"/>
    </row>
    <row r="22218" spans="4:4">
      <c r="D22218"/>
    </row>
    <row r="22219" spans="4:4">
      <c r="D22219"/>
    </row>
    <row r="22220" spans="4:4">
      <c r="D22220"/>
    </row>
    <row r="22221" spans="4:4">
      <c r="D22221"/>
    </row>
    <row r="22222" spans="4:4">
      <c r="D22222"/>
    </row>
    <row r="22223" spans="4:4">
      <c r="D22223"/>
    </row>
    <row r="22224" spans="4:4">
      <c r="D22224"/>
    </row>
    <row r="22225" spans="4:4">
      <c r="D22225"/>
    </row>
    <row r="22226" spans="4:4">
      <c r="D22226"/>
    </row>
    <row r="22227" spans="4:4">
      <c r="D22227"/>
    </row>
    <row r="22228" spans="4:4">
      <c r="D22228"/>
    </row>
    <row r="22229" spans="4:4">
      <c r="D22229"/>
    </row>
    <row r="22230" spans="4:4">
      <c r="D22230"/>
    </row>
    <row r="22231" spans="4:4">
      <c r="D22231"/>
    </row>
    <row r="22232" spans="4:4">
      <c r="D22232"/>
    </row>
    <row r="22233" spans="4:4">
      <c r="D22233"/>
    </row>
    <row r="22234" spans="4:4">
      <c r="D22234"/>
    </row>
    <row r="22235" spans="4:4">
      <c r="D22235"/>
    </row>
    <row r="22236" spans="4:4">
      <c r="D22236"/>
    </row>
    <row r="22237" spans="4:4">
      <c r="D22237"/>
    </row>
    <row r="22238" spans="4:4">
      <c r="D22238"/>
    </row>
    <row r="22239" spans="4:4">
      <c r="D22239"/>
    </row>
    <row r="22240" spans="4:4">
      <c r="D22240"/>
    </row>
    <row r="22241" spans="4:4">
      <c r="D22241"/>
    </row>
    <row r="22242" spans="4:4">
      <c r="D22242"/>
    </row>
    <row r="22243" spans="4:4">
      <c r="D22243"/>
    </row>
    <row r="22244" spans="4:4">
      <c r="D22244"/>
    </row>
    <row r="22245" spans="4:4">
      <c r="D22245"/>
    </row>
    <row r="22246" spans="4:4">
      <c r="D22246"/>
    </row>
    <row r="22247" spans="4:4">
      <c r="D22247"/>
    </row>
    <row r="22248" spans="4:4">
      <c r="D22248"/>
    </row>
    <row r="22249" spans="4:4">
      <c r="D22249"/>
    </row>
    <row r="22250" spans="4:4">
      <c r="D22250"/>
    </row>
    <row r="22251" spans="4:4">
      <c r="D22251"/>
    </row>
    <row r="22252" spans="4:4">
      <c r="D22252"/>
    </row>
    <row r="22253" spans="4:4">
      <c r="D22253"/>
    </row>
    <row r="22254" spans="4:4">
      <c r="D22254"/>
    </row>
    <row r="22255" spans="4:4">
      <c r="D22255"/>
    </row>
    <row r="22256" spans="4:4">
      <c r="D22256"/>
    </row>
    <row r="22257" spans="4:4">
      <c r="D22257"/>
    </row>
    <row r="22258" spans="4:4">
      <c r="D22258"/>
    </row>
    <row r="22259" spans="4:4">
      <c r="D22259"/>
    </row>
    <row r="22260" spans="4:4">
      <c r="D22260"/>
    </row>
    <row r="22261" spans="4:4">
      <c r="D22261"/>
    </row>
    <row r="22262" spans="4:4">
      <c r="D22262"/>
    </row>
    <row r="22263" spans="4:4">
      <c r="D22263"/>
    </row>
    <row r="22264" spans="4:4">
      <c r="D22264"/>
    </row>
    <row r="22265" spans="4:4">
      <c r="D22265"/>
    </row>
    <row r="22266" spans="4:4">
      <c r="D22266"/>
    </row>
    <row r="22267" spans="4:4">
      <c r="D22267"/>
    </row>
    <row r="22268" spans="4:4">
      <c r="D22268"/>
    </row>
    <row r="22269" spans="4:4">
      <c r="D22269"/>
    </row>
    <row r="22270" spans="4:4">
      <c r="D22270"/>
    </row>
    <row r="22271" spans="4:4">
      <c r="D22271"/>
    </row>
    <row r="22272" spans="4:4">
      <c r="D22272"/>
    </row>
    <row r="22273" spans="4:4">
      <c r="D22273"/>
    </row>
    <row r="22274" spans="4:4">
      <c r="D22274"/>
    </row>
    <row r="22275" spans="4:4">
      <c r="D22275"/>
    </row>
    <row r="22276" spans="4:4">
      <c r="D22276"/>
    </row>
    <row r="22277" spans="4:4">
      <c r="D22277"/>
    </row>
    <row r="22278" spans="4:4">
      <c r="D22278"/>
    </row>
    <row r="22279" spans="4:4">
      <c r="D22279"/>
    </row>
    <row r="22280" spans="4:4">
      <c r="D22280"/>
    </row>
    <row r="22281" spans="4:4">
      <c r="D22281"/>
    </row>
    <row r="22282" spans="4:4">
      <c r="D22282"/>
    </row>
    <row r="22283" spans="4:4">
      <c r="D22283"/>
    </row>
    <row r="22284" spans="4:4">
      <c r="D22284"/>
    </row>
    <row r="22285" spans="4:4">
      <c r="D22285"/>
    </row>
    <row r="22286" spans="4:4">
      <c r="D22286"/>
    </row>
    <row r="22287" spans="4:4">
      <c r="D22287"/>
    </row>
    <row r="22288" spans="4:4">
      <c r="D22288"/>
    </row>
    <row r="22289" spans="4:4">
      <c r="D22289"/>
    </row>
    <row r="22290" spans="4:4">
      <c r="D22290"/>
    </row>
    <row r="22291" spans="4:4">
      <c r="D22291"/>
    </row>
    <row r="22292" spans="4:4">
      <c r="D22292"/>
    </row>
    <row r="22293" spans="4:4">
      <c r="D22293"/>
    </row>
    <row r="22294" spans="4:4">
      <c r="D22294"/>
    </row>
    <row r="22295" spans="4:4">
      <c r="D22295"/>
    </row>
    <row r="22296" spans="4:4">
      <c r="D22296"/>
    </row>
    <row r="22297" spans="4:4">
      <c r="D22297"/>
    </row>
    <row r="22298" spans="4:4">
      <c r="D22298"/>
    </row>
    <row r="22299" spans="4:4">
      <c r="D22299"/>
    </row>
    <row r="22300" spans="4:4">
      <c r="D22300"/>
    </row>
    <row r="22301" spans="4:4">
      <c r="D22301"/>
    </row>
    <row r="22302" spans="4:4">
      <c r="D22302"/>
    </row>
    <row r="22303" spans="4:4">
      <c r="D22303"/>
    </row>
    <row r="22304" spans="4:4">
      <c r="D22304"/>
    </row>
    <row r="22305" spans="4:4">
      <c r="D22305"/>
    </row>
    <row r="22306" spans="4:4">
      <c r="D22306"/>
    </row>
    <row r="22307" spans="4:4">
      <c r="D22307"/>
    </row>
    <row r="22308" spans="4:4">
      <c r="D22308"/>
    </row>
    <row r="22309" spans="4:4">
      <c r="D22309"/>
    </row>
    <row r="22310" spans="4:4">
      <c r="D22310"/>
    </row>
    <row r="22311" spans="4:4">
      <c r="D22311"/>
    </row>
    <row r="22312" spans="4:4">
      <c r="D22312"/>
    </row>
    <row r="22313" spans="4:4">
      <c r="D22313"/>
    </row>
    <row r="22314" spans="4:4">
      <c r="D22314"/>
    </row>
    <row r="22315" spans="4:4">
      <c r="D22315"/>
    </row>
    <row r="22316" spans="4:4">
      <c r="D22316"/>
    </row>
    <row r="22317" spans="4:4">
      <c r="D22317"/>
    </row>
    <row r="22318" spans="4:4">
      <c r="D22318"/>
    </row>
    <row r="22319" spans="4:4">
      <c r="D22319"/>
    </row>
    <row r="22320" spans="4:4">
      <c r="D22320"/>
    </row>
    <row r="22321" spans="4:4">
      <c r="D22321"/>
    </row>
    <row r="22322" spans="4:4">
      <c r="D22322"/>
    </row>
    <row r="22323" spans="4:4">
      <c r="D22323"/>
    </row>
    <row r="22324" spans="4:4">
      <c r="D22324"/>
    </row>
    <row r="22325" spans="4:4">
      <c r="D22325"/>
    </row>
    <row r="22326" spans="4:4">
      <c r="D22326"/>
    </row>
    <row r="22327" spans="4:4">
      <c r="D22327"/>
    </row>
    <row r="22328" spans="4:4">
      <c r="D22328"/>
    </row>
    <row r="22329" spans="4:4">
      <c r="D22329"/>
    </row>
    <row r="22330" spans="4:4">
      <c r="D22330"/>
    </row>
    <row r="22331" spans="4:4">
      <c r="D22331"/>
    </row>
    <row r="22332" spans="4:4">
      <c r="D22332"/>
    </row>
    <row r="22333" spans="4:4">
      <c r="D22333"/>
    </row>
    <row r="22334" spans="4:4">
      <c r="D22334"/>
    </row>
    <row r="22335" spans="4:4">
      <c r="D22335"/>
    </row>
    <row r="22336" spans="4:4">
      <c r="D22336"/>
    </row>
    <row r="22337" spans="4:4">
      <c r="D22337"/>
    </row>
    <row r="22338" spans="4:4">
      <c r="D22338"/>
    </row>
    <row r="22339" spans="4:4">
      <c r="D22339"/>
    </row>
    <row r="22340" spans="4:4">
      <c r="D22340"/>
    </row>
    <row r="22341" spans="4:4">
      <c r="D22341"/>
    </row>
    <row r="22342" spans="4:4">
      <c r="D22342"/>
    </row>
    <row r="22343" spans="4:4">
      <c r="D22343"/>
    </row>
    <row r="22344" spans="4:4">
      <c r="D22344"/>
    </row>
    <row r="22345" spans="4:4">
      <c r="D22345"/>
    </row>
    <row r="22346" spans="4:4">
      <c r="D22346"/>
    </row>
    <row r="22347" spans="4:4">
      <c r="D22347"/>
    </row>
    <row r="22348" spans="4:4">
      <c r="D22348"/>
    </row>
    <row r="22349" spans="4:4">
      <c r="D22349"/>
    </row>
    <row r="22350" spans="4:4">
      <c r="D22350"/>
    </row>
    <row r="22351" spans="4:4">
      <c r="D22351"/>
    </row>
    <row r="22352" spans="4:4">
      <c r="D22352"/>
    </row>
    <row r="22353" spans="4:4">
      <c r="D22353"/>
    </row>
    <row r="22354" spans="4:4">
      <c r="D22354"/>
    </row>
    <row r="22355" spans="4:4">
      <c r="D22355"/>
    </row>
    <row r="22356" spans="4:4">
      <c r="D22356"/>
    </row>
    <row r="22357" spans="4:4">
      <c r="D22357"/>
    </row>
    <row r="22358" spans="4:4">
      <c r="D22358"/>
    </row>
    <row r="22359" spans="4:4">
      <c r="D22359"/>
    </row>
    <row r="22360" spans="4:4">
      <c r="D22360"/>
    </row>
    <row r="22361" spans="4:4">
      <c r="D22361"/>
    </row>
    <row r="22362" spans="4:4">
      <c r="D22362"/>
    </row>
    <row r="22363" spans="4:4">
      <c r="D22363"/>
    </row>
    <row r="22364" spans="4:4">
      <c r="D22364"/>
    </row>
    <row r="22365" spans="4:4">
      <c r="D22365"/>
    </row>
    <row r="22366" spans="4:4">
      <c r="D22366"/>
    </row>
    <row r="22367" spans="4:4">
      <c r="D22367"/>
    </row>
    <row r="22368" spans="4:4">
      <c r="D22368"/>
    </row>
    <row r="22369" spans="4:4">
      <c r="D22369"/>
    </row>
    <row r="22370" spans="4:4">
      <c r="D22370"/>
    </row>
    <row r="22371" spans="4:4">
      <c r="D22371"/>
    </row>
    <row r="22372" spans="4:4">
      <c r="D22372"/>
    </row>
    <row r="22373" spans="4:4">
      <c r="D22373"/>
    </row>
    <row r="22374" spans="4:4">
      <c r="D22374"/>
    </row>
    <row r="22375" spans="4:4">
      <c r="D22375"/>
    </row>
    <row r="22376" spans="4:4">
      <c r="D22376"/>
    </row>
    <row r="22377" spans="4:4">
      <c r="D22377"/>
    </row>
    <row r="22378" spans="4:4">
      <c r="D22378"/>
    </row>
    <row r="22379" spans="4:4">
      <c r="D22379"/>
    </row>
    <row r="22380" spans="4:4">
      <c r="D22380"/>
    </row>
    <row r="22381" spans="4:4">
      <c r="D22381"/>
    </row>
    <row r="22382" spans="4:4">
      <c r="D22382"/>
    </row>
    <row r="22383" spans="4:4">
      <c r="D22383"/>
    </row>
    <row r="22384" spans="4:4">
      <c r="D22384"/>
    </row>
    <row r="22385" spans="4:4">
      <c r="D22385"/>
    </row>
    <row r="22386" spans="4:4">
      <c r="D22386"/>
    </row>
    <row r="22387" spans="4:4">
      <c r="D22387"/>
    </row>
    <row r="22388" spans="4:4">
      <c r="D22388"/>
    </row>
    <row r="22389" spans="4:4">
      <c r="D22389"/>
    </row>
    <row r="22390" spans="4:4">
      <c r="D22390"/>
    </row>
    <row r="22391" spans="4:4">
      <c r="D22391"/>
    </row>
    <row r="22392" spans="4:4">
      <c r="D22392"/>
    </row>
    <row r="22393" spans="4:4">
      <c r="D22393"/>
    </row>
    <row r="22394" spans="4:4">
      <c r="D22394"/>
    </row>
    <row r="22395" spans="4:4">
      <c r="D22395"/>
    </row>
    <row r="22396" spans="4:4">
      <c r="D22396"/>
    </row>
    <row r="22397" spans="4:4">
      <c r="D22397"/>
    </row>
    <row r="22398" spans="4:4">
      <c r="D22398"/>
    </row>
    <row r="22399" spans="4:4">
      <c r="D22399"/>
    </row>
    <row r="22400" spans="4:4">
      <c r="D22400"/>
    </row>
    <row r="22401" spans="4:4">
      <c r="D22401"/>
    </row>
    <row r="22402" spans="4:4">
      <c r="D22402"/>
    </row>
    <row r="22403" spans="4:4">
      <c r="D22403"/>
    </row>
    <row r="22404" spans="4:4">
      <c r="D22404"/>
    </row>
    <row r="22405" spans="4:4">
      <c r="D22405"/>
    </row>
    <row r="22406" spans="4:4">
      <c r="D22406"/>
    </row>
    <row r="22407" spans="4:4">
      <c r="D22407"/>
    </row>
    <row r="22408" spans="4:4">
      <c r="D22408"/>
    </row>
    <row r="22409" spans="4:4">
      <c r="D22409"/>
    </row>
    <row r="22410" spans="4:4">
      <c r="D22410"/>
    </row>
    <row r="22411" spans="4:4">
      <c r="D22411"/>
    </row>
    <row r="22412" spans="4:4">
      <c r="D22412"/>
    </row>
    <row r="22413" spans="4:4">
      <c r="D22413"/>
    </row>
    <row r="22414" spans="4:4">
      <c r="D22414"/>
    </row>
    <row r="22415" spans="4:4">
      <c r="D22415"/>
    </row>
    <row r="22416" spans="4:4">
      <c r="D22416"/>
    </row>
    <row r="22417" spans="4:4">
      <c r="D22417"/>
    </row>
    <row r="22418" spans="4:4">
      <c r="D22418"/>
    </row>
    <row r="22419" spans="4:4">
      <c r="D22419"/>
    </row>
    <row r="22420" spans="4:4">
      <c r="D22420"/>
    </row>
    <row r="22421" spans="4:4">
      <c r="D22421"/>
    </row>
    <row r="22422" spans="4:4">
      <c r="D22422"/>
    </row>
    <row r="22423" spans="4:4">
      <c r="D22423"/>
    </row>
    <row r="22424" spans="4:4">
      <c r="D22424"/>
    </row>
    <row r="22425" spans="4:4">
      <c r="D22425"/>
    </row>
    <row r="22426" spans="4:4">
      <c r="D22426"/>
    </row>
    <row r="22427" spans="4:4">
      <c r="D22427"/>
    </row>
    <row r="22428" spans="4:4">
      <c r="D22428"/>
    </row>
    <row r="22429" spans="4:4">
      <c r="D22429"/>
    </row>
    <row r="22430" spans="4:4">
      <c r="D22430"/>
    </row>
    <row r="22431" spans="4:4">
      <c r="D22431"/>
    </row>
    <row r="22432" spans="4:4">
      <c r="D22432"/>
    </row>
    <row r="22433" spans="4:4">
      <c r="D22433"/>
    </row>
    <row r="22434" spans="4:4">
      <c r="D22434"/>
    </row>
    <row r="22435" spans="4:4">
      <c r="D22435"/>
    </row>
    <row r="22436" spans="4:4">
      <c r="D22436"/>
    </row>
    <row r="22437" spans="4:4">
      <c r="D22437"/>
    </row>
    <row r="22438" spans="4:4">
      <c r="D22438"/>
    </row>
    <row r="22439" spans="4:4">
      <c r="D22439"/>
    </row>
    <row r="22440" spans="4:4">
      <c r="D22440"/>
    </row>
    <row r="22441" spans="4:4">
      <c r="D22441"/>
    </row>
    <row r="22442" spans="4:4">
      <c r="D22442"/>
    </row>
    <row r="22443" spans="4:4">
      <c r="D22443"/>
    </row>
    <row r="22444" spans="4:4">
      <c r="D22444"/>
    </row>
    <row r="22445" spans="4:4">
      <c r="D22445"/>
    </row>
    <row r="22446" spans="4:4">
      <c r="D22446"/>
    </row>
    <row r="22447" spans="4:4">
      <c r="D22447"/>
    </row>
    <row r="22448" spans="4:4">
      <c r="D22448"/>
    </row>
    <row r="22449" spans="4:4">
      <c r="D22449"/>
    </row>
    <row r="22450" spans="4:4">
      <c r="D22450"/>
    </row>
    <row r="22451" spans="4:4">
      <c r="D22451"/>
    </row>
    <row r="22452" spans="4:4">
      <c r="D22452"/>
    </row>
    <row r="22453" spans="4:4">
      <c r="D22453"/>
    </row>
    <row r="22454" spans="4:4">
      <c r="D22454"/>
    </row>
    <row r="22455" spans="4:4">
      <c r="D22455"/>
    </row>
    <row r="22456" spans="4:4">
      <c r="D22456"/>
    </row>
    <row r="22457" spans="4:4">
      <c r="D22457"/>
    </row>
    <row r="22458" spans="4:4">
      <c r="D22458"/>
    </row>
    <row r="22459" spans="4:4">
      <c r="D22459"/>
    </row>
    <row r="22460" spans="4:4">
      <c r="D22460"/>
    </row>
    <row r="22461" spans="4:4">
      <c r="D22461"/>
    </row>
    <row r="22462" spans="4:4">
      <c r="D22462"/>
    </row>
    <row r="22463" spans="4:4">
      <c r="D22463"/>
    </row>
    <row r="22464" spans="4:4">
      <c r="D22464"/>
    </row>
    <row r="22465" spans="4:4">
      <c r="D22465"/>
    </row>
    <row r="22466" spans="4:4">
      <c r="D22466"/>
    </row>
    <row r="22467" spans="4:4">
      <c r="D22467"/>
    </row>
    <row r="22468" spans="4:4">
      <c r="D22468"/>
    </row>
    <row r="22469" spans="4:4">
      <c r="D22469"/>
    </row>
    <row r="22470" spans="4:4">
      <c r="D22470"/>
    </row>
    <row r="22471" spans="4:4">
      <c r="D22471"/>
    </row>
    <row r="22472" spans="4:4">
      <c r="D22472"/>
    </row>
    <row r="22473" spans="4:4">
      <c r="D22473"/>
    </row>
    <row r="22474" spans="4:4">
      <c r="D22474"/>
    </row>
    <row r="22475" spans="4:4">
      <c r="D22475"/>
    </row>
    <row r="22476" spans="4:4">
      <c r="D22476"/>
    </row>
    <row r="22477" spans="4:4">
      <c r="D22477"/>
    </row>
    <row r="22478" spans="4:4">
      <c r="D22478"/>
    </row>
    <row r="22479" spans="4:4">
      <c r="D22479"/>
    </row>
    <row r="22480" spans="4:4">
      <c r="D22480"/>
    </row>
    <row r="22481" spans="4:4">
      <c r="D22481"/>
    </row>
    <row r="22482" spans="4:4">
      <c r="D22482"/>
    </row>
    <row r="22483" spans="4:4">
      <c r="D22483"/>
    </row>
    <row r="22484" spans="4:4">
      <c r="D22484"/>
    </row>
    <row r="22485" spans="4:4">
      <c r="D22485"/>
    </row>
    <row r="22486" spans="4:4">
      <c r="D22486"/>
    </row>
    <row r="22487" spans="4:4">
      <c r="D22487"/>
    </row>
    <row r="22488" spans="4:4">
      <c r="D22488"/>
    </row>
    <row r="22489" spans="4:4">
      <c r="D22489"/>
    </row>
    <row r="22490" spans="4:4">
      <c r="D22490"/>
    </row>
    <row r="22491" spans="4:4">
      <c r="D22491"/>
    </row>
    <row r="22492" spans="4:4">
      <c r="D22492"/>
    </row>
    <row r="22493" spans="4:4">
      <c r="D22493"/>
    </row>
    <row r="22494" spans="4:4">
      <c r="D22494"/>
    </row>
    <row r="22495" spans="4:4">
      <c r="D22495"/>
    </row>
    <row r="22496" spans="4:4">
      <c r="D22496"/>
    </row>
    <row r="22497" spans="4:4">
      <c r="D22497"/>
    </row>
    <row r="22498" spans="4:4">
      <c r="D22498"/>
    </row>
    <row r="22499" spans="4:4">
      <c r="D22499"/>
    </row>
    <row r="22500" spans="4:4">
      <c r="D22500"/>
    </row>
    <row r="22501" spans="4:4">
      <c r="D22501"/>
    </row>
    <row r="22502" spans="4:4">
      <c r="D22502"/>
    </row>
    <row r="22503" spans="4:4">
      <c r="D22503"/>
    </row>
    <row r="22504" spans="4:4">
      <c r="D22504"/>
    </row>
    <row r="22505" spans="4:4">
      <c r="D22505"/>
    </row>
    <row r="22506" spans="4:4">
      <c r="D22506"/>
    </row>
    <row r="22507" spans="4:4">
      <c r="D22507"/>
    </row>
    <row r="22508" spans="4:4">
      <c r="D22508"/>
    </row>
    <row r="22509" spans="4:4">
      <c r="D22509"/>
    </row>
    <row r="22510" spans="4:4">
      <c r="D22510"/>
    </row>
    <row r="22511" spans="4:4">
      <c r="D22511"/>
    </row>
    <row r="22512" spans="4:4">
      <c r="D22512"/>
    </row>
    <row r="22513" spans="4:4">
      <c r="D22513"/>
    </row>
    <row r="22514" spans="4:4">
      <c r="D22514"/>
    </row>
    <row r="22515" spans="4:4">
      <c r="D22515"/>
    </row>
    <row r="22516" spans="4:4">
      <c r="D22516"/>
    </row>
    <row r="22517" spans="4:4">
      <c r="D22517"/>
    </row>
    <row r="22518" spans="4:4">
      <c r="D22518"/>
    </row>
    <row r="22519" spans="4:4">
      <c r="D22519"/>
    </row>
    <row r="22520" spans="4:4">
      <c r="D22520"/>
    </row>
    <row r="22521" spans="4:4">
      <c r="D22521"/>
    </row>
    <row r="22522" spans="4:4">
      <c r="D22522"/>
    </row>
    <row r="22523" spans="4:4">
      <c r="D22523"/>
    </row>
    <row r="22524" spans="4:4">
      <c r="D22524"/>
    </row>
    <row r="22525" spans="4:4">
      <c r="D22525"/>
    </row>
    <row r="22526" spans="4:4">
      <c r="D22526"/>
    </row>
    <row r="22527" spans="4:4">
      <c r="D22527"/>
    </row>
    <row r="22528" spans="4:4">
      <c r="D22528"/>
    </row>
    <row r="22529" spans="4:4">
      <c r="D22529"/>
    </row>
    <row r="22530" spans="4:4">
      <c r="D22530"/>
    </row>
    <row r="22531" spans="4:4">
      <c r="D22531"/>
    </row>
    <row r="22532" spans="4:4">
      <c r="D22532"/>
    </row>
    <row r="22533" spans="4:4">
      <c r="D22533"/>
    </row>
    <row r="22534" spans="4:4">
      <c r="D22534"/>
    </row>
    <row r="22535" spans="4:4">
      <c r="D22535"/>
    </row>
    <row r="22536" spans="4:4">
      <c r="D22536"/>
    </row>
    <row r="22537" spans="4:4">
      <c r="D22537"/>
    </row>
    <row r="22538" spans="4:4">
      <c r="D22538"/>
    </row>
    <row r="22539" spans="4:4">
      <c r="D22539"/>
    </row>
    <row r="22540" spans="4:4">
      <c r="D22540"/>
    </row>
    <row r="22541" spans="4:4">
      <c r="D22541"/>
    </row>
    <row r="22542" spans="4:4">
      <c r="D22542"/>
    </row>
    <row r="22543" spans="4:4">
      <c r="D22543"/>
    </row>
    <row r="22544" spans="4:4">
      <c r="D22544"/>
    </row>
    <row r="22545" spans="4:4">
      <c r="D22545"/>
    </row>
    <row r="22546" spans="4:4">
      <c r="D22546"/>
    </row>
    <row r="22547" spans="4:4">
      <c r="D22547"/>
    </row>
    <row r="22548" spans="4:4">
      <c r="D22548"/>
    </row>
    <row r="22549" spans="4:4">
      <c r="D22549"/>
    </row>
    <row r="22550" spans="4:4">
      <c r="D22550"/>
    </row>
    <row r="22551" spans="4:4">
      <c r="D22551"/>
    </row>
    <row r="22552" spans="4:4">
      <c r="D22552"/>
    </row>
    <row r="22553" spans="4:4">
      <c r="D22553"/>
    </row>
    <row r="22554" spans="4:4">
      <c r="D22554"/>
    </row>
    <row r="22555" spans="4:4">
      <c r="D22555"/>
    </row>
    <row r="22556" spans="4:4">
      <c r="D22556"/>
    </row>
    <row r="22557" spans="4:4">
      <c r="D22557"/>
    </row>
    <row r="22558" spans="4:4">
      <c r="D22558"/>
    </row>
    <row r="22559" spans="4:4">
      <c r="D22559"/>
    </row>
    <row r="22560" spans="4:4">
      <c r="D22560"/>
    </row>
    <row r="22561" spans="4:4">
      <c r="D22561"/>
    </row>
    <row r="22562" spans="4:4">
      <c r="D22562"/>
    </row>
    <row r="22563" spans="4:4">
      <c r="D22563"/>
    </row>
    <row r="22564" spans="4:4">
      <c r="D22564"/>
    </row>
    <row r="22565" spans="4:4">
      <c r="D22565"/>
    </row>
    <row r="22566" spans="4:4">
      <c r="D22566"/>
    </row>
    <row r="22567" spans="4:4">
      <c r="D22567"/>
    </row>
    <row r="22568" spans="4:4">
      <c r="D22568"/>
    </row>
    <row r="22569" spans="4:4">
      <c r="D22569"/>
    </row>
    <row r="22570" spans="4:4">
      <c r="D22570"/>
    </row>
    <row r="22571" spans="4:4">
      <c r="D22571"/>
    </row>
    <row r="22572" spans="4:4">
      <c r="D22572"/>
    </row>
    <row r="22573" spans="4:4">
      <c r="D22573"/>
    </row>
    <row r="22574" spans="4:4">
      <c r="D22574"/>
    </row>
    <row r="22575" spans="4:4">
      <c r="D22575"/>
    </row>
    <row r="22576" spans="4:4">
      <c r="D22576"/>
    </row>
    <row r="22577" spans="4:4">
      <c r="D22577"/>
    </row>
    <row r="22578" spans="4:4">
      <c r="D22578"/>
    </row>
    <row r="22579" spans="4:4">
      <c r="D22579"/>
    </row>
    <row r="22580" spans="4:4">
      <c r="D22580"/>
    </row>
    <row r="22581" spans="4:4">
      <c r="D22581"/>
    </row>
    <row r="22582" spans="4:4">
      <c r="D22582"/>
    </row>
    <row r="22583" spans="4:4">
      <c r="D22583"/>
    </row>
    <row r="22584" spans="4:4">
      <c r="D22584"/>
    </row>
    <row r="22585" spans="4:4">
      <c r="D22585"/>
    </row>
    <row r="22586" spans="4:4">
      <c r="D22586"/>
    </row>
    <row r="22587" spans="4:4">
      <c r="D22587"/>
    </row>
    <row r="22588" spans="4:4">
      <c r="D22588"/>
    </row>
    <row r="22589" spans="4:4">
      <c r="D22589"/>
    </row>
    <row r="22590" spans="4:4">
      <c r="D22590"/>
    </row>
    <row r="22591" spans="4:4">
      <c r="D22591"/>
    </row>
    <row r="22592" spans="4:4">
      <c r="D22592"/>
    </row>
    <row r="22593" spans="4:4">
      <c r="D22593"/>
    </row>
    <row r="22594" spans="4:4">
      <c r="D22594"/>
    </row>
    <row r="22595" spans="4:4">
      <c r="D22595"/>
    </row>
    <row r="22596" spans="4:4">
      <c r="D22596"/>
    </row>
    <row r="22597" spans="4:4">
      <c r="D22597"/>
    </row>
    <row r="22598" spans="4:4">
      <c r="D22598"/>
    </row>
    <row r="22599" spans="4:4">
      <c r="D22599"/>
    </row>
    <row r="22600" spans="4:4">
      <c r="D22600"/>
    </row>
    <row r="22601" spans="4:4">
      <c r="D22601"/>
    </row>
    <row r="22602" spans="4:4">
      <c r="D22602"/>
    </row>
    <row r="22603" spans="4:4">
      <c r="D22603"/>
    </row>
    <row r="22604" spans="4:4">
      <c r="D22604"/>
    </row>
    <row r="22605" spans="4:4">
      <c r="D22605"/>
    </row>
    <row r="22606" spans="4:4">
      <c r="D22606"/>
    </row>
    <row r="22607" spans="4:4">
      <c r="D22607"/>
    </row>
    <row r="22608" spans="4:4">
      <c r="D22608"/>
    </row>
    <row r="22609" spans="4:4">
      <c r="D22609"/>
    </row>
    <row r="22610" spans="4:4">
      <c r="D22610"/>
    </row>
    <row r="22611" spans="4:4">
      <c r="D22611"/>
    </row>
    <row r="22612" spans="4:4">
      <c r="D22612"/>
    </row>
    <row r="22613" spans="4:4">
      <c r="D22613"/>
    </row>
    <row r="22614" spans="4:4">
      <c r="D22614"/>
    </row>
    <row r="22615" spans="4:4">
      <c r="D22615"/>
    </row>
    <row r="22616" spans="4:4">
      <c r="D22616"/>
    </row>
    <row r="22617" spans="4:4">
      <c r="D22617"/>
    </row>
    <row r="22618" spans="4:4">
      <c r="D22618"/>
    </row>
    <row r="22619" spans="4:4">
      <c r="D22619"/>
    </row>
    <row r="22620" spans="4:4">
      <c r="D22620"/>
    </row>
    <row r="22621" spans="4:4">
      <c r="D22621"/>
    </row>
    <row r="22622" spans="4:4">
      <c r="D22622"/>
    </row>
    <row r="22623" spans="4:4">
      <c r="D22623"/>
    </row>
    <row r="22624" spans="4:4">
      <c r="D22624"/>
    </row>
    <row r="22625" spans="4:4">
      <c r="D22625"/>
    </row>
    <row r="22626" spans="4:4">
      <c r="D22626"/>
    </row>
    <row r="22627" spans="4:4">
      <c r="D22627"/>
    </row>
    <row r="22628" spans="4:4">
      <c r="D22628"/>
    </row>
    <row r="22629" spans="4:4">
      <c r="D22629"/>
    </row>
    <row r="22630" spans="4:4">
      <c r="D22630"/>
    </row>
    <row r="22631" spans="4:4">
      <c r="D22631"/>
    </row>
    <row r="22632" spans="4:4">
      <c r="D22632"/>
    </row>
    <row r="22633" spans="4:4">
      <c r="D22633"/>
    </row>
    <row r="22634" spans="4:4">
      <c r="D22634"/>
    </row>
    <row r="22635" spans="4:4">
      <c r="D22635"/>
    </row>
    <row r="22636" spans="4:4">
      <c r="D22636"/>
    </row>
    <row r="22637" spans="4:4">
      <c r="D22637"/>
    </row>
    <row r="22638" spans="4:4">
      <c r="D22638"/>
    </row>
    <row r="22639" spans="4:4">
      <c r="D22639"/>
    </row>
    <row r="22640" spans="4:4">
      <c r="D22640"/>
    </row>
    <row r="22641" spans="4:4">
      <c r="D22641"/>
    </row>
    <row r="22642" spans="4:4">
      <c r="D22642"/>
    </row>
    <row r="22643" spans="4:4">
      <c r="D22643"/>
    </row>
    <row r="22644" spans="4:4">
      <c r="D22644"/>
    </row>
    <row r="22645" spans="4:4">
      <c r="D22645"/>
    </row>
    <row r="22646" spans="4:4">
      <c r="D22646"/>
    </row>
    <row r="22647" spans="4:4">
      <c r="D22647"/>
    </row>
    <row r="22648" spans="4:4">
      <c r="D22648"/>
    </row>
    <row r="22649" spans="4:4">
      <c r="D22649"/>
    </row>
    <row r="22650" spans="4:4">
      <c r="D22650"/>
    </row>
    <row r="22651" spans="4:4">
      <c r="D22651"/>
    </row>
    <row r="22652" spans="4:4">
      <c r="D22652"/>
    </row>
    <row r="22653" spans="4:4">
      <c r="D22653"/>
    </row>
    <row r="22654" spans="4:4">
      <c r="D22654"/>
    </row>
    <row r="22655" spans="4:4">
      <c r="D22655"/>
    </row>
    <row r="22656" spans="4:4">
      <c r="D22656"/>
    </row>
    <row r="22657" spans="4:4">
      <c r="D22657"/>
    </row>
    <row r="22658" spans="4:4">
      <c r="D22658"/>
    </row>
    <row r="22659" spans="4:4">
      <c r="D22659"/>
    </row>
    <row r="22660" spans="4:4">
      <c r="D22660"/>
    </row>
    <row r="22661" spans="4:4">
      <c r="D22661"/>
    </row>
    <row r="22662" spans="4:4">
      <c r="D22662"/>
    </row>
    <row r="22663" spans="4:4">
      <c r="D22663"/>
    </row>
    <row r="22664" spans="4:4">
      <c r="D22664"/>
    </row>
    <row r="22665" spans="4:4">
      <c r="D22665"/>
    </row>
    <row r="22666" spans="4:4">
      <c r="D22666"/>
    </row>
    <row r="22667" spans="4:4">
      <c r="D22667"/>
    </row>
    <row r="22668" spans="4:4">
      <c r="D22668"/>
    </row>
    <row r="22669" spans="4:4">
      <c r="D22669"/>
    </row>
    <row r="22670" spans="4:4">
      <c r="D22670"/>
    </row>
    <row r="22671" spans="4:4">
      <c r="D22671"/>
    </row>
    <row r="22672" spans="4:4">
      <c r="D22672"/>
    </row>
    <row r="22673" spans="4:4">
      <c r="D22673"/>
    </row>
    <row r="22674" spans="4:4">
      <c r="D22674"/>
    </row>
    <row r="22675" spans="4:4">
      <c r="D22675"/>
    </row>
    <row r="22676" spans="4:4">
      <c r="D22676"/>
    </row>
    <row r="22677" spans="4:4">
      <c r="D22677"/>
    </row>
    <row r="22678" spans="4:4">
      <c r="D22678"/>
    </row>
    <row r="22679" spans="4:4">
      <c r="D22679"/>
    </row>
    <row r="22680" spans="4:4">
      <c r="D22680"/>
    </row>
    <row r="22681" spans="4:4">
      <c r="D22681"/>
    </row>
    <row r="22682" spans="4:4">
      <c r="D22682"/>
    </row>
    <row r="22683" spans="4:4">
      <c r="D22683"/>
    </row>
    <row r="22684" spans="4:4">
      <c r="D22684"/>
    </row>
    <row r="22685" spans="4:4">
      <c r="D22685"/>
    </row>
    <row r="22686" spans="4:4">
      <c r="D22686"/>
    </row>
    <row r="22687" spans="4:4">
      <c r="D22687"/>
    </row>
    <row r="22688" spans="4:4">
      <c r="D22688"/>
    </row>
    <row r="22689" spans="4:4">
      <c r="D22689"/>
    </row>
    <row r="22690" spans="4:4">
      <c r="D22690"/>
    </row>
    <row r="22691" spans="4:4">
      <c r="D22691"/>
    </row>
    <row r="22692" spans="4:4">
      <c r="D22692"/>
    </row>
    <row r="22693" spans="4:4">
      <c r="D22693"/>
    </row>
    <row r="22694" spans="4:4">
      <c r="D22694"/>
    </row>
    <row r="22695" spans="4:4">
      <c r="D22695"/>
    </row>
    <row r="22696" spans="4:4">
      <c r="D22696"/>
    </row>
    <row r="22697" spans="4:4">
      <c r="D22697"/>
    </row>
    <row r="22698" spans="4:4">
      <c r="D22698"/>
    </row>
    <row r="22699" spans="4:4">
      <c r="D22699"/>
    </row>
    <row r="22700" spans="4:4">
      <c r="D22700"/>
    </row>
    <row r="22701" spans="4:4">
      <c r="D22701"/>
    </row>
    <row r="22702" spans="4:4">
      <c r="D22702"/>
    </row>
    <row r="22703" spans="4:4">
      <c r="D22703"/>
    </row>
    <row r="22704" spans="4:4">
      <c r="D22704"/>
    </row>
    <row r="22705" spans="4:4">
      <c r="D22705"/>
    </row>
    <row r="22706" spans="4:4">
      <c r="D22706"/>
    </row>
    <row r="22707" spans="4:4">
      <c r="D22707"/>
    </row>
    <row r="22708" spans="4:4">
      <c r="D22708"/>
    </row>
    <row r="22709" spans="4:4">
      <c r="D22709"/>
    </row>
    <row r="22710" spans="4:4">
      <c r="D22710"/>
    </row>
    <row r="22711" spans="4:4">
      <c r="D22711"/>
    </row>
    <row r="22712" spans="4:4">
      <c r="D22712"/>
    </row>
    <row r="22713" spans="4:4">
      <c r="D22713"/>
    </row>
    <row r="22714" spans="4:4">
      <c r="D22714"/>
    </row>
    <row r="22715" spans="4:4">
      <c r="D22715"/>
    </row>
    <row r="22716" spans="4:4">
      <c r="D22716"/>
    </row>
    <row r="22717" spans="4:4">
      <c r="D22717"/>
    </row>
    <row r="22718" spans="4:4">
      <c r="D22718"/>
    </row>
    <row r="22719" spans="4:4">
      <c r="D22719"/>
    </row>
    <row r="22720" spans="4:4">
      <c r="D22720"/>
    </row>
    <row r="22721" spans="4:4">
      <c r="D22721"/>
    </row>
    <row r="22722" spans="4:4">
      <c r="D22722"/>
    </row>
    <row r="22723" spans="4:4">
      <c r="D22723"/>
    </row>
    <row r="22724" spans="4:4">
      <c r="D22724"/>
    </row>
    <row r="22725" spans="4:4">
      <c r="D22725"/>
    </row>
    <row r="22726" spans="4:4">
      <c r="D22726"/>
    </row>
    <row r="22727" spans="4:4">
      <c r="D22727"/>
    </row>
    <row r="22728" spans="4:4">
      <c r="D22728"/>
    </row>
    <row r="22729" spans="4:4">
      <c r="D22729"/>
    </row>
    <row r="22730" spans="4:4">
      <c r="D22730"/>
    </row>
    <row r="22731" spans="4:4">
      <c r="D22731"/>
    </row>
    <row r="22732" spans="4:4">
      <c r="D22732"/>
    </row>
    <row r="22733" spans="4:4">
      <c r="D22733"/>
    </row>
    <row r="22734" spans="4:4">
      <c r="D22734"/>
    </row>
    <row r="22735" spans="4:4">
      <c r="D22735"/>
    </row>
    <row r="22736" spans="4:4">
      <c r="D22736"/>
    </row>
    <row r="22737" spans="4:4">
      <c r="D22737"/>
    </row>
    <row r="22738" spans="4:4">
      <c r="D22738"/>
    </row>
    <row r="22739" spans="4:4">
      <c r="D22739"/>
    </row>
    <row r="22740" spans="4:4">
      <c r="D22740"/>
    </row>
    <row r="22741" spans="4:4">
      <c r="D22741"/>
    </row>
    <row r="22742" spans="4:4">
      <c r="D22742"/>
    </row>
    <row r="22743" spans="4:4">
      <c r="D22743"/>
    </row>
    <row r="22744" spans="4:4">
      <c r="D22744"/>
    </row>
    <row r="22745" spans="4:4">
      <c r="D22745"/>
    </row>
    <row r="22746" spans="4:4">
      <c r="D22746"/>
    </row>
    <row r="22747" spans="4:4">
      <c r="D22747"/>
    </row>
    <row r="22748" spans="4:4">
      <c r="D22748"/>
    </row>
    <row r="22749" spans="4:4">
      <c r="D22749"/>
    </row>
    <row r="22750" spans="4:4">
      <c r="D22750"/>
    </row>
    <row r="22751" spans="4:4">
      <c r="D22751"/>
    </row>
    <row r="22752" spans="4:4">
      <c r="D22752"/>
    </row>
    <row r="22753" spans="4:4">
      <c r="D22753"/>
    </row>
    <row r="22754" spans="4:4">
      <c r="D22754"/>
    </row>
    <row r="22755" spans="4:4">
      <c r="D22755"/>
    </row>
    <row r="22756" spans="4:4">
      <c r="D22756"/>
    </row>
    <row r="22757" spans="4:4">
      <c r="D22757"/>
    </row>
    <row r="22758" spans="4:4">
      <c r="D22758"/>
    </row>
    <row r="22759" spans="4:4">
      <c r="D22759"/>
    </row>
    <row r="22760" spans="4:4">
      <c r="D22760"/>
    </row>
    <row r="22761" spans="4:4">
      <c r="D22761"/>
    </row>
    <row r="22762" spans="4:4">
      <c r="D22762"/>
    </row>
    <row r="22763" spans="4:4">
      <c r="D22763"/>
    </row>
    <row r="22764" spans="4:4">
      <c r="D22764"/>
    </row>
    <row r="22765" spans="4:4">
      <c r="D22765"/>
    </row>
    <row r="22766" spans="4:4">
      <c r="D22766"/>
    </row>
    <row r="22767" spans="4:4">
      <c r="D22767"/>
    </row>
    <row r="22768" spans="4:4">
      <c r="D22768"/>
    </row>
    <row r="22769" spans="4:4">
      <c r="D22769"/>
    </row>
    <row r="22770" spans="4:4">
      <c r="D22770"/>
    </row>
    <row r="22771" spans="4:4">
      <c r="D22771"/>
    </row>
    <row r="22772" spans="4:4">
      <c r="D22772"/>
    </row>
    <row r="22773" spans="4:4">
      <c r="D22773"/>
    </row>
    <row r="22774" spans="4:4">
      <c r="D22774"/>
    </row>
    <row r="22775" spans="4:4">
      <c r="D22775"/>
    </row>
    <row r="22776" spans="4:4">
      <c r="D22776"/>
    </row>
    <row r="22777" spans="4:4">
      <c r="D22777"/>
    </row>
    <row r="22778" spans="4:4">
      <c r="D22778"/>
    </row>
    <row r="22779" spans="4:4">
      <c r="D22779"/>
    </row>
    <row r="22780" spans="4:4">
      <c r="D22780"/>
    </row>
    <row r="22781" spans="4:4">
      <c r="D22781"/>
    </row>
    <row r="22782" spans="4:4">
      <c r="D22782"/>
    </row>
    <row r="22783" spans="4:4">
      <c r="D22783"/>
    </row>
    <row r="22784" spans="4:4">
      <c r="D22784"/>
    </row>
    <row r="22785" spans="4:4">
      <c r="D22785"/>
    </row>
    <row r="22786" spans="4:4">
      <c r="D22786"/>
    </row>
    <row r="22787" spans="4:4">
      <c r="D22787"/>
    </row>
    <row r="22788" spans="4:4">
      <c r="D22788"/>
    </row>
    <row r="22789" spans="4:4">
      <c r="D22789"/>
    </row>
    <row r="22790" spans="4:4">
      <c r="D22790"/>
    </row>
    <row r="22791" spans="4:4">
      <c r="D22791"/>
    </row>
    <row r="22792" spans="4:4">
      <c r="D22792"/>
    </row>
    <row r="22793" spans="4:4">
      <c r="D22793"/>
    </row>
    <row r="22794" spans="4:4">
      <c r="D22794"/>
    </row>
    <row r="22795" spans="4:4">
      <c r="D22795"/>
    </row>
    <row r="22796" spans="4:4">
      <c r="D22796"/>
    </row>
    <row r="22797" spans="4:4">
      <c r="D22797"/>
    </row>
    <row r="22798" spans="4:4">
      <c r="D22798"/>
    </row>
    <row r="22799" spans="4:4">
      <c r="D22799"/>
    </row>
    <row r="22800" spans="4:4">
      <c r="D22800"/>
    </row>
    <row r="22801" spans="4:4">
      <c r="D22801"/>
    </row>
    <row r="22802" spans="4:4">
      <c r="D22802"/>
    </row>
    <row r="22803" spans="4:4">
      <c r="D22803"/>
    </row>
    <row r="22804" spans="4:4">
      <c r="D22804"/>
    </row>
    <row r="22805" spans="4:4">
      <c r="D22805"/>
    </row>
    <row r="22806" spans="4:4">
      <c r="D22806"/>
    </row>
    <row r="22807" spans="4:4">
      <c r="D22807"/>
    </row>
    <row r="22808" spans="4:4">
      <c r="D22808"/>
    </row>
    <row r="22809" spans="4:4">
      <c r="D22809"/>
    </row>
    <row r="22810" spans="4:4">
      <c r="D22810"/>
    </row>
    <row r="22811" spans="4:4">
      <c r="D22811"/>
    </row>
    <row r="22812" spans="4:4">
      <c r="D22812"/>
    </row>
    <row r="22813" spans="4:4">
      <c r="D22813"/>
    </row>
    <row r="22814" spans="4:4">
      <c r="D22814"/>
    </row>
    <row r="22815" spans="4:4">
      <c r="D22815"/>
    </row>
    <row r="22816" spans="4:4">
      <c r="D22816"/>
    </row>
    <row r="22817" spans="4:4">
      <c r="D22817"/>
    </row>
    <row r="22818" spans="4:4">
      <c r="D22818"/>
    </row>
    <row r="22819" spans="4:4">
      <c r="D22819"/>
    </row>
    <row r="22820" spans="4:4">
      <c r="D22820"/>
    </row>
    <row r="22821" spans="4:4">
      <c r="D22821"/>
    </row>
    <row r="22822" spans="4:4">
      <c r="D22822"/>
    </row>
    <row r="22823" spans="4:4">
      <c r="D22823"/>
    </row>
    <row r="22824" spans="4:4">
      <c r="D22824"/>
    </row>
    <row r="22825" spans="4:4">
      <c r="D22825"/>
    </row>
    <row r="22826" spans="4:4">
      <c r="D22826"/>
    </row>
    <row r="22827" spans="4:4">
      <c r="D22827"/>
    </row>
    <row r="22828" spans="4:4">
      <c r="D22828"/>
    </row>
    <row r="22829" spans="4:4">
      <c r="D22829"/>
    </row>
    <row r="22830" spans="4:4">
      <c r="D22830"/>
    </row>
    <row r="22831" spans="4:4">
      <c r="D22831"/>
    </row>
    <row r="22832" spans="4:4">
      <c r="D22832"/>
    </row>
    <row r="22833" spans="4:4">
      <c r="D22833"/>
    </row>
    <row r="22834" spans="4:4">
      <c r="D22834"/>
    </row>
    <row r="22835" spans="4:4">
      <c r="D22835"/>
    </row>
    <row r="22836" spans="4:4">
      <c r="D22836"/>
    </row>
    <row r="22837" spans="4:4">
      <c r="D22837"/>
    </row>
    <row r="22838" spans="4:4">
      <c r="D22838"/>
    </row>
    <row r="22839" spans="4:4">
      <c r="D22839"/>
    </row>
    <row r="22840" spans="4:4">
      <c r="D22840"/>
    </row>
    <row r="22841" spans="4:4">
      <c r="D22841"/>
    </row>
    <row r="22842" spans="4:4">
      <c r="D22842"/>
    </row>
    <row r="22843" spans="4:4">
      <c r="D22843"/>
    </row>
    <row r="22844" spans="4:4">
      <c r="D22844"/>
    </row>
    <row r="22845" spans="4:4">
      <c r="D22845"/>
    </row>
    <row r="22846" spans="4:4">
      <c r="D22846"/>
    </row>
    <row r="22847" spans="4:4">
      <c r="D22847"/>
    </row>
    <row r="22848" spans="4:4">
      <c r="D22848"/>
    </row>
    <row r="22849" spans="4:4">
      <c r="D22849"/>
    </row>
    <row r="22850" spans="4:4">
      <c r="D22850"/>
    </row>
    <row r="22851" spans="4:4">
      <c r="D22851"/>
    </row>
    <row r="22852" spans="4:4">
      <c r="D22852"/>
    </row>
    <row r="22853" spans="4:4">
      <c r="D22853"/>
    </row>
    <row r="22854" spans="4:4">
      <c r="D22854"/>
    </row>
    <row r="22855" spans="4:4">
      <c r="D22855"/>
    </row>
    <row r="22856" spans="4:4">
      <c r="D22856"/>
    </row>
    <row r="22857" spans="4:4">
      <c r="D22857"/>
    </row>
    <row r="22858" spans="4:4">
      <c r="D22858"/>
    </row>
    <row r="22859" spans="4:4">
      <c r="D22859"/>
    </row>
    <row r="22860" spans="4:4">
      <c r="D22860"/>
    </row>
    <row r="22861" spans="4:4">
      <c r="D22861"/>
    </row>
    <row r="22862" spans="4:4">
      <c r="D22862"/>
    </row>
    <row r="22863" spans="4:4">
      <c r="D22863"/>
    </row>
    <row r="22864" spans="4:4">
      <c r="D22864"/>
    </row>
    <row r="22865" spans="4:4">
      <c r="D22865"/>
    </row>
    <row r="22866" spans="4:4">
      <c r="D22866"/>
    </row>
    <row r="22867" spans="4:4">
      <c r="D22867"/>
    </row>
    <row r="22868" spans="4:4">
      <c r="D22868"/>
    </row>
    <row r="22869" spans="4:4">
      <c r="D22869"/>
    </row>
    <row r="22870" spans="4:4">
      <c r="D22870"/>
    </row>
    <row r="22871" spans="4:4">
      <c r="D22871"/>
    </row>
    <row r="22872" spans="4:4">
      <c r="D22872"/>
    </row>
    <row r="22873" spans="4:4">
      <c r="D22873"/>
    </row>
    <row r="22874" spans="4:4">
      <c r="D22874"/>
    </row>
    <row r="22875" spans="4:4">
      <c r="D22875"/>
    </row>
    <row r="22876" spans="4:4">
      <c r="D22876"/>
    </row>
    <row r="22877" spans="4:4">
      <c r="D22877"/>
    </row>
    <row r="22878" spans="4:4">
      <c r="D22878"/>
    </row>
    <row r="22879" spans="4:4">
      <c r="D22879"/>
    </row>
    <row r="22880" spans="4:4">
      <c r="D22880"/>
    </row>
    <row r="22881" spans="4:4">
      <c r="D22881"/>
    </row>
    <row r="22882" spans="4:4">
      <c r="D22882"/>
    </row>
    <row r="22883" spans="4:4">
      <c r="D22883"/>
    </row>
    <row r="22884" spans="4:4">
      <c r="D22884"/>
    </row>
    <row r="22885" spans="4:4">
      <c r="D22885"/>
    </row>
    <row r="22886" spans="4:4">
      <c r="D22886"/>
    </row>
    <row r="22887" spans="4:4">
      <c r="D22887"/>
    </row>
    <row r="22888" spans="4:4">
      <c r="D22888"/>
    </row>
    <row r="22889" spans="4:4">
      <c r="D22889"/>
    </row>
    <row r="22890" spans="4:4">
      <c r="D22890"/>
    </row>
    <row r="22891" spans="4:4">
      <c r="D22891"/>
    </row>
    <row r="22892" spans="4:4">
      <c r="D22892"/>
    </row>
    <row r="22893" spans="4:4">
      <c r="D22893"/>
    </row>
    <row r="22894" spans="4:4">
      <c r="D22894"/>
    </row>
    <row r="22895" spans="4:4">
      <c r="D22895"/>
    </row>
    <row r="22896" spans="4:4">
      <c r="D22896"/>
    </row>
    <row r="22897" spans="4:4">
      <c r="D22897"/>
    </row>
    <row r="22898" spans="4:4">
      <c r="D22898"/>
    </row>
    <row r="22899" spans="4:4">
      <c r="D22899"/>
    </row>
    <row r="22900" spans="4:4">
      <c r="D22900"/>
    </row>
    <row r="22901" spans="4:4">
      <c r="D22901"/>
    </row>
    <row r="22902" spans="4:4">
      <c r="D22902"/>
    </row>
    <row r="22903" spans="4:4">
      <c r="D22903"/>
    </row>
    <row r="22904" spans="4:4">
      <c r="D22904"/>
    </row>
    <row r="22905" spans="4:4">
      <c r="D22905"/>
    </row>
    <row r="22906" spans="4:4">
      <c r="D22906"/>
    </row>
    <row r="22907" spans="4:4">
      <c r="D22907"/>
    </row>
    <row r="22908" spans="4:4">
      <c r="D22908"/>
    </row>
    <row r="22909" spans="4:4">
      <c r="D22909"/>
    </row>
    <row r="22910" spans="4:4">
      <c r="D22910"/>
    </row>
    <row r="22911" spans="4:4">
      <c r="D22911"/>
    </row>
    <row r="22912" spans="4:4">
      <c r="D22912"/>
    </row>
    <row r="22913" spans="4:4">
      <c r="D22913"/>
    </row>
    <row r="22914" spans="4:4">
      <c r="D22914"/>
    </row>
    <row r="22915" spans="4:4">
      <c r="D22915"/>
    </row>
    <row r="22916" spans="4:4">
      <c r="D22916"/>
    </row>
    <row r="22917" spans="4:4">
      <c r="D22917"/>
    </row>
    <row r="22918" spans="4:4">
      <c r="D22918"/>
    </row>
    <row r="22919" spans="4:4">
      <c r="D22919"/>
    </row>
    <row r="22920" spans="4:4">
      <c r="D22920"/>
    </row>
    <row r="22921" spans="4:4">
      <c r="D22921"/>
    </row>
    <row r="22922" spans="4:4">
      <c r="D22922"/>
    </row>
    <row r="22923" spans="4:4">
      <c r="D22923"/>
    </row>
    <row r="22924" spans="4:4">
      <c r="D22924"/>
    </row>
    <row r="22925" spans="4:4">
      <c r="D22925"/>
    </row>
    <row r="22926" spans="4:4">
      <c r="D22926"/>
    </row>
    <row r="22927" spans="4:4">
      <c r="D22927"/>
    </row>
    <row r="22928" spans="4:4">
      <c r="D22928"/>
    </row>
    <row r="22929" spans="4:4">
      <c r="D22929"/>
    </row>
    <row r="22930" spans="4:4">
      <c r="D22930"/>
    </row>
    <row r="22931" spans="4:4">
      <c r="D22931"/>
    </row>
    <row r="22932" spans="4:4">
      <c r="D22932"/>
    </row>
    <row r="22933" spans="4:4">
      <c r="D22933"/>
    </row>
    <row r="22934" spans="4:4">
      <c r="D22934"/>
    </row>
    <row r="22935" spans="4:4">
      <c r="D22935"/>
    </row>
    <row r="22936" spans="4:4">
      <c r="D22936"/>
    </row>
    <row r="22937" spans="4:4">
      <c r="D22937"/>
    </row>
    <row r="22938" spans="4:4">
      <c r="D22938"/>
    </row>
    <row r="22939" spans="4:4">
      <c r="D22939"/>
    </row>
    <row r="22940" spans="4:4">
      <c r="D22940"/>
    </row>
    <row r="22941" spans="4:4">
      <c r="D22941"/>
    </row>
    <row r="22942" spans="4:4">
      <c r="D22942"/>
    </row>
    <row r="22943" spans="4:4">
      <c r="D22943"/>
    </row>
    <row r="22944" spans="4:4">
      <c r="D22944"/>
    </row>
    <row r="22945" spans="4:4">
      <c r="D22945"/>
    </row>
    <row r="22946" spans="4:4">
      <c r="D22946"/>
    </row>
    <row r="22947" spans="4:4">
      <c r="D22947"/>
    </row>
    <row r="22948" spans="4:4">
      <c r="D22948"/>
    </row>
    <row r="22949" spans="4:4">
      <c r="D22949"/>
    </row>
    <row r="22950" spans="4:4">
      <c r="D22950"/>
    </row>
    <row r="22951" spans="4:4">
      <c r="D22951"/>
    </row>
    <row r="22952" spans="4:4">
      <c r="D22952"/>
    </row>
    <row r="22953" spans="4:4">
      <c r="D22953"/>
    </row>
    <row r="22954" spans="4:4">
      <c r="D22954"/>
    </row>
    <row r="22955" spans="4:4">
      <c r="D22955"/>
    </row>
    <row r="22956" spans="4:4">
      <c r="D22956"/>
    </row>
    <row r="22957" spans="4:4">
      <c r="D22957"/>
    </row>
    <row r="22958" spans="4:4">
      <c r="D22958"/>
    </row>
    <row r="22959" spans="4:4">
      <c r="D22959"/>
    </row>
    <row r="22960" spans="4:4">
      <c r="D22960"/>
    </row>
    <row r="22961" spans="4:4">
      <c r="D22961"/>
    </row>
    <row r="22962" spans="4:4">
      <c r="D22962"/>
    </row>
    <row r="22963" spans="4:4">
      <c r="D22963"/>
    </row>
    <row r="22964" spans="4:4">
      <c r="D22964"/>
    </row>
    <row r="22965" spans="4:4">
      <c r="D22965"/>
    </row>
    <row r="22966" spans="4:4">
      <c r="D22966"/>
    </row>
    <row r="22967" spans="4:4">
      <c r="D22967"/>
    </row>
    <row r="22968" spans="4:4">
      <c r="D22968"/>
    </row>
    <row r="22969" spans="4:4">
      <c r="D22969"/>
    </row>
    <row r="22970" spans="4:4">
      <c r="D22970"/>
    </row>
    <row r="22971" spans="4:4">
      <c r="D22971"/>
    </row>
    <row r="22972" spans="4:4">
      <c r="D22972"/>
    </row>
    <row r="22973" spans="4:4">
      <c r="D22973"/>
    </row>
    <row r="22974" spans="4:4">
      <c r="D22974"/>
    </row>
    <row r="22975" spans="4:4">
      <c r="D22975"/>
    </row>
    <row r="22976" spans="4:4">
      <c r="D22976"/>
    </row>
    <row r="22977" spans="4:4">
      <c r="D22977"/>
    </row>
    <row r="22978" spans="4:4">
      <c r="D22978"/>
    </row>
    <row r="22979" spans="4:4">
      <c r="D22979"/>
    </row>
    <row r="22980" spans="4:4">
      <c r="D22980"/>
    </row>
    <row r="22981" spans="4:4">
      <c r="D22981"/>
    </row>
    <row r="22982" spans="4:4">
      <c r="D22982"/>
    </row>
    <row r="22983" spans="4:4">
      <c r="D22983"/>
    </row>
    <row r="22984" spans="4:4">
      <c r="D22984"/>
    </row>
    <row r="22985" spans="4:4">
      <c r="D22985"/>
    </row>
    <row r="22986" spans="4:4">
      <c r="D22986"/>
    </row>
    <row r="22987" spans="4:4">
      <c r="D22987"/>
    </row>
    <row r="22988" spans="4:4">
      <c r="D22988"/>
    </row>
    <row r="22989" spans="4:4">
      <c r="D22989"/>
    </row>
    <row r="22990" spans="4:4">
      <c r="D22990"/>
    </row>
    <row r="22991" spans="4:4">
      <c r="D22991"/>
    </row>
    <row r="22992" spans="4:4">
      <c r="D22992"/>
    </row>
    <row r="22993" spans="4:4">
      <c r="D22993"/>
    </row>
    <row r="22994" spans="4:4">
      <c r="D22994"/>
    </row>
    <row r="22995" spans="4:4">
      <c r="D22995"/>
    </row>
    <row r="22996" spans="4:4">
      <c r="D22996"/>
    </row>
    <row r="22997" spans="4:4">
      <c r="D22997"/>
    </row>
    <row r="22998" spans="4:4">
      <c r="D22998"/>
    </row>
    <row r="22999" spans="4:4">
      <c r="D22999"/>
    </row>
    <row r="23000" spans="4:4">
      <c r="D23000"/>
    </row>
    <row r="23001" spans="4:4">
      <c r="D23001"/>
    </row>
    <row r="23002" spans="4:4">
      <c r="D23002"/>
    </row>
    <row r="23003" spans="4:4">
      <c r="D23003"/>
    </row>
    <row r="23004" spans="4:4">
      <c r="D23004"/>
    </row>
    <row r="23005" spans="4:4">
      <c r="D23005"/>
    </row>
    <row r="23006" spans="4:4">
      <c r="D23006"/>
    </row>
    <row r="23007" spans="4:4">
      <c r="D23007"/>
    </row>
    <row r="23008" spans="4:4">
      <c r="D23008"/>
    </row>
    <row r="23009" spans="4:4">
      <c r="D23009"/>
    </row>
    <row r="23010" spans="4:4">
      <c r="D23010"/>
    </row>
    <row r="23011" spans="4:4">
      <c r="D23011"/>
    </row>
    <row r="23012" spans="4:4">
      <c r="D23012"/>
    </row>
    <row r="23013" spans="4:4">
      <c r="D23013"/>
    </row>
    <row r="23014" spans="4:4">
      <c r="D23014"/>
    </row>
    <row r="23015" spans="4:4">
      <c r="D23015"/>
    </row>
    <row r="23016" spans="4:4">
      <c r="D23016"/>
    </row>
    <row r="23017" spans="4:4">
      <c r="D23017"/>
    </row>
    <row r="23018" spans="4:4">
      <c r="D23018"/>
    </row>
    <row r="23019" spans="4:4">
      <c r="D23019"/>
    </row>
    <row r="23020" spans="4:4">
      <c r="D23020"/>
    </row>
    <row r="23021" spans="4:4">
      <c r="D23021"/>
    </row>
    <row r="23022" spans="4:4">
      <c r="D23022"/>
    </row>
    <row r="23023" spans="4:4">
      <c r="D23023"/>
    </row>
    <row r="23024" spans="4:4">
      <c r="D23024"/>
    </row>
    <row r="23025" spans="4:4">
      <c r="D23025"/>
    </row>
    <row r="23026" spans="4:4">
      <c r="D23026"/>
    </row>
    <row r="23027" spans="4:4">
      <c r="D23027"/>
    </row>
    <row r="23028" spans="4:4">
      <c r="D23028"/>
    </row>
    <row r="23029" spans="4:4">
      <c r="D23029"/>
    </row>
    <row r="23030" spans="4:4">
      <c r="D23030"/>
    </row>
    <row r="23031" spans="4:4">
      <c r="D23031"/>
    </row>
    <row r="23032" spans="4:4">
      <c r="D23032"/>
    </row>
    <row r="23033" spans="4:4">
      <c r="D23033"/>
    </row>
    <row r="23034" spans="4:4">
      <c r="D23034"/>
    </row>
    <row r="23035" spans="4:4">
      <c r="D23035"/>
    </row>
    <row r="23036" spans="4:4">
      <c r="D23036"/>
    </row>
    <row r="23037" spans="4:4">
      <c r="D23037"/>
    </row>
    <row r="23038" spans="4:4">
      <c r="D23038"/>
    </row>
    <row r="23039" spans="4:4">
      <c r="D23039"/>
    </row>
    <row r="23040" spans="4:4">
      <c r="D23040"/>
    </row>
    <row r="23041" spans="4:4">
      <c r="D23041"/>
    </row>
    <row r="23042" spans="4:4">
      <c r="D23042"/>
    </row>
    <row r="23043" spans="4:4">
      <c r="D23043"/>
    </row>
    <row r="23044" spans="4:4">
      <c r="D23044"/>
    </row>
    <row r="23045" spans="4:4">
      <c r="D23045"/>
    </row>
    <row r="23046" spans="4:4">
      <c r="D23046"/>
    </row>
    <row r="23047" spans="4:4">
      <c r="D23047"/>
    </row>
    <row r="23048" spans="4:4">
      <c r="D23048"/>
    </row>
    <row r="23049" spans="4:4">
      <c r="D23049"/>
    </row>
    <row r="23050" spans="4:4">
      <c r="D23050"/>
    </row>
    <row r="23051" spans="4:4">
      <c r="D23051"/>
    </row>
    <row r="23052" spans="4:4">
      <c r="D23052"/>
    </row>
    <row r="23053" spans="4:4">
      <c r="D23053"/>
    </row>
    <row r="23054" spans="4:4">
      <c r="D23054"/>
    </row>
    <row r="23055" spans="4:4">
      <c r="D23055"/>
    </row>
    <row r="23056" spans="4:4">
      <c r="D23056"/>
    </row>
    <row r="23057" spans="4:4">
      <c r="D23057"/>
    </row>
    <row r="23058" spans="4:4">
      <c r="D23058"/>
    </row>
    <row r="23059" spans="4:4">
      <c r="D23059"/>
    </row>
    <row r="23060" spans="4:4">
      <c r="D23060"/>
    </row>
    <row r="23061" spans="4:4">
      <c r="D23061"/>
    </row>
    <row r="23062" spans="4:4">
      <c r="D23062"/>
    </row>
    <row r="23063" spans="4:4">
      <c r="D23063"/>
    </row>
    <row r="23064" spans="4:4">
      <c r="D23064"/>
    </row>
    <row r="23065" spans="4:4">
      <c r="D23065"/>
    </row>
    <row r="23066" spans="4:4">
      <c r="D23066"/>
    </row>
    <row r="23067" spans="4:4">
      <c r="D23067"/>
    </row>
    <row r="23068" spans="4:4">
      <c r="D23068"/>
    </row>
    <row r="23069" spans="4:4">
      <c r="D23069"/>
    </row>
    <row r="23070" spans="4:4">
      <c r="D23070"/>
    </row>
    <row r="23071" spans="4:4">
      <c r="D23071"/>
    </row>
    <row r="23072" spans="4:4">
      <c r="D23072"/>
    </row>
    <row r="23073" spans="4:4">
      <c r="D23073"/>
    </row>
    <row r="23074" spans="4:4">
      <c r="D23074"/>
    </row>
    <row r="23075" spans="4:4">
      <c r="D23075"/>
    </row>
    <row r="23076" spans="4:4">
      <c r="D23076"/>
    </row>
    <row r="23077" spans="4:4">
      <c r="D23077"/>
    </row>
    <row r="23078" spans="4:4">
      <c r="D23078"/>
    </row>
    <row r="23079" spans="4:4">
      <c r="D23079"/>
    </row>
    <row r="23080" spans="4:4">
      <c r="D23080"/>
    </row>
    <row r="23081" spans="4:4">
      <c r="D23081"/>
    </row>
    <row r="23082" spans="4:4">
      <c r="D23082"/>
    </row>
    <row r="23083" spans="4:4">
      <c r="D23083"/>
    </row>
    <row r="23084" spans="4:4">
      <c r="D23084"/>
    </row>
    <row r="23085" spans="4:4">
      <c r="D23085"/>
    </row>
    <row r="23086" spans="4:4">
      <c r="D23086"/>
    </row>
    <row r="23087" spans="4:4">
      <c r="D23087"/>
    </row>
    <row r="23088" spans="4:4">
      <c r="D23088"/>
    </row>
    <row r="23089" spans="4:4">
      <c r="D23089"/>
    </row>
    <row r="23090" spans="4:4">
      <c r="D23090"/>
    </row>
    <row r="23091" spans="4:4">
      <c r="D23091"/>
    </row>
    <row r="23092" spans="4:4">
      <c r="D23092"/>
    </row>
    <row r="23093" spans="4:4">
      <c r="D23093"/>
    </row>
    <row r="23094" spans="4:4">
      <c r="D23094"/>
    </row>
    <row r="23095" spans="4:4">
      <c r="D23095"/>
    </row>
    <row r="23096" spans="4:4">
      <c r="D23096"/>
    </row>
    <row r="23097" spans="4:4">
      <c r="D23097"/>
    </row>
    <row r="23098" spans="4:4">
      <c r="D23098"/>
    </row>
    <row r="23099" spans="4:4">
      <c r="D23099"/>
    </row>
    <row r="23100" spans="4:4">
      <c r="D23100"/>
    </row>
    <row r="23101" spans="4:4">
      <c r="D23101"/>
    </row>
    <row r="23102" spans="4:4">
      <c r="D23102"/>
    </row>
    <row r="23103" spans="4:4">
      <c r="D23103"/>
    </row>
    <row r="23104" spans="4:4">
      <c r="D23104"/>
    </row>
    <row r="23105" spans="4:4">
      <c r="D23105"/>
    </row>
    <row r="23106" spans="4:4">
      <c r="D23106"/>
    </row>
    <row r="23107" spans="4:4">
      <c r="D23107"/>
    </row>
    <row r="23108" spans="4:4">
      <c r="D23108"/>
    </row>
    <row r="23109" spans="4:4">
      <c r="D23109"/>
    </row>
    <row r="23110" spans="4:4">
      <c r="D23110"/>
    </row>
    <row r="23111" spans="4:4">
      <c r="D23111"/>
    </row>
    <row r="23112" spans="4:4">
      <c r="D23112"/>
    </row>
    <row r="23113" spans="4:4">
      <c r="D23113"/>
    </row>
    <row r="23114" spans="4:4">
      <c r="D23114"/>
    </row>
    <row r="23115" spans="4:4">
      <c r="D23115"/>
    </row>
    <row r="23116" spans="4:4">
      <c r="D23116"/>
    </row>
    <row r="23117" spans="4:4">
      <c r="D23117"/>
    </row>
    <row r="23118" spans="4:4">
      <c r="D23118"/>
    </row>
    <row r="23119" spans="4:4">
      <c r="D23119"/>
    </row>
    <row r="23120" spans="4:4">
      <c r="D23120"/>
    </row>
    <row r="23121" spans="4:4">
      <c r="D23121"/>
    </row>
    <row r="23122" spans="4:4">
      <c r="D23122"/>
    </row>
    <row r="23123" spans="4:4">
      <c r="D23123"/>
    </row>
    <row r="23124" spans="4:4">
      <c r="D23124"/>
    </row>
    <row r="23125" spans="4:4">
      <c r="D23125"/>
    </row>
    <row r="23126" spans="4:4">
      <c r="D23126"/>
    </row>
    <row r="23127" spans="4:4">
      <c r="D23127"/>
    </row>
    <row r="23128" spans="4:4">
      <c r="D23128"/>
    </row>
    <row r="23129" spans="4:4">
      <c r="D23129"/>
    </row>
    <row r="23130" spans="4:4">
      <c r="D23130"/>
    </row>
    <row r="23131" spans="4:4">
      <c r="D23131"/>
    </row>
    <row r="23132" spans="4:4">
      <c r="D23132"/>
    </row>
    <row r="23133" spans="4:4">
      <c r="D23133"/>
    </row>
    <row r="23134" spans="4:4">
      <c r="D23134"/>
    </row>
    <row r="23135" spans="4:4">
      <c r="D23135"/>
    </row>
    <row r="23136" spans="4:4">
      <c r="D23136"/>
    </row>
    <row r="23137" spans="4:4">
      <c r="D23137"/>
    </row>
    <row r="23138" spans="4:4">
      <c r="D23138"/>
    </row>
    <row r="23139" spans="4:4">
      <c r="D23139"/>
    </row>
    <row r="23140" spans="4:4">
      <c r="D23140"/>
    </row>
    <row r="23141" spans="4:4">
      <c r="D23141"/>
    </row>
    <row r="23142" spans="4:4">
      <c r="D23142"/>
    </row>
    <row r="23143" spans="4:4">
      <c r="D23143"/>
    </row>
    <row r="23144" spans="4:4">
      <c r="D23144"/>
    </row>
    <row r="23145" spans="4:4">
      <c r="D23145"/>
    </row>
    <row r="23146" spans="4:4">
      <c r="D23146"/>
    </row>
    <row r="23147" spans="4:4">
      <c r="D23147"/>
    </row>
    <row r="23148" spans="4:4">
      <c r="D23148"/>
    </row>
    <row r="23149" spans="4:4">
      <c r="D23149"/>
    </row>
    <row r="23150" spans="4:4">
      <c r="D23150"/>
    </row>
    <row r="23151" spans="4:4">
      <c r="D23151"/>
    </row>
    <row r="23152" spans="4:4">
      <c r="D23152"/>
    </row>
    <row r="23153" spans="4:4">
      <c r="D23153"/>
    </row>
    <row r="23154" spans="4:4">
      <c r="D23154"/>
    </row>
    <row r="23155" spans="4:4">
      <c r="D23155"/>
    </row>
    <row r="23156" spans="4:4">
      <c r="D23156"/>
    </row>
    <row r="23157" spans="4:4">
      <c r="D23157"/>
    </row>
    <row r="23158" spans="4:4">
      <c r="D23158"/>
    </row>
    <row r="23159" spans="4:4">
      <c r="D23159"/>
    </row>
    <row r="23160" spans="4:4">
      <c r="D23160"/>
    </row>
    <row r="23161" spans="4:4">
      <c r="D23161"/>
    </row>
    <row r="23162" spans="4:4">
      <c r="D23162"/>
    </row>
    <row r="23163" spans="4:4">
      <c r="D23163"/>
    </row>
    <row r="23164" spans="4:4">
      <c r="D23164"/>
    </row>
    <row r="23165" spans="4:4">
      <c r="D23165"/>
    </row>
    <row r="23166" spans="4:4">
      <c r="D23166"/>
    </row>
    <row r="23167" spans="4:4">
      <c r="D23167"/>
    </row>
    <row r="23168" spans="4:4">
      <c r="D23168"/>
    </row>
    <row r="23169" spans="4:4">
      <c r="D23169"/>
    </row>
    <row r="23170" spans="4:4">
      <c r="D23170"/>
    </row>
    <row r="23171" spans="4:4">
      <c r="D23171"/>
    </row>
    <row r="23172" spans="4:4">
      <c r="D23172"/>
    </row>
    <row r="23173" spans="4:4">
      <c r="D23173"/>
    </row>
    <row r="23174" spans="4:4">
      <c r="D23174"/>
    </row>
    <row r="23175" spans="4:4">
      <c r="D23175"/>
    </row>
    <row r="23176" spans="4:4">
      <c r="D23176"/>
    </row>
    <row r="23177" spans="4:4">
      <c r="D23177"/>
    </row>
    <row r="23178" spans="4:4">
      <c r="D23178"/>
    </row>
    <row r="23179" spans="4:4">
      <c r="D23179"/>
    </row>
    <row r="23180" spans="4:4">
      <c r="D23180"/>
    </row>
    <row r="23181" spans="4:4">
      <c r="D23181"/>
    </row>
    <row r="23182" spans="4:4">
      <c r="D23182"/>
    </row>
    <row r="23183" spans="4:4">
      <c r="D23183"/>
    </row>
    <row r="23184" spans="4:4">
      <c r="D23184"/>
    </row>
    <row r="23185" spans="4:4">
      <c r="D23185"/>
    </row>
    <row r="23186" spans="4:4">
      <c r="D23186"/>
    </row>
    <row r="23187" spans="4:4">
      <c r="D23187"/>
    </row>
    <row r="23188" spans="4:4">
      <c r="D23188"/>
    </row>
    <row r="23189" spans="4:4">
      <c r="D23189"/>
    </row>
    <row r="23190" spans="4:4">
      <c r="D23190"/>
    </row>
    <row r="23191" spans="4:4">
      <c r="D23191"/>
    </row>
    <row r="23192" spans="4:4">
      <c r="D23192"/>
    </row>
    <row r="23193" spans="4:4">
      <c r="D23193"/>
    </row>
    <row r="23194" spans="4:4">
      <c r="D23194"/>
    </row>
    <row r="23195" spans="4:4">
      <c r="D23195"/>
    </row>
    <row r="23196" spans="4:4">
      <c r="D23196"/>
    </row>
    <row r="23197" spans="4:4">
      <c r="D23197"/>
    </row>
    <row r="23198" spans="4:4">
      <c r="D23198"/>
    </row>
    <row r="23199" spans="4:4">
      <c r="D23199"/>
    </row>
    <row r="23200" spans="4:4">
      <c r="D23200"/>
    </row>
    <row r="23201" spans="4:4">
      <c r="D23201"/>
    </row>
    <row r="23202" spans="4:4">
      <c r="D23202"/>
    </row>
    <row r="23203" spans="4:4">
      <c r="D23203"/>
    </row>
    <row r="23204" spans="4:4">
      <c r="D23204"/>
    </row>
    <row r="23205" spans="4:4">
      <c r="D23205"/>
    </row>
    <row r="23206" spans="4:4">
      <c r="D23206"/>
    </row>
    <row r="23207" spans="4:4">
      <c r="D23207"/>
    </row>
    <row r="23208" spans="4:4">
      <c r="D23208"/>
    </row>
    <row r="23209" spans="4:4">
      <c r="D23209"/>
    </row>
    <row r="23210" spans="4:4">
      <c r="D23210"/>
    </row>
    <row r="23211" spans="4:4">
      <c r="D23211"/>
    </row>
    <row r="23212" spans="4:4">
      <c r="D23212"/>
    </row>
    <row r="23213" spans="4:4">
      <c r="D23213"/>
    </row>
    <row r="23214" spans="4:4">
      <c r="D23214"/>
    </row>
    <row r="23215" spans="4:4">
      <c r="D23215"/>
    </row>
    <row r="23216" spans="4:4">
      <c r="D23216"/>
    </row>
    <row r="23217" spans="4:4">
      <c r="D23217"/>
    </row>
    <row r="23218" spans="4:4">
      <c r="D23218"/>
    </row>
    <row r="23219" spans="4:4">
      <c r="D23219"/>
    </row>
    <row r="23220" spans="4:4">
      <c r="D23220"/>
    </row>
    <row r="23221" spans="4:4">
      <c r="D23221"/>
    </row>
    <row r="23222" spans="4:4">
      <c r="D23222"/>
    </row>
    <row r="23223" spans="4:4">
      <c r="D23223"/>
    </row>
    <row r="23224" spans="4:4">
      <c r="D23224"/>
    </row>
    <row r="23225" spans="4:4">
      <c r="D23225"/>
    </row>
    <row r="23226" spans="4:4">
      <c r="D23226"/>
    </row>
    <row r="23227" spans="4:4">
      <c r="D23227"/>
    </row>
    <row r="23228" spans="4:4">
      <c r="D23228"/>
    </row>
    <row r="23229" spans="4:4">
      <c r="D23229"/>
    </row>
    <row r="23230" spans="4:4">
      <c r="D23230"/>
    </row>
    <row r="23231" spans="4:4">
      <c r="D23231"/>
    </row>
    <row r="23232" spans="4:4">
      <c r="D23232"/>
    </row>
    <row r="23233" spans="4:4">
      <c r="D23233"/>
    </row>
    <row r="23234" spans="4:4">
      <c r="D23234"/>
    </row>
    <row r="23235" spans="4:4">
      <c r="D23235"/>
    </row>
    <row r="23236" spans="4:4">
      <c r="D23236"/>
    </row>
    <row r="23237" spans="4:4">
      <c r="D23237"/>
    </row>
    <row r="23238" spans="4:4">
      <c r="D23238"/>
    </row>
    <row r="23239" spans="4:4">
      <c r="D23239"/>
    </row>
    <row r="23240" spans="4:4">
      <c r="D23240"/>
    </row>
    <row r="23241" spans="4:4">
      <c r="D23241"/>
    </row>
    <row r="23242" spans="4:4">
      <c r="D23242"/>
    </row>
    <row r="23243" spans="4:4">
      <c r="D23243"/>
    </row>
    <row r="23244" spans="4:4">
      <c r="D23244"/>
    </row>
    <row r="23245" spans="4:4">
      <c r="D23245"/>
    </row>
    <row r="23246" spans="4:4">
      <c r="D23246"/>
    </row>
    <row r="23247" spans="4:4">
      <c r="D23247"/>
    </row>
    <row r="23248" spans="4:4">
      <c r="D23248"/>
    </row>
    <row r="23249" spans="4:4">
      <c r="D23249"/>
    </row>
    <row r="23250" spans="4:4">
      <c r="D23250"/>
    </row>
    <row r="23251" spans="4:4">
      <c r="D23251"/>
    </row>
    <row r="23252" spans="4:4">
      <c r="D23252"/>
    </row>
    <row r="23253" spans="4:4">
      <c r="D23253"/>
    </row>
    <row r="23254" spans="4:4">
      <c r="D23254"/>
    </row>
    <row r="23255" spans="4:4">
      <c r="D23255"/>
    </row>
    <row r="23256" spans="4:4">
      <c r="D23256"/>
    </row>
    <row r="23257" spans="4:4">
      <c r="D23257"/>
    </row>
    <row r="23258" spans="4:4">
      <c r="D23258"/>
    </row>
    <row r="23259" spans="4:4">
      <c r="D23259"/>
    </row>
    <row r="23260" spans="4:4">
      <c r="D23260"/>
    </row>
    <row r="23261" spans="4:4">
      <c r="D23261"/>
    </row>
    <row r="23262" spans="4:4">
      <c r="D23262"/>
    </row>
    <row r="23263" spans="4:4">
      <c r="D23263"/>
    </row>
    <row r="23264" spans="4:4">
      <c r="D23264"/>
    </row>
    <row r="23265" spans="4:4">
      <c r="D23265"/>
    </row>
    <row r="23266" spans="4:4">
      <c r="D23266"/>
    </row>
    <row r="23267" spans="4:4">
      <c r="D23267"/>
    </row>
    <row r="23268" spans="4:4">
      <c r="D23268"/>
    </row>
    <row r="23269" spans="4:4">
      <c r="D23269"/>
    </row>
    <row r="23270" spans="4:4">
      <c r="D23270"/>
    </row>
    <row r="23271" spans="4:4">
      <c r="D23271"/>
    </row>
    <row r="23272" spans="4:4">
      <c r="D23272"/>
    </row>
    <row r="23273" spans="4:4">
      <c r="D23273"/>
    </row>
    <row r="23274" spans="4:4">
      <c r="D23274"/>
    </row>
    <row r="23275" spans="4:4">
      <c r="D23275"/>
    </row>
    <row r="23276" spans="4:4">
      <c r="D23276"/>
    </row>
    <row r="23277" spans="4:4">
      <c r="D23277"/>
    </row>
    <row r="23278" spans="4:4">
      <c r="D23278"/>
    </row>
    <row r="23279" spans="4:4">
      <c r="D23279"/>
    </row>
    <row r="23280" spans="4:4">
      <c r="D23280"/>
    </row>
    <row r="23281" spans="4:4">
      <c r="D23281"/>
    </row>
    <row r="23282" spans="4:4">
      <c r="D23282"/>
    </row>
    <row r="23283" spans="4:4">
      <c r="D23283"/>
    </row>
    <row r="23284" spans="4:4">
      <c r="D23284"/>
    </row>
    <row r="23285" spans="4:4">
      <c r="D23285"/>
    </row>
    <row r="23286" spans="4:4">
      <c r="D23286"/>
    </row>
    <row r="23287" spans="4:4">
      <c r="D23287"/>
    </row>
    <row r="23288" spans="4:4">
      <c r="D23288"/>
    </row>
    <row r="23289" spans="4:4">
      <c r="D23289"/>
    </row>
    <row r="23290" spans="4:4">
      <c r="D23290"/>
    </row>
    <row r="23291" spans="4:4">
      <c r="D23291"/>
    </row>
    <row r="23292" spans="4:4">
      <c r="D23292"/>
    </row>
    <row r="23293" spans="4:4">
      <c r="D23293"/>
    </row>
    <row r="23294" spans="4:4">
      <c r="D23294"/>
    </row>
    <row r="23295" spans="4:4">
      <c r="D23295"/>
    </row>
    <row r="23296" spans="4:4">
      <c r="D23296"/>
    </row>
    <row r="23297" spans="4:4">
      <c r="D23297"/>
    </row>
    <row r="23298" spans="4:4">
      <c r="D23298"/>
    </row>
    <row r="23299" spans="4:4">
      <c r="D23299"/>
    </row>
    <row r="23300" spans="4:4">
      <c r="D23300"/>
    </row>
    <row r="23301" spans="4:4">
      <c r="D23301"/>
    </row>
    <row r="23302" spans="4:4">
      <c r="D23302"/>
    </row>
    <row r="23303" spans="4:4">
      <c r="D23303"/>
    </row>
    <row r="23304" spans="4:4">
      <c r="D23304"/>
    </row>
    <row r="23305" spans="4:4">
      <c r="D23305"/>
    </row>
    <row r="23306" spans="4:4">
      <c r="D23306"/>
    </row>
    <row r="23307" spans="4:4">
      <c r="D23307"/>
    </row>
    <row r="23308" spans="4:4">
      <c r="D23308"/>
    </row>
    <row r="23309" spans="4:4">
      <c r="D23309"/>
    </row>
    <row r="23310" spans="4:4">
      <c r="D23310"/>
    </row>
    <row r="23311" spans="4:4">
      <c r="D23311"/>
    </row>
    <row r="23312" spans="4:4">
      <c r="D23312"/>
    </row>
    <row r="23313" spans="4:4">
      <c r="D23313"/>
    </row>
    <row r="23314" spans="4:4">
      <c r="D23314"/>
    </row>
    <row r="23315" spans="4:4">
      <c r="D23315"/>
    </row>
    <row r="23316" spans="4:4">
      <c r="D23316"/>
    </row>
    <row r="23317" spans="4:4">
      <c r="D23317"/>
    </row>
    <row r="23318" spans="4:4">
      <c r="D23318"/>
    </row>
    <row r="23319" spans="4:4">
      <c r="D23319"/>
    </row>
    <row r="23320" spans="4:4">
      <c r="D23320"/>
    </row>
    <row r="23321" spans="4:4">
      <c r="D23321"/>
    </row>
    <row r="23322" spans="4:4">
      <c r="D23322"/>
    </row>
    <row r="23323" spans="4:4">
      <c r="D23323"/>
    </row>
    <row r="23324" spans="4:4">
      <c r="D23324"/>
    </row>
    <row r="23325" spans="4:4">
      <c r="D23325"/>
    </row>
    <row r="23326" spans="4:4">
      <c r="D23326"/>
    </row>
    <row r="23327" spans="4:4">
      <c r="D23327"/>
    </row>
    <row r="23328" spans="4:4">
      <c r="D23328"/>
    </row>
    <row r="23329" spans="4:4">
      <c r="D23329"/>
    </row>
    <row r="23330" spans="4:4">
      <c r="D23330"/>
    </row>
    <row r="23331" spans="4:4">
      <c r="D23331"/>
    </row>
    <row r="23332" spans="4:4">
      <c r="D23332"/>
    </row>
    <row r="23333" spans="4:4">
      <c r="D23333"/>
    </row>
    <row r="23334" spans="4:4">
      <c r="D23334"/>
    </row>
    <row r="23335" spans="4:4">
      <c r="D23335"/>
    </row>
    <row r="23336" spans="4:4">
      <c r="D23336"/>
    </row>
    <row r="23337" spans="4:4">
      <c r="D23337"/>
    </row>
    <row r="23338" spans="4:4">
      <c r="D23338"/>
    </row>
    <row r="23339" spans="4:4">
      <c r="D23339"/>
    </row>
    <row r="23340" spans="4:4">
      <c r="D23340"/>
    </row>
    <row r="23341" spans="4:4">
      <c r="D23341"/>
    </row>
    <row r="23342" spans="4:4">
      <c r="D23342"/>
    </row>
    <row r="23343" spans="4:4">
      <c r="D23343"/>
    </row>
    <row r="23344" spans="4:4">
      <c r="D23344"/>
    </row>
    <row r="23345" spans="4:4">
      <c r="D23345"/>
    </row>
    <row r="23346" spans="4:4">
      <c r="D23346"/>
    </row>
    <row r="23347" spans="4:4">
      <c r="D23347"/>
    </row>
    <row r="23348" spans="4:4">
      <c r="D23348"/>
    </row>
    <row r="23349" spans="4:4">
      <c r="D23349"/>
    </row>
    <row r="23350" spans="4:4">
      <c r="D23350"/>
    </row>
    <row r="23351" spans="4:4">
      <c r="D23351"/>
    </row>
    <row r="23352" spans="4:4">
      <c r="D23352"/>
    </row>
    <row r="23353" spans="4:4">
      <c r="D23353"/>
    </row>
    <row r="23354" spans="4:4">
      <c r="D23354"/>
    </row>
    <row r="23355" spans="4:4">
      <c r="D23355"/>
    </row>
    <row r="23356" spans="4:4">
      <c r="D23356"/>
    </row>
    <row r="23357" spans="4:4">
      <c r="D23357"/>
    </row>
    <row r="23358" spans="4:4">
      <c r="D23358"/>
    </row>
    <row r="23359" spans="4:4">
      <c r="D23359"/>
    </row>
    <row r="23360" spans="4:4">
      <c r="D23360"/>
    </row>
    <row r="23361" spans="4:4">
      <c r="D23361"/>
    </row>
    <row r="23362" spans="4:4">
      <c r="D23362"/>
    </row>
    <row r="23363" spans="4:4">
      <c r="D23363"/>
    </row>
    <row r="23364" spans="4:4">
      <c r="D23364"/>
    </row>
    <row r="23365" spans="4:4">
      <c r="D23365"/>
    </row>
    <row r="23366" spans="4:4">
      <c r="D23366"/>
    </row>
    <row r="23367" spans="4:4">
      <c r="D23367"/>
    </row>
    <row r="23368" spans="4:4">
      <c r="D23368"/>
    </row>
    <row r="23369" spans="4:4">
      <c r="D23369"/>
    </row>
    <row r="23370" spans="4:4">
      <c r="D23370"/>
    </row>
    <row r="23371" spans="4:4">
      <c r="D23371"/>
    </row>
    <row r="23372" spans="4:4">
      <c r="D23372"/>
    </row>
    <row r="23373" spans="4:4">
      <c r="D23373"/>
    </row>
    <row r="23374" spans="4:4">
      <c r="D23374"/>
    </row>
    <row r="23375" spans="4:4">
      <c r="D23375"/>
    </row>
    <row r="23376" spans="4:4">
      <c r="D23376"/>
    </row>
    <row r="23377" spans="4:4">
      <c r="D23377"/>
    </row>
    <row r="23378" spans="4:4">
      <c r="D23378"/>
    </row>
    <row r="23379" spans="4:4">
      <c r="D23379"/>
    </row>
    <row r="23380" spans="4:4">
      <c r="D23380"/>
    </row>
    <row r="23381" spans="4:4">
      <c r="D23381"/>
    </row>
    <row r="23382" spans="4:4">
      <c r="D23382"/>
    </row>
    <row r="23383" spans="4:4">
      <c r="D23383"/>
    </row>
    <row r="23384" spans="4:4">
      <c r="D23384"/>
    </row>
    <row r="23385" spans="4:4">
      <c r="D23385"/>
    </row>
    <row r="23386" spans="4:4">
      <c r="D23386"/>
    </row>
    <row r="23387" spans="4:4">
      <c r="D23387"/>
    </row>
    <row r="23388" spans="4:4">
      <c r="D23388"/>
    </row>
    <row r="23389" spans="4:4">
      <c r="D23389"/>
    </row>
    <row r="23390" spans="4:4">
      <c r="D23390"/>
    </row>
    <row r="23391" spans="4:4">
      <c r="D23391"/>
    </row>
    <row r="23392" spans="4:4">
      <c r="D23392"/>
    </row>
    <row r="23393" spans="4:4">
      <c r="D23393"/>
    </row>
    <row r="23394" spans="4:4">
      <c r="D23394"/>
    </row>
    <row r="23395" spans="4:4">
      <c r="D23395"/>
    </row>
    <row r="23396" spans="4:4">
      <c r="D23396"/>
    </row>
    <row r="23397" spans="4:4">
      <c r="D23397"/>
    </row>
    <row r="23398" spans="4:4">
      <c r="D23398"/>
    </row>
    <row r="23399" spans="4:4">
      <c r="D23399"/>
    </row>
    <row r="23400" spans="4:4">
      <c r="D23400"/>
    </row>
    <row r="23401" spans="4:4">
      <c r="D23401"/>
    </row>
    <row r="23402" spans="4:4">
      <c r="D23402"/>
    </row>
    <row r="23403" spans="4:4">
      <c r="D23403"/>
    </row>
    <row r="23404" spans="4:4">
      <c r="D23404"/>
    </row>
    <row r="23405" spans="4:4">
      <c r="D23405"/>
    </row>
    <row r="23406" spans="4:4">
      <c r="D23406"/>
    </row>
    <row r="23407" spans="4:4">
      <c r="D23407"/>
    </row>
    <row r="23408" spans="4:4">
      <c r="D23408"/>
    </row>
    <row r="23409" spans="4:4">
      <c r="D23409"/>
    </row>
    <row r="23410" spans="4:4">
      <c r="D23410"/>
    </row>
    <row r="23411" spans="4:4">
      <c r="D23411"/>
    </row>
    <row r="23412" spans="4:4">
      <c r="D23412"/>
    </row>
    <row r="23413" spans="4:4">
      <c r="D23413"/>
    </row>
    <row r="23414" spans="4:4">
      <c r="D23414"/>
    </row>
    <row r="23415" spans="4:4">
      <c r="D23415"/>
    </row>
    <row r="23416" spans="4:4">
      <c r="D23416"/>
    </row>
    <row r="23417" spans="4:4">
      <c r="D23417"/>
    </row>
    <row r="23418" spans="4:4">
      <c r="D23418"/>
    </row>
    <row r="23419" spans="4:4">
      <c r="D23419"/>
    </row>
    <row r="23420" spans="4:4">
      <c r="D23420"/>
    </row>
    <row r="23421" spans="4:4">
      <c r="D23421"/>
    </row>
    <row r="23422" spans="4:4">
      <c r="D23422"/>
    </row>
    <row r="23423" spans="4:4">
      <c r="D23423"/>
    </row>
    <row r="23424" spans="4:4">
      <c r="D23424"/>
    </row>
    <row r="23425" spans="4:4">
      <c r="D23425"/>
    </row>
    <row r="23426" spans="4:4">
      <c r="D23426"/>
    </row>
    <row r="23427" spans="4:4">
      <c r="D23427"/>
    </row>
    <row r="23428" spans="4:4">
      <c r="D23428"/>
    </row>
    <row r="23429" spans="4:4">
      <c r="D23429"/>
    </row>
    <row r="23430" spans="4:4">
      <c r="D23430"/>
    </row>
    <row r="23431" spans="4:4">
      <c r="D23431"/>
    </row>
    <row r="23432" spans="4:4">
      <c r="D23432"/>
    </row>
    <row r="23433" spans="4:4">
      <c r="D23433"/>
    </row>
    <row r="23434" spans="4:4">
      <c r="D23434"/>
    </row>
    <row r="23435" spans="4:4">
      <c r="D23435"/>
    </row>
    <row r="23436" spans="4:4">
      <c r="D23436"/>
    </row>
    <row r="23437" spans="4:4">
      <c r="D23437"/>
    </row>
    <row r="23438" spans="4:4">
      <c r="D23438"/>
    </row>
    <row r="23439" spans="4:4">
      <c r="D23439"/>
    </row>
    <row r="23440" spans="4:4">
      <c r="D23440"/>
    </row>
    <row r="23441" spans="4:4">
      <c r="D23441"/>
    </row>
    <row r="23442" spans="4:4">
      <c r="D23442"/>
    </row>
    <row r="23443" spans="4:4">
      <c r="D23443"/>
    </row>
    <row r="23444" spans="4:4">
      <c r="D23444"/>
    </row>
    <row r="23445" spans="4:4">
      <c r="D23445"/>
    </row>
    <row r="23446" spans="4:4">
      <c r="D23446"/>
    </row>
    <row r="23447" spans="4:4">
      <c r="D23447"/>
    </row>
    <row r="23448" spans="4:4">
      <c r="D23448"/>
    </row>
    <row r="23449" spans="4:4">
      <c r="D23449"/>
    </row>
    <row r="23450" spans="4:4">
      <c r="D23450"/>
    </row>
    <row r="23451" spans="4:4">
      <c r="D23451"/>
    </row>
    <row r="23452" spans="4:4">
      <c r="D23452"/>
    </row>
    <row r="23453" spans="4:4">
      <c r="D23453"/>
    </row>
    <row r="23454" spans="4:4">
      <c r="D23454"/>
    </row>
    <row r="23455" spans="4:4">
      <c r="D23455"/>
    </row>
    <row r="23456" spans="4:4">
      <c r="D23456"/>
    </row>
    <row r="23457" spans="4:4">
      <c r="D23457"/>
    </row>
    <row r="23458" spans="4:4">
      <c r="D23458"/>
    </row>
    <row r="23459" spans="4:4">
      <c r="D23459"/>
    </row>
    <row r="23460" spans="4:4">
      <c r="D23460"/>
    </row>
    <row r="23461" spans="4:4">
      <c r="D23461"/>
    </row>
    <row r="23462" spans="4:4">
      <c r="D23462"/>
    </row>
    <row r="23463" spans="4:4">
      <c r="D23463"/>
    </row>
    <row r="23464" spans="4:4">
      <c r="D23464"/>
    </row>
    <row r="23465" spans="4:4">
      <c r="D23465"/>
    </row>
    <row r="23466" spans="4:4">
      <c r="D23466"/>
    </row>
    <row r="23467" spans="4:4">
      <c r="D23467"/>
    </row>
    <row r="23468" spans="4:4">
      <c r="D23468"/>
    </row>
    <row r="23469" spans="4:4">
      <c r="D23469"/>
    </row>
    <row r="23470" spans="4:4">
      <c r="D23470"/>
    </row>
    <row r="23471" spans="4:4">
      <c r="D23471"/>
    </row>
    <row r="23472" spans="4:4">
      <c r="D23472"/>
    </row>
    <row r="23473" spans="4:4">
      <c r="D23473"/>
    </row>
    <row r="23474" spans="4:4">
      <c r="D23474"/>
    </row>
    <row r="23475" spans="4:4">
      <c r="D23475"/>
    </row>
    <row r="23476" spans="4:4">
      <c r="D23476"/>
    </row>
    <row r="23477" spans="4:4">
      <c r="D23477"/>
    </row>
    <row r="23478" spans="4:4">
      <c r="D23478"/>
    </row>
    <row r="23479" spans="4:4">
      <c r="D23479"/>
    </row>
    <row r="23480" spans="4:4">
      <c r="D23480"/>
    </row>
    <row r="23481" spans="4:4">
      <c r="D23481"/>
    </row>
    <row r="23482" spans="4:4">
      <c r="D23482"/>
    </row>
    <row r="23483" spans="4:4">
      <c r="D23483"/>
    </row>
    <row r="23484" spans="4:4">
      <c r="D23484"/>
    </row>
    <row r="23485" spans="4:4">
      <c r="D23485"/>
    </row>
    <row r="23486" spans="4:4">
      <c r="D23486"/>
    </row>
    <row r="23487" spans="4:4">
      <c r="D23487"/>
    </row>
    <row r="23488" spans="4:4">
      <c r="D23488"/>
    </row>
    <row r="23489" spans="4:4">
      <c r="D23489"/>
    </row>
    <row r="23490" spans="4:4">
      <c r="D23490"/>
    </row>
    <row r="23491" spans="4:4">
      <c r="D23491"/>
    </row>
    <row r="23492" spans="4:4">
      <c r="D23492"/>
    </row>
    <row r="23493" spans="4:4">
      <c r="D23493"/>
    </row>
    <row r="23494" spans="4:4">
      <c r="D23494"/>
    </row>
    <row r="23495" spans="4:4">
      <c r="D23495"/>
    </row>
    <row r="23496" spans="4:4">
      <c r="D23496"/>
    </row>
    <row r="23497" spans="4:4">
      <c r="D23497"/>
    </row>
    <row r="23498" spans="4:4">
      <c r="D23498"/>
    </row>
    <row r="23499" spans="4:4">
      <c r="D23499"/>
    </row>
    <row r="23500" spans="4:4">
      <c r="D23500"/>
    </row>
    <row r="23501" spans="4:4">
      <c r="D23501"/>
    </row>
    <row r="23502" spans="4:4">
      <c r="D23502"/>
    </row>
    <row r="23503" spans="4:4">
      <c r="D23503"/>
    </row>
    <row r="23504" spans="4:4">
      <c r="D23504"/>
    </row>
    <row r="23505" spans="4:4">
      <c r="D23505"/>
    </row>
    <row r="23506" spans="4:4">
      <c r="D23506"/>
    </row>
    <row r="23507" spans="4:4">
      <c r="D23507"/>
    </row>
    <row r="23508" spans="4:4">
      <c r="D23508"/>
    </row>
    <row r="23509" spans="4:4">
      <c r="D23509"/>
    </row>
    <row r="23510" spans="4:4">
      <c r="D23510"/>
    </row>
    <row r="23511" spans="4:4">
      <c r="D23511"/>
    </row>
    <row r="23512" spans="4:4">
      <c r="D23512"/>
    </row>
    <row r="23513" spans="4:4">
      <c r="D23513"/>
    </row>
    <row r="23514" spans="4:4">
      <c r="D23514"/>
    </row>
    <row r="23515" spans="4:4">
      <c r="D23515"/>
    </row>
    <row r="23516" spans="4:4">
      <c r="D23516"/>
    </row>
    <row r="23517" spans="4:4">
      <c r="D23517"/>
    </row>
    <row r="23518" spans="4:4">
      <c r="D23518"/>
    </row>
    <row r="23519" spans="4:4">
      <c r="D23519"/>
    </row>
    <row r="23520" spans="4:4">
      <c r="D23520"/>
    </row>
    <row r="23521" spans="4:4">
      <c r="D23521"/>
    </row>
    <row r="23522" spans="4:4">
      <c r="D23522"/>
    </row>
    <row r="23523" spans="4:4">
      <c r="D23523"/>
    </row>
    <row r="23524" spans="4:4">
      <c r="D23524"/>
    </row>
    <row r="23525" spans="4:4">
      <c r="D23525"/>
    </row>
    <row r="23526" spans="4:4">
      <c r="D23526"/>
    </row>
    <row r="23527" spans="4:4">
      <c r="D23527"/>
    </row>
    <row r="23528" spans="4:4">
      <c r="D23528"/>
    </row>
    <row r="23529" spans="4:4">
      <c r="D23529"/>
    </row>
    <row r="23530" spans="4:4">
      <c r="D23530"/>
    </row>
    <row r="23531" spans="4:4">
      <c r="D23531"/>
    </row>
    <row r="23532" spans="4:4">
      <c r="D23532"/>
    </row>
    <row r="23533" spans="4:4">
      <c r="D23533"/>
    </row>
    <row r="23534" spans="4:4">
      <c r="D23534"/>
    </row>
    <row r="23535" spans="4:4">
      <c r="D23535"/>
    </row>
    <row r="23536" spans="4:4">
      <c r="D23536"/>
    </row>
    <row r="23537" spans="4:4">
      <c r="D23537"/>
    </row>
    <row r="23538" spans="4:4">
      <c r="D23538"/>
    </row>
    <row r="23539" spans="4:4">
      <c r="D23539"/>
    </row>
    <row r="23540" spans="4:4">
      <c r="D23540"/>
    </row>
    <row r="23541" spans="4:4">
      <c r="D23541"/>
    </row>
    <row r="23542" spans="4:4">
      <c r="D23542"/>
    </row>
    <row r="23543" spans="4:4">
      <c r="D23543"/>
    </row>
    <row r="23544" spans="4:4">
      <c r="D23544"/>
    </row>
    <row r="23545" spans="4:4">
      <c r="D23545"/>
    </row>
    <row r="23546" spans="4:4">
      <c r="D23546"/>
    </row>
    <row r="23547" spans="4:4">
      <c r="D23547"/>
    </row>
    <row r="23548" spans="4:4">
      <c r="D23548"/>
    </row>
    <row r="23549" spans="4:4">
      <c r="D23549"/>
    </row>
    <row r="23550" spans="4:4">
      <c r="D23550"/>
    </row>
    <row r="23551" spans="4:4">
      <c r="D23551"/>
    </row>
    <row r="23552" spans="4:4">
      <c r="D23552"/>
    </row>
    <row r="23553" spans="4:4">
      <c r="D23553"/>
    </row>
    <row r="23554" spans="4:4">
      <c r="D23554"/>
    </row>
    <row r="23555" spans="4:4">
      <c r="D23555"/>
    </row>
    <row r="23556" spans="4:4">
      <c r="D23556"/>
    </row>
    <row r="23557" spans="4:4">
      <c r="D23557"/>
    </row>
    <row r="23558" spans="4:4">
      <c r="D23558"/>
    </row>
    <row r="23559" spans="4:4">
      <c r="D23559"/>
    </row>
    <row r="23560" spans="4:4">
      <c r="D23560"/>
    </row>
    <row r="23561" spans="4:4">
      <c r="D23561"/>
    </row>
    <row r="23562" spans="4:4">
      <c r="D23562"/>
    </row>
    <row r="23563" spans="4:4">
      <c r="D23563"/>
    </row>
    <row r="23564" spans="4:4">
      <c r="D23564"/>
    </row>
    <row r="23565" spans="4:4">
      <c r="D23565"/>
    </row>
    <row r="23566" spans="4:4">
      <c r="D23566"/>
    </row>
    <row r="23567" spans="4:4">
      <c r="D23567"/>
    </row>
    <row r="23568" spans="4:4">
      <c r="D23568"/>
    </row>
    <row r="23569" spans="4:4">
      <c r="D23569"/>
    </row>
    <row r="23570" spans="4:4">
      <c r="D23570"/>
    </row>
    <row r="23571" spans="4:4">
      <c r="D23571"/>
    </row>
    <row r="23572" spans="4:4">
      <c r="D23572"/>
    </row>
    <row r="23573" spans="4:4">
      <c r="D23573"/>
    </row>
    <row r="23574" spans="4:4">
      <c r="D23574"/>
    </row>
    <row r="23575" spans="4:4">
      <c r="D23575"/>
    </row>
    <row r="23576" spans="4:4">
      <c r="D23576"/>
    </row>
    <row r="23577" spans="4:4">
      <c r="D23577"/>
    </row>
    <row r="23578" spans="4:4">
      <c r="D23578"/>
    </row>
    <row r="23579" spans="4:4">
      <c r="D23579"/>
    </row>
    <row r="23580" spans="4:4">
      <c r="D23580"/>
    </row>
    <row r="23581" spans="4:4">
      <c r="D23581"/>
    </row>
    <row r="23582" spans="4:4">
      <c r="D23582"/>
    </row>
    <row r="23583" spans="4:4">
      <c r="D23583"/>
    </row>
    <row r="23584" spans="4:4">
      <c r="D23584"/>
    </row>
    <row r="23585" spans="4:4">
      <c r="D23585"/>
    </row>
    <row r="23586" spans="4:4">
      <c r="D23586"/>
    </row>
    <row r="23587" spans="4:4">
      <c r="D23587"/>
    </row>
    <row r="23588" spans="4:4">
      <c r="D23588"/>
    </row>
    <row r="23589" spans="4:4">
      <c r="D23589"/>
    </row>
    <row r="23590" spans="4:4">
      <c r="D23590"/>
    </row>
    <row r="23591" spans="4:4">
      <c r="D23591"/>
    </row>
    <row r="23592" spans="4:4">
      <c r="D23592"/>
    </row>
    <row r="23593" spans="4:4">
      <c r="D23593"/>
    </row>
    <row r="23594" spans="4:4">
      <c r="D23594"/>
    </row>
    <row r="23595" spans="4:4">
      <c r="D23595"/>
    </row>
    <row r="23596" spans="4:4">
      <c r="D23596"/>
    </row>
    <row r="23597" spans="4:4">
      <c r="D23597"/>
    </row>
    <row r="23598" spans="4:4">
      <c r="D23598"/>
    </row>
    <row r="23599" spans="4:4">
      <c r="D23599"/>
    </row>
    <row r="23600" spans="4:4">
      <c r="D23600"/>
    </row>
    <row r="23601" spans="4:4">
      <c r="D23601"/>
    </row>
    <row r="23602" spans="4:4">
      <c r="D23602"/>
    </row>
    <row r="23603" spans="4:4">
      <c r="D23603"/>
    </row>
    <row r="23604" spans="4:4">
      <c r="D23604"/>
    </row>
    <row r="23605" spans="4:4">
      <c r="D23605"/>
    </row>
    <row r="23606" spans="4:4">
      <c r="D23606"/>
    </row>
    <row r="23607" spans="4:4">
      <c r="D23607"/>
    </row>
    <row r="23608" spans="4:4">
      <c r="D23608"/>
    </row>
    <row r="23609" spans="4:4">
      <c r="D23609"/>
    </row>
    <row r="23610" spans="4:4">
      <c r="D23610"/>
    </row>
    <row r="23611" spans="4:4">
      <c r="D23611"/>
    </row>
    <row r="23612" spans="4:4">
      <c r="D23612"/>
    </row>
    <row r="23613" spans="4:4">
      <c r="D23613"/>
    </row>
    <row r="23614" spans="4:4">
      <c r="D23614"/>
    </row>
    <row r="23615" spans="4:4">
      <c r="D23615"/>
    </row>
    <row r="23616" spans="4:4">
      <c r="D23616"/>
    </row>
    <row r="23617" spans="4:4">
      <c r="D23617"/>
    </row>
    <row r="23618" spans="4:4">
      <c r="D23618"/>
    </row>
    <row r="23619" spans="4:4">
      <c r="D23619"/>
    </row>
    <row r="23620" spans="4:4">
      <c r="D23620"/>
    </row>
    <row r="23621" spans="4:4">
      <c r="D23621"/>
    </row>
    <row r="23622" spans="4:4">
      <c r="D23622"/>
    </row>
    <row r="23623" spans="4:4">
      <c r="D23623"/>
    </row>
    <row r="23624" spans="4:4">
      <c r="D23624"/>
    </row>
    <row r="23625" spans="4:4">
      <c r="D23625"/>
    </row>
    <row r="23626" spans="4:4">
      <c r="D23626"/>
    </row>
    <row r="23627" spans="4:4">
      <c r="D23627"/>
    </row>
    <row r="23628" spans="4:4">
      <c r="D23628"/>
    </row>
    <row r="23629" spans="4:4">
      <c r="D23629"/>
    </row>
    <row r="23630" spans="4:4">
      <c r="D23630"/>
    </row>
    <row r="23631" spans="4:4">
      <c r="D23631"/>
    </row>
    <row r="23632" spans="4:4">
      <c r="D23632"/>
    </row>
    <row r="23633" spans="4:4">
      <c r="D23633"/>
    </row>
    <row r="23634" spans="4:4">
      <c r="D23634"/>
    </row>
    <row r="23635" spans="4:4">
      <c r="D23635"/>
    </row>
    <row r="23636" spans="4:4">
      <c r="D23636"/>
    </row>
    <row r="23637" spans="4:4">
      <c r="D23637"/>
    </row>
    <row r="23638" spans="4:4">
      <c r="D23638"/>
    </row>
    <row r="23639" spans="4:4">
      <c r="D23639"/>
    </row>
    <row r="23640" spans="4:4">
      <c r="D23640"/>
    </row>
    <row r="23641" spans="4:4">
      <c r="D23641"/>
    </row>
    <row r="23642" spans="4:4">
      <c r="D23642"/>
    </row>
    <row r="23643" spans="4:4">
      <c r="D23643"/>
    </row>
    <row r="23644" spans="4:4">
      <c r="D23644"/>
    </row>
    <row r="23645" spans="4:4">
      <c r="D23645"/>
    </row>
    <row r="23646" spans="4:4">
      <c r="D23646"/>
    </row>
    <row r="23647" spans="4:4">
      <c r="D23647"/>
    </row>
    <row r="23648" spans="4:4">
      <c r="D23648"/>
    </row>
    <row r="23649" spans="4:4">
      <c r="D23649"/>
    </row>
    <row r="23650" spans="4:4">
      <c r="D23650"/>
    </row>
    <row r="23651" spans="4:4">
      <c r="D23651"/>
    </row>
    <row r="23652" spans="4:4">
      <c r="D23652"/>
    </row>
    <row r="23653" spans="4:4">
      <c r="D23653"/>
    </row>
    <row r="23654" spans="4:4">
      <c r="D23654"/>
    </row>
    <row r="23655" spans="4:4">
      <c r="D23655"/>
    </row>
    <row r="23656" spans="4:4">
      <c r="D23656"/>
    </row>
    <row r="23657" spans="4:4">
      <c r="D23657"/>
    </row>
    <row r="23658" spans="4:4">
      <c r="D23658"/>
    </row>
    <row r="23659" spans="4:4">
      <c r="D23659"/>
    </row>
    <row r="23660" spans="4:4">
      <c r="D23660"/>
    </row>
    <row r="23661" spans="4:4">
      <c r="D23661"/>
    </row>
    <row r="23662" spans="4:4">
      <c r="D23662"/>
    </row>
    <row r="23663" spans="4:4">
      <c r="D23663"/>
    </row>
    <row r="23664" spans="4:4">
      <c r="D23664"/>
    </row>
    <row r="23665" spans="4:4">
      <c r="D23665"/>
    </row>
    <row r="23666" spans="4:4">
      <c r="D23666"/>
    </row>
    <row r="23667" spans="4:4">
      <c r="D23667"/>
    </row>
    <row r="23668" spans="4:4">
      <c r="D23668"/>
    </row>
    <row r="23669" spans="4:4">
      <c r="D23669"/>
    </row>
    <row r="23670" spans="4:4">
      <c r="D23670"/>
    </row>
    <row r="23671" spans="4:4">
      <c r="D23671"/>
    </row>
    <row r="23672" spans="4:4">
      <c r="D23672"/>
    </row>
    <row r="23673" spans="4:4">
      <c r="D23673"/>
    </row>
    <row r="23674" spans="4:4">
      <c r="D23674"/>
    </row>
    <row r="23675" spans="4:4">
      <c r="D23675"/>
    </row>
    <row r="23676" spans="4:4">
      <c r="D23676"/>
    </row>
    <row r="23677" spans="4:4">
      <c r="D23677"/>
    </row>
    <row r="23678" spans="4:4">
      <c r="D23678"/>
    </row>
    <row r="23679" spans="4:4">
      <c r="D23679"/>
    </row>
    <row r="23680" spans="4:4">
      <c r="D23680"/>
    </row>
    <row r="23681" spans="4:4">
      <c r="D23681"/>
    </row>
    <row r="23682" spans="4:4">
      <c r="D23682"/>
    </row>
    <row r="23683" spans="4:4">
      <c r="D23683"/>
    </row>
    <row r="23684" spans="4:4">
      <c r="D23684"/>
    </row>
    <row r="23685" spans="4:4">
      <c r="D23685"/>
    </row>
    <row r="23686" spans="4:4">
      <c r="D23686"/>
    </row>
    <row r="23687" spans="4:4">
      <c r="D23687"/>
    </row>
    <row r="23688" spans="4:4">
      <c r="D23688"/>
    </row>
    <row r="23689" spans="4:4">
      <c r="D23689"/>
    </row>
    <row r="23690" spans="4:4">
      <c r="D23690"/>
    </row>
    <row r="23691" spans="4:4">
      <c r="D23691"/>
    </row>
    <row r="23692" spans="4:4">
      <c r="D23692"/>
    </row>
    <row r="23693" spans="4:4">
      <c r="D23693"/>
    </row>
    <row r="23694" spans="4:4">
      <c r="D23694"/>
    </row>
    <row r="23695" spans="4:4">
      <c r="D23695"/>
    </row>
    <row r="23696" spans="4:4">
      <c r="D23696"/>
    </row>
    <row r="23697" spans="4:4">
      <c r="D23697"/>
    </row>
    <row r="23698" spans="4:4">
      <c r="D23698"/>
    </row>
    <row r="23699" spans="4:4">
      <c r="D23699"/>
    </row>
    <row r="23700" spans="4:4">
      <c r="D23700"/>
    </row>
    <row r="23701" spans="4:4">
      <c r="D23701"/>
    </row>
    <row r="23702" spans="4:4">
      <c r="D23702"/>
    </row>
    <row r="23703" spans="4:4">
      <c r="D23703"/>
    </row>
    <row r="23704" spans="4:4">
      <c r="D23704"/>
    </row>
    <row r="23705" spans="4:4">
      <c r="D23705"/>
    </row>
    <row r="23706" spans="4:4">
      <c r="D23706"/>
    </row>
    <row r="23707" spans="4:4">
      <c r="D23707"/>
    </row>
    <row r="23708" spans="4:4">
      <c r="D23708"/>
    </row>
    <row r="23709" spans="4:4">
      <c r="D23709"/>
    </row>
    <row r="23710" spans="4:4">
      <c r="D23710"/>
    </row>
    <row r="23711" spans="4:4">
      <c r="D23711"/>
    </row>
    <row r="23712" spans="4:4">
      <c r="D23712"/>
    </row>
    <row r="23713" spans="4:4">
      <c r="D23713"/>
    </row>
    <row r="23714" spans="4:4">
      <c r="D23714"/>
    </row>
    <row r="23715" spans="4:4">
      <c r="D23715"/>
    </row>
    <row r="23716" spans="4:4">
      <c r="D23716"/>
    </row>
    <row r="23717" spans="4:4">
      <c r="D23717"/>
    </row>
    <row r="23718" spans="4:4">
      <c r="D23718"/>
    </row>
    <row r="23719" spans="4:4">
      <c r="D23719"/>
    </row>
    <row r="23720" spans="4:4">
      <c r="D23720"/>
    </row>
    <row r="23721" spans="4:4">
      <c r="D23721"/>
    </row>
    <row r="23722" spans="4:4">
      <c r="D23722"/>
    </row>
    <row r="23723" spans="4:4">
      <c r="D23723"/>
    </row>
    <row r="23724" spans="4:4">
      <c r="D23724"/>
    </row>
    <row r="23725" spans="4:4">
      <c r="D23725"/>
    </row>
    <row r="23726" spans="4:4">
      <c r="D23726"/>
    </row>
    <row r="23727" spans="4:4">
      <c r="D23727"/>
    </row>
    <row r="23728" spans="4:4">
      <c r="D23728"/>
    </row>
    <row r="23729" spans="4:4">
      <c r="D23729"/>
    </row>
    <row r="23730" spans="4:4">
      <c r="D23730"/>
    </row>
    <row r="23731" spans="4:4">
      <c r="D23731"/>
    </row>
    <row r="23732" spans="4:4">
      <c r="D23732"/>
    </row>
    <row r="23733" spans="4:4">
      <c r="D23733"/>
    </row>
    <row r="23734" spans="4:4">
      <c r="D23734"/>
    </row>
    <row r="23735" spans="4:4">
      <c r="D23735"/>
    </row>
    <row r="23736" spans="4:4">
      <c r="D23736"/>
    </row>
    <row r="23737" spans="4:4">
      <c r="D23737"/>
    </row>
    <row r="23738" spans="4:4">
      <c r="D23738"/>
    </row>
    <row r="23739" spans="4:4">
      <c r="D23739"/>
    </row>
    <row r="23740" spans="4:4">
      <c r="D23740"/>
    </row>
    <row r="23741" spans="4:4">
      <c r="D23741"/>
    </row>
    <row r="23742" spans="4:4">
      <c r="D23742"/>
    </row>
    <row r="23743" spans="4:4">
      <c r="D23743"/>
    </row>
    <row r="23744" spans="4:4">
      <c r="D23744"/>
    </row>
    <row r="23745" spans="4:4">
      <c r="D23745"/>
    </row>
    <row r="23746" spans="4:4">
      <c r="D23746"/>
    </row>
    <row r="23747" spans="4:4">
      <c r="D23747"/>
    </row>
    <row r="23748" spans="4:4">
      <c r="D23748"/>
    </row>
    <row r="23749" spans="4:4">
      <c r="D23749"/>
    </row>
    <row r="23750" spans="4:4">
      <c r="D23750"/>
    </row>
    <row r="23751" spans="4:4">
      <c r="D23751"/>
    </row>
    <row r="23752" spans="4:4">
      <c r="D23752"/>
    </row>
    <row r="23753" spans="4:4">
      <c r="D23753"/>
    </row>
    <row r="23754" spans="4:4">
      <c r="D23754"/>
    </row>
    <row r="23755" spans="4:4">
      <c r="D23755"/>
    </row>
    <row r="23756" spans="4:4">
      <c r="D23756"/>
    </row>
    <row r="23757" spans="4:4">
      <c r="D23757"/>
    </row>
    <row r="23758" spans="4:4">
      <c r="D23758"/>
    </row>
    <row r="23759" spans="4:4">
      <c r="D23759"/>
    </row>
    <row r="23760" spans="4:4">
      <c r="D23760"/>
    </row>
    <row r="23761" spans="4:4">
      <c r="D23761"/>
    </row>
    <row r="23762" spans="4:4">
      <c r="D23762"/>
    </row>
    <row r="23763" spans="4:4">
      <c r="D23763"/>
    </row>
    <row r="23764" spans="4:4">
      <c r="D23764"/>
    </row>
    <row r="23765" spans="4:4">
      <c r="D23765"/>
    </row>
    <row r="23766" spans="4:4">
      <c r="D23766"/>
    </row>
    <row r="23767" spans="4:4">
      <c r="D23767"/>
    </row>
    <row r="23768" spans="4:4">
      <c r="D23768"/>
    </row>
    <row r="23769" spans="4:4">
      <c r="D23769"/>
    </row>
    <row r="23770" spans="4:4">
      <c r="D23770"/>
    </row>
    <row r="23771" spans="4:4">
      <c r="D23771"/>
    </row>
    <row r="23772" spans="4:4">
      <c r="D23772"/>
    </row>
    <row r="23773" spans="4:4">
      <c r="D23773"/>
    </row>
    <row r="23774" spans="4:4">
      <c r="D23774"/>
    </row>
    <row r="23775" spans="4:4">
      <c r="D23775"/>
    </row>
    <row r="23776" spans="4:4">
      <c r="D23776"/>
    </row>
    <row r="23777" spans="4:4">
      <c r="D23777"/>
    </row>
    <row r="23778" spans="4:4">
      <c r="D23778"/>
    </row>
    <row r="23779" spans="4:4">
      <c r="D23779"/>
    </row>
    <row r="23780" spans="4:4">
      <c r="D23780"/>
    </row>
    <row r="23781" spans="4:4">
      <c r="D23781"/>
    </row>
    <row r="23782" spans="4:4">
      <c r="D23782"/>
    </row>
    <row r="23783" spans="4:4">
      <c r="D23783"/>
    </row>
    <row r="23784" spans="4:4">
      <c r="D23784"/>
    </row>
    <row r="23785" spans="4:4">
      <c r="D23785"/>
    </row>
    <row r="23786" spans="4:4">
      <c r="D23786"/>
    </row>
    <row r="23787" spans="4:4">
      <c r="D23787"/>
    </row>
    <row r="23788" spans="4:4">
      <c r="D23788"/>
    </row>
    <row r="23789" spans="4:4">
      <c r="D23789"/>
    </row>
    <row r="23790" spans="4:4">
      <c r="D23790"/>
    </row>
    <row r="23791" spans="4:4">
      <c r="D23791"/>
    </row>
    <row r="23792" spans="4:4">
      <c r="D23792"/>
    </row>
    <row r="23793" spans="4:4">
      <c r="D23793"/>
    </row>
    <row r="23794" spans="4:4">
      <c r="D23794"/>
    </row>
    <row r="23795" spans="4:4">
      <c r="D23795"/>
    </row>
    <row r="23796" spans="4:4">
      <c r="D23796"/>
    </row>
    <row r="23797" spans="4:4">
      <c r="D23797"/>
    </row>
    <row r="23798" spans="4:4">
      <c r="D23798"/>
    </row>
    <row r="23799" spans="4:4">
      <c r="D23799"/>
    </row>
    <row r="23800" spans="4:4">
      <c r="D23800"/>
    </row>
    <row r="23801" spans="4:4">
      <c r="D23801"/>
    </row>
    <row r="23802" spans="4:4">
      <c r="D23802"/>
    </row>
    <row r="23803" spans="4:4">
      <c r="D23803"/>
    </row>
    <row r="23804" spans="4:4">
      <c r="D23804"/>
    </row>
    <row r="23805" spans="4:4">
      <c r="D23805"/>
    </row>
    <row r="23806" spans="4:4">
      <c r="D23806"/>
    </row>
    <row r="23807" spans="4:4">
      <c r="D23807"/>
    </row>
    <row r="23808" spans="4:4">
      <c r="D23808"/>
    </row>
    <row r="23809" spans="4:4">
      <c r="D23809"/>
    </row>
    <row r="23810" spans="4:4">
      <c r="D23810"/>
    </row>
    <row r="23811" spans="4:4">
      <c r="D23811"/>
    </row>
    <row r="23812" spans="4:4">
      <c r="D23812"/>
    </row>
    <row r="23813" spans="4:4">
      <c r="D23813"/>
    </row>
    <row r="23814" spans="4:4">
      <c r="D23814"/>
    </row>
    <row r="23815" spans="4:4">
      <c r="D23815"/>
    </row>
    <row r="23816" spans="4:4">
      <c r="D23816"/>
    </row>
    <row r="23817" spans="4:4">
      <c r="D23817"/>
    </row>
    <row r="23818" spans="4:4">
      <c r="D23818"/>
    </row>
    <row r="23819" spans="4:4">
      <c r="D23819"/>
    </row>
    <row r="23820" spans="4:4">
      <c r="D23820"/>
    </row>
    <row r="23821" spans="4:4">
      <c r="D23821"/>
    </row>
    <row r="23822" spans="4:4">
      <c r="D23822"/>
    </row>
    <row r="23823" spans="4:4">
      <c r="D23823"/>
    </row>
    <row r="23824" spans="4:4">
      <c r="D23824"/>
    </row>
    <row r="23825" spans="4:4">
      <c r="D23825"/>
    </row>
    <row r="23826" spans="4:4">
      <c r="D23826"/>
    </row>
    <row r="23827" spans="4:4">
      <c r="D23827"/>
    </row>
    <row r="23828" spans="4:4">
      <c r="D23828"/>
    </row>
    <row r="23829" spans="4:4">
      <c r="D23829"/>
    </row>
    <row r="23830" spans="4:4">
      <c r="D23830"/>
    </row>
    <row r="23831" spans="4:4">
      <c r="D23831"/>
    </row>
    <row r="23832" spans="4:4">
      <c r="D23832"/>
    </row>
    <row r="23833" spans="4:4">
      <c r="D23833"/>
    </row>
    <row r="23834" spans="4:4">
      <c r="D23834"/>
    </row>
    <row r="23835" spans="4:4">
      <c r="D23835"/>
    </row>
    <row r="23836" spans="4:4">
      <c r="D23836"/>
    </row>
    <row r="23837" spans="4:4">
      <c r="D23837"/>
    </row>
    <row r="23838" spans="4:4">
      <c r="D23838"/>
    </row>
    <row r="23839" spans="4:4">
      <c r="D23839"/>
    </row>
    <row r="23840" spans="4:4">
      <c r="D23840"/>
    </row>
    <row r="23841" spans="4:4">
      <c r="D23841"/>
    </row>
    <row r="23842" spans="4:4">
      <c r="D23842"/>
    </row>
    <row r="23843" spans="4:4">
      <c r="D23843"/>
    </row>
    <row r="23844" spans="4:4">
      <c r="D23844"/>
    </row>
    <row r="23845" spans="4:4">
      <c r="D23845"/>
    </row>
    <row r="23846" spans="4:4">
      <c r="D23846"/>
    </row>
    <row r="23847" spans="4:4">
      <c r="D23847"/>
    </row>
    <row r="23848" spans="4:4">
      <c r="D23848"/>
    </row>
    <row r="23849" spans="4:4">
      <c r="D23849"/>
    </row>
    <row r="23850" spans="4:4">
      <c r="D23850"/>
    </row>
    <row r="23851" spans="4:4">
      <c r="D23851"/>
    </row>
    <row r="23852" spans="4:4">
      <c r="D23852"/>
    </row>
    <row r="23853" spans="4:4">
      <c r="D23853"/>
    </row>
    <row r="23854" spans="4:4">
      <c r="D23854"/>
    </row>
    <row r="23855" spans="4:4">
      <c r="D23855"/>
    </row>
    <row r="23856" spans="4:4">
      <c r="D23856"/>
    </row>
    <row r="23857" spans="4:4">
      <c r="D23857"/>
    </row>
    <row r="23858" spans="4:4">
      <c r="D23858"/>
    </row>
    <row r="23859" spans="4:4">
      <c r="D23859"/>
    </row>
    <row r="23860" spans="4:4">
      <c r="D23860"/>
    </row>
    <row r="23861" spans="4:4">
      <c r="D23861"/>
    </row>
    <row r="23862" spans="4:4">
      <c r="D23862"/>
    </row>
    <row r="23863" spans="4:4">
      <c r="D23863"/>
    </row>
    <row r="23864" spans="4:4">
      <c r="D23864"/>
    </row>
    <row r="23865" spans="4:4">
      <c r="D23865"/>
    </row>
    <row r="23866" spans="4:4">
      <c r="D23866"/>
    </row>
    <row r="23867" spans="4:4">
      <c r="D23867"/>
    </row>
    <row r="23868" spans="4:4">
      <c r="D23868"/>
    </row>
    <row r="23869" spans="4:4">
      <c r="D23869"/>
    </row>
    <row r="23870" spans="4:4">
      <c r="D23870"/>
    </row>
    <row r="23871" spans="4:4">
      <c r="D23871"/>
    </row>
    <row r="23872" spans="4:4">
      <c r="D23872"/>
    </row>
    <row r="23873" spans="4:4">
      <c r="D23873"/>
    </row>
    <row r="23874" spans="4:4">
      <c r="D23874"/>
    </row>
    <row r="23875" spans="4:4">
      <c r="D23875"/>
    </row>
    <row r="23876" spans="4:4">
      <c r="D23876"/>
    </row>
    <row r="23877" spans="4:4">
      <c r="D23877"/>
    </row>
    <row r="23878" spans="4:4">
      <c r="D23878"/>
    </row>
    <row r="23879" spans="4:4">
      <c r="D23879"/>
    </row>
    <row r="23880" spans="4:4">
      <c r="D23880"/>
    </row>
    <row r="23881" spans="4:4">
      <c r="D23881"/>
    </row>
    <row r="23882" spans="4:4">
      <c r="D23882"/>
    </row>
    <row r="23883" spans="4:4">
      <c r="D23883"/>
    </row>
    <row r="23884" spans="4:4">
      <c r="D23884"/>
    </row>
    <row r="23885" spans="4:4">
      <c r="D23885"/>
    </row>
    <row r="23886" spans="4:4">
      <c r="D23886"/>
    </row>
    <row r="23887" spans="4:4">
      <c r="D23887"/>
    </row>
    <row r="23888" spans="4:4">
      <c r="D23888"/>
    </row>
    <row r="23889" spans="4:4">
      <c r="D23889"/>
    </row>
    <row r="23890" spans="4:4">
      <c r="D23890"/>
    </row>
    <row r="23891" spans="4:4">
      <c r="D23891"/>
    </row>
    <row r="23892" spans="4:4">
      <c r="D23892"/>
    </row>
    <row r="23893" spans="4:4">
      <c r="D23893"/>
    </row>
    <row r="23894" spans="4:4">
      <c r="D23894"/>
    </row>
    <row r="23895" spans="4:4">
      <c r="D23895"/>
    </row>
    <row r="23896" spans="4:4">
      <c r="D23896"/>
    </row>
    <row r="23897" spans="4:4">
      <c r="D23897"/>
    </row>
    <row r="23898" spans="4:4">
      <c r="D23898"/>
    </row>
    <row r="23899" spans="4:4">
      <c r="D23899"/>
    </row>
    <row r="23900" spans="4:4">
      <c r="D23900"/>
    </row>
    <row r="23901" spans="4:4">
      <c r="D23901"/>
    </row>
    <row r="23902" spans="4:4">
      <c r="D23902"/>
    </row>
    <row r="23903" spans="4:4">
      <c r="D23903"/>
    </row>
    <row r="23904" spans="4:4">
      <c r="D23904"/>
    </row>
    <row r="23905" spans="4:4">
      <c r="D23905"/>
    </row>
    <row r="23906" spans="4:4">
      <c r="D23906"/>
    </row>
    <row r="23907" spans="4:4">
      <c r="D23907"/>
    </row>
    <row r="23908" spans="4:4">
      <c r="D23908"/>
    </row>
    <row r="23909" spans="4:4">
      <c r="D23909"/>
    </row>
    <row r="23910" spans="4:4">
      <c r="D23910"/>
    </row>
    <row r="23911" spans="4:4">
      <c r="D23911"/>
    </row>
    <row r="23912" spans="4:4">
      <c r="D23912"/>
    </row>
    <row r="23913" spans="4:4">
      <c r="D23913"/>
    </row>
    <row r="23914" spans="4:4">
      <c r="D23914"/>
    </row>
    <row r="23915" spans="4:4">
      <c r="D23915"/>
    </row>
    <row r="23916" spans="4:4">
      <c r="D23916"/>
    </row>
    <row r="23917" spans="4:4">
      <c r="D23917"/>
    </row>
    <row r="23918" spans="4:4">
      <c r="D23918"/>
    </row>
    <row r="23919" spans="4:4">
      <c r="D23919"/>
    </row>
    <row r="23920" spans="4:4">
      <c r="D23920"/>
    </row>
    <row r="23921" spans="4:4">
      <c r="D23921"/>
    </row>
    <row r="23922" spans="4:4">
      <c r="D23922"/>
    </row>
    <row r="23923" spans="4:4">
      <c r="D23923"/>
    </row>
    <row r="23924" spans="4:4">
      <c r="D23924"/>
    </row>
    <row r="23925" spans="4:4">
      <c r="D23925"/>
    </row>
    <row r="23926" spans="4:4">
      <c r="D23926"/>
    </row>
    <row r="23927" spans="4:4">
      <c r="D23927"/>
    </row>
    <row r="23928" spans="4:4">
      <c r="D23928"/>
    </row>
    <row r="23929" spans="4:4">
      <c r="D23929"/>
    </row>
    <row r="23930" spans="4:4">
      <c r="D23930"/>
    </row>
    <row r="23931" spans="4:4">
      <c r="D23931"/>
    </row>
    <row r="23932" spans="4:4">
      <c r="D23932"/>
    </row>
    <row r="23933" spans="4:4">
      <c r="D23933"/>
    </row>
    <row r="23934" spans="4:4">
      <c r="D23934"/>
    </row>
    <row r="23935" spans="4:4">
      <c r="D23935"/>
    </row>
    <row r="23936" spans="4:4">
      <c r="D23936"/>
    </row>
    <row r="23937" spans="4:4">
      <c r="D23937"/>
    </row>
    <row r="23938" spans="4:4">
      <c r="D23938"/>
    </row>
    <row r="23939" spans="4:4">
      <c r="D23939"/>
    </row>
    <row r="23940" spans="4:4">
      <c r="D23940"/>
    </row>
    <row r="23941" spans="4:4">
      <c r="D23941"/>
    </row>
    <row r="23942" spans="4:4">
      <c r="D23942"/>
    </row>
    <row r="23943" spans="4:4">
      <c r="D23943"/>
    </row>
    <row r="23944" spans="4:4">
      <c r="D23944"/>
    </row>
    <row r="23945" spans="4:4">
      <c r="D23945"/>
    </row>
    <row r="23946" spans="4:4">
      <c r="D23946"/>
    </row>
    <row r="23947" spans="4:4">
      <c r="D23947"/>
    </row>
    <row r="23948" spans="4:4">
      <c r="D23948"/>
    </row>
    <row r="23949" spans="4:4">
      <c r="D23949"/>
    </row>
    <row r="23950" spans="4:4">
      <c r="D23950"/>
    </row>
    <row r="23951" spans="4:4">
      <c r="D23951"/>
    </row>
    <row r="23952" spans="4:4">
      <c r="D23952"/>
    </row>
    <row r="23953" spans="4:4">
      <c r="D23953"/>
    </row>
    <row r="23954" spans="4:4">
      <c r="D23954"/>
    </row>
    <row r="23955" spans="4:4">
      <c r="D23955"/>
    </row>
    <row r="23956" spans="4:4">
      <c r="D23956"/>
    </row>
    <row r="23957" spans="4:4">
      <c r="D23957"/>
    </row>
    <row r="23958" spans="4:4">
      <c r="D23958"/>
    </row>
    <row r="23959" spans="4:4">
      <c r="D23959"/>
    </row>
    <row r="23960" spans="4:4">
      <c r="D23960"/>
    </row>
    <row r="23961" spans="4:4">
      <c r="D23961"/>
    </row>
    <row r="23962" spans="4:4">
      <c r="D23962"/>
    </row>
    <row r="23963" spans="4:4">
      <c r="D23963"/>
    </row>
    <row r="23964" spans="4:4">
      <c r="D23964"/>
    </row>
    <row r="23965" spans="4:4">
      <c r="D23965"/>
    </row>
    <row r="23966" spans="4:4">
      <c r="D23966"/>
    </row>
    <row r="23967" spans="4:4">
      <c r="D23967"/>
    </row>
    <row r="23968" spans="4:4">
      <c r="D23968"/>
    </row>
    <row r="23969" spans="4:4">
      <c r="D23969"/>
    </row>
    <row r="23970" spans="4:4">
      <c r="D23970"/>
    </row>
    <row r="23971" spans="4:4">
      <c r="D23971"/>
    </row>
    <row r="23972" spans="4:4">
      <c r="D23972"/>
    </row>
    <row r="23973" spans="4:4">
      <c r="D23973"/>
    </row>
    <row r="23974" spans="4:4">
      <c r="D23974"/>
    </row>
    <row r="23975" spans="4:4">
      <c r="D23975"/>
    </row>
    <row r="23976" spans="4:4">
      <c r="D23976"/>
    </row>
    <row r="23977" spans="4:4">
      <c r="D23977"/>
    </row>
    <row r="23978" spans="4:4">
      <c r="D23978"/>
    </row>
    <row r="23979" spans="4:4">
      <c r="D23979"/>
    </row>
    <row r="23980" spans="4:4">
      <c r="D23980"/>
    </row>
    <row r="23981" spans="4:4">
      <c r="D23981"/>
    </row>
    <row r="23982" spans="4:4">
      <c r="D23982"/>
    </row>
    <row r="23983" spans="4:4">
      <c r="D23983"/>
    </row>
    <row r="23984" spans="4:4">
      <c r="D23984"/>
    </row>
    <row r="23985" spans="4:4">
      <c r="D23985"/>
    </row>
    <row r="23986" spans="4:4">
      <c r="D23986"/>
    </row>
    <row r="23987" spans="4:4">
      <c r="D23987"/>
    </row>
    <row r="23988" spans="4:4">
      <c r="D23988"/>
    </row>
    <row r="23989" spans="4:4">
      <c r="D23989"/>
    </row>
    <row r="23990" spans="4:4">
      <c r="D23990"/>
    </row>
    <row r="23991" spans="4:4">
      <c r="D23991"/>
    </row>
    <row r="23992" spans="4:4">
      <c r="D23992"/>
    </row>
    <row r="23993" spans="4:4">
      <c r="D23993"/>
    </row>
    <row r="23994" spans="4:4">
      <c r="D23994"/>
    </row>
    <row r="23995" spans="4:4">
      <c r="D23995"/>
    </row>
    <row r="23996" spans="4:4">
      <c r="D23996"/>
    </row>
    <row r="23997" spans="4:4">
      <c r="D23997"/>
    </row>
    <row r="23998" spans="4:4">
      <c r="D23998"/>
    </row>
    <row r="23999" spans="4:4">
      <c r="D23999"/>
    </row>
    <row r="24000" spans="4:4">
      <c r="D24000"/>
    </row>
    <row r="24001" spans="4:4">
      <c r="D24001"/>
    </row>
    <row r="24002" spans="4:4">
      <c r="D24002"/>
    </row>
    <row r="24003" spans="4:4">
      <c r="D24003"/>
    </row>
    <row r="24004" spans="4:4">
      <c r="D24004"/>
    </row>
    <row r="24005" spans="4:4">
      <c r="D24005"/>
    </row>
    <row r="24006" spans="4:4">
      <c r="D24006"/>
    </row>
    <row r="24007" spans="4:4">
      <c r="D24007"/>
    </row>
    <row r="24008" spans="4:4">
      <c r="D24008"/>
    </row>
    <row r="24009" spans="4:4">
      <c r="D24009"/>
    </row>
    <row r="24010" spans="4:4">
      <c r="D24010"/>
    </row>
    <row r="24011" spans="4:4">
      <c r="D24011"/>
    </row>
    <row r="24012" spans="4:4">
      <c r="D24012"/>
    </row>
    <row r="24013" spans="4:4">
      <c r="D24013"/>
    </row>
    <row r="24014" spans="4:4">
      <c r="D24014"/>
    </row>
    <row r="24015" spans="4:4">
      <c r="D24015"/>
    </row>
    <row r="24016" spans="4:4">
      <c r="D24016"/>
    </row>
    <row r="24017" spans="4:4">
      <c r="D24017"/>
    </row>
    <row r="24018" spans="4:4">
      <c r="D24018"/>
    </row>
    <row r="24019" spans="4:4">
      <c r="D24019"/>
    </row>
    <row r="24020" spans="4:4">
      <c r="D24020"/>
    </row>
    <row r="24021" spans="4:4">
      <c r="D24021"/>
    </row>
    <row r="24022" spans="4:4">
      <c r="D24022"/>
    </row>
    <row r="24023" spans="4:4">
      <c r="D24023"/>
    </row>
    <row r="24024" spans="4:4">
      <c r="D24024"/>
    </row>
    <row r="24025" spans="4:4">
      <c r="D24025"/>
    </row>
    <row r="24026" spans="4:4">
      <c r="D24026"/>
    </row>
    <row r="24027" spans="4:4">
      <c r="D24027"/>
    </row>
    <row r="24028" spans="4:4">
      <c r="D24028"/>
    </row>
    <row r="24029" spans="4:4">
      <c r="D24029"/>
    </row>
    <row r="24030" spans="4:4">
      <c r="D24030"/>
    </row>
    <row r="24031" spans="4:4">
      <c r="D24031"/>
    </row>
    <row r="24032" spans="4:4">
      <c r="D24032"/>
    </row>
    <row r="24033" spans="4:4">
      <c r="D24033"/>
    </row>
    <row r="24034" spans="4:4">
      <c r="D24034"/>
    </row>
    <row r="24035" spans="4:4">
      <c r="D24035"/>
    </row>
    <row r="24036" spans="4:4">
      <c r="D24036"/>
    </row>
    <row r="24037" spans="4:4">
      <c r="D24037"/>
    </row>
    <row r="24038" spans="4:4">
      <c r="D24038"/>
    </row>
    <row r="24039" spans="4:4">
      <c r="D24039"/>
    </row>
    <row r="24040" spans="4:4">
      <c r="D24040"/>
    </row>
    <row r="24041" spans="4:4">
      <c r="D24041"/>
    </row>
    <row r="24042" spans="4:4">
      <c r="D24042"/>
    </row>
    <row r="24043" spans="4:4">
      <c r="D24043"/>
    </row>
    <row r="24044" spans="4:4">
      <c r="D24044"/>
    </row>
    <row r="24045" spans="4:4">
      <c r="D24045"/>
    </row>
    <row r="24046" spans="4:4">
      <c r="D24046"/>
    </row>
    <row r="24047" spans="4:4">
      <c r="D24047"/>
    </row>
    <row r="24048" spans="4:4">
      <c r="D24048"/>
    </row>
    <row r="24049" spans="4:4">
      <c r="D24049"/>
    </row>
    <row r="24050" spans="4:4">
      <c r="D24050"/>
    </row>
    <row r="24051" spans="4:4">
      <c r="D24051"/>
    </row>
    <row r="24052" spans="4:4">
      <c r="D24052"/>
    </row>
    <row r="24053" spans="4:4">
      <c r="D24053"/>
    </row>
    <row r="24054" spans="4:4">
      <c r="D24054"/>
    </row>
    <row r="24055" spans="4:4">
      <c r="D24055"/>
    </row>
    <row r="24056" spans="4:4">
      <c r="D24056"/>
    </row>
    <row r="24057" spans="4:4">
      <c r="D24057"/>
    </row>
    <row r="24058" spans="4:4">
      <c r="D24058"/>
    </row>
    <row r="24059" spans="4:4">
      <c r="D24059"/>
    </row>
    <row r="24060" spans="4:4">
      <c r="D24060"/>
    </row>
    <row r="24061" spans="4:4">
      <c r="D24061"/>
    </row>
    <row r="24062" spans="4:4">
      <c r="D24062"/>
    </row>
    <row r="24063" spans="4:4">
      <c r="D24063"/>
    </row>
    <row r="24064" spans="4:4">
      <c r="D24064"/>
    </row>
    <row r="24065" spans="4:4">
      <c r="D24065"/>
    </row>
    <row r="24066" spans="4:4">
      <c r="D24066"/>
    </row>
    <row r="24067" spans="4:4">
      <c r="D24067"/>
    </row>
    <row r="24068" spans="4:4">
      <c r="D24068"/>
    </row>
    <row r="24069" spans="4:4">
      <c r="D24069"/>
    </row>
    <row r="24070" spans="4:4">
      <c r="D24070"/>
    </row>
    <row r="24071" spans="4:4">
      <c r="D24071"/>
    </row>
    <row r="24072" spans="4:4">
      <c r="D24072"/>
    </row>
    <row r="24073" spans="4:4">
      <c r="D24073"/>
    </row>
    <row r="24074" spans="4:4">
      <c r="D24074"/>
    </row>
    <row r="24075" spans="4:4">
      <c r="D24075"/>
    </row>
    <row r="24076" spans="4:4">
      <c r="D24076"/>
    </row>
    <row r="24077" spans="4:4">
      <c r="D24077"/>
    </row>
    <row r="24078" spans="4:4">
      <c r="D24078"/>
    </row>
    <row r="24079" spans="4:4">
      <c r="D24079"/>
    </row>
    <row r="24080" spans="4:4">
      <c r="D24080"/>
    </row>
    <row r="24081" spans="4:4">
      <c r="D24081"/>
    </row>
    <row r="24082" spans="4:4">
      <c r="D24082"/>
    </row>
    <row r="24083" spans="4:4">
      <c r="D24083"/>
    </row>
    <row r="24084" spans="4:4">
      <c r="D24084"/>
    </row>
    <row r="24085" spans="4:4">
      <c r="D24085"/>
    </row>
    <row r="24086" spans="4:4">
      <c r="D24086"/>
    </row>
    <row r="24087" spans="4:4">
      <c r="D24087"/>
    </row>
    <row r="24088" spans="4:4">
      <c r="D24088"/>
    </row>
    <row r="24089" spans="4:4">
      <c r="D24089"/>
    </row>
    <row r="24090" spans="4:4">
      <c r="D24090"/>
    </row>
    <row r="24091" spans="4:4">
      <c r="D24091"/>
    </row>
    <row r="24092" spans="4:4">
      <c r="D24092"/>
    </row>
    <row r="24093" spans="4:4">
      <c r="D24093"/>
    </row>
    <row r="24094" spans="4:4">
      <c r="D24094"/>
    </row>
    <row r="24095" spans="4:4">
      <c r="D24095"/>
    </row>
    <row r="24096" spans="4:4">
      <c r="D24096"/>
    </row>
    <row r="24097" spans="4:4">
      <c r="D24097"/>
    </row>
    <row r="24098" spans="4:4">
      <c r="D24098"/>
    </row>
    <row r="24099" spans="4:4">
      <c r="D24099"/>
    </row>
    <row r="24100" spans="4:4">
      <c r="D24100"/>
    </row>
    <row r="24101" spans="4:4">
      <c r="D24101"/>
    </row>
    <row r="24102" spans="4:4">
      <c r="D24102"/>
    </row>
    <row r="24103" spans="4:4">
      <c r="D24103"/>
    </row>
    <row r="24104" spans="4:4">
      <c r="D24104"/>
    </row>
    <row r="24105" spans="4:4">
      <c r="D24105"/>
    </row>
    <row r="24106" spans="4:4">
      <c r="D24106"/>
    </row>
    <row r="24107" spans="4:4">
      <c r="D24107"/>
    </row>
    <row r="24108" spans="4:4">
      <c r="D24108"/>
    </row>
    <row r="24109" spans="4:4">
      <c r="D24109"/>
    </row>
    <row r="24110" spans="4:4">
      <c r="D24110"/>
    </row>
    <row r="24111" spans="4:4">
      <c r="D24111"/>
    </row>
    <row r="24112" spans="4:4">
      <c r="D24112"/>
    </row>
    <row r="24113" spans="4:4">
      <c r="D24113"/>
    </row>
    <row r="24114" spans="4:4">
      <c r="D24114"/>
    </row>
    <row r="24115" spans="4:4">
      <c r="D24115"/>
    </row>
    <row r="24116" spans="4:4">
      <c r="D24116"/>
    </row>
    <row r="24117" spans="4:4">
      <c r="D24117"/>
    </row>
    <row r="24118" spans="4:4">
      <c r="D24118"/>
    </row>
    <row r="24119" spans="4:4">
      <c r="D24119"/>
    </row>
    <row r="24120" spans="4:4">
      <c r="D24120"/>
    </row>
    <row r="24121" spans="4:4">
      <c r="D24121"/>
    </row>
    <row r="24122" spans="4:4">
      <c r="D24122"/>
    </row>
    <row r="24123" spans="4:4">
      <c r="D24123"/>
    </row>
    <row r="24124" spans="4:4">
      <c r="D24124"/>
    </row>
    <row r="24125" spans="4:4">
      <c r="D24125"/>
    </row>
    <row r="24126" spans="4:4">
      <c r="D24126"/>
    </row>
    <row r="24127" spans="4:4">
      <c r="D24127"/>
    </row>
    <row r="24128" spans="4:4">
      <c r="D24128"/>
    </row>
    <row r="24129" spans="4:4">
      <c r="D24129"/>
    </row>
    <row r="24130" spans="4:4">
      <c r="D24130"/>
    </row>
    <row r="24131" spans="4:4">
      <c r="D24131"/>
    </row>
    <row r="24132" spans="4:4">
      <c r="D24132"/>
    </row>
    <row r="24133" spans="4:4">
      <c r="D24133"/>
    </row>
    <row r="24134" spans="4:4">
      <c r="D24134"/>
    </row>
    <row r="24135" spans="4:4">
      <c r="D24135"/>
    </row>
    <row r="24136" spans="4:4">
      <c r="D24136"/>
    </row>
    <row r="24137" spans="4:4">
      <c r="D24137"/>
    </row>
    <row r="24138" spans="4:4">
      <c r="D24138"/>
    </row>
    <row r="24139" spans="4:4">
      <c r="D24139"/>
    </row>
    <row r="24140" spans="4:4">
      <c r="D24140"/>
    </row>
    <row r="24141" spans="4:4">
      <c r="D24141"/>
    </row>
    <row r="24142" spans="4:4">
      <c r="D24142"/>
    </row>
    <row r="24143" spans="4:4">
      <c r="D24143"/>
    </row>
    <row r="24144" spans="4:4">
      <c r="D24144"/>
    </row>
    <row r="24145" spans="4:4">
      <c r="D24145"/>
    </row>
    <row r="24146" spans="4:4">
      <c r="D24146"/>
    </row>
    <row r="24147" spans="4:4">
      <c r="D24147"/>
    </row>
    <row r="24148" spans="4:4">
      <c r="D24148"/>
    </row>
    <row r="24149" spans="4:4">
      <c r="D24149"/>
    </row>
    <row r="24150" spans="4:4">
      <c r="D24150"/>
    </row>
    <row r="24151" spans="4:4">
      <c r="D24151"/>
    </row>
    <row r="24152" spans="4:4">
      <c r="D24152"/>
    </row>
    <row r="24153" spans="4:4">
      <c r="D24153"/>
    </row>
    <row r="24154" spans="4:4">
      <c r="D24154"/>
    </row>
    <row r="24155" spans="4:4">
      <c r="D24155"/>
    </row>
    <row r="24156" spans="4:4">
      <c r="D24156"/>
    </row>
    <row r="24157" spans="4:4">
      <c r="D24157"/>
    </row>
    <row r="24158" spans="4:4">
      <c r="D24158"/>
    </row>
    <row r="24159" spans="4:4">
      <c r="D24159"/>
    </row>
    <row r="24160" spans="4:4">
      <c r="D24160"/>
    </row>
    <row r="24161" spans="4:4">
      <c r="D24161"/>
    </row>
    <row r="24162" spans="4:4">
      <c r="D24162"/>
    </row>
    <row r="24163" spans="4:4">
      <c r="D24163"/>
    </row>
    <row r="24164" spans="4:4">
      <c r="D24164"/>
    </row>
    <row r="24165" spans="4:4">
      <c r="D24165"/>
    </row>
    <row r="24166" spans="4:4">
      <c r="D24166"/>
    </row>
    <row r="24167" spans="4:4">
      <c r="D24167"/>
    </row>
    <row r="24168" spans="4:4">
      <c r="D24168"/>
    </row>
    <row r="24169" spans="4:4">
      <c r="D24169"/>
    </row>
    <row r="24170" spans="4:4">
      <c r="D24170"/>
    </row>
    <row r="24171" spans="4:4">
      <c r="D24171"/>
    </row>
    <row r="24172" spans="4:4">
      <c r="D24172"/>
    </row>
    <row r="24173" spans="4:4">
      <c r="D24173"/>
    </row>
    <row r="24174" spans="4:4">
      <c r="D24174"/>
    </row>
    <row r="24175" spans="4:4">
      <c r="D24175"/>
    </row>
    <row r="24176" spans="4:4">
      <c r="D24176"/>
    </row>
    <row r="24177" spans="4:4">
      <c r="D24177"/>
    </row>
    <row r="24178" spans="4:4">
      <c r="D24178"/>
    </row>
    <row r="24179" spans="4:4">
      <c r="D24179"/>
    </row>
    <row r="24180" spans="4:4">
      <c r="D24180"/>
    </row>
    <row r="24181" spans="4:4">
      <c r="D24181"/>
    </row>
    <row r="24182" spans="4:4">
      <c r="D24182"/>
    </row>
    <row r="24183" spans="4:4">
      <c r="D24183"/>
    </row>
    <row r="24184" spans="4:4">
      <c r="D24184"/>
    </row>
    <row r="24185" spans="4:4">
      <c r="D24185"/>
    </row>
    <row r="24186" spans="4:4">
      <c r="D24186"/>
    </row>
    <row r="24187" spans="4:4">
      <c r="D24187"/>
    </row>
    <row r="24188" spans="4:4">
      <c r="D24188"/>
    </row>
    <row r="24189" spans="4:4">
      <c r="D24189"/>
    </row>
    <row r="24190" spans="4:4">
      <c r="D24190"/>
    </row>
    <row r="24191" spans="4:4">
      <c r="D24191"/>
    </row>
    <row r="24192" spans="4:4">
      <c r="D24192"/>
    </row>
    <row r="24193" spans="4:4">
      <c r="D24193"/>
    </row>
    <row r="24194" spans="4:4">
      <c r="D24194"/>
    </row>
    <row r="24195" spans="4:4">
      <c r="D24195"/>
    </row>
    <row r="24196" spans="4:4">
      <c r="D24196"/>
    </row>
    <row r="24197" spans="4:4">
      <c r="D24197"/>
    </row>
    <row r="24198" spans="4:4">
      <c r="D24198"/>
    </row>
    <row r="24199" spans="4:4">
      <c r="D24199"/>
    </row>
    <row r="24200" spans="4:4">
      <c r="D24200"/>
    </row>
    <row r="24201" spans="4:4">
      <c r="D24201"/>
    </row>
    <row r="24202" spans="4:4">
      <c r="D24202"/>
    </row>
    <row r="24203" spans="4:4">
      <c r="D24203"/>
    </row>
    <row r="24204" spans="4:4">
      <c r="D24204"/>
    </row>
    <row r="24205" spans="4:4">
      <c r="D24205"/>
    </row>
    <row r="24206" spans="4:4">
      <c r="D24206"/>
    </row>
    <row r="24207" spans="4:4">
      <c r="D24207"/>
    </row>
    <row r="24208" spans="4:4">
      <c r="D24208"/>
    </row>
    <row r="24209" spans="4:4">
      <c r="D24209"/>
    </row>
    <row r="24210" spans="4:4">
      <c r="D24210"/>
    </row>
    <row r="24211" spans="4:4">
      <c r="D24211"/>
    </row>
    <row r="24212" spans="4:4">
      <c r="D24212"/>
    </row>
    <row r="24213" spans="4:4">
      <c r="D24213"/>
    </row>
    <row r="24214" spans="4:4">
      <c r="D24214"/>
    </row>
    <row r="24215" spans="4:4">
      <c r="D24215"/>
    </row>
    <row r="24216" spans="4:4">
      <c r="D24216"/>
    </row>
    <row r="24217" spans="4:4">
      <c r="D24217"/>
    </row>
    <row r="24218" spans="4:4">
      <c r="D24218"/>
    </row>
    <row r="24219" spans="4:4">
      <c r="D24219"/>
    </row>
    <row r="24220" spans="4:4">
      <c r="D24220"/>
    </row>
    <row r="24221" spans="4:4">
      <c r="D24221"/>
    </row>
    <row r="24222" spans="4:4">
      <c r="D24222"/>
    </row>
    <row r="24223" spans="4:4">
      <c r="D24223"/>
    </row>
    <row r="24224" spans="4:4">
      <c r="D24224"/>
    </row>
    <row r="24225" spans="4:4">
      <c r="D24225"/>
    </row>
    <row r="24226" spans="4:4">
      <c r="D24226"/>
    </row>
    <row r="24227" spans="4:4">
      <c r="D24227"/>
    </row>
    <row r="24228" spans="4:4">
      <c r="D24228"/>
    </row>
    <row r="24229" spans="4:4">
      <c r="D24229"/>
    </row>
    <row r="24230" spans="4:4">
      <c r="D24230"/>
    </row>
    <row r="24231" spans="4:4">
      <c r="D24231"/>
    </row>
    <row r="24232" spans="4:4">
      <c r="D24232"/>
    </row>
    <row r="24233" spans="4:4">
      <c r="D24233"/>
    </row>
    <row r="24234" spans="4:4">
      <c r="D24234"/>
    </row>
    <row r="24235" spans="4:4">
      <c r="D24235"/>
    </row>
    <row r="24236" spans="4:4">
      <c r="D24236"/>
    </row>
    <row r="24237" spans="4:4">
      <c r="D24237"/>
    </row>
    <row r="24238" spans="4:4">
      <c r="D24238"/>
    </row>
    <row r="24239" spans="4:4">
      <c r="D24239"/>
    </row>
    <row r="24240" spans="4:4">
      <c r="D24240"/>
    </row>
    <row r="24241" spans="4:4">
      <c r="D24241"/>
    </row>
    <row r="24242" spans="4:4">
      <c r="D24242"/>
    </row>
    <row r="24243" spans="4:4">
      <c r="D24243"/>
    </row>
    <row r="24244" spans="4:4">
      <c r="D24244"/>
    </row>
    <row r="24245" spans="4:4">
      <c r="D24245"/>
    </row>
    <row r="24246" spans="4:4">
      <c r="D24246"/>
    </row>
    <row r="24247" spans="4:4">
      <c r="D24247"/>
    </row>
    <row r="24248" spans="4:4">
      <c r="D24248"/>
    </row>
    <row r="24249" spans="4:4">
      <c r="D24249"/>
    </row>
    <row r="24250" spans="4:4">
      <c r="D24250"/>
    </row>
    <row r="24251" spans="4:4">
      <c r="D24251"/>
    </row>
    <row r="24252" spans="4:4">
      <c r="D24252"/>
    </row>
    <row r="24253" spans="4:4">
      <c r="D24253"/>
    </row>
    <row r="24254" spans="4:4">
      <c r="D24254"/>
    </row>
    <row r="24255" spans="4:4">
      <c r="D24255"/>
    </row>
    <row r="24256" spans="4:4">
      <c r="D24256"/>
    </row>
    <row r="24257" spans="4:4">
      <c r="D24257"/>
    </row>
    <row r="24258" spans="4:4">
      <c r="D24258"/>
    </row>
    <row r="24259" spans="4:4">
      <c r="D24259"/>
    </row>
    <row r="24260" spans="4:4">
      <c r="D24260"/>
    </row>
    <row r="24261" spans="4:4">
      <c r="D24261"/>
    </row>
    <row r="24262" spans="4:4">
      <c r="D24262"/>
    </row>
    <row r="24263" spans="4:4">
      <c r="D24263"/>
    </row>
    <row r="24264" spans="4:4">
      <c r="D24264"/>
    </row>
    <row r="24265" spans="4:4">
      <c r="D24265"/>
    </row>
    <row r="24266" spans="4:4">
      <c r="D24266"/>
    </row>
    <row r="24267" spans="4:4">
      <c r="D24267"/>
    </row>
    <row r="24268" spans="4:4">
      <c r="D24268"/>
    </row>
    <row r="24269" spans="4:4">
      <c r="D24269"/>
    </row>
    <row r="24270" spans="4:4">
      <c r="D24270"/>
    </row>
    <row r="24271" spans="4:4">
      <c r="D24271"/>
    </row>
    <row r="24272" spans="4:4">
      <c r="D24272"/>
    </row>
    <row r="24273" spans="4:4">
      <c r="D24273"/>
    </row>
    <row r="24274" spans="4:4">
      <c r="D24274"/>
    </row>
    <row r="24275" spans="4:4">
      <c r="D24275"/>
    </row>
    <row r="24276" spans="4:4">
      <c r="D24276"/>
    </row>
    <row r="24277" spans="4:4">
      <c r="D24277"/>
    </row>
    <row r="24278" spans="4:4">
      <c r="D24278"/>
    </row>
    <row r="24279" spans="4:4">
      <c r="D24279"/>
    </row>
    <row r="24280" spans="4:4">
      <c r="D24280"/>
    </row>
    <row r="24281" spans="4:4">
      <c r="D24281"/>
    </row>
    <row r="24282" spans="4:4">
      <c r="D24282"/>
    </row>
    <row r="24283" spans="4:4">
      <c r="D24283"/>
    </row>
    <row r="24284" spans="4:4">
      <c r="D24284"/>
    </row>
    <row r="24285" spans="4:4">
      <c r="D24285"/>
    </row>
    <row r="24286" spans="4:4">
      <c r="D24286"/>
    </row>
    <row r="24287" spans="4:4">
      <c r="D24287"/>
    </row>
    <row r="24288" spans="4:4">
      <c r="D24288"/>
    </row>
    <row r="24289" spans="4:4">
      <c r="D24289"/>
    </row>
    <row r="24290" spans="4:4">
      <c r="D24290"/>
    </row>
    <row r="24291" spans="4:4">
      <c r="D24291"/>
    </row>
    <row r="24292" spans="4:4">
      <c r="D24292"/>
    </row>
    <row r="24293" spans="4:4">
      <c r="D24293"/>
    </row>
    <row r="24294" spans="4:4">
      <c r="D24294"/>
    </row>
    <row r="24295" spans="4:4">
      <c r="D24295"/>
    </row>
    <row r="24296" spans="4:4">
      <c r="D24296"/>
    </row>
    <row r="24297" spans="4:4">
      <c r="D24297"/>
    </row>
    <row r="24298" spans="4:4">
      <c r="D24298"/>
    </row>
    <row r="24299" spans="4:4">
      <c r="D24299"/>
    </row>
    <row r="24300" spans="4:4">
      <c r="D24300"/>
    </row>
    <row r="24301" spans="4:4">
      <c r="D24301"/>
    </row>
    <row r="24302" spans="4:4">
      <c r="D24302"/>
    </row>
    <row r="24303" spans="4:4">
      <c r="D24303"/>
    </row>
    <row r="24304" spans="4:4">
      <c r="D24304"/>
    </row>
    <row r="24305" spans="4:4">
      <c r="D24305"/>
    </row>
    <row r="24306" spans="4:4">
      <c r="D24306"/>
    </row>
    <row r="24307" spans="4:4">
      <c r="D24307"/>
    </row>
    <row r="24308" spans="4:4">
      <c r="D24308"/>
    </row>
    <row r="24309" spans="4:4">
      <c r="D24309"/>
    </row>
    <row r="24310" spans="4:4">
      <c r="D24310"/>
    </row>
    <row r="24311" spans="4:4">
      <c r="D24311"/>
    </row>
    <row r="24312" spans="4:4">
      <c r="D24312"/>
    </row>
    <row r="24313" spans="4:4">
      <c r="D24313"/>
    </row>
    <row r="24314" spans="4:4">
      <c r="D24314"/>
    </row>
    <row r="24315" spans="4:4">
      <c r="D24315"/>
    </row>
    <row r="24316" spans="4:4">
      <c r="D24316"/>
    </row>
    <row r="24317" spans="4:4">
      <c r="D24317"/>
    </row>
    <row r="24318" spans="4:4">
      <c r="D24318"/>
    </row>
    <row r="24319" spans="4:4">
      <c r="D24319"/>
    </row>
    <row r="24320" spans="4:4">
      <c r="D24320"/>
    </row>
    <row r="24321" spans="4:4">
      <c r="D24321"/>
    </row>
    <row r="24322" spans="4:4">
      <c r="D24322"/>
    </row>
    <row r="24323" spans="4:4">
      <c r="D24323"/>
    </row>
    <row r="24324" spans="4:4">
      <c r="D24324"/>
    </row>
    <row r="24325" spans="4:4">
      <c r="D24325"/>
    </row>
    <row r="24326" spans="4:4">
      <c r="D24326"/>
    </row>
    <row r="24327" spans="4:4">
      <c r="D24327"/>
    </row>
    <row r="24328" spans="4:4">
      <c r="D24328"/>
    </row>
    <row r="24329" spans="4:4">
      <c r="D24329"/>
    </row>
    <row r="24330" spans="4:4">
      <c r="D24330"/>
    </row>
    <row r="24331" spans="4:4">
      <c r="D24331"/>
    </row>
    <row r="24332" spans="4:4">
      <c r="D24332"/>
    </row>
    <row r="24333" spans="4:4">
      <c r="D24333"/>
    </row>
    <row r="24334" spans="4:4">
      <c r="D24334"/>
    </row>
    <row r="24335" spans="4:4">
      <c r="D24335"/>
    </row>
    <row r="24336" spans="4:4">
      <c r="D24336"/>
    </row>
    <row r="24337" spans="4:4">
      <c r="D24337"/>
    </row>
    <row r="24338" spans="4:4">
      <c r="D24338"/>
    </row>
    <row r="24339" spans="4:4">
      <c r="D24339"/>
    </row>
    <row r="24340" spans="4:4">
      <c r="D24340"/>
    </row>
    <row r="24341" spans="4:4">
      <c r="D24341"/>
    </row>
    <row r="24342" spans="4:4">
      <c r="D24342"/>
    </row>
    <row r="24343" spans="4:4">
      <c r="D24343"/>
    </row>
    <row r="24344" spans="4:4">
      <c r="D24344"/>
    </row>
    <row r="24345" spans="4:4">
      <c r="D24345"/>
    </row>
    <row r="24346" spans="4:4">
      <c r="D24346"/>
    </row>
    <row r="24347" spans="4:4">
      <c r="D24347"/>
    </row>
    <row r="24348" spans="4:4">
      <c r="D24348"/>
    </row>
    <row r="24349" spans="4:4">
      <c r="D24349"/>
    </row>
    <row r="24350" spans="4:4">
      <c r="D24350"/>
    </row>
    <row r="24351" spans="4:4">
      <c r="D24351"/>
    </row>
    <row r="24352" spans="4:4">
      <c r="D24352"/>
    </row>
    <row r="24353" spans="4:4">
      <c r="D24353"/>
    </row>
    <row r="24354" spans="4:4">
      <c r="D24354"/>
    </row>
    <row r="24355" spans="4:4">
      <c r="D24355"/>
    </row>
    <row r="24356" spans="4:4">
      <c r="D24356"/>
    </row>
    <row r="24357" spans="4:4">
      <c r="D24357"/>
    </row>
    <row r="24358" spans="4:4">
      <c r="D24358"/>
    </row>
    <row r="24359" spans="4:4">
      <c r="D24359"/>
    </row>
    <row r="24360" spans="4:4">
      <c r="D24360"/>
    </row>
    <row r="24361" spans="4:4">
      <c r="D24361"/>
    </row>
    <row r="24362" spans="4:4">
      <c r="D24362"/>
    </row>
    <row r="24363" spans="4:4">
      <c r="D24363"/>
    </row>
    <row r="24364" spans="4:4">
      <c r="D24364"/>
    </row>
    <row r="24365" spans="4:4">
      <c r="D24365"/>
    </row>
    <row r="24366" spans="4:4">
      <c r="D24366"/>
    </row>
    <row r="24367" spans="4:4">
      <c r="D24367"/>
    </row>
    <row r="24368" spans="4:4">
      <c r="D24368"/>
    </row>
    <row r="24369" spans="4:4">
      <c r="D24369"/>
    </row>
    <row r="24370" spans="4:4">
      <c r="D24370"/>
    </row>
    <row r="24371" spans="4:4">
      <c r="D24371"/>
    </row>
    <row r="24372" spans="4:4">
      <c r="D24372"/>
    </row>
    <row r="24373" spans="4:4">
      <c r="D24373"/>
    </row>
    <row r="24374" spans="4:4">
      <c r="D24374"/>
    </row>
    <row r="24375" spans="4:4">
      <c r="D24375"/>
    </row>
    <row r="24376" spans="4:4">
      <c r="D24376"/>
    </row>
    <row r="24377" spans="4:4">
      <c r="D24377"/>
    </row>
    <row r="24378" spans="4:4">
      <c r="D24378"/>
    </row>
    <row r="24379" spans="4:4">
      <c r="D24379"/>
    </row>
    <row r="24380" spans="4:4">
      <c r="D24380"/>
    </row>
    <row r="24381" spans="4:4">
      <c r="D24381"/>
    </row>
    <row r="24382" spans="4:4">
      <c r="D24382"/>
    </row>
    <row r="24383" spans="4:4">
      <c r="D24383"/>
    </row>
    <row r="24384" spans="4:4">
      <c r="D24384"/>
    </row>
    <row r="24385" spans="4:4">
      <c r="D24385"/>
    </row>
    <row r="24386" spans="4:4">
      <c r="D24386"/>
    </row>
    <row r="24387" spans="4:4">
      <c r="D24387"/>
    </row>
    <row r="24388" spans="4:4">
      <c r="D24388"/>
    </row>
    <row r="24389" spans="4:4">
      <c r="D24389"/>
    </row>
    <row r="24390" spans="4:4">
      <c r="D24390"/>
    </row>
    <row r="24391" spans="4:4">
      <c r="D24391"/>
    </row>
    <row r="24392" spans="4:4">
      <c r="D24392"/>
    </row>
    <row r="24393" spans="4:4">
      <c r="D24393"/>
    </row>
    <row r="24394" spans="4:4">
      <c r="D24394"/>
    </row>
    <row r="24395" spans="4:4">
      <c r="D24395"/>
    </row>
    <row r="24396" spans="4:4">
      <c r="D24396"/>
    </row>
    <row r="24397" spans="4:4">
      <c r="D24397"/>
    </row>
    <row r="24398" spans="4:4">
      <c r="D24398"/>
    </row>
    <row r="24399" spans="4:4">
      <c r="D24399"/>
    </row>
    <row r="24400" spans="4:4">
      <c r="D24400"/>
    </row>
    <row r="24401" spans="4:4">
      <c r="D24401"/>
    </row>
    <row r="24402" spans="4:4">
      <c r="D24402"/>
    </row>
    <row r="24403" spans="4:4">
      <c r="D24403"/>
    </row>
    <row r="24404" spans="4:4">
      <c r="D24404"/>
    </row>
    <row r="24405" spans="4:4">
      <c r="D24405"/>
    </row>
    <row r="24406" spans="4:4">
      <c r="D24406"/>
    </row>
    <row r="24407" spans="4:4">
      <c r="D24407"/>
    </row>
    <row r="24408" spans="4:4">
      <c r="D24408"/>
    </row>
    <row r="24409" spans="4:4">
      <c r="D24409"/>
    </row>
    <row r="24410" spans="4:4">
      <c r="D24410"/>
    </row>
    <row r="24411" spans="4:4">
      <c r="D24411"/>
    </row>
    <row r="24412" spans="4:4">
      <c r="D24412"/>
    </row>
    <row r="24413" spans="4:4">
      <c r="D24413"/>
    </row>
    <row r="24414" spans="4:4">
      <c r="D24414"/>
    </row>
    <row r="24415" spans="4:4">
      <c r="D24415"/>
    </row>
    <row r="24416" spans="4:4">
      <c r="D24416"/>
    </row>
    <row r="24417" spans="4:4">
      <c r="D24417"/>
    </row>
    <row r="24418" spans="4:4">
      <c r="D24418"/>
    </row>
    <row r="24419" spans="4:4">
      <c r="D24419"/>
    </row>
    <row r="24420" spans="4:4">
      <c r="D24420"/>
    </row>
    <row r="24421" spans="4:4">
      <c r="D24421"/>
    </row>
    <row r="24422" spans="4:4">
      <c r="D24422"/>
    </row>
    <row r="24423" spans="4:4">
      <c r="D24423"/>
    </row>
    <row r="24424" spans="4:4">
      <c r="D24424"/>
    </row>
    <row r="24425" spans="4:4">
      <c r="D24425"/>
    </row>
    <row r="24426" spans="4:4">
      <c r="D24426"/>
    </row>
    <row r="24427" spans="4:4">
      <c r="D24427"/>
    </row>
    <row r="24428" spans="4:4">
      <c r="D24428"/>
    </row>
    <row r="24429" spans="4:4">
      <c r="D24429"/>
    </row>
    <row r="24430" spans="4:4">
      <c r="D24430"/>
    </row>
    <row r="24431" spans="4:4">
      <c r="D24431"/>
    </row>
    <row r="24432" spans="4:4">
      <c r="D24432"/>
    </row>
    <row r="24433" spans="4:4">
      <c r="D24433"/>
    </row>
    <row r="24434" spans="4:4">
      <c r="D24434"/>
    </row>
    <row r="24435" spans="4:4">
      <c r="D24435"/>
    </row>
    <row r="24436" spans="4:4">
      <c r="D24436"/>
    </row>
    <row r="24437" spans="4:4">
      <c r="D24437"/>
    </row>
    <row r="24438" spans="4:4">
      <c r="D24438"/>
    </row>
    <row r="24439" spans="4:4">
      <c r="D24439"/>
    </row>
    <row r="24440" spans="4:4">
      <c r="D24440"/>
    </row>
    <row r="24441" spans="4:4">
      <c r="D24441"/>
    </row>
    <row r="24442" spans="4:4">
      <c r="D24442"/>
    </row>
    <row r="24443" spans="4:4">
      <c r="D24443"/>
    </row>
    <row r="24444" spans="4:4">
      <c r="D24444"/>
    </row>
    <row r="24445" spans="4:4">
      <c r="D24445"/>
    </row>
    <row r="24446" spans="4:4">
      <c r="D24446"/>
    </row>
    <row r="24447" spans="4:4">
      <c r="D24447"/>
    </row>
    <row r="24448" spans="4:4">
      <c r="D24448"/>
    </row>
    <row r="24449" spans="4:4">
      <c r="D24449"/>
    </row>
    <row r="24450" spans="4:4">
      <c r="D24450"/>
    </row>
    <row r="24451" spans="4:4">
      <c r="D24451"/>
    </row>
    <row r="24452" spans="4:4">
      <c r="D24452"/>
    </row>
    <row r="24453" spans="4:4">
      <c r="D24453"/>
    </row>
    <row r="24454" spans="4:4">
      <c r="D24454"/>
    </row>
    <row r="24455" spans="4:4">
      <c r="D24455"/>
    </row>
    <row r="24456" spans="4:4">
      <c r="D24456"/>
    </row>
    <row r="24457" spans="4:4">
      <c r="D24457"/>
    </row>
    <row r="24458" spans="4:4">
      <c r="D24458"/>
    </row>
    <row r="24459" spans="4:4">
      <c r="D24459"/>
    </row>
    <row r="24460" spans="4:4">
      <c r="D24460"/>
    </row>
    <row r="24461" spans="4:4">
      <c r="D24461"/>
    </row>
    <row r="24462" spans="4:4">
      <c r="D24462"/>
    </row>
    <row r="24463" spans="4:4">
      <c r="D24463"/>
    </row>
    <row r="24464" spans="4:4">
      <c r="D24464"/>
    </row>
    <row r="24465" spans="4:4">
      <c r="D24465"/>
    </row>
    <row r="24466" spans="4:4">
      <c r="D24466"/>
    </row>
    <row r="24467" spans="4:4">
      <c r="D24467"/>
    </row>
    <row r="24468" spans="4:4">
      <c r="D24468"/>
    </row>
    <row r="24469" spans="4:4">
      <c r="D24469"/>
    </row>
    <row r="24470" spans="4:4">
      <c r="D24470"/>
    </row>
    <row r="24471" spans="4:4">
      <c r="D24471"/>
    </row>
    <row r="24472" spans="4:4">
      <c r="D24472"/>
    </row>
    <row r="24473" spans="4:4">
      <c r="D24473"/>
    </row>
    <row r="24474" spans="4:4">
      <c r="D24474"/>
    </row>
    <row r="24475" spans="4:4">
      <c r="D24475"/>
    </row>
    <row r="24476" spans="4:4">
      <c r="D24476"/>
    </row>
    <row r="24477" spans="4:4">
      <c r="D24477"/>
    </row>
    <row r="24478" spans="4:4">
      <c r="D24478"/>
    </row>
    <row r="24479" spans="4:4">
      <c r="D24479"/>
    </row>
    <row r="24480" spans="4:4">
      <c r="D24480"/>
    </row>
    <row r="24481" spans="4:4">
      <c r="D24481"/>
    </row>
    <row r="24482" spans="4:4">
      <c r="D24482"/>
    </row>
    <row r="24483" spans="4:4">
      <c r="D24483"/>
    </row>
    <row r="24484" spans="4:4">
      <c r="D24484"/>
    </row>
    <row r="24485" spans="4:4">
      <c r="D24485"/>
    </row>
    <row r="24486" spans="4:4">
      <c r="D24486"/>
    </row>
    <row r="24487" spans="4:4">
      <c r="D24487"/>
    </row>
    <row r="24488" spans="4:4">
      <c r="D24488"/>
    </row>
    <row r="24489" spans="4:4">
      <c r="D24489"/>
    </row>
    <row r="24490" spans="4:4">
      <c r="D24490"/>
    </row>
    <row r="24491" spans="4:4">
      <c r="D24491"/>
    </row>
    <row r="24492" spans="4:4">
      <c r="D24492"/>
    </row>
    <row r="24493" spans="4:4">
      <c r="D24493"/>
    </row>
    <row r="24494" spans="4:4">
      <c r="D24494"/>
    </row>
    <row r="24495" spans="4:4">
      <c r="D24495"/>
    </row>
    <row r="24496" spans="4:4">
      <c r="D24496"/>
    </row>
    <row r="24497" spans="4:4">
      <c r="D24497"/>
    </row>
    <row r="24498" spans="4:4">
      <c r="D24498"/>
    </row>
    <row r="24499" spans="4:4">
      <c r="D24499"/>
    </row>
    <row r="24500" spans="4:4">
      <c r="D24500"/>
    </row>
    <row r="24501" spans="4:4">
      <c r="D24501"/>
    </row>
    <row r="24502" spans="4:4">
      <c r="D24502"/>
    </row>
    <row r="24503" spans="4:4">
      <c r="D24503"/>
    </row>
    <row r="24504" spans="4:4">
      <c r="D24504"/>
    </row>
    <row r="24505" spans="4:4">
      <c r="D24505"/>
    </row>
    <row r="24506" spans="4:4">
      <c r="D24506"/>
    </row>
    <row r="24507" spans="4:4">
      <c r="D24507"/>
    </row>
    <row r="24508" spans="4:4">
      <c r="D24508"/>
    </row>
    <row r="24509" spans="4:4">
      <c r="D24509"/>
    </row>
    <row r="24510" spans="4:4">
      <c r="D24510"/>
    </row>
    <row r="24511" spans="4:4">
      <c r="D24511"/>
    </row>
    <row r="24512" spans="4:4">
      <c r="D24512"/>
    </row>
    <row r="24513" spans="4:4">
      <c r="D24513"/>
    </row>
    <row r="24514" spans="4:4">
      <c r="D24514"/>
    </row>
    <row r="24515" spans="4:4">
      <c r="D24515"/>
    </row>
    <row r="24516" spans="4:4">
      <c r="D24516"/>
    </row>
    <row r="24517" spans="4:4">
      <c r="D24517"/>
    </row>
    <row r="24518" spans="4:4">
      <c r="D24518"/>
    </row>
    <row r="24519" spans="4:4">
      <c r="D24519"/>
    </row>
    <row r="24520" spans="4:4">
      <c r="D24520"/>
    </row>
    <row r="24521" spans="4:4">
      <c r="D24521"/>
    </row>
    <row r="24522" spans="4:4">
      <c r="D24522"/>
    </row>
    <row r="24523" spans="4:4">
      <c r="D24523"/>
    </row>
    <row r="24524" spans="4:4">
      <c r="D24524"/>
    </row>
    <row r="24525" spans="4:4">
      <c r="D24525"/>
    </row>
    <row r="24526" spans="4:4">
      <c r="D24526"/>
    </row>
    <row r="24527" spans="4:4">
      <c r="D24527"/>
    </row>
    <row r="24528" spans="4:4">
      <c r="D24528"/>
    </row>
    <row r="24529" spans="4:4">
      <c r="D24529"/>
    </row>
    <row r="24530" spans="4:4">
      <c r="D24530"/>
    </row>
    <row r="24531" spans="4:4">
      <c r="D24531"/>
    </row>
    <row r="24532" spans="4:4">
      <c r="D24532"/>
    </row>
    <row r="24533" spans="4:4">
      <c r="D24533"/>
    </row>
    <row r="24534" spans="4:4">
      <c r="D24534"/>
    </row>
    <row r="24535" spans="4:4">
      <c r="D24535"/>
    </row>
    <row r="24536" spans="4:4">
      <c r="D24536"/>
    </row>
    <row r="24537" spans="4:4">
      <c r="D24537"/>
    </row>
    <row r="24538" spans="4:4">
      <c r="D24538"/>
    </row>
    <row r="24539" spans="4:4">
      <c r="D24539"/>
    </row>
    <row r="24540" spans="4:4">
      <c r="D24540"/>
    </row>
    <row r="24541" spans="4:4">
      <c r="D24541"/>
    </row>
    <row r="24542" spans="4:4">
      <c r="D24542"/>
    </row>
    <row r="24543" spans="4:4">
      <c r="D24543"/>
    </row>
    <row r="24544" spans="4:4">
      <c r="D24544"/>
    </row>
    <row r="24545" spans="4:4">
      <c r="D24545"/>
    </row>
    <row r="24546" spans="4:4">
      <c r="D24546"/>
    </row>
    <row r="24547" spans="4:4">
      <c r="D24547"/>
    </row>
    <row r="24548" spans="4:4">
      <c r="D24548"/>
    </row>
    <row r="24549" spans="4:4">
      <c r="D24549"/>
    </row>
    <row r="24550" spans="4:4">
      <c r="D24550"/>
    </row>
    <row r="24551" spans="4:4">
      <c r="D24551"/>
    </row>
    <row r="24552" spans="4:4">
      <c r="D24552"/>
    </row>
    <row r="24553" spans="4:4">
      <c r="D24553"/>
    </row>
    <row r="24554" spans="4:4">
      <c r="D24554"/>
    </row>
    <row r="24555" spans="4:4">
      <c r="D24555"/>
    </row>
    <row r="24556" spans="4:4">
      <c r="D24556"/>
    </row>
    <row r="24557" spans="4:4">
      <c r="D24557"/>
    </row>
    <row r="24558" spans="4:4">
      <c r="D24558"/>
    </row>
    <row r="24559" spans="4:4">
      <c r="D24559"/>
    </row>
    <row r="24560" spans="4:4">
      <c r="D24560"/>
    </row>
    <row r="24561" spans="4:4">
      <c r="D24561"/>
    </row>
    <row r="24562" spans="4:4">
      <c r="D24562"/>
    </row>
    <row r="24563" spans="4:4">
      <c r="D24563"/>
    </row>
    <row r="24564" spans="4:4">
      <c r="D24564"/>
    </row>
    <row r="24565" spans="4:4">
      <c r="D24565"/>
    </row>
    <row r="24566" spans="4:4">
      <c r="D24566"/>
    </row>
    <row r="24567" spans="4:4">
      <c r="D24567"/>
    </row>
    <row r="24568" spans="4:4">
      <c r="D24568"/>
    </row>
    <row r="24569" spans="4:4">
      <c r="D24569"/>
    </row>
    <row r="24570" spans="4:4">
      <c r="D24570"/>
    </row>
    <row r="24571" spans="4:4">
      <c r="D24571"/>
    </row>
    <row r="24572" spans="4:4">
      <c r="D24572"/>
    </row>
    <row r="24573" spans="4:4">
      <c r="D24573"/>
    </row>
    <row r="24574" spans="4:4">
      <c r="D24574"/>
    </row>
    <row r="24575" spans="4:4">
      <c r="D24575"/>
    </row>
    <row r="24576" spans="4:4">
      <c r="D24576"/>
    </row>
    <row r="24577" spans="4:4">
      <c r="D24577"/>
    </row>
    <row r="24578" spans="4:4">
      <c r="D24578"/>
    </row>
    <row r="24579" spans="4:4">
      <c r="D24579"/>
    </row>
    <row r="24580" spans="4:4">
      <c r="D24580"/>
    </row>
    <row r="24581" spans="4:4">
      <c r="D24581"/>
    </row>
    <row r="24582" spans="4:4">
      <c r="D24582"/>
    </row>
    <row r="24583" spans="4:4">
      <c r="D24583"/>
    </row>
    <row r="24584" spans="4:4">
      <c r="D24584"/>
    </row>
    <row r="24585" spans="4:4">
      <c r="D24585"/>
    </row>
    <row r="24586" spans="4:4">
      <c r="D24586"/>
    </row>
    <row r="24587" spans="4:4">
      <c r="D24587"/>
    </row>
    <row r="24588" spans="4:4">
      <c r="D24588"/>
    </row>
    <row r="24589" spans="4:4">
      <c r="D24589"/>
    </row>
    <row r="24590" spans="4:4">
      <c r="D24590"/>
    </row>
    <row r="24591" spans="4:4">
      <c r="D24591"/>
    </row>
    <row r="24592" spans="4:4">
      <c r="D24592"/>
    </row>
    <row r="24593" spans="4:4">
      <c r="D24593"/>
    </row>
    <row r="24594" spans="4:4">
      <c r="D24594"/>
    </row>
    <row r="24595" spans="4:4">
      <c r="D24595"/>
    </row>
    <row r="24596" spans="4:4">
      <c r="D24596"/>
    </row>
    <row r="24597" spans="4:4">
      <c r="D24597"/>
    </row>
    <row r="24598" spans="4:4">
      <c r="D24598"/>
    </row>
    <row r="24599" spans="4:4">
      <c r="D24599"/>
    </row>
    <row r="24600" spans="4:4">
      <c r="D24600"/>
    </row>
    <row r="24601" spans="4:4">
      <c r="D24601"/>
    </row>
    <row r="24602" spans="4:4">
      <c r="D24602"/>
    </row>
    <row r="24603" spans="4:4">
      <c r="D24603"/>
    </row>
    <row r="24604" spans="4:4">
      <c r="D24604"/>
    </row>
    <row r="24605" spans="4:4">
      <c r="D24605"/>
    </row>
    <row r="24606" spans="4:4">
      <c r="D24606"/>
    </row>
    <row r="24607" spans="4:4">
      <c r="D24607"/>
    </row>
    <row r="24608" spans="4:4">
      <c r="D24608"/>
    </row>
    <row r="24609" spans="4:4">
      <c r="D24609"/>
    </row>
    <row r="24610" spans="4:4">
      <c r="D24610"/>
    </row>
    <row r="24611" spans="4:4">
      <c r="D24611"/>
    </row>
    <row r="24612" spans="4:4">
      <c r="D24612"/>
    </row>
    <row r="24613" spans="4:4">
      <c r="D24613"/>
    </row>
    <row r="24614" spans="4:4">
      <c r="D24614"/>
    </row>
    <row r="24615" spans="4:4">
      <c r="D24615"/>
    </row>
    <row r="24616" spans="4:4">
      <c r="D24616"/>
    </row>
    <row r="24617" spans="4:4">
      <c r="D24617"/>
    </row>
    <row r="24618" spans="4:4">
      <c r="D24618"/>
    </row>
    <row r="24619" spans="4:4">
      <c r="D24619"/>
    </row>
    <row r="24620" spans="4:4">
      <c r="D24620"/>
    </row>
    <row r="24621" spans="4:4">
      <c r="D24621"/>
    </row>
    <row r="24622" spans="4:4">
      <c r="D24622"/>
    </row>
    <row r="24623" spans="4:4">
      <c r="D24623"/>
    </row>
    <row r="24624" spans="4:4">
      <c r="D24624"/>
    </row>
    <row r="24625" spans="4:4">
      <c r="D24625"/>
    </row>
    <row r="24626" spans="4:4">
      <c r="D24626"/>
    </row>
    <row r="24627" spans="4:4">
      <c r="D24627"/>
    </row>
    <row r="24628" spans="4:4">
      <c r="D24628"/>
    </row>
    <row r="24629" spans="4:4">
      <c r="D24629"/>
    </row>
    <row r="24630" spans="4:4">
      <c r="D24630"/>
    </row>
    <row r="24631" spans="4:4">
      <c r="D24631"/>
    </row>
    <row r="24632" spans="4:4">
      <c r="D24632"/>
    </row>
    <row r="24633" spans="4:4">
      <c r="D24633"/>
    </row>
    <row r="24634" spans="4:4">
      <c r="D24634"/>
    </row>
    <row r="24635" spans="4:4">
      <c r="D24635"/>
    </row>
    <row r="24636" spans="4:4">
      <c r="D24636"/>
    </row>
    <row r="24637" spans="4:4">
      <c r="D24637"/>
    </row>
    <row r="24638" spans="4:4">
      <c r="D24638"/>
    </row>
    <row r="24639" spans="4:4">
      <c r="D24639"/>
    </row>
    <row r="24640" spans="4:4">
      <c r="D24640"/>
    </row>
    <row r="24641" spans="4:4">
      <c r="D24641"/>
    </row>
    <row r="24642" spans="4:4">
      <c r="D24642"/>
    </row>
    <row r="24643" spans="4:4">
      <c r="D24643"/>
    </row>
    <row r="24644" spans="4:4">
      <c r="D24644"/>
    </row>
    <row r="24645" spans="4:4">
      <c r="D24645"/>
    </row>
    <row r="24646" spans="4:4">
      <c r="D24646"/>
    </row>
    <row r="24647" spans="4:4">
      <c r="D24647"/>
    </row>
    <row r="24648" spans="4:4">
      <c r="D24648"/>
    </row>
    <row r="24649" spans="4:4">
      <c r="D24649"/>
    </row>
    <row r="24650" spans="4:4">
      <c r="D24650"/>
    </row>
    <row r="24651" spans="4:4">
      <c r="D24651"/>
    </row>
    <row r="24652" spans="4:4">
      <c r="D24652"/>
    </row>
    <row r="24653" spans="4:4">
      <c r="D24653"/>
    </row>
    <row r="24654" spans="4:4">
      <c r="D24654"/>
    </row>
    <row r="24655" spans="4:4">
      <c r="D24655"/>
    </row>
    <row r="24656" spans="4:4">
      <c r="D24656"/>
    </row>
    <row r="24657" spans="4:4">
      <c r="D24657"/>
    </row>
    <row r="24658" spans="4:4">
      <c r="D24658"/>
    </row>
    <row r="24659" spans="4:4">
      <c r="D24659"/>
    </row>
    <row r="24660" spans="4:4">
      <c r="D24660"/>
    </row>
    <row r="24661" spans="4:4">
      <c r="D24661"/>
    </row>
    <row r="24662" spans="4:4">
      <c r="D24662"/>
    </row>
    <row r="24663" spans="4:4">
      <c r="D24663"/>
    </row>
    <row r="24664" spans="4:4">
      <c r="D24664"/>
    </row>
    <row r="24665" spans="4:4">
      <c r="D24665"/>
    </row>
    <row r="24666" spans="4:4">
      <c r="D24666"/>
    </row>
    <row r="24667" spans="4:4">
      <c r="D24667"/>
    </row>
    <row r="24668" spans="4:4">
      <c r="D24668"/>
    </row>
    <row r="24669" spans="4:4">
      <c r="D24669"/>
    </row>
    <row r="24670" spans="4:4">
      <c r="D24670"/>
    </row>
    <row r="24671" spans="4:4">
      <c r="D24671"/>
    </row>
    <row r="24672" spans="4:4">
      <c r="D24672"/>
    </row>
    <row r="24673" spans="4:4">
      <c r="D24673"/>
    </row>
    <row r="24674" spans="4:4">
      <c r="D24674"/>
    </row>
    <row r="24675" spans="4:4">
      <c r="D24675"/>
    </row>
    <row r="24676" spans="4:4">
      <c r="D24676"/>
    </row>
    <row r="24677" spans="4:4">
      <c r="D24677"/>
    </row>
    <row r="24678" spans="4:4">
      <c r="D24678"/>
    </row>
    <row r="24679" spans="4:4">
      <c r="D24679"/>
    </row>
    <row r="24680" spans="4:4">
      <c r="D24680"/>
    </row>
    <row r="24681" spans="4:4">
      <c r="D24681"/>
    </row>
    <row r="24682" spans="4:4">
      <c r="D24682"/>
    </row>
    <row r="24683" spans="4:4">
      <c r="D24683"/>
    </row>
    <row r="24684" spans="4:4">
      <c r="D24684"/>
    </row>
    <row r="24685" spans="4:4">
      <c r="D24685"/>
    </row>
    <row r="24686" spans="4:4">
      <c r="D24686"/>
    </row>
    <row r="24687" spans="4:4">
      <c r="D24687"/>
    </row>
    <row r="24688" spans="4:4">
      <c r="D24688"/>
    </row>
    <row r="24689" spans="4:4">
      <c r="D24689"/>
    </row>
    <row r="24690" spans="4:4">
      <c r="D24690"/>
    </row>
    <row r="24691" spans="4:4">
      <c r="D24691"/>
    </row>
    <row r="24692" spans="4:4">
      <c r="D24692"/>
    </row>
    <row r="24693" spans="4:4">
      <c r="D24693"/>
    </row>
    <row r="24694" spans="4:4">
      <c r="D24694"/>
    </row>
    <row r="24695" spans="4:4">
      <c r="D24695"/>
    </row>
    <row r="24696" spans="4:4">
      <c r="D24696"/>
    </row>
    <row r="24697" spans="4:4">
      <c r="D24697"/>
    </row>
    <row r="24698" spans="4:4">
      <c r="D24698"/>
    </row>
    <row r="24699" spans="4:4">
      <c r="D24699"/>
    </row>
    <row r="24700" spans="4:4">
      <c r="D24700"/>
    </row>
    <row r="24701" spans="4:4">
      <c r="D24701"/>
    </row>
    <row r="24702" spans="4:4">
      <c r="D24702"/>
    </row>
    <row r="24703" spans="4:4">
      <c r="D24703"/>
    </row>
    <row r="24704" spans="4:4">
      <c r="D24704"/>
    </row>
    <row r="24705" spans="4:4">
      <c r="D24705"/>
    </row>
    <row r="24706" spans="4:4">
      <c r="D24706"/>
    </row>
    <row r="24707" spans="4:4">
      <c r="D24707"/>
    </row>
    <row r="24708" spans="4:4">
      <c r="D24708"/>
    </row>
    <row r="24709" spans="4:4">
      <c r="D24709"/>
    </row>
    <row r="24710" spans="4:4">
      <c r="D24710"/>
    </row>
    <row r="24711" spans="4:4">
      <c r="D24711"/>
    </row>
    <row r="24712" spans="4:4">
      <c r="D24712"/>
    </row>
    <row r="24713" spans="4:4">
      <c r="D24713"/>
    </row>
    <row r="24714" spans="4:4">
      <c r="D24714"/>
    </row>
    <row r="24715" spans="4:4">
      <c r="D24715"/>
    </row>
    <row r="24716" spans="4:4">
      <c r="D24716"/>
    </row>
    <row r="24717" spans="4:4">
      <c r="D24717"/>
    </row>
    <row r="24718" spans="4:4">
      <c r="D24718"/>
    </row>
    <row r="24719" spans="4:4">
      <c r="D24719"/>
    </row>
    <row r="24720" spans="4:4">
      <c r="D24720"/>
    </row>
    <row r="24721" spans="4:4">
      <c r="D24721"/>
    </row>
    <row r="24722" spans="4:4">
      <c r="D24722"/>
    </row>
    <row r="24723" spans="4:4">
      <c r="D24723"/>
    </row>
    <row r="24724" spans="4:4">
      <c r="D24724"/>
    </row>
    <row r="24725" spans="4:4">
      <c r="D24725"/>
    </row>
    <row r="24726" spans="4:4">
      <c r="D24726"/>
    </row>
    <row r="24727" spans="4:4">
      <c r="D24727"/>
    </row>
    <row r="24728" spans="4:4">
      <c r="D24728"/>
    </row>
    <row r="24729" spans="4:4">
      <c r="D24729"/>
    </row>
    <row r="24730" spans="4:4">
      <c r="D24730"/>
    </row>
    <row r="24731" spans="4:4">
      <c r="D24731"/>
    </row>
    <row r="24732" spans="4:4">
      <c r="D24732"/>
    </row>
    <row r="24733" spans="4:4">
      <c r="D24733"/>
    </row>
    <row r="24734" spans="4:4">
      <c r="D24734"/>
    </row>
    <row r="24735" spans="4:4">
      <c r="D24735"/>
    </row>
    <row r="24736" spans="4:4">
      <c r="D24736"/>
    </row>
    <row r="24737" spans="4:4">
      <c r="D24737"/>
    </row>
    <row r="24738" spans="4:4">
      <c r="D24738"/>
    </row>
    <row r="24739" spans="4:4">
      <c r="D24739"/>
    </row>
    <row r="24740" spans="4:4">
      <c r="D24740"/>
    </row>
    <row r="24741" spans="4:4">
      <c r="D24741"/>
    </row>
    <row r="24742" spans="4:4">
      <c r="D24742"/>
    </row>
    <row r="24743" spans="4:4">
      <c r="D24743"/>
    </row>
    <row r="24744" spans="4:4">
      <c r="D24744"/>
    </row>
    <row r="24745" spans="4:4">
      <c r="D24745"/>
    </row>
    <row r="24746" spans="4:4">
      <c r="D24746"/>
    </row>
    <row r="24747" spans="4:4">
      <c r="D24747"/>
    </row>
    <row r="24748" spans="4:4">
      <c r="D24748"/>
    </row>
    <row r="24749" spans="4:4">
      <c r="D24749"/>
    </row>
    <row r="24750" spans="4:4">
      <c r="D24750"/>
    </row>
    <row r="24751" spans="4:4">
      <c r="D24751"/>
    </row>
    <row r="24752" spans="4:4">
      <c r="D24752"/>
    </row>
    <row r="24753" spans="4:4">
      <c r="D24753"/>
    </row>
    <row r="24754" spans="4:4">
      <c r="D24754"/>
    </row>
    <row r="24755" spans="4:4">
      <c r="D24755"/>
    </row>
    <row r="24756" spans="4:4">
      <c r="D24756"/>
    </row>
    <row r="24757" spans="4:4">
      <c r="D24757"/>
    </row>
    <row r="24758" spans="4:4">
      <c r="D24758"/>
    </row>
    <row r="24759" spans="4:4">
      <c r="D24759"/>
    </row>
    <row r="24760" spans="4:4">
      <c r="D24760"/>
    </row>
    <row r="24761" spans="4:4">
      <c r="D24761"/>
    </row>
    <row r="24762" spans="4:4">
      <c r="D24762"/>
    </row>
    <row r="24763" spans="4:4">
      <c r="D24763"/>
    </row>
    <row r="24764" spans="4:4">
      <c r="D24764"/>
    </row>
    <row r="24765" spans="4:4">
      <c r="D24765"/>
    </row>
    <row r="24766" spans="4:4">
      <c r="D24766"/>
    </row>
    <row r="24767" spans="4:4">
      <c r="D24767"/>
    </row>
    <row r="24768" spans="4:4">
      <c r="D24768"/>
    </row>
    <row r="24769" spans="4:4">
      <c r="D24769"/>
    </row>
    <row r="24770" spans="4:4">
      <c r="D24770"/>
    </row>
    <row r="24771" spans="4:4">
      <c r="D24771"/>
    </row>
    <row r="24772" spans="4:4">
      <c r="D24772"/>
    </row>
    <row r="24773" spans="4:4">
      <c r="D24773"/>
    </row>
    <row r="24774" spans="4:4">
      <c r="D24774"/>
    </row>
    <row r="24775" spans="4:4">
      <c r="D24775"/>
    </row>
    <row r="24776" spans="4:4">
      <c r="D24776"/>
    </row>
    <row r="24777" spans="4:4">
      <c r="D24777"/>
    </row>
    <row r="24778" spans="4:4">
      <c r="D24778"/>
    </row>
    <row r="24779" spans="4:4">
      <c r="D24779"/>
    </row>
    <row r="24780" spans="4:4">
      <c r="D24780"/>
    </row>
    <row r="24781" spans="4:4">
      <c r="D24781"/>
    </row>
    <row r="24782" spans="4:4">
      <c r="D24782"/>
    </row>
    <row r="24783" spans="4:4">
      <c r="D24783"/>
    </row>
    <row r="24784" spans="4:4">
      <c r="D24784"/>
    </row>
    <row r="24785" spans="4:4">
      <c r="D24785"/>
    </row>
    <row r="24786" spans="4:4">
      <c r="D24786"/>
    </row>
    <row r="24787" spans="4:4">
      <c r="D24787"/>
    </row>
    <row r="24788" spans="4:4">
      <c r="D24788"/>
    </row>
    <row r="24789" spans="4:4">
      <c r="D24789"/>
    </row>
    <row r="24790" spans="4:4">
      <c r="D24790"/>
    </row>
    <row r="24791" spans="4:4">
      <c r="D24791"/>
    </row>
    <row r="24792" spans="4:4">
      <c r="D24792"/>
    </row>
    <row r="24793" spans="4:4">
      <c r="D24793"/>
    </row>
    <row r="24794" spans="4:4">
      <c r="D24794"/>
    </row>
    <row r="24795" spans="4:4">
      <c r="D24795"/>
    </row>
    <row r="24796" spans="4:4">
      <c r="D24796"/>
    </row>
    <row r="24797" spans="4:4">
      <c r="D24797"/>
    </row>
    <row r="24798" spans="4:4">
      <c r="D24798"/>
    </row>
    <row r="24799" spans="4:4">
      <c r="D24799"/>
    </row>
    <row r="24800" spans="4:4">
      <c r="D24800"/>
    </row>
    <row r="24801" spans="4:4">
      <c r="D24801"/>
    </row>
    <row r="24802" spans="4:4">
      <c r="D24802"/>
    </row>
    <row r="24803" spans="4:4">
      <c r="D24803"/>
    </row>
    <row r="24804" spans="4:4">
      <c r="D24804"/>
    </row>
    <row r="24805" spans="4:4">
      <c r="D24805"/>
    </row>
    <row r="24806" spans="4:4">
      <c r="D24806"/>
    </row>
    <row r="24807" spans="4:4">
      <c r="D24807"/>
    </row>
    <row r="24808" spans="4:4">
      <c r="D24808"/>
    </row>
    <row r="24809" spans="4:4">
      <c r="D24809"/>
    </row>
    <row r="24810" spans="4:4">
      <c r="D24810"/>
    </row>
    <row r="24811" spans="4:4">
      <c r="D24811"/>
    </row>
    <row r="24812" spans="4:4">
      <c r="D24812"/>
    </row>
    <row r="24813" spans="4:4">
      <c r="D24813"/>
    </row>
    <row r="24814" spans="4:4">
      <c r="D24814"/>
    </row>
    <row r="24815" spans="4:4">
      <c r="D24815"/>
    </row>
    <row r="24816" spans="4:4">
      <c r="D24816"/>
    </row>
    <row r="24817" spans="4:4">
      <c r="D24817"/>
    </row>
    <row r="24818" spans="4:4">
      <c r="D24818"/>
    </row>
    <row r="24819" spans="4:4">
      <c r="D24819"/>
    </row>
    <row r="24820" spans="4:4">
      <c r="D24820"/>
    </row>
    <row r="24821" spans="4:4">
      <c r="D24821"/>
    </row>
    <row r="24822" spans="4:4">
      <c r="D24822"/>
    </row>
    <row r="24823" spans="4:4">
      <c r="D24823"/>
    </row>
    <row r="24824" spans="4:4">
      <c r="D24824"/>
    </row>
    <row r="24825" spans="4:4">
      <c r="D24825"/>
    </row>
    <row r="24826" spans="4:4">
      <c r="D24826"/>
    </row>
    <row r="24827" spans="4:4">
      <c r="D24827"/>
    </row>
    <row r="24828" spans="4:4">
      <c r="D24828"/>
    </row>
    <row r="24829" spans="4:4">
      <c r="D24829"/>
    </row>
    <row r="24830" spans="4:4">
      <c r="D24830"/>
    </row>
    <row r="24831" spans="4:4">
      <c r="D24831"/>
    </row>
    <row r="24832" spans="4:4">
      <c r="D24832"/>
    </row>
    <row r="24833" spans="4:4">
      <c r="D24833"/>
    </row>
    <row r="24834" spans="4:4">
      <c r="D24834"/>
    </row>
    <row r="24835" spans="4:4">
      <c r="D24835"/>
    </row>
    <row r="24836" spans="4:4">
      <c r="D24836"/>
    </row>
    <row r="24837" spans="4:4">
      <c r="D24837"/>
    </row>
    <row r="24838" spans="4:4">
      <c r="D24838"/>
    </row>
    <row r="24839" spans="4:4">
      <c r="D24839"/>
    </row>
    <row r="24840" spans="4:4">
      <c r="D24840"/>
    </row>
    <row r="24841" spans="4:4">
      <c r="D24841"/>
    </row>
    <row r="24842" spans="4:4">
      <c r="D24842"/>
    </row>
    <row r="24843" spans="4:4">
      <c r="D24843"/>
    </row>
    <row r="24844" spans="4:4">
      <c r="D24844"/>
    </row>
    <row r="24845" spans="4:4">
      <c r="D24845"/>
    </row>
    <row r="24846" spans="4:4">
      <c r="D24846"/>
    </row>
    <row r="24847" spans="4:4">
      <c r="D24847"/>
    </row>
    <row r="24848" spans="4:4">
      <c r="D24848"/>
    </row>
    <row r="24849" spans="4:4">
      <c r="D24849"/>
    </row>
    <row r="24850" spans="4:4">
      <c r="D24850"/>
    </row>
    <row r="24851" spans="4:4">
      <c r="D24851"/>
    </row>
    <row r="24852" spans="4:4">
      <c r="D24852"/>
    </row>
    <row r="24853" spans="4:4">
      <c r="D24853"/>
    </row>
    <row r="24854" spans="4:4">
      <c r="D24854"/>
    </row>
    <row r="24855" spans="4:4">
      <c r="D24855"/>
    </row>
    <row r="24856" spans="4:4">
      <c r="D24856"/>
    </row>
    <row r="24857" spans="4:4">
      <c r="D24857"/>
    </row>
    <row r="24858" spans="4:4">
      <c r="D24858"/>
    </row>
    <row r="24859" spans="4:4">
      <c r="D24859"/>
    </row>
    <row r="24860" spans="4:4">
      <c r="D24860"/>
    </row>
    <row r="24861" spans="4:4">
      <c r="D24861"/>
    </row>
    <row r="24862" spans="4:4">
      <c r="D24862"/>
    </row>
    <row r="24863" spans="4:4">
      <c r="D24863"/>
    </row>
    <row r="24864" spans="4:4">
      <c r="D24864"/>
    </row>
    <row r="24865" spans="4:4">
      <c r="D24865"/>
    </row>
    <row r="24866" spans="4:4">
      <c r="D24866"/>
    </row>
    <row r="24867" spans="4:4">
      <c r="D24867"/>
    </row>
    <row r="24868" spans="4:4">
      <c r="D24868"/>
    </row>
    <row r="24869" spans="4:4">
      <c r="D24869"/>
    </row>
    <row r="24870" spans="4:4">
      <c r="D24870"/>
    </row>
    <row r="24871" spans="4:4">
      <c r="D24871"/>
    </row>
    <row r="24872" spans="4:4">
      <c r="D24872"/>
    </row>
    <row r="24873" spans="4:4">
      <c r="D24873"/>
    </row>
    <row r="24874" spans="4:4">
      <c r="D24874"/>
    </row>
    <row r="24875" spans="4:4">
      <c r="D24875"/>
    </row>
    <row r="24876" spans="4:4">
      <c r="D24876"/>
    </row>
    <row r="24877" spans="4:4">
      <c r="D24877"/>
    </row>
    <row r="24878" spans="4:4">
      <c r="D24878"/>
    </row>
    <row r="24879" spans="4:4">
      <c r="D24879"/>
    </row>
    <row r="24880" spans="4:4">
      <c r="D24880"/>
    </row>
    <row r="24881" spans="4:4">
      <c r="D24881"/>
    </row>
    <row r="24882" spans="4:4">
      <c r="D24882"/>
    </row>
    <row r="24883" spans="4:4">
      <c r="D24883"/>
    </row>
    <row r="24884" spans="4:4">
      <c r="D24884"/>
    </row>
    <row r="24885" spans="4:4">
      <c r="D24885"/>
    </row>
    <row r="24886" spans="4:4">
      <c r="D24886"/>
    </row>
    <row r="24887" spans="4:4">
      <c r="D24887"/>
    </row>
    <row r="24888" spans="4:4">
      <c r="D24888"/>
    </row>
    <row r="24889" spans="4:4">
      <c r="D24889"/>
    </row>
    <row r="24890" spans="4:4">
      <c r="D24890"/>
    </row>
    <row r="24891" spans="4:4">
      <c r="D24891"/>
    </row>
    <row r="24892" spans="4:4">
      <c r="D24892"/>
    </row>
    <row r="24893" spans="4:4">
      <c r="D24893"/>
    </row>
    <row r="24894" spans="4:4">
      <c r="D24894"/>
    </row>
    <row r="24895" spans="4:4">
      <c r="D24895"/>
    </row>
    <row r="24896" spans="4:4">
      <c r="D24896"/>
    </row>
    <row r="24897" spans="4:4">
      <c r="D24897"/>
    </row>
    <row r="24898" spans="4:4">
      <c r="D24898"/>
    </row>
    <row r="24899" spans="4:4">
      <c r="D24899"/>
    </row>
    <row r="24900" spans="4:4">
      <c r="D24900"/>
    </row>
    <row r="24901" spans="4:4">
      <c r="D24901"/>
    </row>
    <row r="24902" spans="4:4">
      <c r="D24902"/>
    </row>
    <row r="24903" spans="4:4">
      <c r="D24903"/>
    </row>
    <row r="24904" spans="4:4">
      <c r="D24904"/>
    </row>
    <row r="24905" spans="4:4">
      <c r="D24905"/>
    </row>
    <row r="24906" spans="4:4">
      <c r="D24906"/>
    </row>
    <row r="24907" spans="4:4">
      <c r="D24907"/>
    </row>
    <row r="24908" spans="4:4">
      <c r="D24908"/>
    </row>
    <row r="24909" spans="4:4">
      <c r="D24909"/>
    </row>
    <row r="24910" spans="4:4">
      <c r="D24910"/>
    </row>
    <row r="24911" spans="4:4">
      <c r="D24911"/>
    </row>
    <row r="24912" spans="4:4">
      <c r="D24912"/>
    </row>
    <row r="24913" spans="4:4">
      <c r="D24913"/>
    </row>
    <row r="24914" spans="4:4">
      <c r="D24914"/>
    </row>
    <row r="24915" spans="4:4">
      <c r="D24915"/>
    </row>
    <row r="24916" spans="4:4">
      <c r="D24916"/>
    </row>
    <row r="24917" spans="4:4">
      <c r="D24917"/>
    </row>
    <row r="24918" spans="4:4">
      <c r="D24918"/>
    </row>
    <row r="24919" spans="4:4">
      <c r="D24919"/>
    </row>
    <row r="24920" spans="4:4">
      <c r="D24920"/>
    </row>
    <row r="24921" spans="4:4">
      <c r="D24921"/>
    </row>
    <row r="24922" spans="4:4">
      <c r="D24922"/>
    </row>
    <row r="24923" spans="4:4">
      <c r="D24923"/>
    </row>
    <row r="24924" spans="4:4">
      <c r="D24924"/>
    </row>
    <row r="24925" spans="4:4">
      <c r="D24925"/>
    </row>
    <row r="24926" spans="4:4">
      <c r="D24926"/>
    </row>
    <row r="24927" spans="4:4">
      <c r="D24927"/>
    </row>
    <row r="24928" spans="4:4">
      <c r="D24928"/>
    </row>
    <row r="24929" spans="4:4">
      <c r="D24929"/>
    </row>
    <row r="24930" spans="4:4">
      <c r="D24930"/>
    </row>
    <row r="24931" spans="4:4">
      <c r="D24931"/>
    </row>
    <row r="24932" spans="4:4">
      <c r="D24932"/>
    </row>
    <row r="24933" spans="4:4">
      <c r="D24933"/>
    </row>
    <row r="24934" spans="4:4">
      <c r="D24934"/>
    </row>
    <row r="24935" spans="4:4">
      <c r="D24935"/>
    </row>
    <row r="24936" spans="4:4">
      <c r="D24936"/>
    </row>
    <row r="24937" spans="4:4">
      <c r="D24937"/>
    </row>
    <row r="24938" spans="4:4">
      <c r="D24938"/>
    </row>
    <row r="24939" spans="4:4">
      <c r="D24939"/>
    </row>
    <row r="24940" spans="4:4">
      <c r="D24940"/>
    </row>
    <row r="24941" spans="4:4">
      <c r="D24941"/>
    </row>
    <row r="24942" spans="4:4">
      <c r="D24942"/>
    </row>
    <row r="24943" spans="4:4">
      <c r="D24943"/>
    </row>
    <row r="24944" spans="4:4">
      <c r="D24944"/>
    </row>
    <row r="24945" spans="4:4">
      <c r="D24945"/>
    </row>
    <row r="24946" spans="4:4">
      <c r="D24946"/>
    </row>
    <row r="24947" spans="4:4">
      <c r="D24947"/>
    </row>
    <row r="24948" spans="4:4">
      <c r="D24948"/>
    </row>
    <row r="24949" spans="4:4">
      <c r="D24949"/>
    </row>
    <row r="24950" spans="4:4">
      <c r="D24950"/>
    </row>
    <row r="24951" spans="4:4">
      <c r="D24951"/>
    </row>
    <row r="24952" spans="4:4">
      <c r="D24952"/>
    </row>
    <row r="24953" spans="4:4">
      <c r="D24953"/>
    </row>
    <row r="24954" spans="4:4">
      <c r="D24954"/>
    </row>
    <row r="24955" spans="4:4">
      <c r="D24955"/>
    </row>
    <row r="24956" spans="4:4">
      <c r="D24956"/>
    </row>
    <row r="24957" spans="4:4">
      <c r="D24957"/>
    </row>
    <row r="24958" spans="4:4">
      <c r="D24958"/>
    </row>
    <row r="24959" spans="4:4">
      <c r="D24959"/>
    </row>
    <row r="24960" spans="4:4">
      <c r="D24960"/>
    </row>
    <row r="24961" spans="4:4">
      <c r="D24961"/>
    </row>
    <row r="24962" spans="4:4">
      <c r="D24962"/>
    </row>
    <row r="24963" spans="4:4">
      <c r="D24963"/>
    </row>
    <row r="24964" spans="4:4">
      <c r="D24964"/>
    </row>
    <row r="24965" spans="4:4">
      <c r="D24965"/>
    </row>
    <row r="24966" spans="4:4">
      <c r="D24966"/>
    </row>
    <row r="24967" spans="4:4">
      <c r="D24967"/>
    </row>
    <row r="24968" spans="4:4">
      <c r="D24968"/>
    </row>
    <row r="24969" spans="4:4">
      <c r="D24969"/>
    </row>
    <row r="24970" spans="4:4">
      <c r="D24970"/>
    </row>
    <row r="24971" spans="4:4">
      <c r="D24971"/>
    </row>
    <row r="24972" spans="4:4">
      <c r="D24972"/>
    </row>
    <row r="24973" spans="4:4">
      <c r="D24973"/>
    </row>
    <row r="24974" spans="4:4">
      <c r="D24974"/>
    </row>
    <row r="24975" spans="4:4">
      <c r="D24975"/>
    </row>
    <row r="24976" spans="4:4">
      <c r="D24976"/>
    </row>
    <row r="24977" spans="4:4">
      <c r="D24977"/>
    </row>
    <row r="24978" spans="4:4">
      <c r="D24978"/>
    </row>
    <row r="24979" spans="4:4">
      <c r="D24979"/>
    </row>
    <row r="24980" spans="4:4">
      <c r="D24980"/>
    </row>
    <row r="24981" spans="4:4">
      <c r="D24981"/>
    </row>
    <row r="24982" spans="4:4">
      <c r="D24982"/>
    </row>
    <row r="24983" spans="4:4">
      <c r="D24983"/>
    </row>
    <row r="24984" spans="4:4">
      <c r="D24984"/>
    </row>
    <row r="24985" spans="4:4">
      <c r="D24985"/>
    </row>
    <row r="24986" spans="4:4">
      <c r="D24986"/>
    </row>
    <row r="24987" spans="4:4">
      <c r="D24987"/>
    </row>
    <row r="24988" spans="4:4">
      <c r="D24988"/>
    </row>
    <row r="24989" spans="4:4">
      <c r="D24989"/>
    </row>
    <row r="24990" spans="4:4">
      <c r="D24990"/>
    </row>
    <row r="24991" spans="4:4">
      <c r="D24991"/>
    </row>
    <row r="24992" spans="4:4">
      <c r="D24992"/>
    </row>
    <row r="24993" spans="4:4">
      <c r="D24993"/>
    </row>
    <row r="24994" spans="4:4">
      <c r="D24994"/>
    </row>
    <row r="24995" spans="4:4">
      <c r="D24995"/>
    </row>
    <row r="24996" spans="4:4">
      <c r="D24996"/>
    </row>
    <row r="24997" spans="4:4">
      <c r="D24997"/>
    </row>
    <row r="24998" spans="4:4">
      <c r="D24998"/>
    </row>
    <row r="24999" spans="4:4">
      <c r="D24999"/>
    </row>
    <row r="25000" spans="4:4">
      <c r="D25000"/>
    </row>
    <row r="25001" spans="4:4">
      <c r="D25001"/>
    </row>
    <row r="25002" spans="4:4">
      <c r="D25002"/>
    </row>
    <row r="25003" spans="4:4">
      <c r="D25003"/>
    </row>
    <row r="25004" spans="4:4">
      <c r="D25004"/>
    </row>
    <row r="25005" spans="4:4">
      <c r="D25005"/>
    </row>
    <row r="25006" spans="4:4">
      <c r="D25006"/>
    </row>
    <row r="25007" spans="4:4">
      <c r="D25007"/>
    </row>
    <row r="25008" spans="4:4">
      <c r="D25008"/>
    </row>
    <row r="25009" spans="4:4">
      <c r="D25009"/>
    </row>
    <row r="25010" spans="4:4">
      <c r="D25010"/>
    </row>
    <row r="25011" spans="4:4">
      <c r="D25011"/>
    </row>
    <row r="25012" spans="4:4">
      <c r="D25012"/>
    </row>
    <row r="25013" spans="4:4">
      <c r="D25013"/>
    </row>
    <row r="25014" spans="4:4">
      <c r="D25014"/>
    </row>
    <row r="25015" spans="4:4">
      <c r="D25015"/>
    </row>
    <row r="25016" spans="4:4">
      <c r="D25016"/>
    </row>
    <row r="25017" spans="4:4">
      <c r="D25017"/>
    </row>
    <row r="25018" spans="4:4">
      <c r="D25018"/>
    </row>
    <row r="25019" spans="4:4">
      <c r="D25019"/>
    </row>
    <row r="25020" spans="4:4">
      <c r="D25020"/>
    </row>
    <row r="25021" spans="4:4">
      <c r="D25021"/>
    </row>
    <row r="25022" spans="4:4">
      <c r="D25022"/>
    </row>
    <row r="25023" spans="4:4">
      <c r="D25023"/>
    </row>
    <row r="25024" spans="4:4">
      <c r="D25024"/>
    </row>
    <row r="25025" spans="4:4">
      <c r="D25025"/>
    </row>
    <row r="25026" spans="4:4">
      <c r="D25026"/>
    </row>
    <row r="25027" spans="4:4">
      <c r="D25027"/>
    </row>
    <row r="25028" spans="4:4">
      <c r="D25028"/>
    </row>
    <row r="25029" spans="4:4">
      <c r="D25029"/>
    </row>
    <row r="25030" spans="4:4">
      <c r="D25030"/>
    </row>
    <row r="25031" spans="4:4">
      <c r="D25031"/>
    </row>
    <row r="25032" spans="4:4">
      <c r="D25032"/>
    </row>
    <row r="25033" spans="4:4">
      <c r="D25033"/>
    </row>
    <row r="25034" spans="4:4">
      <c r="D25034"/>
    </row>
    <row r="25035" spans="4:4">
      <c r="D25035"/>
    </row>
    <row r="25036" spans="4:4">
      <c r="D25036"/>
    </row>
    <row r="25037" spans="4:4">
      <c r="D25037"/>
    </row>
    <row r="25038" spans="4:4">
      <c r="D25038"/>
    </row>
    <row r="25039" spans="4:4">
      <c r="D25039"/>
    </row>
    <row r="25040" spans="4:4">
      <c r="D25040"/>
    </row>
    <row r="25041" spans="4:4">
      <c r="D25041"/>
    </row>
    <row r="25042" spans="4:4">
      <c r="D25042"/>
    </row>
    <row r="25043" spans="4:4">
      <c r="D25043"/>
    </row>
    <row r="25044" spans="4:4">
      <c r="D25044"/>
    </row>
    <row r="25045" spans="4:4">
      <c r="D25045"/>
    </row>
    <row r="25046" spans="4:4">
      <c r="D25046"/>
    </row>
    <row r="25047" spans="4:4">
      <c r="D25047"/>
    </row>
    <row r="25048" spans="4:4">
      <c r="D25048"/>
    </row>
    <row r="25049" spans="4:4">
      <c r="D25049"/>
    </row>
    <row r="25050" spans="4:4">
      <c r="D25050"/>
    </row>
    <row r="25051" spans="4:4">
      <c r="D25051"/>
    </row>
    <row r="25052" spans="4:4">
      <c r="D25052"/>
    </row>
    <row r="25053" spans="4:4">
      <c r="D25053"/>
    </row>
    <row r="25054" spans="4:4">
      <c r="D25054"/>
    </row>
    <row r="25055" spans="4:4">
      <c r="D25055"/>
    </row>
    <row r="25056" spans="4:4">
      <c r="D25056"/>
    </row>
    <row r="25057" spans="4:4">
      <c r="D25057"/>
    </row>
    <row r="25058" spans="4:4">
      <c r="D25058"/>
    </row>
    <row r="25059" spans="4:4">
      <c r="D25059"/>
    </row>
    <row r="25060" spans="4:4">
      <c r="D25060"/>
    </row>
    <row r="25061" spans="4:4">
      <c r="D25061"/>
    </row>
    <row r="25062" spans="4:4">
      <c r="D25062"/>
    </row>
    <row r="25063" spans="4:4">
      <c r="D25063"/>
    </row>
    <row r="25064" spans="4:4">
      <c r="D25064"/>
    </row>
    <row r="25065" spans="4:4">
      <c r="D25065"/>
    </row>
    <row r="25066" spans="4:4">
      <c r="D25066"/>
    </row>
    <row r="25067" spans="4:4">
      <c r="D25067"/>
    </row>
    <row r="25068" spans="4:4">
      <c r="D25068"/>
    </row>
    <row r="25069" spans="4:4">
      <c r="D25069"/>
    </row>
    <row r="25070" spans="4:4">
      <c r="D25070"/>
    </row>
    <row r="25071" spans="4:4">
      <c r="D25071"/>
    </row>
    <row r="25072" spans="4:4">
      <c r="D25072"/>
    </row>
    <row r="25073" spans="4:4">
      <c r="D25073"/>
    </row>
    <row r="25074" spans="4:4">
      <c r="D25074"/>
    </row>
    <row r="25075" spans="4:4">
      <c r="D25075"/>
    </row>
    <row r="25076" spans="4:4">
      <c r="D25076"/>
    </row>
    <row r="25077" spans="4:4">
      <c r="D25077"/>
    </row>
    <row r="25078" spans="4:4">
      <c r="D25078"/>
    </row>
    <row r="25079" spans="4:4">
      <c r="D25079"/>
    </row>
    <row r="25080" spans="4:4">
      <c r="D25080"/>
    </row>
    <row r="25081" spans="4:4">
      <c r="D25081"/>
    </row>
    <row r="25082" spans="4:4">
      <c r="D25082"/>
    </row>
    <row r="25083" spans="4:4">
      <c r="D25083"/>
    </row>
    <row r="25084" spans="4:4">
      <c r="D25084"/>
    </row>
    <row r="25085" spans="4:4">
      <c r="D25085"/>
    </row>
    <row r="25086" spans="4:4">
      <c r="D25086"/>
    </row>
    <row r="25087" spans="4:4">
      <c r="D25087"/>
    </row>
    <row r="25088" spans="4:4">
      <c r="D25088"/>
    </row>
    <row r="25089" spans="4:4">
      <c r="D25089"/>
    </row>
    <row r="25090" spans="4:4">
      <c r="D25090"/>
    </row>
    <row r="25091" spans="4:4">
      <c r="D25091"/>
    </row>
    <row r="25092" spans="4:4">
      <c r="D25092"/>
    </row>
    <row r="25093" spans="4:4">
      <c r="D25093"/>
    </row>
    <row r="25094" spans="4:4">
      <c r="D25094"/>
    </row>
    <row r="25095" spans="4:4">
      <c r="D25095"/>
    </row>
    <row r="25096" spans="4:4">
      <c r="D25096"/>
    </row>
    <row r="25097" spans="4:4">
      <c r="D25097"/>
    </row>
    <row r="25098" spans="4:4">
      <c r="D25098"/>
    </row>
    <row r="25099" spans="4:4">
      <c r="D25099"/>
    </row>
    <row r="25100" spans="4:4">
      <c r="D25100"/>
    </row>
    <row r="25101" spans="4:4">
      <c r="D25101"/>
    </row>
    <row r="25102" spans="4:4">
      <c r="D25102"/>
    </row>
    <row r="25103" spans="4:4">
      <c r="D25103"/>
    </row>
    <row r="25104" spans="4:4">
      <c r="D25104"/>
    </row>
    <row r="25105" spans="4:4">
      <c r="D25105"/>
    </row>
    <row r="25106" spans="4:4">
      <c r="D25106"/>
    </row>
    <row r="25107" spans="4:4">
      <c r="D25107"/>
    </row>
    <row r="25108" spans="4:4">
      <c r="D25108"/>
    </row>
    <row r="25109" spans="4:4">
      <c r="D25109"/>
    </row>
    <row r="25110" spans="4:4">
      <c r="D25110"/>
    </row>
    <row r="25111" spans="4:4">
      <c r="D25111"/>
    </row>
    <row r="25112" spans="4:4">
      <c r="D25112"/>
    </row>
    <row r="25113" spans="4:4">
      <c r="D25113"/>
    </row>
    <row r="25114" spans="4:4">
      <c r="D25114"/>
    </row>
    <row r="25115" spans="4:4">
      <c r="D25115"/>
    </row>
    <row r="25116" spans="4:4">
      <c r="D25116"/>
    </row>
    <row r="25117" spans="4:4">
      <c r="D25117"/>
    </row>
    <row r="25118" spans="4:4">
      <c r="D25118"/>
    </row>
    <row r="25119" spans="4:4">
      <c r="D25119"/>
    </row>
    <row r="25120" spans="4:4">
      <c r="D25120"/>
    </row>
    <row r="25121" spans="4:4">
      <c r="D25121"/>
    </row>
    <row r="25122" spans="4:4">
      <c r="D25122"/>
    </row>
    <row r="25123" spans="4:4">
      <c r="D25123"/>
    </row>
    <row r="25124" spans="4:4">
      <c r="D25124"/>
    </row>
    <row r="25125" spans="4:4">
      <c r="D25125"/>
    </row>
    <row r="25126" spans="4:4">
      <c r="D25126"/>
    </row>
    <row r="25127" spans="4:4">
      <c r="D25127"/>
    </row>
    <row r="25128" spans="4:4">
      <c r="D25128"/>
    </row>
    <row r="25129" spans="4:4">
      <c r="D25129"/>
    </row>
    <row r="25130" spans="4:4">
      <c r="D25130"/>
    </row>
    <row r="25131" spans="4:4">
      <c r="D25131"/>
    </row>
    <row r="25132" spans="4:4">
      <c r="D25132"/>
    </row>
    <row r="25133" spans="4:4">
      <c r="D25133"/>
    </row>
    <row r="25134" spans="4:4">
      <c r="D25134"/>
    </row>
    <row r="25135" spans="4:4">
      <c r="D25135"/>
    </row>
    <row r="25136" spans="4:4">
      <c r="D25136"/>
    </row>
    <row r="25137" spans="4:4">
      <c r="D25137"/>
    </row>
    <row r="25138" spans="4:4">
      <c r="D25138"/>
    </row>
    <row r="25139" spans="4:4">
      <c r="D25139"/>
    </row>
    <row r="25140" spans="4:4">
      <c r="D25140"/>
    </row>
    <row r="25141" spans="4:4">
      <c r="D25141"/>
    </row>
    <row r="25142" spans="4:4">
      <c r="D25142"/>
    </row>
    <row r="25143" spans="4:4">
      <c r="D25143"/>
    </row>
    <row r="25144" spans="4:4">
      <c r="D25144"/>
    </row>
    <row r="25145" spans="4:4">
      <c r="D25145"/>
    </row>
    <row r="25146" spans="4:4">
      <c r="D25146"/>
    </row>
    <row r="25147" spans="4:4">
      <c r="D25147"/>
    </row>
    <row r="25148" spans="4:4">
      <c r="D25148"/>
    </row>
    <row r="25149" spans="4:4">
      <c r="D25149"/>
    </row>
    <row r="25150" spans="4:4">
      <c r="D25150"/>
    </row>
    <row r="25151" spans="4:4">
      <c r="D25151"/>
    </row>
    <row r="25152" spans="4:4">
      <c r="D25152"/>
    </row>
    <row r="25153" spans="4:4">
      <c r="D25153"/>
    </row>
    <row r="25154" spans="4:4">
      <c r="D25154"/>
    </row>
    <row r="25155" spans="4:4">
      <c r="D25155"/>
    </row>
    <row r="25156" spans="4:4">
      <c r="D25156"/>
    </row>
    <row r="25157" spans="4:4">
      <c r="D25157"/>
    </row>
    <row r="25158" spans="4:4">
      <c r="D25158"/>
    </row>
    <row r="25159" spans="4:4">
      <c r="D25159"/>
    </row>
    <row r="25160" spans="4:4">
      <c r="D25160"/>
    </row>
    <row r="25161" spans="4:4">
      <c r="D25161"/>
    </row>
    <row r="25162" spans="4:4">
      <c r="D25162"/>
    </row>
    <row r="25163" spans="4:4">
      <c r="D25163"/>
    </row>
    <row r="25164" spans="4:4">
      <c r="D25164"/>
    </row>
    <row r="25165" spans="4:4">
      <c r="D25165"/>
    </row>
    <row r="25166" spans="4:4">
      <c r="D25166"/>
    </row>
    <row r="25167" spans="4:4">
      <c r="D25167"/>
    </row>
    <row r="25168" spans="4:4">
      <c r="D25168"/>
    </row>
    <row r="25169" spans="4:4">
      <c r="D25169"/>
    </row>
    <row r="25170" spans="4:4">
      <c r="D25170"/>
    </row>
    <row r="25171" spans="4:4">
      <c r="D25171"/>
    </row>
    <row r="25172" spans="4:4">
      <c r="D25172"/>
    </row>
    <row r="25173" spans="4:4">
      <c r="D25173"/>
    </row>
    <row r="25174" spans="4:4">
      <c r="D25174"/>
    </row>
    <row r="25175" spans="4:4">
      <c r="D25175"/>
    </row>
    <row r="25176" spans="4:4">
      <c r="D25176"/>
    </row>
    <row r="25177" spans="4:4">
      <c r="D25177"/>
    </row>
    <row r="25178" spans="4:4">
      <c r="D25178"/>
    </row>
    <row r="25179" spans="4:4">
      <c r="D25179"/>
    </row>
    <row r="25180" spans="4:4">
      <c r="D25180"/>
    </row>
    <row r="25181" spans="4:4">
      <c r="D25181"/>
    </row>
    <row r="25182" spans="4:4">
      <c r="D25182"/>
    </row>
    <row r="25183" spans="4:4">
      <c r="D25183"/>
    </row>
    <row r="25184" spans="4:4">
      <c r="D25184"/>
    </row>
    <row r="25185" spans="4:4">
      <c r="D25185"/>
    </row>
    <row r="25186" spans="4:4">
      <c r="D25186"/>
    </row>
    <row r="25187" spans="4:4">
      <c r="D25187"/>
    </row>
    <row r="25188" spans="4:4">
      <c r="D25188"/>
    </row>
    <row r="25189" spans="4:4">
      <c r="D25189"/>
    </row>
    <row r="25190" spans="4:4">
      <c r="D25190"/>
    </row>
    <row r="25191" spans="4:4">
      <c r="D25191"/>
    </row>
    <row r="25192" spans="4:4">
      <c r="D25192"/>
    </row>
    <row r="25193" spans="4:4">
      <c r="D25193"/>
    </row>
    <row r="25194" spans="4:4">
      <c r="D25194"/>
    </row>
    <row r="25195" spans="4:4">
      <c r="D25195"/>
    </row>
    <row r="25196" spans="4:4">
      <c r="D25196"/>
    </row>
    <row r="25197" spans="4:4">
      <c r="D25197"/>
    </row>
    <row r="25198" spans="4:4">
      <c r="D25198"/>
    </row>
    <row r="25199" spans="4:4">
      <c r="D25199"/>
    </row>
    <row r="25200" spans="4:4">
      <c r="D25200"/>
    </row>
    <row r="25201" spans="4:4">
      <c r="D25201"/>
    </row>
    <row r="25202" spans="4:4">
      <c r="D25202"/>
    </row>
    <row r="25203" spans="4:4">
      <c r="D25203"/>
    </row>
    <row r="25204" spans="4:4">
      <c r="D25204"/>
    </row>
    <row r="25205" spans="4:4">
      <c r="D25205"/>
    </row>
    <row r="25206" spans="4:4">
      <c r="D25206"/>
    </row>
    <row r="25207" spans="4:4">
      <c r="D25207"/>
    </row>
    <row r="25208" spans="4:4">
      <c r="D25208"/>
    </row>
    <row r="25209" spans="4:4">
      <c r="D25209"/>
    </row>
    <row r="25210" spans="4:4">
      <c r="D25210"/>
    </row>
    <row r="25211" spans="4:4">
      <c r="D25211"/>
    </row>
    <row r="25212" spans="4:4">
      <c r="D25212"/>
    </row>
    <row r="25213" spans="4:4">
      <c r="D25213"/>
    </row>
    <row r="25214" spans="4:4">
      <c r="D25214"/>
    </row>
    <row r="25215" spans="4:4">
      <c r="D25215"/>
    </row>
    <row r="25216" spans="4:4">
      <c r="D25216"/>
    </row>
    <row r="25217" spans="4:4">
      <c r="D25217"/>
    </row>
    <row r="25218" spans="4:4">
      <c r="D25218"/>
    </row>
    <row r="25219" spans="4:4">
      <c r="D25219"/>
    </row>
    <row r="25220" spans="4:4">
      <c r="D25220"/>
    </row>
    <row r="25221" spans="4:4">
      <c r="D25221"/>
    </row>
    <row r="25222" spans="4:4">
      <c r="D25222"/>
    </row>
    <row r="25223" spans="4:4">
      <c r="D25223"/>
    </row>
    <row r="25224" spans="4:4">
      <c r="D25224"/>
    </row>
    <row r="25225" spans="4:4">
      <c r="D25225"/>
    </row>
    <row r="25226" spans="4:4">
      <c r="D25226"/>
    </row>
    <row r="25227" spans="4:4">
      <c r="D25227"/>
    </row>
    <row r="25228" spans="4:4">
      <c r="D25228"/>
    </row>
    <row r="25229" spans="4:4">
      <c r="D25229"/>
    </row>
    <row r="25230" spans="4:4">
      <c r="D25230"/>
    </row>
    <row r="25231" spans="4:4">
      <c r="D25231"/>
    </row>
    <row r="25232" spans="4:4">
      <c r="D25232"/>
    </row>
    <row r="25233" spans="4:4">
      <c r="D25233"/>
    </row>
    <row r="25234" spans="4:4">
      <c r="D25234"/>
    </row>
    <row r="25235" spans="4:4">
      <c r="D25235"/>
    </row>
    <row r="25236" spans="4:4">
      <c r="D25236"/>
    </row>
    <row r="25237" spans="4:4">
      <c r="D25237"/>
    </row>
    <row r="25238" spans="4:4">
      <c r="D25238"/>
    </row>
    <row r="25239" spans="4:4">
      <c r="D25239"/>
    </row>
    <row r="25240" spans="4:4">
      <c r="D25240"/>
    </row>
    <row r="25241" spans="4:4">
      <c r="D25241"/>
    </row>
    <row r="25242" spans="4:4">
      <c r="D25242"/>
    </row>
    <row r="25243" spans="4:4">
      <c r="D25243"/>
    </row>
    <row r="25244" spans="4:4">
      <c r="D25244"/>
    </row>
    <row r="25245" spans="4:4">
      <c r="D25245"/>
    </row>
    <row r="25246" spans="4:4">
      <c r="D25246"/>
    </row>
    <row r="25247" spans="4:4">
      <c r="D25247"/>
    </row>
    <row r="25248" spans="4:4">
      <c r="D25248"/>
    </row>
    <row r="25249" spans="4:4">
      <c r="D25249"/>
    </row>
    <row r="25250" spans="4:4">
      <c r="D25250"/>
    </row>
    <row r="25251" spans="4:4">
      <c r="D25251"/>
    </row>
    <row r="25252" spans="4:4">
      <c r="D25252"/>
    </row>
    <row r="25253" spans="4:4">
      <c r="D25253"/>
    </row>
    <row r="25254" spans="4:4">
      <c r="D25254"/>
    </row>
    <row r="25255" spans="4:4">
      <c r="D25255"/>
    </row>
    <row r="25256" spans="4:4">
      <c r="D25256"/>
    </row>
    <row r="25257" spans="4:4">
      <c r="D25257"/>
    </row>
    <row r="25258" spans="4:4">
      <c r="D25258"/>
    </row>
    <row r="25259" spans="4:4">
      <c r="D25259"/>
    </row>
    <row r="25260" spans="4:4">
      <c r="D25260"/>
    </row>
    <row r="25261" spans="4:4">
      <c r="D25261"/>
    </row>
    <row r="25262" spans="4:4">
      <c r="D25262"/>
    </row>
    <row r="25263" spans="4:4">
      <c r="D25263"/>
    </row>
    <row r="25264" spans="4:4">
      <c r="D25264"/>
    </row>
    <row r="25265" spans="4:4">
      <c r="D25265"/>
    </row>
    <row r="25266" spans="4:4">
      <c r="D25266"/>
    </row>
    <row r="25267" spans="4:4">
      <c r="D25267"/>
    </row>
    <row r="25268" spans="4:4">
      <c r="D25268"/>
    </row>
    <row r="25269" spans="4:4">
      <c r="D25269"/>
    </row>
    <row r="25270" spans="4:4">
      <c r="D25270"/>
    </row>
    <row r="25271" spans="4:4">
      <c r="D25271"/>
    </row>
    <row r="25272" spans="4:4">
      <c r="D25272"/>
    </row>
    <row r="25273" spans="4:4">
      <c r="D25273"/>
    </row>
    <row r="25274" spans="4:4">
      <c r="D25274"/>
    </row>
    <row r="25275" spans="4:4">
      <c r="D25275"/>
    </row>
    <row r="25276" spans="4:4">
      <c r="D25276"/>
    </row>
    <row r="25277" spans="4:4">
      <c r="D25277"/>
    </row>
    <row r="25278" spans="4:4">
      <c r="D25278"/>
    </row>
    <row r="25279" spans="4:4">
      <c r="D25279"/>
    </row>
    <row r="25280" spans="4:4">
      <c r="D25280"/>
    </row>
    <row r="25281" spans="4:4">
      <c r="D25281"/>
    </row>
    <row r="25282" spans="4:4">
      <c r="D25282"/>
    </row>
    <row r="25283" spans="4:4">
      <c r="D25283"/>
    </row>
    <row r="25284" spans="4:4">
      <c r="D25284"/>
    </row>
    <row r="25285" spans="4:4">
      <c r="D25285"/>
    </row>
    <row r="25286" spans="4:4">
      <c r="D25286"/>
    </row>
    <row r="25287" spans="4:4">
      <c r="D25287"/>
    </row>
    <row r="25288" spans="4:4">
      <c r="D25288"/>
    </row>
    <row r="25289" spans="4:4">
      <c r="D25289"/>
    </row>
    <row r="25290" spans="4:4">
      <c r="D25290"/>
    </row>
    <row r="25291" spans="4:4">
      <c r="D25291"/>
    </row>
    <row r="25292" spans="4:4">
      <c r="D25292"/>
    </row>
    <row r="25293" spans="4:4">
      <c r="D25293"/>
    </row>
    <row r="25294" spans="4:4">
      <c r="D25294"/>
    </row>
    <row r="25295" spans="4:4">
      <c r="D25295"/>
    </row>
    <row r="25296" spans="4:4">
      <c r="D25296"/>
    </row>
    <row r="25297" spans="4:4">
      <c r="D25297"/>
    </row>
    <row r="25298" spans="4:4">
      <c r="D25298"/>
    </row>
    <row r="25299" spans="4:4">
      <c r="D25299"/>
    </row>
    <row r="25300" spans="4:4">
      <c r="D25300"/>
    </row>
    <row r="25301" spans="4:4">
      <c r="D25301"/>
    </row>
    <row r="25302" spans="4:4">
      <c r="D25302"/>
    </row>
    <row r="25303" spans="4:4">
      <c r="D25303"/>
    </row>
    <row r="25304" spans="4:4">
      <c r="D25304"/>
    </row>
    <row r="25305" spans="4:4">
      <c r="D25305"/>
    </row>
    <row r="25306" spans="4:4">
      <c r="D25306"/>
    </row>
    <row r="25307" spans="4:4">
      <c r="D25307"/>
    </row>
    <row r="25308" spans="4:4">
      <c r="D25308"/>
    </row>
    <row r="25309" spans="4:4">
      <c r="D25309"/>
    </row>
    <row r="25310" spans="4:4">
      <c r="D25310"/>
    </row>
    <row r="25311" spans="4:4">
      <c r="D25311"/>
    </row>
    <row r="25312" spans="4:4">
      <c r="D25312"/>
    </row>
    <row r="25313" spans="4:4">
      <c r="D25313"/>
    </row>
    <row r="25314" spans="4:4">
      <c r="D25314"/>
    </row>
    <row r="25315" spans="4:4">
      <c r="D25315"/>
    </row>
    <row r="25316" spans="4:4">
      <c r="D25316"/>
    </row>
    <row r="25317" spans="4:4">
      <c r="D25317"/>
    </row>
    <row r="25318" spans="4:4">
      <c r="D25318"/>
    </row>
    <row r="25319" spans="4:4">
      <c r="D25319"/>
    </row>
    <row r="25320" spans="4:4">
      <c r="D25320"/>
    </row>
    <row r="25321" spans="4:4">
      <c r="D25321"/>
    </row>
    <row r="25322" spans="4:4">
      <c r="D25322"/>
    </row>
    <row r="25323" spans="4:4">
      <c r="D25323"/>
    </row>
    <row r="25324" spans="4:4">
      <c r="D25324"/>
    </row>
    <row r="25325" spans="4:4">
      <c r="D25325"/>
    </row>
    <row r="25326" spans="4:4">
      <c r="D25326"/>
    </row>
    <row r="25327" spans="4:4">
      <c r="D25327"/>
    </row>
    <row r="25328" spans="4:4">
      <c r="D25328"/>
    </row>
    <row r="25329" spans="4:4">
      <c r="D25329"/>
    </row>
    <row r="25330" spans="4:4">
      <c r="D25330"/>
    </row>
    <row r="25331" spans="4:4">
      <c r="D25331"/>
    </row>
    <row r="25332" spans="4:4">
      <c r="D25332"/>
    </row>
    <row r="25333" spans="4:4">
      <c r="D25333"/>
    </row>
    <row r="25334" spans="4:4">
      <c r="D25334"/>
    </row>
    <row r="25335" spans="4:4">
      <c r="D25335"/>
    </row>
    <row r="25336" spans="4:4">
      <c r="D25336"/>
    </row>
    <row r="25337" spans="4:4">
      <c r="D25337"/>
    </row>
    <row r="25338" spans="4:4">
      <c r="D25338"/>
    </row>
    <row r="25339" spans="4:4">
      <c r="D25339"/>
    </row>
    <row r="25340" spans="4:4">
      <c r="D25340"/>
    </row>
    <row r="25341" spans="4:4">
      <c r="D25341"/>
    </row>
    <row r="25342" spans="4:4">
      <c r="D25342"/>
    </row>
    <row r="25343" spans="4:4">
      <c r="D25343"/>
    </row>
    <row r="25344" spans="4:4">
      <c r="D25344"/>
    </row>
    <row r="25345" spans="4:4">
      <c r="D25345"/>
    </row>
    <row r="25346" spans="4:4">
      <c r="D25346"/>
    </row>
    <row r="25347" spans="4:4">
      <c r="D25347"/>
    </row>
    <row r="25348" spans="4:4">
      <c r="D25348"/>
    </row>
    <row r="25349" spans="4:4">
      <c r="D25349"/>
    </row>
    <row r="25350" spans="4:4">
      <c r="D25350"/>
    </row>
    <row r="25351" spans="4:4">
      <c r="D25351"/>
    </row>
    <row r="25352" spans="4:4">
      <c r="D25352"/>
    </row>
    <row r="25353" spans="4:4">
      <c r="D25353"/>
    </row>
    <row r="25354" spans="4:4">
      <c r="D25354"/>
    </row>
    <row r="25355" spans="4:4">
      <c r="D25355"/>
    </row>
    <row r="25356" spans="4:4">
      <c r="D25356"/>
    </row>
    <row r="25357" spans="4:4">
      <c r="D25357"/>
    </row>
    <row r="25358" spans="4:4">
      <c r="D25358"/>
    </row>
    <row r="25359" spans="4:4">
      <c r="D25359"/>
    </row>
    <row r="25360" spans="4:4">
      <c r="D25360"/>
    </row>
    <row r="25361" spans="4:4">
      <c r="D25361"/>
    </row>
    <row r="25362" spans="4:4">
      <c r="D25362"/>
    </row>
    <row r="25363" spans="4:4">
      <c r="D25363"/>
    </row>
    <row r="25364" spans="4:4">
      <c r="D25364"/>
    </row>
    <row r="25365" spans="4:4">
      <c r="D25365"/>
    </row>
    <row r="25366" spans="4:4">
      <c r="D25366"/>
    </row>
    <row r="25367" spans="4:4">
      <c r="D25367"/>
    </row>
    <row r="25368" spans="4:4">
      <c r="D25368"/>
    </row>
    <row r="25369" spans="4:4">
      <c r="D25369"/>
    </row>
    <row r="25370" spans="4:4">
      <c r="D25370"/>
    </row>
    <row r="25371" spans="4:4">
      <c r="D25371"/>
    </row>
    <row r="25372" spans="4:4">
      <c r="D25372"/>
    </row>
    <row r="25373" spans="4:4">
      <c r="D25373"/>
    </row>
    <row r="25374" spans="4:4">
      <c r="D25374"/>
    </row>
    <row r="25375" spans="4:4">
      <c r="D25375"/>
    </row>
    <row r="25376" spans="4:4">
      <c r="D25376"/>
    </row>
    <row r="25377" spans="4:4">
      <c r="D25377"/>
    </row>
    <row r="25378" spans="4:4">
      <c r="D25378"/>
    </row>
    <row r="25379" spans="4:4">
      <c r="D25379"/>
    </row>
    <row r="25380" spans="4:4">
      <c r="D25380"/>
    </row>
    <row r="25381" spans="4:4">
      <c r="D25381"/>
    </row>
    <row r="25382" spans="4:4">
      <c r="D25382"/>
    </row>
    <row r="25383" spans="4:4">
      <c r="D25383"/>
    </row>
    <row r="25384" spans="4:4">
      <c r="D25384"/>
    </row>
    <row r="25385" spans="4:4">
      <c r="D25385"/>
    </row>
    <row r="25386" spans="4:4">
      <c r="D25386"/>
    </row>
    <row r="25387" spans="4:4">
      <c r="D25387"/>
    </row>
    <row r="25388" spans="4:4">
      <c r="D25388"/>
    </row>
    <row r="25389" spans="4:4">
      <c r="D25389"/>
    </row>
    <row r="25390" spans="4:4">
      <c r="D25390"/>
    </row>
    <row r="25391" spans="4:4">
      <c r="D25391"/>
    </row>
    <row r="25392" spans="4:4">
      <c r="D25392"/>
    </row>
    <row r="25393" spans="4:4">
      <c r="D25393"/>
    </row>
    <row r="25394" spans="4:4">
      <c r="D25394"/>
    </row>
    <row r="25395" spans="4:4">
      <c r="D25395"/>
    </row>
    <row r="25396" spans="4:4">
      <c r="D25396"/>
    </row>
    <row r="25397" spans="4:4">
      <c r="D25397"/>
    </row>
    <row r="25398" spans="4:4">
      <c r="D25398"/>
    </row>
    <row r="25399" spans="4:4">
      <c r="D25399"/>
    </row>
    <row r="25400" spans="4:4">
      <c r="D25400"/>
    </row>
    <row r="25401" spans="4:4">
      <c r="D25401"/>
    </row>
    <row r="25402" spans="4:4">
      <c r="D25402"/>
    </row>
    <row r="25403" spans="4:4">
      <c r="D25403"/>
    </row>
    <row r="25404" spans="4:4">
      <c r="D25404"/>
    </row>
    <row r="25405" spans="4:4">
      <c r="D25405"/>
    </row>
    <row r="25406" spans="4:4">
      <c r="D25406"/>
    </row>
    <row r="25407" spans="4:4">
      <c r="D25407"/>
    </row>
    <row r="25408" spans="4:4">
      <c r="D25408"/>
    </row>
    <row r="25409" spans="4:4">
      <c r="D25409"/>
    </row>
    <row r="25410" spans="4:4">
      <c r="D25410"/>
    </row>
    <row r="25411" spans="4:4">
      <c r="D25411"/>
    </row>
    <row r="25412" spans="4:4">
      <c r="D25412"/>
    </row>
    <row r="25413" spans="4:4">
      <c r="D25413"/>
    </row>
    <row r="25414" spans="4:4">
      <c r="D25414"/>
    </row>
    <row r="25415" spans="4:4">
      <c r="D25415"/>
    </row>
    <row r="25416" spans="4:4">
      <c r="D25416"/>
    </row>
    <row r="25417" spans="4:4">
      <c r="D25417"/>
    </row>
    <row r="25418" spans="4:4">
      <c r="D25418"/>
    </row>
    <row r="25419" spans="4:4">
      <c r="D25419"/>
    </row>
    <row r="25420" spans="4:4">
      <c r="D25420"/>
    </row>
    <row r="25421" spans="4:4">
      <c r="D25421"/>
    </row>
    <row r="25422" spans="4:4">
      <c r="D25422"/>
    </row>
    <row r="25423" spans="4:4">
      <c r="D25423"/>
    </row>
    <row r="25424" spans="4:4">
      <c r="D25424"/>
    </row>
    <row r="25425" spans="4:4">
      <c r="D25425"/>
    </row>
    <row r="25426" spans="4:4">
      <c r="D25426"/>
    </row>
    <row r="25427" spans="4:4">
      <c r="D25427"/>
    </row>
    <row r="25428" spans="4:4">
      <c r="D25428"/>
    </row>
    <row r="25429" spans="4:4">
      <c r="D25429"/>
    </row>
    <row r="25430" spans="4:4">
      <c r="D25430"/>
    </row>
    <row r="25431" spans="4:4">
      <c r="D25431"/>
    </row>
    <row r="25432" spans="4:4">
      <c r="D25432"/>
    </row>
    <row r="25433" spans="4:4">
      <c r="D25433"/>
    </row>
    <row r="25434" spans="4:4">
      <c r="D25434"/>
    </row>
    <row r="25435" spans="4:4">
      <c r="D25435"/>
    </row>
    <row r="25436" spans="4:4">
      <c r="D25436"/>
    </row>
    <row r="25437" spans="4:4">
      <c r="D25437"/>
    </row>
    <row r="25438" spans="4:4">
      <c r="D25438"/>
    </row>
    <row r="25439" spans="4:4">
      <c r="D25439"/>
    </row>
    <row r="25440" spans="4:4">
      <c r="D25440"/>
    </row>
    <row r="25441" spans="4:4">
      <c r="D25441"/>
    </row>
    <row r="25442" spans="4:4">
      <c r="D25442"/>
    </row>
    <row r="25443" spans="4:4">
      <c r="D25443"/>
    </row>
    <row r="25444" spans="4:4">
      <c r="D25444"/>
    </row>
    <row r="25445" spans="4:4">
      <c r="D25445"/>
    </row>
    <row r="25446" spans="4:4">
      <c r="D25446"/>
    </row>
    <row r="25447" spans="4:4">
      <c r="D25447"/>
    </row>
    <row r="25448" spans="4:4">
      <c r="D25448"/>
    </row>
    <row r="25449" spans="4:4">
      <c r="D25449"/>
    </row>
    <row r="25450" spans="4:4">
      <c r="D25450"/>
    </row>
    <row r="25451" spans="4:4">
      <c r="D25451"/>
    </row>
    <row r="25452" spans="4:4">
      <c r="D25452"/>
    </row>
    <row r="25453" spans="4:4">
      <c r="D25453"/>
    </row>
    <row r="25454" spans="4:4">
      <c r="D25454"/>
    </row>
    <row r="25455" spans="4:4">
      <c r="D25455"/>
    </row>
    <row r="25456" spans="4:4">
      <c r="D25456"/>
    </row>
    <row r="25457" spans="4:4">
      <c r="D25457"/>
    </row>
    <row r="25458" spans="4:4">
      <c r="D25458"/>
    </row>
    <row r="25459" spans="4:4">
      <c r="D25459"/>
    </row>
    <row r="25460" spans="4:4">
      <c r="D25460"/>
    </row>
    <row r="25461" spans="4:4">
      <c r="D25461"/>
    </row>
    <row r="25462" spans="4:4">
      <c r="D25462"/>
    </row>
    <row r="25463" spans="4:4">
      <c r="D25463"/>
    </row>
    <row r="25464" spans="4:4">
      <c r="D25464"/>
    </row>
    <row r="25465" spans="4:4">
      <c r="D25465"/>
    </row>
    <row r="25466" spans="4:4">
      <c r="D25466"/>
    </row>
    <row r="25467" spans="4:4">
      <c r="D25467"/>
    </row>
    <row r="25468" spans="4:4">
      <c r="D25468"/>
    </row>
    <row r="25469" spans="4:4">
      <c r="D25469"/>
    </row>
    <row r="25470" spans="4:4">
      <c r="D25470"/>
    </row>
    <row r="25471" spans="4:4">
      <c r="D25471"/>
    </row>
    <row r="25472" spans="4:4">
      <c r="D25472"/>
    </row>
    <row r="25473" spans="4:4">
      <c r="D25473"/>
    </row>
    <row r="25474" spans="4:4">
      <c r="D25474"/>
    </row>
    <row r="25475" spans="4:4">
      <c r="D25475"/>
    </row>
    <row r="25476" spans="4:4">
      <c r="D25476"/>
    </row>
    <row r="25477" spans="4:4">
      <c r="D25477"/>
    </row>
    <row r="25478" spans="4:4">
      <c r="D25478"/>
    </row>
    <row r="25479" spans="4:4">
      <c r="D25479"/>
    </row>
    <row r="25480" spans="4:4">
      <c r="D25480"/>
    </row>
    <row r="25481" spans="4:4">
      <c r="D25481"/>
    </row>
    <row r="25482" spans="4:4">
      <c r="D25482"/>
    </row>
    <row r="25483" spans="4:4">
      <c r="D25483"/>
    </row>
    <row r="25484" spans="4:4">
      <c r="D25484"/>
    </row>
    <row r="25485" spans="4:4">
      <c r="D25485"/>
    </row>
    <row r="25486" spans="4:4">
      <c r="D25486"/>
    </row>
    <row r="25487" spans="4:4">
      <c r="D25487"/>
    </row>
    <row r="25488" spans="4:4">
      <c r="D25488"/>
    </row>
    <row r="25489" spans="4:4">
      <c r="D25489"/>
    </row>
    <row r="25490" spans="4:4">
      <c r="D25490"/>
    </row>
    <row r="25491" spans="4:4">
      <c r="D25491"/>
    </row>
    <row r="25492" spans="4:4">
      <c r="D25492"/>
    </row>
    <row r="25493" spans="4:4">
      <c r="D25493"/>
    </row>
    <row r="25494" spans="4:4">
      <c r="D25494"/>
    </row>
    <row r="25495" spans="4:4">
      <c r="D25495"/>
    </row>
    <row r="25496" spans="4:4">
      <c r="D25496"/>
    </row>
    <row r="25497" spans="4:4">
      <c r="D25497"/>
    </row>
    <row r="25498" spans="4:4">
      <c r="D25498"/>
    </row>
    <row r="25499" spans="4:4">
      <c r="D25499"/>
    </row>
    <row r="25500" spans="4:4">
      <c r="D25500"/>
    </row>
    <row r="25501" spans="4:4">
      <c r="D25501"/>
    </row>
    <row r="25502" spans="4:4">
      <c r="D25502"/>
    </row>
    <row r="25503" spans="4:4">
      <c r="D25503"/>
    </row>
    <row r="25504" spans="4:4">
      <c r="D25504"/>
    </row>
    <row r="25505" spans="4:4">
      <c r="D25505"/>
    </row>
    <row r="25506" spans="4:4">
      <c r="D25506"/>
    </row>
    <row r="25507" spans="4:4">
      <c r="D25507"/>
    </row>
    <row r="25508" spans="4:4">
      <c r="D25508"/>
    </row>
    <row r="25509" spans="4:4">
      <c r="D25509"/>
    </row>
    <row r="25510" spans="4:4">
      <c r="D25510"/>
    </row>
    <row r="25511" spans="4:4">
      <c r="D25511"/>
    </row>
    <row r="25512" spans="4:4">
      <c r="D25512"/>
    </row>
    <row r="25513" spans="4:4">
      <c r="D25513"/>
    </row>
    <row r="25514" spans="4:4">
      <c r="D25514"/>
    </row>
    <row r="25515" spans="4:4">
      <c r="D25515"/>
    </row>
    <row r="25516" spans="4:4">
      <c r="D25516"/>
    </row>
    <row r="25517" spans="4:4">
      <c r="D25517"/>
    </row>
    <row r="25518" spans="4:4">
      <c r="D25518"/>
    </row>
    <row r="25519" spans="4:4">
      <c r="D25519"/>
    </row>
    <row r="25520" spans="4:4">
      <c r="D25520"/>
    </row>
    <row r="25521" spans="4:4">
      <c r="D25521"/>
    </row>
    <row r="25522" spans="4:4">
      <c r="D25522"/>
    </row>
    <row r="25523" spans="4:4">
      <c r="D25523"/>
    </row>
    <row r="25524" spans="4:4">
      <c r="D25524"/>
    </row>
    <row r="25525" spans="4:4">
      <c r="D25525"/>
    </row>
    <row r="25526" spans="4:4">
      <c r="D25526"/>
    </row>
    <row r="25527" spans="4:4">
      <c r="D25527"/>
    </row>
    <row r="25528" spans="4:4">
      <c r="D25528"/>
    </row>
    <row r="25529" spans="4:4">
      <c r="D25529"/>
    </row>
    <row r="25530" spans="4:4">
      <c r="D25530"/>
    </row>
    <row r="25531" spans="4:4">
      <c r="D25531"/>
    </row>
    <row r="25532" spans="4:4">
      <c r="D25532"/>
    </row>
    <row r="25533" spans="4:4">
      <c r="D25533"/>
    </row>
    <row r="25534" spans="4:4">
      <c r="D25534"/>
    </row>
    <row r="25535" spans="4:4">
      <c r="D25535"/>
    </row>
    <row r="25536" spans="4:4">
      <c r="D25536"/>
    </row>
    <row r="25537" spans="4:4">
      <c r="D25537"/>
    </row>
    <row r="25538" spans="4:4">
      <c r="D25538"/>
    </row>
    <row r="25539" spans="4:4">
      <c r="D25539"/>
    </row>
    <row r="25540" spans="4:4">
      <c r="D25540"/>
    </row>
    <row r="25541" spans="4:4">
      <c r="D25541"/>
    </row>
    <row r="25542" spans="4:4">
      <c r="D25542"/>
    </row>
    <row r="25543" spans="4:4">
      <c r="D25543"/>
    </row>
    <row r="25544" spans="4:4">
      <c r="D25544"/>
    </row>
    <row r="25545" spans="4:4">
      <c r="D25545"/>
    </row>
    <row r="25546" spans="4:4">
      <c r="D25546"/>
    </row>
    <row r="25547" spans="4:4">
      <c r="D25547"/>
    </row>
    <row r="25548" spans="4:4">
      <c r="D25548"/>
    </row>
    <row r="25549" spans="4:4">
      <c r="D25549"/>
    </row>
    <row r="25550" spans="4:4">
      <c r="D25550"/>
    </row>
    <row r="25551" spans="4:4">
      <c r="D25551"/>
    </row>
    <row r="25552" spans="4:4">
      <c r="D25552"/>
    </row>
    <row r="25553" spans="4:4">
      <c r="D25553"/>
    </row>
    <row r="25554" spans="4:4">
      <c r="D25554"/>
    </row>
    <row r="25555" spans="4:4">
      <c r="D25555"/>
    </row>
    <row r="25556" spans="4:4">
      <c r="D25556"/>
    </row>
    <row r="25557" spans="4:4">
      <c r="D25557"/>
    </row>
    <row r="25558" spans="4:4">
      <c r="D25558"/>
    </row>
    <row r="25559" spans="4:4">
      <c r="D25559"/>
    </row>
    <row r="25560" spans="4:4">
      <c r="D25560"/>
    </row>
    <row r="25561" spans="4:4">
      <c r="D25561"/>
    </row>
    <row r="25562" spans="4:4">
      <c r="D25562"/>
    </row>
    <row r="25563" spans="4:4">
      <c r="D25563"/>
    </row>
    <row r="25564" spans="4:4">
      <c r="D25564"/>
    </row>
    <row r="25565" spans="4:4">
      <c r="D25565"/>
    </row>
    <row r="25566" spans="4:4">
      <c r="D25566"/>
    </row>
    <row r="25567" spans="4:4">
      <c r="D25567"/>
    </row>
    <row r="25568" spans="4:4">
      <c r="D25568"/>
    </row>
    <row r="25569" spans="4:4">
      <c r="D25569"/>
    </row>
    <row r="25570" spans="4:4">
      <c r="D25570"/>
    </row>
    <row r="25571" spans="4:4">
      <c r="D25571"/>
    </row>
    <row r="25572" spans="4:4">
      <c r="D25572"/>
    </row>
    <row r="25573" spans="4:4">
      <c r="D25573"/>
    </row>
    <row r="25574" spans="4:4">
      <c r="D25574"/>
    </row>
    <row r="25575" spans="4:4">
      <c r="D25575"/>
    </row>
    <row r="25576" spans="4:4">
      <c r="D25576"/>
    </row>
    <row r="25577" spans="4:4">
      <c r="D25577"/>
    </row>
    <row r="25578" spans="4:4">
      <c r="D25578"/>
    </row>
    <row r="25579" spans="4:4">
      <c r="D25579"/>
    </row>
    <row r="25580" spans="4:4">
      <c r="D25580"/>
    </row>
    <row r="25581" spans="4:4">
      <c r="D25581"/>
    </row>
    <row r="25582" spans="4:4">
      <c r="D25582"/>
    </row>
    <row r="25583" spans="4:4">
      <c r="D25583"/>
    </row>
    <row r="25584" spans="4:4">
      <c r="D25584"/>
    </row>
    <row r="25585" spans="4:4">
      <c r="D25585"/>
    </row>
    <row r="25586" spans="4:4">
      <c r="D25586"/>
    </row>
    <row r="25587" spans="4:4">
      <c r="D25587"/>
    </row>
    <row r="25588" spans="4:4">
      <c r="D25588"/>
    </row>
    <row r="25589" spans="4:4">
      <c r="D25589"/>
    </row>
    <row r="25590" spans="4:4">
      <c r="D25590"/>
    </row>
    <row r="25591" spans="4:4">
      <c r="D25591"/>
    </row>
    <row r="25592" spans="4:4">
      <c r="D25592"/>
    </row>
    <row r="25593" spans="4:4">
      <c r="D25593"/>
    </row>
    <row r="25594" spans="4:4">
      <c r="D25594"/>
    </row>
    <row r="25595" spans="4:4">
      <c r="D25595"/>
    </row>
    <row r="25596" spans="4:4">
      <c r="D25596"/>
    </row>
    <row r="25597" spans="4:4">
      <c r="D25597"/>
    </row>
    <row r="25598" spans="4:4">
      <c r="D25598"/>
    </row>
    <row r="25599" spans="4:4">
      <c r="D25599"/>
    </row>
    <row r="25600" spans="4:4">
      <c r="D25600"/>
    </row>
    <row r="25601" spans="4:4">
      <c r="D25601"/>
    </row>
    <row r="25602" spans="4:4">
      <c r="D25602"/>
    </row>
    <row r="25603" spans="4:4">
      <c r="D25603"/>
    </row>
    <row r="25604" spans="4:4">
      <c r="D25604"/>
    </row>
    <row r="25605" spans="4:4">
      <c r="D25605"/>
    </row>
    <row r="25606" spans="4:4">
      <c r="D25606"/>
    </row>
    <row r="25607" spans="4:4">
      <c r="D25607"/>
    </row>
    <row r="25608" spans="4:4">
      <c r="D25608"/>
    </row>
    <row r="25609" spans="4:4">
      <c r="D25609"/>
    </row>
    <row r="25610" spans="4:4">
      <c r="D25610"/>
    </row>
    <row r="25611" spans="4:4">
      <c r="D25611"/>
    </row>
    <row r="25612" spans="4:4">
      <c r="D25612"/>
    </row>
    <row r="25613" spans="4:4">
      <c r="D25613"/>
    </row>
    <row r="25614" spans="4:4">
      <c r="D25614"/>
    </row>
    <row r="25615" spans="4:4">
      <c r="D25615"/>
    </row>
    <row r="25616" spans="4:4">
      <c r="D25616"/>
    </row>
    <row r="25617" spans="4:4">
      <c r="D25617"/>
    </row>
    <row r="25618" spans="4:4">
      <c r="D25618"/>
    </row>
    <row r="25619" spans="4:4">
      <c r="D25619"/>
    </row>
    <row r="25620" spans="4:4">
      <c r="D25620"/>
    </row>
    <row r="25621" spans="4:4">
      <c r="D25621"/>
    </row>
    <row r="25622" spans="4:4">
      <c r="D25622"/>
    </row>
    <row r="25623" spans="4:4">
      <c r="D25623"/>
    </row>
    <row r="25624" spans="4:4">
      <c r="D25624"/>
    </row>
    <row r="25625" spans="4:4">
      <c r="D25625"/>
    </row>
    <row r="25626" spans="4:4">
      <c r="D25626"/>
    </row>
    <row r="25627" spans="4:4">
      <c r="D25627"/>
    </row>
    <row r="25628" spans="4:4">
      <c r="D25628"/>
    </row>
    <row r="25629" spans="4:4">
      <c r="D25629"/>
    </row>
    <row r="25630" spans="4:4">
      <c r="D25630"/>
    </row>
    <row r="25631" spans="4:4">
      <c r="D25631"/>
    </row>
    <row r="25632" spans="4:4">
      <c r="D25632"/>
    </row>
    <row r="25633" spans="4:4">
      <c r="D25633"/>
    </row>
    <row r="25634" spans="4:4">
      <c r="D25634"/>
    </row>
    <row r="25635" spans="4:4">
      <c r="D25635"/>
    </row>
    <row r="25636" spans="4:4">
      <c r="D25636"/>
    </row>
    <row r="25637" spans="4:4">
      <c r="D25637"/>
    </row>
    <row r="25638" spans="4:4">
      <c r="D25638"/>
    </row>
    <row r="25639" spans="4:4">
      <c r="D25639"/>
    </row>
    <row r="25640" spans="4:4">
      <c r="D25640"/>
    </row>
    <row r="25641" spans="4:4">
      <c r="D25641"/>
    </row>
    <row r="25642" spans="4:4">
      <c r="D25642"/>
    </row>
    <row r="25643" spans="4:4">
      <c r="D25643"/>
    </row>
    <row r="25644" spans="4:4">
      <c r="D25644"/>
    </row>
    <row r="25645" spans="4:4">
      <c r="D25645"/>
    </row>
    <row r="25646" spans="4:4">
      <c r="D25646"/>
    </row>
    <row r="25647" spans="4:4">
      <c r="D25647"/>
    </row>
    <row r="25648" spans="4:4">
      <c r="D25648"/>
    </row>
    <row r="25649" spans="4:4">
      <c r="D25649"/>
    </row>
    <row r="25650" spans="4:4">
      <c r="D25650"/>
    </row>
    <row r="25651" spans="4:4">
      <c r="D25651"/>
    </row>
    <row r="25652" spans="4:4">
      <c r="D25652"/>
    </row>
    <row r="25653" spans="4:4">
      <c r="D25653"/>
    </row>
    <row r="25654" spans="4:4">
      <c r="D25654"/>
    </row>
    <row r="25655" spans="4:4">
      <c r="D25655"/>
    </row>
    <row r="25656" spans="4:4">
      <c r="D25656"/>
    </row>
    <row r="25657" spans="4:4">
      <c r="D25657"/>
    </row>
    <row r="25658" spans="4:4">
      <c r="D25658"/>
    </row>
    <row r="25659" spans="4:4">
      <c r="D25659"/>
    </row>
    <row r="25660" spans="4:4">
      <c r="D25660"/>
    </row>
    <row r="25661" spans="4:4">
      <c r="D25661"/>
    </row>
    <row r="25662" spans="4:4">
      <c r="D25662"/>
    </row>
    <row r="25663" spans="4:4">
      <c r="D25663"/>
    </row>
    <row r="25664" spans="4:4">
      <c r="D25664"/>
    </row>
    <row r="25665" spans="4:4">
      <c r="D25665"/>
    </row>
    <row r="25666" spans="4:4">
      <c r="D25666"/>
    </row>
    <row r="25667" spans="4:4">
      <c r="D25667"/>
    </row>
    <row r="25668" spans="4:4">
      <c r="D25668"/>
    </row>
    <row r="25669" spans="4:4">
      <c r="D25669"/>
    </row>
    <row r="25670" spans="4:4">
      <c r="D25670"/>
    </row>
    <row r="25671" spans="4:4">
      <c r="D25671"/>
    </row>
    <row r="25672" spans="4:4">
      <c r="D25672"/>
    </row>
    <row r="25673" spans="4:4">
      <c r="D25673"/>
    </row>
    <row r="25674" spans="4:4">
      <c r="D25674"/>
    </row>
    <row r="25675" spans="4:4">
      <c r="D25675"/>
    </row>
    <row r="25676" spans="4:4">
      <c r="D25676"/>
    </row>
    <row r="25677" spans="4:4">
      <c r="D25677"/>
    </row>
    <row r="25678" spans="4:4">
      <c r="D25678"/>
    </row>
    <row r="25679" spans="4:4">
      <c r="D25679"/>
    </row>
    <row r="25680" spans="4:4">
      <c r="D25680"/>
    </row>
    <row r="25681" spans="4:4">
      <c r="D25681"/>
    </row>
    <row r="25682" spans="4:4">
      <c r="D25682"/>
    </row>
    <row r="25683" spans="4:4">
      <c r="D25683"/>
    </row>
    <row r="25684" spans="4:4">
      <c r="D25684"/>
    </row>
    <row r="25685" spans="4:4">
      <c r="D25685"/>
    </row>
    <row r="25686" spans="4:4">
      <c r="D25686"/>
    </row>
    <row r="25687" spans="4:4">
      <c r="D25687"/>
    </row>
    <row r="25688" spans="4:4">
      <c r="D25688"/>
    </row>
    <row r="25689" spans="4:4">
      <c r="D25689"/>
    </row>
    <row r="25690" spans="4:4">
      <c r="D25690"/>
    </row>
    <row r="25691" spans="4:4">
      <c r="D25691"/>
    </row>
    <row r="25692" spans="4:4">
      <c r="D25692"/>
    </row>
    <row r="25693" spans="4:4">
      <c r="D25693"/>
    </row>
    <row r="25694" spans="4:4">
      <c r="D25694"/>
    </row>
    <row r="25695" spans="4:4">
      <c r="D25695"/>
    </row>
    <row r="25696" spans="4:4">
      <c r="D25696"/>
    </row>
    <row r="25697" spans="4:4">
      <c r="D25697"/>
    </row>
    <row r="25698" spans="4:4">
      <c r="D25698"/>
    </row>
    <row r="25699" spans="4:4">
      <c r="D25699"/>
    </row>
    <row r="25700" spans="4:4">
      <c r="D25700"/>
    </row>
    <row r="25701" spans="4:4">
      <c r="D25701"/>
    </row>
    <row r="25702" spans="4:4">
      <c r="D25702"/>
    </row>
    <row r="25703" spans="4:4">
      <c r="D25703"/>
    </row>
    <row r="25704" spans="4:4">
      <c r="D25704"/>
    </row>
    <row r="25705" spans="4:4">
      <c r="D25705"/>
    </row>
    <row r="25706" spans="4:4">
      <c r="D25706"/>
    </row>
    <row r="25707" spans="4:4">
      <c r="D25707"/>
    </row>
    <row r="25708" spans="4:4">
      <c r="D25708"/>
    </row>
    <row r="25709" spans="4:4">
      <c r="D25709"/>
    </row>
    <row r="25710" spans="4:4">
      <c r="D25710"/>
    </row>
    <row r="25711" spans="4:4">
      <c r="D25711"/>
    </row>
    <row r="25712" spans="4:4">
      <c r="D25712"/>
    </row>
    <row r="25713" spans="4:4">
      <c r="D25713"/>
    </row>
    <row r="25714" spans="4:4">
      <c r="D25714"/>
    </row>
    <row r="25715" spans="4:4">
      <c r="D25715"/>
    </row>
    <row r="25716" spans="4:4">
      <c r="D25716"/>
    </row>
    <row r="25717" spans="4:4">
      <c r="D25717"/>
    </row>
    <row r="25718" spans="4:4">
      <c r="D25718"/>
    </row>
    <row r="25719" spans="4:4">
      <c r="D25719"/>
    </row>
    <row r="25720" spans="4:4">
      <c r="D25720"/>
    </row>
    <row r="25721" spans="4:4">
      <c r="D25721"/>
    </row>
    <row r="25722" spans="4:4">
      <c r="D25722"/>
    </row>
    <row r="25723" spans="4:4">
      <c r="D25723"/>
    </row>
    <row r="25724" spans="4:4">
      <c r="D25724"/>
    </row>
    <row r="25725" spans="4:4">
      <c r="D25725"/>
    </row>
    <row r="25726" spans="4:4">
      <c r="D25726"/>
    </row>
    <row r="25727" spans="4:4">
      <c r="D25727"/>
    </row>
    <row r="25728" spans="4:4">
      <c r="D25728"/>
    </row>
    <row r="25729" spans="4:4">
      <c r="D25729"/>
    </row>
    <row r="25730" spans="4:4">
      <c r="D25730"/>
    </row>
    <row r="25731" spans="4:4">
      <c r="D25731"/>
    </row>
    <row r="25732" spans="4:4">
      <c r="D25732"/>
    </row>
    <row r="25733" spans="4:4">
      <c r="D25733"/>
    </row>
    <row r="25734" spans="4:4">
      <c r="D25734"/>
    </row>
    <row r="25735" spans="4:4">
      <c r="D25735"/>
    </row>
    <row r="25736" spans="4:4">
      <c r="D25736"/>
    </row>
    <row r="25737" spans="4:4">
      <c r="D25737"/>
    </row>
    <row r="25738" spans="4:4">
      <c r="D25738"/>
    </row>
    <row r="25739" spans="4:4">
      <c r="D25739"/>
    </row>
    <row r="25740" spans="4:4">
      <c r="D25740"/>
    </row>
    <row r="25741" spans="4:4">
      <c r="D25741"/>
    </row>
    <row r="25742" spans="4:4">
      <c r="D25742"/>
    </row>
    <row r="25743" spans="4:4">
      <c r="D25743"/>
    </row>
    <row r="25744" spans="4:4">
      <c r="D25744"/>
    </row>
    <row r="25745" spans="4:4">
      <c r="D25745"/>
    </row>
    <row r="25746" spans="4:4">
      <c r="D25746"/>
    </row>
    <row r="25747" spans="4:4">
      <c r="D25747"/>
    </row>
    <row r="25748" spans="4:4">
      <c r="D25748"/>
    </row>
    <row r="25749" spans="4:4">
      <c r="D25749"/>
    </row>
    <row r="25750" spans="4:4">
      <c r="D25750"/>
    </row>
    <row r="25751" spans="4:4">
      <c r="D25751"/>
    </row>
    <row r="25752" spans="4:4">
      <c r="D25752"/>
    </row>
    <row r="25753" spans="4:4">
      <c r="D25753"/>
    </row>
    <row r="25754" spans="4:4">
      <c r="D25754"/>
    </row>
    <row r="25755" spans="4:4">
      <c r="D25755"/>
    </row>
    <row r="25756" spans="4:4">
      <c r="D25756"/>
    </row>
    <row r="25757" spans="4:4">
      <c r="D25757"/>
    </row>
    <row r="25758" spans="4:4">
      <c r="D25758"/>
    </row>
    <row r="25759" spans="4:4">
      <c r="D25759"/>
    </row>
    <row r="25760" spans="4:4">
      <c r="D25760"/>
    </row>
    <row r="25761" spans="4:4">
      <c r="D25761"/>
    </row>
    <row r="25762" spans="4:4">
      <c r="D25762"/>
    </row>
    <row r="25763" spans="4:4">
      <c r="D25763"/>
    </row>
    <row r="25764" spans="4:4">
      <c r="D25764"/>
    </row>
    <row r="25765" spans="4:4">
      <c r="D25765"/>
    </row>
    <row r="25766" spans="4:4">
      <c r="D25766"/>
    </row>
    <row r="25767" spans="4:4">
      <c r="D25767"/>
    </row>
    <row r="25768" spans="4:4">
      <c r="D25768"/>
    </row>
    <row r="25769" spans="4:4">
      <c r="D25769"/>
    </row>
    <row r="25770" spans="4:4">
      <c r="D25770"/>
    </row>
    <row r="25771" spans="4:4">
      <c r="D25771"/>
    </row>
    <row r="25772" spans="4:4">
      <c r="D25772"/>
    </row>
    <row r="25773" spans="4:4">
      <c r="D25773"/>
    </row>
    <row r="25774" spans="4:4">
      <c r="D25774"/>
    </row>
    <row r="25775" spans="4:4">
      <c r="D25775"/>
    </row>
    <row r="25776" spans="4:4">
      <c r="D25776"/>
    </row>
    <row r="25777" spans="4:4">
      <c r="D25777"/>
    </row>
    <row r="25778" spans="4:4">
      <c r="D25778"/>
    </row>
    <row r="25779" spans="4:4">
      <c r="D25779"/>
    </row>
    <row r="25780" spans="4:4">
      <c r="D25780"/>
    </row>
    <row r="25781" spans="4:4">
      <c r="D25781"/>
    </row>
    <row r="25782" spans="4:4">
      <c r="D25782"/>
    </row>
    <row r="25783" spans="4:4">
      <c r="D25783"/>
    </row>
    <row r="25784" spans="4:4">
      <c r="D25784"/>
    </row>
    <row r="25785" spans="4:4">
      <c r="D25785"/>
    </row>
    <row r="25786" spans="4:4">
      <c r="D25786"/>
    </row>
    <row r="25787" spans="4:4">
      <c r="D25787"/>
    </row>
    <row r="25788" spans="4:4">
      <c r="D25788"/>
    </row>
    <row r="25789" spans="4:4">
      <c r="D25789"/>
    </row>
    <row r="25790" spans="4:4">
      <c r="D25790"/>
    </row>
    <row r="25791" spans="4:4">
      <c r="D25791"/>
    </row>
    <row r="25792" spans="4:4">
      <c r="D25792"/>
    </row>
    <row r="25793" spans="4:4">
      <c r="D25793"/>
    </row>
    <row r="25794" spans="4:4">
      <c r="D25794"/>
    </row>
    <row r="25795" spans="4:4">
      <c r="D25795"/>
    </row>
    <row r="25796" spans="4:4">
      <c r="D25796"/>
    </row>
    <row r="25797" spans="4:4">
      <c r="D25797"/>
    </row>
    <row r="25798" spans="4:4">
      <c r="D25798"/>
    </row>
    <row r="25799" spans="4:4">
      <c r="D25799"/>
    </row>
    <row r="25800" spans="4:4">
      <c r="D25800"/>
    </row>
    <row r="25801" spans="4:4">
      <c r="D25801"/>
    </row>
    <row r="25802" spans="4:4">
      <c r="D25802"/>
    </row>
    <row r="25803" spans="4:4">
      <c r="D25803"/>
    </row>
    <row r="25804" spans="4:4">
      <c r="D25804"/>
    </row>
    <row r="25805" spans="4:4">
      <c r="D25805"/>
    </row>
    <row r="25806" spans="4:4">
      <c r="D25806"/>
    </row>
    <row r="25807" spans="4:4">
      <c r="D25807"/>
    </row>
    <row r="25808" spans="4:4">
      <c r="D25808"/>
    </row>
    <row r="25809" spans="4:4">
      <c r="D25809"/>
    </row>
    <row r="25810" spans="4:4">
      <c r="D25810"/>
    </row>
    <row r="25811" spans="4:4">
      <c r="D25811"/>
    </row>
    <row r="25812" spans="4:4">
      <c r="D25812"/>
    </row>
    <row r="25813" spans="4:4">
      <c r="D25813"/>
    </row>
    <row r="25814" spans="4:4">
      <c r="D25814"/>
    </row>
    <row r="25815" spans="4:4">
      <c r="D25815"/>
    </row>
    <row r="25816" spans="4:4">
      <c r="D25816"/>
    </row>
    <row r="25817" spans="4:4">
      <c r="D25817"/>
    </row>
    <row r="25818" spans="4:4">
      <c r="D25818"/>
    </row>
    <row r="25819" spans="4:4">
      <c r="D25819"/>
    </row>
    <row r="25820" spans="4:4">
      <c r="D25820"/>
    </row>
    <row r="25821" spans="4:4">
      <c r="D25821"/>
    </row>
    <row r="25822" spans="4:4">
      <c r="D25822"/>
    </row>
    <row r="25823" spans="4:4">
      <c r="D25823"/>
    </row>
    <row r="25824" spans="4:4">
      <c r="D25824"/>
    </row>
    <row r="25825" spans="4:4">
      <c r="D25825"/>
    </row>
    <row r="25826" spans="4:4">
      <c r="D25826"/>
    </row>
    <row r="25827" spans="4:4">
      <c r="D25827"/>
    </row>
    <row r="25828" spans="4:4">
      <c r="D25828"/>
    </row>
    <row r="25829" spans="4:4">
      <c r="D25829"/>
    </row>
    <row r="25830" spans="4:4">
      <c r="D25830"/>
    </row>
    <row r="25831" spans="4:4">
      <c r="D25831"/>
    </row>
    <row r="25832" spans="4:4">
      <c r="D25832"/>
    </row>
    <row r="25833" spans="4:4">
      <c r="D25833"/>
    </row>
    <row r="25834" spans="4:4">
      <c r="D25834"/>
    </row>
    <row r="25835" spans="4:4">
      <c r="D25835"/>
    </row>
    <row r="25836" spans="4:4">
      <c r="D25836"/>
    </row>
    <row r="25837" spans="4:4">
      <c r="D25837"/>
    </row>
    <row r="25838" spans="4:4">
      <c r="D25838"/>
    </row>
    <row r="25839" spans="4:4">
      <c r="D25839"/>
    </row>
    <row r="25840" spans="4:4">
      <c r="D25840"/>
    </row>
    <row r="25841" spans="4:4">
      <c r="D25841"/>
    </row>
    <row r="25842" spans="4:4">
      <c r="D25842"/>
    </row>
    <row r="25843" spans="4:4">
      <c r="D25843"/>
    </row>
    <row r="25844" spans="4:4">
      <c r="D25844"/>
    </row>
    <row r="25845" spans="4:4">
      <c r="D25845"/>
    </row>
    <row r="25846" spans="4:4">
      <c r="D25846"/>
    </row>
    <row r="25847" spans="4:4">
      <c r="D25847"/>
    </row>
    <row r="25848" spans="4:4">
      <c r="D25848"/>
    </row>
    <row r="25849" spans="4:4">
      <c r="D25849"/>
    </row>
    <row r="25850" spans="4:4">
      <c r="D25850"/>
    </row>
    <row r="25851" spans="4:4">
      <c r="D25851"/>
    </row>
    <row r="25852" spans="4:4">
      <c r="D25852"/>
    </row>
    <row r="25853" spans="4:4">
      <c r="D25853"/>
    </row>
    <row r="25854" spans="4:4">
      <c r="D25854"/>
    </row>
    <row r="25855" spans="4:4">
      <c r="D25855"/>
    </row>
    <row r="25856" spans="4:4">
      <c r="D25856"/>
    </row>
    <row r="25857" spans="4:4">
      <c r="D25857"/>
    </row>
    <row r="25858" spans="4:4">
      <c r="D25858"/>
    </row>
    <row r="25859" spans="4:4">
      <c r="D25859"/>
    </row>
    <row r="25860" spans="4:4">
      <c r="D25860"/>
    </row>
    <row r="25861" spans="4:4">
      <c r="D25861"/>
    </row>
    <row r="25862" spans="4:4">
      <c r="D25862"/>
    </row>
    <row r="25863" spans="4:4">
      <c r="D25863"/>
    </row>
    <row r="25864" spans="4:4">
      <c r="D25864"/>
    </row>
    <row r="25865" spans="4:4">
      <c r="D25865"/>
    </row>
    <row r="25866" spans="4:4">
      <c r="D25866"/>
    </row>
    <row r="25867" spans="4:4">
      <c r="D25867"/>
    </row>
    <row r="25868" spans="4:4">
      <c r="D25868"/>
    </row>
    <row r="25869" spans="4:4">
      <c r="D25869"/>
    </row>
    <row r="25870" spans="4:4">
      <c r="D25870"/>
    </row>
    <row r="25871" spans="4:4">
      <c r="D25871"/>
    </row>
    <row r="25872" spans="4:4">
      <c r="D25872"/>
    </row>
    <row r="25873" spans="4:4">
      <c r="D25873"/>
    </row>
    <row r="25874" spans="4:4">
      <c r="D25874"/>
    </row>
    <row r="25875" spans="4:4">
      <c r="D25875"/>
    </row>
    <row r="25876" spans="4:4">
      <c r="D25876"/>
    </row>
    <row r="25877" spans="4:4">
      <c r="D25877"/>
    </row>
    <row r="25878" spans="4:4">
      <c r="D25878"/>
    </row>
    <row r="25879" spans="4:4">
      <c r="D25879"/>
    </row>
    <row r="25880" spans="4:4">
      <c r="D25880"/>
    </row>
    <row r="25881" spans="4:4">
      <c r="D25881"/>
    </row>
    <row r="25882" spans="4:4">
      <c r="D25882"/>
    </row>
    <row r="25883" spans="4:4">
      <c r="D25883"/>
    </row>
    <row r="25884" spans="4:4">
      <c r="D25884"/>
    </row>
    <row r="25885" spans="4:4">
      <c r="D25885"/>
    </row>
    <row r="25886" spans="4:4">
      <c r="D25886"/>
    </row>
    <row r="25887" spans="4:4">
      <c r="D25887"/>
    </row>
    <row r="25888" spans="4:4">
      <c r="D25888"/>
    </row>
    <row r="25889" spans="4:4">
      <c r="D25889"/>
    </row>
    <row r="25890" spans="4:4">
      <c r="D25890"/>
    </row>
    <row r="25891" spans="4:4">
      <c r="D25891"/>
    </row>
    <row r="25892" spans="4:4">
      <c r="D25892"/>
    </row>
    <row r="25893" spans="4:4">
      <c r="D25893"/>
    </row>
    <row r="25894" spans="4:4">
      <c r="D25894"/>
    </row>
    <row r="25895" spans="4:4">
      <c r="D25895"/>
    </row>
    <row r="25896" spans="4:4">
      <c r="D25896"/>
    </row>
    <row r="25897" spans="4:4">
      <c r="D25897"/>
    </row>
    <row r="25898" spans="4:4">
      <c r="D25898"/>
    </row>
    <row r="25899" spans="4:4">
      <c r="D25899"/>
    </row>
    <row r="25900" spans="4:4">
      <c r="D25900"/>
    </row>
    <row r="25901" spans="4:4">
      <c r="D25901"/>
    </row>
    <row r="25902" spans="4:4">
      <c r="D25902"/>
    </row>
    <row r="25903" spans="4:4">
      <c r="D25903"/>
    </row>
    <row r="25904" spans="4:4">
      <c r="D25904"/>
    </row>
    <row r="25905" spans="4:4">
      <c r="D25905"/>
    </row>
    <row r="25906" spans="4:4">
      <c r="D25906"/>
    </row>
    <row r="25907" spans="4:4">
      <c r="D25907"/>
    </row>
    <row r="25908" spans="4:4">
      <c r="D25908"/>
    </row>
    <row r="25909" spans="4:4">
      <c r="D25909"/>
    </row>
    <row r="25910" spans="4:4">
      <c r="D25910"/>
    </row>
    <row r="25911" spans="4:4">
      <c r="D25911"/>
    </row>
    <row r="25912" spans="4:4">
      <c r="D25912"/>
    </row>
    <row r="25913" spans="4:4">
      <c r="D25913"/>
    </row>
    <row r="25914" spans="4:4">
      <c r="D25914"/>
    </row>
    <row r="25915" spans="4:4">
      <c r="D25915"/>
    </row>
    <row r="25916" spans="4:4">
      <c r="D25916"/>
    </row>
    <row r="25917" spans="4:4">
      <c r="D25917"/>
    </row>
    <row r="25918" spans="4:4">
      <c r="D25918"/>
    </row>
    <row r="25919" spans="4:4">
      <c r="D25919"/>
    </row>
    <row r="25920" spans="4:4">
      <c r="D25920"/>
    </row>
    <row r="25921" spans="4:4">
      <c r="D25921"/>
    </row>
    <row r="25922" spans="4:4">
      <c r="D25922"/>
    </row>
    <row r="25923" spans="4:4">
      <c r="D25923"/>
    </row>
    <row r="25924" spans="4:4">
      <c r="D25924"/>
    </row>
    <row r="25925" spans="4:4">
      <c r="D25925"/>
    </row>
    <row r="25926" spans="4:4">
      <c r="D25926"/>
    </row>
    <row r="25927" spans="4:4">
      <c r="D25927"/>
    </row>
    <row r="25928" spans="4:4">
      <c r="D25928"/>
    </row>
    <row r="25929" spans="4:4">
      <c r="D25929"/>
    </row>
    <row r="25930" spans="4:4">
      <c r="D25930"/>
    </row>
    <row r="25931" spans="4:4">
      <c r="D25931"/>
    </row>
    <row r="25932" spans="4:4">
      <c r="D25932"/>
    </row>
    <row r="25933" spans="4:4">
      <c r="D25933"/>
    </row>
    <row r="25934" spans="4:4">
      <c r="D25934"/>
    </row>
    <row r="25935" spans="4:4">
      <c r="D25935"/>
    </row>
    <row r="25936" spans="4:4">
      <c r="D25936"/>
    </row>
    <row r="25937" spans="4:4">
      <c r="D25937"/>
    </row>
    <row r="25938" spans="4:4">
      <c r="D25938"/>
    </row>
    <row r="25939" spans="4:4">
      <c r="D25939"/>
    </row>
    <row r="25940" spans="4:4">
      <c r="D25940"/>
    </row>
    <row r="25941" spans="4:4">
      <c r="D25941"/>
    </row>
    <row r="25942" spans="4:4">
      <c r="D25942"/>
    </row>
    <row r="25943" spans="4:4">
      <c r="D25943"/>
    </row>
    <row r="25944" spans="4:4">
      <c r="D25944"/>
    </row>
    <row r="25945" spans="4:4">
      <c r="D25945"/>
    </row>
    <row r="25946" spans="4:4">
      <c r="D25946"/>
    </row>
    <row r="25947" spans="4:4">
      <c r="D25947"/>
    </row>
    <row r="25948" spans="4:4">
      <c r="D25948"/>
    </row>
    <row r="25949" spans="4:4">
      <c r="D25949"/>
    </row>
    <row r="25950" spans="4:4">
      <c r="D25950"/>
    </row>
    <row r="25951" spans="4:4">
      <c r="D25951"/>
    </row>
    <row r="25952" spans="4:4">
      <c r="D25952"/>
    </row>
    <row r="25953" spans="4:4">
      <c r="D25953"/>
    </row>
    <row r="25954" spans="4:4">
      <c r="D25954"/>
    </row>
    <row r="25955" spans="4:4">
      <c r="D25955"/>
    </row>
    <row r="25956" spans="4:4">
      <c r="D25956"/>
    </row>
    <row r="25957" spans="4:4">
      <c r="D25957"/>
    </row>
    <row r="25958" spans="4:4">
      <c r="D25958"/>
    </row>
    <row r="25959" spans="4:4">
      <c r="D25959"/>
    </row>
    <row r="25960" spans="4:4">
      <c r="D25960"/>
    </row>
    <row r="25961" spans="4:4">
      <c r="D25961"/>
    </row>
    <row r="25962" spans="4:4">
      <c r="D25962"/>
    </row>
    <row r="25963" spans="4:4">
      <c r="D25963"/>
    </row>
    <row r="25964" spans="4:4">
      <c r="D25964"/>
    </row>
    <row r="25965" spans="4:4">
      <c r="D25965"/>
    </row>
    <row r="25966" spans="4:4">
      <c r="D25966"/>
    </row>
    <row r="25967" spans="4:4">
      <c r="D25967"/>
    </row>
    <row r="25968" spans="4:4">
      <c r="D25968"/>
    </row>
    <row r="25969" spans="4:4">
      <c r="D25969"/>
    </row>
    <row r="25970" spans="4:4">
      <c r="D25970"/>
    </row>
    <row r="25971" spans="4:4">
      <c r="D25971"/>
    </row>
    <row r="25972" spans="4:4">
      <c r="D25972"/>
    </row>
    <row r="25973" spans="4:4">
      <c r="D25973"/>
    </row>
    <row r="25974" spans="4:4">
      <c r="D25974"/>
    </row>
    <row r="25975" spans="4:4">
      <c r="D25975"/>
    </row>
    <row r="25976" spans="4:4">
      <c r="D25976"/>
    </row>
    <row r="25977" spans="4:4">
      <c r="D25977"/>
    </row>
    <row r="25978" spans="4:4">
      <c r="D25978"/>
    </row>
    <row r="25979" spans="4:4">
      <c r="D25979"/>
    </row>
    <row r="25980" spans="4:4">
      <c r="D25980"/>
    </row>
    <row r="25981" spans="4:4">
      <c r="D25981"/>
    </row>
    <row r="25982" spans="4:4">
      <c r="D25982"/>
    </row>
    <row r="25983" spans="4:4">
      <c r="D25983"/>
    </row>
    <row r="25984" spans="4:4">
      <c r="D25984"/>
    </row>
    <row r="25985" spans="4:4">
      <c r="D25985"/>
    </row>
    <row r="25986" spans="4:4">
      <c r="D25986"/>
    </row>
    <row r="25987" spans="4:4">
      <c r="D25987"/>
    </row>
    <row r="25988" spans="4:4">
      <c r="D25988"/>
    </row>
    <row r="25989" spans="4:4">
      <c r="D25989"/>
    </row>
    <row r="25990" spans="4:4">
      <c r="D25990"/>
    </row>
    <row r="25991" spans="4:4">
      <c r="D25991"/>
    </row>
    <row r="25992" spans="4:4">
      <c r="D25992"/>
    </row>
    <row r="25993" spans="4:4">
      <c r="D25993"/>
    </row>
    <row r="25994" spans="4:4">
      <c r="D25994"/>
    </row>
    <row r="25995" spans="4:4">
      <c r="D25995"/>
    </row>
    <row r="25996" spans="4:4">
      <c r="D25996"/>
    </row>
    <row r="25997" spans="4:4">
      <c r="D25997"/>
    </row>
    <row r="25998" spans="4:4">
      <c r="D25998"/>
    </row>
    <row r="25999" spans="4:4">
      <c r="D25999"/>
    </row>
    <row r="26000" spans="4:4">
      <c r="D26000"/>
    </row>
    <row r="26001" spans="4:4">
      <c r="D26001"/>
    </row>
    <row r="26002" spans="4:4">
      <c r="D26002"/>
    </row>
    <row r="26003" spans="4:4">
      <c r="D26003"/>
    </row>
    <row r="26004" spans="4:4">
      <c r="D26004"/>
    </row>
    <row r="26005" spans="4:4">
      <c r="D26005"/>
    </row>
    <row r="26006" spans="4:4">
      <c r="D26006"/>
    </row>
    <row r="26007" spans="4:4">
      <c r="D26007"/>
    </row>
    <row r="26008" spans="4:4">
      <c r="D26008"/>
    </row>
    <row r="26009" spans="4:4">
      <c r="D26009"/>
    </row>
    <row r="26010" spans="4:4">
      <c r="D26010"/>
    </row>
    <row r="26011" spans="4:4">
      <c r="D26011"/>
    </row>
    <row r="26012" spans="4:4">
      <c r="D26012"/>
    </row>
    <row r="26013" spans="4:4">
      <c r="D26013"/>
    </row>
    <row r="26014" spans="4:4">
      <c r="D26014"/>
    </row>
    <row r="26015" spans="4:4">
      <c r="D26015"/>
    </row>
    <row r="26016" spans="4:4">
      <c r="D26016"/>
    </row>
    <row r="26017" spans="4:4">
      <c r="D26017"/>
    </row>
    <row r="26018" spans="4:4">
      <c r="D26018"/>
    </row>
    <row r="26019" spans="4:4">
      <c r="D26019"/>
    </row>
    <row r="26020" spans="4:4">
      <c r="D26020"/>
    </row>
    <row r="26021" spans="4:4">
      <c r="D26021"/>
    </row>
    <row r="26022" spans="4:4">
      <c r="D26022"/>
    </row>
    <row r="26023" spans="4:4">
      <c r="D26023"/>
    </row>
    <row r="26024" spans="4:4">
      <c r="D26024"/>
    </row>
    <row r="26025" spans="4:4">
      <c r="D26025"/>
    </row>
    <row r="26026" spans="4:4">
      <c r="D26026"/>
    </row>
    <row r="26027" spans="4:4">
      <c r="D26027"/>
    </row>
    <row r="26028" spans="4:4">
      <c r="D26028"/>
    </row>
    <row r="26029" spans="4:4">
      <c r="D26029"/>
    </row>
    <row r="26030" spans="4:4">
      <c r="D26030"/>
    </row>
    <row r="26031" spans="4:4">
      <c r="D26031"/>
    </row>
    <row r="26032" spans="4:4">
      <c r="D26032"/>
    </row>
    <row r="26033" spans="4:4">
      <c r="D26033"/>
    </row>
    <row r="26034" spans="4:4">
      <c r="D26034"/>
    </row>
    <row r="26035" spans="4:4">
      <c r="D26035"/>
    </row>
    <row r="26036" spans="4:4">
      <c r="D26036"/>
    </row>
    <row r="26037" spans="4:4">
      <c r="D26037"/>
    </row>
    <row r="26038" spans="4:4">
      <c r="D26038"/>
    </row>
    <row r="26039" spans="4:4">
      <c r="D26039"/>
    </row>
    <row r="26040" spans="4:4">
      <c r="D26040"/>
    </row>
    <row r="26041" spans="4:4">
      <c r="D26041"/>
    </row>
    <row r="26042" spans="4:4">
      <c r="D26042"/>
    </row>
    <row r="26043" spans="4:4">
      <c r="D26043"/>
    </row>
    <row r="26044" spans="4:4">
      <c r="D26044"/>
    </row>
    <row r="26045" spans="4:4">
      <c r="D26045"/>
    </row>
    <row r="26046" spans="4:4">
      <c r="D26046"/>
    </row>
    <row r="26047" spans="4:4">
      <c r="D26047"/>
    </row>
    <row r="26048" spans="4:4">
      <c r="D26048"/>
    </row>
    <row r="26049" spans="4:4">
      <c r="D26049"/>
    </row>
    <row r="26050" spans="4:4">
      <c r="D26050"/>
    </row>
    <row r="26051" spans="4:4">
      <c r="D26051"/>
    </row>
    <row r="26052" spans="4:4">
      <c r="D26052"/>
    </row>
    <row r="26053" spans="4:4">
      <c r="D26053"/>
    </row>
    <row r="26054" spans="4:4">
      <c r="D26054"/>
    </row>
    <row r="26055" spans="4:4">
      <c r="D26055"/>
    </row>
    <row r="26056" spans="4:4">
      <c r="D26056"/>
    </row>
    <row r="26057" spans="4:4">
      <c r="D26057"/>
    </row>
    <row r="26058" spans="4:4">
      <c r="D26058"/>
    </row>
    <row r="26059" spans="4:4">
      <c r="D26059"/>
    </row>
    <row r="26060" spans="4:4">
      <c r="D26060"/>
    </row>
    <row r="26061" spans="4:4">
      <c r="D26061"/>
    </row>
    <row r="26062" spans="4:4">
      <c r="D26062"/>
    </row>
    <row r="26063" spans="4:4">
      <c r="D26063"/>
    </row>
    <row r="26064" spans="4:4">
      <c r="D26064"/>
    </row>
    <row r="26065" spans="4:4">
      <c r="D26065"/>
    </row>
    <row r="26066" spans="4:4">
      <c r="D26066"/>
    </row>
    <row r="26067" spans="4:4">
      <c r="D26067"/>
    </row>
    <row r="26068" spans="4:4">
      <c r="D26068"/>
    </row>
    <row r="26069" spans="4:4">
      <c r="D26069"/>
    </row>
    <row r="26070" spans="4:4">
      <c r="D26070"/>
    </row>
    <row r="26071" spans="4:4">
      <c r="D26071"/>
    </row>
    <row r="26072" spans="4:4">
      <c r="D26072"/>
    </row>
    <row r="26073" spans="4:4">
      <c r="D26073"/>
    </row>
    <row r="26074" spans="4:4">
      <c r="D26074"/>
    </row>
    <row r="26075" spans="4:4">
      <c r="D26075"/>
    </row>
    <row r="26076" spans="4:4">
      <c r="D26076"/>
    </row>
    <row r="26077" spans="4:4">
      <c r="D26077"/>
    </row>
    <row r="26078" spans="4:4">
      <c r="D26078"/>
    </row>
    <row r="26079" spans="4:4">
      <c r="D26079"/>
    </row>
    <row r="26080" spans="4:4">
      <c r="D26080"/>
    </row>
    <row r="26081" spans="4:4">
      <c r="D26081"/>
    </row>
    <row r="26082" spans="4:4">
      <c r="D26082"/>
    </row>
    <row r="26083" spans="4:4">
      <c r="D26083"/>
    </row>
    <row r="26084" spans="4:4">
      <c r="D26084"/>
    </row>
    <row r="26085" spans="4:4">
      <c r="D26085"/>
    </row>
    <row r="26086" spans="4:4">
      <c r="D26086"/>
    </row>
    <row r="26087" spans="4:4">
      <c r="D26087"/>
    </row>
    <row r="26088" spans="4:4">
      <c r="D26088"/>
    </row>
    <row r="26089" spans="4:4">
      <c r="D26089"/>
    </row>
    <row r="26090" spans="4:4">
      <c r="D26090"/>
    </row>
    <row r="26091" spans="4:4">
      <c r="D26091"/>
    </row>
    <row r="26092" spans="4:4">
      <c r="D26092"/>
    </row>
    <row r="26093" spans="4:4">
      <c r="D26093"/>
    </row>
    <row r="26094" spans="4:4">
      <c r="D26094"/>
    </row>
    <row r="26095" spans="4:4">
      <c r="D26095"/>
    </row>
    <row r="26096" spans="4:4">
      <c r="D26096"/>
    </row>
    <row r="26097" spans="4:4">
      <c r="D26097"/>
    </row>
    <row r="26098" spans="4:4">
      <c r="D26098"/>
    </row>
    <row r="26099" spans="4:4">
      <c r="D26099"/>
    </row>
    <row r="26100" spans="4:4">
      <c r="D26100"/>
    </row>
    <row r="26101" spans="4:4">
      <c r="D26101"/>
    </row>
    <row r="26102" spans="4:4">
      <c r="D26102"/>
    </row>
    <row r="26103" spans="4:4">
      <c r="D26103"/>
    </row>
    <row r="26104" spans="4:4">
      <c r="D26104"/>
    </row>
    <row r="26105" spans="4:4">
      <c r="D26105"/>
    </row>
    <row r="26106" spans="4:4">
      <c r="D26106"/>
    </row>
    <row r="26107" spans="4:4">
      <c r="D26107"/>
    </row>
    <row r="26108" spans="4:4">
      <c r="D26108"/>
    </row>
    <row r="26109" spans="4:4">
      <c r="D26109"/>
    </row>
    <row r="26110" spans="4:4">
      <c r="D26110"/>
    </row>
    <row r="26111" spans="4:4">
      <c r="D26111"/>
    </row>
    <row r="26112" spans="4:4">
      <c r="D26112"/>
    </row>
    <row r="26113" spans="4:4">
      <c r="D26113"/>
    </row>
    <row r="26114" spans="4:4">
      <c r="D26114"/>
    </row>
    <row r="26115" spans="4:4">
      <c r="D26115"/>
    </row>
    <row r="26116" spans="4:4">
      <c r="D26116"/>
    </row>
    <row r="26117" spans="4:4">
      <c r="D26117"/>
    </row>
    <row r="26118" spans="4:4">
      <c r="D26118"/>
    </row>
    <row r="26119" spans="4:4">
      <c r="D26119"/>
    </row>
    <row r="26120" spans="4:4">
      <c r="D26120"/>
    </row>
    <row r="26121" spans="4:4">
      <c r="D26121"/>
    </row>
    <row r="26122" spans="4:4">
      <c r="D26122"/>
    </row>
    <row r="26123" spans="4:4">
      <c r="D26123"/>
    </row>
    <row r="26124" spans="4:4">
      <c r="D26124"/>
    </row>
    <row r="26125" spans="4:4">
      <c r="D26125"/>
    </row>
    <row r="26126" spans="4:4">
      <c r="D26126"/>
    </row>
    <row r="26127" spans="4:4">
      <c r="D26127"/>
    </row>
    <row r="26128" spans="4:4">
      <c r="D26128"/>
    </row>
    <row r="26129" spans="4:4">
      <c r="D26129"/>
    </row>
    <row r="26130" spans="4:4">
      <c r="D26130"/>
    </row>
    <row r="26131" spans="4:4">
      <c r="D26131"/>
    </row>
    <row r="26132" spans="4:4">
      <c r="D26132"/>
    </row>
    <row r="26133" spans="4:4">
      <c r="D26133"/>
    </row>
    <row r="26134" spans="4:4">
      <c r="D26134"/>
    </row>
    <row r="26135" spans="4:4">
      <c r="D26135"/>
    </row>
    <row r="26136" spans="4:4">
      <c r="D26136"/>
    </row>
    <row r="26137" spans="4:4">
      <c r="D26137"/>
    </row>
    <row r="26138" spans="4:4">
      <c r="D26138"/>
    </row>
    <row r="26139" spans="4:4">
      <c r="D26139"/>
    </row>
    <row r="26140" spans="4:4">
      <c r="D26140"/>
    </row>
    <row r="26141" spans="4:4">
      <c r="D26141"/>
    </row>
    <row r="26142" spans="4:4">
      <c r="D26142"/>
    </row>
    <row r="26143" spans="4:4">
      <c r="D26143"/>
    </row>
    <row r="26144" spans="4:4">
      <c r="D26144"/>
    </row>
    <row r="26145" spans="4:4">
      <c r="D26145"/>
    </row>
    <row r="26146" spans="4:4">
      <c r="D26146"/>
    </row>
    <row r="26147" spans="4:4">
      <c r="D26147"/>
    </row>
    <row r="26148" spans="4:4">
      <c r="D26148"/>
    </row>
    <row r="26149" spans="4:4">
      <c r="D26149"/>
    </row>
    <row r="26150" spans="4:4">
      <c r="D26150"/>
    </row>
    <row r="26151" spans="4:4">
      <c r="D26151"/>
    </row>
    <row r="26152" spans="4:4">
      <c r="D26152"/>
    </row>
    <row r="26153" spans="4:4">
      <c r="D26153"/>
    </row>
    <row r="26154" spans="4:4">
      <c r="D26154"/>
    </row>
    <row r="26155" spans="4:4">
      <c r="D26155"/>
    </row>
    <row r="26156" spans="4:4">
      <c r="D26156"/>
    </row>
    <row r="26157" spans="4:4">
      <c r="D26157"/>
    </row>
    <row r="26158" spans="4:4">
      <c r="D26158"/>
    </row>
    <row r="26159" spans="4:4">
      <c r="D26159"/>
    </row>
    <row r="26160" spans="4:4">
      <c r="D26160"/>
    </row>
    <row r="26161" spans="4:4">
      <c r="D26161"/>
    </row>
    <row r="26162" spans="4:4">
      <c r="D26162"/>
    </row>
    <row r="26163" spans="4:4">
      <c r="D26163"/>
    </row>
    <row r="26164" spans="4:4">
      <c r="D26164"/>
    </row>
    <row r="26165" spans="4:4">
      <c r="D26165"/>
    </row>
    <row r="26166" spans="4:4">
      <c r="D26166"/>
    </row>
    <row r="26167" spans="4:4">
      <c r="D26167"/>
    </row>
    <row r="26168" spans="4:4">
      <c r="D26168"/>
    </row>
    <row r="26169" spans="4:4">
      <c r="D26169"/>
    </row>
    <row r="26170" spans="4:4">
      <c r="D26170"/>
    </row>
    <row r="26171" spans="4:4">
      <c r="D26171"/>
    </row>
    <row r="26172" spans="4:4">
      <c r="D26172"/>
    </row>
    <row r="26173" spans="4:4">
      <c r="D26173"/>
    </row>
    <row r="26174" spans="4:4">
      <c r="D26174"/>
    </row>
    <row r="26175" spans="4:4">
      <c r="D26175"/>
    </row>
    <row r="26176" spans="4:4">
      <c r="D26176"/>
    </row>
    <row r="26177" spans="4:4">
      <c r="D26177"/>
    </row>
    <row r="26178" spans="4:4">
      <c r="D26178"/>
    </row>
    <row r="26179" spans="4:4">
      <c r="D26179"/>
    </row>
    <row r="26180" spans="4:4">
      <c r="D26180"/>
    </row>
    <row r="26181" spans="4:4">
      <c r="D26181"/>
    </row>
    <row r="26182" spans="4:4">
      <c r="D26182"/>
    </row>
    <row r="26183" spans="4:4">
      <c r="D26183"/>
    </row>
    <row r="26184" spans="4:4">
      <c r="D26184"/>
    </row>
    <row r="26185" spans="4:4">
      <c r="D26185"/>
    </row>
    <row r="26186" spans="4:4">
      <c r="D26186"/>
    </row>
    <row r="26187" spans="4:4">
      <c r="D26187"/>
    </row>
    <row r="26188" spans="4:4">
      <c r="D26188"/>
    </row>
    <row r="26189" spans="4:4">
      <c r="D26189"/>
    </row>
    <row r="26190" spans="4:4">
      <c r="D26190"/>
    </row>
    <row r="26191" spans="4:4">
      <c r="D26191"/>
    </row>
    <row r="26192" spans="4:4">
      <c r="D26192"/>
    </row>
    <row r="26193" spans="4:4">
      <c r="D26193"/>
    </row>
    <row r="26194" spans="4:4">
      <c r="D26194"/>
    </row>
    <row r="26195" spans="4:4">
      <c r="D26195"/>
    </row>
    <row r="26196" spans="4:4">
      <c r="D26196"/>
    </row>
    <row r="26197" spans="4:4">
      <c r="D26197"/>
    </row>
    <row r="26198" spans="4:4">
      <c r="D26198"/>
    </row>
    <row r="26199" spans="4:4">
      <c r="D26199"/>
    </row>
    <row r="26200" spans="4:4">
      <c r="D26200"/>
    </row>
    <row r="26201" spans="4:4">
      <c r="D26201"/>
    </row>
    <row r="26202" spans="4:4">
      <c r="D26202"/>
    </row>
    <row r="26203" spans="4:4">
      <c r="D26203"/>
    </row>
    <row r="26204" spans="4:4">
      <c r="D26204"/>
    </row>
    <row r="26205" spans="4:4">
      <c r="D26205"/>
    </row>
    <row r="26206" spans="4:4">
      <c r="D26206"/>
    </row>
    <row r="26207" spans="4:4">
      <c r="D26207"/>
    </row>
    <row r="26208" spans="4:4">
      <c r="D26208"/>
    </row>
    <row r="26209" spans="4:4">
      <c r="D26209"/>
    </row>
    <row r="26210" spans="4:4">
      <c r="D26210"/>
    </row>
    <row r="26211" spans="4:4">
      <c r="D26211"/>
    </row>
    <row r="26212" spans="4:4">
      <c r="D26212"/>
    </row>
    <row r="26213" spans="4:4">
      <c r="D26213"/>
    </row>
    <row r="26214" spans="4:4">
      <c r="D26214"/>
    </row>
    <row r="26215" spans="4:4">
      <c r="D26215"/>
    </row>
    <row r="26216" spans="4:4">
      <c r="D26216"/>
    </row>
    <row r="26217" spans="4:4">
      <c r="D26217"/>
    </row>
    <row r="26218" spans="4:4">
      <c r="D26218"/>
    </row>
    <row r="26219" spans="4:4">
      <c r="D26219"/>
    </row>
    <row r="26220" spans="4:4">
      <c r="D26220"/>
    </row>
    <row r="26221" spans="4:4">
      <c r="D26221"/>
    </row>
    <row r="26222" spans="4:4">
      <c r="D26222"/>
    </row>
    <row r="26223" spans="4:4">
      <c r="D26223"/>
    </row>
    <row r="26224" spans="4:4">
      <c r="D26224"/>
    </row>
    <row r="26225" spans="4:4">
      <c r="D26225"/>
    </row>
    <row r="26226" spans="4:4">
      <c r="D26226"/>
    </row>
    <row r="26227" spans="4:4">
      <c r="D26227"/>
    </row>
    <row r="26228" spans="4:4">
      <c r="D26228"/>
    </row>
    <row r="26229" spans="4:4">
      <c r="D26229"/>
    </row>
    <row r="26230" spans="4:4">
      <c r="D26230"/>
    </row>
    <row r="26231" spans="4:4">
      <c r="D26231"/>
    </row>
    <row r="26232" spans="4:4">
      <c r="D26232"/>
    </row>
    <row r="26233" spans="4:4">
      <c r="D26233"/>
    </row>
    <row r="26234" spans="4:4">
      <c r="D26234"/>
    </row>
    <row r="26235" spans="4:4">
      <c r="D26235"/>
    </row>
    <row r="26236" spans="4:4">
      <c r="D26236"/>
    </row>
    <row r="26237" spans="4:4">
      <c r="D26237"/>
    </row>
    <row r="26238" spans="4:4">
      <c r="D26238"/>
    </row>
    <row r="26239" spans="4:4">
      <c r="D26239"/>
    </row>
    <row r="26240" spans="4:4">
      <c r="D26240"/>
    </row>
    <row r="26241" spans="4:4">
      <c r="D26241"/>
    </row>
    <row r="26242" spans="4:4">
      <c r="D26242"/>
    </row>
    <row r="26243" spans="4:4">
      <c r="D26243"/>
    </row>
    <row r="26244" spans="4:4">
      <c r="D26244"/>
    </row>
    <row r="26245" spans="4:4">
      <c r="D26245"/>
    </row>
    <row r="26246" spans="4:4">
      <c r="D26246"/>
    </row>
    <row r="26247" spans="4:4">
      <c r="D26247"/>
    </row>
    <row r="26248" spans="4:4">
      <c r="D26248"/>
    </row>
    <row r="26249" spans="4:4">
      <c r="D26249"/>
    </row>
    <row r="26250" spans="4:4">
      <c r="D26250"/>
    </row>
    <row r="26251" spans="4:4">
      <c r="D26251"/>
    </row>
    <row r="26252" spans="4:4">
      <c r="D26252"/>
    </row>
    <row r="26253" spans="4:4">
      <c r="D26253"/>
    </row>
    <row r="26254" spans="4:4">
      <c r="D26254"/>
    </row>
    <row r="26255" spans="4:4">
      <c r="D26255"/>
    </row>
    <row r="26256" spans="4:4">
      <c r="D26256"/>
    </row>
    <row r="26257" spans="4:4">
      <c r="D26257"/>
    </row>
    <row r="26258" spans="4:4">
      <c r="D26258"/>
    </row>
    <row r="26259" spans="4:4">
      <c r="D26259"/>
    </row>
    <row r="26260" spans="4:4">
      <c r="D26260"/>
    </row>
    <row r="26261" spans="4:4">
      <c r="D26261"/>
    </row>
    <row r="26262" spans="4:4">
      <c r="D26262"/>
    </row>
    <row r="26263" spans="4:4">
      <c r="D26263"/>
    </row>
    <row r="26264" spans="4:4">
      <c r="D26264"/>
    </row>
    <row r="26265" spans="4:4">
      <c r="D26265"/>
    </row>
    <row r="26266" spans="4:4">
      <c r="D26266"/>
    </row>
    <row r="26267" spans="4:4">
      <c r="D26267"/>
    </row>
    <row r="26268" spans="4:4">
      <c r="D26268"/>
    </row>
    <row r="26269" spans="4:4">
      <c r="D26269"/>
    </row>
    <row r="26270" spans="4:4">
      <c r="D26270"/>
    </row>
    <row r="26271" spans="4:4">
      <c r="D26271"/>
    </row>
    <row r="26272" spans="4:4">
      <c r="D26272"/>
    </row>
    <row r="26273" spans="4:4">
      <c r="D26273"/>
    </row>
    <row r="26274" spans="4:4">
      <c r="D26274"/>
    </row>
    <row r="26275" spans="4:4">
      <c r="D26275"/>
    </row>
    <row r="26276" spans="4:4">
      <c r="D26276"/>
    </row>
    <row r="26277" spans="4:4">
      <c r="D26277"/>
    </row>
    <row r="26278" spans="4:4">
      <c r="D26278"/>
    </row>
    <row r="26279" spans="4:4">
      <c r="D26279"/>
    </row>
    <row r="26280" spans="4:4">
      <c r="D26280"/>
    </row>
    <row r="26281" spans="4:4">
      <c r="D26281"/>
    </row>
    <row r="26282" spans="4:4">
      <c r="D26282"/>
    </row>
    <row r="26283" spans="4:4">
      <c r="D26283"/>
    </row>
    <row r="26284" spans="4:4">
      <c r="D26284"/>
    </row>
    <row r="26285" spans="4:4">
      <c r="D26285"/>
    </row>
    <row r="26286" spans="4:4">
      <c r="D26286"/>
    </row>
    <row r="26287" spans="4:4">
      <c r="D26287"/>
    </row>
    <row r="26288" spans="4:4">
      <c r="D26288"/>
    </row>
    <row r="26289" spans="4:4">
      <c r="D26289"/>
    </row>
    <row r="26290" spans="4:4">
      <c r="D26290"/>
    </row>
    <row r="26291" spans="4:4">
      <c r="D26291"/>
    </row>
    <row r="26292" spans="4:4">
      <c r="D26292"/>
    </row>
    <row r="26293" spans="4:4">
      <c r="D26293"/>
    </row>
    <row r="26294" spans="4:4">
      <c r="D26294"/>
    </row>
    <row r="26295" spans="4:4">
      <c r="D26295"/>
    </row>
    <row r="26296" spans="4:4">
      <c r="D26296"/>
    </row>
    <row r="26297" spans="4:4">
      <c r="D26297"/>
    </row>
    <row r="26298" spans="4:4">
      <c r="D26298"/>
    </row>
    <row r="26299" spans="4:4">
      <c r="D26299"/>
    </row>
    <row r="26300" spans="4:4">
      <c r="D26300"/>
    </row>
    <row r="26301" spans="4:4">
      <c r="D26301"/>
    </row>
    <row r="26302" spans="4:4">
      <c r="D26302"/>
    </row>
    <row r="26303" spans="4:4">
      <c r="D26303"/>
    </row>
    <row r="26304" spans="4:4">
      <c r="D26304"/>
    </row>
    <row r="26305" spans="4:4">
      <c r="D26305"/>
    </row>
    <row r="26306" spans="4:4">
      <c r="D26306"/>
    </row>
    <row r="26307" spans="4:4">
      <c r="D26307"/>
    </row>
    <row r="26308" spans="4:4">
      <c r="D26308"/>
    </row>
    <row r="26309" spans="4:4">
      <c r="D26309"/>
    </row>
    <row r="26310" spans="4:4">
      <c r="D26310"/>
    </row>
    <row r="26311" spans="4:4">
      <c r="D26311"/>
    </row>
    <row r="26312" spans="4:4">
      <c r="D26312"/>
    </row>
    <row r="26313" spans="4:4">
      <c r="D26313"/>
    </row>
    <row r="26314" spans="4:4">
      <c r="D26314"/>
    </row>
    <row r="26315" spans="4:4">
      <c r="D26315"/>
    </row>
    <row r="26316" spans="4:4">
      <c r="D26316"/>
    </row>
    <row r="26317" spans="4:4">
      <c r="D26317"/>
    </row>
    <row r="26318" spans="4:4">
      <c r="D26318"/>
    </row>
    <row r="26319" spans="4:4">
      <c r="D26319"/>
    </row>
    <row r="26320" spans="4:4">
      <c r="D26320"/>
    </row>
    <row r="26321" spans="4:4">
      <c r="D26321"/>
    </row>
    <row r="26322" spans="4:4">
      <c r="D26322"/>
    </row>
    <row r="26323" spans="4:4">
      <c r="D26323"/>
    </row>
    <row r="26324" spans="4:4">
      <c r="D26324"/>
    </row>
    <row r="26325" spans="4:4">
      <c r="D26325"/>
    </row>
    <row r="26326" spans="4:4">
      <c r="D26326"/>
    </row>
    <row r="26327" spans="4:4">
      <c r="D26327"/>
    </row>
    <row r="26328" spans="4:4">
      <c r="D26328"/>
    </row>
    <row r="26329" spans="4:4">
      <c r="D26329"/>
    </row>
    <row r="26330" spans="4:4">
      <c r="D26330"/>
    </row>
    <row r="26331" spans="4:4">
      <c r="D26331"/>
    </row>
    <row r="26332" spans="4:4">
      <c r="D26332"/>
    </row>
    <row r="26333" spans="4:4">
      <c r="D26333"/>
    </row>
    <row r="26334" spans="4:4">
      <c r="D26334"/>
    </row>
    <row r="26335" spans="4:4">
      <c r="D26335"/>
    </row>
    <row r="26336" spans="4:4">
      <c r="D26336"/>
    </row>
    <row r="26337" spans="4:4">
      <c r="D26337"/>
    </row>
    <row r="26338" spans="4:4">
      <c r="D26338"/>
    </row>
    <row r="26339" spans="4:4">
      <c r="D26339"/>
    </row>
    <row r="26340" spans="4:4">
      <c r="D26340"/>
    </row>
    <row r="26341" spans="4:4">
      <c r="D26341"/>
    </row>
    <row r="26342" spans="4:4">
      <c r="D26342"/>
    </row>
    <row r="26343" spans="4:4">
      <c r="D26343"/>
    </row>
    <row r="26344" spans="4:4">
      <c r="D26344"/>
    </row>
    <row r="26345" spans="4:4">
      <c r="D26345"/>
    </row>
    <row r="26346" spans="4:4">
      <c r="D26346"/>
    </row>
    <row r="26347" spans="4:4">
      <c r="D26347"/>
    </row>
    <row r="26348" spans="4:4">
      <c r="D26348"/>
    </row>
    <row r="26349" spans="4:4">
      <c r="D26349"/>
    </row>
    <row r="26350" spans="4:4">
      <c r="D26350"/>
    </row>
    <row r="26351" spans="4:4">
      <c r="D26351"/>
    </row>
    <row r="26352" spans="4:4">
      <c r="D26352"/>
    </row>
    <row r="26353" spans="4:4">
      <c r="D26353"/>
    </row>
    <row r="26354" spans="4:4">
      <c r="D26354"/>
    </row>
    <row r="26355" spans="4:4">
      <c r="D26355"/>
    </row>
    <row r="26356" spans="4:4">
      <c r="D26356"/>
    </row>
    <row r="26357" spans="4:4">
      <c r="D26357"/>
    </row>
    <row r="26358" spans="4:4">
      <c r="D26358"/>
    </row>
    <row r="26359" spans="4:4">
      <c r="D26359"/>
    </row>
    <row r="26360" spans="4:4">
      <c r="D26360"/>
    </row>
    <row r="26361" spans="4:4">
      <c r="D26361"/>
    </row>
    <row r="26362" spans="4:4">
      <c r="D26362"/>
    </row>
    <row r="26363" spans="4:4">
      <c r="D26363"/>
    </row>
    <row r="26364" spans="4:4">
      <c r="D26364"/>
    </row>
    <row r="26365" spans="4:4">
      <c r="D26365"/>
    </row>
    <row r="26366" spans="4:4">
      <c r="D26366"/>
    </row>
    <row r="26367" spans="4:4">
      <c r="D26367"/>
    </row>
    <row r="26368" spans="4:4">
      <c r="D26368"/>
    </row>
    <row r="26369" spans="4:4">
      <c r="D26369"/>
    </row>
    <row r="26370" spans="4:4">
      <c r="D26370"/>
    </row>
    <row r="26371" spans="4:4">
      <c r="D26371"/>
    </row>
    <row r="26372" spans="4:4">
      <c r="D26372"/>
    </row>
    <row r="26373" spans="4:4">
      <c r="D26373"/>
    </row>
    <row r="26374" spans="4:4">
      <c r="D26374"/>
    </row>
    <row r="26375" spans="4:4">
      <c r="D26375"/>
    </row>
    <row r="26376" spans="4:4">
      <c r="D26376"/>
    </row>
    <row r="26377" spans="4:4">
      <c r="D26377"/>
    </row>
    <row r="26378" spans="4:4">
      <c r="D26378"/>
    </row>
    <row r="26379" spans="4:4">
      <c r="D26379"/>
    </row>
    <row r="26380" spans="4:4">
      <c r="D26380"/>
    </row>
    <row r="26381" spans="4:4">
      <c r="D26381"/>
    </row>
    <row r="26382" spans="4:4">
      <c r="D26382"/>
    </row>
    <row r="26383" spans="4:4">
      <c r="D26383"/>
    </row>
    <row r="26384" spans="4:4">
      <c r="D26384"/>
    </row>
    <row r="26385" spans="4:4">
      <c r="D26385"/>
    </row>
    <row r="26386" spans="4:4">
      <c r="D26386"/>
    </row>
    <row r="26387" spans="4:4">
      <c r="D26387"/>
    </row>
    <row r="26388" spans="4:4">
      <c r="D26388"/>
    </row>
    <row r="26389" spans="4:4">
      <c r="D26389"/>
    </row>
    <row r="26390" spans="4:4">
      <c r="D26390"/>
    </row>
    <row r="26391" spans="4:4">
      <c r="D26391"/>
    </row>
    <row r="26392" spans="4:4">
      <c r="D26392"/>
    </row>
    <row r="26393" spans="4:4">
      <c r="D26393"/>
    </row>
    <row r="26394" spans="4:4">
      <c r="D26394"/>
    </row>
    <row r="26395" spans="4:4">
      <c r="D26395"/>
    </row>
    <row r="26396" spans="4:4">
      <c r="D26396"/>
    </row>
    <row r="26397" spans="4:4">
      <c r="D26397"/>
    </row>
    <row r="26398" spans="4:4">
      <c r="D26398"/>
    </row>
    <row r="26399" spans="4:4">
      <c r="D26399"/>
    </row>
    <row r="26400" spans="4:4">
      <c r="D26400"/>
    </row>
    <row r="26401" spans="4:4">
      <c r="D26401"/>
    </row>
    <row r="26402" spans="4:4">
      <c r="D26402"/>
    </row>
    <row r="26403" spans="4:4">
      <c r="D26403"/>
    </row>
    <row r="26404" spans="4:4">
      <c r="D26404"/>
    </row>
    <row r="26405" spans="4:4">
      <c r="D26405"/>
    </row>
    <row r="26406" spans="4:4">
      <c r="D26406"/>
    </row>
    <row r="26407" spans="4:4">
      <c r="D26407"/>
    </row>
    <row r="26408" spans="4:4">
      <c r="D26408"/>
    </row>
    <row r="26409" spans="4:4">
      <c r="D26409"/>
    </row>
    <row r="26410" spans="4:4">
      <c r="D26410"/>
    </row>
    <row r="26411" spans="4:4">
      <c r="D26411"/>
    </row>
    <row r="26412" spans="4:4">
      <c r="D26412"/>
    </row>
    <row r="26413" spans="4:4">
      <c r="D26413"/>
    </row>
    <row r="26414" spans="4:4">
      <c r="D26414"/>
    </row>
    <row r="26415" spans="4:4">
      <c r="D26415"/>
    </row>
    <row r="26416" spans="4:4">
      <c r="D26416"/>
    </row>
    <row r="26417" spans="4:4">
      <c r="D26417"/>
    </row>
    <row r="26418" spans="4:4">
      <c r="D26418"/>
    </row>
    <row r="26419" spans="4:4">
      <c r="D26419"/>
    </row>
    <row r="26420" spans="4:4">
      <c r="D26420"/>
    </row>
    <row r="26421" spans="4:4">
      <c r="D26421"/>
    </row>
    <row r="26422" spans="4:4">
      <c r="D26422"/>
    </row>
    <row r="26423" spans="4:4">
      <c r="D26423"/>
    </row>
    <row r="26424" spans="4:4">
      <c r="D26424"/>
    </row>
    <row r="26425" spans="4:4">
      <c r="D26425"/>
    </row>
    <row r="26426" spans="4:4">
      <c r="D26426"/>
    </row>
    <row r="26427" spans="4:4">
      <c r="D26427"/>
    </row>
    <row r="26428" spans="4:4">
      <c r="D26428"/>
    </row>
    <row r="26429" spans="4:4">
      <c r="D26429"/>
    </row>
    <row r="26430" spans="4:4">
      <c r="D26430"/>
    </row>
    <row r="26431" spans="4:4">
      <c r="D26431"/>
    </row>
    <row r="26432" spans="4:4">
      <c r="D26432"/>
    </row>
    <row r="26433" spans="4:4">
      <c r="D26433"/>
    </row>
    <row r="26434" spans="4:4">
      <c r="D26434"/>
    </row>
    <row r="26435" spans="4:4">
      <c r="D26435"/>
    </row>
    <row r="26436" spans="4:4">
      <c r="D26436"/>
    </row>
    <row r="26437" spans="4:4">
      <c r="D26437"/>
    </row>
    <row r="26438" spans="4:4">
      <c r="D26438"/>
    </row>
    <row r="26439" spans="4:4">
      <c r="D26439"/>
    </row>
    <row r="26440" spans="4:4">
      <c r="D26440"/>
    </row>
    <row r="26441" spans="4:4">
      <c r="D26441"/>
    </row>
    <row r="26442" spans="4:4">
      <c r="D26442"/>
    </row>
    <row r="26443" spans="4:4">
      <c r="D26443"/>
    </row>
    <row r="26444" spans="4:4">
      <c r="D26444"/>
    </row>
    <row r="26445" spans="4:4">
      <c r="D26445"/>
    </row>
    <row r="26446" spans="4:4">
      <c r="D26446"/>
    </row>
    <row r="26447" spans="4:4">
      <c r="D26447"/>
    </row>
    <row r="26448" spans="4:4">
      <c r="D26448"/>
    </row>
    <row r="26449" spans="4:4">
      <c r="D26449"/>
    </row>
    <row r="26450" spans="4:4">
      <c r="D26450"/>
    </row>
    <row r="26451" spans="4:4">
      <c r="D26451"/>
    </row>
    <row r="26452" spans="4:4">
      <c r="D26452"/>
    </row>
    <row r="26453" spans="4:4">
      <c r="D26453"/>
    </row>
    <row r="26454" spans="4:4">
      <c r="D26454"/>
    </row>
    <row r="26455" spans="4:4">
      <c r="D26455"/>
    </row>
    <row r="26456" spans="4:4">
      <c r="D26456"/>
    </row>
    <row r="26457" spans="4:4">
      <c r="D26457"/>
    </row>
    <row r="26458" spans="4:4">
      <c r="D26458"/>
    </row>
    <row r="26459" spans="4:4">
      <c r="D26459"/>
    </row>
    <row r="26460" spans="4:4">
      <c r="D26460"/>
    </row>
    <row r="26461" spans="4:4">
      <c r="D26461"/>
    </row>
    <row r="26462" spans="4:4">
      <c r="D26462"/>
    </row>
    <row r="26463" spans="4:4">
      <c r="D26463"/>
    </row>
    <row r="26464" spans="4:4">
      <c r="D26464"/>
    </row>
    <row r="26465" spans="4:4">
      <c r="D26465"/>
    </row>
    <row r="26466" spans="4:4">
      <c r="D26466"/>
    </row>
    <row r="26467" spans="4:4">
      <c r="D26467"/>
    </row>
    <row r="26468" spans="4:4">
      <c r="D26468"/>
    </row>
    <row r="26469" spans="4:4">
      <c r="D26469"/>
    </row>
    <row r="26470" spans="4:4">
      <c r="D26470"/>
    </row>
    <row r="26471" spans="4:4">
      <c r="D26471"/>
    </row>
    <row r="26472" spans="4:4">
      <c r="D26472"/>
    </row>
    <row r="26473" spans="4:4">
      <c r="D26473"/>
    </row>
    <row r="26474" spans="4:4">
      <c r="D26474"/>
    </row>
    <row r="26475" spans="4:4">
      <c r="D26475"/>
    </row>
    <row r="26476" spans="4:4">
      <c r="D26476"/>
    </row>
    <row r="26477" spans="4:4">
      <c r="D26477"/>
    </row>
    <row r="26478" spans="4:4">
      <c r="D26478"/>
    </row>
    <row r="26479" spans="4:4">
      <c r="D26479"/>
    </row>
    <row r="26480" spans="4:4">
      <c r="D26480"/>
    </row>
    <row r="26481" spans="4:4">
      <c r="D26481"/>
    </row>
    <row r="26482" spans="4:4">
      <c r="D26482"/>
    </row>
    <row r="26483" spans="4:4">
      <c r="D26483"/>
    </row>
    <row r="26484" spans="4:4">
      <c r="D26484"/>
    </row>
    <row r="26485" spans="4:4">
      <c r="D26485"/>
    </row>
    <row r="26486" spans="4:4">
      <c r="D26486"/>
    </row>
    <row r="26487" spans="4:4">
      <c r="D26487"/>
    </row>
    <row r="26488" spans="4:4">
      <c r="D26488"/>
    </row>
    <row r="26489" spans="4:4">
      <c r="D26489"/>
    </row>
    <row r="26490" spans="4:4">
      <c r="D26490"/>
    </row>
    <row r="26491" spans="4:4">
      <c r="D26491"/>
    </row>
    <row r="26492" spans="4:4">
      <c r="D26492"/>
    </row>
    <row r="26493" spans="4:4">
      <c r="D26493"/>
    </row>
    <row r="26494" spans="4:4">
      <c r="D26494"/>
    </row>
    <row r="26495" spans="4:4">
      <c r="D26495"/>
    </row>
    <row r="26496" spans="4:4">
      <c r="D26496"/>
    </row>
    <row r="26497" spans="4:4">
      <c r="D26497"/>
    </row>
    <row r="26498" spans="4:4">
      <c r="D26498"/>
    </row>
    <row r="26499" spans="4:4">
      <c r="D26499"/>
    </row>
    <row r="26500" spans="4:4">
      <c r="D26500"/>
    </row>
    <row r="26501" spans="4:4">
      <c r="D26501"/>
    </row>
    <row r="26502" spans="4:4">
      <c r="D26502"/>
    </row>
    <row r="26503" spans="4:4">
      <c r="D26503"/>
    </row>
    <row r="26504" spans="4:4">
      <c r="D26504"/>
    </row>
    <row r="26505" spans="4:4">
      <c r="D26505"/>
    </row>
    <row r="26506" spans="4:4">
      <c r="D26506"/>
    </row>
    <row r="26507" spans="4:4">
      <c r="D26507"/>
    </row>
    <row r="26508" spans="4:4">
      <c r="D26508"/>
    </row>
    <row r="26509" spans="4:4">
      <c r="D26509"/>
    </row>
    <row r="26510" spans="4:4">
      <c r="D26510"/>
    </row>
    <row r="26511" spans="4:4">
      <c r="D26511"/>
    </row>
    <row r="26512" spans="4:4">
      <c r="D26512"/>
    </row>
    <row r="26513" spans="4:4">
      <c r="D26513"/>
    </row>
    <row r="26514" spans="4:4">
      <c r="D26514"/>
    </row>
    <row r="26515" spans="4:4">
      <c r="D26515"/>
    </row>
    <row r="26516" spans="4:4">
      <c r="D26516"/>
    </row>
    <row r="26517" spans="4:4">
      <c r="D26517"/>
    </row>
    <row r="26518" spans="4:4">
      <c r="D26518"/>
    </row>
    <row r="26519" spans="4:4">
      <c r="D26519"/>
    </row>
    <row r="26520" spans="4:4">
      <c r="D26520"/>
    </row>
    <row r="26521" spans="4:4">
      <c r="D26521"/>
    </row>
    <row r="26522" spans="4:4">
      <c r="D26522"/>
    </row>
    <row r="26523" spans="4:4">
      <c r="D26523"/>
    </row>
    <row r="26524" spans="4:4">
      <c r="D26524"/>
    </row>
    <row r="26525" spans="4:4">
      <c r="D26525"/>
    </row>
    <row r="26526" spans="4:4">
      <c r="D26526"/>
    </row>
    <row r="26527" spans="4:4">
      <c r="D26527"/>
    </row>
    <row r="26528" spans="4:4">
      <c r="D26528"/>
    </row>
    <row r="26529" spans="4:4">
      <c r="D26529"/>
    </row>
    <row r="26530" spans="4:4">
      <c r="D26530"/>
    </row>
    <row r="26531" spans="4:4">
      <c r="D26531"/>
    </row>
    <row r="26532" spans="4:4">
      <c r="D26532"/>
    </row>
    <row r="26533" spans="4:4">
      <c r="D26533"/>
    </row>
    <row r="26534" spans="4:4">
      <c r="D26534"/>
    </row>
    <row r="26535" spans="4:4">
      <c r="D26535"/>
    </row>
    <row r="26536" spans="4:4">
      <c r="D26536"/>
    </row>
    <row r="26537" spans="4:4">
      <c r="D26537"/>
    </row>
    <row r="26538" spans="4:4">
      <c r="D26538"/>
    </row>
    <row r="26539" spans="4:4">
      <c r="D26539"/>
    </row>
    <row r="26540" spans="4:4">
      <c r="D26540"/>
    </row>
    <row r="26541" spans="4:4">
      <c r="D26541"/>
    </row>
    <row r="26542" spans="4:4">
      <c r="D26542"/>
    </row>
    <row r="26543" spans="4:4">
      <c r="D26543"/>
    </row>
    <row r="26544" spans="4:4">
      <c r="D26544"/>
    </row>
    <row r="26545" spans="4:4">
      <c r="D26545"/>
    </row>
    <row r="26546" spans="4:4">
      <c r="D26546"/>
    </row>
    <row r="26547" spans="4:4">
      <c r="D26547"/>
    </row>
    <row r="26548" spans="4:4">
      <c r="D26548"/>
    </row>
    <row r="26549" spans="4:4">
      <c r="D26549"/>
    </row>
    <row r="26550" spans="4:4">
      <c r="D26550"/>
    </row>
    <row r="26551" spans="4:4">
      <c r="D26551"/>
    </row>
    <row r="26552" spans="4:4">
      <c r="D26552"/>
    </row>
    <row r="26553" spans="4:4">
      <c r="D26553"/>
    </row>
    <row r="26554" spans="4:4">
      <c r="D26554"/>
    </row>
    <row r="26555" spans="4:4">
      <c r="D26555"/>
    </row>
    <row r="26556" spans="4:4">
      <c r="D26556"/>
    </row>
    <row r="26557" spans="4:4">
      <c r="D26557"/>
    </row>
    <row r="26558" spans="4:4">
      <c r="D26558"/>
    </row>
    <row r="26559" spans="4:4">
      <c r="D26559"/>
    </row>
    <row r="26560" spans="4:4">
      <c r="D26560"/>
    </row>
    <row r="26561" spans="4:4">
      <c r="D26561"/>
    </row>
    <row r="26562" spans="4:4">
      <c r="D26562"/>
    </row>
    <row r="26563" spans="4:4">
      <c r="D26563"/>
    </row>
    <row r="26564" spans="4:4">
      <c r="D26564"/>
    </row>
    <row r="26565" spans="4:4">
      <c r="D26565"/>
    </row>
    <row r="26566" spans="4:4">
      <c r="D26566"/>
    </row>
    <row r="26567" spans="4:4">
      <c r="D26567"/>
    </row>
    <row r="26568" spans="4:4">
      <c r="D26568"/>
    </row>
    <row r="26569" spans="4:4">
      <c r="D26569"/>
    </row>
    <row r="26570" spans="4:4">
      <c r="D26570"/>
    </row>
    <row r="26571" spans="4:4">
      <c r="D26571"/>
    </row>
    <row r="26572" spans="4:4">
      <c r="D26572"/>
    </row>
    <row r="26573" spans="4:4">
      <c r="D26573"/>
    </row>
    <row r="26574" spans="4:4">
      <c r="D26574"/>
    </row>
    <row r="26575" spans="4:4">
      <c r="D26575"/>
    </row>
    <row r="26576" spans="4:4">
      <c r="D26576"/>
    </row>
    <row r="26577" spans="4:4">
      <c r="D26577"/>
    </row>
    <row r="26578" spans="4:4">
      <c r="D26578"/>
    </row>
    <row r="26579" spans="4:4">
      <c r="D26579"/>
    </row>
    <row r="26580" spans="4:4">
      <c r="D26580"/>
    </row>
    <row r="26581" spans="4:4">
      <c r="D26581"/>
    </row>
    <row r="26582" spans="4:4">
      <c r="D26582"/>
    </row>
    <row r="26583" spans="4:4">
      <c r="D26583"/>
    </row>
    <row r="26584" spans="4:4">
      <c r="D26584"/>
    </row>
    <row r="26585" spans="4:4">
      <c r="D26585"/>
    </row>
    <row r="26586" spans="4:4">
      <c r="D26586"/>
    </row>
    <row r="26587" spans="4:4">
      <c r="D26587"/>
    </row>
    <row r="26588" spans="4:4">
      <c r="D26588"/>
    </row>
    <row r="26589" spans="4:4">
      <c r="D26589"/>
    </row>
    <row r="26590" spans="4:4">
      <c r="D26590"/>
    </row>
    <row r="26591" spans="4:4">
      <c r="D26591"/>
    </row>
    <row r="26592" spans="4:4">
      <c r="D26592"/>
    </row>
    <row r="26593" spans="4:4">
      <c r="D26593"/>
    </row>
    <row r="26594" spans="4:4">
      <c r="D26594"/>
    </row>
    <row r="26595" spans="4:4">
      <c r="D26595"/>
    </row>
    <row r="26596" spans="4:4">
      <c r="D26596"/>
    </row>
    <row r="26597" spans="4:4">
      <c r="D26597"/>
    </row>
    <row r="26598" spans="4:4">
      <c r="D26598"/>
    </row>
    <row r="26599" spans="4:4">
      <c r="D26599"/>
    </row>
    <row r="26600" spans="4:4">
      <c r="D26600"/>
    </row>
    <row r="26601" spans="4:4">
      <c r="D26601"/>
    </row>
    <row r="26602" spans="4:4">
      <c r="D26602"/>
    </row>
    <row r="26603" spans="4:4">
      <c r="D26603"/>
    </row>
    <row r="26604" spans="4:4">
      <c r="D26604"/>
    </row>
    <row r="26605" spans="4:4">
      <c r="D26605"/>
    </row>
    <row r="26606" spans="4:4">
      <c r="D26606"/>
    </row>
    <row r="26607" spans="4:4">
      <c r="D26607"/>
    </row>
    <row r="26608" spans="4:4">
      <c r="D26608"/>
    </row>
    <row r="26609" spans="4:4">
      <c r="D26609"/>
    </row>
    <row r="26610" spans="4:4">
      <c r="D26610"/>
    </row>
    <row r="26611" spans="4:4">
      <c r="D26611"/>
    </row>
    <row r="26612" spans="4:4">
      <c r="D26612"/>
    </row>
    <row r="26613" spans="4:4">
      <c r="D26613"/>
    </row>
    <row r="26614" spans="4:4">
      <c r="D26614"/>
    </row>
    <row r="26615" spans="4:4">
      <c r="D26615"/>
    </row>
    <row r="26616" spans="4:4">
      <c r="D26616"/>
    </row>
    <row r="26617" spans="4:4">
      <c r="D26617"/>
    </row>
    <row r="26618" spans="4:4">
      <c r="D26618"/>
    </row>
    <row r="26619" spans="4:4">
      <c r="D26619"/>
    </row>
    <row r="26620" spans="4:4">
      <c r="D26620"/>
    </row>
    <row r="26621" spans="4:4">
      <c r="D26621"/>
    </row>
    <row r="26622" spans="4:4">
      <c r="D26622"/>
    </row>
    <row r="26623" spans="4:4">
      <c r="D26623"/>
    </row>
    <row r="26624" spans="4:4">
      <c r="D26624"/>
    </row>
    <row r="26625" spans="4:4">
      <c r="D26625"/>
    </row>
    <row r="26626" spans="4:4">
      <c r="D26626"/>
    </row>
    <row r="26627" spans="4:4">
      <c r="D26627"/>
    </row>
    <row r="26628" spans="4:4">
      <c r="D26628"/>
    </row>
    <row r="26629" spans="4:4">
      <c r="D26629"/>
    </row>
    <row r="26630" spans="4:4">
      <c r="D26630"/>
    </row>
    <row r="26631" spans="4:4">
      <c r="D26631"/>
    </row>
    <row r="26632" spans="4:4">
      <c r="D26632"/>
    </row>
    <row r="26633" spans="4:4">
      <c r="D26633"/>
    </row>
    <row r="26634" spans="4:4">
      <c r="D26634"/>
    </row>
    <row r="26635" spans="4:4">
      <c r="D26635"/>
    </row>
    <row r="26636" spans="4:4">
      <c r="D26636"/>
    </row>
    <row r="26637" spans="4:4">
      <c r="D26637"/>
    </row>
    <row r="26638" spans="4:4">
      <c r="D26638"/>
    </row>
    <row r="26639" spans="4:4">
      <c r="D26639"/>
    </row>
    <row r="26640" spans="4:4">
      <c r="D26640"/>
    </row>
    <row r="26641" spans="4:4">
      <c r="D26641"/>
    </row>
    <row r="26642" spans="4:4">
      <c r="D26642"/>
    </row>
    <row r="26643" spans="4:4">
      <c r="D26643"/>
    </row>
    <row r="26644" spans="4:4">
      <c r="D26644"/>
    </row>
    <row r="26645" spans="4:4">
      <c r="D26645"/>
    </row>
    <row r="26646" spans="4:4">
      <c r="D26646"/>
    </row>
    <row r="26647" spans="4:4">
      <c r="D26647"/>
    </row>
    <row r="26648" spans="4:4">
      <c r="D26648"/>
    </row>
    <row r="26649" spans="4:4">
      <c r="D26649"/>
    </row>
    <row r="26650" spans="4:4">
      <c r="D26650"/>
    </row>
    <row r="26651" spans="4:4">
      <c r="D26651"/>
    </row>
    <row r="26652" spans="4:4">
      <c r="D26652"/>
    </row>
    <row r="26653" spans="4:4">
      <c r="D26653"/>
    </row>
    <row r="26654" spans="4:4">
      <c r="D26654"/>
    </row>
    <row r="26655" spans="4:4">
      <c r="D26655"/>
    </row>
    <row r="26656" spans="4:4">
      <c r="D26656"/>
    </row>
    <row r="26657" spans="4:4">
      <c r="D26657"/>
    </row>
    <row r="26658" spans="4:4">
      <c r="D26658"/>
    </row>
    <row r="26659" spans="4:4">
      <c r="D26659"/>
    </row>
    <row r="26660" spans="4:4">
      <c r="D26660"/>
    </row>
    <row r="26661" spans="4:4">
      <c r="D26661"/>
    </row>
    <row r="26662" spans="4:4">
      <c r="D26662"/>
    </row>
    <row r="26663" spans="4:4">
      <c r="D26663"/>
    </row>
    <row r="26664" spans="4:4">
      <c r="D26664"/>
    </row>
    <row r="26665" spans="4:4">
      <c r="D26665"/>
    </row>
    <row r="26666" spans="4:4">
      <c r="D26666"/>
    </row>
    <row r="26667" spans="4:4">
      <c r="D26667"/>
    </row>
    <row r="26668" spans="4:4">
      <c r="D26668"/>
    </row>
    <row r="26669" spans="4:4">
      <c r="D26669"/>
    </row>
    <row r="26670" spans="4:4">
      <c r="D26670"/>
    </row>
    <row r="26671" spans="4:4">
      <c r="D26671"/>
    </row>
    <row r="26672" spans="4:4">
      <c r="D26672"/>
    </row>
    <row r="26673" spans="4:4">
      <c r="D26673"/>
    </row>
    <row r="26674" spans="4:4">
      <c r="D26674"/>
    </row>
    <row r="26675" spans="4:4">
      <c r="D26675"/>
    </row>
    <row r="26676" spans="4:4">
      <c r="D26676"/>
    </row>
    <row r="26677" spans="4:4">
      <c r="D26677"/>
    </row>
    <row r="26678" spans="4:4">
      <c r="D26678"/>
    </row>
    <row r="26679" spans="4:4">
      <c r="D26679"/>
    </row>
    <row r="26680" spans="4:4">
      <c r="D26680"/>
    </row>
    <row r="26681" spans="4:4">
      <c r="D26681"/>
    </row>
    <row r="26682" spans="4:4">
      <c r="D26682"/>
    </row>
    <row r="26683" spans="4:4">
      <c r="D26683"/>
    </row>
    <row r="26684" spans="4:4">
      <c r="D26684"/>
    </row>
    <row r="26685" spans="4:4">
      <c r="D26685"/>
    </row>
    <row r="26686" spans="4:4">
      <c r="D26686"/>
    </row>
    <row r="26687" spans="4:4">
      <c r="D26687"/>
    </row>
    <row r="26688" spans="4:4">
      <c r="D26688"/>
    </row>
    <row r="26689" spans="4:4">
      <c r="D26689"/>
    </row>
    <row r="26690" spans="4:4">
      <c r="D26690"/>
    </row>
    <row r="26691" spans="4:4">
      <c r="D26691"/>
    </row>
    <row r="26692" spans="4:4">
      <c r="D26692"/>
    </row>
    <row r="26693" spans="4:4">
      <c r="D26693"/>
    </row>
    <row r="26694" spans="4:4">
      <c r="D26694"/>
    </row>
    <row r="26695" spans="4:4">
      <c r="D26695"/>
    </row>
    <row r="26696" spans="4:4">
      <c r="D26696"/>
    </row>
    <row r="26697" spans="4:4">
      <c r="D26697"/>
    </row>
    <row r="26698" spans="4:4">
      <c r="D26698"/>
    </row>
    <row r="26699" spans="4:4">
      <c r="D26699"/>
    </row>
    <row r="26700" spans="4:4">
      <c r="D26700"/>
    </row>
    <row r="26701" spans="4:4">
      <c r="D26701"/>
    </row>
    <row r="26702" spans="4:4">
      <c r="D26702"/>
    </row>
    <row r="26703" spans="4:4">
      <c r="D26703"/>
    </row>
    <row r="26704" spans="4:4">
      <c r="D26704"/>
    </row>
    <row r="26705" spans="4:4">
      <c r="D26705"/>
    </row>
    <row r="26706" spans="4:4">
      <c r="D26706"/>
    </row>
    <row r="26707" spans="4:4">
      <c r="D26707"/>
    </row>
    <row r="26708" spans="4:4">
      <c r="D26708"/>
    </row>
    <row r="26709" spans="4:4">
      <c r="D26709"/>
    </row>
    <row r="26710" spans="4:4">
      <c r="D26710"/>
    </row>
    <row r="26711" spans="4:4">
      <c r="D26711"/>
    </row>
    <row r="26712" spans="4:4">
      <c r="D26712"/>
    </row>
    <row r="26713" spans="4:4">
      <c r="D26713"/>
    </row>
    <row r="26714" spans="4:4">
      <c r="D26714"/>
    </row>
    <row r="26715" spans="4:4">
      <c r="D26715"/>
    </row>
    <row r="26716" spans="4:4">
      <c r="D26716"/>
    </row>
    <row r="26717" spans="4:4">
      <c r="D26717"/>
    </row>
    <row r="26718" spans="4:4">
      <c r="D26718"/>
    </row>
    <row r="26719" spans="4:4">
      <c r="D26719"/>
    </row>
    <row r="26720" spans="4:4">
      <c r="D26720"/>
    </row>
    <row r="26721" spans="4:4">
      <c r="D26721"/>
    </row>
    <row r="26722" spans="4:4">
      <c r="D26722"/>
    </row>
    <row r="26723" spans="4:4">
      <c r="D26723"/>
    </row>
    <row r="26724" spans="4:4">
      <c r="D26724"/>
    </row>
    <row r="26725" spans="4:4">
      <c r="D26725"/>
    </row>
    <row r="26726" spans="4:4">
      <c r="D26726"/>
    </row>
    <row r="26727" spans="4:4">
      <c r="D26727"/>
    </row>
    <row r="26728" spans="4:4">
      <c r="D26728"/>
    </row>
    <row r="26729" spans="4:4">
      <c r="D26729"/>
    </row>
    <row r="26730" spans="4:4">
      <c r="D26730"/>
    </row>
    <row r="26731" spans="4:4">
      <c r="D26731"/>
    </row>
    <row r="26732" spans="4:4">
      <c r="D26732"/>
    </row>
    <row r="26733" spans="4:4">
      <c r="D26733"/>
    </row>
    <row r="26734" spans="4:4">
      <c r="D26734"/>
    </row>
    <row r="26735" spans="4:4">
      <c r="D26735"/>
    </row>
    <row r="26736" spans="4:4">
      <c r="D26736"/>
    </row>
    <row r="26737" spans="4:4">
      <c r="D26737"/>
    </row>
    <row r="26738" spans="4:4">
      <c r="D26738"/>
    </row>
    <row r="26739" spans="4:4">
      <c r="D26739"/>
    </row>
    <row r="26740" spans="4:4">
      <c r="D26740"/>
    </row>
    <row r="26741" spans="4:4">
      <c r="D26741"/>
    </row>
    <row r="26742" spans="4:4">
      <c r="D26742"/>
    </row>
    <row r="26743" spans="4:4">
      <c r="D26743"/>
    </row>
    <row r="26744" spans="4:4">
      <c r="D26744"/>
    </row>
    <row r="26745" spans="4:4">
      <c r="D26745"/>
    </row>
    <row r="26746" spans="4:4">
      <c r="D26746"/>
    </row>
    <row r="26747" spans="4:4">
      <c r="D26747"/>
    </row>
    <row r="26748" spans="4:4">
      <c r="D26748"/>
    </row>
    <row r="26749" spans="4:4">
      <c r="D26749"/>
    </row>
    <row r="26750" spans="4:4">
      <c r="D26750"/>
    </row>
    <row r="26751" spans="4:4">
      <c r="D26751"/>
    </row>
    <row r="26752" spans="4:4">
      <c r="D26752"/>
    </row>
    <row r="26753" spans="4:4">
      <c r="D26753"/>
    </row>
    <row r="26754" spans="4:4">
      <c r="D26754"/>
    </row>
    <row r="26755" spans="4:4">
      <c r="D26755"/>
    </row>
    <row r="26756" spans="4:4">
      <c r="D26756"/>
    </row>
    <row r="26757" spans="4:4">
      <c r="D26757"/>
    </row>
    <row r="26758" spans="4:4">
      <c r="D26758"/>
    </row>
    <row r="26759" spans="4:4">
      <c r="D26759"/>
    </row>
    <row r="26760" spans="4:4">
      <c r="D26760"/>
    </row>
    <row r="26761" spans="4:4">
      <c r="D26761"/>
    </row>
    <row r="26762" spans="4:4">
      <c r="D26762"/>
    </row>
    <row r="26763" spans="4:4">
      <c r="D26763"/>
    </row>
    <row r="26764" spans="4:4">
      <c r="D26764"/>
    </row>
    <row r="26765" spans="4:4">
      <c r="D26765"/>
    </row>
    <row r="26766" spans="4:4">
      <c r="D26766"/>
    </row>
    <row r="26767" spans="4:4">
      <c r="D26767"/>
    </row>
    <row r="26768" spans="4:4">
      <c r="D26768"/>
    </row>
    <row r="26769" spans="4:4">
      <c r="D26769"/>
    </row>
    <row r="26770" spans="4:4">
      <c r="D26770"/>
    </row>
    <row r="26771" spans="4:4">
      <c r="D26771"/>
    </row>
    <row r="26772" spans="4:4">
      <c r="D26772"/>
    </row>
    <row r="26773" spans="4:4">
      <c r="D26773"/>
    </row>
    <row r="26774" spans="4:4">
      <c r="D26774"/>
    </row>
    <row r="26775" spans="4:4">
      <c r="D26775"/>
    </row>
    <row r="26776" spans="4:4">
      <c r="D26776"/>
    </row>
    <row r="26777" spans="4:4">
      <c r="D26777"/>
    </row>
    <row r="26778" spans="4:4">
      <c r="D26778"/>
    </row>
    <row r="26779" spans="4:4">
      <c r="D26779"/>
    </row>
    <row r="26780" spans="4:4">
      <c r="D26780"/>
    </row>
    <row r="26781" spans="4:4">
      <c r="D26781"/>
    </row>
    <row r="26782" spans="4:4">
      <c r="D26782"/>
    </row>
    <row r="26783" spans="4:4">
      <c r="D26783"/>
    </row>
    <row r="26784" spans="4:4">
      <c r="D26784"/>
    </row>
    <row r="26785" spans="4:4">
      <c r="D26785"/>
    </row>
    <row r="26786" spans="4:4">
      <c r="D26786"/>
    </row>
    <row r="26787" spans="4:4">
      <c r="D26787"/>
    </row>
    <row r="26788" spans="4:4">
      <c r="D26788"/>
    </row>
    <row r="26789" spans="4:4">
      <c r="D26789"/>
    </row>
    <row r="26790" spans="4:4">
      <c r="D26790"/>
    </row>
    <row r="26791" spans="4:4">
      <c r="D26791"/>
    </row>
    <row r="26792" spans="4:4">
      <c r="D26792"/>
    </row>
    <row r="26793" spans="4:4">
      <c r="D26793"/>
    </row>
    <row r="26794" spans="4:4">
      <c r="D26794"/>
    </row>
    <row r="26795" spans="4:4">
      <c r="D26795"/>
    </row>
    <row r="26796" spans="4:4">
      <c r="D26796"/>
    </row>
    <row r="26797" spans="4:4">
      <c r="D26797"/>
    </row>
    <row r="26798" spans="4:4">
      <c r="D26798"/>
    </row>
    <row r="26799" spans="4:4">
      <c r="D26799"/>
    </row>
    <row r="26800" spans="4:4">
      <c r="D26800"/>
    </row>
    <row r="26801" spans="4:4">
      <c r="D26801"/>
    </row>
    <row r="26802" spans="4:4">
      <c r="D26802"/>
    </row>
    <row r="26803" spans="4:4">
      <c r="D26803"/>
    </row>
    <row r="26804" spans="4:4">
      <c r="D26804"/>
    </row>
    <row r="26805" spans="4:4">
      <c r="D26805"/>
    </row>
    <row r="26806" spans="4:4">
      <c r="D26806"/>
    </row>
    <row r="26807" spans="4:4">
      <c r="D26807"/>
    </row>
    <row r="26808" spans="4:4">
      <c r="D26808"/>
    </row>
    <row r="26809" spans="4:4">
      <c r="D26809"/>
    </row>
    <row r="26810" spans="4:4">
      <c r="D26810"/>
    </row>
    <row r="26811" spans="4:4">
      <c r="D26811"/>
    </row>
    <row r="26812" spans="4:4">
      <c r="D26812"/>
    </row>
    <row r="26813" spans="4:4">
      <c r="D26813"/>
    </row>
    <row r="26814" spans="4:4">
      <c r="D26814"/>
    </row>
    <row r="26815" spans="4:4">
      <c r="D26815"/>
    </row>
    <row r="26816" spans="4:4">
      <c r="D26816"/>
    </row>
    <row r="26817" spans="4:4">
      <c r="D26817"/>
    </row>
    <row r="26818" spans="4:4">
      <c r="D26818"/>
    </row>
    <row r="26819" spans="4:4">
      <c r="D26819"/>
    </row>
    <row r="26820" spans="4:4">
      <c r="D26820"/>
    </row>
    <row r="26821" spans="4:4">
      <c r="D26821"/>
    </row>
    <row r="26822" spans="4:4">
      <c r="D26822"/>
    </row>
    <row r="26823" spans="4:4">
      <c r="D26823"/>
    </row>
    <row r="26824" spans="4:4">
      <c r="D26824"/>
    </row>
    <row r="26825" spans="4:4">
      <c r="D26825"/>
    </row>
    <row r="26826" spans="4:4">
      <c r="D26826"/>
    </row>
    <row r="26827" spans="4:4">
      <c r="D26827"/>
    </row>
    <row r="26828" spans="4:4">
      <c r="D26828"/>
    </row>
    <row r="26829" spans="4:4">
      <c r="D26829"/>
    </row>
    <row r="26830" spans="4:4">
      <c r="D26830"/>
    </row>
    <row r="26831" spans="4:4">
      <c r="D26831"/>
    </row>
    <row r="26832" spans="4:4">
      <c r="D26832"/>
    </row>
    <row r="26833" spans="4:4">
      <c r="D26833"/>
    </row>
    <row r="26834" spans="4:4">
      <c r="D26834"/>
    </row>
    <row r="26835" spans="4:4">
      <c r="D26835"/>
    </row>
    <row r="26836" spans="4:4">
      <c r="D26836"/>
    </row>
    <row r="26837" spans="4:4">
      <c r="D26837"/>
    </row>
    <row r="26838" spans="4:4">
      <c r="D26838"/>
    </row>
    <row r="26839" spans="4:4">
      <c r="D26839"/>
    </row>
    <row r="26840" spans="4:4">
      <c r="D26840"/>
    </row>
    <row r="26841" spans="4:4">
      <c r="D26841"/>
    </row>
    <row r="26842" spans="4:4">
      <c r="D26842"/>
    </row>
    <row r="26843" spans="4:4">
      <c r="D26843"/>
    </row>
    <row r="26844" spans="4:4">
      <c r="D26844"/>
    </row>
    <row r="26845" spans="4:4">
      <c r="D26845"/>
    </row>
    <row r="26846" spans="4:4">
      <c r="D26846"/>
    </row>
    <row r="26847" spans="4:4">
      <c r="D26847"/>
    </row>
    <row r="26848" spans="4:4">
      <c r="D26848"/>
    </row>
    <row r="26849" spans="4:4">
      <c r="D26849"/>
    </row>
    <row r="26850" spans="4:4">
      <c r="D26850"/>
    </row>
    <row r="26851" spans="4:4">
      <c r="D26851"/>
    </row>
    <row r="26852" spans="4:4">
      <c r="D26852"/>
    </row>
    <row r="26853" spans="4:4">
      <c r="D26853"/>
    </row>
    <row r="26854" spans="4:4">
      <c r="D26854"/>
    </row>
    <row r="26855" spans="4:4">
      <c r="D26855"/>
    </row>
    <row r="26856" spans="4:4">
      <c r="D26856"/>
    </row>
    <row r="26857" spans="4:4">
      <c r="D26857"/>
    </row>
    <row r="26858" spans="4:4">
      <c r="D26858"/>
    </row>
    <row r="26859" spans="4:4">
      <c r="D26859"/>
    </row>
    <row r="26860" spans="4:4">
      <c r="D26860"/>
    </row>
    <row r="26861" spans="4:4">
      <c r="D26861"/>
    </row>
    <row r="26862" spans="4:4">
      <c r="D26862"/>
    </row>
    <row r="26863" spans="4:4">
      <c r="D26863"/>
    </row>
    <row r="26864" spans="4:4">
      <c r="D26864"/>
    </row>
    <row r="26865" spans="4:4">
      <c r="D26865"/>
    </row>
    <row r="26866" spans="4:4">
      <c r="D26866"/>
    </row>
    <row r="26867" spans="4:4">
      <c r="D26867"/>
    </row>
    <row r="26868" spans="4:4">
      <c r="D26868"/>
    </row>
    <row r="26869" spans="4:4">
      <c r="D26869"/>
    </row>
    <row r="26870" spans="4:4">
      <c r="D26870"/>
    </row>
    <row r="26871" spans="4:4">
      <c r="D26871"/>
    </row>
    <row r="26872" spans="4:4">
      <c r="D26872"/>
    </row>
    <row r="26873" spans="4:4">
      <c r="D26873"/>
    </row>
    <row r="26874" spans="4:4">
      <c r="D26874"/>
    </row>
    <row r="26875" spans="4:4">
      <c r="D26875"/>
    </row>
    <row r="26876" spans="4:4">
      <c r="D26876"/>
    </row>
    <row r="26877" spans="4:4">
      <c r="D26877"/>
    </row>
    <row r="26878" spans="4:4">
      <c r="D26878"/>
    </row>
    <row r="26879" spans="4:4">
      <c r="D26879"/>
    </row>
    <row r="26880" spans="4:4">
      <c r="D26880"/>
    </row>
    <row r="26881" spans="4:4">
      <c r="D26881"/>
    </row>
    <row r="26882" spans="4:4">
      <c r="D26882"/>
    </row>
    <row r="26883" spans="4:4">
      <c r="D26883"/>
    </row>
    <row r="26884" spans="4:4">
      <c r="D26884"/>
    </row>
    <row r="26885" spans="4:4">
      <c r="D26885"/>
    </row>
    <row r="26886" spans="4:4">
      <c r="D26886"/>
    </row>
    <row r="26887" spans="4:4">
      <c r="D26887"/>
    </row>
    <row r="26888" spans="4:4">
      <c r="D26888"/>
    </row>
    <row r="26889" spans="4:4">
      <c r="D26889"/>
    </row>
    <row r="26890" spans="4:4">
      <c r="D26890"/>
    </row>
    <row r="26891" spans="4:4">
      <c r="D26891"/>
    </row>
    <row r="26892" spans="4:4">
      <c r="D26892"/>
    </row>
    <row r="26893" spans="4:4">
      <c r="D26893"/>
    </row>
    <row r="26894" spans="4:4">
      <c r="D26894"/>
    </row>
    <row r="26895" spans="4:4">
      <c r="D26895"/>
    </row>
    <row r="26896" spans="4:4">
      <c r="D26896"/>
    </row>
    <row r="26897" spans="4:4">
      <c r="D26897"/>
    </row>
    <row r="26898" spans="4:4">
      <c r="D26898"/>
    </row>
    <row r="26899" spans="4:4">
      <c r="D26899"/>
    </row>
    <row r="26900" spans="4:4">
      <c r="D26900"/>
    </row>
    <row r="26901" spans="4:4">
      <c r="D26901"/>
    </row>
    <row r="26902" spans="4:4">
      <c r="D26902"/>
    </row>
    <row r="26903" spans="4:4">
      <c r="D26903"/>
    </row>
    <row r="26904" spans="4:4">
      <c r="D26904"/>
    </row>
    <row r="26905" spans="4:4">
      <c r="D26905"/>
    </row>
    <row r="26906" spans="4:4">
      <c r="D26906"/>
    </row>
    <row r="26907" spans="4:4">
      <c r="D26907"/>
    </row>
    <row r="26908" spans="4:4">
      <c r="D26908"/>
    </row>
    <row r="26909" spans="4:4">
      <c r="D26909"/>
    </row>
    <row r="26910" spans="4:4">
      <c r="D26910"/>
    </row>
    <row r="26911" spans="4:4">
      <c r="D26911"/>
    </row>
    <row r="26912" spans="4:4">
      <c r="D26912"/>
    </row>
    <row r="26913" spans="4:4">
      <c r="D26913"/>
    </row>
    <row r="26914" spans="4:4">
      <c r="D26914"/>
    </row>
    <row r="26915" spans="4:4">
      <c r="D26915"/>
    </row>
    <row r="26916" spans="4:4">
      <c r="D26916"/>
    </row>
    <row r="26917" spans="4:4">
      <c r="D26917"/>
    </row>
    <row r="26918" spans="4:4">
      <c r="D26918"/>
    </row>
    <row r="26919" spans="4:4">
      <c r="D26919"/>
    </row>
    <row r="26920" spans="4:4">
      <c r="D26920"/>
    </row>
    <row r="26921" spans="4:4">
      <c r="D26921"/>
    </row>
    <row r="26922" spans="4:4">
      <c r="D26922"/>
    </row>
    <row r="26923" spans="4:4">
      <c r="D26923"/>
    </row>
    <row r="26924" spans="4:4">
      <c r="D26924"/>
    </row>
    <row r="26925" spans="4:4">
      <c r="D26925"/>
    </row>
    <row r="26926" spans="4:4">
      <c r="D26926"/>
    </row>
    <row r="26927" spans="4:4">
      <c r="D26927"/>
    </row>
    <row r="26928" spans="4:4">
      <c r="D26928"/>
    </row>
    <row r="26929" spans="4:4">
      <c r="D26929"/>
    </row>
    <row r="26930" spans="4:4">
      <c r="D26930"/>
    </row>
    <row r="26931" spans="4:4">
      <c r="D26931"/>
    </row>
    <row r="26932" spans="4:4">
      <c r="D26932"/>
    </row>
    <row r="26933" spans="4:4">
      <c r="D26933"/>
    </row>
    <row r="26934" spans="4:4">
      <c r="D26934"/>
    </row>
    <row r="26935" spans="4:4">
      <c r="D26935"/>
    </row>
    <row r="26936" spans="4:4">
      <c r="D26936"/>
    </row>
    <row r="26937" spans="4:4">
      <c r="D26937"/>
    </row>
    <row r="26938" spans="4:4">
      <c r="D26938"/>
    </row>
    <row r="26939" spans="4:4">
      <c r="D26939"/>
    </row>
    <row r="26940" spans="4:4">
      <c r="D26940"/>
    </row>
    <row r="26941" spans="4:4">
      <c r="D26941"/>
    </row>
    <row r="26942" spans="4:4">
      <c r="D26942"/>
    </row>
    <row r="26943" spans="4:4">
      <c r="D26943"/>
    </row>
    <row r="26944" spans="4:4">
      <c r="D26944"/>
    </row>
    <row r="26945" spans="4:4">
      <c r="D26945"/>
    </row>
    <row r="26946" spans="4:4">
      <c r="D26946"/>
    </row>
    <row r="26947" spans="4:4">
      <c r="D26947"/>
    </row>
    <row r="26948" spans="4:4">
      <c r="D26948"/>
    </row>
    <row r="26949" spans="4:4">
      <c r="D26949"/>
    </row>
    <row r="26950" spans="4:4">
      <c r="D26950"/>
    </row>
    <row r="26951" spans="4:4">
      <c r="D26951"/>
    </row>
    <row r="26952" spans="4:4">
      <c r="D26952"/>
    </row>
    <row r="26953" spans="4:4">
      <c r="D26953"/>
    </row>
    <row r="26954" spans="4:4">
      <c r="D26954"/>
    </row>
    <row r="26955" spans="4:4">
      <c r="D26955"/>
    </row>
    <row r="26956" spans="4:4">
      <c r="D26956"/>
    </row>
    <row r="26957" spans="4:4">
      <c r="D26957"/>
    </row>
    <row r="26958" spans="4:4">
      <c r="D26958"/>
    </row>
    <row r="26959" spans="4:4">
      <c r="D26959"/>
    </row>
    <row r="26960" spans="4:4">
      <c r="D26960"/>
    </row>
    <row r="26961" spans="4:4">
      <c r="D26961"/>
    </row>
    <row r="26962" spans="4:4">
      <c r="D26962"/>
    </row>
    <row r="26963" spans="4:4">
      <c r="D26963"/>
    </row>
    <row r="26964" spans="4:4">
      <c r="D26964"/>
    </row>
    <row r="26965" spans="4:4">
      <c r="D26965"/>
    </row>
    <row r="26966" spans="4:4">
      <c r="D26966"/>
    </row>
    <row r="26967" spans="4:4">
      <c r="D26967"/>
    </row>
    <row r="26968" spans="4:4">
      <c r="D26968"/>
    </row>
    <row r="26969" spans="4:4">
      <c r="D26969"/>
    </row>
    <row r="26970" spans="4:4">
      <c r="D26970"/>
    </row>
    <row r="26971" spans="4:4">
      <c r="D26971"/>
    </row>
    <row r="26972" spans="4:4">
      <c r="D26972"/>
    </row>
    <row r="26973" spans="4:4">
      <c r="D26973"/>
    </row>
    <row r="26974" spans="4:4">
      <c r="D26974"/>
    </row>
    <row r="26975" spans="4:4">
      <c r="D26975"/>
    </row>
    <row r="26976" spans="4:4">
      <c r="D26976"/>
    </row>
    <row r="26977" spans="4:4">
      <c r="D26977"/>
    </row>
    <row r="26978" spans="4:4">
      <c r="D26978"/>
    </row>
    <row r="26979" spans="4:4">
      <c r="D26979"/>
    </row>
    <row r="26980" spans="4:4">
      <c r="D26980"/>
    </row>
    <row r="26981" spans="4:4">
      <c r="D26981"/>
    </row>
    <row r="26982" spans="4:4">
      <c r="D26982"/>
    </row>
    <row r="26983" spans="4:4">
      <c r="D26983"/>
    </row>
    <row r="26984" spans="4:4">
      <c r="D26984"/>
    </row>
    <row r="26985" spans="4:4">
      <c r="D26985"/>
    </row>
    <row r="26986" spans="4:4">
      <c r="D26986"/>
    </row>
    <row r="26987" spans="4:4">
      <c r="D26987"/>
    </row>
    <row r="26988" spans="4:4">
      <c r="D26988"/>
    </row>
    <row r="26989" spans="4:4">
      <c r="D26989"/>
    </row>
    <row r="26990" spans="4:4">
      <c r="D26990"/>
    </row>
    <row r="26991" spans="4:4">
      <c r="D26991"/>
    </row>
    <row r="26992" spans="4:4">
      <c r="D26992"/>
    </row>
    <row r="26993" spans="4:4">
      <c r="D26993"/>
    </row>
    <row r="26994" spans="4:4">
      <c r="D26994"/>
    </row>
    <row r="26995" spans="4:4">
      <c r="D26995"/>
    </row>
    <row r="26996" spans="4:4">
      <c r="D26996"/>
    </row>
    <row r="26997" spans="4:4">
      <c r="D26997"/>
    </row>
    <row r="26998" spans="4:4">
      <c r="D26998"/>
    </row>
    <row r="26999" spans="4:4">
      <c r="D26999"/>
    </row>
    <row r="27000" spans="4:4">
      <c r="D27000"/>
    </row>
    <row r="27001" spans="4:4">
      <c r="D27001"/>
    </row>
    <row r="27002" spans="4:4">
      <c r="D27002"/>
    </row>
    <row r="27003" spans="4:4">
      <c r="D27003"/>
    </row>
    <row r="27004" spans="4:4">
      <c r="D27004"/>
    </row>
    <row r="27005" spans="4:4">
      <c r="D27005"/>
    </row>
    <row r="27006" spans="4:4">
      <c r="D27006"/>
    </row>
    <row r="27007" spans="4:4">
      <c r="D27007"/>
    </row>
    <row r="27008" spans="4:4">
      <c r="D27008"/>
    </row>
    <row r="27009" spans="4:4">
      <c r="D27009"/>
    </row>
    <row r="27010" spans="4:4">
      <c r="D27010"/>
    </row>
    <row r="27011" spans="4:4">
      <c r="D27011"/>
    </row>
    <row r="27012" spans="4:4">
      <c r="D27012"/>
    </row>
    <row r="27013" spans="4:4">
      <c r="D27013"/>
    </row>
    <row r="27014" spans="4:4">
      <c r="D27014"/>
    </row>
    <row r="27015" spans="4:4">
      <c r="D27015"/>
    </row>
    <row r="27016" spans="4:4">
      <c r="D27016"/>
    </row>
    <row r="27017" spans="4:4">
      <c r="D27017"/>
    </row>
    <row r="27018" spans="4:4">
      <c r="D27018"/>
    </row>
    <row r="27019" spans="4:4">
      <c r="D27019"/>
    </row>
    <row r="27020" spans="4:4">
      <c r="D27020"/>
    </row>
    <row r="27021" spans="4:4">
      <c r="D27021"/>
    </row>
    <row r="27022" spans="4:4">
      <c r="D27022"/>
    </row>
    <row r="27023" spans="4:4">
      <c r="D27023"/>
    </row>
    <row r="27024" spans="4:4">
      <c r="D27024"/>
    </row>
    <row r="27025" spans="4:4">
      <c r="D27025"/>
    </row>
    <row r="27026" spans="4:4">
      <c r="D27026"/>
    </row>
    <row r="27027" spans="4:4">
      <c r="D27027"/>
    </row>
    <row r="27028" spans="4:4">
      <c r="D27028"/>
    </row>
    <row r="27029" spans="4:4">
      <c r="D27029"/>
    </row>
    <row r="27030" spans="4:4">
      <c r="D27030"/>
    </row>
    <row r="27031" spans="4:4">
      <c r="D27031"/>
    </row>
    <row r="27032" spans="4:4">
      <c r="D27032"/>
    </row>
    <row r="27033" spans="4:4">
      <c r="D27033"/>
    </row>
    <row r="27034" spans="4:4">
      <c r="D27034"/>
    </row>
    <row r="27035" spans="4:4">
      <c r="D27035"/>
    </row>
    <row r="27036" spans="4:4">
      <c r="D27036"/>
    </row>
    <row r="27037" spans="4:4">
      <c r="D27037"/>
    </row>
    <row r="27038" spans="4:4">
      <c r="D27038"/>
    </row>
    <row r="27039" spans="4:4">
      <c r="D27039"/>
    </row>
    <row r="27040" spans="4:4">
      <c r="D27040"/>
    </row>
    <row r="27041" spans="4:4">
      <c r="D27041"/>
    </row>
    <row r="27042" spans="4:4">
      <c r="D27042"/>
    </row>
    <row r="27043" spans="4:4">
      <c r="D27043"/>
    </row>
    <row r="27044" spans="4:4">
      <c r="D27044"/>
    </row>
    <row r="27045" spans="4:4">
      <c r="D27045"/>
    </row>
    <row r="27046" spans="4:4">
      <c r="D27046"/>
    </row>
    <row r="27047" spans="4:4">
      <c r="D27047"/>
    </row>
    <row r="27048" spans="4:4">
      <c r="D27048"/>
    </row>
    <row r="27049" spans="4:4">
      <c r="D27049"/>
    </row>
    <row r="27050" spans="4:4">
      <c r="D27050"/>
    </row>
    <row r="27051" spans="4:4">
      <c r="D27051"/>
    </row>
    <row r="27052" spans="4:4">
      <c r="D27052"/>
    </row>
    <row r="27053" spans="4:4">
      <c r="D27053"/>
    </row>
    <row r="27054" spans="4:4">
      <c r="D27054"/>
    </row>
    <row r="27055" spans="4:4">
      <c r="D27055"/>
    </row>
    <row r="27056" spans="4:4">
      <c r="D27056"/>
    </row>
    <row r="27057" spans="4:4">
      <c r="D27057"/>
    </row>
    <row r="27058" spans="4:4">
      <c r="D27058"/>
    </row>
    <row r="27059" spans="4:4">
      <c r="D27059"/>
    </row>
    <row r="27060" spans="4:4">
      <c r="D27060"/>
    </row>
    <row r="27061" spans="4:4">
      <c r="D27061"/>
    </row>
    <row r="27062" spans="4:4">
      <c r="D27062"/>
    </row>
    <row r="27063" spans="4:4">
      <c r="D27063"/>
    </row>
    <row r="27064" spans="4:4">
      <c r="D27064"/>
    </row>
    <row r="27065" spans="4:4">
      <c r="D27065"/>
    </row>
    <row r="27066" spans="4:4">
      <c r="D27066"/>
    </row>
    <row r="27067" spans="4:4">
      <c r="D27067"/>
    </row>
    <row r="27068" spans="4:4">
      <c r="D27068"/>
    </row>
    <row r="27069" spans="4:4">
      <c r="D27069"/>
    </row>
    <row r="27070" spans="4:4">
      <c r="D27070"/>
    </row>
    <row r="27071" spans="4:4">
      <c r="D27071"/>
    </row>
    <row r="27072" spans="4:4">
      <c r="D27072"/>
    </row>
    <row r="27073" spans="4:4">
      <c r="D27073"/>
    </row>
    <row r="27074" spans="4:4">
      <c r="D27074"/>
    </row>
    <row r="27075" spans="4:4">
      <c r="D27075"/>
    </row>
    <row r="27076" spans="4:4">
      <c r="D27076"/>
    </row>
    <row r="27077" spans="4:4">
      <c r="D27077"/>
    </row>
    <row r="27078" spans="4:4">
      <c r="D27078"/>
    </row>
    <row r="27079" spans="4:4">
      <c r="D27079"/>
    </row>
    <row r="27080" spans="4:4">
      <c r="D27080"/>
    </row>
    <row r="27081" spans="4:4">
      <c r="D27081"/>
    </row>
    <row r="27082" spans="4:4">
      <c r="D27082"/>
    </row>
    <row r="27083" spans="4:4">
      <c r="D27083"/>
    </row>
    <row r="27084" spans="4:4">
      <c r="D27084"/>
    </row>
    <row r="27085" spans="4:4">
      <c r="D27085"/>
    </row>
    <row r="27086" spans="4:4">
      <c r="D27086"/>
    </row>
    <row r="27087" spans="4:4">
      <c r="D27087"/>
    </row>
    <row r="27088" spans="4:4">
      <c r="D27088"/>
    </row>
    <row r="27089" spans="4:4">
      <c r="D27089"/>
    </row>
    <row r="27090" spans="4:4">
      <c r="D27090"/>
    </row>
    <row r="27091" spans="4:4">
      <c r="D27091"/>
    </row>
    <row r="27092" spans="4:4">
      <c r="D27092"/>
    </row>
    <row r="27093" spans="4:4">
      <c r="D27093"/>
    </row>
    <row r="27094" spans="4:4">
      <c r="D27094"/>
    </row>
    <row r="27095" spans="4:4">
      <c r="D27095"/>
    </row>
    <row r="27096" spans="4:4">
      <c r="D27096"/>
    </row>
    <row r="27097" spans="4:4">
      <c r="D27097"/>
    </row>
    <row r="27098" spans="4:4">
      <c r="D27098"/>
    </row>
    <row r="27099" spans="4:4">
      <c r="D27099"/>
    </row>
    <row r="27100" spans="4:4">
      <c r="D27100"/>
    </row>
    <row r="27101" spans="4:4">
      <c r="D27101"/>
    </row>
    <row r="27102" spans="4:4">
      <c r="D27102"/>
    </row>
    <row r="27103" spans="4:4">
      <c r="D27103"/>
    </row>
    <row r="27104" spans="4:4">
      <c r="D27104"/>
    </row>
    <row r="27105" spans="4:4">
      <c r="D27105"/>
    </row>
    <row r="27106" spans="4:4">
      <c r="D27106"/>
    </row>
    <row r="27107" spans="4:4">
      <c r="D27107"/>
    </row>
    <row r="27108" spans="4:4">
      <c r="D27108"/>
    </row>
    <row r="27109" spans="4:4">
      <c r="D27109"/>
    </row>
    <row r="27110" spans="4:4">
      <c r="D27110"/>
    </row>
    <row r="27111" spans="4:4">
      <c r="D27111"/>
    </row>
    <row r="27112" spans="4:4">
      <c r="D27112"/>
    </row>
    <row r="27113" spans="4:4">
      <c r="D27113"/>
    </row>
    <row r="27114" spans="4:4">
      <c r="D27114"/>
    </row>
    <row r="27115" spans="4:4">
      <c r="D27115"/>
    </row>
    <row r="27116" spans="4:4">
      <c r="D27116"/>
    </row>
    <row r="27117" spans="4:4">
      <c r="D27117"/>
    </row>
    <row r="27118" spans="4:4">
      <c r="D27118"/>
    </row>
    <row r="27119" spans="4:4">
      <c r="D27119"/>
    </row>
    <row r="27120" spans="4:4">
      <c r="D27120"/>
    </row>
    <row r="27121" spans="4:4">
      <c r="D27121"/>
    </row>
    <row r="27122" spans="4:4">
      <c r="D27122"/>
    </row>
    <row r="27123" spans="4:4">
      <c r="D27123"/>
    </row>
    <row r="27124" spans="4:4">
      <c r="D27124"/>
    </row>
    <row r="27125" spans="4:4">
      <c r="D27125"/>
    </row>
    <row r="27126" spans="4:4">
      <c r="D27126"/>
    </row>
    <row r="27127" spans="4:4">
      <c r="D27127"/>
    </row>
    <row r="27128" spans="4:4">
      <c r="D27128"/>
    </row>
    <row r="27129" spans="4:4">
      <c r="D27129"/>
    </row>
    <row r="27130" spans="4:4">
      <c r="D27130"/>
    </row>
    <row r="27131" spans="4:4">
      <c r="D27131"/>
    </row>
    <row r="27132" spans="4:4">
      <c r="D27132"/>
    </row>
    <row r="27133" spans="4:4">
      <c r="D27133"/>
    </row>
    <row r="27134" spans="4:4">
      <c r="D27134"/>
    </row>
    <row r="27135" spans="4:4">
      <c r="D27135"/>
    </row>
    <row r="27136" spans="4:4">
      <c r="D27136"/>
    </row>
    <row r="27137" spans="4:4">
      <c r="D27137"/>
    </row>
    <row r="27138" spans="4:4">
      <c r="D27138"/>
    </row>
    <row r="27139" spans="4:4">
      <c r="D27139"/>
    </row>
    <row r="27140" spans="4:4">
      <c r="D27140"/>
    </row>
    <row r="27141" spans="4:4">
      <c r="D27141"/>
    </row>
    <row r="27142" spans="4:4">
      <c r="D27142"/>
    </row>
    <row r="27143" spans="4:4">
      <c r="D27143"/>
    </row>
    <row r="27144" spans="4:4">
      <c r="D27144"/>
    </row>
    <row r="27145" spans="4:4">
      <c r="D27145"/>
    </row>
    <row r="27146" spans="4:4">
      <c r="D27146"/>
    </row>
    <row r="27147" spans="4:4">
      <c r="D27147"/>
    </row>
    <row r="27148" spans="4:4">
      <c r="D27148"/>
    </row>
    <row r="27149" spans="4:4">
      <c r="D27149"/>
    </row>
    <row r="27150" spans="4:4">
      <c r="D27150"/>
    </row>
    <row r="27151" spans="4:4">
      <c r="D27151"/>
    </row>
    <row r="27152" spans="4:4">
      <c r="D27152"/>
    </row>
    <row r="27153" spans="4:4">
      <c r="D27153"/>
    </row>
    <row r="27154" spans="4:4">
      <c r="D27154"/>
    </row>
    <row r="27155" spans="4:4">
      <c r="D27155"/>
    </row>
    <row r="27156" spans="4:4">
      <c r="D27156"/>
    </row>
    <row r="27157" spans="4:4">
      <c r="D27157"/>
    </row>
    <row r="27158" spans="4:4">
      <c r="D27158"/>
    </row>
    <row r="27159" spans="4:4">
      <c r="D27159"/>
    </row>
    <row r="27160" spans="4:4">
      <c r="D27160"/>
    </row>
    <row r="27161" spans="4:4">
      <c r="D27161"/>
    </row>
    <row r="27162" spans="4:4">
      <c r="D27162"/>
    </row>
    <row r="27163" spans="4:4">
      <c r="D27163"/>
    </row>
    <row r="27164" spans="4:4">
      <c r="D27164"/>
    </row>
    <row r="27165" spans="4:4">
      <c r="D27165"/>
    </row>
    <row r="27166" spans="4:4">
      <c r="D27166"/>
    </row>
    <row r="27167" spans="4:4">
      <c r="D27167"/>
    </row>
    <row r="27168" spans="4:4">
      <c r="D27168"/>
    </row>
    <row r="27169" spans="4:4">
      <c r="D27169"/>
    </row>
    <row r="27170" spans="4:4">
      <c r="D27170"/>
    </row>
    <row r="27171" spans="4:4">
      <c r="D27171"/>
    </row>
    <row r="27172" spans="4:4">
      <c r="D27172"/>
    </row>
    <row r="27173" spans="4:4">
      <c r="D27173"/>
    </row>
    <row r="27174" spans="4:4">
      <c r="D27174"/>
    </row>
    <row r="27175" spans="4:4">
      <c r="D27175"/>
    </row>
    <row r="27176" spans="4:4">
      <c r="D27176"/>
    </row>
    <row r="27177" spans="4:4">
      <c r="D27177"/>
    </row>
    <row r="27178" spans="4:4">
      <c r="D27178"/>
    </row>
    <row r="27179" spans="4:4">
      <c r="D27179"/>
    </row>
    <row r="27180" spans="4:4">
      <c r="D27180"/>
    </row>
    <row r="27181" spans="4:4">
      <c r="D27181"/>
    </row>
    <row r="27182" spans="4:4">
      <c r="D27182"/>
    </row>
    <row r="27183" spans="4:4">
      <c r="D27183"/>
    </row>
    <row r="27184" spans="4:4">
      <c r="D27184"/>
    </row>
    <row r="27185" spans="4:4">
      <c r="D27185"/>
    </row>
    <row r="27186" spans="4:4">
      <c r="D27186"/>
    </row>
    <row r="27187" spans="4:4">
      <c r="D27187"/>
    </row>
    <row r="27188" spans="4:4">
      <c r="D27188"/>
    </row>
    <row r="27189" spans="4:4">
      <c r="D27189"/>
    </row>
    <row r="27190" spans="4:4">
      <c r="D27190"/>
    </row>
    <row r="27191" spans="4:4">
      <c r="D27191"/>
    </row>
    <row r="27192" spans="4:4">
      <c r="D27192"/>
    </row>
    <row r="27193" spans="4:4">
      <c r="D27193"/>
    </row>
    <row r="27194" spans="4:4">
      <c r="D27194"/>
    </row>
    <row r="27195" spans="4:4">
      <c r="D27195"/>
    </row>
    <row r="27196" spans="4:4">
      <c r="D27196"/>
    </row>
    <row r="27197" spans="4:4">
      <c r="D27197"/>
    </row>
    <row r="27198" spans="4:4">
      <c r="D27198"/>
    </row>
    <row r="27199" spans="4:4">
      <c r="D27199"/>
    </row>
    <row r="27200" spans="4:4">
      <c r="D27200"/>
    </row>
    <row r="27201" spans="4:4">
      <c r="D27201"/>
    </row>
    <row r="27202" spans="4:4">
      <c r="D27202"/>
    </row>
    <row r="27203" spans="4:4">
      <c r="D27203"/>
    </row>
    <row r="27204" spans="4:4">
      <c r="D27204"/>
    </row>
    <row r="27205" spans="4:4">
      <c r="D27205"/>
    </row>
    <row r="27206" spans="4:4">
      <c r="D27206"/>
    </row>
    <row r="27207" spans="4:4">
      <c r="D27207"/>
    </row>
    <row r="27208" spans="4:4">
      <c r="D27208"/>
    </row>
    <row r="27209" spans="4:4">
      <c r="D27209"/>
    </row>
    <row r="27210" spans="4:4">
      <c r="D27210"/>
    </row>
    <row r="27211" spans="4:4">
      <c r="D27211"/>
    </row>
    <row r="27212" spans="4:4">
      <c r="D27212"/>
    </row>
    <row r="27213" spans="4:4">
      <c r="D27213"/>
    </row>
    <row r="27214" spans="4:4">
      <c r="D27214"/>
    </row>
    <row r="27215" spans="4:4">
      <c r="D27215"/>
    </row>
    <row r="27216" spans="4:4">
      <c r="D27216"/>
    </row>
    <row r="27217" spans="4:4">
      <c r="D27217"/>
    </row>
    <row r="27218" spans="4:4">
      <c r="D27218"/>
    </row>
    <row r="27219" spans="4:4">
      <c r="D27219"/>
    </row>
    <row r="27220" spans="4:4">
      <c r="D27220"/>
    </row>
    <row r="27221" spans="4:4">
      <c r="D27221"/>
    </row>
    <row r="27222" spans="4:4">
      <c r="D27222"/>
    </row>
    <row r="27223" spans="4:4">
      <c r="D27223"/>
    </row>
    <row r="27224" spans="4:4">
      <c r="D27224"/>
    </row>
    <row r="27225" spans="4:4">
      <c r="D27225"/>
    </row>
    <row r="27226" spans="4:4">
      <c r="D27226"/>
    </row>
    <row r="27227" spans="4:4">
      <c r="D27227"/>
    </row>
    <row r="27228" spans="4:4">
      <c r="D27228"/>
    </row>
    <row r="27229" spans="4:4">
      <c r="D27229"/>
    </row>
    <row r="27230" spans="4:4">
      <c r="D27230"/>
    </row>
    <row r="27231" spans="4:4">
      <c r="D27231"/>
    </row>
    <row r="27232" spans="4:4">
      <c r="D27232"/>
    </row>
    <row r="27233" spans="4:4">
      <c r="D27233"/>
    </row>
    <row r="27234" spans="4:4">
      <c r="D27234"/>
    </row>
    <row r="27235" spans="4:4">
      <c r="D27235"/>
    </row>
    <row r="27236" spans="4:4">
      <c r="D27236"/>
    </row>
    <row r="27237" spans="4:4">
      <c r="D27237"/>
    </row>
    <row r="27238" spans="4:4">
      <c r="D27238"/>
    </row>
    <row r="27239" spans="4:4">
      <c r="D27239"/>
    </row>
    <row r="27240" spans="4:4">
      <c r="D27240"/>
    </row>
    <row r="27241" spans="4:4">
      <c r="D27241"/>
    </row>
    <row r="27242" spans="4:4">
      <c r="D27242"/>
    </row>
    <row r="27243" spans="4:4">
      <c r="D27243"/>
    </row>
    <row r="27244" spans="4:4">
      <c r="D27244"/>
    </row>
    <row r="27245" spans="4:4">
      <c r="D27245"/>
    </row>
    <row r="27246" spans="4:4">
      <c r="D27246"/>
    </row>
    <row r="27247" spans="4:4">
      <c r="D27247"/>
    </row>
    <row r="27248" spans="4:4">
      <c r="D27248"/>
    </row>
    <row r="27249" spans="4:4">
      <c r="D27249"/>
    </row>
    <row r="27250" spans="4:4">
      <c r="D27250"/>
    </row>
    <row r="27251" spans="4:4">
      <c r="D27251"/>
    </row>
    <row r="27252" spans="4:4">
      <c r="D27252"/>
    </row>
    <row r="27253" spans="4:4">
      <c r="D27253"/>
    </row>
    <row r="27254" spans="4:4">
      <c r="D27254"/>
    </row>
    <row r="27255" spans="4:4">
      <c r="D27255"/>
    </row>
    <row r="27256" spans="4:4">
      <c r="D27256"/>
    </row>
    <row r="27257" spans="4:4">
      <c r="D27257"/>
    </row>
    <row r="27258" spans="4:4">
      <c r="D27258"/>
    </row>
    <row r="27259" spans="4:4">
      <c r="D27259"/>
    </row>
    <row r="27260" spans="4:4">
      <c r="D27260"/>
    </row>
    <row r="27261" spans="4:4">
      <c r="D27261"/>
    </row>
    <row r="27262" spans="4:4">
      <c r="D27262"/>
    </row>
    <row r="27263" spans="4:4">
      <c r="D27263"/>
    </row>
    <row r="27264" spans="4:4">
      <c r="D27264"/>
    </row>
    <row r="27265" spans="4:4">
      <c r="D27265"/>
    </row>
    <row r="27266" spans="4:4">
      <c r="D27266"/>
    </row>
    <row r="27267" spans="4:4">
      <c r="D27267"/>
    </row>
    <row r="27268" spans="4:4">
      <c r="D27268"/>
    </row>
    <row r="27269" spans="4:4">
      <c r="D27269"/>
    </row>
    <row r="27270" spans="4:4">
      <c r="D27270"/>
    </row>
    <row r="27271" spans="4:4">
      <c r="D27271"/>
    </row>
    <row r="27272" spans="4:4">
      <c r="D27272"/>
    </row>
    <row r="27273" spans="4:4">
      <c r="D27273"/>
    </row>
    <row r="27274" spans="4:4">
      <c r="D27274"/>
    </row>
    <row r="27275" spans="4:4">
      <c r="D27275"/>
    </row>
    <row r="27276" spans="4:4">
      <c r="D27276"/>
    </row>
    <row r="27277" spans="4:4">
      <c r="D27277"/>
    </row>
    <row r="27278" spans="4:4">
      <c r="D27278"/>
    </row>
    <row r="27279" spans="4:4">
      <c r="D27279"/>
    </row>
    <row r="27280" spans="4:4">
      <c r="D27280"/>
    </row>
    <row r="27281" spans="4:4">
      <c r="D27281"/>
    </row>
    <row r="27282" spans="4:4">
      <c r="D27282"/>
    </row>
    <row r="27283" spans="4:4">
      <c r="D27283"/>
    </row>
    <row r="27284" spans="4:4">
      <c r="D27284"/>
    </row>
    <row r="27285" spans="4:4">
      <c r="D27285"/>
    </row>
    <row r="27286" spans="4:4">
      <c r="D27286"/>
    </row>
    <row r="27287" spans="4:4">
      <c r="D27287"/>
    </row>
    <row r="27288" spans="4:4">
      <c r="D27288"/>
    </row>
    <row r="27289" spans="4:4">
      <c r="D27289"/>
    </row>
    <row r="27290" spans="4:4">
      <c r="D27290"/>
    </row>
    <row r="27291" spans="4:4">
      <c r="D27291"/>
    </row>
    <row r="27292" spans="4:4">
      <c r="D27292"/>
    </row>
    <row r="27293" spans="4:4">
      <c r="D27293"/>
    </row>
    <row r="27294" spans="4:4">
      <c r="D27294"/>
    </row>
    <row r="27295" spans="4:4">
      <c r="D27295"/>
    </row>
    <row r="27296" spans="4:4">
      <c r="D27296"/>
    </row>
    <row r="27297" spans="4:4">
      <c r="D27297"/>
    </row>
    <row r="27298" spans="4:4">
      <c r="D27298"/>
    </row>
    <row r="27299" spans="4:4">
      <c r="D27299"/>
    </row>
    <row r="27300" spans="4:4">
      <c r="D27300"/>
    </row>
    <row r="27301" spans="4:4">
      <c r="D27301"/>
    </row>
    <row r="27302" spans="4:4">
      <c r="D27302"/>
    </row>
    <row r="27303" spans="4:4">
      <c r="D27303"/>
    </row>
    <row r="27304" spans="4:4">
      <c r="D27304"/>
    </row>
    <row r="27305" spans="4:4">
      <c r="D27305"/>
    </row>
    <row r="27306" spans="4:4">
      <c r="D27306"/>
    </row>
    <row r="27307" spans="4:4">
      <c r="D27307"/>
    </row>
    <row r="27308" spans="4:4">
      <c r="D27308"/>
    </row>
    <row r="27309" spans="4:4">
      <c r="D27309"/>
    </row>
    <row r="27310" spans="4:4">
      <c r="D27310"/>
    </row>
    <row r="27311" spans="4:4">
      <c r="D27311"/>
    </row>
    <row r="27312" spans="4:4">
      <c r="D27312"/>
    </row>
    <row r="27313" spans="4:4">
      <c r="D27313"/>
    </row>
    <row r="27314" spans="4:4">
      <c r="D27314"/>
    </row>
    <row r="27315" spans="4:4">
      <c r="D27315"/>
    </row>
    <row r="27316" spans="4:4">
      <c r="D27316"/>
    </row>
    <row r="27317" spans="4:4">
      <c r="D27317"/>
    </row>
    <row r="27318" spans="4:4">
      <c r="D27318"/>
    </row>
    <row r="27319" spans="4:4">
      <c r="D27319"/>
    </row>
    <row r="27320" spans="4:4">
      <c r="D27320"/>
    </row>
    <row r="27321" spans="4:4">
      <c r="D27321"/>
    </row>
    <row r="27322" spans="4:4">
      <c r="D27322"/>
    </row>
    <row r="27323" spans="4:4">
      <c r="D27323"/>
    </row>
    <row r="27324" spans="4:4">
      <c r="D27324"/>
    </row>
    <row r="27325" spans="4:4">
      <c r="D27325"/>
    </row>
    <row r="27326" spans="4:4">
      <c r="D27326"/>
    </row>
    <row r="27327" spans="4:4">
      <c r="D27327"/>
    </row>
    <row r="27328" spans="4:4">
      <c r="D27328"/>
    </row>
    <row r="27329" spans="4:4">
      <c r="D27329"/>
    </row>
    <row r="27330" spans="4:4">
      <c r="D27330"/>
    </row>
    <row r="27331" spans="4:4">
      <c r="D27331"/>
    </row>
    <row r="27332" spans="4:4">
      <c r="D27332"/>
    </row>
    <row r="27333" spans="4:4">
      <c r="D27333"/>
    </row>
    <row r="27334" spans="4:4">
      <c r="D27334"/>
    </row>
    <row r="27335" spans="4:4">
      <c r="D27335"/>
    </row>
    <row r="27336" spans="4:4">
      <c r="D27336"/>
    </row>
    <row r="27337" spans="4:4">
      <c r="D27337"/>
    </row>
    <row r="27338" spans="4:4">
      <c r="D27338"/>
    </row>
    <row r="27339" spans="4:4">
      <c r="D27339"/>
    </row>
    <row r="27340" spans="4:4">
      <c r="D27340"/>
    </row>
    <row r="27341" spans="4:4">
      <c r="D27341"/>
    </row>
    <row r="27342" spans="4:4">
      <c r="D27342"/>
    </row>
    <row r="27343" spans="4:4">
      <c r="D27343"/>
    </row>
    <row r="27344" spans="4:4">
      <c r="D27344"/>
    </row>
    <row r="27345" spans="4:4">
      <c r="D27345"/>
    </row>
    <row r="27346" spans="4:4">
      <c r="D27346"/>
    </row>
    <row r="27347" spans="4:4">
      <c r="D27347"/>
    </row>
    <row r="27348" spans="4:4">
      <c r="D27348"/>
    </row>
    <row r="27349" spans="4:4">
      <c r="D27349"/>
    </row>
    <row r="27350" spans="4:4">
      <c r="D27350"/>
    </row>
    <row r="27351" spans="4:4">
      <c r="D27351"/>
    </row>
    <row r="27352" spans="4:4">
      <c r="D27352"/>
    </row>
    <row r="27353" spans="4:4">
      <c r="D27353"/>
    </row>
    <row r="27354" spans="4:4">
      <c r="D27354"/>
    </row>
    <row r="27355" spans="4:4">
      <c r="D27355"/>
    </row>
    <row r="27356" spans="4:4">
      <c r="D27356"/>
    </row>
    <row r="27357" spans="4:4">
      <c r="D27357"/>
    </row>
    <row r="27358" spans="4:4">
      <c r="D27358"/>
    </row>
    <row r="27359" spans="4:4">
      <c r="D27359"/>
    </row>
    <row r="27360" spans="4:4">
      <c r="D27360"/>
    </row>
    <row r="27361" spans="4:4">
      <c r="D27361"/>
    </row>
    <row r="27362" spans="4:4">
      <c r="D27362"/>
    </row>
    <row r="27363" spans="4:4">
      <c r="D27363"/>
    </row>
    <row r="27364" spans="4:4">
      <c r="D27364"/>
    </row>
    <row r="27365" spans="4:4">
      <c r="D27365"/>
    </row>
    <row r="27366" spans="4:4">
      <c r="D27366"/>
    </row>
    <row r="27367" spans="4:4">
      <c r="D27367"/>
    </row>
    <row r="27368" spans="4:4">
      <c r="D27368"/>
    </row>
    <row r="27369" spans="4:4">
      <c r="D27369"/>
    </row>
    <row r="27370" spans="4:4">
      <c r="D27370"/>
    </row>
    <row r="27371" spans="4:4">
      <c r="D27371"/>
    </row>
    <row r="27372" spans="4:4">
      <c r="D27372"/>
    </row>
    <row r="27373" spans="4:4">
      <c r="D27373"/>
    </row>
    <row r="27374" spans="4:4">
      <c r="D27374"/>
    </row>
    <row r="27375" spans="4:4">
      <c r="D27375"/>
    </row>
    <row r="27376" spans="4:4">
      <c r="D27376"/>
    </row>
    <row r="27377" spans="4:4">
      <c r="D27377"/>
    </row>
    <row r="27378" spans="4:4">
      <c r="D27378"/>
    </row>
    <row r="27379" spans="4:4">
      <c r="D27379"/>
    </row>
    <row r="27380" spans="4:4">
      <c r="D27380"/>
    </row>
    <row r="27381" spans="4:4">
      <c r="D27381"/>
    </row>
    <row r="27382" spans="4:4">
      <c r="D27382"/>
    </row>
    <row r="27383" spans="4:4">
      <c r="D27383"/>
    </row>
    <row r="27384" spans="4:4">
      <c r="D27384"/>
    </row>
    <row r="27385" spans="4:4">
      <c r="D27385"/>
    </row>
    <row r="27386" spans="4:4">
      <c r="D27386"/>
    </row>
    <row r="27387" spans="4:4">
      <c r="D27387"/>
    </row>
    <row r="27388" spans="4:4">
      <c r="D27388"/>
    </row>
    <row r="27389" spans="4:4">
      <c r="D27389"/>
    </row>
    <row r="27390" spans="4:4">
      <c r="D27390"/>
    </row>
    <row r="27391" spans="4:4">
      <c r="D27391"/>
    </row>
    <row r="27392" spans="4:4">
      <c r="D27392"/>
    </row>
    <row r="27393" spans="4:4">
      <c r="D27393"/>
    </row>
    <row r="27394" spans="4:4">
      <c r="D27394"/>
    </row>
    <row r="27395" spans="4:4">
      <c r="D27395"/>
    </row>
    <row r="27396" spans="4:4">
      <c r="D27396"/>
    </row>
    <row r="27397" spans="4:4">
      <c r="D27397"/>
    </row>
    <row r="27398" spans="4:4">
      <c r="D27398"/>
    </row>
    <row r="27399" spans="4:4">
      <c r="D27399"/>
    </row>
    <row r="27400" spans="4:4">
      <c r="D27400"/>
    </row>
    <row r="27401" spans="4:4">
      <c r="D27401"/>
    </row>
    <row r="27402" spans="4:4">
      <c r="D27402"/>
    </row>
    <row r="27403" spans="4:4">
      <c r="D27403"/>
    </row>
    <row r="27404" spans="4:4">
      <c r="D27404"/>
    </row>
    <row r="27405" spans="4:4">
      <c r="D27405"/>
    </row>
    <row r="27406" spans="4:4">
      <c r="D27406"/>
    </row>
    <row r="27407" spans="4:4">
      <c r="D27407"/>
    </row>
    <row r="27408" spans="4:4">
      <c r="D27408"/>
    </row>
    <row r="27409" spans="4:4">
      <c r="D27409"/>
    </row>
    <row r="27410" spans="4:4">
      <c r="D27410"/>
    </row>
    <row r="27411" spans="4:4">
      <c r="D27411"/>
    </row>
    <row r="27412" spans="4:4">
      <c r="D27412"/>
    </row>
    <row r="27413" spans="4:4">
      <c r="D27413"/>
    </row>
    <row r="27414" spans="4:4">
      <c r="D27414"/>
    </row>
    <row r="27415" spans="4:4">
      <c r="D27415"/>
    </row>
    <row r="27416" spans="4:4">
      <c r="D27416"/>
    </row>
    <row r="27417" spans="4:4">
      <c r="D27417"/>
    </row>
    <row r="27418" spans="4:4">
      <c r="D27418"/>
    </row>
    <row r="27419" spans="4:4">
      <c r="D27419"/>
    </row>
    <row r="27420" spans="4:4">
      <c r="D27420"/>
    </row>
    <row r="27421" spans="4:4">
      <c r="D27421"/>
    </row>
    <row r="27422" spans="4:4">
      <c r="D27422"/>
    </row>
    <row r="27423" spans="4:4">
      <c r="D27423"/>
    </row>
    <row r="27424" spans="4:4">
      <c r="D27424"/>
    </row>
    <row r="27425" spans="4:4">
      <c r="D27425"/>
    </row>
    <row r="27426" spans="4:4">
      <c r="D27426"/>
    </row>
    <row r="27427" spans="4:4">
      <c r="D27427"/>
    </row>
    <row r="27428" spans="4:4">
      <c r="D27428"/>
    </row>
    <row r="27429" spans="4:4">
      <c r="D27429"/>
    </row>
    <row r="27430" spans="4:4">
      <c r="D27430"/>
    </row>
    <row r="27431" spans="4:4">
      <c r="D27431"/>
    </row>
    <row r="27432" spans="4:4">
      <c r="D27432"/>
    </row>
    <row r="27433" spans="4:4">
      <c r="D27433"/>
    </row>
    <row r="27434" spans="4:4">
      <c r="D27434"/>
    </row>
    <row r="27435" spans="4:4">
      <c r="D27435"/>
    </row>
    <row r="27436" spans="4:4">
      <c r="D27436"/>
    </row>
    <row r="27437" spans="4:4">
      <c r="D27437"/>
    </row>
    <row r="27438" spans="4:4">
      <c r="D27438"/>
    </row>
    <row r="27439" spans="4:4">
      <c r="D27439"/>
    </row>
    <row r="27440" spans="4:4">
      <c r="D27440"/>
    </row>
    <row r="27441" spans="4:4">
      <c r="D27441"/>
    </row>
    <row r="27442" spans="4:4">
      <c r="D27442"/>
    </row>
    <row r="27443" spans="4:4">
      <c r="D27443"/>
    </row>
    <row r="27444" spans="4:4">
      <c r="D27444"/>
    </row>
    <row r="27445" spans="4:4">
      <c r="D27445"/>
    </row>
    <row r="27446" spans="4:4">
      <c r="D27446"/>
    </row>
    <row r="27447" spans="4:4">
      <c r="D27447"/>
    </row>
    <row r="27448" spans="4:4">
      <c r="D27448"/>
    </row>
    <row r="27449" spans="4:4">
      <c r="D27449"/>
    </row>
    <row r="27450" spans="4:4">
      <c r="D27450"/>
    </row>
    <row r="27451" spans="4:4">
      <c r="D27451"/>
    </row>
    <row r="27452" spans="4:4">
      <c r="D27452"/>
    </row>
    <row r="27453" spans="4:4">
      <c r="D27453"/>
    </row>
    <row r="27454" spans="4:4">
      <c r="D27454"/>
    </row>
    <row r="27455" spans="4:4">
      <c r="D27455"/>
    </row>
    <row r="27456" spans="4:4">
      <c r="D27456"/>
    </row>
    <row r="27457" spans="4:4">
      <c r="D27457"/>
    </row>
    <row r="27458" spans="4:4">
      <c r="D27458"/>
    </row>
    <row r="27459" spans="4:4">
      <c r="D27459"/>
    </row>
    <row r="27460" spans="4:4">
      <c r="D27460"/>
    </row>
    <row r="27461" spans="4:4">
      <c r="D27461"/>
    </row>
    <row r="27462" spans="4:4">
      <c r="D27462"/>
    </row>
    <row r="27463" spans="4:4">
      <c r="D27463"/>
    </row>
    <row r="27464" spans="4:4">
      <c r="D27464"/>
    </row>
    <row r="27465" spans="4:4">
      <c r="D27465"/>
    </row>
    <row r="27466" spans="4:4">
      <c r="D27466"/>
    </row>
    <row r="27467" spans="4:4">
      <c r="D27467"/>
    </row>
    <row r="27468" spans="4:4">
      <c r="D27468"/>
    </row>
    <row r="27469" spans="4:4">
      <c r="D27469"/>
    </row>
    <row r="27470" spans="4:4">
      <c r="D27470"/>
    </row>
    <row r="27471" spans="4:4">
      <c r="D27471"/>
    </row>
    <row r="27472" spans="4:4">
      <c r="D27472"/>
    </row>
    <row r="27473" spans="4:4">
      <c r="D27473"/>
    </row>
    <row r="27474" spans="4:4">
      <c r="D27474"/>
    </row>
    <row r="27475" spans="4:4">
      <c r="D27475"/>
    </row>
    <row r="27476" spans="4:4">
      <c r="D27476"/>
    </row>
    <row r="27477" spans="4:4">
      <c r="D27477"/>
    </row>
    <row r="27478" spans="4:4">
      <c r="D27478"/>
    </row>
    <row r="27479" spans="4:4">
      <c r="D27479"/>
    </row>
    <row r="27480" spans="4:4">
      <c r="D27480"/>
    </row>
    <row r="27481" spans="4:4">
      <c r="D27481"/>
    </row>
    <row r="27482" spans="4:4">
      <c r="D27482"/>
    </row>
    <row r="27483" spans="4:4">
      <c r="D27483"/>
    </row>
    <row r="27484" spans="4:4">
      <c r="D27484"/>
    </row>
    <row r="27485" spans="4:4">
      <c r="D27485"/>
    </row>
    <row r="27486" spans="4:4">
      <c r="D27486"/>
    </row>
    <row r="27487" spans="4:4">
      <c r="D27487"/>
    </row>
    <row r="27488" spans="4:4">
      <c r="D27488"/>
    </row>
    <row r="27489" spans="4:4">
      <c r="D27489"/>
    </row>
    <row r="27490" spans="4:4">
      <c r="D27490"/>
    </row>
    <row r="27491" spans="4:4">
      <c r="D27491"/>
    </row>
    <row r="27492" spans="4:4">
      <c r="D27492"/>
    </row>
    <row r="27493" spans="4:4">
      <c r="D27493"/>
    </row>
    <row r="27494" spans="4:4">
      <c r="D27494"/>
    </row>
    <row r="27495" spans="4:4">
      <c r="D27495"/>
    </row>
    <row r="27496" spans="4:4">
      <c r="D27496"/>
    </row>
    <row r="27497" spans="4:4">
      <c r="D27497"/>
    </row>
    <row r="27498" spans="4:4">
      <c r="D27498"/>
    </row>
    <row r="27499" spans="4:4">
      <c r="D27499"/>
    </row>
    <row r="27500" spans="4:4">
      <c r="D27500"/>
    </row>
    <row r="27501" spans="4:4">
      <c r="D27501"/>
    </row>
    <row r="27502" spans="4:4">
      <c r="D27502"/>
    </row>
    <row r="27503" spans="4:4">
      <c r="D27503"/>
    </row>
    <row r="27504" spans="4:4">
      <c r="D27504"/>
    </row>
    <row r="27505" spans="4:4">
      <c r="D27505"/>
    </row>
    <row r="27506" spans="4:4">
      <c r="D27506"/>
    </row>
    <row r="27507" spans="4:4">
      <c r="D27507"/>
    </row>
    <row r="27508" spans="4:4">
      <c r="D27508"/>
    </row>
    <row r="27509" spans="4:4">
      <c r="D27509"/>
    </row>
    <row r="27510" spans="4:4">
      <c r="D27510"/>
    </row>
    <row r="27511" spans="4:4">
      <c r="D27511"/>
    </row>
    <row r="27512" spans="4:4">
      <c r="D27512"/>
    </row>
    <row r="27513" spans="4:4">
      <c r="D27513"/>
    </row>
    <row r="27514" spans="4:4">
      <c r="D27514"/>
    </row>
    <row r="27515" spans="4:4">
      <c r="D27515"/>
    </row>
    <row r="27516" spans="4:4">
      <c r="D27516"/>
    </row>
    <row r="27517" spans="4:4">
      <c r="D27517"/>
    </row>
    <row r="27518" spans="4:4">
      <c r="D27518"/>
    </row>
    <row r="27519" spans="4:4">
      <c r="D27519"/>
    </row>
    <row r="27520" spans="4:4">
      <c r="D27520"/>
    </row>
    <row r="27521" spans="4:4">
      <c r="D27521"/>
    </row>
    <row r="27522" spans="4:4">
      <c r="D27522"/>
    </row>
    <row r="27523" spans="4:4">
      <c r="D27523"/>
    </row>
    <row r="27524" spans="4:4">
      <c r="D27524"/>
    </row>
    <row r="27525" spans="4:4">
      <c r="D27525"/>
    </row>
    <row r="27526" spans="4:4">
      <c r="D27526"/>
    </row>
    <row r="27527" spans="4:4">
      <c r="D27527"/>
    </row>
    <row r="27528" spans="4:4">
      <c r="D27528"/>
    </row>
    <row r="27529" spans="4:4">
      <c r="D27529"/>
    </row>
    <row r="27530" spans="4:4">
      <c r="D27530"/>
    </row>
    <row r="27531" spans="4:4">
      <c r="D27531"/>
    </row>
    <row r="27532" spans="4:4">
      <c r="D27532"/>
    </row>
    <row r="27533" spans="4:4">
      <c r="D27533"/>
    </row>
    <row r="27534" spans="4:4">
      <c r="D27534"/>
    </row>
    <row r="27535" spans="4:4">
      <c r="D27535"/>
    </row>
    <row r="27536" spans="4:4">
      <c r="D27536"/>
    </row>
    <row r="27537" spans="4:4">
      <c r="D27537"/>
    </row>
    <row r="27538" spans="4:4">
      <c r="D27538"/>
    </row>
    <row r="27539" spans="4:4">
      <c r="D27539"/>
    </row>
    <row r="27540" spans="4:4">
      <c r="D27540"/>
    </row>
    <row r="27541" spans="4:4">
      <c r="D27541"/>
    </row>
    <row r="27542" spans="4:4">
      <c r="D27542"/>
    </row>
    <row r="27543" spans="4:4">
      <c r="D27543"/>
    </row>
    <row r="27544" spans="4:4">
      <c r="D27544"/>
    </row>
    <row r="27545" spans="4:4">
      <c r="D27545"/>
    </row>
    <row r="27546" spans="4:4">
      <c r="D27546"/>
    </row>
    <row r="27547" spans="4:4">
      <c r="D27547"/>
    </row>
    <row r="27548" spans="4:4">
      <c r="D27548"/>
    </row>
    <row r="27549" spans="4:4">
      <c r="D27549"/>
    </row>
    <row r="27550" spans="4:4">
      <c r="D27550"/>
    </row>
    <row r="27551" spans="4:4">
      <c r="D27551"/>
    </row>
    <row r="27552" spans="4:4">
      <c r="D27552"/>
    </row>
    <row r="27553" spans="4:4">
      <c r="D27553"/>
    </row>
    <row r="27554" spans="4:4">
      <c r="D27554"/>
    </row>
    <row r="27555" spans="4:4">
      <c r="D27555"/>
    </row>
    <row r="27556" spans="4:4">
      <c r="D27556"/>
    </row>
    <row r="27557" spans="4:4">
      <c r="D27557"/>
    </row>
    <row r="27558" spans="4:4">
      <c r="D27558"/>
    </row>
    <row r="27559" spans="4:4">
      <c r="D27559"/>
    </row>
    <row r="27560" spans="4:4">
      <c r="D27560"/>
    </row>
    <row r="27561" spans="4:4">
      <c r="D27561"/>
    </row>
    <row r="27562" spans="4:4">
      <c r="D27562"/>
    </row>
    <row r="27563" spans="4:4">
      <c r="D27563"/>
    </row>
    <row r="27564" spans="4:4">
      <c r="D27564"/>
    </row>
    <row r="27565" spans="4:4">
      <c r="D27565"/>
    </row>
    <row r="27566" spans="4:4">
      <c r="D27566"/>
    </row>
    <row r="27567" spans="4:4">
      <c r="D27567"/>
    </row>
    <row r="27568" spans="4:4">
      <c r="D27568"/>
    </row>
    <row r="27569" spans="4:4">
      <c r="D27569"/>
    </row>
    <row r="27570" spans="4:4">
      <c r="D27570"/>
    </row>
    <row r="27571" spans="4:4">
      <c r="D27571"/>
    </row>
    <row r="27572" spans="4:4">
      <c r="D27572"/>
    </row>
    <row r="27573" spans="4:4">
      <c r="D27573"/>
    </row>
    <row r="27574" spans="4:4">
      <c r="D27574"/>
    </row>
    <row r="27575" spans="4:4">
      <c r="D27575"/>
    </row>
    <row r="27576" spans="4:4">
      <c r="D27576"/>
    </row>
    <row r="27577" spans="4:4">
      <c r="D27577"/>
    </row>
    <row r="27578" spans="4:4">
      <c r="D27578"/>
    </row>
    <row r="27579" spans="4:4">
      <c r="D27579"/>
    </row>
    <row r="27580" spans="4:4">
      <c r="D27580"/>
    </row>
    <row r="27581" spans="4:4">
      <c r="D27581"/>
    </row>
    <row r="27582" spans="4:4">
      <c r="D27582"/>
    </row>
    <row r="27583" spans="4:4">
      <c r="D27583"/>
    </row>
    <row r="27584" spans="4:4">
      <c r="D27584"/>
    </row>
    <row r="27585" spans="4:4">
      <c r="D27585"/>
    </row>
    <row r="27586" spans="4:4">
      <c r="D27586"/>
    </row>
    <row r="27587" spans="4:4">
      <c r="D27587"/>
    </row>
    <row r="27588" spans="4:4">
      <c r="D27588"/>
    </row>
    <row r="27589" spans="4:4">
      <c r="D27589"/>
    </row>
    <row r="27590" spans="4:4">
      <c r="D27590"/>
    </row>
    <row r="27591" spans="4:4">
      <c r="D27591"/>
    </row>
    <row r="27592" spans="4:4">
      <c r="D27592"/>
    </row>
    <row r="27593" spans="4:4">
      <c r="D27593"/>
    </row>
    <row r="27594" spans="4:4">
      <c r="D27594"/>
    </row>
    <row r="27595" spans="4:4">
      <c r="D27595"/>
    </row>
    <row r="27596" spans="4:4">
      <c r="D27596"/>
    </row>
    <row r="27597" spans="4:4">
      <c r="D27597"/>
    </row>
    <row r="27598" spans="4:4">
      <c r="D27598"/>
    </row>
    <row r="27599" spans="4:4">
      <c r="D27599"/>
    </row>
    <row r="27600" spans="4:4">
      <c r="D27600"/>
    </row>
    <row r="27601" spans="4:4">
      <c r="D27601"/>
    </row>
    <row r="27602" spans="4:4">
      <c r="D27602"/>
    </row>
    <row r="27603" spans="4:4">
      <c r="D27603"/>
    </row>
    <row r="27604" spans="4:4">
      <c r="D27604"/>
    </row>
    <row r="27605" spans="4:4">
      <c r="D27605"/>
    </row>
    <row r="27606" spans="4:4">
      <c r="D27606"/>
    </row>
    <row r="27607" spans="4:4">
      <c r="D27607"/>
    </row>
    <row r="27608" spans="4:4">
      <c r="D27608"/>
    </row>
    <row r="27609" spans="4:4">
      <c r="D27609"/>
    </row>
    <row r="27610" spans="4:4">
      <c r="D27610"/>
    </row>
    <row r="27611" spans="4:4">
      <c r="D27611"/>
    </row>
    <row r="27612" spans="4:4">
      <c r="D27612"/>
    </row>
    <row r="27613" spans="4:4">
      <c r="D27613"/>
    </row>
    <row r="27614" spans="4:4">
      <c r="D27614"/>
    </row>
    <row r="27615" spans="4:4">
      <c r="D27615"/>
    </row>
    <row r="27616" spans="4:4">
      <c r="D27616"/>
    </row>
    <row r="27617" spans="4:4">
      <c r="D27617"/>
    </row>
    <row r="27618" spans="4:4">
      <c r="D27618"/>
    </row>
    <row r="27619" spans="4:4">
      <c r="D27619"/>
    </row>
    <row r="27620" spans="4:4">
      <c r="D27620"/>
    </row>
    <row r="27621" spans="4:4">
      <c r="D27621"/>
    </row>
    <row r="27622" spans="4:4">
      <c r="D27622"/>
    </row>
    <row r="27623" spans="4:4">
      <c r="D27623"/>
    </row>
    <row r="27624" spans="4:4">
      <c r="D27624"/>
    </row>
    <row r="27625" spans="4:4">
      <c r="D27625"/>
    </row>
    <row r="27626" spans="4:4">
      <c r="D27626"/>
    </row>
    <row r="27627" spans="4:4">
      <c r="D27627"/>
    </row>
    <row r="27628" spans="4:4">
      <c r="D27628"/>
    </row>
    <row r="27629" spans="4:4">
      <c r="D27629"/>
    </row>
    <row r="27630" spans="4:4">
      <c r="D27630"/>
    </row>
    <row r="27631" spans="4:4">
      <c r="D27631"/>
    </row>
    <row r="27632" spans="4:4">
      <c r="D27632"/>
    </row>
    <row r="27633" spans="4:4">
      <c r="D27633"/>
    </row>
    <row r="27634" spans="4:4">
      <c r="D27634"/>
    </row>
    <row r="27635" spans="4:4">
      <c r="D27635"/>
    </row>
    <row r="27636" spans="4:4">
      <c r="D27636"/>
    </row>
    <row r="27637" spans="4:4">
      <c r="D27637"/>
    </row>
    <row r="27638" spans="4:4">
      <c r="D27638"/>
    </row>
    <row r="27639" spans="4:4">
      <c r="D27639"/>
    </row>
    <row r="27640" spans="4:4">
      <c r="D27640"/>
    </row>
    <row r="27641" spans="4:4">
      <c r="D27641"/>
    </row>
    <row r="27642" spans="4:4">
      <c r="D27642"/>
    </row>
    <row r="27643" spans="4:4">
      <c r="D27643"/>
    </row>
    <row r="27644" spans="4:4">
      <c r="D27644"/>
    </row>
    <row r="27645" spans="4:4">
      <c r="D27645"/>
    </row>
    <row r="27646" spans="4:4">
      <c r="D27646"/>
    </row>
    <row r="27647" spans="4:4">
      <c r="D27647"/>
    </row>
    <row r="27648" spans="4:4">
      <c r="D27648"/>
    </row>
    <row r="27649" spans="4:4">
      <c r="D27649"/>
    </row>
    <row r="27650" spans="4:4">
      <c r="D27650"/>
    </row>
    <row r="27651" spans="4:4">
      <c r="D27651"/>
    </row>
    <row r="27652" spans="4:4">
      <c r="D27652"/>
    </row>
    <row r="27653" spans="4:4">
      <c r="D27653"/>
    </row>
    <row r="27654" spans="4:4">
      <c r="D27654"/>
    </row>
    <row r="27655" spans="4:4">
      <c r="D27655"/>
    </row>
    <row r="27656" spans="4:4">
      <c r="D27656"/>
    </row>
    <row r="27657" spans="4:4">
      <c r="D27657"/>
    </row>
    <row r="27658" spans="4:4">
      <c r="D27658"/>
    </row>
    <row r="27659" spans="4:4">
      <c r="D27659"/>
    </row>
    <row r="27660" spans="4:4">
      <c r="D27660"/>
    </row>
    <row r="27661" spans="4:4">
      <c r="D27661"/>
    </row>
    <row r="27662" spans="4:4">
      <c r="D27662"/>
    </row>
    <row r="27663" spans="4:4">
      <c r="D27663"/>
    </row>
    <row r="27664" spans="4:4">
      <c r="D27664"/>
    </row>
    <row r="27665" spans="4:4">
      <c r="D27665"/>
    </row>
    <row r="27666" spans="4:4">
      <c r="D27666"/>
    </row>
    <row r="27667" spans="4:4">
      <c r="D27667"/>
    </row>
    <row r="27668" spans="4:4">
      <c r="D27668"/>
    </row>
    <row r="27669" spans="4:4">
      <c r="D27669"/>
    </row>
    <row r="27670" spans="4:4">
      <c r="D27670"/>
    </row>
    <row r="27671" spans="4:4">
      <c r="D27671"/>
    </row>
    <row r="27672" spans="4:4">
      <c r="D27672"/>
    </row>
    <row r="27673" spans="4:4">
      <c r="D27673"/>
    </row>
    <row r="27674" spans="4:4">
      <c r="D27674"/>
    </row>
    <row r="27675" spans="4:4">
      <c r="D27675"/>
    </row>
    <row r="27676" spans="4:4">
      <c r="D27676"/>
    </row>
    <row r="27677" spans="4:4">
      <c r="D27677"/>
    </row>
    <row r="27678" spans="4:4">
      <c r="D27678"/>
    </row>
    <row r="27679" spans="4:4">
      <c r="D27679"/>
    </row>
    <row r="27680" spans="4:4">
      <c r="D27680"/>
    </row>
    <row r="27681" spans="4:4">
      <c r="D27681"/>
    </row>
    <row r="27682" spans="4:4">
      <c r="D27682"/>
    </row>
    <row r="27683" spans="4:4">
      <c r="D27683"/>
    </row>
    <row r="27684" spans="4:4">
      <c r="D27684"/>
    </row>
    <row r="27685" spans="4:4">
      <c r="D27685"/>
    </row>
    <row r="27686" spans="4:4">
      <c r="D27686"/>
    </row>
    <row r="27687" spans="4:4">
      <c r="D27687"/>
    </row>
    <row r="27688" spans="4:4">
      <c r="D27688"/>
    </row>
    <row r="27689" spans="4:4">
      <c r="D27689"/>
    </row>
    <row r="27690" spans="4:4">
      <c r="D27690"/>
    </row>
    <row r="27691" spans="4:4">
      <c r="D27691"/>
    </row>
    <row r="27692" spans="4:4">
      <c r="D27692"/>
    </row>
    <row r="27693" spans="4:4">
      <c r="D27693"/>
    </row>
    <row r="27694" spans="4:4">
      <c r="D27694"/>
    </row>
    <row r="27695" spans="4:4">
      <c r="D27695"/>
    </row>
    <row r="27696" spans="4:4">
      <c r="D27696"/>
    </row>
    <row r="27697" spans="4:4">
      <c r="D27697"/>
    </row>
    <row r="27698" spans="4:4">
      <c r="D27698"/>
    </row>
    <row r="27699" spans="4:4">
      <c r="D27699"/>
    </row>
    <row r="27700" spans="4:4">
      <c r="D27700"/>
    </row>
    <row r="27701" spans="4:4">
      <c r="D27701"/>
    </row>
    <row r="27702" spans="4:4">
      <c r="D27702"/>
    </row>
    <row r="27703" spans="4:4">
      <c r="D27703"/>
    </row>
    <row r="27704" spans="4:4">
      <c r="D27704"/>
    </row>
    <row r="27705" spans="4:4">
      <c r="D27705"/>
    </row>
    <row r="27706" spans="4:4">
      <c r="D27706"/>
    </row>
    <row r="27707" spans="4:4">
      <c r="D27707"/>
    </row>
    <row r="27708" spans="4:4">
      <c r="D27708"/>
    </row>
    <row r="27709" spans="4:4">
      <c r="D27709"/>
    </row>
    <row r="27710" spans="4:4">
      <c r="D27710"/>
    </row>
    <row r="27711" spans="4:4">
      <c r="D27711"/>
    </row>
    <row r="27712" spans="4:4">
      <c r="D27712"/>
    </row>
    <row r="27713" spans="4:4">
      <c r="D27713"/>
    </row>
    <row r="27714" spans="4:4">
      <c r="D27714"/>
    </row>
    <row r="27715" spans="4:4">
      <c r="D27715"/>
    </row>
    <row r="27716" spans="4:4">
      <c r="D27716"/>
    </row>
    <row r="27717" spans="4:4">
      <c r="D27717"/>
    </row>
    <row r="27718" spans="4:4">
      <c r="D27718"/>
    </row>
    <row r="27719" spans="4:4">
      <c r="D27719"/>
    </row>
    <row r="27720" spans="4:4">
      <c r="D27720"/>
    </row>
    <row r="27721" spans="4:4">
      <c r="D27721"/>
    </row>
    <row r="27722" spans="4:4">
      <c r="D27722"/>
    </row>
    <row r="27723" spans="4:4">
      <c r="D27723"/>
    </row>
    <row r="27724" spans="4:4">
      <c r="D27724"/>
    </row>
    <row r="27725" spans="4:4">
      <c r="D27725"/>
    </row>
    <row r="27726" spans="4:4">
      <c r="D27726"/>
    </row>
    <row r="27727" spans="4:4">
      <c r="D27727"/>
    </row>
    <row r="27728" spans="4:4">
      <c r="D27728"/>
    </row>
    <row r="27729" spans="4:4">
      <c r="D27729"/>
    </row>
    <row r="27730" spans="4:4">
      <c r="D27730"/>
    </row>
    <row r="27731" spans="4:4">
      <c r="D27731"/>
    </row>
    <row r="27732" spans="4:4">
      <c r="D27732"/>
    </row>
    <row r="27733" spans="4:4">
      <c r="D27733"/>
    </row>
    <row r="27734" spans="4:4">
      <c r="D27734"/>
    </row>
    <row r="27735" spans="4:4">
      <c r="D27735"/>
    </row>
    <row r="27736" spans="4:4">
      <c r="D27736"/>
    </row>
    <row r="27737" spans="4:4">
      <c r="D27737"/>
    </row>
    <row r="27738" spans="4:4">
      <c r="D27738"/>
    </row>
    <row r="27739" spans="4:4">
      <c r="D27739"/>
    </row>
    <row r="27740" spans="4:4">
      <c r="D27740"/>
    </row>
    <row r="27741" spans="4:4">
      <c r="D27741"/>
    </row>
    <row r="27742" spans="4:4">
      <c r="D27742"/>
    </row>
    <row r="27743" spans="4:4">
      <c r="D27743"/>
    </row>
    <row r="27744" spans="4:4">
      <c r="D27744"/>
    </row>
    <row r="27745" spans="4:4">
      <c r="D27745"/>
    </row>
    <row r="27746" spans="4:4">
      <c r="D27746"/>
    </row>
    <row r="27747" spans="4:4">
      <c r="D27747"/>
    </row>
    <row r="27748" spans="4:4">
      <c r="D27748"/>
    </row>
    <row r="27749" spans="4:4">
      <c r="D27749"/>
    </row>
    <row r="27750" spans="4:4">
      <c r="D27750"/>
    </row>
    <row r="27751" spans="4:4">
      <c r="D27751"/>
    </row>
    <row r="27752" spans="4:4">
      <c r="D27752"/>
    </row>
    <row r="27753" spans="4:4">
      <c r="D27753"/>
    </row>
    <row r="27754" spans="4:4">
      <c r="D27754"/>
    </row>
    <row r="27755" spans="4:4">
      <c r="D27755"/>
    </row>
    <row r="27756" spans="4:4">
      <c r="D27756"/>
    </row>
    <row r="27757" spans="4:4">
      <c r="D27757"/>
    </row>
    <row r="27758" spans="4:4">
      <c r="D27758"/>
    </row>
    <row r="27759" spans="4:4">
      <c r="D27759"/>
    </row>
    <row r="27760" spans="4:4">
      <c r="D27760"/>
    </row>
    <row r="27761" spans="4:4">
      <c r="D27761"/>
    </row>
    <row r="27762" spans="4:4">
      <c r="D27762"/>
    </row>
    <row r="27763" spans="4:4">
      <c r="D27763"/>
    </row>
    <row r="27764" spans="4:4">
      <c r="D27764"/>
    </row>
    <row r="27765" spans="4:4">
      <c r="D27765"/>
    </row>
    <row r="27766" spans="4:4">
      <c r="D27766"/>
    </row>
    <row r="27767" spans="4:4">
      <c r="D27767"/>
    </row>
    <row r="27768" spans="4:4">
      <c r="D27768"/>
    </row>
    <row r="27769" spans="4:4">
      <c r="D27769"/>
    </row>
    <row r="27770" spans="4:4">
      <c r="D27770"/>
    </row>
    <row r="27771" spans="4:4">
      <c r="D27771"/>
    </row>
    <row r="27772" spans="4:4">
      <c r="D27772"/>
    </row>
    <row r="27773" spans="4:4">
      <c r="D27773"/>
    </row>
    <row r="27774" spans="4:4">
      <c r="D27774"/>
    </row>
    <row r="27775" spans="4:4">
      <c r="D27775"/>
    </row>
    <row r="27776" spans="4:4">
      <c r="D27776"/>
    </row>
    <row r="27777" spans="4:4">
      <c r="D27777"/>
    </row>
    <row r="27778" spans="4:4">
      <c r="D27778"/>
    </row>
    <row r="27779" spans="4:4">
      <c r="D27779"/>
    </row>
    <row r="27780" spans="4:4">
      <c r="D27780"/>
    </row>
    <row r="27781" spans="4:4">
      <c r="D27781"/>
    </row>
    <row r="27782" spans="4:4">
      <c r="D27782"/>
    </row>
    <row r="27783" spans="4:4">
      <c r="D27783"/>
    </row>
    <row r="27784" spans="4:4">
      <c r="D27784"/>
    </row>
    <row r="27785" spans="4:4">
      <c r="D27785"/>
    </row>
    <row r="27786" spans="4:4">
      <c r="D27786"/>
    </row>
    <row r="27787" spans="4:4">
      <c r="D27787"/>
    </row>
    <row r="27788" spans="4:4">
      <c r="D27788"/>
    </row>
    <row r="27789" spans="4:4">
      <c r="D27789"/>
    </row>
    <row r="27790" spans="4:4">
      <c r="D27790"/>
    </row>
    <row r="27791" spans="4:4">
      <c r="D27791"/>
    </row>
    <row r="27792" spans="4:4">
      <c r="D27792"/>
    </row>
    <row r="27793" spans="4:4">
      <c r="D27793"/>
    </row>
    <row r="27794" spans="4:4">
      <c r="D27794"/>
    </row>
    <row r="27795" spans="4:4">
      <c r="D27795"/>
    </row>
    <row r="27796" spans="4:4">
      <c r="D27796"/>
    </row>
    <row r="27797" spans="4:4">
      <c r="D27797"/>
    </row>
    <row r="27798" spans="4:4">
      <c r="D27798"/>
    </row>
    <row r="27799" spans="4:4">
      <c r="D27799"/>
    </row>
    <row r="27800" spans="4:4">
      <c r="D27800"/>
    </row>
    <row r="27801" spans="4:4">
      <c r="D27801"/>
    </row>
    <row r="27802" spans="4:4">
      <c r="D27802"/>
    </row>
    <row r="27803" spans="4:4">
      <c r="D27803"/>
    </row>
    <row r="27804" spans="4:4">
      <c r="D27804"/>
    </row>
    <row r="27805" spans="4:4">
      <c r="D27805"/>
    </row>
    <row r="27806" spans="4:4">
      <c r="D27806"/>
    </row>
    <row r="27807" spans="4:4">
      <c r="D27807"/>
    </row>
    <row r="27808" spans="4:4">
      <c r="D27808"/>
    </row>
    <row r="27809" spans="4:4">
      <c r="D27809"/>
    </row>
    <row r="27810" spans="4:4">
      <c r="D27810"/>
    </row>
    <row r="27811" spans="4:4">
      <c r="D27811"/>
    </row>
    <row r="27812" spans="4:4">
      <c r="D27812"/>
    </row>
    <row r="27813" spans="4:4">
      <c r="D27813"/>
    </row>
    <row r="27814" spans="4:4">
      <c r="D27814"/>
    </row>
    <row r="27815" spans="4:4">
      <c r="D27815"/>
    </row>
    <row r="27816" spans="4:4">
      <c r="D27816"/>
    </row>
    <row r="27817" spans="4:4">
      <c r="D27817"/>
    </row>
    <row r="27818" spans="4:4">
      <c r="D27818"/>
    </row>
    <row r="27819" spans="4:4">
      <c r="D27819"/>
    </row>
    <row r="27820" spans="4:4">
      <c r="D27820"/>
    </row>
    <row r="27821" spans="4:4">
      <c r="D27821"/>
    </row>
    <row r="27822" spans="4:4">
      <c r="D27822"/>
    </row>
    <row r="27823" spans="4:4">
      <c r="D27823"/>
    </row>
    <row r="27824" spans="4:4">
      <c r="D27824"/>
    </row>
    <row r="27825" spans="4:4">
      <c r="D27825"/>
    </row>
    <row r="27826" spans="4:4">
      <c r="D27826"/>
    </row>
    <row r="27827" spans="4:4">
      <c r="D27827"/>
    </row>
    <row r="27828" spans="4:4">
      <c r="D27828"/>
    </row>
    <row r="27829" spans="4:4">
      <c r="D27829"/>
    </row>
    <row r="27830" spans="4:4">
      <c r="D27830"/>
    </row>
    <row r="27831" spans="4:4">
      <c r="D27831"/>
    </row>
    <row r="27832" spans="4:4">
      <c r="D27832"/>
    </row>
    <row r="27833" spans="4:4">
      <c r="D27833"/>
    </row>
    <row r="27834" spans="4:4">
      <c r="D27834"/>
    </row>
    <row r="27835" spans="4:4">
      <c r="D27835"/>
    </row>
    <row r="27836" spans="4:4">
      <c r="D27836"/>
    </row>
    <row r="27837" spans="4:4">
      <c r="D27837"/>
    </row>
    <row r="27838" spans="4:4">
      <c r="D27838"/>
    </row>
    <row r="27839" spans="4:4">
      <c r="D27839"/>
    </row>
    <row r="27840" spans="4:4">
      <c r="D27840"/>
    </row>
    <row r="27841" spans="4:4">
      <c r="D27841"/>
    </row>
    <row r="27842" spans="4:4">
      <c r="D27842"/>
    </row>
    <row r="27843" spans="4:4">
      <c r="D27843"/>
    </row>
    <row r="27844" spans="4:4">
      <c r="D27844"/>
    </row>
    <row r="27845" spans="4:4">
      <c r="D27845"/>
    </row>
    <row r="27846" spans="4:4">
      <c r="D27846"/>
    </row>
    <row r="27847" spans="4:4">
      <c r="D27847"/>
    </row>
    <row r="27848" spans="4:4">
      <c r="D27848"/>
    </row>
    <row r="27849" spans="4:4">
      <c r="D27849"/>
    </row>
    <row r="27850" spans="4:4">
      <c r="D27850"/>
    </row>
    <row r="27851" spans="4:4">
      <c r="D27851"/>
    </row>
    <row r="27852" spans="4:4">
      <c r="D27852"/>
    </row>
    <row r="27853" spans="4:4">
      <c r="D27853"/>
    </row>
    <row r="27854" spans="4:4">
      <c r="D27854"/>
    </row>
    <row r="27855" spans="4:4">
      <c r="D27855"/>
    </row>
    <row r="27856" spans="4:4">
      <c r="D27856"/>
    </row>
    <row r="27857" spans="4:4">
      <c r="D27857"/>
    </row>
    <row r="27858" spans="4:4">
      <c r="D27858"/>
    </row>
    <row r="27859" spans="4:4">
      <c r="D27859"/>
    </row>
    <row r="27860" spans="4:4">
      <c r="D27860"/>
    </row>
    <row r="27861" spans="4:4">
      <c r="D27861"/>
    </row>
    <row r="27862" spans="4:4">
      <c r="D27862"/>
    </row>
    <row r="27863" spans="4:4">
      <c r="D27863"/>
    </row>
    <row r="27864" spans="4:4">
      <c r="D27864"/>
    </row>
    <row r="27865" spans="4:4">
      <c r="D27865"/>
    </row>
    <row r="27866" spans="4:4">
      <c r="D27866"/>
    </row>
    <row r="27867" spans="4:4">
      <c r="D27867"/>
    </row>
    <row r="27868" spans="4:4">
      <c r="D27868"/>
    </row>
    <row r="27869" spans="4:4">
      <c r="D27869"/>
    </row>
    <row r="27870" spans="4:4">
      <c r="D27870"/>
    </row>
    <row r="27871" spans="4:4">
      <c r="D27871"/>
    </row>
    <row r="27872" spans="4:4">
      <c r="D27872"/>
    </row>
    <row r="27873" spans="4:4">
      <c r="D27873"/>
    </row>
    <row r="27874" spans="4:4">
      <c r="D27874"/>
    </row>
    <row r="27875" spans="4:4">
      <c r="D27875"/>
    </row>
    <row r="27876" spans="4:4">
      <c r="D27876"/>
    </row>
    <row r="27877" spans="4:4">
      <c r="D27877"/>
    </row>
    <row r="27878" spans="4:4">
      <c r="D27878"/>
    </row>
    <row r="27879" spans="4:4">
      <c r="D27879"/>
    </row>
    <row r="27880" spans="4:4">
      <c r="D27880"/>
    </row>
    <row r="27881" spans="4:4">
      <c r="D27881"/>
    </row>
    <row r="27882" spans="4:4">
      <c r="D27882"/>
    </row>
    <row r="27883" spans="4:4">
      <c r="D27883"/>
    </row>
    <row r="27884" spans="4:4">
      <c r="D27884"/>
    </row>
    <row r="27885" spans="4:4">
      <c r="D27885"/>
    </row>
    <row r="27886" spans="4:4">
      <c r="D27886"/>
    </row>
    <row r="27887" spans="4:4">
      <c r="D27887"/>
    </row>
    <row r="27888" spans="4:4">
      <c r="D27888"/>
    </row>
    <row r="27889" spans="4:4">
      <c r="D27889"/>
    </row>
    <row r="27890" spans="4:4">
      <c r="D27890"/>
    </row>
    <row r="27891" spans="4:4">
      <c r="D27891"/>
    </row>
    <row r="27892" spans="4:4">
      <c r="D27892"/>
    </row>
    <row r="27893" spans="4:4">
      <c r="D27893"/>
    </row>
    <row r="27894" spans="4:4">
      <c r="D27894"/>
    </row>
    <row r="27895" spans="4:4">
      <c r="D27895"/>
    </row>
    <row r="27896" spans="4:4">
      <c r="D27896"/>
    </row>
    <row r="27897" spans="4:4">
      <c r="D27897"/>
    </row>
    <row r="27898" spans="4:4">
      <c r="D27898"/>
    </row>
    <row r="27899" spans="4:4">
      <c r="D27899"/>
    </row>
    <row r="27900" spans="4:4">
      <c r="D27900"/>
    </row>
    <row r="27901" spans="4:4">
      <c r="D27901"/>
    </row>
    <row r="27902" spans="4:4">
      <c r="D27902"/>
    </row>
    <row r="27903" spans="4:4">
      <c r="D27903"/>
    </row>
    <row r="27904" spans="4:4">
      <c r="D27904"/>
    </row>
    <row r="27905" spans="4:4">
      <c r="D27905"/>
    </row>
    <row r="27906" spans="4:4">
      <c r="D27906"/>
    </row>
    <row r="27907" spans="4:4">
      <c r="D27907"/>
    </row>
    <row r="27908" spans="4:4">
      <c r="D27908"/>
    </row>
    <row r="27909" spans="4:4">
      <c r="D27909"/>
    </row>
    <row r="27910" spans="4:4">
      <c r="D27910"/>
    </row>
    <row r="27911" spans="4:4">
      <c r="D27911"/>
    </row>
    <row r="27912" spans="4:4">
      <c r="D27912"/>
    </row>
    <row r="27913" spans="4:4">
      <c r="D27913"/>
    </row>
    <row r="27914" spans="4:4">
      <c r="D27914"/>
    </row>
    <row r="27915" spans="4:4">
      <c r="D27915"/>
    </row>
    <row r="27916" spans="4:4">
      <c r="D27916"/>
    </row>
    <row r="27917" spans="4:4">
      <c r="D27917"/>
    </row>
    <row r="27918" spans="4:4">
      <c r="D27918"/>
    </row>
    <row r="27919" spans="4:4">
      <c r="D27919"/>
    </row>
    <row r="27920" spans="4:4">
      <c r="D27920"/>
    </row>
    <row r="27921" spans="4:4">
      <c r="D27921"/>
    </row>
    <row r="27922" spans="4:4">
      <c r="D27922"/>
    </row>
    <row r="27923" spans="4:4">
      <c r="D27923"/>
    </row>
    <row r="27924" spans="4:4">
      <c r="D27924"/>
    </row>
    <row r="27925" spans="4:4">
      <c r="D27925"/>
    </row>
    <row r="27926" spans="4:4">
      <c r="D27926"/>
    </row>
    <row r="27927" spans="4:4">
      <c r="D27927"/>
    </row>
    <row r="27928" spans="4:4">
      <c r="D27928"/>
    </row>
    <row r="27929" spans="4:4">
      <c r="D27929"/>
    </row>
    <row r="27930" spans="4:4">
      <c r="D27930"/>
    </row>
    <row r="27931" spans="4:4">
      <c r="D27931"/>
    </row>
    <row r="27932" spans="4:4">
      <c r="D27932"/>
    </row>
    <row r="27933" spans="4:4">
      <c r="D27933"/>
    </row>
    <row r="27934" spans="4:4">
      <c r="D27934"/>
    </row>
    <row r="27935" spans="4:4">
      <c r="D27935"/>
    </row>
    <row r="27936" spans="4:4">
      <c r="D27936"/>
    </row>
    <row r="27937" spans="4:4">
      <c r="D27937"/>
    </row>
    <row r="27938" spans="4:4">
      <c r="D27938"/>
    </row>
    <row r="27939" spans="4:4">
      <c r="D27939"/>
    </row>
    <row r="27940" spans="4:4">
      <c r="D27940"/>
    </row>
    <row r="27941" spans="4:4">
      <c r="D27941"/>
    </row>
    <row r="27942" spans="4:4">
      <c r="D27942"/>
    </row>
    <row r="27943" spans="4:4">
      <c r="D27943"/>
    </row>
    <row r="27944" spans="4:4">
      <c r="D27944"/>
    </row>
    <row r="27945" spans="4:4">
      <c r="D27945"/>
    </row>
    <row r="27946" spans="4:4">
      <c r="D27946"/>
    </row>
    <row r="27947" spans="4:4">
      <c r="D27947"/>
    </row>
    <row r="27948" spans="4:4">
      <c r="D27948"/>
    </row>
    <row r="27949" spans="4:4">
      <c r="D27949"/>
    </row>
    <row r="27950" spans="4:4">
      <c r="D27950"/>
    </row>
    <row r="27951" spans="4:4">
      <c r="D27951"/>
    </row>
    <row r="27952" spans="4:4">
      <c r="D27952"/>
    </row>
    <row r="27953" spans="4:4">
      <c r="D27953"/>
    </row>
    <row r="27954" spans="4:4">
      <c r="D27954"/>
    </row>
    <row r="27955" spans="4:4">
      <c r="D27955"/>
    </row>
    <row r="27956" spans="4:4">
      <c r="D27956"/>
    </row>
    <row r="27957" spans="4:4">
      <c r="D27957"/>
    </row>
    <row r="27958" spans="4:4">
      <c r="D27958"/>
    </row>
    <row r="27959" spans="4:4">
      <c r="D27959"/>
    </row>
    <row r="27960" spans="4:4">
      <c r="D27960"/>
    </row>
    <row r="27961" spans="4:4">
      <c r="D27961"/>
    </row>
    <row r="27962" spans="4:4">
      <c r="D27962"/>
    </row>
    <row r="27963" spans="4:4">
      <c r="D27963"/>
    </row>
    <row r="27964" spans="4:4">
      <c r="D27964"/>
    </row>
    <row r="27965" spans="4:4">
      <c r="D27965"/>
    </row>
    <row r="27966" spans="4:4">
      <c r="D27966"/>
    </row>
    <row r="27967" spans="4:4">
      <c r="D27967"/>
    </row>
    <row r="27968" spans="4:4">
      <c r="D27968"/>
    </row>
    <row r="27969" spans="4:4">
      <c r="D27969"/>
    </row>
    <row r="27970" spans="4:4">
      <c r="D27970"/>
    </row>
    <row r="27971" spans="4:4">
      <c r="D27971"/>
    </row>
    <row r="27972" spans="4:4">
      <c r="D27972"/>
    </row>
    <row r="27973" spans="4:4">
      <c r="D27973"/>
    </row>
    <row r="27974" spans="4:4">
      <c r="D27974"/>
    </row>
    <row r="27975" spans="4:4">
      <c r="D27975"/>
    </row>
    <row r="27976" spans="4:4">
      <c r="D27976"/>
    </row>
    <row r="27977" spans="4:4">
      <c r="D27977"/>
    </row>
    <row r="27978" spans="4:4">
      <c r="D27978"/>
    </row>
    <row r="27979" spans="4:4">
      <c r="D27979"/>
    </row>
    <row r="27980" spans="4:4">
      <c r="D27980"/>
    </row>
    <row r="27981" spans="4:4">
      <c r="D27981"/>
    </row>
    <row r="27982" spans="4:4">
      <c r="D27982"/>
    </row>
    <row r="27983" spans="4:4">
      <c r="D27983"/>
    </row>
    <row r="27984" spans="4:4">
      <c r="D27984"/>
    </row>
    <row r="27985" spans="4:4">
      <c r="D27985"/>
    </row>
    <row r="27986" spans="4:4">
      <c r="D27986"/>
    </row>
    <row r="27987" spans="4:4">
      <c r="D27987"/>
    </row>
    <row r="27988" spans="4:4">
      <c r="D27988"/>
    </row>
    <row r="27989" spans="4:4">
      <c r="D27989"/>
    </row>
    <row r="27990" spans="4:4">
      <c r="D27990"/>
    </row>
    <row r="27991" spans="4:4">
      <c r="D27991"/>
    </row>
    <row r="27992" spans="4:4">
      <c r="D27992"/>
    </row>
    <row r="27993" spans="4:4">
      <c r="D27993"/>
    </row>
    <row r="27994" spans="4:4">
      <c r="D27994"/>
    </row>
    <row r="27995" spans="4:4">
      <c r="D27995"/>
    </row>
    <row r="27996" spans="4:4">
      <c r="D27996"/>
    </row>
    <row r="27997" spans="4:4">
      <c r="D27997"/>
    </row>
    <row r="27998" spans="4:4">
      <c r="D27998"/>
    </row>
    <row r="27999" spans="4:4">
      <c r="D27999"/>
    </row>
    <row r="28000" spans="4:4">
      <c r="D28000"/>
    </row>
    <row r="28001" spans="4:4">
      <c r="D28001"/>
    </row>
    <row r="28002" spans="4:4">
      <c r="D28002"/>
    </row>
    <row r="28003" spans="4:4">
      <c r="D28003"/>
    </row>
    <row r="28004" spans="4:4">
      <c r="D28004"/>
    </row>
    <row r="28005" spans="4:4">
      <c r="D28005"/>
    </row>
    <row r="28006" spans="4:4">
      <c r="D28006"/>
    </row>
    <row r="28007" spans="4:4">
      <c r="D28007"/>
    </row>
    <row r="28008" spans="4:4">
      <c r="D28008"/>
    </row>
    <row r="28009" spans="4:4">
      <c r="D28009"/>
    </row>
    <row r="28010" spans="4:4">
      <c r="D28010"/>
    </row>
    <row r="28011" spans="4:4">
      <c r="D28011"/>
    </row>
    <row r="28012" spans="4:4">
      <c r="D28012"/>
    </row>
    <row r="28013" spans="4:4">
      <c r="D28013"/>
    </row>
    <row r="28014" spans="4:4">
      <c r="D28014"/>
    </row>
    <row r="28015" spans="4:4">
      <c r="D28015"/>
    </row>
    <row r="28016" spans="4:4">
      <c r="D28016"/>
    </row>
    <row r="28017" spans="4:4">
      <c r="D28017"/>
    </row>
    <row r="28018" spans="4:4">
      <c r="D28018"/>
    </row>
    <row r="28019" spans="4:4">
      <c r="D28019"/>
    </row>
    <row r="28020" spans="4:4">
      <c r="D28020"/>
    </row>
    <row r="28021" spans="4:4">
      <c r="D28021"/>
    </row>
    <row r="28022" spans="4:4">
      <c r="D28022"/>
    </row>
    <row r="28023" spans="4:4">
      <c r="D28023"/>
    </row>
    <row r="28024" spans="4:4">
      <c r="D28024"/>
    </row>
    <row r="28025" spans="4:4">
      <c r="D28025"/>
    </row>
    <row r="28026" spans="4:4">
      <c r="D28026"/>
    </row>
    <row r="28027" spans="4:4">
      <c r="D28027"/>
    </row>
    <row r="28028" spans="4:4">
      <c r="D28028"/>
    </row>
    <row r="28029" spans="4:4">
      <c r="D28029"/>
    </row>
    <row r="28030" spans="4:4">
      <c r="D28030"/>
    </row>
    <row r="28031" spans="4:4">
      <c r="D28031"/>
    </row>
    <row r="28032" spans="4:4">
      <c r="D28032"/>
    </row>
    <row r="28033" spans="4:4">
      <c r="D28033"/>
    </row>
    <row r="28034" spans="4:4">
      <c r="D28034"/>
    </row>
    <row r="28035" spans="4:4">
      <c r="D28035"/>
    </row>
    <row r="28036" spans="4:4">
      <c r="D28036"/>
    </row>
    <row r="28037" spans="4:4">
      <c r="D28037"/>
    </row>
    <row r="28038" spans="4:4">
      <c r="D28038"/>
    </row>
    <row r="28039" spans="4:4">
      <c r="D28039"/>
    </row>
    <row r="28040" spans="4:4">
      <c r="D28040"/>
    </row>
    <row r="28041" spans="4:4">
      <c r="D28041"/>
    </row>
    <row r="28042" spans="4:4">
      <c r="D28042"/>
    </row>
    <row r="28043" spans="4:4">
      <c r="D28043"/>
    </row>
    <row r="28044" spans="4:4">
      <c r="D28044"/>
    </row>
    <row r="28045" spans="4:4">
      <c r="D28045"/>
    </row>
    <row r="28046" spans="4:4">
      <c r="D28046"/>
    </row>
    <row r="28047" spans="4:4">
      <c r="D28047"/>
    </row>
    <row r="28048" spans="4:4">
      <c r="D28048"/>
    </row>
    <row r="28049" spans="4:4">
      <c r="D28049"/>
    </row>
    <row r="28050" spans="4:4">
      <c r="D28050"/>
    </row>
    <row r="28051" spans="4:4">
      <c r="D28051"/>
    </row>
    <row r="28052" spans="4:4">
      <c r="D28052"/>
    </row>
    <row r="28053" spans="4:4">
      <c r="D28053"/>
    </row>
    <row r="28054" spans="4:4">
      <c r="D28054"/>
    </row>
    <row r="28055" spans="4:4">
      <c r="D28055"/>
    </row>
    <row r="28056" spans="4:4">
      <c r="D28056"/>
    </row>
    <row r="28057" spans="4:4">
      <c r="D28057"/>
    </row>
    <row r="28058" spans="4:4">
      <c r="D28058"/>
    </row>
    <row r="28059" spans="4:4">
      <c r="D28059"/>
    </row>
    <row r="28060" spans="4:4">
      <c r="D28060"/>
    </row>
    <row r="28061" spans="4:4">
      <c r="D28061"/>
    </row>
    <row r="28062" spans="4:4">
      <c r="D28062"/>
    </row>
    <row r="28063" spans="4:4">
      <c r="D28063"/>
    </row>
    <row r="28064" spans="4:4">
      <c r="D28064"/>
    </row>
    <row r="28065" spans="4:4">
      <c r="D28065"/>
    </row>
    <row r="28066" spans="4:4">
      <c r="D28066"/>
    </row>
    <row r="28067" spans="4:4">
      <c r="D28067"/>
    </row>
    <row r="28068" spans="4:4">
      <c r="D28068"/>
    </row>
    <row r="28069" spans="4:4">
      <c r="D28069"/>
    </row>
    <row r="28070" spans="4:4">
      <c r="D28070"/>
    </row>
    <row r="28071" spans="4:4">
      <c r="D28071"/>
    </row>
    <row r="28072" spans="4:4">
      <c r="D28072"/>
    </row>
    <row r="28073" spans="4:4">
      <c r="D28073"/>
    </row>
    <row r="28074" spans="4:4">
      <c r="D28074"/>
    </row>
    <row r="28075" spans="4:4">
      <c r="D28075"/>
    </row>
    <row r="28076" spans="4:4">
      <c r="D28076"/>
    </row>
    <row r="28077" spans="4:4">
      <c r="D28077"/>
    </row>
    <row r="28078" spans="4:4">
      <c r="D28078"/>
    </row>
    <row r="28079" spans="4:4">
      <c r="D28079"/>
    </row>
    <row r="28080" spans="4:4">
      <c r="D28080"/>
    </row>
    <row r="28081" spans="4:4">
      <c r="D28081"/>
    </row>
    <row r="28082" spans="4:4">
      <c r="D28082"/>
    </row>
    <row r="28083" spans="4:4">
      <c r="D28083"/>
    </row>
    <row r="28084" spans="4:4">
      <c r="D28084"/>
    </row>
    <row r="28085" spans="4:4">
      <c r="D28085"/>
    </row>
    <row r="28086" spans="4:4">
      <c r="D28086"/>
    </row>
    <row r="28087" spans="4:4">
      <c r="D28087"/>
    </row>
    <row r="28088" spans="4:4">
      <c r="D28088"/>
    </row>
    <row r="28089" spans="4:4">
      <c r="D28089"/>
    </row>
    <row r="28090" spans="4:4">
      <c r="D28090"/>
    </row>
    <row r="28091" spans="4:4">
      <c r="D28091"/>
    </row>
    <row r="28092" spans="4:4">
      <c r="D28092"/>
    </row>
    <row r="28093" spans="4:4">
      <c r="D28093"/>
    </row>
    <row r="28094" spans="4:4">
      <c r="D28094"/>
    </row>
    <row r="28095" spans="4:4">
      <c r="D28095"/>
    </row>
    <row r="28096" spans="4:4">
      <c r="D28096"/>
    </row>
    <row r="28097" spans="4:4">
      <c r="D28097"/>
    </row>
    <row r="28098" spans="4:4">
      <c r="D28098"/>
    </row>
    <row r="28099" spans="4:4">
      <c r="D28099"/>
    </row>
    <row r="28100" spans="4:4">
      <c r="D28100"/>
    </row>
    <row r="28101" spans="4:4">
      <c r="D28101"/>
    </row>
    <row r="28102" spans="4:4">
      <c r="D28102"/>
    </row>
    <row r="28103" spans="4:4">
      <c r="D28103"/>
    </row>
    <row r="28104" spans="4:4">
      <c r="D28104"/>
    </row>
    <row r="28105" spans="4:4">
      <c r="D28105"/>
    </row>
    <row r="28106" spans="4:4">
      <c r="D28106"/>
    </row>
    <row r="28107" spans="4:4">
      <c r="D28107"/>
    </row>
    <row r="28108" spans="4:4">
      <c r="D28108"/>
    </row>
    <row r="28109" spans="4:4">
      <c r="D28109"/>
    </row>
    <row r="28110" spans="4:4">
      <c r="D28110"/>
    </row>
    <row r="28111" spans="4:4">
      <c r="D28111"/>
    </row>
    <row r="28112" spans="4:4">
      <c r="D28112"/>
    </row>
    <row r="28113" spans="4:4">
      <c r="D28113"/>
    </row>
    <row r="28114" spans="4:4">
      <c r="D28114"/>
    </row>
    <row r="28115" spans="4:4">
      <c r="D28115"/>
    </row>
    <row r="28116" spans="4:4">
      <c r="D28116"/>
    </row>
    <row r="28117" spans="4:4">
      <c r="D28117"/>
    </row>
    <row r="28118" spans="4:4">
      <c r="D28118"/>
    </row>
    <row r="28119" spans="4:4">
      <c r="D28119"/>
    </row>
    <row r="28120" spans="4:4">
      <c r="D28120"/>
    </row>
    <row r="28121" spans="4:4">
      <c r="D28121"/>
    </row>
    <row r="28122" spans="4:4">
      <c r="D28122"/>
    </row>
    <row r="28123" spans="4:4">
      <c r="D28123"/>
    </row>
    <row r="28124" spans="4:4">
      <c r="D28124"/>
    </row>
    <row r="28125" spans="4:4">
      <c r="D28125"/>
    </row>
    <row r="28126" spans="4:4">
      <c r="D28126"/>
    </row>
    <row r="28127" spans="4:4">
      <c r="D28127"/>
    </row>
    <row r="28128" spans="4:4">
      <c r="D28128"/>
    </row>
    <row r="28129" spans="4:4">
      <c r="D28129"/>
    </row>
    <row r="28130" spans="4:4">
      <c r="D28130"/>
    </row>
    <row r="28131" spans="4:4">
      <c r="D28131"/>
    </row>
    <row r="28132" spans="4:4">
      <c r="D28132"/>
    </row>
    <row r="28133" spans="4:4">
      <c r="D28133"/>
    </row>
    <row r="28134" spans="4:4">
      <c r="D28134"/>
    </row>
    <row r="28135" spans="4:4">
      <c r="D28135"/>
    </row>
    <row r="28136" spans="4:4">
      <c r="D28136"/>
    </row>
    <row r="28137" spans="4:4">
      <c r="D28137"/>
    </row>
    <row r="28138" spans="4:4">
      <c r="D28138"/>
    </row>
    <row r="28139" spans="4:4">
      <c r="D28139"/>
    </row>
    <row r="28140" spans="4:4">
      <c r="D28140"/>
    </row>
    <row r="28141" spans="4:4">
      <c r="D28141"/>
    </row>
    <row r="28142" spans="4:4">
      <c r="D28142"/>
    </row>
    <row r="28143" spans="4:4">
      <c r="D28143"/>
    </row>
    <row r="28144" spans="4:4">
      <c r="D28144"/>
    </row>
    <row r="28145" spans="4:4">
      <c r="D28145"/>
    </row>
    <row r="28146" spans="4:4">
      <c r="D28146"/>
    </row>
    <row r="28147" spans="4:4">
      <c r="D28147"/>
    </row>
    <row r="28148" spans="4:4">
      <c r="D28148"/>
    </row>
    <row r="28149" spans="4:4">
      <c r="D28149"/>
    </row>
    <row r="28150" spans="4:4">
      <c r="D28150"/>
    </row>
    <row r="28151" spans="4:4">
      <c r="D28151"/>
    </row>
    <row r="28152" spans="4:4">
      <c r="D28152"/>
    </row>
    <row r="28153" spans="4:4">
      <c r="D28153"/>
    </row>
    <row r="28154" spans="4:4">
      <c r="D28154"/>
    </row>
    <row r="28155" spans="4:4">
      <c r="D28155"/>
    </row>
    <row r="28156" spans="4:4">
      <c r="D28156"/>
    </row>
    <row r="28157" spans="4:4">
      <c r="D28157"/>
    </row>
    <row r="28158" spans="4:4">
      <c r="D28158"/>
    </row>
    <row r="28159" spans="4:4">
      <c r="D28159"/>
    </row>
    <row r="28160" spans="4:4">
      <c r="D28160"/>
    </row>
    <row r="28161" spans="4:4">
      <c r="D28161"/>
    </row>
    <row r="28162" spans="4:4">
      <c r="D28162"/>
    </row>
    <row r="28163" spans="4:4">
      <c r="D28163"/>
    </row>
    <row r="28164" spans="4:4">
      <c r="D28164"/>
    </row>
    <row r="28165" spans="4:4">
      <c r="D28165"/>
    </row>
    <row r="28166" spans="4:4">
      <c r="D28166"/>
    </row>
    <row r="28167" spans="4:4">
      <c r="D28167"/>
    </row>
    <row r="28168" spans="4:4">
      <c r="D28168"/>
    </row>
    <row r="28169" spans="4:4">
      <c r="D28169"/>
    </row>
    <row r="28170" spans="4:4">
      <c r="D28170"/>
    </row>
    <row r="28171" spans="4:4">
      <c r="D28171"/>
    </row>
    <row r="28172" spans="4:4">
      <c r="D28172"/>
    </row>
    <row r="28173" spans="4:4">
      <c r="D28173"/>
    </row>
    <row r="28174" spans="4:4">
      <c r="D28174"/>
    </row>
    <row r="28175" spans="4:4">
      <c r="D28175"/>
    </row>
    <row r="28176" spans="4:4">
      <c r="D28176"/>
    </row>
    <row r="28177" spans="4:4">
      <c r="D28177"/>
    </row>
    <row r="28178" spans="4:4">
      <c r="D28178"/>
    </row>
    <row r="28179" spans="4:4">
      <c r="D28179"/>
    </row>
    <row r="28180" spans="4:4">
      <c r="D28180"/>
    </row>
    <row r="28181" spans="4:4">
      <c r="D28181"/>
    </row>
    <row r="28182" spans="4:4">
      <c r="D28182"/>
    </row>
    <row r="28183" spans="4:4">
      <c r="D28183"/>
    </row>
    <row r="28184" spans="4:4">
      <c r="D28184"/>
    </row>
    <row r="28185" spans="4:4">
      <c r="D28185"/>
    </row>
    <row r="28186" spans="4:4">
      <c r="D28186"/>
    </row>
    <row r="28187" spans="4:4">
      <c r="D28187"/>
    </row>
    <row r="28188" spans="4:4">
      <c r="D28188"/>
    </row>
    <row r="28189" spans="4:4">
      <c r="D28189"/>
    </row>
    <row r="28190" spans="4:4">
      <c r="D28190"/>
    </row>
    <row r="28191" spans="4:4">
      <c r="D28191"/>
    </row>
    <row r="28192" spans="4:4">
      <c r="D28192"/>
    </row>
    <row r="28193" spans="4:4">
      <c r="D28193"/>
    </row>
    <row r="28194" spans="4:4">
      <c r="D28194"/>
    </row>
    <row r="28195" spans="4:4">
      <c r="D28195"/>
    </row>
    <row r="28196" spans="4:4">
      <c r="D28196"/>
    </row>
    <row r="28197" spans="4:4">
      <c r="D28197"/>
    </row>
    <row r="28198" spans="4:4">
      <c r="D28198"/>
    </row>
    <row r="28199" spans="4:4">
      <c r="D28199"/>
    </row>
    <row r="28200" spans="4:4">
      <c r="D28200"/>
    </row>
    <row r="28201" spans="4:4">
      <c r="D28201"/>
    </row>
    <row r="28202" spans="4:4">
      <c r="D28202"/>
    </row>
    <row r="28203" spans="4:4">
      <c r="D28203"/>
    </row>
    <row r="28204" spans="4:4">
      <c r="D28204"/>
    </row>
    <row r="28205" spans="4:4">
      <c r="D28205"/>
    </row>
    <row r="28206" spans="4:4">
      <c r="D28206"/>
    </row>
    <row r="28207" spans="4:4">
      <c r="D28207"/>
    </row>
    <row r="28208" spans="4:4">
      <c r="D28208"/>
    </row>
    <row r="28209" spans="4:4">
      <c r="D28209"/>
    </row>
    <row r="28210" spans="4:4">
      <c r="D28210"/>
    </row>
    <row r="28211" spans="4:4">
      <c r="D28211"/>
    </row>
    <row r="28212" spans="4:4">
      <c r="D28212"/>
    </row>
    <row r="28213" spans="4:4">
      <c r="D28213"/>
    </row>
    <row r="28214" spans="4:4">
      <c r="D28214"/>
    </row>
    <row r="28215" spans="4:4">
      <c r="D28215"/>
    </row>
    <row r="28216" spans="4:4">
      <c r="D28216"/>
    </row>
    <row r="28217" spans="4:4">
      <c r="D28217"/>
    </row>
    <row r="28218" spans="4:4">
      <c r="D28218"/>
    </row>
    <row r="28219" spans="4:4">
      <c r="D28219"/>
    </row>
    <row r="28220" spans="4:4">
      <c r="D28220"/>
    </row>
    <row r="28221" spans="4:4">
      <c r="D28221"/>
    </row>
    <row r="28222" spans="4:4">
      <c r="D28222"/>
    </row>
    <row r="28223" spans="4:4">
      <c r="D28223"/>
    </row>
    <row r="28224" spans="4:4">
      <c r="D28224"/>
    </row>
    <row r="28225" spans="4:4">
      <c r="D28225"/>
    </row>
    <row r="28226" spans="4:4">
      <c r="D28226"/>
    </row>
    <row r="28227" spans="4:4">
      <c r="D28227"/>
    </row>
    <row r="28228" spans="4:4">
      <c r="D28228"/>
    </row>
    <row r="28229" spans="4:4">
      <c r="D28229"/>
    </row>
    <row r="28230" spans="4:4">
      <c r="D28230"/>
    </row>
    <row r="28231" spans="4:4">
      <c r="D28231"/>
    </row>
    <row r="28232" spans="4:4">
      <c r="D28232"/>
    </row>
    <row r="28233" spans="4:4">
      <c r="D28233"/>
    </row>
    <row r="28234" spans="4:4">
      <c r="D28234"/>
    </row>
    <row r="28235" spans="4:4">
      <c r="D28235"/>
    </row>
    <row r="28236" spans="4:4">
      <c r="D28236"/>
    </row>
    <row r="28237" spans="4:4">
      <c r="D28237"/>
    </row>
    <row r="28238" spans="4:4">
      <c r="D28238"/>
    </row>
    <row r="28239" spans="4:4">
      <c r="D28239"/>
    </row>
    <row r="28240" spans="4:4">
      <c r="D28240"/>
    </row>
    <row r="28241" spans="4:4">
      <c r="D28241"/>
    </row>
    <row r="28242" spans="4:4">
      <c r="D28242"/>
    </row>
    <row r="28243" spans="4:4">
      <c r="D28243"/>
    </row>
    <row r="28244" spans="4:4">
      <c r="D28244"/>
    </row>
    <row r="28245" spans="4:4">
      <c r="D28245"/>
    </row>
    <row r="28246" spans="4:4">
      <c r="D28246"/>
    </row>
    <row r="28247" spans="4:4">
      <c r="D28247"/>
    </row>
    <row r="28248" spans="4:4">
      <c r="D28248"/>
    </row>
    <row r="28249" spans="4:4">
      <c r="D28249"/>
    </row>
    <row r="28250" spans="4:4">
      <c r="D28250"/>
    </row>
    <row r="28251" spans="4:4">
      <c r="D28251"/>
    </row>
    <row r="28252" spans="4:4">
      <c r="D28252"/>
    </row>
    <row r="28253" spans="4:4">
      <c r="D28253"/>
    </row>
    <row r="28254" spans="4:4">
      <c r="D28254"/>
    </row>
    <row r="28255" spans="4:4">
      <c r="D28255"/>
    </row>
    <row r="28256" spans="4:4">
      <c r="D28256"/>
    </row>
    <row r="28257" spans="4:4">
      <c r="D28257"/>
    </row>
    <row r="28258" spans="4:4">
      <c r="D28258"/>
    </row>
    <row r="28259" spans="4:4">
      <c r="D28259"/>
    </row>
    <row r="28260" spans="4:4">
      <c r="D28260"/>
    </row>
    <row r="28261" spans="4:4">
      <c r="D28261"/>
    </row>
    <row r="28262" spans="4:4">
      <c r="D28262"/>
    </row>
    <row r="28263" spans="4:4">
      <c r="D28263"/>
    </row>
    <row r="28264" spans="4:4">
      <c r="D28264"/>
    </row>
    <row r="28265" spans="4:4">
      <c r="D28265"/>
    </row>
    <row r="28266" spans="4:4">
      <c r="D28266"/>
    </row>
    <row r="28267" spans="4:4">
      <c r="D28267"/>
    </row>
    <row r="28268" spans="4:4">
      <c r="D28268"/>
    </row>
    <row r="28269" spans="4:4">
      <c r="D28269"/>
    </row>
    <row r="28270" spans="4:4">
      <c r="D28270"/>
    </row>
    <row r="28271" spans="4:4">
      <c r="D28271"/>
    </row>
    <row r="28272" spans="4:4">
      <c r="D28272"/>
    </row>
    <row r="28273" spans="4:4">
      <c r="D28273"/>
    </row>
    <row r="28274" spans="4:4">
      <c r="D28274"/>
    </row>
    <row r="28275" spans="4:4">
      <c r="D28275"/>
    </row>
    <row r="28276" spans="4:4">
      <c r="D28276"/>
    </row>
    <row r="28277" spans="4:4">
      <c r="D28277"/>
    </row>
    <row r="28278" spans="4:4">
      <c r="D28278"/>
    </row>
    <row r="28279" spans="4:4">
      <c r="D28279"/>
    </row>
    <row r="28280" spans="4:4">
      <c r="D28280"/>
    </row>
    <row r="28281" spans="4:4">
      <c r="D28281"/>
    </row>
    <row r="28282" spans="4:4">
      <c r="D28282"/>
    </row>
    <row r="28283" spans="4:4">
      <c r="D28283"/>
    </row>
    <row r="28284" spans="4:4">
      <c r="D28284"/>
    </row>
    <row r="28285" spans="4:4">
      <c r="D28285"/>
    </row>
    <row r="28286" spans="4:4">
      <c r="D28286"/>
    </row>
    <row r="28287" spans="4:4">
      <c r="D28287"/>
    </row>
    <row r="28288" spans="4:4">
      <c r="D28288"/>
    </row>
    <row r="28289" spans="4:4">
      <c r="D28289"/>
    </row>
    <row r="28290" spans="4:4">
      <c r="D28290"/>
    </row>
    <row r="28291" spans="4:4">
      <c r="D28291"/>
    </row>
    <row r="28292" spans="4:4">
      <c r="D28292"/>
    </row>
    <row r="28293" spans="4:4">
      <c r="D28293"/>
    </row>
    <row r="28294" spans="4:4">
      <c r="D28294"/>
    </row>
    <row r="28295" spans="4:4">
      <c r="D28295"/>
    </row>
    <row r="28296" spans="4:4">
      <c r="D28296"/>
    </row>
    <row r="28297" spans="4:4">
      <c r="D28297"/>
    </row>
    <row r="28298" spans="4:4">
      <c r="D28298"/>
    </row>
    <row r="28299" spans="4:4">
      <c r="D28299"/>
    </row>
    <row r="28300" spans="4:4">
      <c r="D28300"/>
    </row>
    <row r="28301" spans="4:4">
      <c r="D28301"/>
    </row>
    <row r="28302" spans="4:4">
      <c r="D28302"/>
    </row>
    <row r="28303" spans="4:4">
      <c r="D28303"/>
    </row>
    <row r="28304" spans="4:4">
      <c r="D28304"/>
    </row>
    <row r="28305" spans="4:4">
      <c r="D28305"/>
    </row>
    <row r="28306" spans="4:4">
      <c r="D28306"/>
    </row>
    <row r="28307" spans="4:4">
      <c r="D28307"/>
    </row>
    <row r="28308" spans="4:4">
      <c r="D28308"/>
    </row>
    <row r="28309" spans="4:4">
      <c r="D28309"/>
    </row>
    <row r="28310" spans="4:4">
      <c r="D28310"/>
    </row>
    <row r="28311" spans="4:4">
      <c r="D28311"/>
    </row>
    <row r="28312" spans="4:4">
      <c r="D28312"/>
    </row>
    <row r="28313" spans="4:4">
      <c r="D28313"/>
    </row>
    <row r="28314" spans="4:4">
      <c r="D28314"/>
    </row>
    <row r="28315" spans="4:4">
      <c r="D28315"/>
    </row>
    <row r="28316" spans="4:4">
      <c r="D28316"/>
    </row>
    <row r="28317" spans="4:4">
      <c r="D28317"/>
    </row>
    <row r="28318" spans="4:4">
      <c r="D28318"/>
    </row>
    <row r="28319" spans="4:4">
      <c r="D28319"/>
    </row>
    <row r="28320" spans="4:4">
      <c r="D28320"/>
    </row>
    <row r="28321" spans="4:4">
      <c r="D28321"/>
    </row>
    <row r="28322" spans="4:4">
      <c r="D28322"/>
    </row>
    <row r="28323" spans="4:4">
      <c r="D28323"/>
    </row>
    <row r="28324" spans="4:4">
      <c r="D28324"/>
    </row>
    <row r="28325" spans="4:4">
      <c r="D28325"/>
    </row>
    <row r="28326" spans="4:4">
      <c r="D28326"/>
    </row>
    <row r="28327" spans="4:4">
      <c r="D28327"/>
    </row>
    <row r="28328" spans="4:4">
      <c r="D28328"/>
    </row>
    <row r="28329" spans="4:4">
      <c r="D28329"/>
    </row>
    <row r="28330" spans="4:4">
      <c r="D28330"/>
    </row>
    <row r="28331" spans="4:4">
      <c r="D28331"/>
    </row>
    <row r="28332" spans="4:4">
      <c r="D28332"/>
    </row>
    <row r="28333" spans="4:4">
      <c r="D28333"/>
    </row>
    <row r="28334" spans="4:4">
      <c r="D28334"/>
    </row>
    <row r="28335" spans="4:4">
      <c r="D28335"/>
    </row>
    <row r="28336" spans="4:4">
      <c r="D28336"/>
    </row>
    <row r="28337" spans="4:4">
      <c r="D28337"/>
    </row>
    <row r="28338" spans="4:4">
      <c r="D28338"/>
    </row>
    <row r="28339" spans="4:4">
      <c r="D28339"/>
    </row>
    <row r="28340" spans="4:4">
      <c r="D28340"/>
    </row>
    <row r="28341" spans="4:4">
      <c r="D28341"/>
    </row>
    <row r="28342" spans="4:4">
      <c r="D28342"/>
    </row>
    <row r="28343" spans="4:4">
      <c r="D28343"/>
    </row>
    <row r="28344" spans="4:4">
      <c r="D28344"/>
    </row>
    <row r="28345" spans="4:4">
      <c r="D28345"/>
    </row>
    <row r="28346" spans="4:4">
      <c r="D28346"/>
    </row>
    <row r="28347" spans="4:4">
      <c r="D28347"/>
    </row>
    <row r="28348" spans="4:4">
      <c r="D28348"/>
    </row>
    <row r="28349" spans="4:4">
      <c r="D28349"/>
    </row>
    <row r="28350" spans="4:4">
      <c r="D28350"/>
    </row>
    <row r="28351" spans="4:4">
      <c r="D28351"/>
    </row>
    <row r="28352" spans="4:4">
      <c r="D28352"/>
    </row>
    <row r="28353" spans="4:4">
      <c r="D28353"/>
    </row>
    <row r="28354" spans="4:4">
      <c r="D28354"/>
    </row>
    <row r="28355" spans="4:4">
      <c r="D28355"/>
    </row>
    <row r="28356" spans="4:4">
      <c r="D28356"/>
    </row>
    <row r="28357" spans="4:4">
      <c r="D28357"/>
    </row>
    <row r="28358" spans="4:4">
      <c r="D28358"/>
    </row>
    <row r="28359" spans="4:4">
      <c r="D28359"/>
    </row>
    <row r="28360" spans="4:4">
      <c r="D28360"/>
    </row>
    <row r="28361" spans="4:4">
      <c r="D28361"/>
    </row>
    <row r="28362" spans="4:4">
      <c r="D28362"/>
    </row>
    <row r="28363" spans="4:4">
      <c r="D28363"/>
    </row>
    <row r="28364" spans="4:4">
      <c r="D28364"/>
    </row>
    <row r="28365" spans="4:4">
      <c r="D28365"/>
    </row>
    <row r="28366" spans="4:4">
      <c r="D28366"/>
    </row>
    <row r="28367" spans="4:4">
      <c r="D28367"/>
    </row>
    <row r="28368" spans="4:4">
      <c r="D28368"/>
    </row>
    <row r="28369" spans="4:4">
      <c r="D28369"/>
    </row>
    <row r="28370" spans="4:4">
      <c r="D28370"/>
    </row>
    <row r="28371" spans="4:4">
      <c r="D28371"/>
    </row>
    <row r="28372" spans="4:4">
      <c r="D28372"/>
    </row>
    <row r="28373" spans="4:4">
      <c r="D28373"/>
    </row>
    <row r="28374" spans="4:4">
      <c r="D28374"/>
    </row>
    <row r="28375" spans="4:4">
      <c r="D28375"/>
    </row>
    <row r="28376" spans="4:4">
      <c r="D28376"/>
    </row>
    <row r="28377" spans="4:4">
      <c r="D28377"/>
    </row>
    <row r="28378" spans="4:4">
      <c r="D28378"/>
    </row>
    <row r="28379" spans="4:4">
      <c r="D28379"/>
    </row>
    <row r="28380" spans="4:4">
      <c r="D28380"/>
    </row>
    <row r="28381" spans="4:4">
      <c r="D28381"/>
    </row>
    <row r="28382" spans="4:4">
      <c r="D28382"/>
    </row>
    <row r="28383" spans="4:4">
      <c r="D28383"/>
    </row>
    <row r="28384" spans="4:4">
      <c r="D28384"/>
    </row>
    <row r="28385" spans="4:4">
      <c r="D28385"/>
    </row>
    <row r="28386" spans="4:4">
      <c r="D28386"/>
    </row>
    <row r="28387" spans="4:4">
      <c r="D28387"/>
    </row>
    <row r="28388" spans="4:4">
      <c r="D28388"/>
    </row>
    <row r="28389" spans="4:4">
      <c r="D28389"/>
    </row>
    <row r="28390" spans="4:4">
      <c r="D28390"/>
    </row>
    <row r="28391" spans="4:4">
      <c r="D28391"/>
    </row>
    <row r="28392" spans="4:4">
      <c r="D28392"/>
    </row>
    <row r="28393" spans="4:4">
      <c r="D28393"/>
    </row>
    <row r="28394" spans="4:4">
      <c r="D28394"/>
    </row>
    <row r="28395" spans="4:4">
      <c r="D28395"/>
    </row>
    <row r="28396" spans="4:4">
      <c r="D28396"/>
    </row>
    <row r="28397" spans="4:4">
      <c r="D28397"/>
    </row>
    <row r="28398" spans="4:4">
      <c r="D28398"/>
    </row>
    <row r="28399" spans="4:4">
      <c r="D28399"/>
    </row>
    <row r="28400" spans="4:4">
      <c r="D28400"/>
    </row>
    <row r="28401" spans="4:4">
      <c r="D28401"/>
    </row>
    <row r="28402" spans="4:4">
      <c r="D28402"/>
    </row>
    <row r="28403" spans="4:4">
      <c r="D28403"/>
    </row>
    <row r="28404" spans="4:4">
      <c r="D28404"/>
    </row>
    <row r="28405" spans="4:4">
      <c r="D28405"/>
    </row>
    <row r="28406" spans="4:4">
      <c r="D28406"/>
    </row>
    <row r="28407" spans="4:4">
      <c r="D28407"/>
    </row>
    <row r="28408" spans="4:4">
      <c r="D28408"/>
    </row>
    <row r="28409" spans="4:4">
      <c r="D28409"/>
    </row>
    <row r="28410" spans="4:4">
      <c r="D28410"/>
    </row>
    <row r="28411" spans="4:4">
      <c r="D28411"/>
    </row>
    <row r="28412" spans="4:4">
      <c r="D28412"/>
    </row>
    <row r="28413" spans="4:4">
      <c r="D28413"/>
    </row>
    <row r="28414" spans="4:4">
      <c r="D28414"/>
    </row>
    <row r="28415" spans="4:4">
      <c r="D28415"/>
    </row>
    <row r="28416" spans="4:4">
      <c r="D28416"/>
    </row>
    <row r="28417" spans="4:4">
      <c r="D28417"/>
    </row>
    <row r="28418" spans="4:4">
      <c r="D28418"/>
    </row>
    <row r="28419" spans="4:4">
      <c r="D28419"/>
    </row>
    <row r="28420" spans="4:4">
      <c r="D28420"/>
    </row>
    <row r="28421" spans="4:4">
      <c r="D28421"/>
    </row>
    <row r="28422" spans="4:4">
      <c r="D28422"/>
    </row>
    <row r="28423" spans="4:4">
      <c r="D28423"/>
    </row>
    <row r="28424" spans="4:4">
      <c r="D28424"/>
    </row>
    <row r="28425" spans="4:4">
      <c r="D28425"/>
    </row>
    <row r="28426" spans="4:4">
      <c r="D28426"/>
    </row>
    <row r="28427" spans="4:4">
      <c r="D28427"/>
    </row>
    <row r="28428" spans="4:4">
      <c r="D28428"/>
    </row>
    <row r="28429" spans="4:4">
      <c r="D28429"/>
    </row>
    <row r="28430" spans="4:4">
      <c r="D28430"/>
    </row>
    <row r="28431" spans="4:4">
      <c r="D28431"/>
    </row>
    <row r="28432" spans="4:4">
      <c r="D28432"/>
    </row>
    <row r="28433" spans="4:4">
      <c r="D28433"/>
    </row>
    <row r="28434" spans="4:4">
      <c r="D28434"/>
    </row>
    <row r="28435" spans="4:4">
      <c r="D28435"/>
    </row>
    <row r="28436" spans="4:4">
      <c r="D28436"/>
    </row>
    <row r="28437" spans="4:4">
      <c r="D28437"/>
    </row>
    <row r="28438" spans="4:4">
      <c r="D28438"/>
    </row>
    <row r="28439" spans="4:4">
      <c r="D28439"/>
    </row>
    <row r="28440" spans="4:4">
      <c r="D28440"/>
    </row>
    <row r="28441" spans="4:4">
      <c r="D28441"/>
    </row>
    <row r="28442" spans="4:4">
      <c r="D28442"/>
    </row>
    <row r="28443" spans="4:4">
      <c r="D28443"/>
    </row>
    <row r="28444" spans="4:4">
      <c r="D28444"/>
    </row>
    <row r="28445" spans="4:4">
      <c r="D28445"/>
    </row>
    <row r="28446" spans="4:4">
      <c r="D28446"/>
    </row>
    <row r="28447" spans="4:4">
      <c r="D28447"/>
    </row>
    <row r="28448" spans="4:4">
      <c r="D28448"/>
    </row>
    <row r="28449" spans="4:4">
      <c r="D28449"/>
    </row>
    <row r="28450" spans="4:4">
      <c r="D28450"/>
    </row>
    <row r="28451" spans="4:4">
      <c r="D28451"/>
    </row>
    <row r="28452" spans="4:4">
      <c r="D28452"/>
    </row>
    <row r="28453" spans="4:4">
      <c r="D28453"/>
    </row>
    <row r="28454" spans="4:4">
      <c r="D28454"/>
    </row>
    <row r="28455" spans="4:4">
      <c r="D28455"/>
    </row>
    <row r="28456" spans="4:4">
      <c r="D28456"/>
    </row>
    <row r="28457" spans="4:4">
      <c r="D28457"/>
    </row>
    <row r="28458" spans="4:4">
      <c r="D28458"/>
    </row>
    <row r="28459" spans="4:4">
      <c r="D28459"/>
    </row>
    <row r="28460" spans="4:4">
      <c r="D28460"/>
    </row>
    <row r="28461" spans="4:4">
      <c r="D28461"/>
    </row>
    <row r="28462" spans="4:4">
      <c r="D28462"/>
    </row>
    <row r="28463" spans="4:4">
      <c r="D28463"/>
    </row>
    <row r="28464" spans="4:4">
      <c r="D28464"/>
    </row>
    <row r="28465" spans="4:4">
      <c r="D28465"/>
    </row>
    <row r="28466" spans="4:4">
      <c r="D28466"/>
    </row>
    <row r="28467" spans="4:4">
      <c r="D28467"/>
    </row>
    <row r="28468" spans="4:4">
      <c r="D28468"/>
    </row>
    <row r="28469" spans="4:4">
      <c r="D28469"/>
    </row>
    <row r="28470" spans="4:4">
      <c r="D28470"/>
    </row>
    <row r="28471" spans="4:4">
      <c r="D28471"/>
    </row>
    <row r="28472" spans="4:4">
      <c r="D28472"/>
    </row>
    <row r="28473" spans="4:4">
      <c r="D28473"/>
    </row>
    <row r="28474" spans="4:4">
      <c r="D28474"/>
    </row>
    <row r="28475" spans="4:4">
      <c r="D28475"/>
    </row>
    <row r="28476" spans="4:4">
      <c r="D28476"/>
    </row>
    <row r="28477" spans="4:4">
      <c r="D28477"/>
    </row>
    <row r="28478" spans="4:4">
      <c r="D28478"/>
    </row>
    <row r="28479" spans="4:4">
      <c r="D28479"/>
    </row>
    <row r="28480" spans="4:4">
      <c r="D28480"/>
    </row>
    <row r="28481" spans="4:4">
      <c r="D28481"/>
    </row>
    <row r="28482" spans="4:4">
      <c r="D28482"/>
    </row>
    <row r="28483" spans="4:4">
      <c r="D28483"/>
    </row>
    <row r="28484" spans="4:4">
      <c r="D28484"/>
    </row>
    <row r="28485" spans="4:4">
      <c r="D28485"/>
    </row>
    <row r="28486" spans="4:4">
      <c r="D28486"/>
    </row>
    <row r="28487" spans="4:4">
      <c r="D28487"/>
    </row>
    <row r="28488" spans="4:4">
      <c r="D28488"/>
    </row>
    <row r="28489" spans="4:4">
      <c r="D28489"/>
    </row>
    <row r="28490" spans="4:4">
      <c r="D28490"/>
    </row>
    <row r="28491" spans="4:4">
      <c r="D28491"/>
    </row>
    <row r="28492" spans="4:4">
      <c r="D28492"/>
    </row>
    <row r="28493" spans="4:4">
      <c r="D28493"/>
    </row>
    <row r="28494" spans="4:4">
      <c r="D28494"/>
    </row>
    <row r="28495" spans="4:4">
      <c r="D28495"/>
    </row>
    <row r="28496" spans="4:4">
      <c r="D28496"/>
    </row>
    <row r="28497" spans="4:4">
      <c r="D28497"/>
    </row>
    <row r="28498" spans="4:4">
      <c r="D28498"/>
    </row>
    <row r="28499" spans="4:4">
      <c r="D28499"/>
    </row>
    <row r="28500" spans="4:4">
      <c r="D28500"/>
    </row>
    <row r="28501" spans="4:4">
      <c r="D28501"/>
    </row>
    <row r="28502" spans="4:4">
      <c r="D28502"/>
    </row>
    <row r="28503" spans="4:4">
      <c r="D28503"/>
    </row>
    <row r="28504" spans="4:4">
      <c r="D28504"/>
    </row>
    <row r="28505" spans="4:4">
      <c r="D28505"/>
    </row>
    <row r="28506" spans="4:4">
      <c r="D28506"/>
    </row>
    <row r="28507" spans="4:4">
      <c r="D28507"/>
    </row>
    <row r="28508" spans="4:4">
      <c r="D28508"/>
    </row>
    <row r="28509" spans="4:4">
      <c r="D28509"/>
    </row>
    <row r="28510" spans="4:4">
      <c r="D28510"/>
    </row>
    <row r="28511" spans="4:4">
      <c r="D28511"/>
    </row>
    <row r="28512" spans="4:4">
      <c r="D28512"/>
    </row>
    <row r="28513" spans="4:4">
      <c r="D28513"/>
    </row>
    <row r="28514" spans="4:4">
      <c r="D28514"/>
    </row>
    <row r="28515" spans="4:4">
      <c r="D28515"/>
    </row>
    <row r="28516" spans="4:4">
      <c r="D28516"/>
    </row>
    <row r="28517" spans="4:4">
      <c r="D28517"/>
    </row>
    <row r="28518" spans="4:4">
      <c r="D28518"/>
    </row>
    <row r="28519" spans="4:4">
      <c r="D28519"/>
    </row>
    <row r="28520" spans="4:4">
      <c r="D28520"/>
    </row>
    <row r="28521" spans="4:4">
      <c r="D28521"/>
    </row>
    <row r="28522" spans="4:4">
      <c r="D28522"/>
    </row>
    <row r="28523" spans="4:4">
      <c r="D28523"/>
    </row>
    <row r="28524" spans="4:4">
      <c r="D28524"/>
    </row>
    <row r="28525" spans="4:4">
      <c r="D28525"/>
    </row>
    <row r="28526" spans="4:4">
      <c r="D28526"/>
    </row>
    <row r="28527" spans="4:4">
      <c r="D28527"/>
    </row>
    <row r="28528" spans="4:4">
      <c r="D28528"/>
    </row>
    <row r="28529" spans="4:4">
      <c r="D28529"/>
    </row>
    <row r="28530" spans="4:4">
      <c r="D28530"/>
    </row>
    <row r="28531" spans="4:4">
      <c r="D28531"/>
    </row>
    <row r="28532" spans="4:4">
      <c r="D28532"/>
    </row>
    <row r="28533" spans="4:4">
      <c r="D28533"/>
    </row>
    <row r="28534" spans="4:4">
      <c r="D28534"/>
    </row>
    <row r="28535" spans="4:4">
      <c r="D28535"/>
    </row>
    <row r="28536" spans="4:4">
      <c r="D28536"/>
    </row>
    <row r="28537" spans="4:4">
      <c r="D28537"/>
    </row>
    <row r="28538" spans="4:4">
      <c r="D28538"/>
    </row>
    <row r="28539" spans="4:4">
      <c r="D28539"/>
    </row>
    <row r="28540" spans="4:4">
      <c r="D28540"/>
    </row>
    <row r="28541" spans="4:4">
      <c r="D28541"/>
    </row>
    <row r="28542" spans="4:4">
      <c r="D28542"/>
    </row>
    <row r="28543" spans="4:4">
      <c r="D28543"/>
    </row>
    <row r="28544" spans="4:4">
      <c r="D28544"/>
    </row>
    <row r="28545" spans="4:4">
      <c r="D28545"/>
    </row>
    <row r="28546" spans="4:4">
      <c r="D28546"/>
    </row>
    <row r="28547" spans="4:4">
      <c r="D28547"/>
    </row>
    <row r="28548" spans="4:4">
      <c r="D28548"/>
    </row>
    <row r="28549" spans="4:4">
      <c r="D28549"/>
    </row>
    <row r="28550" spans="4:4">
      <c r="D28550"/>
    </row>
    <row r="28551" spans="4:4">
      <c r="D28551"/>
    </row>
    <row r="28552" spans="4:4">
      <c r="D28552"/>
    </row>
    <row r="28553" spans="4:4">
      <c r="D28553"/>
    </row>
    <row r="28554" spans="4:4">
      <c r="D28554"/>
    </row>
    <row r="28555" spans="4:4">
      <c r="D28555"/>
    </row>
    <row r="28556" spans="4:4">
      <c r="D28556"/>
    </row>
    <row r="28557" spans="4:4">
      <c r="D28557"/>
    </row>
    <row r="28558" spans="4:4">
      <c r="D28558"/>
    </row>
    <row r="28559" spans="4:4">
      <c r="D28559"/>
    </row>
    <row r="28560" spans="4:4">
      <c r="D28560"/>
    </row>
    <row r="28561" spans="4:4">
      <c r="D28561"/>
    </row>
    <row r="28562" spans="4:4">
      <c r="D28562"/>
    </row>
    <row r="28563" spans="4:4">
      <c r="D28563"/>
    </row>
    <row r="28564" spans="4:4">
      <c r="D28564"/>
    </row>
    <row r="28565" spans="4:4">
      <c r="D28565"/>
    </row>
    <row r="28566" spans="4:4">
      <c r="D28566"/>
    </row>
    <row r="28567" spans="4:4">
      <c r="D28567"/>
    </row>
    <row r="28568" spans="4:4">
      <c r="D28568"/>
    </row>
    <row r="28569" spans="4:4">
      <c r="D28569"/>
    </row>
    <row r="28570" spans="4:4">
      <c r="D28570"/>
    </row>
    <row r="28571" spans="4:4">
      <c r="D28571"/>
    </row>
    <row r="28572" spans="4:4">
      <c r="D28572"/>
    </row>
    <row r="28573" spans="4:4">
      <c r="D28573"/>
    </row>
    <row r="28574" spans="4:4">
      <c r="D28574"/>
    </row>
    <row r="28575" spans="4:4">
      <c r="D28575"/>
    </row>
    <row r="28576" spans="4:4">
      <c r="D28576"/>
    </row>
    <row r="28577" spans="4:4">
      <c r="D28577"/>
    </row>
    <row r="28578" spans="4:4">
      <c r="D28578"/>
    </row>
    <row r="28579" spans="4:4">
      <c r="D28579"/>
    </row>
    <row r="28580" spans="4:4">
      <c r="D28580"/>
    </row>
    <row r="28581" spans="4:4">
      <c r="D28581"/>
    </row>
    <row r="28582" spans="4:4">
      <c r="D28582"/>
    </row>
    <row r="28583" spans="4:4">
      <c r="D28583"/>
    </row>
    <row r="28584" spans="4:4">
      <c r="D28584"/>
    </row>
    <row r="28585" spans="4:4">
      <c r="D28585"/>
    </row>
    <row r="28586" spans="4:4">
      <c r="D28586"/>
    </row>
    <row r="28587" spans="4:4">
      <c r="D28587"/>
    </row>
    <row r="28588" spans="4:4">
      <c r="D28588"/>
    </row>
    <row r="28589" spans="4:4">
      <c r="D28589"/>
    </row>
    <row r="28590" spans="4:4">
      <c r="D28590"/>
    </row>
    <row r="28591" spans="4:4">
      <c r="D28591"/>
    </row>
    <row r="28592" spans="4:4">
      <c r="D28592"/>
    </row>
    <row r="28593" spans="4:4">
      <c r="D28593"/>
    </row>
    <row r="28594" spans="4:4">
      <c r="D28594"/>
    </row>
    <row r="28595" spans="4:4">
      <c r="D28595"/>
    </row>
    <row r="28596" spans="4:4">
      <c r="D28596"/>
    </row>
    <row r="28597" spans="4:4">
      <c r="D28597"/>
    </row>
    <row r="28598" spans="4:4">
      <c r="D28598"/>
    </row>
    <row r="28599" spans="4:4">
      <c r="D28599"/>
    </row>
    <row r="28600" spans="4:4">
      <c r="D28600"/>
    </row>
    <row r="28601" spans="4:4">
      <c r="D28601"/>
    </row>
    <row r="28602" spans="4:4">
      <c r="D28602"/>
    </row>
    <row r="28603" spans="4:4">
      <c r="D28603"/>
    </row>
    <row r="28604" spans="4:4">
      <c r="D28604"/>
    </row>
    <row r="28605" spans="4:4">
      <c r="D28605"/>
    </row>
    <row r="28606" spans="4:4">
      <c r="D28606"/>
    </row>
    <row r="28607" spans="4:4">
      <c r="D28607"/>
    </row>
    <row r="28608" spans="4:4">
      <c r="D28608"/>
    </row>
    <row r="28609" spans="4:4">
      <c r="D28609"/>
    </row>
    <row r="28610" spans="4:4">
      <c r="D28610"/>
    </row>
    <row r="28611" spans="4:4">
      <c r="D28611"/>
    </row>
    <row r="28612" spans="4:4">
      <c r="D28612"/>
    </row>
    <row r="28613" spans="4:4">
      <c r="D28613"/>
    </row>
    <row r="28614" spans="4:4">
      <c r="D28614"/>
    </row>
    <row r="28615" spans="4:4">
      <c r="D28615"/>
    </row>
    <row r="28616" spans="4:4">
      <c r="D28616"/>
    </row>
    <row r="28617" spans="4:4">
      <c r="D28617"/>
    </row>
    <row r="28618" spans="4:4">
      <c r="D28618"/>
    </row>
    <row r="28619" spans="4:4">
      <c r="D28619"/>
    </row>
    <row r="28620" spans="4:4">
      <c r="D28620"/>
    </row>
    <row r="28621" spans="4:4">
      <c r="D28621"/>
    </row>
    <row r="28622" spans="4:4">
      <c r="D28622"/>
    </row>
    <row r="28623" spans="4:4">
      <c r="D28623"/>
    </row>
    <row r="28624" spans="4:4">
      <c r="D28624"/>
    </row>
    <row r="28625" spans="4:4">
      <c r="D28625"/>
    </row>
    <row r="28626" spans="4:4">
      <c r="D28626"/>
    </row>
    <row r="28627" spans="4:4">
      <c r="D28627"/>
    </row>
    <row r="28628" spans="4:4">
      <c r="D28628"/>
    </row>
    <row r="28629" spans="4:4">
      <c r="D28629"/>
    </row>
    <row r="28630" spans="4:4">
      <c r="D28630"/>
    </row>
    <row r="28631" spans="4:4">
      <c r="D28631"/>
    </row>
    <row r="28632" spans="4:4">
      <c r="D28632"/>
    </row>
    <row r="28633" spans="4:4">
      <c r="D28633"/>
    </row>
    <row r="28634" spans="4:4">
      <c r="D28634"/>
    </row>
    <row r="28635" spans="4:4">
      <c r="D28635"/>
    </row>
    <row r="28636" spans="4:4">
      <c r="D28636"/>
    </row>
    <row r="28637" spans="4:4">
      <c r="D28637"/>
    </row>
    <row r="28638" spans="4:4">
      <c r="D28638"/>
    </row>
    <row r="28639" spans="4:4">
      <c r="D28639"/>
    </row>
    <row r="28640" spans="4:4">
      <c r="D28640"/>
    </row>
    <row r="28641" spans="4:4">
      <c r="D28641"/>
    </row>
    <row r="28642" spans="4:4">
      <c r="D28642"/>
    </row>
    <row r="28643" spans="4:4">
      <c r="D28643"/>
    </row>
    <row r="28644" spans="4:4">
      <c r="D28644"/>
    </row>
    <row r="28645" spans="4:4">
      <c r="D28645"/>
    </row>
    <row r="28646" spans="4:4">
      <c r="D28646"/>
    </row>
    <row r="28647" spans="4:4">
      <c r="D28647"/>
    </row>
    <row r="28648" spans="4:4">
      <c r="D28648"/>
    </row>
    <row r="28649" spans="4:4">
      <c r="D28649"/>
    </row>
    <row r="28650" spans="4:4">
      <c r="D28650"/>
    </row>
    <row r="28651" spans="4:4">
      <c r="D28651"/>
    </row>
    <row r="28652" spans="4:4">
      <c r="D28652"/>
    </row>
    <row r="28653" spans="4:4">
      <c r="D28653"/>
    </row>
    <row r="28654" spans="4:4">
      <c r="D28654"/>
    </row>
    <row r="28655" spans="4:4">
      <c r="D28655"/>
    </row>
    <row r="28656" spans="4:4">
      <c r="D28656"/>
    </row>
    <row r="28657" spans="4:4">
      <c r="D28657"/>
    </row>
    <row r="28658" spans="4:4">
      <c r="D28658"/>
    </row>
    <row r="28659" spans="4:4">
      <c r="D28659"/>
    </row>
    <row r="28660" spans="4:4">
      <c r="D28660"/>
    </row>
    <row r="28661" spans="4:4">
      <c r="D28661"/>
    </row>
    <row r="28662" spans="4:4">
      <c r="D28662"/>
    </row>
    <row r="28663" spans="4:4">
      <c r="D28663"/>
    </row>
    <row r="28664" spans="4:4">
      <c r="D28664"/>
    </row>
    <row r="28665" spans="4:4">
      <c r="D28665"/>
    </row>
    <row r="28666" spans="4:4">
      <c r="D28666"/>
    </row>
    <row r="28667" spans="4:4">
      <c r="D28667"/>
    </row>
    <row r="28668" spans="4:4">
      <c r="D28668"/>
    </row>
    <row r="28669" spans="4:4">
      <c r="D28669"/>
    </row>
    <row r="28670" spans="4:4">
      <c r="D28670"/>
    </row>
    <row r="28671" spans="4:4">
      <c r="D28671"/>
    </row>
    <row r="28672" spans="4:4">
      <c r="D28672"/>
    </row>
    <row r="28673" spans="4:4">
      <c r="D28673"/>
    </row>
    <row r="28674" spans="4:4">
      <c r="D28674"/>
    </row>
    <row r="28675" spans="4:4">
      <c r="D28675"/>
    </row>
    <row r="28676" spans="4:4">
      <c r="D28676"/>
    </row>
    <row r="28677" spans="4:4">
      <c r="D28677"/>
    </row>
    <row r="28678" spans="4:4">
      <c r="D28678"/>
    </row>
    <row r="28679" spans="4:4">
      <c r="D28679"/>
    </row>
    <row r="28680" spans="4:4">
      <c r="D28680"/>
    </row>
    <row r="28681" spans="4:4">
      <c r="D28681"/>
    </row>
    <row r="28682" spans="4:4">
      <c r="D28682"/>
    </row>
    <row r="28683" spans="4:4">
      <c r="D28683"/>
    </row>
    <row r="28684" spans="4:4">
      <c r="D28684"/>
    </row>
    <row r="28685" spans="4:4">
      <c r="D28685"/>
    </row>
    <row r="28686" spans="4:4">
      <c r="D28686"/>
    </row>
    <row r="28687" spans="4:4">
      <c r="D28687"/>
    </row>
    <row r="28688" spans="4:4">
      <c r="D28688"/>
    </row>
    <row r="28689" spans="4:4">
      <c r="D28689"/>
    </row>
    <row r="28690" spans="4:4">
      <c r="D28690"/>
    </row>
    <row r="28691" spans="4:4">
      <c r="D28691"/>
    </row>
    <row r="28692" spans="4:4">
      <c r="D28692"/>
    </row>
    <row r="28693" spans="4:4">
      <c r="D28693"/>
    </row>
    <row r="28694" spans="4:4">
      <c r="D28694"/>
    </row>
    <row r="28695" spans="4:4">
      <c r="D28695"/>
    </row>
    <row r="28696" spans="4:4">
      <c r="D28696"/>
    </row>
    <row r="28697" spans="4:4">
      <c r="D28697"/>
    </row>
    <row r="28698" spans="4:4">
      <c r="D28698"/>
    </row>
    <row r="28699" spans="4:4">
      <c r="D28699"/>
    </row>
    <row r="28700" spans="4:4">
      <c r="D28700"/>
    </row>
    <row r="28701" spans="4:4">
      <c r="D28701"/>
    </row>
    <row r="28702" spans="4:4">
      <c r="D28702"/>
    </row>
    <row r="28703" spans="4:4">
      <c r="D28703"/>
    </row>
    <row r="28704" spans="4:4">
      <c r="D28704"/>
    </row>
    <row r="28705" spans="4:4">
      <c r="D28705"/>
    </row>
    <row r="28706" spans="4:4">
      <c r="D28706"/>
    </row>
    <row r="28707" spans="4:4">
      <c r="D28707"/>
    </row>
    <row r="28708" spans="4:4">
      <c r="D28708"/>
    </row>
    <row r="28709" spans="4:4">
      <c r="D28709"/>
    </row>
    <row r="28710" spans="4:4">
      <c r="D28710"/>
    </row>
    <row r="28711" spans="4:4">
      <c r="D28711"/>
    </row>
    <row r="28712" spans="4:4">
      <c r="D28712"/>
    </row>
    <row r="28713" spans="4:4">
      <c r="D28713"/>
    </row>
    <row r="28714" spans="4:4">
      <c r="D28714"/>
    </row>
    <row r="28715" spans="4:4">
      <c r="D28715"/>
    </row>
    <row r="28716" spans="4:4">
      <c r="D28716"/>
    </row>
    <row r="28717" spans="4:4">
      <c r="D28717"/>
    </row>
    <row r="28718" spans="4:4">
      <c r="D28718"/>
    </row>
    <row r="28719" spans="4:4">
      <c r="D28719"/>
    </row>
    <row r="28720" spans="4:4">
      <c r="D28720"/>
    </row>
    <row r="28721" spans="4:4">
      <c r="D28721"/>
    </row>
    <row r="28722" spans="4:4">
      <c r="D28722"/>
    </row>
    <row r="28723" spans="4:4">
      <c r="D28723"/>
    </row>
    <row r="28724" spans="4:4">
      <c r="D28724"/>
    </row>
    <row r="28725" spans="4:4">
      <c r="D28725"/>
    </row>
    <row r="28726" spans="4:4">
      <c r="D28726"/>
    </row>
    <row r="28727" spans="4:4">
      <c r="D28727"/>
    </row>
    <row r="28728" spans="4:4">
      <c r="D28728"/>
    </row>
    <row r="28729" spans="4:4">
      <c r="D28729"/>
    </row>
    <row r="28730" spans="4:4">
      <c r="D28730"/>
    </row>
    <row r="28731" spans="4:4">
      <c r="D28731"/>
    </row>
    <row r="28732" spans="4:4">
      <c r="D28732"/>
    </row>
    <row r="28733" spans="4:4">
      <c r="D28733"/>
    </row>
    <row r="28734" spans="4:4">
      <c r="D28734"/>
    </row>
    <row r="28735" spans="4:4">
      <c r="D28735"/>
    </row>
    <row r="28736" spans="4:4">
      <c r="D28736"/>
    </row>
    <row r="28737" spans="4:4">
      <c r="D28737"/>
    </row>
    <row r="28738" spans="4:4">
      <c r="D28738"/>
    </row>
    <row r="28739" spans="4:4">
      <c r="D28739"/>
    </row>
    <row r="28740" spans="4:4">
      <c r="D28740"/>
    </row>
    <row r="28741" spans="4:4">
      <c r="D28741"/>
    </row>
    <row r="28742" spans="4:4">
      <c r="D28742"/>
    </row>
    <row r="28743" spans="4:4">
      <c r="D28743"/>
    </row>
    <row r="28744" spans="4:4">
      <c r="D28744"/>
    </row>
    <row r="28745" spans="4:4">
      <c r="D28745"/>
    </row>
    <row r="28746" spans="4:4">
      <c r="D28746"/>
    </row>
    <row r="28747" spans="4:4">
      <c r="D28747"/>
    </row>
    <row r="28748" spans="4:4">
      <c r="D28748"/>
    </row>
    <row r="28749" spans="4:4">
      <c r="D28749"/>
    </row>
    <row r="28750" spans="4:4">
      <c r="D28750"/>
    </row>
    <row r="28751" spans="4:4">
      <c r="D28751"/>
    </row>
    <row r="28752" spans="4:4">
      <c r="D28752"/>
    </row>
    <row r="28753" spans="4:4">
      <c r="D28753"/>
    </row>
    <row r="28754" spans="4:4">
      <c r="D28754"/>
    </row>
    <row r="28755" spans="4:4">
      <c r="D28755"/>
    </row>
    <row r="28756" spans="4:4">
      <c r="D28756"/>
    </row>
    <row r="28757" spans="4:4">
      <c r="D28757"/>
    </row>
    <row r="28758" spans="4:4">
      <c r="D28758"/>
    </row>
    <row r="28759" spans="4:4">
      <c r="D28759"/>
    </row>
    <row r="28760" spans="4:4">
      <c r="D28760"/>
    </row>
    <row r="28761" spans="4:4">
      <c r="D28761"/>
    </row>
    <row r="28762" spans="4:4">
      <c r="D28762"/>
    </row>
    <row r="28763" spans="4:4">
      <c r="D28763"/>
    </row>
    <row r="28764" spans="4:4">
      <c r="D28764"/>
    </row>
    <row r="28765" spans="4:4">
      <c r="D28765"/>
    </row>
    <row r="28766" spans="4:4">
      <c r="D28766"/>
    </row>
    <row r="28767" spans="4:4">
      <c r="D28767"/>
    </row>
    <row r="28768" spans="4:4">
      <c r="D28768"/>
    </row>
    <row r="28769" spans="4:4">
      <c r="D28769"/>
    </row>
    <row r="28770" spans="4:4">
      <c r="D28770"/>
    </row>
    <row r="28771" spans="4:4">
      <c r="D28771"/>
    </row>
    <row r="28772" spans="4:4">
      <c r="D28772"/>
    </row>
    <row r="28773" spans="4:4">
      <c r="D28773"/>
    </row>
    <row r="28774" spans="4:4">
      <c r="D28774"/>
    </row>
    <row r="28775" spans="4:4">
      <c r="D28775"/>
    </row>
    <row r="28776" spans="4:4">
      <c r="D28776"/>
    </row>
    <row r="28777" spans="4:4">
      <c r="D28777"/>
    </row>
    <row r="28778" spans="4:4">
      <c r="D28778"/>
    </row>
    <row r="28779" spans="4:4">
      <c r="D28779"/>
    </row>
    <row r="28780" spans="4:4">
      <c r="D28780"/>
    </row>
    <row r="28781" spans="4:4">
      <c r="D28781"/>
    </row>
    <row r="28782" spans="4:4">
      <c r="D28782"/>
    </row>
    <row r="28783" spans="4:4">
      <c r="D28783"/>
    </row>
    <row r="28784" spans="4:4">
      <c r="D28784"/>
    </row>
    <row r="28785" spans="4:4">
      <c r="D28785"/>
    </row>
    <row r="28786" spans="4:4">
      <c r="D28786"/>
    </row>
    <row r="28787" spans="4:4">
      <c r="D28787"/>
    </row>
    <row r="28788" spans="4:4">
      <c r="D28788"/>
    </row>
    <row r="28789" spans="4:4">
      <c r="D28789"/>
    </row>
    <row r="28790" spans="4:4">
      <c r="D28790"/>
    </row>
    <row r="28791" spans="4:4">
      <c r="D28791"/>
    </row>
    <row r="28792" spans="4:4">
      <c r="D28792"/>
    </row>
    <row r="28793" spans="4:4">
      <c r="D28793"/>
    </row>
    <row r="28794" spans="4:4">
      <c r="D28794"/>
    </row>
    <row r="28795" spans="4:4">
      <c r="D28795"/>
    </row>
    <row r="28796" spans="4:4">
      <c r="D28796"/>
    </row>
    <row r="28797" spans="4:4">
      <c r="D28797"/>
    </row>
    <row r="28798" spans="4:4">
      <c r="D28798"/>
    </row>
    <row r="28799" spans="4:4">
      <c r="D28799"/>
    </row>
    <row r="28800" spans="4:4">
      <c r="D28800"/>
    </row>
    <row r="28801" spans="4:4">
      <c r="D28801"/>
    </row>
    <row r="28802" spans="4:4">
      <c r="D28802"/>
    </row>
    <row r="28803" spans="4:4">
      <c r="D28803"/>
    </row>
    <row r="28804" spans="4:4">
      <c r="D28804"/>
    </row>
    <row r="28805" spans="4:4">
      <c r="D28805"/>
    </row>
    <row r="28806" spans="4:4">
      <c r="D28806"/>
    </row>
    <row r="28807" spans="4:4">
      <c r="D28807"/>
    </row>
    <row r="28808" spans="4:4">
      <c r="D28808"/>
    </row>
    <row r="28809" spans="4:4">
      <c r="D28809"/>
    </row>
    <row r="28810" spans="4:4">
      <c r="D28810"/>
    </row>
    <row r="28811" spans="4:4">
      <c r="D28811"/>
    </row>
    <row r="28812" spans="4:4">
      <c r="D28812"/>
    </row>
    <row r="28813" spans="4:4">
      <c r="D28813"/>
    </row>
    <row r="28814" spans="4:4">
      <c r="D28814"/>
    </row>
    <row r="28815" spans="4:4">
      <c r="D28815"/>
    </row>
    <row r="28816" spans="4:4">
      <c r="D28816"/>
    </row>
    <row r="28817" spans="4:4">
      <c r="D28817"/>
    </row>
    <row r="28818" spans="4:4">
      <c r="D28818"/>
    </row>
    <row r="28819" spans="4:4">
      <c r="D28819"/>
    </row>
    <row r="28820" spans="4:4">
      <c r="D28820"/>
    </row>
    <row r="28821" spans="4:4">
      <c r="D28821"/>
    </row>
    <row r="28822" spans="4:4">
      <c r="D28822"/>
    </row>
    <row r="28823" spans="4:4">
      <c r="D28823"/>
    </row>
    <row r="28824" spans="4:4">
      <c r="D28824"/>
    </row>
    <row r="28825" spans="4:4">
      <c r="D28825"/>
    </row>
    <row r="28826" spans="4:4">
      <c r="D28826"/>
    </row>
    <row r="28827" spans="4:4">
      <c r="D28827"/>
    </row>
    <row r="28828" spans="4:4">
      <c r="D28828"/>
    </row>
    <row r="28829" spans="4:4">
      <c r="D28829"/>
    </row>
    <row r="28830" spans="4:4">
      <c r="D28830"/>
    </row>
    <row r="28831" spans="4:4">
      <c r="D28831"/>
    </row>
    <row r="28832" spans="4:4">
      <c r="D28832"/>
    </row>
    <row r="28833" spans="4:4">
      <c r="D28833"/>
    </row>
    <row r="28834" spans="4:4">
      <c r="D28834"/>
    </row>
    <row r="28835" spans="4:4">
      <c r="D28835"/>
    </row>
    <row r="28836" spans="4:4">
      <c r="D28836"/>
    </row>
    <row r="28837" spans="4:4">
      <c r="D28837"/>
    </row>
    <row r="28838" spans="4:4">
      <c r="D28838"/>
    </row>
    <row r="28839" spans="4:4">
      <c r="D28839"/>
    </row>
    <row r="28840" spans="4:4">
      <c r="D28840"/>
    </row>
    <row r="28841" spans="4:4">
      <c r="D28841"/>
    </row>
    <row r="28842" spans="4:4">
      <c r="D28842"/>
    </row>
    <row r="28843" spans="4:4">
      <c r="D28843"/>
    </row>
    <row r="28844" spans="4:4">
      <c r="D28844"/>
    </row>
    <row r="28845" spans="4:4">
      <c r="D28845"/>
    </row>
    <row r="28846" spans="4:4">
      <c r="D28846"/>
    </row>
    <row r="28847" spans="4:4">
      <c r="D28847"/>
    </row>
    <row r="28848" spans="4:4">
      <c r="D28848"/>
    </row>
    <row r="28849" spans="4:4">
      <c r="D28849"/>
    </row>
    <row r="28850" spans="4:4">
      <c r="D28850"/>
    </row>
    <row r="28851" spans="4:4">
      <c r="D28851"/>
    </row>
    <row r="28852" spans="4:4">
      <c r="D28852"/>
    </row>
    <row r="28853" spans="4:4">
      <c r="D28853"/>
    </row>
    <row r="28854" spans="4:4">
      <c r="D28854"/>
    </row>
    <row r="28855" spans="4:4">
      <c r="D28855"/>
    </row>
    <row r="28856" spans="4:4">
      <c r="D28856"/>
    </row>
    <row r="28857" spans="4:4">
      <c r="D28857"/>
    </row>
    <row r="28858" spans="4:4">
      <c r="D28858"/>
    </row>
    <row r="28859" spans="4:4">
      <c r="D28859"/>
    </row>
    <row r="28860" spans="4:4">
      <c r="D28860"/>
    </row>
    <row r="28861" spans="4:4">
      <c r="D28861"/>
    </row>
    <row r="28862" spans="4:4">
      <c r="D28862"/>
    </row>
    <row r="28863" spans="4:4">
      <c r="D28863"/>
    </row>
    <row r="28864" spans="4:4">
      <c r="D28864"/>
    </row>
    <row r="28865" spans="4:4">
      <c r="D28865"/>
    </row>
    <row r="28866" spans="4:4">
      <c r="D28866"/>
    </row>
    <row r="28867" spans="4:4">
      <c r="D28867"/>
    </row>
    <row r="28868" spans="4:4">
      <c r="D28868"/>
    </row>
    <row r="28869" spans="4:4">
      <c r="D28869"/>
    </row>
    <row r="28870" spans="4:4">
      <c r="D28870"/>
    </row>
    <row r="28871" spans="4:4">
      <c r="D28871"/>
    </row>
    <row r="28872" spans="4:4">
      <c r="D28872"/>
    </row>
    <row r="28873" spans="4:4">
      <c r="D28873"/>
    </row>
    <row r="28874" spans="4:4">
      <c r="D28874"/>
    </row>
    <row r="28875" spans="4:4">
      <c r="D28875"/>
    </row>
    <row r="28876" spans="4:4">
      <c r="D28876"/>
    </row>
    <row r="28877" spans="4:4">
      <c r="D28877"/>
    </row>
    <row r="28878" spans="4:4">
      <c r="D28878"/>
    </row>
    <row r="28879" spans="4:4">
      <c r="D28879"/>
    </row>
    <row r="28880" spans="4:4">
      <c r="D28880"/>
    </row>
    <row r="28881" spans="4:4">
      <c r="D28881"/>
    </row>
    <row r="28882" spans="4:4">
      <c r="D28882"/>
    </row>
    <row r="28883" spans="4:4">
      <c r="D28883"/>
    </row>
    <row r="28884" spans="4:4">
      <c r="D28884"/>
    </row>
    <row r="28885" spans="4:4">
      <c r="D28885"/>
    </row>
    <row r="28886" spans="4:4">
      <c r="D28886"/>
    </row>
    <row r="28887" spans="4:4">
      <c r="D28887"/>
    </row>
    <row r="28888" spans="4:4">
      <c r="D28888"/>
    </row>
    <row r="28889" spans="4:4">
      <c r="D28889"/>
    </row>
    <row r="28890" spans="4:4">
      <c r="D28890"/>
    </row>
    <row r="28891" spans="4:4">
      <c r="D28891"/>
    </row>
    <row r="28892" spans="4:4">
      <c r="D28892"/>
    </row>
    <row r="28893" spans="4:4">
      <c r="D28893"/>
    </row>
    <row r="28894" spans="4:4">
      <c r="D28894"/>
    </row>
    <row r="28895" spans="4:4">
      <c r="D28895"/>
    </row>
    <row r="28896" spans="4:4">
      <c r="D28896"/>
    </row>
    <row r="28897" spans="4:4">
      <c r="D28897"/>
    </row>
    <row r="28898" spans="4:4">
      <c r="D28898"/>
    </row>
    <row r="28899" spans="4:4">
      <c r="D28899"/>
    </row>
    <row r="28900" spans="4:4">
      <c r="D28900"/>
    </row>
    <row r="28901" spans="4:4">
      <c r="D28901"/>
    </row>
    <row r="28902" spans="4:4">
      <c r="D28902"/>
    </row>
    <row r="28903" spans="4:4">
      <c r="D28903"/>
    </row>
    <row r="28904" spans="4:4">
      <c r="D28904"/>
    </row>
    <row r="28905" spans="4:4">
      <c r="D28905"/>
    </row>
    <row r="28906" spans="4:4">
      <c r="D28906"/>
    </row>
    <row r="28907" spans="4:4">
      <c r="D28907"/>
    </row>
    <row r="28908" spans="4:4">
      <c r="D28908"/>
    </row>
    <row r="28909" spans="4:4">
      <c r="D28909"/>
    </row>
    <row r="28910" spans="4:4">
      <c r="D28910"/>
    </row>
    <row r="28911" spans="4:4">
      <c r="D28911"/>
    </row>
    <row r="28912" spans="4:4">
      <c r="D28912"/>
    </row>
    <row r="28913" spans="4:4">
      <c r="D28913"/>
    </row>
    <row r="28914" spans="4:4">
      <c r="D28914"/>
    </row>
    <row r="28915" spans="4:4">
      <c r="D28915"/>
    </row>
    <row r="28916" spans="4:4">
      <c r="D28916"/>
    </row>
    <row r="28917" spans="4:4">
      <c r="D28917"/>
    </row>
    <row r="28918" spans="4:4">
      <c r="D28918"/>
    </row>
    <row r="28919" spans="4:4">
      <c r="D28919"/>
    </row>
    <row r="28920" spans="4:4">
      <c r="D28920"/>
    </row>
    <row r="28921" spans="4:4">
      <c r="D28921"/>
    </row>
    <row r="28922" spans="4:4">
      <c r="D28922"/>
    </row>
    <row r="28923" spans="4:4">
      <c r="D28923"/>
    </row>
    <row r="28924" spans="4:4">
      <c r="D28924"/>
    </row>
    <row r="28925" spans="4:4">
      <c r="D28925"/>
    </row>
    <row r="28926" spans="4:4">
      <c r="D28926"/>
    </row>
    <row r="28927" spans="4:4">
      <c r="D28927"/>
    </row>
    <row r="28928" spans="4:4">
      <c r="D28928"/>
    </row>
    <row r="28929" spans="4:4">
      <c r="D28929"/>
    </row>
    <row r="28930" spans="4:4">
      <c r="D28930"/>
    </row>
    <row r="28931" spans="4:4">
      <c r="D28931"/>
    </row>
    <row r="28932" spans="4:4">
      <c r="D28932"/>
    </row>
    <row r="28933" spans="4:4">
      <c r="D28933"/>
    </row>
    <row r="28934" spans="4:4">
      <c r="D28934"/>
    </row>
    <row r="28935" spans="4:4">
      <c r="D28935"/>
    </row>
    <row r="28936" spans="4:4">
      <c r="D28936"/>
    </row>
    <row r="28937" spans="4:4">
      <c r="D28937"/>
    </row>
    <row r="28938" spans="4:4">
      <c r="D28938"/>
    </row>
    <row r="28939" spans="4:4">
      <c r="D28939"/>
    </row>
    <row r="28940" spans="4:4">
      <c r="D28940"/>
    </row>
    <row r="28941" spans="4:4">
      <c r="D28941"/>
    </row>
    <row r="28942" spans="4:4">
      <c r="D28942"/>
    </row>
    <row r="28943" spans="4:4">
      <c r="D28943"/>
    </row>
    <row r="28944" spans="4:4">
      <c r="D28944"/>
    </row>
    <row r="28945" spans="4:4">
      <c r="D28945"/>
    </row>
    <row r="28946" spans="4:4">
      <c r="D28946"/>
    </row>
    <row r="28947" spans="4:4">
      <c r="D28947"/>
    </row>
    <row r="28948" spans="4:4">
      <c r="D28948"/>
    </row>
    <row r="28949" spans="4:4">
      <c r="D28949"/>
    </row>
    <row r="28950" spans="4:4">
      <c r="D28950"/>
    </row>
    <row r="28951" spans="4:4">
      <c r="D28951"/>
    </row>
    <row r="28952" spans="4:4">
      <c r="D28952"/>
    </row>
    <row r="28953" spans="4:4">
      <c r="D28953"/>
    </row>
    <row r="28954" spans="4:4">
      <c r="D28954"/>
    </row>
    <row r="28955" spans="4:4">
      <c r="D28955"/>
    </row>
    <row r="28956" spans="4:4">
      <c r="D28956"/>
    </row>
    <row r="28957" spans="4:4">
      <c r="D28957"/>
    </row>
    <row r="28958" spans="4:4">
      <c r="D28958"/>
    </row>
    <row r="28959" spans="4:4">
      <c r="D28959"/>
    </row>
    <row r="28960" spans="4:4">
      <c r="D28960"/>
    </row>
    <row r="28961" spans="4:4">
      <c r="D28961"/>
    </row>
    <row r="28962" spans="4:4">
      <c r="D28962"/>
    </row>
    <row r="28963" spans="4:4">
      <c r="D28963"/>
    </row>
    <row r="28964" spans="4:4">
      <c r="D28964"/>
    </row>
    <row r="28965" spans="4:4">
      <c r="D28965"/>
    </row>
    <row r="28966" spans="4:4">
      <c r="D28966"/>
    </row>
    <row r="28967" spans="4:4">
      <c r="D28967"/>
    </row>
    <row r="28968" spans="4:4">
      <c r="D28968"/>
    </row>
    <row r="28969" spans="4:4">
      <c r="D28969"/>
    </row>
    <row r="28970" spans="4:4">
      <c r="D28970"/>
    </row>
    <row r="28971" spans="4:4">
      <c r="D28971"/>
    </row>
    <row r="28972" spans="4:4">
      <c r="D28972"/>
    </row>
    <row r="28973" spans="4:4">
      <c r="D28973"/>
    </row>
    <row r="28974" spans="4:4">
      <c r="D28974"/>
    </row>
    <row r="28975" spans="4:4">
      <c r="D28975"/>
    </row>
    <row r="28976" spans="4:4">
      <c r="D28976"/>
    </row>
    <row r="28977" spans="4:4">
      <c r="D28977"/>
    </row>
    <row r="28978" spans="4:4">
      <c r="D28978"/>
    </row>
    <row r="28979" spans="4:4">
      <c r="D28979"/>
    </row>
    <row r="28980" spans="4:4">
      <c r="D28980"/>
    </row>
    <row r="28981" spans="4:4">
      <c r="D28981"/>
    </row>
    <row r="28982" spans="4:4">
      <c r="D28982"/>
    </row>
    <row r="28983" spans="4:4">
      <c r="D28983"/>
    </row>
    <row r="28984" spans="4:4">
      <c r="D28984"/>
    </row>
    <row r="28985" spans="4:4">
      <c r="D28985"/>
    </row>
    <row r="28986" spans="4:4">
      <c r="D28986"/>
    </row>
    <row r="28987" spans="4:4">
      <c r="D28987"/>
    </row>
    <row r="28988" spans="4:4">
      <c r="D28988"/>
    </row>
    <row r="28989" spans="4:4">
      <c r="D28989"/>
    </row>
    <row r="28990" spans="4:4">
      <c r="D28990"/>
    </row>
    <row r="28991" spans="4:4">
      <c r="D28991"/>
    </row>
    <row r="28992" spans="4:4">
      <c r="D28992"/>
    </row>
    <row r="28993" spans="4:4">
      <c r="D28993"/>
    </row>
    <row r="28994" spans="4:4">
      <c r="D28994"/>
    </row>
    <row r="28995" spans="4:4">
      <c r="D28995"/>
    </row>
    <row r="28996" spans="4:4">
      <c r="D28996"/>
    </row>
    <row r="28997" spans="4:4">
      <c r="D28997"/>
    </row>
    <row r="28998" spans="4:4">
      <c r="D28998"/>
    </row>
    <row r="28999" spans="4:4">
      <c r="D28999"/>
    </row>
    <row r="29000" spans="4:4">
      <c r="D29000"/>
    </row>
    <row r="29001" spans="4:4">
      <c r="D29001"/>
    </row>
    <row r="29002" spans="4:4">
      <c r="D29002"/>
    </row>
    <row r="29003" spans="4:4">
      <c r="D29003"/>
    </row>
    <row r="29004" spans="4:4">
      <c r="D29004"/>
    </row>
    <row r="29005" spans="4:4">
      <c r="D29005"/>
    </row>
    <row r="29006" spans="4:4">
      <c r="D29006"/>
    </row>
    <row r="29007" spans="4:4">
      <c r="D29007"/>
    </row>
    <row r="29008" spans="4:4">
      <c r="D29008"/>
    </row>
    <row r="29009" spans="4:4">
      <c r="D29009"/>
    </row>
    <row r="29010" spans="4:4">
      <c r="D29010"/>
    </row>
    <row r="29011" spans="4:4">
      <c r="D29011"/>
    </row>
    <row r="29012" spans="4:4">
      <c r="D29012"/>
    </row>
    <row r="29013" spans="4:4">
      <c r="D29013"/>
    </row>
    <row r="29014" spans="4:4">
      <c r="D29014"/>
    </row>
    <row r="29015" spans="4:4">
      <c r="D29015"/>
    </row>
    <row r="29016" spans="4:4">
      <c r="D29016"/>
    </row>
    <row r="29017" spans="4:4">
      <c r="D29017"/>
    </row>
    <row r="29018" spans="4:4">
      <c r="D29018"/>
    </row>
    <row r="29019" spans="4:4">
      <c r="D29019"/>
    </row>
    <row r="29020" spans="4:4">
      <c r="D29020"/>
    </row>
    <row r="29021" spans="4:4">
      <c r="D29021"/>
    </row>
    <row r="29022" spans="4:4">
      <c r="D29022"/>
    </row>
    <row r="29023" spans="4:4">
      <c r="D29023"/>
    </row>
    <row r="29024" spans="4:4">
      <c r="D29024"/>
    </row>
    <row r="29025" spans="4:4">
      <c r="D29025"/>
    </row>
    <row r="29026" spans="4:4">
      <c r="D29026"/>
    </row>
    <row r="29027" spans="4:4">
      <c r="D29027"/>
    </row>
    <row r="29028" spans="4:4">
      <c r="D29028"/>
    </row>
    <row r="29029" spans="4:4">
      <c r="D29029"/>
    </row>
    <row r="29030" spans="4:4">
      <c r="D29030"/>
    </row>
    <row r="29031" spans="4:4">
      <c r="D29031"/>
    </row>
    <row r="29032" spans="4:4">
      <c r="D29032"/>
    </row>
    <row r="29033" spans="4:4">
      <c r="D29033"/>
    </row>
    <row r="29034" spans="4:4">
      <c r="D29034"/>
    </row>
    <row r="29035" spans="4:4">
      <c r="D29035"/>
    </row>
    <row r="29036" spans="4:4">
      <c r="D29036"/>
    </row>
    <row r="29037" spans="4:4">
      <c r="D29037"/>
    </row>
    <row r="29038" spans="4:4">
      <c r="D29038"/>
    </row>
    <row r="29039" spans="4:4">
      <c r="D29039"/>
    </row>
    <row r="29040" spans="4:4">
      <c r="D29040"/>
    </row>
    <row r="29041" spans="4:4">
      <c r="D29041"/>
    </row>
    <row r="29042" spans="4:4">
      <c r="D29042"/>
    </row>
    <row r="29043" spans="4:4">
      <c r="D29043"/>
    </row>
    <row r="29044" spans="4:4">
      <c r="D29044"/>
    </row>
    <row r="29045" spans="4:4">
      <c r="D29045"/>
    </row>
    <row r="29046" spans="4:4">
      <c r="D29046"/>
    </row>
    <row r="29047" spans="4:4">
      <c r="D29047"/>
    </row>
    <row r="29048" spans="4:4">
      <c r="D29048"/>
    </row>
    <row r="29049" spans="4:4">
      <c r="D29049"/>
    </row>
    <row r="29050" spans="4:4">
      <c r="D29050"/>
    </row>
    <row r="29051" spans="4:4">
      <c r="D29051"/>
    </row>
    <row r="29052" spans="4:4">
      <c r="D29052"/>
    </row>
    <row r="29053" spans="4:4">
      <c r="D29053"/>
    </row>
    <row r="29054" spans="4:4">
      <c r="D29054"/>
    </row>
    <row r="29055" spans="4:4">
      <c r="D29055"/>
    </row>
    <row r="29056" spans="4:4">
      <c r="D29056"/>
    </row>
    <row r="29057" spans="4:4">
      <c r="D29057"/>
    </row>
    <row r="29058" spans="4:4">
      <c r="D29058"/>
    </row>
    <row r="29059" spans="4:4">
      <c r="D29059"/>
    </row>
    <row r="29060" spans="4:4">
      <c r="D29060"/>
    </row>
    <row r="29061" spans="4:4">
      <c r="D29061"/>
    </row>
    <row r="29062" spans="4:4">
      <c r="D29062"/>
    </row>
    <row r="29063" spans="4:4">
      <c r="D29063"/>
    </row>
    <row r="29064" spans="4:4">
      <c r="D29064"/>
    </row>
    <row r="29065" spans="4:4">
      <c r="D29065"/>
    </row>
    <row r="29066" spans="4:4">
      <c r="D29066"/>
    </row>
    <row r="29067" spans="4:4">
      <c r="D29067"/>
    </row>
    <row r="29068" spans="4:4">
      <c r="D29068"/>
    </row>
    <row r="29069" spans="4:4">
      <c r="D29069"/>
    </row>
    <row r="29070" spans="4:4">
      <c r="D29070"/>
    </row>
    <row r="29071" spans="4:4">
      <c r="D29071"/>
    </row>
    <row r="29072" spans="4:4">
      <c r="D29072"/>
    </row>
    <row r="29073" spans="4:4">
      <c r="D29073"/>
    </row>
    <row r="29074" spans="4:4">
      <c r="D29074"/>
    </row>
    <row r="29075" spans="4:4">
      <c r="D29075"/>
    </row>
    <row r="29076" spans="4:4">
      <c r="D29076"/>
    </row>
    <row r="29077" spans="4:4">
      <c r="D29077"/>
    </row>
    <row r="29078" spans="4:4">
      <c r="D29078"/>
    </row>
    <row r="29079" spans="4:4">
      <c r="D29079"/>
    </row>
    <row r="29080" spans="4:4">
      <c r="D29080"/>
    </row>
    <row r="29081" spans="4:4">
      <c r="D29081"/>
    </row>
    <row r="29082" spans="4:4">
      <c r="D29082"/>
    </row>
    <row r="29083" spans="4:4">
      <c r="D29083"/>
    </row>
    <row r="29084" spans="4:4">
      <c r="D29084"/>
    </row>
    <row r="29085" spans="4:4">
      <c r="D29085"/>
    </row>
    <row r="29086" spans="4:4">
      <c r="D29086"/>
    </row>
    <row r="29087" spans="4:4">
      <c r="D29087"/>
    </row>
    <row r="29088" spans="4:4">
      <c r="D29088"/>
    </row>
    <row r="29089" spans="4:4">
      <c r="D29089"/>
    </row>
    <row r="29090" spans="4:4">
      <c r="D29090"/>
    </row>
    <row r="29091" spans="4:4">
      <c r="D29091"/>
    </row>
    <row r="29092" spans="4:4">
      <c r="D29092"/>
    </row>
    <row r="29093" spans="4:4">
      <c r="D29093"/>
    </row>
    <row r="29094" spans="4:4">
      <c r="D29094"/>
    </row>
    <row r="29095" spans="4:4">
      <c r="D29095"/>
    </row>
    <row r="29096" spans="4:4">
      <c r="D29096"/>
    </row>
    <row r="29097" spans="4:4">
      <c r="D29097"/>
    </row>
    <row r="29098" spans="4:4">
      <c r="D29098"/>
    </row>
    <row r="29099" spans="4:4">
      <c r="D29099"/>
    </row>
    <row r="29100" spans="4:4">
      <c r="D29100"/>
    </row>
    <row r="29101" spans="4:4">
      <c r="D29101"/>
    </row>
    <row r="29102" spans="4:4">
      <c r="D29102"/>
    </row>
    <row r="29103" spans="4:4">
      <c r="D29103"/>
    </row>
    <row r="29104" spans="4:4">
      <c r="D29104"/>
    </row>
    <row r="29105" spans="4:4">
      <c r="D29105"/>
    </row>
    <row r="29106" spans="4:4">
      <c r="D29106"/>
    </row>
    <row r="29107" spans="4:4">
      <c r="D29107"/>
    </row>
    <row r="29108" spans="4:4">
      <c r="D29108"/>
    </row>
    <row r="29109" spans="4:4">
      <c r="D29109"/>
    </row>
    <row r="29110" spans="4:4">
      <c r="D29110"/>
    </row>
    <row r="29111" spans="4:4">
      <c r="D29111"/>
    </row>
    <row r="29112" spans="4:4">
      <c r="D29112"/>
    </row>
    <row r="29113" spans="4:4">
      <c r="D29113"/>
    </row>
    <row r="29114" spans="4:4">
      <c r="D29114"/>
    </row>
    <row r="29115" spans="4:4">
      <c r="D29115"/>
    </row>
    <row r="29116" spans="4:4">
      <c r="D29116"/>
    </row>
    <row r="29117" spans="4:4">
      <c r="D29117"/>
    </row>
    <row r="29118" spans="4:4">
      <c r="D29118"/>
    </row>
    <row r="29119" spans="4:4">
      <c r="D29119"/>
    </row>
    <row r="29120" spans="4:4">
      <c r="D29120"/>
    </row>
    <row r="29121" spans="4:4">
      <c r="D29121"/>
    </row>
    <row r="29122" spans="4:4">
      <c r="D29122"/>
    </row>
    <row r="29123" spans="4:4">
      <c r="D29123"/>
    </row>
    <row r="29124" spans="4:4">
      <c r="D29124"/>
    </row>
    <row r="29125" spans="4:4">
      <c r="D29125"/>
    </row>
    <row r="29126" spans="4:4">
      <c r="D29126"/>
    </row>
    <row r="29127" spans="4:4">
      <c r="D29127"/>
    </row>
    <row r="29128" spans="4:4">
      <c r="D29128"/>
    </row>
    <row r="29129" spans="4:4">
      <c r="D29129"/>
    </row>
    <row r="29130" spans="4:4">
      <c r="D29130"/>
    </row>
    <row r="29131" spans="4:4">
      <c r="D29131"/>
    </row>
    <row r="29132" spans="4:4">
      <c r="D29132"/>
    </row>
    <row r="29133" spans="4:4">
      <c r="D29133"/>
    </row>
    <row r="29134" spans="4:4">
      <c r="D29134"/>
    </row>
    <row r="29135" spans="4:4">
      <c r="D29135"/>
    </row>
    <row r="29136" spans="4:4">
      <c r="D29136"/>
    </row>
    <row r="29137" spans="4:4">
      <c r="D29137"/>
    </row>
    <row r="29138" spans="4:4">
      <c r="D29138"/>
    </row>
    <row r="29139" spans="4:4">
      <c r="D29139"/>
    </row>
    <row r="29140" spans="4:4">
      <c r="D29140"/>
    </row>
    <row r="29141" spans="4:4">
      <c r="D29141"/>
    </row>
    <row r="29142" spans="4:4">
      <c r="D29142"/>
    </row>
    <row r="29143" spans="4:4">
      <c r="D29143"/>
    </row>
    <row r="29144" spans="4:4">
      <c r="D29144"/>
    </row>
    <row r="29145" spans="4:4">
      <c r="D29145"/>
    </row>
    <row r="29146" spans="4:4">
      <c r="D29146"/>
    </row>
    <row r="29147" spans="4:4">
      <c r="D29147"/>
    </row>
    <row r="29148" spans="4:4">
      <c r="D29148"/>
    </row>
    <row r="29149" spans="4:4">
      <c r="D29149"/>
    </row>
    <row r="29150" spans="4:4">
      <c r="D29150"/>
    </row>
    <row r="29151" spans="4:4">
      <c r="D29151"/>
    </row>
    <row r="29152" spans="4:4">
      <c r="D29152"/>
    </row>
    <row r="29153" spans="4:4">
      <c r="D29153"/>
    </row>
    <row r="29154" spans="4:4">
      <c r="D29154"/>
    </row>
    <row r="29155" spans="4:4">
      <c r="D29155"/>
    </row>
    <row r="29156" spans="4:4">
      <c r="D29156"/>
    </row>
    <row r="29157" spans="4:4">
      <c r="D29157"/>
    </row>
    <row r="29158" spans="4:4">
      <c r="D29158"/>
    </row>
    <row r="29159" spans="4:4">
      <c r="D29159"/>
    </row>
    <row r="29160" spans="4:4">
      <c r="D29160"/>
    </row>
    <row r="29161" spans="4:4">
      <c r="D29161"/>
    </row>
    <row r="29162" spans="4:4">
      <c r="D29162"/>
    </row>
    <row r="29163" spans="4:4">
      <c r="D29163"/>
    </row>
    <row r="29164" spans="4:4">
      <c r="D29164"/>
    </row>
    <row r="29165" spans="4:4">
      <c r="D29165"/>
    </row>
    <row r="29166" spans="4:4">
      <c r="D29166"/>
    </row>
    <row r="29167" spans="4:4">
      <c r="D29167"/>
    </row>
    <row r="29168" spans="4:4">
      <c r="D29168"/>
    </row>
    <row r="29169" spans="4:4">
      <c r="D29169"/>
    </row>
    <row r="29170" spans="4:4">
      <c r="D29170"/>
    </row>
    <row r="29171" spans="4:4">
      <c r="D29171"/>
    </row>
    <row r="29172" spans="4:4">
      <c r="D29172"/>
    </row>
    <row r="29173" spans="4:4">
      <c r="D29173"/>
    </row>
    <row r="29174" spans="4:4">
      <c r="D29174"/>
    </row>
    <row r="29175" spans="4:4">
      <c r="D29175"/>
    </row>
    <row r="29176" spans="4:4">
      <c r="D29176"/>
    </row>
    <row r="29177" spans="4:4">
      <c r="D29177"/>
    </row>
    <row r="29178" spans="4:4">
      <c r="D29178"/>
    </row>
    <row r="29179" spans="4:4">
      <c r="D29179"/>
    </row>
    <row r="29180" spans="4:4">
      <c r="D29180"/>
    </row>
    <row r="29181" spans="4:4">
      <c r="D29181"/>
    </row>
    <row r="29182" spans="4:4">
      <c r="D29182"/>
    </row>
    <row r="29183" spans="4:4">
      <c r="D29183"/>
    </row>
    <row r="29184" spans="4:4">
      <c r="D29184"/>
    </row>
    <row r="29185" spans="4:4">
      <c r="D29185"/>
    </row>
    <row r="29186" spans="4:4">
      <c r="D29186"/>
    </row>
    <row r="29187" spans="4:4">
      <c r="D29187"/>
    </row>
    <row r="29188" spans="4:4">
      <c r="D29188"/>
    </row>
    <row r="29189" spans="4:4">
      <c r="D29189"/>
    </row>
    <row r="29190" spans="4:4">
      <c r="D29190"/>
    </row>
    <row r="29191" spans="4:4">
      <c r="D29191"/>
    </row>
    <row r="29192" spans="4:4">
      <c r="D29192"/>
    </row>
    <row r="29193" spans="4:4">
      <c r="D29193"/>
    </row>
    <row r="29194" spans="4:4">
      <c r="D29194"/>
    </row>
    <row r="29195" spans="4:4">
      <c r="D29195"/>
    </row>
    <row r="29196" spans="4:4">
      <c r="D29196"/>
    </row>
    <row r="29197" spans="4:4">
      <c r="D29197"/>
    </row>
    <row r="29198" spans="4:4">
      <c r="D29198"/>
    </row>
    <row r="29199" spans="4:4">
      <c r="D29199"/>
    </row>
    <row r="29200" spans="4:4">
      <c r="D29200"/>
    </row>
    <row r="29201" spans="4:4">
      <c r="D29201"/>
    </row>
    <row r="29202" spans="4:4">
      <c r="D29202"/>
    </row>
    <row r="29203" spans="4:4">
      <c r="D29203"/>
    </row>
    <row r="29204" spans="4:4">
      <c r="D29204"/>
    </row>
    <row r="29205" spans="4:4">
      <c r="D29205"/>
    </row>
    <row r="29206" spans="4:4">
      <c r="D29206"/>
    </row>
    <row r="29207" spans="4:4">
      <c r="D29207"/>
    </row>
    <row r="29208" spans="4:4">
      <c r="D29208"/>
    </row>
    <row r="29209" spans="4:4">
      <c r="D29209"/>
    </row>
    <row r="29210" spans="4:4">
      <c r="D29210"/>
    </row>
    <row r="29211" spans="4:4">
      <c r="D29211"/>
    </row>
    <row r="29212" spans="4:4">
      <c r="D29212"/>
    </row>
    <row r="29213" spans="4:4">
      <c r="D29213"/>
    </row>
    <row r="29214" spans="4:4">
      <c r="D29214"/>
    </row>
    <row r="29215" spans="4:4">
      <c r="D29215"/>
    </row>
    <row r="29216" spans="4:4">
      <c r="D29216"/>
    </row>
    <row r="29217" spans="4:4">
      <c r="D29217"/>
    </row>
    <row r="29218" spans="4:4">
      <c r="D29218"/>
    </row>
    <row r="29219" spans="4:4">
      <c r="D29219"/>
    </row>
    <row r="29220" spans="4:4">
      <c r="D29220"/>
    </row>
    <row r="29221" spans="4:4">
      <c r="D29221"/>
    </row>
    <row r="29222" spans="4:4">
      <c r="D29222"/>
    </row>
    <row r="29223" spans="4:4">
      <c r="D29223"/>
    </row>
    <row r="29224" spans="4:4">
      <c r="D29224"/>
    </row>
    <row r="29225" spans="4:4">
      <c r="D29225"/>
    </row>
    <row r="29226" spans="4:4">
      <c r="D29226"/>
    </row>
    <row r="29227" spans="4:4">
      <c r="D29227"/>
    </row>
    <row r="29228" spans="4:4">
      <c r="D29228"/>
    </row>
    <row r="29229" spans="4:4">
      <c r="D29229"/>
    </row>
    <row r="29230" spans="4:4">
      <c r="D29230"/>
    </row>
    <row r="29231" spans="4:4">
      <c r="D29231"/>
    </row>
    <row r="29232" spans="4:4">
      <c r="D29232"/>
    </row>
    <row r="29233" spans="4:4">
      <c r="D29233"/>
    </row>
    <row r="29234" spans="4:4">
      <c r="D29234"/>
    </row>
    <row r="29235" spans="4:4">
      <c r="D29235"/>
    </row>
    <row r="29236" spans="4:4">
      <c r="D29236"/>
    </row>
    <row r="29237" spans="4:4">
      <c r="D29237"/>
    </row>
    <row r="29238" spans="4:4">
      <c r="D29238"/>
    </row>
    <row r="29239" spans="4:4">
      <c r="D29239"/>
    </row>
    <row r="29240" spans="4:4">
      <c r="D29240"/>
    </row>
    <row r="29241" spans="4:4">
      <c r="D29241"/>
    </row>
    <row r="29242" spans="4:4">
      <c r="D29242"/>
    </row>
    <row r="29243" spans="4:4">
      <c r="D29243"/>
    </row>
    <row r="29244" spans="4:4">
      <c r="D29244"/>
    </row>
    <row r="29245" spans="4:4">
      <c r="D29245"/>
    </row>
    <row r="29246" spans="4:4">
      <c r="D29246"/>
    </row>
    <row r="29247" spans="4:4">
      <c r="D29247"/>
    </row>
    <row r="29248" spans="4:4">
      <c r="D29248"/>
    </row>
    <row r="29249" spans="4:4">
      <c r="D29249"/>
    </row>
    <row r="29250" spans="4:4">
      <c r="D29250"/>
    </row>
    <row r="29251" spans="4:4">
      <c r="D29251"/>
    </row>
    <row r="29252" spans="4:4">
      <c r="D29252"/>
    </row>
    <row r="29253" spans="4:4">
      <c r="D29253"/>
    </row>
    <row r="29254" spans="4:4">
      <c r="D29254"/>
    </row>
    <row r="29255" spans="4:4">
      <c r="D29255"/>
    </row>
    <row r="29256" spans="4:4">
      <c r="D29256"/>
    </row>
    <row r="29257" spans="4:4">
      <c r="D29257"/>
    </row>
    <row r="29258" spans="4:4">
      <c r="D29258"/>
    </row>
    <row r="29259" spans="4:4">
      <c r="D29259"/>
    </row>
    <row r="29260" spans="4:4">
      <c r="D29260"/>
    </row>
    <row r="29261" spans="4:4">
      <c r="D29261"/>
    </row>
    <row r="29262" spans="4:4">
      <c r="D29262"/>
    </row>
    <row r="29263" spans="4:4">
      <c r="D29263"/>
    </row>
    <row r="29264" spans="4:4">
      <c r="D29264"/>
    </row>
    <row r="29265" spans="4:4">
      <c r="D29265"/>
    </row>
    <row r="29266" spans="4:4">
      <c r="D29266"/>
    </row>
    <row r="29267" spans="4:4">
      <c r="D29267"/>
    </row>
    <row r="29268" spans="4:4">
      <c r="D29268"/>
    </row>
    <row r="29269" spans="4:4">
      <c r="D29269"/>
    </row>
    <row r="29270" spans="4:4">
      <c r="D29270"/>
    </row>
    <row r="29271" spans="4:4">
      <c r="D29271"/>
    </row>
    <row r="29272" spans="4:4">
      <c r="D29272"/>
    </row>
    <row r="29273" spans="4:4">
      <c r="D29273"/>
    </row>
    <row r="29274" spans="4:4">
      <c r="D29274"/>
    </row>
    <row r="29275" spans="4:4">
      <c r="D29275"/>
    </row>
    <row r="29276" spans="4:4">
      <c r="D29276"/>
    </row>
    <row r="29277" spans="4:4">
      <c r="D29277"/>
    </row>
    <row r="29278" spans="4:4">
      <c r="D29278"/>
    </row>
    <row r="29279" spans="4:4">
      <c r="D29279"/>
    </row>
    <row r="29280" spans="4:4">
      <c r="D29280"/>
    </row>
    <row r="29281" spans="4:4">
      <c r="D29281"/>
    </row>
    <row r="29282" spans="4:4">
      <c r="D29282"/>
    </row>
    <row r="29283" spans="4:4">
      <c r="D29283"/>
    </row>
    <row r="29284" spans="4:4">
      <c r="D29284"/>
    </row>
    <row r="29285" spans="4:4">
      <c r="D29285"/>
    </row>
    <row r="29286" spans="4:4">
      <c r="D29286"/>
    </row>
    <row r="29287" spans="4:4">
      <c r="D29287"/>
    </row>
    <row r="29288" spans="4:4">
      <c r="D29288"/>
    </row>
    <row r="29289" spans="4:4">
      <c r="D29289"/>
    </row>
    <row r="29290" spans="4:4">
      <c r="D29290"/>
    </row>
    <row r="29291" spans="4:4">
      <c r="D29291"/>
    </row>
    <row r="29292" spans="4:4">
      <c r="D29292"/>
    </row>
    <row r="29293" spans="4:4">
      <c r="D29293"/>
    </row>
    <row r="29294" spans="4:4">
      <c r="D29294"/>
    </row>
    <row r="29295" spans="4:4">
      <c r="D29295"/>
    </row>
    <row r="29296" spans="4:4">
      <c r="D29296"/>
    </row>
    <row r="29297" spans="4:4">
      <c r="D29297"/>
    </row>
    <row r="29298" spans="4:4">
      <c r="D29298"/>
    </row>
    <row r="29299" spans="4:4">
      <c r="D29299"/>
    </row>
    <row r="29300" spans="4:4">
      <c r="D29300"/>
    </row>
    <row r="29301" spans="4:4">
      <c r="D29301"/>
    </row>
    <row r="29302" spans="4:4">
      <c r="D29302"/>
    </row>
    <row r="29303" spans="4:4">
      <c r="D29303"/>
    </row>
    <row r="29304" spans="4:4">
      <c r="D29304"/>
    </row>
    <row r="29305" spans="4:4">
      <c r="D29305"/>
    </row>
    <row r="29306" spans="4:4">
      <c r="D29306"/>
    </row>
    <row r="29307" spans="4:4">
      <c r="D29307"/>
    </row>
    <row r="29308" spans="4:4">
      <c r="D29308"/>
    </row>
    <row r="29309" spans="4:4">
      <c r="D29309"/>
    </row>
    <row r="29310" spans="4:4">
      <c r="D29310"/>
    </row>
    <row r="29311" spans="4:4">
      <c r="D29311"/>
    </row>
    <row r="29312" spans="4:4">
      <c r="D29312"/>
    </row>
    <row r="29313" spans="4:4">
      <c r="D29313"/>
    </row>
    <row r="29314" spans="4:4">
      <c r="D29314"/>
    </row>
    <row r="29315" spans="4:4">
      <c r="D29315"/>
    </row>
    <row r="29316" spans="4:4">
      <c r="D29316"/>
    </row>
    <row r="29317" spans="4:4">
      <c r="D29317"/>
    </row>
    <row r="29318" spans="4:4">
      <c r="D29318"/>
    </row>
    <row r="29319" spans="4:4">
      <c r="D29319"/>
    </row>
    <row r="29320" spans="4:4">
      <c r="D29320"/>
    </row>
    <row r="29321" spans="4:4">
      <c r="D29321"/>
    </row>
    <row r="29322" spans="4:4">
      <c r="D29322"/>
    </row>
    <row r="29323" spans="4:4">
      <c r="D29323"/>
    </row>
    <row r="29324" spans="4:4">
      <c r="D29324"/>
    </row>
    <row r="29325" spans="4:4">
      <c r="D29325"/>
    </row>
    <row r="29326" spans="4:4">
      <c r="D29326"/>
    </row>
    <row r="29327" spans="4:4">
      <c r="D29327"/>
    </row>
    <row r="29328" spans="4:4">
      <c r="D29328"/>
    </row>
    <row r="29329" spans="4:4">
      <c r="D29329"/>
    </row>
    <row r="29330" spans="4:4">
      <c r="D29330"/>
    </row>
    <row r="29331" spans="4:4">
      <c r="D29331"/>
    </row>
    <row r="29332" spans="4:4">
      <c r="D29332"/>
    </row>
    <row r="29333" spans="4:4">
      <c r="D29333"/>
    </row>
    <row r="29334" spans="4:4">
      <c r="D29334"/>
    </row>
    <row r="29335" spans="4:4">
      <c r="D29335"/>
    </row>
    <row r="29336" spans="4:4">
      <c r="D29336"/>
    </row>
    <row r="29337" spans="4:4">
      <c r="D29337"/>
    </row>
    <row r="29338" spans="4:4">
      <c r="D29338"/>
    </row>
    <row r="29339" spans="4:4">
      <c r="D29339"/>
    </row>
    <row r="29340" spans="4:4">
      <c r="D29340"/>
    </row>
    <row r="29341" spans="4:4">
      <c r="D29341"/>
    </row>
    <row r="29342" spans="4:4">
      <c r="D29342"/>
    </row>
    <row r="29343" spans="4:4">
      <c r="D29343"/>
    </row>
    <row r="29344" spans="4:4">
      <c r="D29344"/>
    </row>
    <row r="29345" spans="4:4">
      <c r="D29345"/>
    </row>
    <row r="29346" spans="4:4">
      <c r="D29346"/>
    </row>
    <row r="29347" spans="4:4">
      <c r="D29347"/>
    </row>
    <row r="29348" spans="4:4">
      <c r="D29348"/>
    </row>
    <row r="29349" spans="4:4">
      <c r="D29349"/>
    </row>
    <row r="29350" spans="4:4">
      <c r="D29350"/>
    </row>
    <row r="29351" spans="4:4">
      <c r="D29351"/>
    </row>
    <row r="29352" spans="4:4">
      <c r="D29352"/>
    </row>
    <row r="29353" spans="4:4">
      <c r="D29353"/>
    </row>
    <row r="29354" spans="4:4">
      <c r="D29354"/>
    </row>
    <row r="29355" spans="4:4">
      <c r="D29355"/>
    </row>
    <row r="29356" spans="4:4">
      <c r="D29356"/>
    </row>
    <row r="29357" spans="4:4">
      <c r="D29357"/>
    </row>
    <row r="29358" spans="4:4">
      <c r="D29358"/>
    </row>
    <row r="29359" spans="4:4">
      <c r="D29359"/>
    </row>
    <row r="29360" spans="4:4">
      <c r="D29360"/>
    </row>
    <row r="29361" spans="4:4">
      <c r="D29361"/>
    </row>
    <row r="29362" spans="4:4">
      <c r="D29362"/>
    </row>
    <row r="29363" spans="4:4">
      <c r="D29363"/>
    </row>
    <row r="29364" spans="4:4">
      <c r="D29364"/>
    </row>
    <row r="29365" spans="4:4">
      <c r="D29365"/>
    </row>
    <row r="29366" spans="4:4">
      <c r="D29366"/>
    </row>
    <row r="29367" spans="4:4">
      <c r="D29367"/>
    </row>
    <row r="29368" spans="4:4">
      <c r="D29368"/>
    </row>
    <row r="29369" spans="4:4">
      <c r="D29369"/>
    </row>
    <row r="29370" spans="4:4">
      <c r="D29370"/>
    </row>
    <row r="29371" spans="4:4">
      <c r="D29371"/>
    </row>
    <row r="29372" spans="4:4">
      <c r="D29372"/>
    </row>
    <row r="29373" spans="4:4">
      <c r="D29373"/>
    </row>
    <row r="29374" spans="4:4">
      <c r="D29374"/>
    </row>
    <row r="29375" spans="4:4">
      <c r="D29375"/>
    </row>
    <row r="29376" spans="4:4">
      <c r="D29376"/>
    </row>
    <row r="29377" spans="4:4">
      <c r="D29377"/>
    </row>
    <row r="29378" spans="4:4">
      <c r="D29378"/>
    </row>
    <row r="29379" spans="4:4">
      <c r="D29379"/>
    </row>
    <row r="29380" spans="4:4">
      <c r="D29380"/>
    </row>
    <row r="29381" spans="4:4">
      <c r="D29381"/>
    </row>
    <row r="29382" spans="4:4">
      <c r="D29382"/>
    </row>
    <row r="29383" spans="4:4">
      <c r="D29383"/>
    </row>
    <row r="29384" spans="4:4">
      <c r="D29384"/>
    </row>
    <row r="29385" spans="4:4">
      <c r="D29385"/>
    </row>
    <row r="29386" spans="4:4">
      <c r="D29386"/>
    </row>
    <row r="29387" spans="4:4">
      <c r="D29387"/>
    </row>
    <row r="29388" spans="4:4">
      <c r="D29388"/>
    </row>
    <row r="29389" spans="4:4">
      <c r="D29389"/>
    </row>
    <row r="29390" spans="4:4">
      <c r="D29390"/>
    </row>
    <row r="29391" spans="4:4">
      <c r="D29391"/>
    </row>
    <row r="29392" spans="4:4">
      <c r="D29392"/>
    </row>
    <row r="29393" spans="4:4">
      <c r="D29393"/>
    </row>
    <row r="29394" spans="4:4">
      <c r="D29394"/>
    </row>
    <row r="29395" spans="4:4">
      <c r="D29395"/>
    </row>
    <row r="29396" spans="4:4">
      <c r="D29396"/>
    </row>
    <row r="29397" spans="4:4">
      <c r="D29397"/>
    </row>
    <row r="29398" spans="4:4">
      <c r="D29398"/>
    </row>
    <row r="29399" spans="4:4">
      <c r="D29399"/>
    </row>
    <row r="29400" spans="4:4">
      <c r="D29400"/>
    </row>
    <row r="29401" spans="4:4">
      <c r="D29401"/>
    </row>
    <row r="29402" spans="4:4">
      <c r="D29402"/>
    </row>
    <row r="29403" spans="4:4">
      <c r="D29403"/>
    </row>
    <row r="29404" spans="4:4">
      <c r="D29404"/>
    </row>
    <row r="29405" spans="4:4">
      <c r="D29405"/>
    </row>
    <row r="29406" spans="4:4">
      <c r="D29406"/>
    </row>
    <row r="29407" spans="4:4">
      <c r="D29407"/>
    </row>
    <row r="29408" spans="4:4">
      <c r="D29408"/>
    </row>
    <row r="29409" spans="4:4">
      <c r="D29409"/>
    </row>
    <row r="29410" spans="4:4">
      <c r="D29410"/>
    </row>
    <row r="29411" spans="4:4">
      <c r="D29411"/>
    </row>
    <row r="29412" spans="4:4">
      <c r="D29412"/>
    </row>
    <row r="29413" spans="4:4">
      <c r="D29413"/>
    </row>
    <row r="29414" spans="4:4">
      <c r="D29414"/>
    </row>
    <row r="29415" spans="4:4">
      <c r="D29415"/>
    </row>
    <row r="29416" spans="4:4">
      <c r="D29416"/>
    </row>
    <row r="29417" spans="4:4">
      <c r="D29417"/>
    </row>
    <row r="29418" spans="4:4">
      <c r="D29418"/>
    </row>
    <row r="29419" spans="4:4">
      <c r="D29419"/>
    </row>
    <row r="29420" spans="4:4">
      <c r="D29420"/>
    </row>
    <row r="29421" spans="4:4">
      <c r="D29421"/>
    </row>
    <row r="29422" spans="4:4">
      <c r="D29422"/>
    </row>
    <row r="29423" spans="4:4">
      <c r="D29423"/>
    </row>
    <row r="29424" spans="4:4">
      <c r="D29424"/>
    </row>
    <row r="29425" spans="4:4">
      <c r="D29425"/>
    </row>
    <row r="29426" spans="4:4">
      <c r="D29426"/>
    </row>
    <row r="29427" spans="4:4">
      <c r="D29427"/>
    </row>
    <row r="29428" spans="4:4">
      <c r="D29428"/>
    </row>
    <row r="29429" spans="4:4">
      <c r="D29429"/>
    </row>
    <row r="29430" spans="4:4">
      <c r="D29430"/>
    </row>
    <row r="29431" spans="4:4">
      <c r="D29431"/>
    </row>
    <row r="29432" spans="4:4">
      <c r="D29432"/>
    </row>
    <row r="29433" spans="4:4">
      <c r="D29433"/>
    </row>
    <row r="29434" spans="4:4">
      <c r="D29434"/>
    </row>
    <row r="29435" spans="4:4">
      <c r="D29435"/>
    </row>
    <row r="29436" spans="4:4">
      <c r="D29436"/>
    </row>
    <row r="29437" spans="4:4">
      <c r="D29437"/>
    </row>
    <row r="29438" spans="4:4">
      <c r="D29438"/>
    </row>
    <row r="29439" spans="4:4">
      <c r="D29439"/>
    </row>
    <row r="29440" spans="4:4">
      <c r="D29440"/>
    </row>
    <row r="29441" spans="4:4">
      <c r="D29441"/>
    </row>
    <row r="29442" spans="4:4">
      <c r="D29442"/>
    </row>
    <row r="29443" spans="4:4">
      <c r="D29443"/>
    </row>
    <row r="29444" spans="4:4">
      <c r="D29444"/>
    </row>
    <row r="29445" spans="4:4">
      <c r="D29445"/>
    </row>
    <row r="29446" spans="4:4">
      <c r="D29446"/>
    </row>
    <row r="29447" spans="4:4">
      <c r="D29447"/>
    </row>
    <row r="29448" spans="4:4">
      <c r="D29448"/>
    </row>
    <row r="29449" spans="4:4">
      <c r="D29449"/>
    </row>
    <row r="29450" spans="4:4">
      <c r="D29450"/>
    </row>
    <row r="29451" spans="4:4">
      <c r="D29451"/>
    </row>
    <row r="29452" spans="4:4">
      <c r="D29452"/>
    </row>
    <row r="29453" spans="4:4">
      <c r="D29453"/>
    </row>
    <row r="29454" spans="4:4">
      <c r="D29454"/>
    </row>
    <row r="29455" spans="4:4">
      <c r="D29455"/>
    </row>
    <row r="29456" spans="4:4">
      <c r="D29456"/>
    </row>
    <row r="29457" spans="4:4">
      <c r="D29457"/>
    </row>
    <row r="29458" spans="4:4">
      <c r="D29458"/>
    </row>
    <row r="29459" spans="4:4">
      <c r="D29459"/>
    </row>
    <row r="29460" spans="4:4">
      <c r="D29460"/>
    </row>
    <row r="29461" spans="4:4">
      <c r="D29461"/>
    </row>
    <row r="29462" spans="4:4">
      <c r="D29462"/>
    </row>
    <row r="29463" spans="4:4">
      <c r="D29463"/>
    </row>
    <row r="29464" spans="4:4">
      <c r="D29464"/>
    </row>
    <row r="29465" spans="4:4">
      <c r="D29465"/>
    </row>
    <row r="29466" spans="4:4">
      <c r="D29466"/>
    </row>
    <row r="29467" spans="4:4">
      <c r="D29467"/>
    </row>
    <row r="29468" spans="4:4">
      <c r="D29468"/>
    </row>
    <row r="29469" spans="4:4">
      <c r="D29469"/>
    </row>
    <row r="29470" spans="4:4">
      <c r="D29470"/>
    </row>
    <row r="29471" spans="4:4">
      <c r="D29471"/>
    </row>
    <row r="29472" spans="4:4">
      <c r="D29472"/>
    </row>
    <row r="29473" spans="4:4">
      <c r="D29473"/>
    </row>
    <row r="29474" spans="4:4">
      <c r="D29474"/>
    </row>
    <row r="29475" spans="4:4">
      <c r="D29475"/>
    </row>
    <row r="29476" spans="4:4">
      <c r="D29476"/>
    </row>
    <row r="29477" spans="4:4">
      <c r="D29477"/>
    </row>
    <row r="29478" spans="4:4">
      <c r="D29478"/>
    </row>
    <row r="29479" spans="4:4">
      <c r="D29479"/>
    </row>
    <row r="29480" spans="4:4">
      <c r="D29480"/>
    </row>
    <row r="29481" spans="4:4">
      <c r="D29481"/>
    </row>
    <row r="29482" spans="4:4">
      <c r="D29482"/>
    </row>
    <row r="29483" spans="4:4">
      <c r="D29483"/>
    </row>
    <row r="29484" spans="4:4">
      <c r="D29484"/>
    </row>
    <row r="29485" spans="4:4">
      <c r="D29485"/>
    </row>
    <row r="29486" spans="4:4">
      <c r="D29486"/>
    </row>
    <row r="29487" spans="4:4">
      <c r="D29487"/>
    </row>
    <row r="29488" spans="4:4">
      <c r="D29488"/>
    </row>
    <row r="29489" spans="4:4">
      <c r="D29489"/>
    </row>
    <row r="29490" spans="4:4">
      <c r="D29490"/>
    </row>
    <row r="29491" spans="4:4">
      <c r="D29491"/>
    </row>
    <row r="29492" spans="4:4">
      <c r="D29492"/>
    </row>
    <row r="29493" spans="4:4">
      <c r="D29493"/>
    </row>
    <row r="29494" spans="4:4">
      <c r="D29494"/>
    </row>
    <row r="29495" spans="4:4">
      <c r="D29495"/>
    </row>
    <row r="29496" spans="4:4">
      <c r="D29496"/>
    </row>
    <row r="29497" spans="4:4">
      <c r="D29497"/>
    </row>
    <row r="29498" spans="4:4">
      <c r="D29498"/>
    </row>
    <row r="29499" spans="4:4">
      <c r="D29499"/>
    </row>
    <row r="29500" spans="4:4">
      <c r="D29500"/>
    </row>
    <row r="29501" spans="4:4">
      <c r="D29501"/>
    </row>
    <row r="29502" spans="4:4">
      <c r="D29502"/>
    </row>
    <row r="29503" spans="4:4">
      <c r="D29503"/>
    </row>
    <row r="29504" spans="4:4">
      <c r="D29504"/>
    </row>
    <row r="29505" spans="4:4">
      <c r="D29505"/>
    </row>
    <row r="29506" spans="4:4">
      <c r="D29506"/>
    </row>
    <row r="29507" spans="4:4">
      <c r="D29507"/>
    </row>
    <row r="29508" spans="4:4">
      <c r="D29508"/>
    </row>
    <row r="29509" spans="4:4">
      <c r="D29509"/>
    </row>
    <row r="29510" spans="4:4">
      <c r="D29510"/>
    </row>
    <row r="29511" spans="4:4">
      <c r="D29511"/>
    </row>
    <row r="29512" spans="4:4">
      <c r="D29512"/>
    </row>
    <row r="29513" spans="4:4">
      <c r="D29513"/>
    </row>
    <row r="29514" spans="4:4">
      <c r="D29514"/>
    </row>
    <row r="29515" spans="4:4">
      <c r="D29515"/>
    </row>
    <row r="29516" spans="4:4">
      <c r="D29516"/>
    </row>
    <row r="29517" spans="4:4">
      <c r="D29517"/>
    </row>
    <row r="29518" spans="4:4">
      <c r="D29518"/>
    </row>
    <row r="29519" spans="4:4">
      <c r="D29519"/>
    </row>
    <row r="29520" spans="4:4">
      <c r="D29520"/>
    </row>
    <row r="29521" spans="4:4">
      <c r="D29521"/>
    </row>
    <row r="29522" spans="4:4">
      <c r="D29522"/>
    </row>
    <row r="29523" spans="4:4">
      <c r="D29523"/>
    </row>
    <row r="29524" spans="4:4">
      <c r="D29524"/>
    </row>
    <row r="29525" spans="4:4">
      <c r="D29525"/>
    </row>
    <row r="29526" spans="4:4">
      <c r="D29526"/>
    </row>
    <row r="29527" spans="4:4">
      <c r="D29527"/>
    </row>
    <row r="29528" spans="4:4">
      <c r="D29528"/>
    </row>
    <row r="29529" spans="4:4">
      <c r="D29529"/>
    </row>
    <row r="29530" spans="4:4">
      <c r="D29530"/>
    </row>
    <row r="29531" spans="4:4">
      <c r="D29531"/>
    </row>
    <row r="29532" spans="4:4">
      <c r="D29532"/>
    </row>
    <row r="29533" spans="4:4">
      <c r="D29533"/>
    </row>
    <row r="29534" spans="4:4">
      <c r="D29534"/>
    </row>
    <row r="29535" spans="4:4">
      <c r="D29535"/>
    </row>
    <row r="29536" spans="4:4">
      <c r="D29536"/>
    </row>
    <row r="29537" spans="4:4">
      <c r="D29537"/>
    </row>
    <row r="29538" spans="4:4">
      <c r="D29538"/>
    </row>
    <row r="29539" spans="4:4">
      <c r="D29539"/>
    </row>
    <row r="29540" spans="4:4">
      <c r="D29540"/>
    </row>
    <row r="29541" spans="4:4">
      <c r="D29541"/>
    </row>
    <row r="29542" spans="4:4">
      <c r="D29542"/>
    </row>
    <row r="29543" spans="4:4">
      <c r="D29543"/>
    </row>
    <row r="29544" spans="4:4">
      <c r="D29544"/>
    </row>
    <row r="29545" spans="4:4">
      <c r="D29545"/>
    </row>
    <row r="29546" spans="4:4">
      <c r="D29546"/>
    </row>
    <row r="29547" spans="4:4">
      <c r="D29547"/>
    </row>
    <row r="29548" spans="4:4">
      <c r="D29548"/>
    </row>
    <row r="29549" spans="4:4">
      <c r="D29549"/>
    </row>
    <row r="29550" spans="4:4">
      <c r="D29550"/>
    </row>
    <row r="29551" spans="4:4">
      <c r="D29551"/>
    </row>
    <row r="29552" spans="4:4">
      <c r="D29552"/>
    </row>
    <row r="29553" spans="4:4">
      <c r="D29553"/>
    </row>
    <row r="29554" spans="4:4">
      <c r="D29554"/>
    </row>
    <row r="29555" spans="4:4">
      <c r="D29555"/>
    </row>
    <row r="29556" spans="4:4">
      <c r="D29556"/>
    </row>
    <row r="29557" spans="4:4">
      <c r="D29557"/>
    </row>
    <row r="29558" spans="4:4">
      <c r="D29558"/>
    </row>
    <row r="29559" spans="4:4">
      <c r="D29559"/>
    </row>
    <row r="29560" spans="4:4">
      <c r="D29560"/>
    </row>
    <row r="29561" spans="4:4">
      <c r="D29561"/>
    </row>
    <row r="29562" spans="4:4">
      <c r="D29562"/>
    </row>
    <row r="29563" spans="4:4">
      <c r="D29563"/>
    </row>
    <row r="29564" spans="4:4">
      <c r="D29564"/>
    </row>
    <row r="29565" spans="4:4">
      <c r="D29565"/>
    </row>
    <row r="29566" spans="4:4">
      <c r="D29566"/>
    </row>
    <row r="29567" spans="4:4">
      <c r="D29567"/>
    </row>
    <row r="29568" spans="4:4">
      <c r="D29568"/>
    </row>
    <row r="29569" spans="4:4">
      <c r="D29569"/>
    </row>
    <row r="29570" spans="4:4">
      <c r="D29570"/>
    </row>
    <row r="29571" spans="4:4">
      <c r="D29571"/>
    </row>
    <row r="29572" spans="4:4">
      <c r="D29572"/>
    </row>
    <row r="29573" spans="4:4">
      <c r="D29573"/>
    </row>
    <row r="29574" spans="4:4">
      <c r="D29574"/>
    </row>
    <row r="29575" spans="4:4">
      <c r="D29575"/>
    </row>
    <row r="29576" spans="4:4">
      <c r="D29576"/>
    </row>
    <row r="29577" spans="4:4">
      <c r="D29577"/>
    </row>
    <row r="29578" spans="4:4">
      <c r="D29578"/>
    </row>
    <row r="29579" spans="4:4">
      <c r="D29579"/>
    </row>
    <row r="29580" spans="4:4">
      <c r="D29580"/>
    </row>
    <row r="29581" spans="4:4">
      <c r="D29581"/>
    </row>
    <row r="29582" spans="4:4">
      <c r="D29582"/>
    </row>
    <row r="29583" spans="4:4">
      <c r="D29583"/>
    </row>
    <row r="29584" spans="4:4">
      <c r="D29584"/>
    </row>
    <row r="29585" spans="4:4">
      <c r="D29585"/>
    </row>
    <row r="29586" spans="4:4">
      <c r="D29586"/>
    </row>
    <row r="29587" spans="4:4">
      <c r="D29587"/>
    </row>
    <row r="29588" spans="4:4">
      <c r="D29588"/>
    </row>
    <row r="29589" spans="4:4">
      <c r="D29589"/>
    </row>
    <row r="29590" spans="4:4">
      <c r="D29590"/>
    </row>
    <row r="29591" spans="4:4">
      <c r="D29591"/>
    </row>
    <row r="29592" spans="4:4">
      <c r="D29592"/>
    </row>
    <row r="29593" spans="4:4">
      <c r="D29593"/>
    </row>
    <row r="29594" spans="4:4">
      <c r="D29594"/>
    </row>
    <row r="29595" spans="4:4">
      <c r="D29595"/>
    </row>
    <row r="29596" spans="4:4">
      <c r="D29596"/>
    </row>
    <row r="29597" spans="4:4">
      <c r="D29597"/>
    </row>
    <row r="29598" spans="4:4">
      <c r="D29598"/>
    </row>
    <row r="29599" spans="4:4">
      <c r="D29599"/>
    </row>
    <row r="29600" spans="4:4">
      <c r="D29600"/>
    </row>
    <row r="29601" spans="4:4">
      <c r="D29601"/>
    </row>
    <row r="29602" spans="4:4">
      <c r="D29602"/>
    </row>
    <row r="29603" spans="4:4">
      <c r="D29603"/>
    </row>
    <row r="29604" spans="4:4">
      <c r="D29604"/>
    </row>
    <row r="29605" spans="4:4">
      <c r="D29605"/>
    </row>
    <row r="29606" spans="4:4">
      <c r="D29606"/>
    </row>
    <row r="29607" spans="4:4">
      <c r="D29607"/>
    </row>
    <row r="29608" spans="4:4">
      <c r="D29608"/>
    </row>
    <row r="29609" spans="4:4">
      <c r="D29609"/>
    </row>
    <row r="29610" spans="4:4">
      <c r="D29610"/>
    </row>
    <row r="29611" spans="4:4">
      <c r="D29611"/>
    </row>
    <row r="29612" spans="4:4">
      <c r="D29612"/>
    </row>
    <row r="29613" spans="4:4">
      <c r="D29613"/>
    </row>
    <row r="29614" spans="4:4">
      <c r="D29614"/>
    </row>
    <row r="29615" spans="4:4">
      <c r="D29615"/>
    </row>
    <row r="29616" spans="4:4">
      <c r="D29616"/>
    </row>
    <row r="29617" spans="4:4">
      <c r="D29617"/>
    </row>
    <row r="29618" spans="4:4">
      <c r="D29618"/>
    </row>
    <row r="29619" spans="4:4">
      <c r="D29619"/>
    </row>
    <row r="29620" spans="4:4">
      <c r="D29620"/>
    </row>
    <row r="29621" spans="4:4">
      <c r="D29621"/>
    </row>
    <row r="29622" spans="4:4">
      <c r="D29622"/>
    </row>
    <row r="29623" spans="4:4">
      <c r="D29623"/>
    </row>
    <row r="29624" spans="4:4">
      <c r="D29624"/>
    </row>
    <row r="29625" spans="4:4">
      <c r="D29625"/>
    </row>
    <row r="29626" spans="4:4">
      <c r="D29626"/>
    </row>
    <row r="29627" spans="4:4">
      <c r="D29627"/>
    </row>
    <row r="29628" spans="4:4">
      <c r="D29628"/>
    </row>
    <row r="29629" spans="4:4">
      <c r="D29629"/>
    </row>
    <row r="29630" spans="4:4">
      <c r="D29630"/>
    </row>
    <row r="29631" spans="4:4">
      <c r="D29631"/>
    </row>
    <row r="29632" spans="4:4">
      <c r="D29632"/>
    </row>
    <row r="29633" spans="4:4">
      <c r="D29633"/>
    </row>
    <row r="29634" spans="4:4">
      <c r="D29634"/>
    </row>
    <row r="29635" spans="4:4">
      <c r="D29635"/>
    </row>
    <row r="29636" spans="4:4">
      <c r="D29636"/>
    </row>
    <row r="29637" spans="4:4">
      <c r="D29637"/>
    </row>
    <row r="29638" spans="4:4">
      <c r="D29638"/>
    </row>
    <row r="29639" spans="4:4">
      <c r="D29639"/>
    </row>
    <row r="29640" spans="4:4">
      <c r="D29640"/>
    </row>
    <row r="29641" spans="4:4">
      <c r="D29641"/>
    </row>
    <row r="29642" spans="4:4">
      <c r="D29642"/>
    </row>
    <row r="29643" spans="4:4">
      <c r="D29643"/>
    </row>
    <row r="29644" spans="4:4">
      <c r="D29644"/>
    </row>
    <row r="29645" spans="4:4">
      <c r="D29645"/>
    </row>
    <row r="29646" spans="4:4">
      <c r="D29646"/>
    </row>
    <row r="29647" spans="4:4">
      <c r="D29647"/>
    </row>
    <row r="29648" spans="4:4">
      <c r="D29648"/>
    </row>
    <row r="29649" spans="4:4">
      <c r="D29649"/>
    </row>
    <row r="29650" spans="4:4">
      <c r="D29650"/>
    </row>
    <row r="29651" spans="4:4">
      <c r="D29651"/>
    </row>
    <row r="29652" spans="4:4">
      <c r="D29652"/>
    </row>
    <row r="29653" spans="4:4">
      <c r="D29653"/>
    </row>
    <row r="29654" spans="4:4">
      <c r="D29654"/>
    </row>
    <row r="29655" spans="4:4">
      <c r="D29655"/>
    </row>
    <row r="29656" spans="4:4">
      <c r="D29656"/>
    </row>
    <row r="29657" spans="4:4">
      <c r="D29657"/>
    </row>
    <row r="29658" spans="4:4">
      <c r="D29658"/>
    </row>
    <row r="29659" spans="4:4">
      <c r="D29659"/>
    </row>
    <row r="29660" spans="4:4">
      <c r="D29660"/>
    </row>
    <row r="29661" spans="4:4">
      <c r="D29661"/>
    </row>
    <row r="29662" spans="4:4">
      <c r="D29662"/>
    </row>
    <row r="29663" spans="4:4">
      <c r="D29663"/>
    </row>
    <row r="29664" spans="4:4">
      <c r="D29664"/>
    </row>
    <row r="29665" spans="4:4">
      <c r="D29665"/>
    </row>
    <row r="29666" spans="4:4">
      <c r="D29666"/>
    </row>
    <row r="29667" spans="4:4">
      <c r="D29667"/>
    </row>
    <row r="29668" spans="4:4">
      <c r="D29668"/>
    </row>
    <row r="29669" spans="4:4">
      <c r="D29669"/>
    </row>
    <row r="29670" spans="4:4">
      <c r="D29670"/>
    </row>
    <row r="29671" spans="4:4">
      <c r="D29671"/>
    </row>
    <row r="29672" spans="4:4">
      <c r="D29672"/>
    </row>
    <row r="29673" spans="4:4">
      <c r="D29673"/>
    </row>
    <row r="29674" spans="4:4">
      <c r="D29674"/>
    </row>
    <row r="29675" spans="4:4">
      <c r="D29675"/>
    </row>
    <row r="29676" spans="4:4">
      <c r="D29676"/>
    </row>
    <row r="29677" spans="4:4">
      <c r="D29677"/>
    </row>
    <row r="29678" spans="4:4">
      <c r="D29678"/>
    </row>
    <row r="29679" spans="4:4">
      <c r="D29679"/>
    </row>
    <row r="29680" spans="4:4">
      <c r="D29680"/>
    </row>
    <row r="29681" spans="4:4">
      <c r="D29681"/>
    </row>
    <row r="29682" spans="4:4">
      <c r="D29682"/>
    </row>
    <row r="29683" spans="4:4">
      <c r="D29683"/>
    </row>
    <row r="29684" spans="4:4">
      <c r="D29684"/>
    </row>
    <row r="29685" spans="4:4">
      <c r="D29685"/>
    </row>
    <row r="29686" spans="4:4">
      <c r="D29686"/>
    </row>
    <row r="29687" spans="4:4">
      <c r="D29687"/>
    </row>
    <row r="29688" spans="4:4">
      <c r="D29688"/>
    </row>
    <row r="29689" spans="4:4">
      <c r="D29689"/>
    </row>
    <row r="29690" spans="4:4">
      <c r="D29690"/>
    </row>
    <row r="29691" spans="4:4">
      <c r="D29691"/>
    </row>
    <row r="29692" spans="4:4">
      <c r="D29692"/>
    </row>
    <row r="29693" spans="4:4">
      <c r="D29693"/>
    </row>
    <row r="29694" spans="4:4">
      <c r="D29694"/>
    </row>
    <row r="29695" spans="4:4">
      <c r="D29695"/>
    </row>
    <row r="29696" spans="4:4">
      <c r="D29696"/>
    </row>
    <row r="29697" spans="4:4">
      <c r="D29697"/>
    </row>
    <row r="29698" spans="4:4">
      <c r="D29698"/>
    </row>
    <row r="29699" spans="4:4">
      <c r="D29699"/>
    </row>
    <row r="29700" spans="4:4">
      <c r="D29700"/>
    </row>
    <row r="29701" spans="4:4">
      <c r="D29701"/>
    </row>
    <row r="29702" spans="4:4">
      <c r="D29702"/>
    </row>
    <row r="29703" spans="4:4">
      <c r="D29703"/>
    </row>
    <row r="29704" spans="4:4">
      <c r="D29704"/>
    </row>
    <row r="29705" spans="4:4">
      <c r="D29705"/>
    </row>
    <row r="29706" spans="4:4">
      <c r="D29706"/>
    </row>
    <row r="29707" spans="4:4">
      <c r="D29707"/>
    </row>
    <row r="29708" spans="4:4">
      <c r="D29708"/>
    </row>
    <row r="29709" spans="4:4">
      <c r="D29709"/>
    </row>
    <row r="29710" spans="4:4">
      <c r="D29710"/>
    </row>
    <row r="29711" spans="4:4">
      <c r="D29711"/>
    </row>
    <row r="29712" spans="4:4">
      <c r="D29712"/>
    </row>
    <row r="29713" spans="4:4">
      <c r="D29713"/>
    </row>
    <row r="29714" spans="4:4">
      <c r="D29714"/>
    </row>
    <row r="29715" spans="4:4">
      <c r="D29715"/>
    </row>
    <row r="29716" spans="4:4">
      <c r="D29716"/>
    </row>
    <row r="29717" spans="4:4">
      <c r="D29717"/>
    </row>
    <row r="29718" spans="4:4">
      <c r="D29718"/>
    </row>
    <row r="29719" spans="4:4">
      <c r="D29719"/>
    </row>
    <row r="29720" spans="4:4">
      <c r="D29720"/>
    </row>
    <row r="29721" spans="4:4">
      <c r="D29721"/>
    </row>
    <row r="29722" spans="4:4">
      <c r="D29722"/>
    </row>
    <row r="29723" spans="4:4">
      <c r="D29723"/>
    </row>
    <row r="29724" spans="4:4">
      <c r="D29724"/>
    </row>
    <row r="29725" spans="4:4">
      <c r="D29725"/>
    </row>
    <row r="29726" spans="4:4">
      <c r="D29726"/>
    </row>
    <row r="29727" spans="4:4">
      <c r="D29727"/>
    </row>
    <row r="29728" spans="4:4">
      <c r="D29728"/>
    </row>
    <row r="29729" spans="4:4">
      <c r="D29729"/>
    </row>
    <row r="29730" spans="4:4">
      <c r="D29730"/>
    </row>
    <row r="29731" spans="4:4">
      <c r="D29731"/>
    </row>
    <row r="29732" spans="4:4">
      <c r="D29732"/>
    </row>
    <row r="29733" spans="4:4">
      <c r="D29733"/>
    </row>
    <row r="29734" spans="4:4">
      <c r="D29734"/>
    </row>
    <row r="29735" spans="4:4">
      <c r="D29735"/>
    </row>
    <row r="29736" spans="4:4">
      <c r="D29736"/>
    </row>
    <row r="29737" spans="4:4">
      <c r="D29737"/>
    </row>
    <row r="29738" spans="4:4">
      <c r="D29738"/>
    </row>
    <row r="29739" spans="4:4">
      <c r="D29739"/>
    </row>
    <row r="29740" spans="4:4">
      <c r="D29740"/>
    </row>
    <row r="29741" spans="4:4">
      <c r="D29741"/>
    </row>
    <row r="29742" spans="4:4">
      <c r="D29742"/>
    </row>
    <row r="29743" spans="4:4">
      <c r="D29743"/>
    </row>
    <row r="29744" spans="4:4">
      <c r="D29744"/>
    </row>
    <row r="29745" spans="4:4">
      <c r="D29745"/>
    </row>
    <row r="29746" spans="4:4">
      <c r="D29746"/>
    </row>
    <row r="29747" spans="4:4">
      <c r="D29747"/>
    </row>
    <row r="29748" spans="4:4">
      <c r="D29748"/>
    </row>
    <row r="29749" spans="4:4">
      <c r="D29749"/>
    </row>
    <row r="29750" spans="4:4">
      <c r="D29750"/>
    </row>
    <row r="29751" spans="4:4">
      <c r="D29751"/>
    </row>
    <row r="29752" spans="4:4">
      <c r="D29752"/>
    </row>
    <row r="29753" spans="4:4">
      <c r="D29753"/>
    </row>
    <row r="29754" spans="4:4">
      <c r="D29754"/>
    </row>
    <row r="29755" spans="4:4">
      <c r="D29755"/>
    </row>
    <row r="29756" spans="4:4">
      <c r="D29756"/>
    </row>
    <row r="29757" spans="4:4">
      <c r="D29757"/>
    </row>
    <row r="29758" spans="4:4">
      <c r="D29758"/>
    </row>
    <row r="29759" spans="4:4">
      <c r="D29759"/>
    </row>
    <row r="29760" spans="4:4">
      <c r="D29760"/>
    </row>
    <row r="29761" spans="4:4">
      <c r="D29761"/>
    </row>
    <row r="29762" spans="4:4">
      <c r="D29762"/>
    </row>
    <row r="29763" spans="4:4">
      <c r="D29763"/>
    </row>
    <row r="29764" spans="4:4">
      <c r="D29764"/>
    </row>
    <row r="29765" spans="4:4">
      <c r="D29765"/>
    </row>
    <row r="29766" spans="4:4">
      <c r="D29766"/>
    </row>
    <row r="29767" spans="4:4">
      <c r="D29767"/>
    </row>
    <row r="29768" spans="4:4">
      <c r="D29768"/>
    </row>
    <row r="29769" spans="4:4">
      <c r="D29769"/>
    </row>
    <row r="29770" spans="4:4">
      <c r="D29770"/>
    </row>
    <row r="29771" spans="4:4">
      <c r="D29771"/>
    </row>
    <row r="29772" spans="4:4">
      <c r="D29772"/>
    </row>
    <row r="29773" spans="4:4">
      <c r="D29773"/>
    </row>
    <row r="29774" spans="4:4">
      <c r="D29774"/>
    </row>
    <row r="29775" spans="4:4">
      <c r="D29775"/>
    </row>
    <row r="29776" spans="4:4">
      <c r="D29776"/>
    </row>
    <row r="29777" spans="4:4">
      <c r="D29777"/>
    </row>
    <row r="29778" spans="4:4">
      <c r="D29778"/>
    </row>
    <row r="29779" spans="4:4">
      <c r="D29779"/>
    </row>
    <row r="29780" spans="4:4">
      <c r="D29780"/>
    </row>
    <row r="29781" spans="4:4">
      <c r="D29781"/>
    </row>
    <row r="29782" spans="4:4">
      <c r="D29782"/>
    </row>
    <row r="29783" spans="4:4">
      <c r="D29783"/>
    </row>
    <row r="29784" spans="4:4">
      <c r="D29784"/>
    </row>
    <row r="29785" spans="4:4">
      <c r="D29785"/>
    </row>
    <row r="29786" spans="4:4">
      <c r="D29786"/>
    </row>
    <row r="29787" spans="4:4">
      <c r="D29787"/>
    </row>
    <row r="29788" spans="4:4">
      <c r="D29788"/>
    </row>
    <row r="29789" spans="4:4">
      <c r="D29789"/>
    </row>
    <row r="29790" spans="4:4">
      <c r="D29790"/>
    </row>
    <row r="29791" spans="4:4">
      <c r="D29791"/>
    </row>
    <row r="29792" spans="4:4">
      <c r="D29792"/>
    </row>
    <row r="29793" spans="4:4">
      <c r="D29793"/>
    </row>
    <row r="29794" spans="4:4">
      <c r="D29794"/>
    </row>
    <row r="29795" spans="4:4">
      <c r="D29795"/>
    </row>
    <row r="29796" spans="4:4">
      <c r="D29796"/>
    </row>
    <row r="29797" spans="4:4">
      <c r="D29797"/>
    </row>
    <row r="29798" spans="4:4">
      <c r="D29798"/>
    </row>
    <row r="29799" spans="4:4">
      <c r="D29799"/>
    </row>
    <row r="29800" spans="4:4">
      <c r="D29800"/>
    </row>
    <row r="29801" spans="4:4">
      <c r="D29801"/>
    </row>
    <row r="29802" spans="4:4">
      <c r="D29802"/>
    </row>
    <row r="29803" spans="4:4">
      <c r="D29803"/>
    </row>
    <row r="29804" spans="4:4">
      <c r="D29804"/>
    </row>
    <row r="29805" spans="4:4">
      <c r="D29805"/>
    </row>
    <row r="29806" spans="4:4">
      <c r="D29806"/>
    </row>
    <row r="29807" spans="4:4">
      <c r="D29807"/>
    </row>
    <row r="29808" spans="4:4">
      <c r="D29808"/>
    </row>
    <row r="29809" spans="4:4">
      <c r="D29809"/>
    </row>
    <row r="29810" spans="4:4">
      <c r="D29810"/>
    </row>
    <row r="29811" spans="4:4">
      <c r="D29811"/>
    </row>
    <row r="29812" spans="4:4">
      <c r="D29812"/>
    </row>
    <row r="29813" spans="4:4">
      <c r="D29813"/>
    </row>
    <row r="29814" spans="4:4">
      <c r="D29814"/>
    </row>
    <row r="29815" spans="4:4">
      <c r="D29815"/>
    </row>
    <row r="29816" spans="4:4">
      <c r="D29816"/>
    </row>
    <row r="29817" spans="4:4">
      <c r="D29817"/>
    </row>
    <row r="29818" spans="4:4">
      <c r="D29818"/>
    </row>
    <row r="29819" spans="4:4">
      <c r="D29819"/>
    </row>
    <row r="29820" spans="4:4">
      <c r="D29820"/>
    </row>
    <row r="29821" spans="4:4">
      <c r="D29821"/>
    </row>
    <row r="29822" spans="4:4">
      <c r="D29822"/>
    </row>
    <row r="29823" spans="4:4">
      <c r="D29823"/>
    </row>
    <row r="29824" spans="4:4">
      <c r="D29824"/>
    </row>
    <row r="29825" spans="4:4">
      <c r="D29825"/>
    </row>
    <row r="29826" spans="4:4">
      <c r="D29826"/>
    </row>
    <row r="29827" spans="4:4">
      <c r="D29827"/>
    </row>
    <row r="29828" spans="4:4">
      <c r="D29828"/>
    </row>
    <row r="29829" spans="4:4">
      <c r="D29829"/>
    </row>
    <row r="29830" spans="4:4">
      <c r="D29830"/>
    </row>
    <row r="29831" spans="4:4">
      <c r="D29831"/>
    </row>
    <row r="29832" spans="4:4">
      <c r="D29832"/>
    </row>
    <row r="29833" spans="4:4">
      <c r="D29833"/>
    </row>
    <row r="29834" spans="4:4">
      <c r="D29834"/>
    </row>
    <row r="29835" spans="4:4">
      <c r="D29835"/>
    </row>
    <row r="29836" spans="4:4">
      <c r="D29836"/>
    </row>
    <row r="29837" spans="4:4">
      <c r="D29837"/>
    </row>
    <row r="29838" spans="4:4">
      <c r="D29838"/>
    </row>
    <row r="29839" spans="4:4">
      <c r="D29839"/>
    </row>
    <row r="29840" spans="4:4">
      <c r="D29840"/>
    </row>
    <row r="29841" spans="4:4">
      <c r="D29841"/>
    </row>
    <row r="29842" spans="4:4">
      <c r="D29842"/>
    </row>
    <row r="29843" spans="4:4">
      <c r="D29843"/>
    </row>
    <row r="29844" spans="4:4">
      <c r="D29844"/>
    </row>
    <row r="29845" spans="4:4">
      <c r="D29845"/>
    </row>
    <row r="29846" spans="4:4">
      <c r="D29846"/>
    </row>
    <row r="29847" spans="4:4">
      <c r="D29847"/>
    </row>
    <row r="29848" spans="4:4">
      <c r="D29848"/>
    </row>
    <row r="29849" spans="4:4">
      <c r="D29849"/>
    </row>
    <row r="29850" spans="4:4">
      <c r="D29850"/>
    </row>
    <row r="29851" spans="4:4">
      <c r="D29851"/>
    </row>
    <row r="29852" spans="4:4">
      <c r="D29852"/>
    </row>
    <row r="29853" spans="4:4">
      <c r="D29853"/>
    </row>
    <row r="29854" spans="4:4">
      <c r="D29854"/>
    </row>
    <row r="29855" spans="4:4">
      <c r="D29855"/>
    </row>
    <row r="29856" spans="4:4">
      <c r="D29856"/>
    </row>
    <row r="29857" spans="4:4">
      <c r="D29857"/>
    </row>
    <row r="29858" spans="4:4">
      <c r="D29858"/>
    </row>
    <row r="29859" spans="4:4">
      <c r="D29859"/>
    </row>
    <row r="29860" spans="4:4">
      <c r="D29860"/>
    </row>
    <row r="29861" spans="4:4">
      <c r="D29861"/>
    </row>
    <row r="29862" spans="4:4">
      <c r="D29862"/>
    </row>
    <row r="29863" spans="4:4">
      <c r="D29863"/>
    </row>
    <row r="29864" spans="4:4">
      <c r="D29864"/>
    </row>
    <row r="29865" spans="4:4">
      <c r="D29865"/>
    </row>
    <row r="29866" spans="4:4">
      <c r="D29866"/>
    </row>
    <row r="29867" spans="4:4">
      <c r="D29867"/>
    </row>
    <row r="29868" spans="4:4">
      <c r="D29868"/>
    </row>
    <row r="29869" spans="4:4">
      <c r="D29869"/>
    </row>
    <row r="29870" spans="4:4">
      <c r="D29870"/>
    </row>
    <row r="29871" spans="4:4">
      <c r="D29871"/>
    </row>
    <row r="29872" spans="4:4">
      <c r="D29872"/>
    </row>
    <row r="29873" spans="4:4">
      <c r="D29873"/>
    </row>
    <row r="29874" spans="4:4">
      <c r="D29874"/>
    </row>
    <row r="29875" spans="4:4">
      <c r="D29875"/>
    </row>
    <row r="29876" spans="4:4">
      <c r="D29876"/>
    </row>
    <row r="29877" spans="4:4">
      <c r="D29877"/>
    </row>
    <row r="29878" spans="4:4">
      <c r="D29878"/>
    </row>
    <row r="29879" spans="4:4">
      <c r="D29879"/>
    </row>
    <row r="29880" spans="4:4">
      <c r="D29880"/>
    </row>
    <row r="29881" spans="4:4">
      <c r="D29881"/>
    </row>
    <row r="29882" spans="4:4">
      <c r="D29882"/>
    </row>
    <row r="29883" spans="4:4">
      <c r="D29883"/>
    </row>
    <row r="29884" spans="4:4">
      <c r="D29884"/>
    </row>
    <row r="29885" spans="4:4">
      <c r="D29885"/>
    </row>
    <row r="29886" spans="4:4">
      <c r="D29886"/>
    </row>
    <row r="29887" spans="4:4">
      <c r="D29887"/>
    </row>
    <row r="29888" spans="4:4">
      <c r="D29888"/>
    </row>
    <row r="29889" spans="4:4">
      <c r="D29889"/>
    </row>
    <row r="29890" spans="4:4">
      <c r="D29890"/>
    </row>
    <row r="29891" spans="4:4">
      <c r="D29891"/>
    </row>
    <row r="29892" spans="4:4">
      <c r="D29892"/>
    </row>
    <row r="29893" spans="4:4">
      <c r="D29893"/>
    </row>
    <row r="29894" spans="4:4">
      <c r="D29894"/>
    </row>
    <row r="29895" spans="4:4">
      <c r="D29895"/>
    </row>
    <row r="29896" spans="4:4">
      <c r="D29896"/>
    </row>
    <row r="29897" spans="4:4">
      <c r="D29897"/>
    </row>
    <row r="29898" spans="4:4">
      <c r="D29898"/>
    </row>
    <row r="29899" spans="4:4">
      <c r="D29899"/>
    </row>
    <row r="29900" spans="4:4">
      <c r="D29900"/>
    </row>
    <row r="29901" spans="4:4">
      <c r="D29901"/>
    </row>
    <row r="29902" spans="4:4">
      <c r="D29902"/>
    </row>
    <row r="29903" spans="4:4">
      <c r="D29903"/>
    </row>
    <row r="29904" spans="4:4">
      <c r="D29904"/>
    </row>
    <row r="29905" spans="4:4">
      <c r="D29905"/>
    </row>
    <row r="29906" spans="4:4">
      <c r="D29906"/>
    </row>
    <row r="29907" spans="4:4">
      <c r="D29907"/>
    </row>
    <row r="29908" spans="4:4">
      <c r="D29908"/>
    </row>
    <row r="29909" spans="4:4">
      <c r="D29909"/>
    </row>
    <row r="29910" spans="4:4">
      <c r="D29910"/>
    </row>
    <row r="29911" spans="4:4">
      <c r="D29911"/>
    </row>
    <row r="29912" spans="4:4">
      <c r="D29912"/>
    </row>
    <row r="29913" spans="4:4">
      <c r="D29913"/>
    </row>
    <row r="29914" spans="4:4">
      <c r="D29914"/>
    </row>
    <row r="29915" spans="4:4">
      <c r="D29915"/>
    </row>
    <row r="29916" spans="4:4">
      <c r="D29916"/>
    </row>
    <row r="29917" spans="4:4">
      <c r="D29917"/>
    </row>
    <row r="29918" spans="4:4">
      <c r="D29918"/>
    </row>
    <row r="29919" spans="4:4">
      <c r="D29919"/>
    </row>
    <row r="29920" spans="4:4">
      <c r="D29920"/>
    </row>
    <row r="29921" spans="4:4">
      <c r="D29921"/>
    </row>
    <row r="29922" spans="4:4">
      <c r="D29922"/>
    </row>
    <row r="29923" spans="4:4">
      <c r="D29923"/>
    </row>
    <row r="29924" spans="4:4">
      <c r="D29924"/>
    </row>
    <row r="29925" spans="4:4">
      <c r="D29925"/>
    </row>
    <row r="29926" spans="4:4">
      <c r="D29926"/>
    </row>
    <row r="29927" spans="4:4">
      <c r="D29927"/>
    </row>
    <row r="29928" spans="4:4">
      <c r="D29928"/>
    </row>
    <row r="29929" spans="4:4">
      <c r="D29929"/>
    </row>
    <row r="29930" spans="4:4">
      <c r="D29930"/>
    </row>
    <row r="29931" spans="4:4">
      <c r="D29931"/>
    </row>
    <row r="29932" spans="4:4">
      <c r="D29932"/>
    </row>
    <row r="29933" spans="4:4">
      <c r="D29933"/>
    </row>
    <row r="29934" spans="4:4">
      <c r="D29934"/>
    </row>
    <row r="29935" spans="4:4">
      <c r="D29935"/>
    </row>
    <row r="29936" spans="4:4">
      <c r="D29936"/>
    </row>
    <row r="29937" spans="4:4">
      <c r="D29937"/>
    </row>
    <row r="29938" spans="4:4">
      <c r="D29938"/>
    </row>
    <row r="29939" spans="4:4">
      <c r="D29939"/>
    </row>
    <row r="29940" spans="4:4">
      <c r="D29940"/>
    </row>
    <row r="29941" spans="4:4">
      <c r="D29941"/>
    </row>
    <row r="29942" spans="4:4">
      <c r="D29942"/>
    </row>
    <row r="29943" spans="4:4">
      <c r="D29943"/>
    </row>
    <row r="29944" spans="4:4">
      <c r="D29944"/>
    </row>
    <row r="29945" spans="4:4">
      <c r="D29945"/>
    </row>
    <row r="29946" spans="4:4">
      <c r="D29946"/>
    </row>
    <row r="29947" spans="4:4">
      <c r="D29947"/>
    </row>
    <row r="29948" spans="4:4">
      <c r="D29948"/>
    </row>
    <row r="29949" spans="4:4">
      <c r="D29949"/>
    </row>
    <row r="29950" spans="4:4">
      <c r="D29950"/>
    </row>
    <row r="29951" spans="4:4">
      <c r="D29951"/>
    </row>
    <row r="29952" spans="4:4">
      <c r="D29952"/>
    </row>
    <row r="29953" spans="4:4">
      <c r="D29953"/>
    </row>
    <row r="29954" spans="4:4">
      <c r="D29954"/>
    </row>
    <row r="29955" spans="4:4">
      <c r="D29955"/>
    </row>
    <row r="29956" spans="4:4">
      <c r="D29956"/>
    </row>
    <row r="29957" spans="4:4">
      <c r="D29957"/>
    </row>
    <row r="29958" spans="4:4">
      <c r="D29958"/>
    </row>
    <row r="29959" spans="4:4">
      <c r="D29959"/>
    </row>
    <row r="29960" spans="4:4">
      <c r="D29960"/>
    </row>
    <row r="29961" spans="4:4">
      <c r="D29961"/>
    </row>
    <row r="29962" spans="4:4">
      <c r="D29962"/>
    </row>
    <row r="29963" spans="4:4">
      <c r="D29963"/>
    </row>
    <row r="29964" spans="4:4">
      <c r="D29964"/>
    </row>
    <row r="29965" spans="4:4">
      <c r="D29965"/>
    </row>
    <row r="29966" spans="4:4">
      <c r="D29966"/>
    </row>
    <row r="29967" spans="4:4">
      <c r="D29967"/>
    </row>
    <row r="29968" spans="4:4">
      <c r="D29968"/>
    </row>
    <row r="29969" spans="4:4">
      <c r="D29969"/>
    </row>
    <row r="29970" spans="4:4">
      <c r="D29970"/>
    </row>
    <row r="29971" spans="4:4">
      <c r="D29971"/>
    </row>
    <row r="29972" spans="4:4">
      <c r="D29972"/>
    </row>
    <row r="29973" spans="4:4">
      <c r="D29973"/>
    </row>
    <row r="29974" spans="4:4">
      <c r="D29974"/>
    </row>
    <row r="29975" spans="4:4">
      <c r="D29975"/>
    </row>
    <row r="29976" spans="4:4">
      <c r="D29976"/>
    </row>
    <row r="29977" spans="4:4">
      <c r="D29977"/>
    </row>
    <row r="29978" spans="4:4">
      <c r="D29978"/>
    </row>
    <row r="29979" spans="4:4">
      <c r="D29979"/>
    </row>
    <row r="29980" spans="4:4">
      <c r="D29980"/>
    </row>
    <row r="29981" spans="4:4">
      <c r="D29981"/>
    </row>
    <row r="29982" spans="4:4">
      <c r="D29982"/>
    </row>
    <row r="29983" spans="4:4">
      <c r="D29983"/>
    </row>
    <row r="29984" spans="4:4">
      <c r="D29984"/>
    </row>
    <row r="29985" spans="4:4">
      <c r="D29985"/>
    </row>
    <row r="29986" spans="4:4">
      <c r="D29986"/>
    </row>
    <row r="29987" spans="4:4">
      <c r="D29987"/>
    </row>
    <row r="29988" spans="4:4">
      <c r="D29988"/>
    </row>
    <row r="29989" spans="4:4">
      <c r="D29989"/>
    </row>
    <row r="29990" spans="4:4">
      <c r="D29990"/>
    </row>
    <row r="29991" spans="4:4">
      <c r="D29991"/>
    </row>
    <row r="29992" spans="4:4">
      <c r="D29992"/>
    </row>
    <row r="29993" spans="4:4">
      <c r="D29993"/>
    </row>
    <row r="29994" spans="4:4">
      <c r="D29994"/>
    </row>
    <row r="29995" spans="4:4">
      <c r="D29995"/>
    </row>
    <row r="29996" spans="4:4">
      <c r="D29996"/>
    </row>
    <row r="29997" spans="4:4">
      <c r="D29997"/>
    </row>
    <row r="29998" spans="4:4">
      <c r="D29998"/>
    </row>
    <row r="29999" spans="4:4">
      <c r="D29999"/>
    </row>
    <row r="30000" spans="4:4">
      <c r="D30000"/>
    </row>
    <row r="30001" spans="4:4">
      <c r="D30001"/>
    </row>
    <row r="30002" spans="4:4">
      <c r="D30002"/>
    </row>
    <row r="30003" spans="4:4">
      <c r="D30003"/>
    </row>
    <row r="30004" spans="4:4">
      <c r="D30004"/>
    </row>
    <row r="30005" spans="4:4">
      <c r="D30005"/>
    </row>
    <row r="30006" spans="4:4">
      <c r="D30006"/>
    </row>
    <row r="30007" spans="4:4">
      <c r="D30007"/>
    </row>
    <row r="30008" spans="4:4">
      <c r="D30008"/>
    </row>
    <row r="30009" spans="4:4">
      <c r="D30009"/>
    </row>
    <row r="30010" spans="4:4">
      <c r="D30010"/>
    </row>
    <row r="30011" spans="4:4">
      <c r="D30011"/>
    </row>
    <row r="30012" spans="4:4">
      <c r="D30012"/>
    </row>
    <row r="30013" spans="4:4">
      <c r="D30013"/>
    </row>
    <row r="30014" spans="4:4">
      <c r="D30014"/>
    </row>
    <row r="30015" spans="4:4">
      <c r="D30015"/>
    </row>
    <row r="30016" spans="4:4">
      <c r="D30016"/>
    </row>
    <row r="30017" spans="4:4">
      <c r="D30017"/>
    </row>
    <row r="30018" spans="4:4">
      <c r="D30018"/>
    </row>
    <row r="30019" spans="4:4">
      <c r="D30019"/>
    </row>
    <row r="30020" spans="4:4">
      <c r="D30020"/>
    </row>
    <row r="30021" spans="4:4">
      <c r="D30021"/>
    </row>
    <row r="30022" spans="4:4">
      <c r="D30022"/>
    </row>
    <row r="30023" spans="4:4">
      <c r="D30023"/>
    </row>
    <row r="30024" spans="4:4">
      <c r="D30024"/>
    </row>
    <row r="30025" spans="4:4">
      <c r="D30025"/>
    </row>
    <row r="30026" spans="4:4">
      <c r="D30026"/>
    </row>
    <row r="30027" spans="4:4">
      <c r="D30027"/>
    </row>
    <row r="30028" spans="4:4">
      <c r="D30028"/>
    </row>
    <row r="30029" spans="4:4">
      <c r="D30029"/>
    </row>
    <row r="30030" spans="4:4">
      <c r="D30030"/>
    </row>
    <row r="30031" spans="4:4">
      <c r="D30031"/>
    </row>
    <row r="30032" spans="4:4">
      <c r="D30032"/>
    </row>
    <row r="30033" spans="4:4">
      <c r="D30033"/>
    </row>
    <row r="30034" spans="4:4">
      <c r="D30034"/>
    </row>
    <row r="30035" spans="4:4">
      <c r="D30035"/>
    </row>
    <row r="30036" spans="4:4">
      <c r="D30036"/>
    </row>
    <row r="30037" spans="4:4">
      <c r="D30037"/>
    </row>
    <row r="30038" spans="4:4">
      <c r="D30038"/>
    </row>
    <row r="30039" spans="4:4">
      <c r="D30039"/>
    </row>
    <row r="30040" spans="4:4">
      <c r="D30040"/>
    </row>
    <row r="30041" spans="4:4">
      <c r="D30041"/>
    </row>
    <row r="30042" spans="4:4">
      <c r="D30042"/>
    </row>
    <row r="30043" spans="4:4">
      <c r="D30043"/>
    </row>
    <row r="30044" spans="4:4">
      <c r="D30044"/>
    </row>
    <row r="30045" spans="4:4">
      <c r="D30045"/>
    </row>
    <row r="30046" spans="4:4">
      <c r="D30046"/>
    </row>
    <row r="30047" spans="4:4">
      <c r="D30047"/>
    </row>
    <row r="30048" spans="4:4">
      <c r="D30048"/>
    </row>
    <row r="30049" spans="4:4">
      <c r="D30049"/>
    </row>
    <row r="30050" spans="4:4">
      <c r="D30050"/>
    </row>
    <row r="30051" spans="4:4">
      <c r="D30051"/>
    </row>
    <row r="30052" spans="4:4">
      <c r="D30052"/>
    </row>
    <row r="30053" spans="4:4">
      <c r="D30053"/>
    </row>
    <row r="30054" spans="4:4">
      <c r="D30054"/>
    </row>
    <row r="30055" spans="4:4">
      <c r="D30055"/>
    </row>
    <row r="30056" spans="4:4">
      <c r="D30056"/>
    </row>
    <row r="30057" spans="4:4">
      <c r="D30057"/>
    </row>
    <row r="30058" spans="4:4">
      <c r="D30058"/>
    </row>
    <row r="30059" spans="4:4">
      <c r="D30059"/>
    </row>
    <row r="30060" spans="4:4">
      <c r="D30060"/>
    </row>
    <row r="30061" spans="4:4">
      <c r="D30061"/>
    </row>
    <row r="30062" spans="4:4">
      <c r="D30062"/>
    </row>
    <row r="30063" spans="4:4">
      <c r="D30063"/>
    </row>
    <row r="30064" spans="4:4">
      <c r="D30064"/>
    </row>
    <row r="30065" spans="4:4">
      <c r="D30065"/>
    </row>
    <row r="30066" spans="4:4">
      <c r="D30066"/>
    </row>
    <row r="30067" spans="4:4">
      <c r="D30067"/>
    </row>
    <row r="30068" spans="4:4">
      <c r="D30068"/>
    </row>
    <row r="30069" spans="4:4">
      <c r="D30069"/>
    </row>
    <row r="30070" spans="4:4">
      <c r="D30070"/>
    </row>
    <row r="30071" spans="4:4">
      <c r="D30071"/>
    </row>
    <row r="30072" spans="4:4">
      <c r="D30072"/>
    </row>
    <row r="30073" spans="4:4">
      <c r="D30073"/>
    </row>
    <row r="30074" spans="4:4">
      <c r="D30074"/>
    </row>
    <row r="30075" spans="4:4">
      <c r="D30075"/>
    </row>
    <row r="30076" spans="4:4">
      <c r="D30076"/>
    </row>
    <row r="30077" spans="4:4">
      <c r="D30077"/>
    </row>
    <row r="30078" spans="4:4">
      <c r="D30078"/>
    </row>
    <row r="30079" spans="4:4">
      <c r="D30079"/>
    </row>
    <row r="30080" spans="4:4">
      <c r="D30080"/>
    </row>
    <row r="30081" spans="4:4">
      <c r="D30081"/>
    </row>
    <row r="30082" spans="4:4">
      <c r="D30082"/>
    </row>
    <row r="30083" spans="4:4">
      <c r="D30083"/>
    </row>
    <row r="30084" spans="4:4">
      <c r="D30084"/>
    </row>
    <row r="30085" spans="4:4">
      <c r="D30085"/>
    </row>
    <row r="30086" spans="4:4">
      <c r="D30086"/>
    </row>
    <row r="30087" spans="4:4">
      <c r="D30087"/>
    </row>
    <row r="30088" spans="4:4">
      <c r="D30088"/>
    </row>
    <row r="30089" spans="4:4">
      <c r="D30089"/>
    </row>
    <row r="30090" spans="4:4">
      <c r="D30090"/>
    </row>
    <row r="30091" spans="4:4">
      <c r="D30091"/>
    </row>
    <row r="30092" spans="4:4">
      <c r="D30092"/>
    </row>
    <row r="30093" spans="4:4">
      <c r="D30093"/>
    </row>
    <row r="30094" spans="4:4">
      <c r="D30094"/>
    </row>
    <row r="30095" spans="4:4">
      <c r="D30095"/>
    </row>
    <row r="30096" spans="4:4">
      <c r="D30096"/>
    </row>
    <row r="30097" spans="4:4">
      <c r="D30097"/>
    </row>
    <row r="30098" spans="4:4">
      <c r="D30098"/>
    </row>
    <row r="30099" spans="4:4">
      <c r="D30099"/>
    </row>
    <row r="30100" spans="4:4">
      <c r="D30100"/>
    </row>
    <row r="30101" spans="4:4">
      <c r="D30101"/>
    </row>
    <row r="30102" spans="4:4">
      <c r="D30102"/>
    </row>
    <row r="30103" spans="4:4">
      <c r="D30103"/>
    </row>
    <row r="30104" spans="4:4">
      <c r="D30104"/>
    </row>
    <row r="30105" spans="4:4">
      <c r="D30105"/>
    </row>
    <row r="30106" spans="4:4">
      <c r="D30106"/>
    </row>
    <row r="30107" spans="4:4">
      <c r="D30107"/>
    </row>
    <row r="30108" spans="4:4">
      <c r="D30108"/>
    </row>
    <row r="30109" spans="4:4">
      <c r="D30109"/>
    </row>
    <row r="30110" spans="4:4">
      <c r="D30110"/>
    </row>
    <row r="30111" spans="4:4">
      <c r="D30111"/>
    </row>
    <row r="30112" spans="4:4">
      <c r="D30112"/>
    </row>
    <row r="30113" spans="4:4">
      <c r="D30113"/>
    </row>
    <row r="30114" spans="4:4">
      <c r="D30114"/>
    </row>
    <row r="30115" spans="4:4">
      <c r="D30115"/>
    </row>
    <row r="30116" spans="4:4">
      <c r="D30116"/>
    </row>
    <row r="30117" spans="4:4">
      <c r="D30117"/>
    </row>
    <row r="30118" spans="4:4">
      <c r="D30118"/>
    </row>
    <row r="30119" spans="4:4">
      <c r="D30119"/>
    </row>
    <row r="30120" spans="4:4">
      <c r="D30120"/>
    </row>
    <row r="30121" spans="4:4">
      <c r="D30121"/>
    </row>
    <row r="30122" spans="4:4">
      <c r="D30122"/>
    </row>
    <row r="30123" spans="4:4">
      <c r="D30123"/>
    </row>
    <row r="30124" spans="4:4">
      <c r="D30124"/>
    </row>
    <row r="30125" spans="4:4">
      <c r="D30125"/>
    </row>
    <row r="30126" spans="4:4">
      <c r="D30126"/>
    </row>
    <row r="30127" spans="4:4">
      <c r="D30127"/>
    </row>
    <row r="30128" spans="4:4">
      <c r="D30128"/>
    </row>
    <row r="30129" spans="4:4">
      <c r="D30129"/>
    </row>
    <row r="30130" spans="4:4">
      <c r="D30130"/>
    </row>
    <row r="30131" spans="4:4">
      <c r="D30131"/>
    </row>
    <row r="30132" spans="4:4">
      <c r="D30132"/>
    </row>
    <row r="30133" spans="4:4">
      <c r="D30133"/>
    </row>
    <row r="30134" spans="4:4">
      <c r="D30134"/>
    </row>
    <row r="30135" spans="4:4">
      <c r="D30135"/>
    </row>
    <row r="30136" spans="4:4">
      <c r="D30136"/>
    </row>
    <row r="30137" spans="4:4">
      <c r="D30137"/>
    </row>
    <row r="30138" spans="4:4">
      <c r="D30138"/>
    </row>
    <row r="30139" spans="4:4">
      <c r="D30139"/>
    </row>
    <row r="30140" spans="4:4">
      <c r="D30140"/>
    </row>
    <row r="30141" spans="4:4">
      <c r="D30141"/>
    </row>
    <row r="30142" spans="4:4">
      <c r="D30142"/>
    </row>
    <row r="30143" spans="4:4">
      <c r="D30143"/>
    </row>
    <row r="30144" spans="4:4">
      <c r="D30144"/>
    </row>
    <row r="30145" spans="4:4">
      <c r="D30145"/>
    </row>
    <row r="30146" spans="4:4">
      <c r="D30146"/>
    </row>
    <row r="30147" spans="4:4">
      <c r="D30147"/>
    </row>
    <row r="30148" spans="4:4">
      <c r="D30148"/>
    </row>
    <row r="30149" spans="4:4">
      <c r="D30149"/>
    </row>
    <row r="30150" spans="4:4">
      <c r="D30150"/>
    </row>
    <row r="30151" spans="4:4">
      <c r="D30151"/>
    </row>
    <row r="30152" spans="4:4">
      <c r="D30152"/>
    </row>
    <row r="30153" spans="4:4">
      <c r="D30153"/>
    </row>
    <row r="30154" spans="4:4">
      <c r="D30154"/>
    </row>
    <row r="30155" spans="4:4">
      <c r="D30155"/>
    </row>
    <row r="30156" spans="4:4">
      <c r="D30156"/>
    </row>
    <row r="30157" spans="4:4">
      <c r="D30157"/>
    </row>
    <row r="30158" spans="4:4">
      <c r="D30158"/>
    </row>
    <row r="30159" spans="4:4">
      <c r="D30159"/>
    </row>
    <row r="30160" spans="4:4">
      <c r="D30160"/>
    </row>
    <row r="30161" spans="4:4">
      <c r="D30161"/>
    </row>
    <row r="30162" spans="4:4">
      <c r="D30162"/>
    </row>
    <row r="30163" spans="4:4">
      <c r="D30163"/>
    </row>
    <row r="30164" spans="4:4">
      <c r="D30164"/>
    </row>
    <row r="30165" spans="4:4">
      <c r="D30165"/>
    </row>
    <row r="30166" spans="4:4">
      <c r="D30166"/>
    </row>
    <row r="30167" spans="4:4">
      <c r="D30167"/>
    </row>
    <row r="30168" spans="4:4">
      <c r="D30168"/>
    </row>
    <row r="30169" spans="4:4">
      <c r="D30169"/>
    </row>
    <row r="30170" spans="4:4">
      <c r="D30170"/>
    </row>
    <row r="30171" spans="4:4">
      <c r="D30171"/>
    </row>
    <row r="30172" spans="4:4">
      <c r="D30172"/>
    </row>
    <row r="30173" spans="4:4">
      <c r="D30173"/>
    </row>
    <row r="30174" spans="4:4">
      <c r="D30174"/>
    </row>
    <row r="30175" spans="4:4">
      <c r="D30175"/>
    </row>
    <row r="30176" spans="4:4">
      <c r="D30176"/>
    </row>
    <row r="30177" spans="4:4">
      <c r="D30177"/>
    </row>
    <row r="30178" spans="4:4">
      <c r="D30178"/>
    </row>
    <row r="30179" spans="4:4">
      <c r="D30179"/>
    </row>
    <row r="30180" spans="4:4">
      <c r="D30180"/>
    </row>
    <row r="30181" spans="4:4">
      <c r="D30181"/>
    </row>
    <row r="30182" spans="4:4">
      <c r="D30182"/>
    </row>
    <row r="30183" spans="4:4">
      <c r="D30183"/>
    </row>
    <row r="30184" spans="4:4">
      <c r="D30184"/>
    </row>
    <row r="30185" spans="4:4">
      <c r="D30185"/>
    </row>
    <row r="30186" spans="4:4">
      <c r="D30186"/>
    </row>
    <row r="30187" spans="4:4">
      <c r="D30187"/>
    </row>
    <row r="30188" spans="4:4">
      <c r="D30188"/>
    </row>
    <row r="30189" spans="4:4">
      <c r="D30189"/>
    </row>
    <row r="30190" spans="4:4">
      <c r="D30190"/>
    </row>
    <row r="30191" spans="4:4">
      <c r="D30191"/>
    </row>
    <row r="30192" spans="4:4">
      <c r="D30192"/>
    </row>
    <row r="30193" spans="4:4">
      <c r="D30193"/>
    </row>
    <row r="30194" spans="4:4">
      <c r="D30194"/>
    </row>
    <row r="30195" spans="4:4">
      <c r="D30195"/>
    </row>
    <row r="30196" spans="4:4">
      <c r="D30196"/>
    </row>
    <row r="30197" spans="4:4">
      <c r="D30197"/>
    </row>
    <row r="30198" spans="4:4">
      <c r="D30198"/>
    </row>
    <row r="30199" spans="4:4">
      <c r="D30199"/>
    </row>
    <row r="30200" spans="4:4">
      <c r="D30200"/>
    </row>
    <row r="30201" spans="4:4">
      <c r="D30201"/>
    </row>
    <row r="30202" spans="4:4">
      <c r="D30202"/>
    </row>
    <row r="30203" spans="4:4">
      <c r="D30203"/>
    </row>
    <row r="30204" spans="4:4">
      <c r="D30204"/>
    </row>
    <row r="30205" spans="4:4">
      <c r="D30205"/>
    </row>
    <row r="30206" spans="4:4">
      <c r="D30206"/>
    </row>
    <row r="30207" spans="4:4">
      <c r="D30207"/>
    </row>
    <row r="30208" spans="4:4">
      <c r="D30208"/>
    </row>
    <row r="30209" spans="4:4">
      <c r="D30209"/>
    </row>
    <row r="30210" spans="4:4">
      <c r="D30210"/>
    </row>
    <row r="30211" spans="4:4">
      <c r="D30211"/>
    </row>
    <row r="30212" spans="4:4">
      <c r="D30212"/>
    </row>
    <row r="30213" spans="4:4">
      <c r="D30213"/>
    </row>
    <row r="30214" spans="4:4">
      <c r="D30214"/>
    </row>
    <row r="30215" spans="4:4">
      <c r="D30215"/>
    </row>
    <row r="30216" spans="4:4">
      <c r="D30216"/>
    </row>
    <row r="30217" spans="4:4">
      <c r="D30217"/>
    </row>
    <row r="30218" spans="4:4">
      <c r="D30218"/>
    </row>
    <row r="30219" spans="4:4">
      <c r="D30219"/>
    </row>
    <row r="30220" spans="4:4">
      <c r="D30220"/>
    </row>
    <row r="30221" spans="4:4">
      <c r="D30221"/>
    </row>
    <row r="30222" spans="4:4">
      <c r="D30222"/>
    </row>
    <row r="30223" spans="4:4">
      <c r="D30223"/>
    </row>
    <row r="30224" spans="4:4">
      <c r="D30224"/>
    </row>
    <row r="30225" spans="4:4">
      <c r="D30225"/>
    </row>
    <row r="30226" spans="4:4">
      <c r="D30226"/>
    </row>
    <row r="30227" spans="4:4">
      <c r="D30227"/>
    </row>
    <row r="30228" spans="4:4">
      <c r="D30228"/>
    </row>
    <row r="30229" spans="4:4">
      <c r="D30229"/>
    </row>
    <row r="30230" spans="4:4">
      <c r="D30230"/>
    </row>
    <row r="30231" spans="4:4">
      <c r="D30231"/>
    </row>
    <row r="30232" spans="4:4">
      <c r="D30232"/>
    </row>
    <row r="30233" spans="4:4">
      <c r="D30233"/>
    </row>
    <row r="30234" spans="4:4">
      <c r="D30234"/>
    </row>
    <row r="30235" spans="4:4">
      <c r="D30235"/>
    </row>
    <row r="30236" spans="4:4">
      <c r="D30236"/>
    </row>
    <row r="30237" spans="4:4">
      <c r="D30237"/>
    </row>
    <row r="30238" spans="4:4">
      <c r="D30238"/>
    </row>
    <row r="30239" spans="4:4">
      <c r="D30239"/>
    </row>
    <row r="30240" spans="4:4">
      <c r="D30240"/>
    </row>
    <row r="30241" spans="4:4">
      <c r="D30241"/>
    </row>
    <row r="30242" spans="4:4">
      <c r="D30242"/>
    </row>
    <row r="30243" spans="4:4">
      <c r="D30243"/>
    </row>
    <row r="30244" spans="4:4">
      <c r="D30244"/>
    </row>
    <row r="30245" spans="4:4">
      <c r="D30245"/>
    </row>
    <row r="30246" spans="4:4">
      <c r="D30246"/>
    </row>
    <row r="30247" spans="4:4">
      <c r="D30247"/>
    </row>
    <row r="30248" spans="4:4">
      <c r="D30248"/>
    </row>
    <row r="30249" spans="4:4">
      <c r="D30249"/>
    </row>
    <row r="30250" spans="4:4">
      <c r="D30250"/>
    </row>
    <row r="30251" spans="4:4">
      <c r="D30251"/>
    </row>
    <row r="30252" spans="4:4">
      <c r="D30252"/>
    </row>
    <row r="30253" spans="4:4">
      <c r="D30253"/>
    </row>
    <row r="30254" spans="4:4">
      <c r="D30254"/>
    </row>
    <row r="30255" spans="4:4">
      <c r="D30255"/>
    </row>
    <row r="30256" spans="4:4">
      <c r="D30256"/>
    </row>
    <row r="30257" spans="4:4">
      <c r="D30257"/>
    </row>
    <row r="30258" spans="4:4">
      <c r="D30258"/>
    </row>
    <row r="30259" spans="4:4">
      <c r="D30259"/>
    </row>
    <row r="30260" spans="4:4">
      <c r="D30260"/>
    </row>
    <row r="30261" spans="4:4">
      <c r="D30261"/>
    </row>
    <row r="30262" spans="4:4">
      <c r="D30262"/>
    </row>
    <row r="30263" spans="4:4">
      <c r="D30263"/>
    </row>
    <row r="30264" spans="4:4">
      <c r="D30264"/>
    </row>
    <row r="30265" spans="4:4">
      <c r="D30265"/>
    </row>
    <row r="30266" spans="4:4">
      <c r="D30266"/>
    </row>
    <row r="30267" spans="4:4">
      <c r="D30267"/>
    </row>
    <row r="30268" spans="4:4">
      <c r="D30268"/>
    </row>
    <row r="30269" spans="4:4">
      <c r="D30269"/>
    </row>
    <row r="30270" spans="4:4">
      <c r="D30270"/>
    </row>
    <row r="30271" spans="4:4">
      <c r="D30271"/>
    </row>
    <row r="30272" spans="4:4">
      <c r="D30272"/>
    </row>
    <row r="30273" spans="4:4">
      <c r="D30273"/>
    </row>
    <row r="30274" spans="4:4">
      <c r="D30274"/>
    </row>
    <row r="30275" spans="4:4">
      <c r="D30275"/>
    </row>
    <row r="30276" spans="4:4">
      <c r="D30276"/>
    </row>
    <row r="30277" spans="4:4">
      <c r="D30277"/>
    </row>
    <row r="30278" spans="4:4">
      <c r="D30278"/>
    </row>
    <row r="30279" spans="4:4">
      <c r="D30279"/>
    </row>
    <row r="30280" spans="4:4">
      <c r="D30280"/>
    </row>
    <row r="30281" spans="4:4">
      <c r="D30281"/>
    </row>
    <row r="30282" spans="4:4">
      <c r="D30282"/>
    </row>
    <row r="30283" spans="4:4">
      <c r="D30283"/>
    </row>
    <row r="30284" spans="4:4">
      <c r="D30284"/>
    </row>
    <row r="30285" spans="4:4">
      <c r="D30285"/>
    </row>
    <row r="30286" spans="4:4">
      <c r="D30286"/>
    </row>
    <row r="30287" spans="4:4">
      <c r="D30287"/>
    </row>
    <row r="30288" spans="4:4">
      <c r="D30288"/>
    </row>
    <row r="30289" spans="4:4">
      <c r="D30289"/>
    </row>
    <row r="30290" spans="4:4">
      <c r="D30290"/>
    </row>
    <row r="30291" spans="4:4">
      <c r="D30291"/>
    </row>
    <row r="30292" spans="4:4">
      <c r="D30292"/>
    </row>
    <row r="30293" spans="4:4">
      <c r="D30293"/>
    </row>
    <row r="30294" spans="4:4">
      <c r="D30294"/>
    </row>
    <row r="30295" spans="4:4">
      <c r="D30295"/>
    </row>
    <row r="30296" spans="4:4">
      <c r="D30296"/>
    </row>
    <row r="30297" spans="4:4">
      <c r="D30297"/>
    </row>
    <row r="30298" spans="4:4">
      <c r="D30298"/>
    </row>
    <row r="30299" spans="4:4">
      <c r="D30299"/>
    </row>
    <row r="30300" spans="4:4">
      <c r="D30300"/>
    </row>
    <row r="30301" spans="4:4">
      <c r="D30301"/>
    </row>
    <row r="30302" spans="4:4">
      <c r="D30302"/>
    </row>
    <row r="30303" spans="4:4">
      <c r="D30303"/>
    </row>
    <row r="30304" spans="4:4">
      <c r="D30304"/>
    </row>
    <row r="30305" spans="4:4">
      <c r="D30305"/>
    </row>
    <row r="30306" spans="4:4">
      <c r="D30306"/>
    </row>
    <row r="30307" spans="4:4">
      <c r="D30307"/>
    </row>
    <row r="30308" spans="4:4">
      <c r="D30308"/>
    </row>
    <row r="30309" spans="4:4">
      <c r="D30309"/>
    </row>
    <row r="30310" spans="4:4">
      <c r="D30310"/>
    </row>
    <row r="30311" spans="4:4">
      <c r="D30311"/>
    </row>
    <row r="30312" spans="4:4">
      <c r="D30312"/>
    </row>
    <row r="30313" spans="4:4">
      <c r="D30313"/>
    </row>
    <row r="30314" spans="4:4">
      <c r="D30314"/>
    </row>
    <row r="30315" spans="4:4">
      <c r="D30315"/>
    </row>
    <row r="30316" spans="4:4">
      <c r="D30316"/>
    </row>
    <row r="30317" spans="4:4">
      <c r="D30317"/>
    </row>
    <row r="30318" spans="4:4">
      <c r="D30318"/>
    </row>
    <row r="30319" spans="4:4">
      <c r="D30319"/>
    </row>
    <row r="30320" spans="4:4">
      <c r="D30320"/>
    </row>
    <row r="30321" spans="4:4">
      <c r="D30321"/>
    </row>
    <row r="30322" spans="4:4">
      <c r="D30322"/>
    </row>
    <row r="30323" spans="4:4">
      <c r="D30323"/>
    </row>
    <row r="30324" spans="4:4">
      <c r="D30324"/>
    </row>
    <row r="30325" spans="4:4">
      <c r="D30325"/>
    </row>
    <row r="30326" spans="4:4">
      <c r="D30326"/>
    </row>
    <row r="30327" spans="4:4">
      <c r="D30327"/>
    </row>
    <row r="30328" spans="4:4">
      <c r="D30328"/>
    </row>
    <row r="30329" spans="4:4">
      <c r="D30329"/>
    </row>
    <row r="30330" spans="4:4">
      <c r="D30330"/>
    </row>
    <row r="30331" spans="4:4">
      <c r="D30331"/>
    </row>
    <row r="30332" spans="4:4">
      <c r="D30332"/>
    </row>
    <row r="30333" spans="4:4">
      <c r="D30333"/>
    </row>
    <row r="30334" spans="4:4">
      <c r="D30334"/>
    </row>
    <row r="30335" spans="4:4">
      <c r="D30335"/>
    </row>
    <row r="30336" spans="4:4">
      <c r="D30336"/>
    </row>
    <row r="30337" spans="4:4">
      <c r="D30337"/>
    </row>
    <row r="30338" spans="4:4">
      <c r="D30338"/>
    </row>
    <row r="30339" spans="4:4">
      <c r="D30339"/>
    </row>
    <row r="30340" spans="4:4">
      <c r="D30340"/>
    </row>
    <row r="30341" spans="4:4">
      <c r="D30341"/>
    </row>
    <row r="30342" spans="4:4">
      <c r="D30342"/>
    </row>
    <row r="30343" spans="4:4">
      <c r="D30343"/>
    </row>
    <row r="30344" spans="4:4">
      <c r="D30344"/>
    </row>
    <row r="30345" spans="4:4">
      <c r="D30345"/>
    </row>
    <row r="30346" spans="4:4">
      <c r="D30346"/>
    </row>
    <row r="30347" spans="4:4">
      <c r="D30347"/>
    </row>
    <row r="30348" spans="4:4">
      <c r="D30348"/>
    </row>
    <row r="30349" spans="4:4">
      <c r="D30349"/>
    </row>
    <row r="30350" spans="4:4">
      <c r="D30350"/>
    </row>
    <row r="30351" spans="4:4">
      <c r="D30351"/>
    </row>
    <row r="30352" spans="4:4">
      <c r="D30352"/>
    </row>
    <row r="30353" spans="4:4">
      <c r="D30353"/>
    </row>
    <row r="30354" spans="4:4">
      <c r="D30354"/>
    </row>
    <row r="30355" spans="4:4">
      <c r="D30355"/>
    </row>
    <row r="30356" spans="4:4">
      <c r="D30356"/>
    </row>
    <row r="30357" spans="4:4">
      <c r="D30357"/>
    </row>
    <row r="30358" spans="4:4">
      <c r="D30358"/>
    </row>
    <row r="30359" spans="4:4">
      <c r="D30359"/>
    </row>
    <row r="30360" spans="4:4">
      <c r="D30360"/>
    </row>
    <row r="30361" spans="4:4">
      <c r="D30361"/>
    </row>
    <row r="30362" spans="4:4">
      <c r="D30362"/>
    </row>
    <row r="30363" spans="4:4">
      <c r="D30363"/>
    </row>
    <row r="30364" spans="4:4">
      <c r="D30364"/>
    </row>
    <row r="30365" spans="4:4">
      <c r="D30365"/>
    </row>
    <row r="30366" spans="4:4">
      <c r="D30366"/>
    </row>
    <row r="30367" spans="4:4">
      <c r="D30367"/>
    </row>
    <row r="30368" spans="4:4">
      <c r="D30368"/>
    </row>
    <row r="30369" spans="4:4">
      <c r="D30369"/>
    </row>
    <row r="30370" spans="4:4">
      <c r="D30370"/>
    </row>
    <row r="30371" spans="4:4">
      <c r="D30371"/>
    </row>
    <row r="30372" spans="4:4">
      <c r="D30372"/>
    </row>
    <row r="30373" spans="4:4">
      <c r="D30373"/>
    </row>
    <row r="30374" spans="4:4">
      <c r="D30374"/>
    </row>
    <row r="30375" spans="4:4">
      <c r="D30375"/>
    </row>
    <row r="30376" spans="4:4">
      <c r="D30376"/>
    </row>
    <row r="30377" spans="4:4">
      <c r="D30377"/>
    </row>
    <row r="30378" spans="4:4">
      <c r="D30378"/>
    </row>
    <row r="30379" spans="4:4">
      <c r="D30379"/>
    </row>
    <row r="30380" spans="4:4">
      <c r="D30380"/>
    </row>
    <row r="30381" spans="4:4">
      <c r="D30381"/>
    </row>
    <row r="30382" spans="4:4">
      <c r="D30382"/>
    </row>
    <row r="30383" spans="4:4">
      <c r="D30383"/>
    </row>
    <row r="30384" spans="4:4">
      <c r="D30384"/>
    </row>
    <row r="30385" spans="4:4">
      <c r="D30385"/>
    </row>
    <row r="30386" spans="4:4">
      <c r="D30386"/>
    </row>
    <row r="30387" spans="4:4">
      <c r="D30387"/>
    </row>
    <row r="30388" spans="4:4">
      <c r="D30388"/>
    </row>
    <row r="30389" spans="4:4">
      <c r="D30389"/>
    </row>
    <row r="30390" spans="4:4">
      <c r="D30390"/>
    </row>
    <row r="30391" spans="4:4">
      <c r="D30391"/>
    </row>
    <row r="30392" spans="4:4">
      <c r="D30392"/>
    </row>
    <row r="30393" spans="4:4">
      <c r="D30393"/>
    </row>
    <row r="30394" spans="4:4">
      <c r="D30394"/>
    </row>
    <row r="30395" spans="4:4">
      <c r="D30395"/>
    </row>
    <row r="30396" spans="4:4">
      <c r="D30396"/>
    </row>
    <row r="30397" spans="4:4">
      <c r="D30397"/>
    </row>
    <row r="30398" spans="4:4">
      <c r="D30398"/>
    </row>
    <row r="30399" spans="4:4">
      <c r="D30399"/>
    </row>
    <row r="30400" spans="4:4">
      <c r="D30400"/>
    </row>
    <row r="30401" spans="4:4">
      <c r="D30401"/>
    </row>
    <row r="30402" spans="4:4">
      <c r="D30402"/>
    </row>
    <row r="30403" spans="4:4">
      <c r="D30403"/>
    </row>
    <row r="30404" spans="4:4">
      <c r="D30404"/>
    </row>
    <row r="30405" spans="4:4">
      <c r="D30405"/>
    </row>
    <row r="30406" spans="4:4">
      <c r="D30406"/>
    </row>
    <row r="30407" spans="4:4">
      <c r="D30407"/>
    </row>
    <row r="30408" spans="4:4">
      <c r="D30408"/>
    </row>
    <row r="30409" spans="4:4">
      <c r="D30409"/>
    </row>
    <row r="30410" spans="4:4">
      <c r="D30410"/>
    </row>
    <row r="30411" spans="4:4">
      <c r="D30411"/>
    </row>
    <row r="30412" spans="4:4">
      <c r="D30412"/>
    </row>
    <row r="30413" spans="4:4">
      <c r="D30413"/>
    </row>
    <row r="30414" spans="4:4">
      <c r="D30414"/>
    </row>
    <row r="30415" spans="4:4">
      <c r="D30415"/>
    </row>
    <row r="30416" spans="4:4">
      <c r="D30416"/>
    </row>
    <row r="30417" spans="4:4">
      <c r="D30417"/>
    </row>
    <row r="30418" spans="4:4">
      <c r="D30418"/>
    </row>
    <row r="30419" spans="4:4">
      <c r="D30419"/>
    </row>
    <row r="30420" spans="4:4">
      <c r="D30420"/>
    </row>
    <row r="30421" spans="4:4">
      <c r="D30421"/>
    </row>
    <row r="30422" spans="4:4">
      <c r="D30422"/>
    </row>
    <row r="30423" spans="4:4">
      <c r="D30423"/>
    </row>
    <row r="30424" spans="4:4">
      <c r="D30424"/>
    </row>
    <row r="30425" spans="4:4">
      <c r="D30425"/>
    </row>
    <row r="30426" spans="4:4">
      <c r="D30426"/>
    </row>
    <row r="30427" spans="4:4">
      <c r="D30427"/>
    </row>
    <row r="30428" spans="4:4">
      <c r="D30428"/>
    </row>
    <row r="30429" spans="4:4">
      <c r="D30429"/>
    </row>
    <row r="30430" spans="4:4">
      <c r="D30430"/>
    </row>
    <row r="30431" spans="4:4">
      <c r="D30431"/>
    </row>
    <row r="30432" spans="4:4">
      <c r="D30432"/>
    </row>
    <row r="30433" spans="4:4">
      <c r="D30433"/>
    </row>
    <row r="30434" spans="4:4">
      <c r="D30434"/>
    </row>
    <row r="30435" spans="4:4">
      <c r="D30435"/>
    </row>
    <row r="30436" spans="4:4">
      <c r="D30436"/>
    </row>
    <row r="30437" spans="4:4">
      <c r="D30437"/>
    </row>
    <row r="30438" spans="4:4">
      <c r="D30438"/>
    </row>
    <row r="30439" spans="4:4">
      <c r="D30439"/>
    </row>
    <row r="30440" spans="4:4">
      <c r="D30440"/>
    </row>
    <row r="30441" spans="4:4">
      <c r="D30441"/>
    </row>
    <row r="30442" spans="4:4">
      <c r="D30442"/>
    </row>
    <row r="30443" spans="4:4">
      <c r="D30443"/>
    </row>
    <row r="30444" spans="4:4">
      <c r="D30444"/>
    </row>
    <row r="30445" spans="4:4">
      <c r="D30445"/>
    </row>
    <row r="30446" spans="4:4">
      <c r="D30446"/>
    </row>
    <row r="30447" spans="4:4">
      <c r="D30447"/>
    </row>
    <row r="30448" spans="4:4">
      <c r="D30448"/>
    </row>
    <row r="30449" spans="4:4">
      <c r="D30449"/>
    </row>
    <row r="30450" spans="4:4">
      <c r="D30450"/>
    </row>
    <row r="30451" spans="4:4">
      <c r="D30451"/>
    </row>
    <row r="30452" spans="4:4">
      <c r="D30452"/>
    </row>
    <row r="30453" spans="4:4">
      <c r="D30453"/>
    </row>
    <row r="30454" spans="4:4">
      <c r="D30454"/>
    </row>
    <row r="30455" spans="4:4">
      <c r="D30455"/>
    </row>
    <row r="30456" spans="4:4">
      <c r="D30456"/>
    </row>
    <row r="30457" spans="4:4">
      <c r="D30457"/>
    </row>
    <row r="30458" spans="4:4">
      <c r="D30458"/>
    </row>
    <row r="30459" spans="4:4">
      <c r="D30459"/>
    </row>
    <row r="30460" spans="4:4">
      <c r="D30460"/>
    </row>
    <row r="30461" spans="4:4">
      <c r="D30461"/>
    </row>
    <row r="30462" spans="4:4">
      <c r="D30462"/>
    </row>
    <row r="30463" spans="4:4">
      <c r="D30463"/>
    </row>
    <row r="30464" spans="4:4">
      <c r="D30464"/>
    </row>
    <row r="30465" spans="4:4">
      <c r="D30465"/>
    </row>
    <row r="30466" spans="4:4">
      <c r="D30466"/>
    </row>
    <row r="30467" spans="4:4">
      <c r="D30467"/>
    </row>
    <row r="30468" spans="4:4">
      <c r="D30468"/>
    </row>
    <row r="30469" spans="4:4">
      <c r="D30469"/>
    </row>
    <row r="30470" spans="4:4">
      <c r="D30470"/>
    </row>
    <row r="30471" spans="4:4">
      <c r="D30471"/>
    </row>
    <row r="30472" spans="4:4">
      <c r="D30472"/>
    </row>
    <row r="30473" spans="4:4">
      <c r="D30473"/>
    </row>
    <row r="30474" spans="4:4">
      <c r="D30474"/>
    </row>
    <row r="30475" spans="4:4">
      <c r="D30475"/>
    </row>
    <row r="30476" spans="4:4">
      <c r="D30476"/>
    </row>
    <row r="30477" spans="4:4">
      <c r="D30477"/>
    </row>
    <row r="30478" spans="4:4">
      <c r="D30478"/>
    </row>
    <row r="30479" spans="4:4">
      <c r="D30479"/>
    </row>
    <row r="30480" spans="4:4">
      <c r="D30480"/>
    </row>
    <row r="30481" spans="4:4">
      <c r="D30481"/>
    </row>
    <row r="30482" spans="4:4">
      <c r="D30482"/>
    </row>
    <row r="30483" spans="4:4">
      <c r="D30483"/>
    </row>
    <row r="30484" spans="4:4">
      <c r="D30484"/>
    </row>
    <row r="30485" spans="4:4">
      <c r="D30485"/>
    </row>
    <row r="30486" spans="4:4">
      <c r="D30486"/>
    </row>
    <row r="30487" spans="4:4">
      <c r="D30487"/>
    </row>
    <row r="30488" spans="4:4">
      <c r="D30488"/>
    </row>
    <row r="30489" spans="4:4">
      <c r="D30489"/>
    </row>
    <row r="30490" spans="4:4">
      <c r="D30490"/>
    </row>
    <row r="30491" spans="4:4">
      <c r="D30491"/>
    </row>
    <row r="30492" spans="4:4">
      <c r="D30492"/>
    </row>
    <row r="30493" spans="4:4">
      <c r="D30493"/>
    </row>
    <row r="30494" spans="4:4">
      <c r="D30494"/>
    </row>
    <row r="30495" spans="4:4">
      <c r="D30495"/>
    </row>
    <row r="30496" spans="4:4">
      <c r="D30496"/>
    </row>
    <row r="30497" spans="4:4">
      <c r="D30497"/>
    </row>
    <row r="30498" spans="4:4">
      <c r="D30498"/>
    </row>
    <row r="30499" spans="4:4">
      <c r="D30499"/>
    </row>
    <row r="30500" spans="4:4">
      <c r="D30500"/>
    </row>
    <row r="30501" spans="4:4">
      <c r="D30501"/>
    </row>
    <row r="30502" spans="4:4">
      <c r="D30502"/>
    </row>
    <row r="30503" spans="4:4">
      <c r="D30503"/>
    </row>
    <row r="30504" spans="4:4">
      <c r="D30504"/>
    </row>
    <row r="30505" spans="4:4">
      <c r="D30505"/>
    </row>
    <row r="30506" spans="4:4">
      <c r="D30506"/>
    </row>
    <row r="30507" spans="4:4">
      <c r="D30507"/>
    </row>
    <row r="30508" spans="4:4">
      <c r="D30508"/>
    </row>
    <row r="30509" spans="4:4">
      <c r="D30509"/>
    </row>
    <row r="30510" spans="4:4">
      <c r="D30510"/>
    </row>
    <row r="30511" spans="4:4">
      <c r="D30511"/>
    </row>
    <row r="30512" spans="4:4">
      <c r="D30512"/>
    </row>
    <row r="30513" spans="4:4">
      <c r="D30513"/>
    </row>
    <row r="30514" spans="4:4">
      <c r="D30514"/>
    </row>
    <row r="30515" spans="4:4">
      <c r="D30515"/>
    </row>
    <row r="30516" spans="4:4">
      <c r="D30516"/>
    </row>
    <row r="30517" spans="4:4">
      <c r="D30517"/>
    </row>
    <row r="30518" spans="4:4">
      <c r="D30518"/>
    </row>
    <row r="30519" spans="4:4">
      <c r="D30519"/>
    </row>
    <row r="30520" spans="4:4">
      <c r="D30520"/>
    </row>
    <row r="30521" spans="4:4">
      <c r="D30521"/>
    </row>
    <row r="30522" spans="4:4">
      <c r="D30522"/>
    </row>
    <row r="30523" spans="4:4">
      <c r="D30523"/>
    </row>
    <row r="30524" spans="4:4">
      <c r="D30524"/>
    </row>
    <row r="30525" spans="4:4">
      <c r="D30525"/>
    </row>
    <row r="30526" spans="4:4">
      <c r="D30526"/>
    </row>
    <row r="30527" spans="4:4">
      <c r="D30527"/>
    </row>
    <row r="30528" spans="4:4">
      <c r="D30528"/>
    </row>
    <row r="30529" spans="4:4">
      <c r="D30529"/>
    </row>
    <row r="30530" spans="4:4">
      <c r="D30530"/>
    </row>
    <row r="30531" spans="4:4">
      <c r="D30531"/>
    </row>
    <row r="30532" spans="4:4">
      <c r="D30532"/>
    </row>
    <row r="30533" spans="4:4">
      <c r="D30533"/>
    </row>
    <row r="30534" spans="4:4">
      <c r="D30534"/>
    </row>
    <row r="30535" spans="4:4">
      <c r="D30535"/>
    </row>
    <row r="30536" spans="4:4">
      <c r="D30536"/>
    </row>
    <row r="30537" spans="4:4">
      <c r="D30537"/>
    </row>
    <row r="30538" spans="4:4">
      <c r="D30538"/>
    </row>
    <row r="30539" spans="4:4">
      <c r="D30539"/>
    </row>
    <row r="30540" spans="4:4">
      <c r="D30540"/>
    </row>
    <row r="30541" spans="4:4">
      <c r="D30541"/>
    </row>
    <row r="30542" spans="4:4">
      <c r="D30542"/>
    </row>
    <row r="30543" spans="4:4">
      <c r="D30543"/>
    </row>
    <row r="30544" spans="4:4">
      <c r="D30544"/>
    </row>
    <row r="30545" spans="4:4">
      <c r="D30545"/>
    </row>
    <row r="30546" spans="4:4">
      <c r="D30546"/>
    </row>
    <row r="30547" spans="4:4">
      <c r="D30547"/>
    </row>
    <row r="30548" spans="4:4">
      <c r="D30548"/>
    </row>
    <row r="30549" spans="4:4">
      <c r="D30549"/>
    </row>
    <row r="30550" spans="4:4">
      <c r="D30550"/>
    </row>
    <row r="30551" spans="4:4">
      <c r="D30551"/>
    </row>
    <row r="30552" spans="4:4">
      <c r="D30552"/>
    </row>
    <row r="30553" spans="4:4">
      <c r="D30553"/>
    </row>
    <row r="30554" spans="4:4">
      <c r="D30554"/>
    </row>
    <row r="30555" spans="4:4">
      <c r="D30555"/>
    </row>
    <row r="30556" spans="4:4">
      <c r="D30556"/>
    </row>
    <row r="30557" spans="4:4">
      <c r="D30557"/>
    </row>
    <row r="30558" spans="4:4">
      <c r="D30558"/>
    </row>
    <row r="30559" spans="4:4">
      <c r="D30559"/>
    </row>
    <row r="30560" spans="4:4">
      <c r="D30560"/>
    </row>
    <row r="30561" spans="4:4">
      <c r="D30561"/>
    </row>
    <row r="30562" spans="4:4">
      <c r="D30562"/>
    </row>
    <row r="30563" spans="4:4">
      <c r="D30563"/>
    </row>
    <row r="30564" spans="4:4">
      <c r="D30564"/>
    </row>
    <row r="30565" spans="4:4">
      <c r="D30565"/>
    </row>
    <row r="30566" spans="4:4">
      <c r="D30566"/>
    </row>
    <row r="30567" spans="4:4">
      <c r="D30567"/>
    </row>
    <row r="30568" spans="4:4">
      <c r="D30568"/>
    </row>
    <row r="30569" spans="4:4">
      <c r="D30569"/>
    </row>
    <row r="30570" spans="4:4">
      <c r="D30570"/>
    </row>
    <row r="30571" spans="4:4">
      <c r="D30571"/>
    </row>
    <row r="30572" spans="4:4">
      <c r="D30572"/>
    </row>
    <row r="30573" spans="4:4">
      <c r="D30573"/>
    </row>
    <row r="30574" spans="4:4">
      <c r="D30574"/>
    </row>
    <row r="30575" spans="4:4">
      <c r="D30575"/>
    </row>
    <row r="30576" spans="4:4">
      <c r="D30576"/>
    </row>
    <row r="30577" spans="4:4">
      <c r="D30577"/>
    </row>
    <row r="30578" spans="4:4">
      <c r="D30578"/>
    </row>
    <row r="30579" spans="4:4">
      <c r="D30579"/>
    </row>
    <row r="30580" spans="4:4">
      <c r="D30580"/>
    </row>
    <row r="30581" spans="4:4">
      <c r="D30581"/>
    </row>
    <row r="30582" spans="4:4">
      <c r="D30582"/>
    </row>
    <row r="30583" spans="4:4">
      <c r="D30583"/>
    </row>
    <row r="30584" spans="4:4">
      <c r="D30584"/>
    </row>
    <row r="30585" spans="4:4">
      <c r="D30585"/>
    </row>
    <row r="30586" spans="4:4">
      <c r="D30586"/>
    </row>
    <row r="30587" spans="4:4">
      <c r="D30587"/>
    </row>
    <row r="30588" spans="4:4">
      <c r="D30588"/>
    </row>
    <row r="30589" spans="4:4">
      <c r="D30589"/>
    </row>
    <row r="30590" spans="4:4">
      <c r="D30590"/>
    </row>
    <row r="30591" spans="4:4">
      <c r="D30591"/>
    </row>
    <row r="30592" spans="4:4">
      <c r="D30592"/>
    </row>
    <row r="30593" spans="4:4">
      <c r="D30593"/>
    </row>
    <row r="30594" spans="4:4">
      <c r="D30594"/>
    </row>
    <row r="30595" spans="4:4">
      <c r="D30595"/>
    </row>
    <row r="30596" spans="4:4">
      <c r="D30596"/>
    </row>
    <row r="30597" spans="4:4">
      <c r="D30597"/>
    </row>
    <row r="30598" spans="4:4">
      <c r="D30598"/>
    </row>
    <row r="30599" spans="4:4">
      <c r="D30599"/>
    </row>
    <row r="30600" spans="4:4">
      <c r="D30600"/>
    </row>
    <row r="30601" spans="4:4">
      <c r="D30601"/>
    </row>
    <row r="30602" spans="4:4">
      <c r="D30602"/>
    </row>
    <row r="30603" spans="4:4">
      <c r="D30603"/>
    </row>
    <row r="30604" spans="4:4">
      <c r="D30604"/>
    </row>
    <row r="30605" spans="4:4">
      <c r="D30605"/>
    </row>
    <row r="30606" spans="4:4">
      <c r="D30606"/>
    </row>
    <row r="30607" spans="4:4">
      <c r="D30607"/>
    </row>
    <row r="30608" spans="4:4">
      <c r="D30608"/>
    </row>
    <row r="30609" spans="4:4">
      <c r="D30609"/>
    </row>
    <row r="30610" spans="4:4">
      <c r="D30610"/>
    </row>
    <row r="30611" spans="4:4">
      <c r="D30611"/>
    </row>
    <row r="30612" spans="4:4">
      <c r="D30612"/>
    </row>
    <row r="30613" spans="4:4">
      <c r="D30613"/>
    </row>
    <row r="30614" spans="4:4">
      <c r="D30614"/>
    </row>
    <row r="30615" spans="4:4">
      <c r="D30615"/>
    </row>
    <row r="30616" spans="4:4">
      <c r="D30616"/>
    </row>
    <row r="30617" spans="4:4">
      <c r="D30617"/>
    </row>
    <row r="30618" spans="4:4">
      <c r="D30618"/>
    </row>
    <row r="30619" spans="4:4">
      <c r="D30619"/>
    </row>
    <row r="30620" spans="4:4">
      <c r="D30620"/>
    </row>
    <row r="30621" spans="4:4">
      <c r="D30621"/>
    </row>
    <row r="30622" spans="4:4">
      <c r="D30622"/>
    </row>
    <row r="30623" spans="4:4">
      <c r="D30623"/>
    </row>
    <row r="30624" spans="4:4">
      <c r="D30624"/>
    </row>
    <row r="30625" spans="4:4">
      <c r="D30625"/>
    </row>
    <row r="30626" spans="4:4">
      <c r="D30626"/>
    </row>
    <row r="30627" spans="4:4">
      <c r="D30627"/>
    </row>
    <row r="30628" spans="4:4">
      <c r="D30628"/>
    </row>
    <row r="30629" spans="4:4">
      <c r="D30629"/>
    </row>
    <row r="30630" spans="4:4">
      <c r="D30630"/>
    </row>
    <row r="30631" spans="4:4">
      <c r="D30631"/>
    </row>
    <row r="30632" spans="4:4">
      <c r="D30632"/>
    </row>
    <row r="30633" spans="4:4">
      <c r="D30633"/>
    </row>
    <row r="30634" spans="4:4">
      <c r="D30634"/>
    </row>
    <row r="30635" spans="4:4">
      <c r="D30635"/>
    </row>
    <row r="30636" spans="4:4">
      <c r="D30636"/>
    </row>
    <row r="30637" spans="4:4">
      <c r="D30637"/>
    </row>
    <row r="30638" spans="4:4">
      <c r="D30638"/>
    </row>
    <row r="30639" spans="4:4">
      <c r="D30639"/>
    </row>
    <row r="30640" spans="4:4">
      <c r="D30640"/>
    </row>
    <row r="30641" spans="4:4">
      <c r="D30641"/>
    </row>
    <row r="30642" spans="4:4">
      <c r="D30642"/>
    </row>
    <row r="30643" spans="4:4">
      <c r="D30643"/>
    </row>
    <row r="30644" spans="4:4">
      <c r="D30644"/>
    </row>
    <row r="30645" spans="4:4">
      <c r="D30645"/>
    </row>
    <row r="30646" spans="4:4">
      <c r="D30646"/>
    </row>
    <row r="30647" spans="4:4">
      <c r="D30647"/>
    </row>
    <row r="30648" spans="4:4">
      <c r="D30648"/>
    </row>
    <row r="30649" spans="4:4">
      <c r="D30649"/>
    </row>
    <row r="30650" spans="4:4">
      <c r="D30650"/>
    </row>
    <row r="30651" spans="4:4">
      <c r="D30651"/>
    </row>
    <row r="30652" spans="4:4">
      <c r="D30652"/>
    </row>
    <row r="30653" spans="4:4">
      <c r="D30653"/>
    </row>
    <row r="30654" spans="4:4">
      <c r="D30654"/>
    </row>
    <row r="30655" spans="4:4">
      <c r="D30655"/>
    </row>
    <row r="30656" spans="4:4">
      <c r="D30656"/>
    </row>
    <row r="30657" spans="4:4">
      <c r="D30657"/>
    </row>
    <row r="30658" spans="4:4">
      <c r="D30658"/>
    </row>
    <row r="30659" spans="4:4">
      <c r="D30659"/>
    </row>
    <row r="30660" spans="4:4">
      <c r="D30660"/>
    </row>
    <row r="30661" spans="4:4">
      <c r="D30661"/>
    </row>
    <row r="30662" spans="4:4">
      <c r="D30662"/>
    </row>
    <row r="30663" spans="4:4">
      <c r="D30663"/>
    </row>
    <row r="30664" spans="4:4">
      <c r="D30664"/>
    </row>
    <row r="30665" spans="4:4">
      <c r="D30665"/>
    </row>
    <row r="30666" spans="4:4">
      <c r="D30666"/>
    </row>
    <row r="30667" spans="4:4">
      <c r="D30667"/>
    </row>
    <row r="30668" spans="4:4">
      <c r="D30668"/>
    </row>
    <row r="30669" spans="4:4">
      <c r="D30669"/>
    </row>
    <row r="30670" spans="4:4">
      <c r="D30670"/>
    </row>
    <row r="30671" spans="4:4">
      <c r="D30671"/>
    </row>
    <row r="30672" spans="4:4">
      <c r="D30672"/>
    </row>
    <row r="30673" spans="4:4">
      <c r="D30673"/>
    </row>
    <row r="30674" spans="4:4">
      <c r="D30674"/>
    </row>
    <row r="30675" spans="4:4">
      <c r="D30675"/>
    </row>
    <row r="30676" spans="4:4">
      <c r="D30676"/>
    </row>
    <row r="30677" spans="4:4">
      <c r="D30677"/>
    </row>
    <row r="30678" spans="4:4">
      <c r="D30678"/>
    </row>
    <row r="30679" spans="4:4">
      <c r="D30679"/>
    </row>
    <row r="30680" spans="4:4">
      <c r="D30680"/>
    </row>
    <row r="30681" spans="4:4">
      <c r="D30681"/>
    </row>
    <row r="30682" spans="4:4">
      <c r="D30682"/>
    </row>
    <row r="30683" spans="4:4">
      <c r="D30683"/>
    </row>
    <row r="30684" spans="4:4">
      <c r="D30684"/>
    </row>
    <row r="30685" spans="4:4">
      <c r="D30685"/>
    </row>
    <row r="30686" spans="4:4">
      <c r="D30686"/>
    </row>
    <row r="30687" spans="4:4">
      <c r="D30687"/>
    </row>
    <row r="30688" spans="4:4">
      <c r="D30688"/>
    </row>
    <row r="30689" spans="4:4">
      <c r="D30689"/>
    </row>
    <row r="30690" spans="4:4">
      <c r="D30690"/>
    </row>
    <row r="30691" spans="4:4">
      <c r="D30691"/>
    </row>
    <row r="30692" spans="4:4">
      <c r="D30692"/>
    </row>
    <row r="30693" spans="4:4">
      <c r="D30693"/>
    </row>
    <row r="30694" spans="4:4">
      <c r="D30694"/>
    </row>
    <row r="30695" spans="4:4">
      <c r="D30695"/>
    </row>
    <row r="30696" spans="4:4">
      <c r="D30696"/>
    </row>
    <row r="30697" spans="4:4">
      <c r="D30697"/>
    </row>
    <row r="30698" spans="4:4">
      <c r="D30698"/>
    </row>
    <row r="30699" spans="4:4">
      <c r="D30699"/>
    </row>
    <row r="30700" spans="4:4">
      <c r="D30700"/>
    </row>
    <row r="30701" spans="4:4">
      <c r="D30701"/>
    </row>
    <row r="30702" spans="4:4">
      <c r="D30702"/>
    </row>
    <row r="30703" spans="4:4">
      <c r="D30703"/>
    </row>
    <row r="30704" spans="4:4">
      <c r="D30704"/>
    </row>
    <row r="30705" spans="4:4">
      <c r="D30705"/>
    </row>
    <row r="30706" spans="4:4">
      <c r="D30706"/>
    </row>
    <row r="30707" spans="4:4">
      <c r="D30707"/>
    </row>
    <row r="30708" spans="4:4">
      <c r="D30708"/>
    </row>
    <row r="30709" spans="4:4">
      <c r="D30709"/>
    </row>
    <row r="30710" spans="4:4">
      <c r="D30710"/>
    </row>
    <row r="30711" spans="4:4">
      <c r="D30711"/>
    </row>
    <row r="30712" spans="4:4">
      <c r="D30712"/>
    </row>
    <row r="30713" spans="4:4">
      <c r="D30713"/>
    </row>
    <row r="30714" spans="4:4">
      <c r="D30714"/>
    </row>
    <row r="30715" spans="4:4">
      <c r="D30715"/>
    </row>
    <row r="30716" spans="4:4">
      <c r="D30716"/>
    </row>
    <row r="30717" spans="4:4">
      <c r="D30717"/>
    </row>
    <row r="30718" spans="4:4">
      <c r="D30718"/>
    </row>
    <row r="30719" spans="4:4">
      <c r="D30719"/>
    </row>
    <row r="30720" spans="4:4">
      <c r="D30720"/>
    </row>
    <row r="30721" spans="4:4">
      <c r="D30721"/>
    </row>
    <row r="30722" spans="4:4">
      <c r="D30722"/>
    </row>
    <row r="30723" spans="4:4">
      <c r="D30723"/>
    </row>
    <row r="30724" spans="4:4">
      <c r="D30724"/>
    </row>
    <row r="30725" spans="4:4">
      <c r="D30725"/>
    </row>
    <row r="30726" spans="4:4">
      <c r="D30726"/>
    </row>
    <row r="30727" spans="4:4">
      <c r="D30727"/>
    </row>
    <row r="30728" spans="4:4">
      <c r="D30728"/>
    </row>
    <row r="30729" spans="4:4">
      <c r="D30729"/>
    </row>
    <row r="30730" spans="4:4">
      <c r="D30730"/>
    </row>
    <row r="30731" spans="4:4">
      <c r="D30731"/>
    </row>
    <row r="30732" spans="4:4">
      <c r="D30732"/>
    </row>
    <row r="30733" spans="4:4">
      <c r="D30733"/>
    </row>
    <row r="30734" spans="4:4">
      <c r="D30734"/>
    </row>
    <row r="30735" spans="4:4">
      <c r="D30735"/>
    </row>
    <row r="30736" spans="4:4">
      <c r="D30736"/>
    </row>
    <row r="30737" spans="4:4">
      <c r="D30737"/>
    </row>
    <row r="30738" spans="4:4">
      <c r="D30738"/>
    </row>
    <row r="30739" spans="4:4">
      <c r="D30739"/>
    </row>
    <row r="30740" spans="4:4">
      <c r="D30740"/>
    </row>
    <row r="30741" spans="4:4">
      <c r="D30741"/>
    </row>
    <row r="30742" spans="4:4">
      <c r="D30742"/>
    </row>
    <row r="30743" spans="4:4">
      <c r="D30743"/>
    </row>
    <row r="30744" spans="4:4">
      <c r="D30744"/>
    </row>
    <row r="30745" spans="4:4">
      <c r="D30745"/>
    </row>
    <row r="30746" spans="4:4">
      <c r="D30746"/>
    </row>
    <row r="30747" spans="4:4">
      <c r="D30747"/>
    </row>
    <row r="30748" spans="4:4">
      <c r="D30748"/>
    </row>
    <row r="30749" spans="4:4">
      <c r="D30749"/>
    </row>
    <row r="30750" spans="4:4">
      <c r="D30750"/>
    </row>
    <row r="30751" spans="4:4">
      <c r="D30751"/>
    </row>
    <row r="30752" spans="4:4">
      <c r="D30752"/>
    </row>
    <row r="30753" spans="4:4">
      <c r="D30753"/>
    </row>
    <row r="30754" spans="4:4">
      <c r="D30754"/>
    </row>
    <row r="30755" spans="4:4">
      <c r="D30755"/>
    </row>
    <row r="30756" spans="4:4">
      <c r="D30756"/>
    </row>
    <row r="30757" spans="4:4">
      <c r="D30757"/>
    </row>
    <row r="30758" spans="4:4">
      <c r="D30758"/>
    </row>
    <row r="30759" spans="4:4">
      <c r="D30759"/>
    </row>
    <row r="30760" spans="4:4">
      <c r="D30760"/>
    </row>
    <row r="30761" spans="4:4">
      <c r="D30761"/>
    </row>
    <row r="30762" spans="4:4">
      <c r="D30762"/>
    </row>
    <row r="30763" spans="4:4">
      <c r="D30763"/>
    </row>
    <row r="30764" spans="4:4">
      <c r="D30764"/>
    </row>
    <row r="30765" spans="4:4">
      <c r="D30765"/>
    </row>
    <row r="30766" spans="4:4">
      <c r="D30766"/>
    </row>
    <row r="30767" spans="4:4">
      <c r="D30767"/>
    </row>
    <row r="30768" spans="4:4">
      <c r="D30768"/>
    </row>
    <row r="30769" spans="4:4">
      <c r="D30769"/>
    </row>
    <row r="30770" spans="4:4">
      <c r="D30770"/>
    </row>
    <row r="30771" spans="4:4">
      <c r="D30771"/>
    </row>
    <row r="30772" spans="4:4">
      <c r="D30772"/>
    </row>
    <row r="30773" spans="4:4">
      <c r="D30773"/>
    </row>
    <row r="30774" spans="4:4">
      <c r="D30774"/>
    </row>
    <row r="30775" spans="4:4">
      <c r="D30775"/>
    </row>
    <row r="30776" spans="4:4">
      <c r="D30776"/>
    </row>
    <row r="30777" spans="4:4">
      <c r="D30777"/>
    </row>
    <row r="30778" spans="4:4">
      <c r="D30778"/>
    </row>
    <row r="30779" spans="4:4">
      <c r="D30779"/>
    </row>
    <row r="30780" spans="4:4">
      <c r="D30780"/>
    </row>
    <row r="30781" spans="4:4">
      <c r="D30781"/>
    </row>
    <row r="30782" spans="4:4">
      <c r="D30782"/>
    </row>
    <row r="30783" spans="4:4">
      <c r="D30783"/>
    </row>
    <row r="30784" spans="4:4">
      <c r="D30784"/>
    </row>
    <row r="30785" spans="4:4">
      <c r="D30785"/>
    </row>
    <row r="30786" spans="4:4">
      <c r="D30786"/>
    </row>
    <row r="30787" spans="4:4">
      <c r="D30787"/>
    </row>
    <row r="30788" spans="4:4">
      <c r="D30788"/>
    </row>
    <row r="30789" spans="4:4">
      <c r="D30789"/>
    </row>
    <row r="30790" spans="4:4">
      <c r="D30790"/>
    </row>
    <row r="30791" spans="4:4">
      <c r="D30791"/>
    </row>
    <row r="30792" spans="4:4">
      <c r="D30792"/>
    </row>
    <row r="30793" spans="4:4">
      <c r="D30793"/>
    </row>
    <row r="30794" spans="4:4">
      <c r="D30794"/>
    </row>
    <row r="30795" spans="4:4">
      <c r="D30795"/>
    </row>
    <row r="30796" spans="4:4">
      <c r="D30796"/>
    </row>
    <row r="30797" spans="4:4">
      <c r="D30797"/>
    </row>
    <row r="30798" spans="4:4">
      <c r="D30798"/>
    </row>
    <row r="30799" spans="4:4">
      <c r="D30799"/>
    </row>
    <row r="30800" spans="4:4">
      <c r="D30800"/>
    </row>
    <row r="30801" spans="4:4">
      <c r="D30801"/>
    </row>
    <row r="30802" spans="4:4">
      <c r="D30802"/>
    </row>
    <row r="30803" spans="4:4">
      <c r="D30803"/>
    </row>
    <row r="30804" spans="4:4">
      <c r="D30804"/>
    </row>
    <row r="30805" spans="4:4">
      <c r="D30805"/>
    </row>
    <row r="30806" spans="4:4">
      <c r="D30806"/>
    </row>
    <row r="30807" spans="4:4">
      <c r="D30807"/>
    </row>
    <row r="30808" spans="4:4">
      <c r="D30808"/>
    </row>
    <row r="30809" spans="4:4">
      <c r="D30809"/>
    </row>
    <row r="30810" spans="4:4">
      <c r="D30810"/>
    </row>
    <row r="30811" spans="4:4">
      <c r="D30811"/>
    </row>
    <row r="30812" spans="4:4">
      <c r="D30812"/>
    </row>
    <row r="30813" spans="4:4">
      <c r="D30813"/>
    </row>
    <row r="30814" spans="4:4">
      <c r="D30814"/>
    </row>
    <row r="30815" spans="4:4">
      <c r="D30815"/>
    </row>
    <row r="30816" spans="4:4">
      <c r="D30816"/>
    </row>
    <row r="30817" spans="4:4">
      <c r="D30817"/>
    </row>
    <row r="30818" spans="4:4">
      <c r="D30818"/>
    </row>
    <row r="30819" spans="4:4">
      <c r="D30819"/>
    </row>
    <row r="30820" spans="4:4">
      <c r="D30820"/>
    </row>
    <row r="30821" spans="4:4">
      <c r="D30821"/>
    </row>
    <row r="30822" spans="4:4">
      <c r="D30822"/>
    </row>
    <row r="30823" spans="4:4">
      <c r="D30823"/>
    </row>
    <row r="30824" spans="4:4">
      <c r="D30824"/>
    </row>
    <row r="30825" spans="4:4">
      <c r="D30825"/>
    </row>
    <row r="30826" spans="4:4">
      <c r="D30826"/>
    </row>
    <row r="30827" spans="4:4">
      <c r="D30827"/>
    </row>
    <row r="30828" spans="4:4">
      <c r="D30828"/>
    </row>
    <row r="30829" spans="4:4">
      <c r="D30829"/>
    </row>
    <row r="30830" spans="4:4">
      <c r="D30830"/>
    </row>
    <row r="30831" spans="4:4">
      <c r="D30831"/>
    </row>
    <row r="30832" spans="4:4">
      <c r="D30832"/>
    </row>
    <row r="30833" spans="4:4">
      <c r="D30833"/>
    </row>
    <row r="30834" spans="4:4">
      <c r="D30834"/>
    </row>
    <row r="30835" spans="4:4">
      <c r="D30835"/>
    </row>
    <row r="30836" spans="4:4">
      <c r="D30836"/>
    </row>
    <row r="30837" spans="4:4">
      <c r="D30837"/>
    </row>
    <row r="30838" spans="4:4">
      <c r="D30838"/>
    </row>
    <row r="30839" spans="4:4">
      <c r="D30839"/>
    </row>
    <row r="30840" spans="4:4">
      <c r="D30840"/>
    </row>
    <row r="30841" spans="4:4">
      <c r="D30841"/>
    </row>
    <row r="30842" spans="4:4">
      <c r="D30842"/>
    </row>
    <row r="30843" spans="4:4">
      <c r="D30843"/>
    </row>
    <row r="30844" spans="4:4">
      <c r="D30844"/>
    </row>
    <row r="30845" spans="4:4">
      <c r="D30845"/>
    </row>
    <row r="30846" spans="4:4">
      <c r="D30846"/>
    </row>
    <row r="30847" spans="4:4">
      <c r="D30847"/>
    </row>
    <row r="30848" spans="4:4">
      <c r="D30848"/>
    </row>
    <row r="30849" spans="4:4">
      <c r="D30849"/>
    </row>
    <row r="30850" spans="4:4">
      <c r="D30850"/>
    </row>
    <row r="30851" spans="4:4">
      <c r="D30851"/>
    </row>
    <row r="30852" spans="4:4">
      <c r="D30852"/>
    </row>
    <row r="30853" spans="4:4">
      <c r="D30853"/>
    </row>
    <row r="30854" spans="4:4">
      <c r="D30854"/>
    </row>
    <row r="30855" spans="4:4">
      <c r="D30855"/>
    </row>
    <row r="30856" spans="4:4">
      <c r="D30856"/>
    </row>
    <row r="30857" spans="4:4">
      <c r="D30857"/>
    </row>
    <row r="30858" spans="4:4">
      <c r="D30858"/>
    </row>
    <row r="30859" spans="4:4">
      <c r="D30859"/>
    </row>
    <row r="30860" spans="4:4">
      <c r="D30860"/>
    </row>
    <row r="30861" spans="4:4">
      <c r="D30861"/>
    </row>
    <row r="30862" spans="4:4">
      <c r="D30862"/>
    </row>
    <row r="30863" spans="4:4">
      <c r="D30863"/>
    </row>
    <row r="30864" spans="4:4">
      <c r="D30864"/>
    </row>
    <row r="30865" spans="4:4">
      <c r="D30865"/>
    </row>
    <row r="30866" spans="4:4">
      <c r="D30866"/>
    </row>
    <row r="30867" spans="4:4">
      <c r="D30867"/>
    </row>
    <row r="30868" spans="4:4">
      <c r="D30868"/>
    </row>
    <row r="30869" spans="4:4">
      <c r="D30869"/>
    </row>
    <row r="30870" spans="4:4">
      <c r="D30870"/>
    </row>
    <row r="30871" spans="4:4">
      <c r="D30871"/>
    </row>
    <row r="30872" spans="4:4">
      <c r="D30872"/>
    </row>
    <row r="30873" spans="4:4">
      <c r="D30873"/>
    </row>
    <row r="30874" spans="4:4">
      <c r="D30874"/>
    </row>
    <row r="30875" spans="4:4">
      <c r="D30875"/>
    </row>
    <row r="30876" spans="4:4">
      <c r="D30876"/>
    </row>
    <row r="30877" spans="4:4">
      <c r="D30877"/>
    </row>
    <row r="30878" spans="4:4">
      <c r="D30878"/>
    </row>
    <row r="30879" spans="4:4">
      <c r="D30879"/>
    </row>
    <row r="30880" spans="4:4">
      <c r="D30880"/>
    </row>
    <row r="30881" spans="4:4">
      <c r="D30881"/>
    </row>
    <row r="30882" spans="4:4">
      <c r="D30882"/>
    </row>
    <row r="30883" spans="4:4">
      <c r="D30883"/>
    </row>
    <row r="30884" spans="4:4">
      <c r="D30884"/>
    </row>
    <row r="30885" spans="4:4">
      <c r="D30885"/>
    </row>
    <row r="30886" spans="4:4">
      <c r="D30886"/>
    </row>
    <row r="30887" spans="4:4">
      <c r="D30887"/>
    </row>
    <row r="30888" spans="4:4">
      <c r="D30888"/>
    </row>
    <row r="30889" spans="4:4">
      <c r="D30889"/>
    </row>
    <row r="30890" spans="4:4">
      <c r="D30890"/>
    </row>
    <row r="30891" spans="4:4">
      <c r="D30891"/>
    </row>
    <row r="30892" spans="4:4">
      <c r="D30892"/>
    </row>
    <row r="30893" spans="4:4">
      <c r="D30893"/>
    </row>
    <row r="30894" spans="4:4">
      <c r="D30894"/>
    </row>
    <row r="30895" spans="4:4">
      <c r="D30895"/>
    </row>
    <row r="30896" spans="4:4">
      <c r="D30896"/>
    </row>
    <row r="30897" spans="4:4">
      <c r="D30897"/>
    </row>
    <row r="30898" spans="4:4">
      <c r="D30898"/>
    </row>
    <row r="30899" spans="4:4">
      <c r="D30899"/>
    </row>
    <row r="30900" spans="4:4">
      <c r="D30900"/>
    </row>
    <row r="30901" spans="4:4">
      <c r="D30901"/>
    </row>
    <row r="30902" spans="4:4">
      <c r="D30902"/>
    </row>
    <row r="30903" spans="4:4">
      <c r="D30903"/>
    </row>
    <row r="30904" spans="4:4">
      <c r="D30904"/>
    </row>
    <row r="30905" spans="4:4">
      <c r="D30905"/>
    </row>
    <row r="30906" spans="4:4">
      <c r="D30906"/>
    </row>
    <row r="30907" spans="4:4">
      <c r="D30907"/>
    </row>
    <row r="30908" spans="4:4">
      <c r="D30908"/>
    </row>
    <row r="30909" spans="4:4">
      <c r="D30909"/>
    </row>
    <row r="30910" spans="4:4">
      <c r="D30910"/>
    </row>
    <row r="30911" spans="4:4">
      <c r="D30911"/>
    </row>
    <row r="30912" spans="4:4">
      <c r="D30912"/>
    </row>
    <row r="30913" spans="4:4">
      <c r="D30913"/>
    </row>
    <row r="30914" spans="4:4">
      <c r="D30914"/>
    </row>
    <row r="30915" spans="4:4">
      <c r="D30915"/>
    </row>
    <row r="30916" spans="4:4">
      <c r="D30916"/>
    </row>
    <row r="30917" spans="4:4">
      <c r="D30917"/>
    </row>
    <row r="30918" spans="4:4">
      <c r="D30918"/>
    </row>
    <row r="30919" spans="4:4">
      <c r="D30919"/>
    </row>
    <row r="30920" spans="4:4">
      <c r="D30920"/>
    </row>
    <row r="30921" spans="4:4">
      <c r="D30921"/>
    </row>
    <row r="30922" spans="4:4">
      <c r="D30922"/>
    </row>
    <row r="30923" spans="4:4">
      <c r="D30923"/>
    </row>
    <row r="30924" spans="4:4">
      <c r="D30924"/>
    </row>
    <row r="30925" spans="4:4">
      <c r="D30925"/>
    </row>
    <row r="30926" spans="4:4">
      <c r="D30926"/>
    </row>
    <row r="30927" spans="4:4">
      <c r="D30927"/>
    </row>
    <row r="30928" spans="4:4">
      <c r="D30928"/>
    </row>
    <row r="30929" spans="4:4">
      <c r="D30929"/>
    </row>
    <row r="30930" spans="4:4">
      <c r="D30930"/>
    </row>
    <row r="30931" spans="4:4">
      <c r="D30931"/>
    </row>
    <row r="30932" spans="4:4">
      <c r="D30932"/>
    </row>
    <row r="30933" spans="4:4">
      <c r="D30933"/>
    </row>
    <row r="30934" spans="4:4">
      <c r="D30934"/>
    </row>
    <row r="30935" spans="4:4">
      <c r="D30935"/>
    </row>
    <row r="30936" spans="4:4">
      <c r="D30936"/>
    </row>
    <row r="30937" spans="4:4">
      <c r="D30937"/>
    </row>
    <row r="30938" spans="4:4">
      <c r="D30938"/>
    </row>
    <row r="30939" spans="4:4">
      <c r="D30939"/>
    </row>
    <row r="30940" spans="4:4">
      <c r="D30940"/>
    </row>
    <row r="30941" spans="4:4">
      <c r="D30941"/>
    </row>
    <row r="30942" spans="4:4">
      <c r="D30942"/>
    </row>
    <row r="30943" spans="4:4">
      <c r="D30943"/>
    </row>
    <row r="30944" spans="4:4">
      <c r="D30944"/>
    </row>
    <row r="30945" spans="4:4">
      <c r="D30945"/>
    </row>
    <row r="30946" spans="4:4">
      <c r="D30946"/>
    </row>
    <row r="30947" spans="4:4">
      <c r="D30947"/>
    </row>
    <row r="30948" spans="4:4">
      <c r="D30948"/>
    </row>
    <row r="30949" spans="4:4">
      <c r="D30949"/>
    </row>
    <row r="30950" spans="4:4">
      <c r="D30950"/>
    </row>
    <row r="30951" spans="4:4">
      <c r="D30951"/>
    </row>
    <row r="30952" spans="4:4">
      <c r="D30952"/>
    </row>
    <row r="30953" spans="4:4">
      <c r="D30953"/>
    </row>
    <row r="30954" spans="4:4">
      <c r="D30954"/>
    </row>
    <row r="30955" spans="4:4">
      <c r="D30955"/>
    </row>
    <row r="30956" spans="4:4">
      <c r="D30956"/>
    </row>
    <row r="30957" spans="4:4">
      <c r="D30957"/>
    </row>
    <row r="30958" spans="4:4">
      <c r="D30958"/>
    </row>
    <row r="30959" spans="4:4">
      <c r="D30959"/>
    </row>
    <row r="30960" spans="4:4">
      <c r="D30960"/>
    </row>
    <row r="30961" spans="4:4">
      <c r="D30961"/>
    </row>
    <row r="30962" spans="4:4">
      <c r="D30962"/>
    </row>
    <row r="30963" spans="4:4">
      <c r="D30963"/>
    </row>
    <row r="30964" spans="4:4">
      <c r="D30964"/>
    </row>
    <row r="30965" spans="4:4">
      <c r="D30965"/>
    </row>
    <row r="30966" spans="4:4">
      <c r="D30966"/>
    </row>
    <row r="30967" spans="4:4">
      <c r="D30967"/>
    </row>
    <row r="30968" spans="4:4">
      <c r="D30968"/>
    </row>
    <row r="30969" spans="4:4">
      <c r="D30969"/>
    </row>
    <row r="30970" spans="4:4">
      <c r="D30970"/>
    </row>
    <row r="30971" spans="4:4">
      <c r="D30971"/>
    </row>
    <row r="30972" spans="4:4">
      <c r="D30972"/>
    </row>
    <row r="30973" spans="4:4">
      <c r="D30973"/>
    </row>
    <row r="30974" spans="4:4">
      <c r="D30974"/>
    </row>
    <row r="30975" spans="4:4">
      <c r="D30975"/>
    </row>
    <row r="30976" spans="4:4">
      <c r="D30976"/>
    </row>
    <row r="30977" spans="4:4">
      <c r="D30977"/>
    </row>
    <row r="30978" spans="4:4">
      <c r="D30978"/>
    </row>
    <row r="30979" spans="4:4">
      <c r="D30979"/>
    </row>
    <row r="30980" spans="4:4">
      <c r="D30980"/>
    </row>
    <row r="30981" spans="4:4">
      <c r="D30981"/>
    </row>
    <row r="30982" spans="4:4">
      <c r="D30982"/>
    </row>
    <row r="30983" spans="4:4">
      <c r="D30983"/>
    </row>
    <row r="30984" spans="4:4">
      <c r="D30984"/>
    </row>
    <row r="30985" spans="4:4">
      <c r="D30985"/>
    </row>
    <row r="30986" spans="4:4">
      <c r="D30986"/>
    </row>
    <row r="30987" spans="4:4">
      <c r="D30987"/>
    </row>
    <row r="30988" spans="4:4">
      <c r="D30988"/>
    </row>
    <row r="30989" spans="4:4">
      <c r="D30989"/>
    </row>
    <row r="30990" spans="4:4">
      <c r="D30990"/>
    </row>
    <row r="30991" spans="4:4">
      <c r="D30991"/>
    </row>
    <row r="30992" spans="4:4">
      <c r="D30992"/>
    </row>
    <row r="30993" spans="4:4">
      <c r="D30993"/>
    </row>
    <row r="30994" spans="4:4">
      <c r="D30994"/>
    </row>
    <row r="30995" spans="4:4">
      <c r="D30995"/>
    </row>
    <row r="30996" spans="4:4">
      <c r="D30996"/>
    </row>
    <row r="30997" spans="4:4">
      <c r="D30997"/>
    </row>
    <row r="30998" spans="4:4">
      <c r="D30998"/>
    </row>
    <row r="30999" spans="4:4">
      <c r="D30999"/>
    </row>
    <row r="31000" spans="4:4">
      <c r="D31000"/>
    </row>
    <row r="31001" spans="4:4">
      <c r="D31001"/>
    </row>
    <row r="31002" spans="4:4">
      <c r="D31002"/>
    </row>
    <row r="31003" spans="4:4">
      <c r="D31003"/>
    </row>
    <row r="31004" spans="4:4">
      <c r="D31004"/>
    </row>
    <row r="31005" spans="4:4">
      <c r="D31005"/>
    </row>
    <row r="31006" spans="4:4">
      <c r="D31006"/>
    </row>
    <row r="31007" spans="4:4">
      <c r="D31007"/>
    </row>
    <row r="31008" spans="4:4">
      <c r="D31008"/>
    </row>
    <row r="31009" spans="4:4">
      <c r="D31009"/>
    </row>
    <row r="31010" spans="4:4">
      <c r="D31010"/>
    </row>
    <row r="31011" spans="4:4">
      <c r="D31011"/>
    </row>
    <row r="31012" spans="4:4">
      <c r="D31012"/>
    </row>
    <row r="31013" spans="4:4">
      <c r="D31013"/>
    </row>
    <row r="31014" spans="4:4">
      <c r="D31014"/>
    </row>
    <row r="31015" spans="4:4">
      <c r="D31015"/>
    </row>
    <row r="31016" spans="4:4">
      <c r="D31016"/>
    </row>
    <row r="31017" spans="4:4">
      <c r="D31017"/>
    </row>
    <row r="31018" spans="4:4">
      <c r="D31018"/>
    </row>
    <row r="31019" spans="4:4">
      <c r="D31019"/>
    </row>
    <row r="31020" spans="4:4">
      <c r="D31020"/>
    </row>
    <row r="31021" spans="4:4">
      <c r="D31021"/>
    </row>
    <row r="31022" spans="4:4">
      <c r="D31022"/>
    </row>
    <row r="31023" spans="4:4">
      <c r="D31023"/>
    </row>
    <row r="31024" spans="4:4">
      <c r="D31024"/>
    </row>
    <row r="31025" spans="4:4">
      <c r="D31025"/>
    </row>
    <row r="31026" spans="4:4">
      <c r="D31026"/>
    </row>
    <row r="31027" spans="4:4">
      <c r="D31027"/>
    </row>
    <row r="31028" spans="4:4">
      <c r="D31028"/>
    </row>
    <row r="31029" spans="4:4">
      <c r="D31029"/>
    </row>
    <row r="31030" spans="4:4">
      <c r="D31030"/>
    </row>
    <row r="31031" spans="4:4">
      <c r="D31031"/>
    </row>
    <row r="31032" spans="4:4">
      <c r="D31032"/>
    </row>
    <row r="31033" spans="4:4">
      <c r="D31033"/>
    </row>
    <row r="31034" spans="4:4">
      <c r="D31034"/>
    </row>
    <row r="31035" spans="4:4">
      <c r="D31035"/>
    </row>
    <row r="31036" spans="4:4">
      <c r="D31036"/>
    </row>
    <row r="31037" spans="4:4">
      <c r="D31037"/>
    </row>
    <row r="31038" spans="4:4">
      <c r="D31038"/>
    </row>
    <row r="31039" spans="4:4">
      <c r="D31039"/>
    </row>
    <row r="31040" spans="4:4">
      <c r="D31040"/>
    </row>
    <row r="31041" spans="4:4">
      <c r="D31041"/>
    </row>
    <row r="31042" spans="4:4">
      <c r="D31042"/>
    </row>
    <row r="31043" spans="4:4">
      <c r="D31043"/>
    </row>
    <row r="31044" spans="4:4">
      <c r="D31044"/>
    </row>
    <row r="31045" spans="4:4">
      <c r="D31045"/>
    </row>
    <row r="31046" spans="4:4">
      <c r="D31046"/>
    </row>
    <row r="31047" spans="4:4">
      <c r="D31047"/>
    </row>
    <row r="31048" spans="4:4">
      <c r="D31048"/>
    </row>
    <row r="31049" spans="4:4">
      <c r="D31049"/>
    </row>
    <row r="31050" spans="4:4">
      <c r="D31050"/>
    </row>
    <row r="31051" spans="4:4">
      <c r="D31051"/>
    </row>
    <row r="31052" spans="4:4">
      <c r="D31052"/>
    </row>
    <row r="31053" spans="4:4">
      <c r="D31053"/>
    </row>
    <row r="31054" spans="4:4">
      <c r="D31054"/>
    </row>
    <row r="31055" spans="4:4">
      <c r="D31055"/>
    </row>
    <row r="31056" spans="4:4">
      <c r="D31056"/>
    </row>
    <row r="31057" spans="4:4">
      <c r="D31057"/>
    </row>
    <row r="31058" spans="4:4">
      <c r="D31058"/>
    </row>
    <row r="31059" spans="4:4">
      <c r="D31059"/>
    </row>
    <row r="31060" spans="4:4">
      <c r="D31060"/>
    </row>
    <row r="31061" spans="4:4">
      <c r="D31061"/>
    </row>
    <row r="31062" spans="4:4">
      <c r="D31062"/>
    </row>
    <row r="31063" spans="4:4">
      <c r="D31063"/>
    </row>
    <row r="31064" spans="4:4">
      <c r="D31064"/>
    </row>
    <row r="31065" spans="4:4">
      <c r="D31065"/>
    </row>
    <row r="31066" spans="4:4">
      <c r="D31066"/>
    </row>
    <row r="31067" spans="4:4">
      <c r="D31067"/>
    </row>
    <row r="31068" spans="4:4">
      <c r="D31068"/>
    </row>
    <row r="31069" spans="4:4">
      <c r="D31069"/>
    </row>
    <row r="31070" spans="4:4">
      <c r="D31070"/>
    </row>
    <row r="31071" spans="4:4">
      <c r="D31071"/>
    </row>
    <row r="31072" spans="4:4">
      <c r="D31072"/>
    </row>
    <row r="31073" spans="4:4">
      <c r="D31073"/>
    </row>
    <row r="31074" spans="4:4">
      <c r="D31074"/>
    </row>
    <row r="31075" spans="4:4">
      <c r="D31075"/>
    </row>
    <row r="31076" spans="4:4">
      <c r="D31076"/>
    </row>
    <row r="31077" spans="4:4">
      <c r="D31077"/>
    </row>
    <row r="31078" spans="4:4">
      <c r="D31078"/>
    </row>
    <row r="31079" spans="4:4">
      <c r="D31079"/>
    </row>
    <row r="31080" spans="4:4">
      <c r="D31080"/>
    </row>
    <row r="31081" spans="4:4">
      <c r="D31081"/>
    </row>
    <row r="31082" spans="4:4">
      <c r="D31082"/>
    </row>
    <row r="31083" spans="4:4">
      <c r="D31083"/>
    </row>
    <row r="31084" spans="4:4">
      <c r="D31084"/>
    </row>
    <row r="31085" spans="4:4">
      <c r="D31085"/>
    </row>
    <row r="31086" spans="4:4">
      <c r="D31086"/>
    </row>
    <row r="31087" spans="4:4">
      <c r="D31087"/>
    </row>
    <row r="31088" spans="4:4">
      <c r="D31088"/>
    </row>
    <row r="31089" spans="4:4">
      <c r="D31089"/>
    </row>
    <row r="31090" spans="4:4">
      <c r="D31090"/>
    </row>
    <row r="31091" spans="4:4">
      <c r="D31091"/>
    </row>
    <row r="31092" spans="4:4">
      <c r="D31092"/>
    </row>
    <row r="31093" spans="4:4">
      <c r="D31093"/>
    </row>
    <row r="31094" spans="4:4">
      <c r="D31094"/>
    </row>
    <row r="31095" spans="4:4">
      <c r="D31095"/>
    </row>
    <row r="31096" spans="4:4">
      <c r="D31096"/>
    </row>
    <row r="31097" spans="4:4">
      <c r="D31097"/>
    </row>
    <row r="31098" spans="4:4">
      <c r="D31098"/>
    </row>
    <row r="31099" spans="4:4">
      <c r="D31099"/>
    </row>
    <row r="31100" spans="4:4">
      <c r="D31100"/>
    </row>
    <row r="31101" spans="4:4">
      <c r="D31101"/>
    </row>
    <row r="31102" spans="4:4">
      <c r="D31102"/>
    </row>
    <row r="31103" spans="4:4">
      <c r="D31103"/>
    </row>
    <row r="31104" spans="4:4">
      <c r="D31104"/>
    </row>
    <row r="31105" spans="4:4">
      <c r="D31105"/>
    </row>
    <row r="31106" spans="4:4">
      <c r="D31106"/>
    </row>
    <row r="31107" spans="4:4">
      <c r="D31107"/>
    </row>
    <row r="31108" spans="4:4">
      <c r="D31108"/>
    </row>
    <row r="31109" spans="4:4">
      <c r="D31109"/>
    </row>
    <row r="31110" spans="4:4">
      <c r="D31110"/>
    </row>
    <row r="31111" spans="4:4">
      <c r="D31111"/>
    </row>
    <row r="31112" spans="4:4">
      <c r="D31112"/>
    </row>
    <row r="31113" spans="4:4">
      <c r="D31113"/>
    </row>
    <row r="31114" spans="4:4">
      <c r="D31114"/>
    </row>
    <row r="31115" spans="4:4">
      <c r="D31115"/>
    </row>
    <row r="31116" spans="4:4">
      <c r="D31116"/>
    </row>
    <row r="31117" spans="4:4">
      <c r="D31117"/>
    </row>
    <row r="31118" spans="4:4">
      <c r="D31118"/>
    </row>
    <row r="31119" spans="4:4">
      <c r="D31119"/>
    </row>
    <row r="31120" spans="4:4">
      <c r="D31120"/>
    </row>
    <row r="31121" spans="4:4">
      <c r="D31121"/>
    </row>
    <row r="31122" spans="4:4">
      <c r="D31122"/>
    </row>
    <row r="31123" spans="4:4">
      <c r="D31123"/>
    </row>
    <row r="31124" spans="4:4">
      <c r="D31124"/>
    </row>
    <row r="31125" spans="4:4">
      <c r="D31125"/>
    </row>
    <row r="31126" spans="4:4">
      <c r="D31126"/>
    </row>
    <row r="31127" spans="4:4">
      <c r="D31127"/>
    </row>
    <row r="31128" spans="4:4">
      <c r="D31128"/>
    </row>
    <row r="31129" spans="4:4">
      <c r="D31129"/>
    </row>
    <row r="31130" spans="4:4">
      <c r="D31130"/>
    </row>
    <row r="31131" spans="4:4">
      <c r="D31131"/>
    </row>
    <row r="31132" spans="4:4">
      <c r="D31132"/>
    </row>
    <row r="31133" spans="4:4">
      <c r="D31133"/>
    </row>
    <row r="31134" spans="4:4">
      <c r="D31134"/>
    </row>
    <row r="31135" spans="4:4">
      <c r="D31135"/>
    </row>
    <row r="31136" spans="4:4">
      <c r="D31136"/>
    </row>
    <row r="31137" spans="4:4">
      <c r="D31137"/>
    </row>
    <row r="31138" spans="4:4">
      <c r="D31138"/>
    </row>
    <row r="31139" spans="4:4">
      <c r="D31139"/>
    </row>
    <row r="31140" spans="4:4">
      <c r="D31140"/>
    </row>
    <row r="31141" spans="4:4">
      <c r="D31141"/>
    </row>
    <row r="31142" spans="4:4">
      <c r="D31142"/>
    </row>
    <row r="31143" spans="4:4">
      <c r="D31143"/>
    </row>
    <row r="31144" spans="4:4">
      <c r="D31144"/>
    </row>
    <row r="31145" spans="4:4">
      <c r="D31145"/>
    </row>
    <row r="31146" spans="4:4">
      <c r="D31146"/>
    </row>
    <row r="31147" spans="4:4">
      <c r="D31147"/>
    </row>
    <row r="31148" spans="4:4">
      <c r="D31148"/>
    </row>
    <row r="31149" spans="4:4">
      <c r="D31149"/>
    </row>
    <row r="31150" spans="4:4">
      <c r="D31150"/>
    </row>
    <row r="31151" spans="4:4">
      <c r="D31151"/>
    </row>
    <row r="31152" spans="4:4">
      <c r="D31152"/>
    </row>
    <row r="31153" spans="4:4">
      <c r="D31153"/>
    </row>
    <row r="31154" spans="4:4">
      <c r="D31154"/>
    </row>
    <row r="31155" spans="4:4">
      <c r="D31155"/>
    </row>
    <row r="31156" spans="4:4">
      <c r="D31156"/>
    </row>
    <row r="31157" spans="4:4">
      <c r="D31157"/>
    </row>
    <row r="31158" spans="4:4">
      <c r="D31158"/>
    </row>
    <row r="31159" spans="4:4">
      <c r="D31159"/>
    </row>
    <row r="31160" spans="4:4">
      <c r="D31160"/>
    </row>
    <row r="31161" spans="4:4">
      <c r="D31161"/>
    </row>
    <row r="31162" spans="4:4">
      <c r="D31162"/>
    </row>
    <row r="31163" spans="4:4">
      <c r="D31163"/>
    </row>
    <row r="31164" spans="4:4">
      <c r="D31164"/>
    </row>
    <row r="31165" spans="4:4">
      <c r="D31165"/>
    </row>
    <row r="31166" spans="4:4">
      <c r="D31166"/>
    </row>
    <row r="31167" spans="4:4">
      <c r="D31167"/>
    </row>
    <row r="31168" spans="4:4">
      <c r="D31168"/>
    </row>
    <row r="31169" spans="4:4">
      <c r="D31169"/>
    </row>
    <row r="31170" spans="4:4">
      <c r="D31170"/>
    </row>
    <row r="31171" spans="4:4">
      <c r="D31171"/>
    </row>
    <row r="31172" spans="4:4">
      <c r="D31172"/>
    </row>
    <row r="31173" spans="4:4">
      <c r="D31173"/>
    </row>
    <row r="31174" spans="4:4">
      <c r="D31174"/>
    </row>
    <row r="31175" spans="4:4">
      <c r="D31175"/>
    </row>
    <row r="31176" spans="4:4">
      <c r="D31176"/>
    </row>
    <row r="31177" spans="4:4">
      <c r="D31177"/>
    </row>
    <row r="31178" spans="4:4">
      <c r="D31178"/>
    </row>
    <row r="31179" spans="4:4">
      <c r="D31179"/>
    </row>
    <row r="31180" spans="4:4">
      <c r="D31180"/>
    </row>
    <row r="31181" spans="4:4">
      <c r="D31181"/>
    </row>
    <row r="31182" spans="4:4">
      <c r="D31182"/>
    </row>
    <row r="31183" spans="4:4">
      <c r="D31183"/>
    </row>
    <row r="31184" spans="4:4">
      <c r="D31184"/>
    </row>
    <row r="31185" spans="4:4">
      <c r="D31185"/>
    </row>
    <row r="31186" spans="4:4">
      <c r="D31186"/>
    </row>
    <row r="31187" spans="4:4">
      <c r="D31187"/>
    </row>
    <row r="31188" spans="4:4">
      <c r="D31188"/>
    </row>
    <row r="31189" spans="4:4">
      <c r="D31189"/>
    </row>
    <row r="31190" spans="4:4">
      <c r="D31190"/>
    </row>
    <row r="31191" spans="4:4">
      <c r="D31191"/>
    </row>
    <row r="31192" spans="4:4">
      <c r="D31192"/>
    </row>
    <row r="31193" spans="4:4">
      <c r="D31193"/>
    </row>
    <row r="31194" spans="4:4">
      <c r="D31194"/>
    </row>
    <row r="31195" spans="4:4">
      <c r="D31195"/>
    </row>
    <row r="31196" spans="4:4">
      <c r="D31196"/>
    </row>
    <row r="31197" spans="4:4">
      <c r="D31197"/>
    </row>
    <row r="31198" spans="4:4">
      <c r="D31198"/>
    </row>
    <row r="31199" spans="4:4">
      <c r="D31199"/>
    </row>
    <row r="31200" spans="4:4">
      <c r="D31200"/>
    </row>
    <row r="31201" spans="4:4">
      <c r="D31201"/>
    </row>
    <row r="31202" spans="4:4">
      <c r="D31202"/>
    </row>
    <row r="31203" spans="4:4">
      <c r="D31203"/>
    </row>
    <row r="31204" spans="4:4">
      <c r="D31204"/>
    </row>
    <row r="31205" spans="4:4">
      <c r="D31205"/>
    </row>
    <row r="31206" spans="4:4">
      <c r="D31206"/>
    </row>
    <row r="31207" spans="4:4">
      <c r="D31207"/>
    </row>
    <row r="31208" spans="4:4">
      <c r="D31208"/>
    </row>
    <row r="31209" spans="4:4">
      <c r="D31209"/>
    </row>
    <row r="31210" spans="4:4">
      <c r="D31210"/>
    </row>
    <row r="31211" spans="4:4">
      <c r="D31211"/>
    </row>
    <row r="31212" spans="4:4">
      <c r="D31212"/>
    </row>
    <row r="31213" spans="4:4">
      <c r="D31213"/>
    </row>
    <row r="31214" spans="4:4">
      <c r="D31214"/>
    </row>
    <row r="31215" spans="4:4">
      <c r="D31215"/>
    </row>
    <row r="31216" spans="4:4">
      <c r="D31216"/>
    </row>
    <row r="31217" spans="4:4">
      <c r="D31217"/>
    </row>
    <row r="31218" spans="4:4">
      <c r="D31218"/>
    </row>
    <row r="31219" spans="4:4">
      <c r="D31219"/>
    </row>
    <row r="31220" spans="4:4">
      <c r="D31220"/>
    </row>
    <row r="31221" spans="4:4">
      <c r="D31221"/>
    </row>
    <row r="31222" spans="4:4">
      <c r="D31222"/>
    </row>
    <row r="31223" spans="4:4">
      <c r="D31223"/>
    </row>
    <row r="31224" spans="4:4">
      <c r="D31224"/>
    </row>
    <row r="31225" spans="4:4">
      <c r="D31225"/>
    </row>
    <row r="31226" spans="4:4">
      <c r="D31226"/>
    </row>
    <row r="31227" spans="4:4">
      <c r="D31227"/>
    </row>
    <row r="31228" spans="4:4">
      <c r="D31228"/>
    </row>
    <row r="31229" spans="4:4">
      <c r="D31229"/>
    </row>
    <row r="31230" spans="4:4">
      <c r="D31230"/>
    </row>
    <row r="31231" spans="4:4">
      <c r="D31231"/>
    </row>
    <row r="31232" spans="4:4">
      <c r="D31232"/>
    </row>
    <row r="31233" spans="4:4">
      <c r="D31233"/>
    </row>
    <row r="31234" spans="4:4">
      <c r="D31234"/>
    </row>
    <row r="31235" spans="4:4">
      <c r="D31235"/>
    </row>
    <row r="31236" spans="4:4">
      <c r="D31236"/>
    </row>
    <row r="31237" spans="4:4">
      <c r="D31237"/>
    </row>
    <row r="31238" spans="4:4">
      <c r="D31238"/>
    </row>
    <row r="31239" spans="4:4">
      <c r="D31239"/>
    </row>
    <row r="31240" spans="4:4">
      <c r="D31240"/>
    </row>
    <row r="31241" spans="4:4">
      <c r="D31241"/>
    </row>
    <row r="31242" spans="4:4">
      <c r="D31242"/>
    </row>
    <row r="31243" spans="4:4">
      <c r="D31243"/>
    </row>
    <row r="31244" spans="4:4">
      <c r="D31244"/>
    </row>
    <row r="31245" spans="4:4">
      <c r="D31245"/>
    </row>
    <row r="31246" spans="4:4">
      <c r="D31246"/>
    </row>
    <row r="31247" spans="4:4">
      <c r="D31247"/>
    </row>
    <row r="31248" spans="4:4">
      <c r="D31248"/>
    </row>
    <row r="31249" spans="4:4">
      <c r="D31249"/>
    </row>
    <row r="31250" spans="4:4">
      <c r="D31250"/>
    </row>
    <row r="31251" spans="4:4">
      <c r="D31251"/>
    </row>
    <row r="31252" spans="4:4">
      <c r="D31252"/>
    </row>
    <row r="31253" spans="4:4">
      <c r="D31253"/>
    </row>
    <row r="31254" spans="4:4">
      <c r="D31254"/>
    </row>
    <row r="31255" spans="4:4">
      <c r="D31255"/>
    </row>
    <row r="31256" spans="4:4">
      <c r="D31256"/>
    </row>
    <row r="31257" spans="4:4">
      <c r="D31257"/>
    </row>
    <row r="31258" spans="4:4">
      <c r="D31258"/>
    </row>
    <row r="31259" spans="4:4">
      <c r="D31259"/>
    </row>
    <row r="31260" spans="4:4">
      <c r="D31260"/>
    </row>
    <row r="31261" spans="4:4">
      <c r="D31261"/>
    </row>
    <row r="31262" spans="4:4">
      <c r="D31262"/>
    </row>
    <row r="31263" spans="4:4">
      <c r="D31263"/>
    </row>
    <row r="31264" spans="4:4">
      <c r="D31264"/>
    </row>
    <row r="31265" spans="4:4">
      <c r="D31265"/>
    </row>
    <row r="31266" spans="4:4">
      <c r="D31266"/>
    </row>
    <row r="31267" spans="4:4">
      <c r="D31267"/>
    </row>
    <row r="31268" spans="4:4">
      <c r="D31268"/>
    </row>
    <row r="31269" spans="4:4">
      <c r="D31269"/>
    </row>
    <row r="31270" spans="4:4">
      <c r="D31270"/>
    </row>
    <row r="31271" spans="4:4">
      <c r="D31271"/>
    </row>
    <row r="31272" spans="4:4">
      <c r="D31272"/>
    </row>
    <row r="31273" spans="4:4">
      <c r="D31273"/>
    </row>
    <row r="31274" spans="4:4">
      <c r="D31274"/>
    </row>
    <row r="31275" spans="4:4">
      <c r="D31275"/>
    </row>
    <row r="31276" spans="4:4">
      <c r="D31276"/>
    </row>
    <row r="31277" spans="4:4">
      <c r="D31277"/>
    </row>
    <row r="31278" spans="4:4">
      <c r="D31278"/>
    </row>
    <row r="31279" spans="4:4">
      <c r="D31279"/>
    </row>
    <row r="31280" spans="4:4">
      <c r="D31280"/>
    </row>
    <row r="31281" spans="4:4">
      <c r="D31281"/>
    </row>
    <row r="31282" spans="4:4">
      <c r="D31282"/>
    </row>
    <row r="31283" spans="4:4">
      <c r="D31283"/>
    </row>
    <row r="31284" spans="4:4">
      <c r="D31284"/>
    </row>
    <row r="31285" spans="4:4">
      <c r="D31285"/>
    </row>
    <row r="31286" spans="4:4">
      <c r="D31286"/>
    </row>
    <row r="31287" spans="4:4">
      <c r="D31287"/>
    </row>
    <row r="31288" spans="4:4">
      <c r="D31288"/>
    </row>
    <row r="31289" spans="4:4">
      <c r="D31289"/>
    </row>
    <row r="31290" spans="4:4">
      <c r="D31290"/>
    </row>
    <row r="31291" spans="4:4">
      <c r="D31291"/>
    </row>
    <row r="31292" spans="4:4">
      <c r="D31292"/>
    </row>
    <row r="31293" spans="4:4">
      <c r="D31293"/>
    </row>
    <row r="31294" spans="4:4">
      <c r="D31294"/>
    </row>
    <row r="31295" spans="4:4">
      <c r="D31295"/>
    </row>
    <row r="31296" spans="4:4">
      <c r="D31296"/>
    </row>
    <row r="31297" spans="4:4">
      <c r="D31297"/>
    </row>
    <row r="31298" spans="4:4">
      <c r="D31298"/>
    </row>
    <row r="31299" spans="4:4">
      <c r="D31299"/>
    </row>
    <row r="31300" spans="4:4">
      <c r="D31300"/>
    </row>
    <row r="31301" spans="4:4">
      <c r="D31301"/>
    </row>
    <row r="31302" spans="4:4">
      <c r="D31302"/>
    </row>
    <row r="31303" spans="4:4">
      <c r="D31303"/>
    </row>
    <row r="31304" spans="4:4">
      <c r="D31304"/>
    </row>
    <row r="31305" spans="4:4">
      <c r="D31305"/>
    </row>
    <row r="31306" spans="4:4">
      <c r="D31306"/>
    </row>
    <row r="31307" spans="4:4">
      <c r="D31307"/>
    </row>
    <row r="31308" spans="4:4">
      <c r="D31308"/>
    </row>
    <row r="31309" spans="4:4">
      <c r="D31309"/>
    </row>
    <row r="31310" spans="4:4">
      <c r="D31310"/>
    </row>
    <row r="31311" spans="4:4">
      <c r="D31311"/>
    </row>
    <row r="31312" spans="4:4">
      <c r="D31312"/>
    </row>
    <row r="31313" spans="4:4">
      <c r="D31313"/>
    </row>
    <row r="31314" spans="4:4">
      <c r="D31314"/>
    </row>
    <row r="31315" spans="4:4">
      <c r="D31315"/>
    </row>
    <row r="31316" spans="4:4">
      <c r="D31316"/>
    </row>
    <row r="31317" spans="4:4">
      <c r="D31317"/>
    </row>
    <row r="31318" spans="4:4">
      <c r="D31318"/>
    </row>
    <row r="31319" spans="4:4">
      <c r="D31319"/>
    </row>
    <row r="31320" spans="4:4">
      <c r="D31320"/>
    </row>
    <row r="31321" spans="4:4">
      <c r="D31321"/>
    </row>
    <row r="31322" spans="4:4">
      <c r="D31322"/>
    </row>
    <row r="31323" spans="4:4">
      <c r="D31323"/>
    </row>
    <row r="31324" spans="4:4">
      <c r="D31324"/>
    </row>
    <row r="31325" spans="4:4">
      <c r="D31325"/>
    </row>
    <row r="31326" spans="4:4">
      <c r="D31326"/>
    </row>
    <row r="31327" spans="4:4">
      <c r="D31327"/>
    </row>
    <row r="31328" spans="4:4">
      <c r="D31328"/>
    </row>
    <row r="31329" spans="4:4">
      <c r="D31329"/>
    </row>
    <row r="31330" spans="4:4">
      <c r="D31330"/>
    </row>
    <row r="31331" spans="4:4">
      <c r="D31331"/>
    </row>
    <row r="31332" spans="4:4">
      <c r="D31332"/>
    </row>
    <row r="31333" spans="4:4">
      <c r="D31333"/>
    </row>
    <row r="31334" spans="4:4">
      <c r="D31334"/>
    </row>
    <row r="31335" spans="4:4">
      <c r="D31335"/>
    </row>
    <row r="31336" spans="4:4">
      <c r="D31336"/>
    </row>
    <row r="31337" spans="4:4">
      <c r="D31337"/>
    </row>
    <row r="31338" spans="4:4">
      <c r="D31338"/>
    </row>
    <row r="31339" spans="4:4">
      <c r="D31339"/>
    </row>
    <row r="31340" spans="4:4">
      <c r="D31340"/>
    </row>
    <row r="31341" spans="4:4">
      <c r="D31341"/>
    </row>
    <row r="31342" spans="4:4">
      <c r="D31342"/>
    </row>
    <row r="31343" spans="4:4">
      <c r="D31343"/>
    </row>
    <row r="31344" spans="4:4">
      <c r="D31344"/>
    </row>
    <row r="31345" spans="4:4">
      <c r="D31345"/>
    </row>
    <row r="31346" spans="4:4">
      <c r="D31346"/>
    </row>
    <row r="31347" spans="4:4">
      <c r="D31347"/>
    </row>
    <row r="31348" spans="4:4">
      <c r="D31348"/>
    </row>
    <row r="31349" spans="4:4">
      <c r="D31349"/>
    </row>
    <row r="31350" spans="4:4">
      <c r="D31350"/>
    </row>
    <row r="31351" spans="4:4">
      <c r="D31351"/>
    </row>
    <row r="31352" spans="4:4">
      <c r="D31352"/>
    </row>
    <row r="31353" spans="4:4">
      <c r="D31353"/>
    </row>
    <row r="31354" spans="4:4">
      <c r="D31354"/>
    </row>
    <row r="31355" spans="4:4">
      <c r="D31355"/>
    </row>
    <row r="31356" spans="4:4">
      <c r="D31356"/>
    </row>
    <row r="31357" spans="4:4">
      <c r="D31357"/>
    </row>
    <row r="31358" spans="4:4">
      <c r="D31358"/>
    </row>
    <row r="31359" spans="4:4">
      <c r="D31359"/>
    </row>
    <row r="31360" spans="4:4">
      <c r="D31360"/>
    </row>
    <row r="31361" spans="4:4">
      <c r="D31361"/>
    </row>
    <row r="31362" spans="4:4">
      <c r="D31362"/>
    </row>
    <row r="31363" spans="4:4">
      <c r="D31363"/>
    </row>
    <row r="31364" spans="4:4">
      <c r="D31364"/>
    </row>
    <row r="31365" spans="4:4">
      <c r="D31365"/>
    </row>
    <row r="31366" spans="4:4">
      <c r="D31366"/>
    </row>
    <row r="31367" spans="4:4">
      <c r="D31367"/>
    </row>
    <row r="31368" spans="4:4">
      <c r="D31368"/>
    </row>
    <row r="31369" spans="4:4">
      <c r="D31369"/>
    </row>
    <row r="31370" spans="4:4">
      <c r="D31370"/>
    </row>
    <row r="31371" spans="4:4">
      <c r="D31371"/>
    </row>
    <row r="31372" spans="4:4">
      <c r="D31372"/>
    </row>
    <row r="31373" spans="4:4">
      <c r="D31373"/>
    </row>
    <row r="31374" spans="4:4">
      <c r="D31374"/>
    </row>
    <row r="31375" spans="4:4">
      <c r="D31375"/>
    </row>
    <row r="31376" spans="4:4">
      <c r="D31376"/>
    </row>
    <row r="31377" spans="4:4">
      <c r="D31377"/>
    </row>
    <row r="31378" spans="4:4">
      <c r="D31378"/>
    </row>
    <row r="31379" spans="4:4">
      <c r="D31379"/>
    </row>
    <row r="31380" spans="4:4">
      <c r="D31380"/>
    </row>
    <row r="31381" spans="4:4">
      <c r="D31381"/>
    </row>
    <row r="31382" spans="4:4">
      <c r="D31382"/>
    </row>
    <row r="31383" spans="4:4">
      <c r="D31383"/>
    </row>
    <row r="31384" spans="4:4">
      <c r="D31384"/>
    </row>
    <row r="31385" spans="4:4">
      <c r="D31385"/>
    </row>
    <row r="31386" spans="4:4">
      <c r="D31386"/>
    </row>
    <row r="31387" spans="4:4">
      <c r="D31387"/>
    </row>
    <row r="31388" spans="4:4">
      <c r="D31388"/>
    </row>
    <row r="31389" spans="4:4">
      <c r="D31389"/>
    </row>
    <row r="31390" spans="4:4">
      <c r="D31390"/>
    </row>
    <row r="31391" spans="4:4">
      <c r="D31391"/>
    </row>
    <row r="31392" spans="4:4">
      <c r="D31392"/>
    </row>
    <row r="31393" spans="4:4">
      <c r="D31393"/>
    </row>
    <row r="31394" spans="4:4">
      <c r="D31394"/>
    </row>
    <row r="31395" spans="4:4">
      <c r="D31395"/>
    </row>
    <row r="31396" spans="4:4">
      <c r="D31396"/>
    </row>
    <row r="31397" spans="4:4">
      <c r="D31397"/>
    </row>
    <row r="31398" spans="4:4">
      <c r="D31398"/>
    </row>
    <row r="31399" spans="4:4">
      <c r="D31399"/>
    </row>
    <row r="31400" spans="4:4">
      <c r="D31400"/>
    </row>
    <row r="31401" spans="4:4">
      <c r="D31401"/>
    </row>
    <row r="31402" spans="4:4">
      <c r="D31402"/>
    </row>
    <row r="31403" spans="4:4">
      <c r="D31403"/>
    </row>
    <row r="31404" spans="4:4">
      <c r="D31404"/>
    </row>
    <row r="31405" spans="4:4">
      <c r="D31405"/>
    </row>
    <row r="31406" spans="4:4">
      <c r="D31406"/>
    </row>
    <row r="31407" spans="4:4">
      <c r="D31407"/>
    </row>
    <row r="31408" spans="4:4">
      <c r="D31408"/>
    </row>
    <row r="31409" spans="4:4">
      <c r="D31409"/>
    </row>
    <row r="31410" spans="4:4">
      <c r="D31410"/>
    </row>
    <row r="31411" spans="4:4">
      <c r="D31411"/>
    </row>
    <row r="31412" spans="4:4">
      <c r="D31412"/>
    </row>
    <row r="31413" spans="4:4">
      <c r="D31413"/>
    </row>
    <row r="31414" spans="4:4">
      <c r="D31414"/>
    </row>
    <row r="31415" spans="4:4">
      <c r="D31415"/>
    </row>
    <row r="31416" spans="4:4">
      <c r="D31416"/>
    </row>
    <row r="31417" spans="4:4">
      <c r="D31417"/>
    </row>
    <row r="31418" spans="4:4">
      <c r="D31418"/>
    </row>
    <row r="31419" spans="4:4">
      <c r="D31419"/>
    </row>
    <row r="31420" spans="4:4">
      <c r="D31420"/>
    </row>
    <row r="31421" spans="4:4">
      <c r="D31421"/>
    </row>
    <row r="31422" spans="4:4">
      <c r="D31422"/>
    </row>
    <row r="31423" spans="4:4">
      <c r="D31423"/>
    </row>
    <row r="31424" spans="4:4">
      <c r="D31424"/>
    </row>
    <row r="31425" spans="4:4">
      <c r="D31425"/>
    </row>
    <row r="31426" spans="4:4">
      <c r="D31426"/>
    </row>
    <row r="31427" spans="4:4">
      <c r="D31427"/>
    </row>
    <row r="31428" spans="4:4">
      <c r="D31428"/>
    </row>
    <row r="31429" spans="4:4">
      <c r="D31429"/>
    </row>
    <row r="31430" spans="4:4">
      <c r="D31430"/>
    </row>
    <row r="31431" spans="4:4">
      <c r="D31431"/>
    </row>
    <row r="31432" spans="4:4">
      <c r="D31432"/>
    </row>
    <row r="31433" spans="4:4">
      <c r="D31433"/>
    </row>
    <row r="31434" spans="4:4">
      <c r="D31434"/>
    </row>
    <row r="31435" spans="4:4">
      <c r="D31435"/>
    </row>
    <row r="31436" spans="4:4">
      <c r="D31436"/>
    </row>
    <row r="31437" spans="4:4">
      <c r="D31437"/>
    </row>
    <row r="31438" spans="4:4">
      <c r="D31438"/>
    </row>
    <row r="31439" spans="4:4">
      <c r="D31439"/>
    </row>
    <row r="31440" spans="4:4">
      <c r="D31440"/>
    </row>
    <row r="31441" spans="4:4">
      <c r="D31441"/>
    </row>
    <row r="31442" spans="4:4">
      <c r="D31442"/>
    </row>
    <row r="31443" spans="4:4">
      <c r="D31443"/>
    </row>
    <row r="31444" spans="4:4">
      <c r="D31444"/>
    </row>
    <row r="31445" spans="4:4">
      <c r="D31445"/>
    </row>
    <row r="31446" spans="4:4">
      <c r="D31446"/>
    </row>
    <row r="31447" spans="4:4">
      <c r="D31447"/>
    </row>
    <row r="31448" spans="4:4">
      <c r="D31448"/>
    </row>
    <row r="31449" spans="4:4">
      <c r="D31449"/>
    </row>
    <row r="31450" spans="4:4">
      <c r="D31450"/>
    </row>
    <row r="31451" spans="4:4">
      <c r="D31451"/>
    </row>
    <row r="31452" spans="4:4">
      <c r="D31452"/>
    </row>
    <row r="31453" spans="4:4">
      <c r="D31453"/>
    </row>
    <row r="31454" spans="4:4">
      <c r="D31454"/>
    </row>
    <row r="31455" spans="4:4">
      <c r="D31455"/>
    </row>
    <row r="31456" spans="4:4">
      <c r="D31456"/>
    </row>
    <row r="31457" spans="4:4">
      <c r="D31457"/>
    </row>
    <row r="31458" spans="4:4">
      <c r="D31458"/>
    </row>
    <row r="31459" spans="4:4">
      <c r="D31459"/>
    </row>
    <row r="31460" spans="4:4">
      <c r="D31460"/>
    </row>
    <row r="31461" spans="4:4">
      <c r="D31461"/>
    </row>
    <row r="31462" spans="4:4">
      <c r="D31462"/>
    </row>
    <row r="31463" spans="4:4">
      <c r="D31463"/>
    </row>
    <row r="31464" spans="4:4">
      <c r="D31464"/>
    </row>
    <row r="31465" spans="4:4">
      <c r="D31465"/>
    </row>
    <row r="31466" spans="4:4">
      <c r="D31466"/>
    </row>
    <row r="31467" spans="4:4">
      <c r="D31467"/>
    </row>
    <row r="31468" spans="4:4">
      <c r="D31468"/>
    </row>
    <row r="31469" spans="4:4">
      <c r="D31469"/>
    </row>
    <row r="31470" spans="4:4">
      <c r="D31470"/>
    </row>
    <row r="31471" spans="4:4">
      <c r="D31471"/>
    </row>
    <row r="31472" spans="4:4">
      <c r="D31472"/>
    </row>
    <row r="31473" spans="4:4">
      <c r="D31473"/>
    </row>
    <row r="31474" spans="4:4">
      <c r="D31474"/>
    </row>
    <row r="31475" spans="4:4">
      <c r="D31475"/>
    </row>
    <row r="31476" spans="4:4">
      <c r="D31476"/>
    </row>
    <row r="31477" spans="4:4">
      <c r="D31477"/>
    </row>
    <row r="31478" spans="4:4">
      <c r="D31478"/>
    </row>
    <row r="31479" spans="4:4">
      <c r="D31479"/>
    </row>
    <row r="31480" spans="4:4">
      <c r="D31480"/>
    </row>
    <row r="31481" spans="4:4">
      <c r="D31481"/>
    </row>
    <row r="31482" spans="4:4">
      <c r="D31482"/>
    </row>
    <row r="31483" spans="4:4">
      <c r="D31483"/>
    </row>
    <row r="31484" spans="4:4">
      <c r="D31484"/>
    </row>
    <row r="31485" spans="4:4">
      <c r="D31485"/>
    </row>
    <row r="31486" spans="4:4">
      <c r="D31486"/>
    </row>
    <row r="31487" spans="4:4">
      <c r="D31487"/>
    </row>
    <row r="31488" spans="4:4">
      <c r="D31488"/>
    </row>
    <row r="31489" spans="4:4">
      <c r="D31489"/>
    </row>
    <row r="31490" spans="4:4">
      <c r="D31490"/>
    </row>
    <row r="31491" spans="4:4">
      <c r="D31491"/>
    </row>
    <row r="31492" spans="4:4">
      <c r="D31492"/>
    </row>
    <row r="31493" spans="4:4">
      <c r="D31493"/>
    </row>
    <row r="31494" spans="4:4">
      <c r="D31494"/>
    </row>
    <row r="31495" spans="4:4">
      <c r="D31495"/>
    </row>
    <row r="31496" spans="4:4">
      <c r="D31496"/>
    </row>
    <row r="31497" spans="4:4">
      <c r="D31497"/>
    </row>
    <row r="31498" spans="4:4">
      <c r="D31498"/>
    </row>
    <row r="31499" spans="4:4">
      <c r="D31499"/>
    </row>
    <row r="31500" spans="4:4">
      <c r="D31500"/>
    </row>
    <row r="31501" spans="4:4">
      <c r="D31501"/>
    </row>
    <row r="31502" spans="4:4">
      <c r="D31502"/>
    </row>
    <row r="31503" spans="4:4">
      <c r="D31503"/>
    </row>
    <row r="31504" spans="4:4">
      <c r="D31504"/>
    </row>
    <row r="31505" spans="4:4">
      <c r="D31505"/>
    </row>
    <row r="31506" spans="4:4">
      <c r="D31506"/>
    </row>
    <row r="31507" spans="4:4">
      <c r="D31507"/>
    </row>
    <row r="31508" spans="4:4">
      <c r="D31508"/>
    </row>
    <row r="31509" spans="4:4">
      <c r="D31509"/>
    </row>
    <row r="31510" spans="4:4">
      <c r="D31510"/>
    </row>
    <row r="31511" spans="4:4">
      <c r="D31511"/>
    </row>
    <row r="31512" spans="4:4">
      <c r="D31512"/>
    </row>
    <row r="31513" spans="4:4">
      <c r="D31513"/>
    </row>
    <row r="31514" spans="4:4">
      <c r="D31514"/>
    </row>
    <row r="31515" spans="4:4">
      <c r="D31515"/>
    </row>
    <row r="31516" spans="4:4">
      <c r="D31516"/>
    </row>
    <row r="31517" spans="4:4">
      <c r="D31517"/>
    </row>
    <row r="31518" spans="4:4">
      <c r="D31518"/>
    </row>
    <row r="31519" spans="4:4">
      <c r="D31519"/>
    </row>
    <row r="31520" spans="4:4">
      <c r="D31520"/>
    </row>
    <row r="31521" spans="4:4">
      <c r="D31521"/>
    </row>
    <row r="31522" spans="4:4">
      <c r="D31522"/>
    </row>
    <row r="31523" spans="4:4">
      <c r="D31523"/>
    </row>
    <row r="31524" spans="4:4">
      <c r="D31524"/>
    </row>
    <row r="31525" spans="4:4">
      <c r="D31525"/>
    </row>
    <row r="31526" spans="4:4">
      <c r="D31526"/>
    </row>
    <row r="31527" spans="4:4">
      <c r="D31527"/>
    </row>
    <row r="31528" spans="4:4">
      <c r="D31528"/>
    </row>
    <row r="31529" spans="4:4">
      <c r="D31529"/>
    </row>
    <row r="31530" spans="4:4">
      <c r="D31530"/>
    </row>
    <row r="31531" spans="4:4">
      <c r="D31531"/>
    </row>
    <row r="31532" spans="4:4">
      <c r="D31532"/>
    </row>
    <row r="31533" spans="4:4">
      <c r="D31533"/>
    </row>
    <row r="31534" spans="4:4">
      <c r="D31534"/>
    </row>
    <row r="31535" spans="4:4">
      <c r="D31535"/>
    </row>
    <row r="31536" spans="4:4">
      <c r="D31536"/>
    </row>
    <row r="31537" spans="4:4">
      <c r="D31537"/>
    </row>
    <row r="31538" spans="4:4">
      <c r="D31538"/>
    </row>
    <row r="31539" spans="4:4">
      <c r="D31539"/>
    </row>
    <row r="31540" spans="4:4">
      <c r="D31540"/>
    </row>
    <row r="31541" spans="4:4">
      <c r="D31541"/>
    </row>
    <row r="31542" spans="4:4">
      <c r="D31542"/>
    </row>
    <row r="31543" spans="4:4">
      <c r="D31543"/>
    </row>
    <row r="31544" spans="4:4">
      <c r="D31544"/>
    </row>
    <row r="31545" spans="4:4">
      <c r="D31545"/>
    </row>
    <row r="31546" spans="4:4">
      <c r="D31546"/>
    </row>
    <row r="31547" spans="4:4">
      <c r="D31547"/>
    </row>
    <row r="31548" spans="4:4">
      <c r="D31548"/>
    </row>
    <row r="31549" spans="4:4">
      <c r="D31549"/>
    </row>
    <row r="31550" spans="4:4">
      <c r="D31550"/>
    </row>
    <row r="31551" spans="4:4">
      <c r="D31551"/>
    </row>
    <row r="31552" spans="4:4">
      <c r="D31552"/>
    </row>
    <row r="31553" spans="4:4">
      <c r="D31553"/>
    </row>
    <row r="31554" spans="4:4">
      <c r="D31554"/>
    </row>
    <row r="31555" spans="4:4">
      <c r="D31555"/>
    </row>
    <row r="31556" spans="4:4">
      <c r="D31556"/>
    </row>
    <row r="31557" spans="4:4">
      <c r="D31557"/>
    </row>
    <row r="31558" spans="4:4">
      <c r="D31558"/>
    </row>
    <row r="31559" spans="4:4">
      <c r="D31559"/>
    </row>
    <row r="31560" spans="4:4">
      <c r="D31560"/>
    </row>
    <row r="31561" spans="4:4">
      <c r="D31561"/>
    </row>
    <row r="31562" spans="4:4">
      <c r="D31562"/>
    </row>
    <row r="31563" spans="4:4">
      <c r="D31563"/>
    </row>
    <row r="31564" spans="4:4">
      <c r="D31564"/>
    </row>
    <row r="31565" spans="4:4">
      <c r="D31565"/>
    </row>
    <row r="31566" spans="4:4">
      <c r="D31566"/>
    </row>
    <row r="31567" spans="4:4">
      <c r="D31567"/>
    </row>
    <row r="31568" spans="4:4">
      <c r="D31568"/>
    </row>
    <row r="31569" spans="4:4">
      <c r="D31569"/>
    </row>
    <row r="31570" spans="4:4">
      <c r="D31570"/>
    </row>
    <row r="31571" spans="4:4">
      <c r="D31571"/>
    </row>
    <row r="31572" spans="4:4">
      <c r="D31572"/>
    </row>
    <row r="31573" spans="4:4">
      <c r="D31573"/>
    </row>
    <row r="31574" spans="4:4">
      <c r="D31574"/>
    </row>
    <row r="31575" spans="4:4">
      <c r="D31575"/>
    </row>
    <row r="31576" spans="4:4">
      <c r="D31576"/>
    </row>
    <row r="31577" spans="4:4">
      <c r="D31577"/>
    </row>
    <row r="31578" spans="4:4">
      <c r="D31578"/>
    </row>
    <row r="31579" spans="4:4">
      <c r="D31579"/>
    </row>
    <row r="31580" spans="4:4">
      <c r="D31580"/>
    </row>
    <row r="31581" spans="4:4">
      <c r="D31581"/>
    </row>
    <row r="31582" spans="4:4">
      <c r="D31582"/>
    </row>
    <row r="31583" spans="4:4">
      <c r="D31583"/>
    </row>
    <row r="31584" spans="4:4">
      <c r="D31584"/>
    </row>
    <row r="31585" spans="4:4">
      <c r="D31585"/>
    </row>
    <row r="31586" spans="4:4">
      <c r="D31586"/>
    </row>
    <row r="31587" spans="4:4">
      <c r="D31587"/>
    </row>
    <row r="31588" spans="4:4">
      <c r="D31588"/>
    </row>
    <row r="31589" spans="4:4">
      <c r="D31589"/>
    </row>
    <row r="31590" spans="4:4">
      <c r="D31590"/>
    </row>
    <row r="31591" spans="4:4">
      <c r="D31591"/>
    </row>
    <row r="31592" spans="4:4">
      <c r="D31592"/>
    </row>
    <row r="31593" spans="4:4">
      <c r="D31593"/>
    </row>
    <row r="31594" spans="4:4">
      <c r="D31594"/>
    </row>
    <row r="31595" spans="4:4">
      <c r="D31595"/>
    </row>
    <row r="31596" spans="4:4">
      <c r="D31596"/>
    </row>
    <row r="31597" spans="4:4">
      <c r="D31597"/>
    </row>
    <row r="31598" spans="4:4">
      <c r="D31598"/>
    </row>
    <row r="31599" spans="4:4">
      <c r="D31599"/>
    </row>
    <row r="31600" spans="4:4">
      <c r="D31600"/>
    </row>
    <row r="31601" spans="4:4">
      <c r="D31601"/>
    </row>
    <row r="31602" spans="4:4">
      <c r="D31602"/>
    </row>
    <row r="31603" spans="4:4">
      <c r="D31603"/>
    </row>
    <row r="31604" spans="4:4">
      <c r="D31604"/>
    </row>
    <row r="31605" spans="4:4">
      <c r="D31605"/>
    </row>
    <row r="31606" spans="4:4">
      <c r="D31606"/>
    </row>
    <row r="31607" spans="4:4">
      <c r="D31607"/>
    </row>
    <row r="31608" spans="4:4">
      <c r="D31608"/>
    </row>
    <row r="31609" spans="4:4">
      <c r="D31609"/>
    </row>
    <row r="31610" spans="4:4">
      <c r="D31610"/>
    </row>
    <row r="31611" spans="4:4">
      <c r="D31611"/>
    </row>
    <row r="31612" spans="4:4">
      <c r="D31612"/>
    </row>
    <row r="31613" spans="4:4">
      <c r="D31613"/>
    </row>
    <row r="31614" spans="4:4">
      <c r="D31614"/>
    </row>
    <row r="31615" spans="4:4">
      <c r="D31615"/>
    </row>
    <row r="31616" spans="4:4">
      <c r="D31616"/>
    </row>
    <row r="31617" spans="4:4">
      <c r="D31617"/>
    </row>
    <row r="31618" spans="4:4">
      <c r="D31618"/>
    </row>
    <row r="31619" spans="4:4">
      <c r="D31619"/>
    </row>
    <row r="31620" spans="4:4">
      <c r="D31620"/>
    </row>
    <row r="31621" spans="4:4">
      <c r="D31621"/>
    </row>
    <row r="31622" spans="4:4">
      <c r="D31622"/>
    </row>
    <row r="31623" spans="4:4">
      <c r="D31623"/>
    </row>
    <row r="31624" spans="4:4">
      <c r="D31624"/>
    </row>
    <row r="31625" spans="4:4">
      <c r="D31625"/>
    </row>
    <row r="31626" spans="4:4">
      <c r="D31626"/>
    </row>
    <row r="31627" spans="4:4">
      <c r="D31627"/>
    </row>
    <row r="31628" spans="4:4">
      <c r="D31628"/>
    </row>
    <row r="31629" spans="4:4">
      <c r="D31629"/>
    </row>
    <row r="31630" spans="4:4">
      <c r="D31630"/>
    </row>
    <row r="31631" spans="4:4">
      <c r="D31631"/>
    </row>
    <row r="31632" spans="4:4">
      <c r="D31632"/>
    </row>
    <row r="31633" spans="4:4">
      <c r="D31633"/>
    </row>
    <row r="31634" spans="4:4">
      <c r="D31634"/>
    </row>
    <row r="31635" spans="4:4">
      <c r="D31635"/>
    </row>
    <row r="31636" spans="4:4">
      <c r="D31636"/>
    </row>
    <row r="31637" spans="4:4">
      <c r="D31637"/>
    </row>
    <row r="31638" spans="4:4">
      <c r="D31638"/>
    </row>
    <row r="31639" spans="4:4">
      <c r="D31639"/>
    </row>
    <row r="31640" spans="4:4">
      <c r="D31640"/>
    </row>
    <row r="31641" spans="4:4">
      <c r="D31641"/>
    </row>
    <row r="31642" spans="4:4">
      <c r="D31642"/>
    </row>
    <row r="31643" spans="4:4">
      <c r="D31643"/>
    </row>
    <row r="31644" spans="4:4">
      <c r="D31644"/>
    </row>
    <row r="31645" spans="4:4">
      <c r="D31645"/>
    </row>
    <row r="31646" spans="4:4">
      <c r="D31646"/>
    </row>
    <row r="31647" spans="4:4">
      <c r="D31647"/>
    </row>
    <row r="31648" spans="4:4">
      <c r="D31648"/>
    </row>
    <row r="31649" spans="4:4">
      <c r="D31649"/>
    </row>
    <row r="31650" spans="4:4">
      <c r="D31650"/>
    </row>
    <row r="31651" spans="4:4">
      <c r="D31651"/>
    </row>
    <row r="31652" spans="4:4">
      <c r="D31652"/>
    </row>
    <row r="31653" spans="4:4">
      <c r="D31653"/>
    </row>
    <row r="31654" spans="4:4">
      <c r="D31654"/>
    </row>
    <row r="31655" spans="4:4">
      <c r="D31655"/>
    </row>
    <row r="31656" spans="4:4">
      <c r="D31656"/>
    </row>
    <row r="31657" spans="4:4">
      <c r="D31657"/>
    </row>
    <row r="31658" spans="4:4">
      <c r="D31658"/>
    </row>
    <row r="31659" spans="4:4">
      <c r="D31659"/>
    </row>
    <row r="31660" spans="4:4">
      <c r="D31660"/>
    </row>
    <row r="31661" spans="4:4">
      <c r="D31661"/>
    </row>
    <row r="31662" spans="4:4">
      <c r="D31662"/>
    </row>
    <row r="31663" spans="4:4">
      <c r="D31663"/>
    </row>
    <row r="31664" spans="4:4">
      <c r="D31664"/>
    </row>
    <row r="31665" spans="4:4">
      <c r="D31665"/>
    </row>
    <row r="31666" spans="4:4">
      <c r="D31666"/>
    </row>
    <row r="31667" spans="4:4">
      <c r="D31667"/>
    </row>
    <row r="31668" spans="4:4">
      <c r="D31668"/>
    </row>
    <row r="31669" spans="4:4">
      <c r="D31669"/>
    </row>
    <row r="31670" spans="4:4">
      <c r="D31670"/>
    </row>
    <row r="31671" spans="4:4">
      <c r="D31671"/>
    </row>
    <row r="31672" spans="4:4">
      <c r="D31672"/>
    </row>
    <row r="31673" spans="4:4">
      <c r="D31673"/>
    </row>
    <row r="31674" spans="4:4">
      <c r="D31674"/>
    </row>
    <row r="31675" spans="4:4">
      <c r="D31675"/>
    </row>
    <row r="31676" spans="4:4">
      <c r="D31676"/>
    </row>
    <row r="31677" spans="4:4">
      <c r="D31677"/>
    </row>
    <row r="31678" spans="4:4">
      <c r="D31678"/>
    </row>
    <row r="31679" spans="4:4">
      <c r="D31679"/>
    </row>
    <row r="31680" spans="4:4">
      <c r="D31680"/>
    </row>
    <row r="31681" spans="4:4">
      <c r="D31681"/>
    </row>
    <row r="31682" spans="4:4">
      <c r="D31682"/>
    </row>
    <row r="31683" spans="4:4">
      <c r="D31683"/>
    </row>
    <row r="31684" spans="4:4">
      <c r="D31684"/>
    </row>
    <row r="31685" spans="4:4">
      <c r="D31685"/>
    </row>
    <row r="31686" spans="4:4">
      <c r="D31686"/>
    </row>
    <row r="31687" spans="4:4">
      <c r="D31687"/>
    </row>
    <row r="31688" spans="4:4">
      <c r="D31688"/>
    </row>
    <row r="31689" spans="4:4">
      <c r="D31689"/>
    </row>
    <row r="31690" spans="4:4">
      <c r="D31690"/>
    </row>
    <row r="31691" spans="4:4">
      <c r="D31691"/>
    </row>
    <row r="31692" spans="4:4">
      <c r="D31692"/>
    </row>
    <row r="31693" spans="4:4">
      <c r="D31693"/>
    </row>
    <row r="31694" spans="4:4">
      <c r="D31694"/>
    </row>
    <row r="31695" spans="4:4">
      <c r="D31695"/>
    </row>
    <row r="31696" spans="4:4">
      <c r="D31696"/>
    </row>
    <row r="31697" spans="4:4">
      <c r="D31697"/>
    </row>
    <row r="31698" spans="4:4">
      <c r="D31698"/>
    </row>
    <row r="31699" spans="4:4">
      <c r="D31699"/>
    </row>
    <row r="31700" spans="4:4">
      <c r="D31700"/>
    </row>
    <row r="31701" spans="4:4">
      <c r="D31701"/>
    </row>
    <row r="31702" spans="4:4">
      <c r="D31702"/>
    </row>
    <row r="31703" spans="4:4">
      <c r="D31703"/>
    </row>
    <row r="31704" spans="4:4">
      <c r="D31704"/>
    </row>
    <row r="31705" spans="4:4">
      <c r="D31705"/>
    </row>
    <row r="31706" spans="4:4">
      <c r="D31706"/>
    </row>
    <row r="31707" spans="4:4">
      <c r="D31707"/>
    </row>
    <row r="31708" spans="4:4">
      <c r="D31708"/>
    </row>
    <row r="31709" spans="4:4">
      <c r="D31709"/>
    </row>
    <row r="31710" spans="4:4">
      <c r="D31710"/>
    </row>
    <row r="31711" spans="4:4">
      <c r="D31711"/>
    </row>
    <row r="31712" spans="4:4">
      <c r="D31712"/>
    </row>
    <row r="31713" spans="4:4">
      <c r="D31713"/>
    </row>
    <row r="31714" spans="4:4">
      <c r="D31714"/>
    </row>
    <row r="31715" spans="4:4">
      <c r="D31715"/>
    </row>
    <row r="31716" spans="4:4">
      <c r="D31716"/>
    </row>
    <row r="31717" spans="4:4">
      <c r="D31717"/>
    </row>
    <row r="31718" spans="4:4">
      <c r="D31718"/>
    </row>
    <row r="31719" spans="4:4">
      <c r="D31719"/>
    </row>
    <row r="31720" spans="4:4">
      <c r="D31720"/>
    </row>
    <row r="31721" spans="4:4">
      <c r="D31721"/>
    </row>
    <row r="31722" spans="4:4">
      <c r="D31722"/>
    </row>
    <row r="31723" spans="4:4">
      <c r="D31723"/>
    </row>
    <row r="31724" spans="4:4">
      <c r="D31724"/>
    </row>
    <row r="31725" spans="4:4">
      <c r="D31725"/>
    </row>
    <row r="31726" spans="4:4">
      <c r="D31726"/>
    </row>
    <row r="31727" spans="4:4">
      <c r="D31727"/>
    </row>
    <row r="31728" spans="4:4">
      <c r="D31728"/>
    </row>
    <row r="31729" spans="4:4">
      <c r="D31729"/>
    </row>
    <row r="31730" spans="4:4">
      <c r="D31730"/>
    </row>
    <row r="31731" spans="4:4">
      <c r="D31731"/>
    </row>
    <row r="31732" spans="4:4">
      <c r="D31732"/>
    </row>
    <row r="31733" spans="4:4">
      <c r="D31733"/>
    </row>
    <row r="31734" spans="4:4">
      <c r="D31734"/>
    </row>
    <row r="31735" spans="4:4">
      <c r="D31735"/>
    </row>
    <row r="31736" spans="4:4">
      <c r="D31736"/>
    </row>
    <row r="31737" spans="4:4">
      <c r="D31737"/>
    </row>
    <row r="31738" spans="4:4">
      <c r="D31738"/>
    </row>
    <row r="31739" spans="4:4">
      <c r="D31739"/>
    </row>
    <row r="31740" spans="4:4">
      <c r="D31740"/>
    </row>
    <row r="31741" spans="4:4">
      <c r="D31741"/>
    </row>
    <row r="31742" spans="4:4">
      <c r="D31742"/>
    </row>
    <row r="31743" spans="4:4">
      <c r="D31743"/>
    </row>
    <row r="31744" spans="4:4">
      <c r="D31744"/>
    </row>
    <row r="31745" spans="4:4">
      <c r="D31745"/>
    </row>
    <row r="31746" spans="4:4">
      <c r="D31746"/>
    </row>
    <row r="31747" spans="4:4">
      <c r="D31747"/>
    </row>
    <row r="31748" spans="4:4">
      <c r="D31748"/>
    </row>
    <row r="31749" spans="4:4">
      <c r="D31749"/>
    </row>
    <row r="31750" spans="4:4">
      <c r="D31750"/>
    </row>
    <row r="31751" spans="4:4">
      <c r="D31751"/>
    </row>
    <row r="31752" spans="4:4">
      <c r="D31752"/>
    </row>
    <row r="31753" spans="4:4">
      <c r="D31753"/>
    </row>
    <row r="31754" spans="4:4">
      <c r="D31754"/>
    </row>
    <row r="31755" spans="4:4">
      <c r="D31755"/>
    </row>
    <row r="31756" spans="4:4">
      <c r="D31756"/>
    </row>
    <row r="31757" spans="4:4">
      <c r="D31757"/>
    </row>
    <row r="31758" spans="4:4">
      <c r="D31758"/>
    </row>
    <row r="31759" spans="4:4">
      <c r="D31759"/>
    </row>
    <row r="31760" spans="4:4">
      <c r="D31760"/>
    </row>
    <row r="31761" spans="4:4">
      <c r="D31761"/>
    </row>
    <row r="31762" spans="4:4">
      <c r="D31762"/>
    </row>
    <row r="31763" spans="4:4">
      <c r="D31763"/>
    </row>
    <row r="31764" spans="4:4">
      <c r="D31764"/>
    </row>
    <row r="31765" spans="4:4">
      <c r="D31765"/>
    </row>
    <row r="31766" spans="4:4">
      <c r="D31766"/>
    </row>
    <row r="31767" spans="4:4">
      <c r="D31767"/>
    </row>
    <row r="31768" spans="4:4">
      <c r="D31768"/>
    </row>
    <row r="31769" spans="4:4">
      <c r="D31769"/>
    </row>
    <row r="31770" spans="4:4">
      <c r="D31770"/>
    </row>
    <row r="31771" spans="4:4">
      <c r="D31771"/>
    </row>
    <row r="31772" spans="4:4">
      <c r="D31772"/>
    </row>
    <row r="31773" spans="4:4">
      <c r="D31773"/>
    </row>
    <row r="31774" spans="4:4">
      <c r="D31774"/>
    </row>
    <row r="31775" spans="4:4">
      <c r="D31775"/>
    </row>
    <row r="31776" spans="4:4">
      <c r="D31776"/>
    </row>
    <row r="31777" spans="4:4">
      <c r="D31777"/>
    </row>
    <row r="31778" spans="4:4">
      <c r="D31778"/>
    </row>
    <row r="31779" spans="4:4">
      <c r="D31779"/>
    </row>
    <row r="31780" spans="4:4">
      <c r="D31780"/>
    </row>
    <row r="31781" spans="4:4">
      <c r="D31781"/>
    </row>
    <row r="31782" spans="4:4">
      <c r="D31782"/>
    </row>
    <row r="31783" spans="4:4">
      <c r="D31783"/>
    </row>
    <row r="31784" spans="4:4">
      <c r="D31784"/>
    </row>
    <row r="31785" spans="4:4">
      <c r="D31785"/>
    </row>
    <row r="31786" spans="4:4">
      <c r="D31786"/>
    </row>
    <row r="31787" spans="4:4">
      <c r="D31787"/>
    </row>
    <row r="31788" spans="4:4">
      <c r="D31788"/>
    </row>
    <row r="31789" spans="4:4">
      <c r="D31789"/>
    </row>
    <row r="31790" spans="4:4">
      <c r="D31790"/>
    </row>
    <row r="31791" spans="4:4">
      <c r="D31791"/>
    </row>
    <row r="31792" spans="4:4">
      <c r="D31792"/>
    </row>
    <row r="31793" spans="4:4">
      <c r="D31793"/>
    </row>
    <row r="31794" spans="4:4">
      <c r="D31794"/>
    </row>
    <row r="31795" spans="4:4">
      <c r="D31795"/>
    </row>
    <row r="31796" spans="4:4">
      <c r="D31796"/>
    </row>
    <row r="31797" spans="4:4">
      <c r="D31797"/>
    </row>
    <row r="31798" spans="4:4">
      <c r="D31798"/>
    </row>
    <row r="31799" spans="4:4">
      <c r="D31799"/>
    </row>
    <row r="31800" spans="4:4">
      <c r="D31800"/>
    </row>
    <row r="31801" spans="4:4">
      <c r="D31801"/>
    </row>
    <row r="31802" spans="4:4">
      <c r="D31802"/>
    </row>
    <row r="31803" spans="4:4">
      <c r="D31803"/>
    </row>
    <row r="31804" spans="4:4">
      <c r="D31804"/>
    </row>
    <row r="31805" spans="4:4">
      <c r="D31805"/>
    </row>
    <row r="31806" spans="4:4">
      <c r="D31806"/>
    </row>
    <row r="31807" spans="4:4">
      <c r="D31807"/>
    </row>
    <row r="31808" spans="4:4">
      <c r="D31808"/>
    </row>
    <row r="31809" spans="4:4">
      <c r="D31809"/>
    </row>
    <row r="31810" spans="4:4">
      <c r="D31810"/>
    </row>
    <row r="31811" spans="4:4">
      <c r="D31811"/>
    </row>
    <row r="31812" spans="4:4">
      <c r="D31812"/>
    </row>
    <row r="31813" spans="4:4">
      <c r="D31813"/>
    </row>
    <row r="31814" spans="4:4">
      <c r="D31814"/>
    </row>
    <row r="31815" spans="4:4">
      <c r="D31815"/>
    </row>
    <row r="31816" spans="4:4">
      <c r="D31816"/>
    </row>
    <row r="31817" spans="4:4">
      <c r="D31817"/>
    </row>
    <row r="31818" spans="4:4">
      <c r="D31818"/>
    </row>
    <row r="31819" spans="4:4">
      <c r="D31819"/>
    </row>
    <row r="31820" spans="4:4">
      <c r="D31820"/>
    </row>
    <row r="31821" spans="4:4">
      <c r="D31821"/>
    </row>
    <row r="31822" spans="4:4">
      <c r="D31822"/>
    </row>
    <row r="31823" spans="4:4">
      <c r="D31823"/>
    </row>
    <row r="31824" spans="4:4">
      <c r="D31824"/>
    </row>
    <row r="31825" spans="4:4">
      <c r="D31825"/>
    </row>
    <row r="31826" spans="4:4">
      <c r="D31826"/>
    </row>
    <row r="31827" spans="4:4">
      <c r="D31827"/>
    </row>
    <row r="31828" spans="4:4">
      <c r="D31828"/>
    </row>
    <row r="31829" spans="4:4">
      <c r="D31829"/>
    </row>
    <row r="31830" spans="4:4">
      <c r="D31830"/>
    </row>
    <row r="31831" spans="4:4">
      <c r="D31831"/>
    </row>
    <row r="31832" spans="4:4">
      <c r="D31832"/>
    </row>
    <row r="31833" spans="4:4">
      <c r="D31833"/>
    </row>
    <row r="31834" spans="4:4">
      <c r="D31834"/>
    </row>
    <row r="31835" spans="4:4">
      <c r="D31835"/>
    </row>
    <row r="31836" spans="4:4">
      <c r="D31836"/>
    </row>
    <row r="31837" spans="4:4">
      <c r="D31837"/>
    </row>
    <row r="31838" spans="4:4">
      <c r="D31838"/>
    </row>
    <row r="31839" spans="4:4">
      <c r="D31839"/>
    </row>
    <row r="31840" spans="4:4">
      <c r="D31840"/>
    </row>
    <row r="31841" spans="4:4">
      <c r="D31841"/>
    </row>
    <row r="31842" spans="4:4">
      <c r="D31842"/>
    </row>
    <row r="31843" spans="4:4">
      <c r="D31843"/>
    </row>
    <row r="31844" spans="4:4">
      <c r="D31844"/>
    </row>
    <row r="31845" spans="4:4">
      <c r="D31845"/>
    </row>
    <row r="31846" spans="4:4">
      <c r="D31846"/>
    </row>
    <row r="31847" spans="4:4">
      <c r="D31847"/>
    </row>
    <row r="31848" spans="4:4">
      <c r="D31848"/>
    </row>
    <row r="31849" spans="4:4">
      <c r="D31849"/>
    </row>
    <row r="31850" spans="4:4">
      <c r="D31850"/>
    </row>
    <row r="31851" spans="4:4">
      <c r="D31851"/>
    </row>
    <row r="31852" spans="4:4">
      <c r="D31852"/>
    </row>
    <row r="31853" spans="4:4">
      <c r="D31853"/>
    </row>
    <row r="31854" spans="4:4">
      <c r="D31854"/>
    </row>
    <row r="31855" spans="4:4">
      <c r="D31855"/>
    </row>
    <row r="31856" spans="4:4">
      <c r="D31856"/>
    </row>
    <row r="31857" spans="4:4">
      <c r="D31857"/>
    </row>
    <row r="31858" spans="4:4">
      <c r="D31858"/>
    </row>
    <row r="31859" spans="4:4">
      <c r="D31859"/>
    </row>
    <row r="31860" spans="4:4">
      <c r="D31860"/>
    </row>
    <row r="31861" spans="4:4">
      <c r="D31861"/>
    </row>
    <row r="31862" spans="4:4">
      <c r="D31862"/>
    </row>
    <row r="31863" spans="4:4">
      <c r="D31863"/>
    </row>
    <row r="31864" spans="4:4">
      <c r="D31864"/>
    </row>
    <row r="31865" spans="4:4">
      <c r="D31865"/>
    </row>
    <row r="31866" spans="4:4">
      <c r="D31866"/>
    </row>
    <row r="31867" spans="4:4">
      <c r="D31867"/>
    </row>
    <row r="31868" spans="4:4">
      <c r="D31868"/>
    </row>
    <row r="31869" spans="4:4">
      <c r="D31869"/>
    </row>
    <row r="31870" spans="4:4">
      <c r="D31870"/>
    </row>
    <row r="31871" spans="4:4">
      <c r="D31871"/>
    </row>
    <row r="31872" spans="4:4">
      <c r="D31872"/>
    </row>
    <row r="31873" spans="4:4">
      <c r="D31873"/>
    </row>
    <row r="31874" spans="4:4">
      <c r="D31874"/>
    </row>
    <row r="31875" spans="4:4">
      <c r="D31875"/>
    </row>
    <row r="31876" spans="4:4">
      <c r="D31876"/>
    </row>
    <row r="31877" spans="4:4">
      <c r="D31877"/>
    </row>
    <row r="31878" spans="4:4">
      <c r="D31878"/>
    </row>
    <row r="31879" spans="4:4">
      <c r="D31879"/>
    </row>
    <row r="31880" spans="4:4">
      <c r="D31880"/>
    </row>
    <row r="31881" spans="4:4">
      <c r="D31881"/>
    </row>
    <row r="31882" spans="4:4">
      <c r="D31882"/>
    </row>
    <row r="31883" spans="4:4">
      <c r="D31883"/>
    </row>
    <row r="31884" spans="4:4">
      <c r="D31884"/>
    </row>
    <row r="31885" spans="4:4">
      <c r="D31885"/>
    </row>
    <row r="31886" spans="4:4">
      <c r="D31886"/>
    </row>
    <row r="31887" spans="4:4">
      <c r="D31887"/>
    </row>
    <row r="31888" spans="4:4">
      <c r="D31888"/>
    </row>
    <row r="31889" spans="4:4">
      <c r="D31889"/>
    </row>
    <row r="31890" spans="4:4">
      <c r="D31890"/>
    </row>
    <row r="31891" spans="4:4">
      <c r="D31891"/>
    </row>
    <row r="31892" spans="4:4">
      <c r="D31892"/>
    </row>
    <row r="31893" spans="4:4">
      <c r="D31893"/>
    </row>
    <row r="31894" spans="4:4">
      <c r="D31894"/>
    </row>
    <row r="31895" spans="4:4">
      <c r="D31895"/>
    </row>
    <row r="31896" spans="4:4">
      <c r="D31896"/>
    </row>
    <row r="31897" spans="4:4">
      <c r="D31897"/>
    </row>
    <row r="31898" spans="4:4">
      <c r="D31898"/>
    </row>
    <row r="31899" spans="4:4">
      <c r="D31899"/>
    </row>
    <row r="31900" spans="4:4">
      <c r="D31900"/>
    </row>
    <row r="31901" spans="4:4">
      <c r="D31901"/>
    </row>
    <row r="31902" spans="4:4">
      <c r="D31902"/>
    </row>
    <row r="31903" spans="4:4">
      <c r="D31903"/>
    </row>
    <row r="31904" spans="4:4">
      <c r="D31904"/>
    </row>
    <row r="31905" spans="4:4">
      <c r="D31905"/>
    </row>
    <row r="31906" spans="4:4">
      <c r="D31906"/>
    </row>
    <row r="31907" spans="4:4">
      <c r="D31907"/>
    </row>
    <row r="31908" spans="4:4">
      <c r="D31908"/>
    </row>
    <row r="31909" spans="4:4">
      <c r="D31909"/>
    </row>
    <row r="31910" spans="4:4">
      <c r="D31910"/>
    </row>
    <row r="31911" spans="4:4">
      <c r="D31911"/>
    </row>
    <row r="31912" spans="4:4">
      <c r="D31912"/>
    </row>
    <row r="31913" spans="4:4">
      <c r="D31913"/>
    </row>
    <row r="31914" spans="4:4">
      <c r="D31914"/>
    </row>
    <row r="31915" spans="4:4">
      <c r="D31915"/>
    </row>
    <row r="31916" spans="4:4">
      <c r="D31916"/>
    </row>
    <row r="31917" spans="4:4">
      <c r="D31917"/>
    </row>
    <row r="31918" spans="4:4">
      <c r="D31918"/>
    </row>
    <row r="31919" spans="4:4">
      <c r="D31919"/>
    </row>
    <row r="31920" spans="4:4">
      <c r="D31920"/>
    </row>
    <row r="31921" spans="4:4">
      <c r="D31921"/>
    </row>
    <row r="31922" spans="4:4">
      <c r="D31922"/>
    </row>
    <row r="31923" spans="4:4">
      <c r="D31923"/>
    </row>
    <row r="31924" spans="4:4">
      <c r="D31924"/>
    </row>
    <row r="31925" spans="4:4">
      <c r="D31925"/>
    </row>
    <row r="31926" spans="4:4">
      <c r="D31926"/>
    </row>
    <row r="31927" spans="4:4">
      <c r="D31927"/>
    </row>
    <row r="31928" spans="4:4">
      <c r="D31928"/>
    </row>
    <row r="31929" spans="4:4">
      <c r="D31929"/>
    </row>
    <row r="31930" spans="4:4">
      <c r="D31930"/>
    </row>
    <row r="31931" spans="4:4">
      <c r="D31931"/>
    </row>
    <row r="31932" spans="4:4">
      <c r="D31932"/>
    </row>
    <row r="31933" spans="4:4">
      <c r="D31933"/>
    </row>
    <row r="31934" spans="4:4">
      <c r="D31934"/>
    </row>
    <row r="31935" spans="4:4">
      <c r="D31935"/>
    </row>
    <row r="31936" spans="4:4">
      <c r="D31936"/>
    </row>
    <row r="31937" spans="4:4">
      <c r="D31937"/>
    </row>
    <row r="31938" spans="4:4">
      <c r="D31938"/>
    </row>
    <row r="31939" spans="4:4">
      <c r="D31939"/>
    </row>
    <row r="31940" spans="4:4">
      <c r="D31940"/>
    </row>
    <row r="31941" spans="4:4">
      <c r="D31941"/>
    </row>
    <row r="31942" spans="4:4">
      <c r="D31942"/>
    </row>
    <row r="31943" spans="4:4">
      <c r="D31943"/>
    </row>
    <row r="31944" spans="4:4">
      <c r="D31944"/>
    </row>
    <row r="31945" spans="4:4">
      <c r="D31945"/>
    </row>
    <row r="31946" spans="4:4">
      <c r="D31946"/>
    </row>
    <row r="31947" spans="4:4">
      <c r="D31947"/>
    </row>
    <row r="31948" spans="4:4">
      <c r="D31948"/>
    </row>
    <row r="31949" spans="4:4">
      <c r="D31949"/>
    </row>
    <row r="31950" spans="4:4">
      <c r="D31950"/>
    </row>
    <row r="31951" spans="4:4">
      <c r="D31951"/>
    </row>
    <row r="31952" spans="4:4">
      <c r="D31952"/>
    </row>
    <row r="31953" spans="4:4">
      <c r="D31953"/>
    </row>
    <row r="31954" spans="4:4">
      <c r="D31954"/>
    </row>
    <row r="31955" spans="4:4">
      <c r="D31955"/>
    </row>
    <row r="31956" spans="4:4">
      <c r="D31956"/>
    </row>
    <row r="31957" spans="4:4">
      <c r="D31957"/>
    </row>
    <row r="31958" spans="4:4">
      <c r="D31958"/>
    </row>
    <row r="31959" spans="4:4">
      <c r="D31959"/>
    </row>
    <row r="31960" spans="4:4">
      <c r="D31960"/>
    </row>
    <row r="31961" spans="4:4">
      <c r="D31961"/>
    </row>
    <row r="31962" spans="4:4">
      <c r="D31962"/>
    </row>
    <row r="31963" spans="4:4">
      <c r="D31963"/>
    </row>
    <row r="31964" spans="4:4">
      <c r="D31964"/>
    </row>
    <row r="31965" spans="4:4">
      <c r="D31965"/>
    </row>
    <row r="31966" spans="4:4">
      <c r="D31966"/>
    </row>
    <row r="31967" spans="4:4">
      <c r="D31967"/>
    </row>
    <row r="31968" spans="4:4">
      <c r="D31968"/>
    </row>
    <row r="31969" spans="4:4">
      <c r="D31969"/>
    </row>
    <row r="31970" spans="4:4">
      <c r="D31970"/>
    </row>
    <row r="31971" spans="4:4">
      <c r="D31971"/>
    </row>
    <row r="31972" spans="4:4">
      <c r="D31972"/>
    </row>
    <row r="31973" spans="4:4">
      <c r="D31973"/>
    </row>
    <row r="31974" spans="4:4">
      <c r="D31974"/>
    </row>
    <row r="31975" spans="4:4">
      <c r="D31975"/>
    </row>
    <row r="31976" spans="4:4">
      <c r="D31976"/>
    </row>
    <row r="31977" spans="4:4">
      <c r="D31977"/>
    </row>
    <row r="31978" spans="4:4">
      <c r="D31978"/>
    </row>
    <row r="31979" spans="4:4">
      <c r="D31979"/>
    </row>
    <row r="31980" spans="4:4">
      <c r="D31980"/>
    </row>
    <row r="31981" spans="4:4">
      <c r="D31981"/>
    </row>
    <row r="31982" spans="4:4">
      <c r="D31982"/>
    </row>
    <row r="31983" spans="4:4">
      <c r="D31983"/>
    </row>
    <row r="31984" spans="4:4">
      <c r="D31984"/>
    </row>
    <row r="31985" spans="4:4">
      <c r="D31985"/>
    </row>
    <row r="31986" spans="4:4">
      <c r="D31986"/>
    </row>
    <row r="31987" spans="4:4">
      <c r="D31987"/>
    </row>
    <row r="31988" spans="4:4">
      <c r="D31988"/>
    </row>
    <row r="31989" spans="4:4">
      <c r="D31989"/>
    </row>
    <row r="31990" spans="4:4">
      <c r="D31990"/>
    </row>
    <row r="31991" spans="4:4">
      <c r="D31991"/>
    </row>
    <row r="31992" spans="4:4">
      <c r="D31992"/>
    </row>
    <row r="31993" spans="4:4">
      <c r="D31993"/>
    </row>
    <row r="31994" spans="4:4">
      <c r="D31994"/>
    </row>
    <row r="31995" spans="4:4">
      <c r="D31995"/>
    </row>
    <row r="31996" spans="4:4">
      <c r="D31996"/>
    </row>
    <row r="31997" spans="4:4">
      <c r="D31997"/>
    </row>
    <row r="31998" spans="4:4">
      <c r="D31998"/>
    </row>
    <row r="31999" spans="4:4">
      <c r="D31999"/>
    </row>
    <row r="32000" spans="4:4">
      <c r="D32000"/>
    </row>
    <row r="32001" spans="4:4">
      <c r="D32001"/>
    </row>
    <row r="32002" spans="4:4">
      <c r="D32002"/>
    </row>
    <row r="32003" spans="4:4">
      <c r="D32003"/>
    </row>
    <row r="32004" spans="4:4">
      <c r="D32004"/>
    </row>
    <row r="32005" spans="4:4">
      <c r="D32005"/>
    </row>
    <row r="32006" spans="4:4">
      <c r="D32006"/>
    </row>
    <row r="32007" spans="4:4">
      <c r="D32007"/>
    </row>
    <row r="32008" spans="4:4">
      <c r="D32008"/>
    </row>
    <row r="32009" spans="4:4">
      <c r="D32009"/>
    </row>
    <row r="32010" spans="4:4">
      <c r="D32010"/>
    </row>
    <row r="32011" spans="4:4">
      <c r="D32011"/>
    </row>
    <row r="32012" spans="4:4">
      <c r="D32012"/>
    </row>
    <row r="32013" spans="4:4">
      <c r="D32013"/>
    </row>
    <row r="32014" spans="4:4">
      <c r="D32014"/>
    </row>
    <row r="32015" spans="4:4">
      <c r="D32015"/>
    </row>
    <row r="32016" spans="4:4">
      <c r="D32016"/>
    </row>
    <row r="32017" spans="4:4">
      <c r="D32017"/>
    </row>
    <row r="32018" spans="4:4">
      <c r="D32018"/>
    </row>
    <row r="32019" spans="4:4">
      <c r="D32019"/>
    </row>
    <row r="32020" spans="4:4">
      <c r="D32020"/>
    </row>
    <row r="32021" spans="4:4">
      <c r="D32021"/>
    </row>
    <row r="32022" spans="4:4">
      <c r="D32022"/>
    </row>
    <row r="32023" spans="4:4">
      <c r="D32023"/>
    </row>
    <row r="32024" spans="4:4">
      <c r="D32024"/>
    </row>
    <row r="32025" spans="4:4">
      <c r="D32025"/>
    </row>
    <row r="32026" spans="4:4">
      <c r="D32026"/>
    </row>
    <row r="32027" spans="4:4">
      <c r="D32027"/>
    </row>
    <row r="32028" spans="4:4">
      <c r="D32028"/>
    </row>
    <row r="32029" spans="4:4">
      <c r="D32029"/>
    </row>
    <row r="32030" spans="4:4">
      <c r="D32030"/>
    </row>
    <row r="32031" spans="4:4">
      <c r="D32031"/>
    </row>
    <row r="32032" spans="4:4">
      <c r="D32032"/>
    </row>
    <row r="32033" spans="4:4">
      <c r="D32033"/>
    </row>
    <row r="32034" spans="4:4">
      <c r="D32034"/>
    </row>
    <row r="32035" spans="4:4">
      <c r="D32035"/>
    </row>
    <row r="32036" spans="4:4">
      <c r="D32036"/>
    </row>
    <row r="32037" spans="4:4">
      <c r="D32037"/>
    </row>
    <row r="32038" spans="4:4">
      <c r="D32038"/>
    </row>
    <row r="32039" spans="4:4">
      <c r="D32039"/>
    </row>
    <row r="32040" spans="4:4">
      <c r="D32040"/>
    </row>
    <row r="32041" spans="4:4">
      <c r="D32041"/>
    </row>
    <row r="32042" spans="4:4">
      <c r="D32042"/>
    </row>
    <row r="32043" spans="4:4">
      <c r="D32043"/>
    </row>
    <row r="32044" spans="4:4">
      <c r="D32044"/>
    </row>
    <row r="32045" spans="4:4">
      <c r="D32045"/>
    </row>
    <row r="32046" spans="4:4">
      <c r="D32046"/>
    </row>
    <row r="32047" spans="4:4">
      <c r="D32047"/>
    </row>
    <row r="32048" spans="4:4">
      <c r="D32048"/>
    </row>
    <row r="32049" spans="4:4">
      <c r="D32049"/>
    </row>
    <row r="32050" spans="4:4">
      <c r="D32050"/>
    </row>
    <row r="32051" spans="4:4">
      <c r="D32051"/>
    </row>
    <row r="32052" spans="4:4">
      <c r="D32052"/>
    </row>
    <row r="32053" spans="4:4">
      <c r="D32053"/>
    </row>
    <row r="32054" spans="4:4">
      <c r="D32054"/>
    </row>
    <row r="32055" spans="4:4">
      <c r="D32055"/>
    </row>
    <row r="32056" spans="4:4">
      <c r="D32056"/>
    </row>
    <row r="32057" spans="4:4">
      <c r="D32057"/>
    </row>
    <row r="32058" spans="4:4">
      <c r="D32058"/>
    </row>
    <row r="32059" spans="4:4">
      <c r="D32059"/>
    </row>
    <row r="32060" spans="4:4">
      <c r="D32060"/>
    </row>
    <row r="32061" spans="4:4">
      <c r="D32061"/>
    </row>
    <row r="32062" spans="4:4">
      <c r="D32062"/>
    </row>
    <row r="32063" spans="4:4">
      <c r="D32063"/>
    </row>
    <row r="32064" spans="4:4">
      <c r="D32064"/>
    </row>
    <row r="32065" spans="4:4">
      <c r="D32065"/>
    </row>
    <row r="32066" spans="4:4">
      <c r="D32066"/>
    </row>
    <row r="32067" spans="4:4">
      <c r="D32067"/>
    </row>
    <row r="32068" spans="4:4">
      <c r="D32068"/>
    </row>
    <row r="32069" spans="4:4">
      <c r="D32069"/>
    </row>
    <row r="32070" spans="4:4">
      <c r="D32070"/>
    </row>
    <row r="32071" spans="4:4">
      <c r="D32071"/>
    </row>
    <row r="32072" spans="4:4">
      <c r="D32072"/>
    </row>
    <row r="32073" spans="4:4">
      <c r="D32073"/>
    </row>
    <row r="32074" spans="4:4">
      <c r="D32074"/>
    </row>
    <row r="32075" spans="4:4">
      <c r="D32075"/>
    </row>
    <row r="32076" spans="4:4">
      <c r="D32076"/>
    </row>
    <row r="32077" spans="4:4">
      <c r="D32077"/>
    </row>
    <row r="32078" spans="4:4">
      <c r="D32078"/>
    </row>
    <row r="32079" spans="4:4">
      <c r="D32079"/>
    </row>
    <row r="32080" spans="4:4">
      <c r="D32080"/>
    </row>
    <row r="32081" spans="4:4">
      <c r="D32081"/>
    </row>
    <row r="32082" spans="4:4">
      <c r="D32082"/>
    </row>
    <row r="32083" spans="4:4">
      <c r="D32083"/>
    </row>
    <row r="32084" spans="4:4">
      <c r="D32084"/>
    </row>
    <row r="32085" spans="4:4">
      <c r="D32085"/>
    </row>
    <row r="32086" spans="4:4">
      <c r="D32086"/>
    </row>
    <row r="32087" spans="4:4">
      <c r="D32087"/>
    </row>
    <row r="32088" spans="4:4">
      <c r="D32088"/>
    </row>
    <row r="32089" spans="4:4">
      <c r="D32089"/>
    </row>
    <row r="32090" spans="4:4">
      <c r="D32090"/>
    </row>
    <row r="32091" spans="4:4">
      <c r="D32091"/>
    </row>
    <row r="32092" spans="4:4">
      <c r="D32092"/>
    </row>
    <row r="32093" spans="4:4">
      <c r="D32093"/>
    </row>
    <row r="32094" spans="4:4">
      <c r="D32094"/>
    </row>
    <row r="32095" spans="4:4">
      <c r="D32095"/>
    </row>
    <row r="32096" spans="4:4">
      <c r="D32096"/>
    </row>
    <row r="32097" spans="4:4">
      <c r="D32097"/>
    </row>
    <row r="32098" spans="4:4">
      <c r="D32098"/>
    </row>
    <row r="32099" spans="4:4">
      <c r="D32099"/>
    </row>
    <row r="32100" spans="4:4">
      <c r="D32100"/>
    </row>
    <row r="32101" spans="4:4">
      <c r="D32101"/>
    </row>
    <row r="32102" spans="4:4">
      <c r="D32102"/>
    </row>
    <row r="32103" spans="4:4">
      <c r="D32103"/>
    </row>
    <row r="32104" spans="4:4">
      <c r="D32104"/>
    </row>
    <row r="32105" spans="4:4">
      <c r="D32105"/>
    </row>
    <row r="32106" spans="4:4">
      <c r="D32106"/>
    </row>
    <row r="32107" spans="4:4">
      <c r="D32107"/>
    </row>
    <row r="32108" spans="4:4">
      <c r="D32108"/>
    </row>
    <row r="32109" spans="4:4">
      <c r="D32109"/>
    </row>
    <row r="32110" spans="4:4">
      <c r="D32110"/>
    </row>
    <row r="32111" spans="4:4">
      <c r="D32111"/>
    </row>
    <row r="32112" spans="4:4">
      <c r="D32112"/>
    </row>
    <row r="32113" spans="4:4">
      <c r="D32113"/>
    </row>
    <row r="32114" spans="4:4">
      <c r="D32114"/>
    </row>
    <row r="32115" spans="4:4">
      <c r="D32115"/>
    </row>
    <row r="32116" spans="4:4">
      <c r="D32116"/>
    </row>
    <row r="32117" spans="4:4">
      <c r="D32117"/>
    </row>
    <row r="32118" spans="4:4">
      <c r="D32118"/>
    </row>
    <row r="32119" spans="4:4">
      <c r="D32119"/>
    </row>
    <row r="32120" spans="4:4">
      <c r="D32120"/>
    </row>
    <row r="32121" spans="4:4">
      <c r="D32121"/>
    </row>
    <row r="32122" spans="4:4">
      <c r="D32122"/>
    </row>
    <row r="32123" spans="4:4">
      <c r="D32123"/>
    </row>
    <row r="32124" spans="4:4">
      <c r="D32124"/>
    </row>
    <row r="32125" spans="4:4">
      <c r="D32125"/>
    </row>
    <row r="32126" spans="4:4">
      <c r="D32126"/>
    </row>
    <row r="32127" spans="4:4">
      <c r="D32127"/>
    </row>
    <row r="32128" spans="4:4">
      <c r="D32128"/>
    </row>
    <row r="32129" spans="4:4">
      <c r="D32129"/>
    </row>
    <row r="32130" spans="4:4">
      <c r="D32130"/>
    </row>
    <row r="32131" spans="4:4">
      <c r="D32131"/>
    </row>
    <row r="32132" spans="4:4">
      <c r="D32132"/>
    </row>
    <row r="32133" spans="4:4">
      <c r="D32133"/>
    </row>
    <row r="32134" spans="4:4">
      <c r="D32134"/>
    </row>
    <row r="32135" spans="4:4">
      <c r="D32135"/>
    </row>
    <row r="32136" spans="4:4">
      <c r="D32136"/>
    </row>
    <row r="32137" spans="4:4">
      <c r="D32137"/>
    </row>
    <row r="32138" spans="4:4">
      <c r="D32138"/>
    </row>
    <row r="32139" spans="4:4">
      <c r="D32139"/>
    </row>
    <row r="32140" spans="4:4">
      <c r="D32140"/>
    </row>
    <row r="32141" spans="4:4">
      <c r="D32141"/>
    </row>
    <row r="32142" spans="4:4">
      <c r="D32142"/>
    </row>
    <row r="32143" spans="4:4">
      <c r="D32143"/>
    </row>
    <row r="32144" spans="4:4">
      <c r="D32144"/>
    </row>
    <row r="32145" spans="4:4">
      <c r="D32145"/>
    </row>
    <row r="32146" spans="4:4">
      <c r="D32146"/>
    </row>
    <row r="32147" spans="4:4">
      <c r="D32147"/>
    </row>
    <row r="32148" spans="4:4">
      <c r="D32148"/>
    </row>
    <row r="32149" spans="4:4">
      <c r="D32149"/>
    </row>
    <row r="32150" spans="4:4">
      <c r="D32150"/>
    </row>
    <row r="32151" spans="4:4">
      <c r="D32151"/>
    </row>
    <row r="32152" spans="4:4">
      <c r="D32152"/>
    </row>
    <row r="32153" spans="4:4">
      <c r="D32153"/>
    </row>
    <row r="32154" spans="4:4">
      <c r="D32154"/>
    </row>
    <row r="32155" spans="4:4">
      <c r="D32155"/>
    </row>
    <row r="32156" spans="4:4">
      <c r="D32156"/>
    </row>
    <row r="32157" spans="4:4">
      <c r="D32157"/>
    </row>
    <row r="32158" spans="4:4">
      <c r="D32158"/>
    </row>
    <row r="32159" spans="4:4">
      <c r="D32159"/>
    </row>
    <row r="32160" spans="4:4">
      <c r="D32160"/>
    </row>
    <row r="32161" spans="4:4">
      <c r="D32161"/>
    </row>
    <row r="32162" spans="4:4">
      <c r="D32162"/>
    </row>
    <row r="32163" spans="4:4">
      <c r="D32163"/>
    </row>
    <row r="32164" spans="4:4">
      <c r="D32164"/>
    </row>
    <row r="32165" spans="4:4">
      <c r="D32165"/>
    </row>
    <row r="32166" spans="4:4">
      <c r="D32166"/>
    </row>
    <row r="32167" spans="4:4">
      <c r="D32167"/>
    </row>
    <row r="32168" spans="4:4">
      <c r="D32168"/>
    </row>
    <row r="32169" spans="4:4">
      <c r="D32169"/>
    </row>
    <row r="32170" spans="4:4">
      <c r="D32170"/>
    </row>
    <row r="32171" spans="4:4">
      <c r="D32171"/>
    </row>
    <row r="32172" spans="4:4">
      <c r="D32172"/>
    </row>
    <row r="32173" spans="4:4">
      <c r="D32173"/>
    </row>
    <row r="32174" spans="4:4">
      <c r="D32174"/>
    </row>
    <row r="32175" spans="4:4">
      <c r="D32175"/>
    </row>
    <row r="32176" spans="4:4">
      <c r="D32176"/>
    </row>
    <row r="32177" spans="4:4">
      <c r="D32177"/>
    </row>
    <row r="32178" spans="4:4">
      <c r="D32178"/>
    </row>
    <row r="32179" spans="4:4">
      <c r="D32179"/>
    </row>
    <row r="32180" spans="4:4">
      <c r="D32180"/>
    </row>
    <row r="32181" spans="4:4">
      <c r="D32181"/>
    </row>
    <row r="32182" spans="4:4">
      <c r="D32182"/>
    </row>
    <row r="32183" spans="4:4">
      <c r="D32183"/>
    </row>
    <row r="32184" spans="4:4">
      <c r="D32184"/>
    </row>
    <row r="32185" spans="4:4">
      <c r="D32185"/>
    </row>
    <row r="32186" spans="4:4">
      <c r="D32186"/>
    </row>
    <row r="32187" spans="4:4">
      <c r="D32187"/>
    </row>
    <row r="32188" spans="4:4">
      <c r="D32188"/>
    </row>
    <row r="32189" spans="4:4">
      <c r="D32189"/>
    </row>
    <row r="32190" spans="4:4">
      <c r="D32190"/>
    </row>
    <row r="32191" spans="4:4">
      <c r="D32191"/>
    </row>
    <row r="32192" spans="4:4">
      <c r="D32192"/>
    </row>
    <row r="32193" spans="4:4">
      <c r="D32193"/>
    </row>
    <row r="32194" spans="4:4">
      <c r="D32194"/>
    </row>
    <row r="32195" spans="4:4">
      <c r="D32195"/>
    </row>
    <row r="32196" spans="4:4">
      <c r="D32196"/>
    </row>
    <row r="32197" spans="4:4">
      <c r="D32197"/>
    </row>
    <row r="32198" spans="4:4">
      <c r="D32198"/>
    </row>
    <row r="32199" spans="4:4">
      <c r="D32199"/>
    </row>
    <row r="32200" spans="4:4">
      <c r="D32200"/>
    </row>
    <row r="32201" spans="4:4">
      <c r="D32201"/>
    </row>
    <row r="32202" spans="4:4">
      <c r="D32202"/>
    </row>
    <row r="32203" spans="4:4">
      <c r="D32203"/>
    </row>
    <row r="32204" spans="4:4">
      <c r="D32204"/>
    </row>
    <row r="32205" spans="4:4">
      <c r="D32205"/>
    </row>
    <row r="32206" spans="4:4">
      <c r="D32206"/>
    </row>
    <row r="32207" spans="4:4">
      <c r="D32207"/>
    </row>
    <row r="32208" spans="4:4">
      <c r="D32208"/>
    </row>
    <row r="32209" spans="4:4">
      <c r="D32209"/>
    </row>
    <row r="32210" spans="4:4">
      <c r="D32210"/>
    </row>
    <row r="32211" spans="4:4">
      <c r="D32211"/>
    </row>
    <row r="32212" spans="4:4">
      <c r="D32212"/>
    </row>
    <row r="32213" spans="4:4">
      <c r="D32213"/>
    </row>
    <row r="32214" spans="4:4">
      <c r="D32214"/>
    </row>
    <row r="32215" spans="4:4">
      <c r="D32215"/>
    </row>
    <row r="32216" spans="4:4">
      <c r="D32216"/>
    </row>
    <row r="32217" spans="4:4">
      <c r="D32217"/>
    </row>
    <row r="32218" spans="4:4">
      <c r="D32218"/>
    </row>
    <row r="32219" spans="4:4">
      <c r="D32219"/>
    </row>
    <row r="32220" spans="4:4">
      <c r="D32220"/>
    </row>
    <row r="32221" spans="4:4">
      <c r="D32221"/>
    </row>
    <row r="32222" spans="4:4">
      <c r="D32222"/>
    </row>
    <row r="32223" spans="4:4">
      <c r="D32223"/>
    </row>
    <row r="32224" spans="4:4">
      <c r="D32224"/>
    </row>
    <row r="32225" spans="4:4">
      <c r="D32225"/>
    </row>
    <row r="32226" spans="4:4">
      <c r="D32226"/>
    </row>
    <row r="32227" spans="4:4">
      <c r="D32227"/>
    </row>
    <row r="32228" spans="4:4">
      <c r="D32228"/>
    </row>
    <row r="32229" spans="4:4">
      <c r="D32229"/>
    </row>
    <row r="32230" spans="4:4">
      <c r="D32230"/>
    </row>
    <row r="32231" spans="4:4">
      <c r="D32231"/>
    </row>
    <row r="32232" spans="4:4">
      <c r="D32232"/>
    </row>
    <row r="32233" spans="4:4">
      <c r="D32233"/>
    </row>
    <row r="32234" spans="4:4">
      <c r="D32234"/>
    </row>
    <row r="32235" spans="4:4">
      <c r="D32235"/>
    </row>
    <row r="32236" spans="4:4">
      <c r="D32236"/>
    </row>
    <row r="32237" spans="4:4">
      <c r="D32237"/>
    </row>
    <row r="32238" spans="4:4">
      <c r="D32238"/>
    </row>
    <row r="32239" spans="4:4">
      <c r="D32239"/>
    </row>
    <row r="32240" spans="4:4">
      <c r="D32240"/>
    </row>
    <row r="32241" spans="4:4">
      <c r="D32241"/>
    </row>
    <row r="32242" spans="4:4">
      <c r="D32242"/>
    </row>
    <row r="32243" spans="4:4">
      <c r="D32243"/>
    </row>
    <row r="32244" spans="4:4">
      <c r="D32244"/>
    </row>
    <row r="32245" spans="4:4">
      <c r="D32245"/>
    </row>
    <row r="32246" spans="4:4">
      <c r="D32246"/>
    </row>
    <row r="32247" spans="4:4">
      <c r="D32247"/>
    </row>
    <row r="32248" spans="4:4">
      <c r="D32248"/>
    </row>
    <row r="32249" spans="4:4">
      <c r="D32249"/>
    </row>
    <row r="32250" spans="4:4">
      <c r="D32250"/>
    </row>
    <row r="32251" spans="4:4">
      <c r="D32251"/>
    </row>
    <row r="32252" spans="4:4">
      <c r="D32252"/>
    </row>
    <row r="32253" spans="4:4">
      <c r="D32253"/>
    </row>
    <row r="32254" spans="4:4">
      <c r="D32254"/>
    </row>
    <row r="32255" spans="4:4">
      <c r="D32255"/>
    </row>
    <row r="32256" spans="4:4">
      <c r="D32256"/>
    </row>
    <row r="32257" spans="4:4">
      <c r="D32257"/>
    </row>
    <row r="32258" spans="4:4">
      <c r="D32258"/>
    </row>
    <row r="32259" spans="4:4">
      <c r="D32259"/>
    </row>
    <row r="32260" spans="4:4">
      <c r="D32260"/>
    </row>
    <row r="32261" spans="4:4">
      <c r="D32261"/>
    </row>
    <row r="32262" spans="4:4">
      <c r="D32262"/>
    </row>
    <row r="32263" spans="4:4">
      <c r="D32263"/>
    </row>
    <row r="32264" spans="4:4">
      <c r="D32264"/>
    </row>
    <row r="32265" spans="4:4">
      <c r="D32265"/>
    </row>
    <row r="32266" spans="4:4">
      <c r="D32266"/>
    </row>
    <row r="32267" spans="4:4">
      <c r="D32267"/>
    </row>
    <row r="32268" spans="4:4">
      <c r="D32268"/>
    </row>
    <row r="32269" spans="4:4">
      <c r="D32269"/>
    </row>
    <row r="32270" spans="4:4">
      <c r="D32270"/>
    </row>
    <row r="32271" spans="4:4">
      <c r="D32271"/>
    </row>
    <row r="32272" spans="4:4">
      <c r="D32272"/>
    </row>
    <row r="32273" spans="4:4">
      <c r="D32273"/>
    </row>
    <row r="32274" spans="4:4">
      <c r="D32274"/>
    </row>
    <row r="32275" spans="4:4">
      <c r="D32275"/>
    </row>
    <row r="32276" spans="4:4">
      <c r="D32276"/>
    </row>
    <row r="32277" spans="4:4">
      <c r="D32277"/>
    </row>
    <row r="32278" spans="4:4">
      <c r="D32278"/>
    </row>
    <row r="32279" spans="4:4">
      <c r="D32279"/>
    </row>
    <row r="32280" spans="4:4">
      <c r="D32280"/>
    </row>
    <row r="32281" spans="4:4">
      <c r="D32281"/>
    </row>
    <row r="32282" spans="4:4">
      <c r="D32282"/>
    </row>
    <row r="32283" spans="4:4">
      <c r="D32283"/>
    </row>
    <row r="32284" spans="4:4">
      <c r="D32284"/>
    </row>
    <row r="32285" spans="4:4">
      <c r="D32285"/>
    </row>
    <row r="32286" spans="4:4">
      <c r="D32286"/>
    </row>
    <row r="32287" spans="4:4">
      <c r="D32287"/>
    </row>
    <row r="32288" spans="4:4">
      <c r="D32288"/>
    </row>
    <row r="32289" spans="4:4">
      <c r="D32289"/>
    </row>
    <row r="32290" spans="4:4">
      <c r="D32290"/>
    </row>
    <row r="32291" spans="4:4">
      <c r="D32291"/>
    </row>
    <row r="32292" spans="4:4">
      <c r="D32292"/>
    </row>
    <row r="32293" spans="4:4">
      <c r="D32293"/>
    </row>
    <row r="32294" spans="4:4">
      <c r="D32294"/>
    </row>
    <row r="32295" spans="4:4">
      <c r="D32295"/>
    </row>
    <row r="32296" spans="4:4">
      <c r="D32296"/>
    </row>
    <row r="32297" spans="4:4">
      <c r="D32297"/>
    </row>
    <row r="32298" spans="4:4">
      <c r="D32298"/>
    </row>
    <row r="32299" spans="4:4">
      <c r="D32299"/>
    </row>
    <row r="32300" spans="4:4">
      <c r="D32300"/>
    </row>
    <row r="32301" spans="4:4">
      <c r="D32301"/>
    </row>
    <row r="32302" spans="4:4">
      <c r="D32302"/>
    </row>
    <row r="32303" spans="4:4">
      <c r="D32303"/>
    </row>
    <row r="32304" spans="4:4">
      <c r="D32304"/>
    </row>
    <row r="32305" spans="4:4">
      <c r="D32305"/>
    </row>
    <row r="32306" spans="4:4">
      <c r="D32306"/>
    </row>
    <row r="32307" spans="4:4">
      <c r="D32307"/>
    </row>
    <row r="32308" spans="4:4">
      <c r="D32308"/>
    </row>
    <row r="32309" spans="4:4">
      <c r="D32309"/>
    </row>
    <row r="32310" spans="4:4">
      <c r="D32310"/>
    </row>
    <row r="32311" spans="4:4">
      <c r="D32311"/>
    </row>
    <row r="32312" spans="4:4">
      <c r="D32312"/>
    </row>
    <row r="32313" spans="4:4">
      <c r="D32313"/>
    </row>
    <row r="32314" spans="4:4">
      <c r="D32314"/>
    </row>
    <row r="32315" spans="4:4">
      <c r="D32315"/>
    </row>
    <row r="32316" spans="4:4">
      <c r="D32316"/>
    </row>
    <row r="32317" spans="4:4">
      <c r="D32317"/>
    </row>
    <row r="32318" spans="4:4">
      <c r="D32318"/>
    </row>
    <row r="32319" spans="4:4">
      <c r="D32319"/>
    </row>
    <row r="32320" spans="4:4">
      <c r="D32320"/>
    </row>
    <row r="32321" spans="4:4">
      <c r="D32321"/>
    </row>
    <row r="32322" spans="4:4">
      <c r="D32322"/>
    </row>
    <row r="32323" spans="4:4">
      <c r="D32323"/>
    </row>
    <row r="32324" spans="4:4">
      <c r="D32324"/>
    </row>
    <row r="32325" spans="4:4">
      <c r="D32325"/>
    </row>
    <row r="32326" spans="4:4">
      <c r="D32326"/>
    </row>
    <row r="32327" spans="4:4">
      <c r="D32327"/>
    </row>
    <row r="32328" spans="4:4">
      <c r="D32328"/>
    </row>
    <row r="32329" spans="4:4">
      <c r="D32329"/>
    </row>
    <row r="32330" spans="4:4">
      <c r="D32330"/>
    </row>
    <row r="32331" spans="4:4">
      <c r="D32331"/>
    </row>
    <row r="32332" spans="4:4">
      <c r="D32332"/>
    </row>
    <row r="32333" spans="4:4">
      <c r="D32333"/>
    </row>
    <row r="32334" spans="4:4">
      <c r="D32334"/>
    </row>
    <row r="32335" spans="4:4">
      <c r="D32335"/>
    </row>
    <row r="32336" spans="4:4">
      <c r="D32336"/>
    </row>
    <row r="32337" spans="4:4">
      <c r="D32337"/>
    </row>
    <row r="32338" spans="4:4">
      <c r="D32338"/>
    </row>
    <row r="32339" spans="4:4">
      <c r="D32339"/>
    </row>
    <row r="32340" spans="4:4">
      <c r="D32340"/>
    </row>
    <row r="32341" spans="4:4">
      <c r="D32341"/>
    </row>
    <row r="32342" spans="4:4">
      <c r="D32342"/>
    </row>
    <row r="32343" spans="4:4">
      <c r="D32343"/>
    </row>
    <row r="32344" spans="4:4">
      <c r="D32344"/>
    </row>
    <row r="32345" spans="4:4">
      <c r="D32345"/>
    </row>
    <row r="32346" spans="4:4">
      <c r="D32346"/>
    </row>
    <row r="32347" spans="4:4">
      <c r="D32347"/>
    </row>
    <row r="32348" spans="4:4">
      <c r="D32348"/>
    </row>
    <row r="32349" spans="4:4">
      <c r="D32349"/>
    </row>
    <row r="32350" spans="4:4">
      <c r="D32350"/>
    </row>
    <row r="32351" spans="4:4">
      <c r="D32351"/>
    </row>
    <row r="32352" spans="4:4">
      <c r="D32352"/>
    </row>
    <row r="32353" spans="4:4">
      <c r="D32353"/>
    </row>
    <row r="32354" spans="4:4">
      <c r="D32354"/>
    </row>
    <row r="32355" spans="4:4">
      <c r="D32355"/>
    </row>
    <row r="32356" spans="4:4">
      <c r="D32356"/>
    </row>
    <row r="32357" spans="4:4">
      <c r="D32357"/>
    </row>
    <row r="32358" spans="4:4">
      <c r="D32358"/>
    </row>
    <row r="32359" spans="4:4">
      <c r="D32359"/>
    </row>
    <row r="32360" spans="4:4">
      <c r="D32360"/>
    </row>
    <row r="32361" spans="4:4">
      <c r="D32361"/>
    </row>
    <row r="32362" spans="4:4">
      <c r="D32362"/>
    </row>
    <row r="32363" spans="4:4">
      <c r="D32363"/>
    </row>
    <row r="32364" spans="4:4">
      <c r="D32364"/>
    </row>
    <row r="32365" spans="4:4">
      <c r="D32365"/>
    </row>
    <row r="32366" spans="4:4">
      <c r="D32366"/>
    </row>
    <row r="32367" spans="4:4">
      <c r="D32367"/>
    </row>
    <row r="32368" spans="4:4">
      <c r="D32368"/>
    </row>
    <row r="32369" spans="4:4">
      <c r="D32369"/>
    </row>
    <row r="32370" spans="4:4">
      <c r="D32370"/>
    </row>
    <row r="32371" spans="4:4">
      <c r="D32371"/>
    </row>
    <row r="32372" spans="4:4">
      <c r="D32372"/>
    </row>
    <row r="32373" spans="4:4">
      <c r="D32373"/>
    </row>
    <row r="32374" spans="4:4">
      <c r="D32374"/>
    </row>
    <row r="32375" spans="4:4">
      <c r="D32375"/>
    </row>
    <row r="32376" spans="4:4">
      <c r="D32376"/>
    </row>
    <row r="32377" spans="4:4">
      <c r="D32377"/>
    </row>
    <row r="32378" spans="4:4">
      <c r="D32378"/>
    </row>
    <row r="32379" spans="4:4">
      <c r="D32379"/>
    </row>
    <row r="32380" spans="4:4">
      <c r="D32380"/>
    </row>
    <row r="32381" spans="4:4">
      <c r="D32381"/>
    </row>
    <row r="32382" spans="4:4">
      <c r="D32382"/>
    </row>
    <row r="32383" spans="4:4">
      <c r="D32383"/>
    </row>
    <row r="32384" spans="4:4">
      <c r="D32384"/>
    </row>
    <row r="32385" spans="4:4">
      <c r="D32385"/>
    </row>
    <row r="32386" spans="4:4">
      <c r="D32386"/>
    </row>
    <row r="32387" spans="4:4">
      <c r="D32387"/>
    </row>
    <row r="32388" spans="4:4">
      <c r="D32388"/>
    </row>
    <row r="32389" spans="4:4">
      <c r="D32389"/>
    </row>
    <row r="32390" spans="4:4">
      <c r="D32390"/>
    </row>
    <row r="32391" spans="4:4">
      <c r="D32391"/>
    </row>
    <row r="32392" spans="4:4">
      <c r="D32392"/>
    </row>
    <row r="32393" spans="4:4">
      <c r="D32393"/>
    </row>
    <row r="32394" spans="4:4">
      <c r="D32394"/>
    </row>
    <row r="32395" spans="4:4">
      <c r="D32395"/>
    </row>
    <row r="32396" spans="4:4">
      <c r="D32396"/>
    </row>
    <row r="32397" spans="4:4">
      <c r="D32397"/>
    </row>
    <row r="32398" spans="4:4">
      <c r="D32398"/>
    </row>
    <row r="32399" spans="4:4">
      <c r="D32399"/>
    </row>
    <row r="32400" spans="4:4">
      <c r="D32400"/>
    </row>
    <row r="32401" spans="4:4">
      <c r="D32401"/>
    </row>
    <row r="32402" spans="4:4">
      <c r="D32402"/>
    </row>
    <row r="32403" spans="4:4">
      <c r="D32403"/>
    </row>
    <row r="32404" spans="4:4">
      <c r="D32404"/>
    </row>
    <row r="32405" spans="4:4">
      <c r="D32405"/>
    </row>
    <row r="32406" spans="4:4">
      <c r="D32406"/>
    </row>
    <row r="32407" spans="4:4">
      <c r="D32407"/>
    </row>
    <row r="32408" spans="4:4">
      <c r="D32408"/>
    </row>
    <row r="32409" spans="4:4">
      <c r="D32409"/>
    </row>
    <row r="32410" spans="4:4">
      <c r="D32410"/>
    </row>
    <row r="32411" spans="4:4">
      <c r="D32411"/>
    </row>
    <row r="32412" spans="4:4">
      <c r="D32412"/>
    </row>
    <row r="32413" spans="4:4">
      <c r="D32413"/>
    </row>
    <row r="32414" spans="4:4">
      <c r="D32414"/>
    </row>
    <row r="32415" spans="4:4">
      <c r="D32415"/>
    </row>
    <row r="32416" spans="4:4">
      <c r="D32416"/>
    </row>
    <row r="32417" spans="4:4">
      <c r="D32417"/>
    </row>
    <row r="32418" spans="4:4">
      <c r="D32418"/>
    </row>
    <row r="32419" spans="4:4">
      <c r="D32419"/>
    </row>
    <row r="32420" spans="4:4">
      <c r="D32420"/>
    </row>
    <row r="32421" spans="4:4">
      <c r="D32421"/>
    </row>
    <row r="32422" spans="4:4">
      <c r="D32422"/>
    </row>
    <row r="32423" spans="4:4">
      <c r="D32423"/>
    </row>
    <row r="32424" spans="4:4">
      <c r="D32424"/>
    </row>
    <row r="32425" spans="4:4">
      <c r="D32425"/>
    </row>
    <row r="32426" spans="4:4">
      <c r="D32426"/>
    </row>
    <row r="32427" spans="4:4">
      <c r="D32427"/>
    </row>
    <row r="32428" spans="4:4">
      <c r="D32428"/>
    </row>
    <row r="32429" spans="4:4">
      <c r="D32429"/>
    </row>
    <row r="32430" spans="4:4">
      <c r="D32430"/>
    </row>
    <row r="32431" spans="4:4">
      <c r="D32431"/>
    </row>
    <row r="32432" spans="4:4">
      <c r="D32432"/>
    </row>
    <row r="32433" spans="4:4">
      <c r="D32433"/>
    </row>
    <row r="32434" spans="4:4">
      <c r="D32434"/>
    </row>
    <row r="32435" spans="4:4">
      <c r="D32435"/>
    </row>
    <row r="32436" spans="4:4">
      <c r="D32436"/>
    </row>
    <row r="32437" spans="4:4">
      <c r="D32437"/>
    </row>
    <row r="32438" spans="4:4">
      <c r="D32438"/>
    </row>
    <row r="32439" spans="4:4">
      <c r="D32439"/>
    </row>
    <row r="32440" spans="4:4">
      <c r="D32440"/>
    </row>
    <row r="32441" spans="4:4">
      <c r="D32441"/>
    </row>
    <row r="32442" spans="4:4">
      <c r="D32442"/>
    </row>
    <row r="32443" spans="4:4">
      <c r="D32443"/>
    </row>
    <row r="32444" spans="4:4">
      <c r="D32444"/>
    </row>
    <row r="32445" spans="4:4">
      <c r="D32445"/>
    </row>
    <row r="32446" spans="4:4">
      <c r="D32446"/>
    </row>
    <row r="32447" spans="4:4">
      <c r="D32447"/>
    </row>
    <row r="32448" spans="4:4">
      <c r="D32448"/>
    </row>
    <row r="32449" spans="4:4">
      <c r="D32449"/>
    </row>
    <row r="32450" spans="4:4">
      <c r="D32450"/>
    </row>
    <row r="32451" spans="4:4">
      <c r="D32451"/>
    </row>
    <row r="32452" spans="4:4">
      <c r="D32452"/>
    </row>
    <row r="32453" spans="4:4">
      <c r="D32453"/>
    </row>
    <row r="32454" spans="4:4">
      <c r="D32454"/>
    </row>
    <row r="32455" spans="4:4">
      <c r="D32455"/>
    </row>
    <row r="32456" spans="4:4">
      <c r="D32456"/>
    </row>
    <row r="32457" spans="4:4">
      <c r="D32457"/>
    </row>
    <row r="32458" spans="4:4">
      <c r="D32458"/>
    </row>
    <row r="32459" spans="4:4">
      <c r="D32459"/>
    </row>
    <row r="32460" spans="4:4">
      <c r="D32460"/>
    </row>
    <row r="32461" spans="4:4">
      <c r="D32461"/>
    </row>
    <row r="32462" spans="4:4">
      <c r="D32462"/>
    </row>
    <row r="32463" spans="4:4">
      <c r="D32463"/>
    </row>
    <row r="32464" spans="4:4">
      <c r="D32464"/>
    </row>
    <row r="32465" spans="4:4">
      <c r="D32465"/>
    </row>
    <row r="32466" spans="4:4">
      <c r="D32466"/>
    </row>
    <row r="32467" spans="4:4">
      <c r="D32467"/>
    </row>
    <row r="32468" spans="4:4">
      <c r="D32468"/>
    </row>
    <row r="32469" spans="4:4">
      <c r="D32469"/>
    </row>
    <row r="32470" spans="4:4">
      <c r="D32470"/>
    </row>
    <row r="32471" spans="4:4">
      <c r="D32471"/>
    </row>
    <row r="32472" spans="4:4">
      <c r="D32472"/>
    </row>
    <row r="32473" spans="4:4">
      <c r="D32473"/>
    </row>
    <row r="32474" spans="4:4">
      <c r="D32474"/>
    </row>
    <row r="32475" spans="4:4">
      <c r="D32475"/>
    </row>
    <row r="32476" spans="4:4">
      <c r="D32476"/>
    </row>
    <row r="32477" spans="4:4">
      <c r="D32477"/>
    </row>
    <row r="32478" spans="4:4">
      <c r="D32478"/>
    </row>
    <row r="32479" spans="4:4">
      <c r="D32479"/>
    </row>
    <row r="32480" spans="4:4">
      <c r="D32480"/>
    </row>
    <row r="32481" spans="4:4">
      <c r="D32481"/>
    </row>
    <row r="32482" spans="4:4">
      <c r="D32482"/>
    </row>
    <row r="32483" spans="4:4">
      <c r="D32483"/>
    </row>
    <row r="32484" spans="4:4">
      <c r="D32484"/>
    </row>
    <row r="32485" spans="4:4">
      <c r="D32485"/>
    </row>
    <row r="32486" spans="4:4">
      <c r="D32486"/>
    </row>
    <row r="32487" spans="4:4">
      <c r="D32487"/>
    </row>
    <row r="32488" spans="4:4">
      <c r="D32488"/>
    </row>
    <row r="32489" spans="4:4">
      <c r="D32489"/>
    </row>
    <row r="32490" spans="4:4">
      <c r="D32490"/>
    </row>
    <row r="32491" spans="4:4">
      <c r="D32491"/>
    </row>
    <row r="32492" spans="4:4">
      <c r="D32492"/>
    </row>
    <row r="32493" spans="4:4">
      <c r="D32493"/>
    </row>
    <row r="32494" spans="4:4">
      <c r="D32494"/>
    </row>
    <row r="32495" spans="4:4">
      <c r="D32495"/>
    </row>
    <row r="32496" spans="4:4">
      <c r="D32496"/>
    </row>
    <row r="32497" spans="4:4">
      <c r="D32497"/>
    </row>
    <row r="32498" spans="4:4">
      <c r="D32498"/>
    </row>
    <row r="32499" spans="4:4">
      <c r="D32499"/>
    </row>
    <row r="32500" spans="4:4">
      <c r="D32500"/>
    </row>
    <row r="32501" spans="4:4">
      <c r="D32501"/>
    </row>
    <row r="32502" spans="4:4">
      <c r="D32502"/>
    </row>
    <row r="32503" spans="4:4">
      <c r="D32503"/>
    </row>
    <row r="32504" spans="4:4">
      <c r="D32504"/>
    </row>
    <row r="32505" spans="4:4">
      <c r="D32505"/>
    </row>
    <row r="32506" spans="4:4">
      <c r="D32506"/>
    </row>
    <row r="32507" spans="4:4">
      <c r="D32507"/>
    </row>
    <row r="32508" spans="4:4">
      <c r="D32508"/>
    </row>
    <row r="32509" spans="4:4">
      <c r="D32509"/>
    </row>
    <row r="32510" spans="4:4">
      <c r="D32510"/>
    </row>
    <row r="32511" spans="4:4">
      <c r="D32511"/>
    </row>
    <row r="32512" spans="4:4">
      <c r="D32512"/>
    </row>
    <row r="32513" spans="4:4">
      <c r="D32513"/>
    </row>
    <row r="32514" spans="4:4">
      <c r="D32514"/>
    </row>
    <row r="32515" spans="4:4">
      <c r="D32515"/>
    </row>
    <row r="32516" spans="4:4">
      <c r="D32516"/>
    </row>
    <row r="32517" spans="4:4">
      <c r="D32517"/>
    </row>
    <row r="32518" spans="4:4">
      <c r="D32518"/>
    </row>
    <row r="32519" spans="4:4">
      <c r="D32519"/>
    </row>
    <row r="32520" spans="4:4">
      <c r="D32520"/>
    </row>
    <row r="32521" spans="4:4">
      <c r="D32521"/>
    </row>
    <row r="32522" spans="4:4">
      <c r="D32522"/>
    </row>
    <row r="32523" spans="4:4">
      <c r="D32523"/>
    </row>
    <row r="32524" spans="4:4">
      <c r="D32524"/>
    </row>
    <row r="32525" spans="4:4">
      <c r="D32525"/>
    </row>
    <row r="32526" spans="4:4">
      <c r="D32526"/>
    </row>
    <row r="32527" spans="4:4">
      <c r="D32527"/>
    </row>
    <row r="32528" spans="4:4">
      <c r="D32528"/>
    </row>
    <row r="32529" spans="4:4">
      <c r="D32529"/>
    </row>
    <row r="32530" spans="4:4">
      <c r="D32530"/>
    </row>
    <row r="32531" spans="4:4">
      <c r="D32531"/>
    </row>
    <row r="32532" spans="4:4">
      <c r="D32532"/>
    </row>
    <row r="32533" spans="4:4">
      <c r="D32533"/>
    </row>
    <row r="32534" spans="4:4">
      <c r="D32534"/>
    </row>
    <row r="32535" spans="4:4">
      <c r="D32535"/>
    </row>
    <row r="32536" spans="4:4">
      <c r="D32536"/>
    </row>
    <row r="32537" spans="4:4">
      <c r="D32537"/>
    </row>
    <row r="32538" spans="4:4">
      <c r="D32538"/>
    </row>
    <row r="32539" spans="4:4">
      <c r="D32539"/>
    </row>
    <row r="32540" spans="4:4">
      <c r="D32540"/>
    </row>
    <row r="32541" spans="4:4">
      <c r="D32541"/>
    </row>
    <row r="32542" spans="4:4">
      <c r="D32542"/>
    </row>
    <row r="32543" spans="4:4">
      <c r="D32543"/>
    </row>
    <row r="32544" spans="4:4">
      <c r="D32544"/>
    </row>
    <row r="32545" spans="4:4">
      <c r="D32545"/>
    </row>
    <row r="32546" spans="4:4">
      <c r="D32546"/>
    </row>
    <row r="32547" spans="4:4">
      <c r="D32547"/>
    </row>
    <row r="32548" spans="4:4">
      <c r="D32548"/>
    </row>
    <row r="32549" spans="4:4">
      <c r="D32549"/>
    </row>
    <row r="32550" spans="4:4">
      <c r="D32550"/>
    </row>
    <row r="32551" spans="4:4">
      <c r="D32551"/>
    </row>
    <row r="32552" spans="4:4">
      <c r="D32552"/>
    </row>
    <row r="32553" spans="4:4">
      <c r="D32553"/>
    </row>
    <row r="32554" spans="4:4">
      <c r="D32554"/>
    </row>
    <row r="32555" spans="4:4">
      <c r="D32555"/>
    </row>
    <row r="32556" spans="4:4">
      <c r="D32556"/>
    </row>
    <row r="32557" spans="4:4">
      <c r="D32557"/>
    </row>
    <row r="32558" spans="4:4">
      <c r="D32558"/>
    </row>
    <row r="32559" spans="4:4">
      <c r="D32559"/>
    </row>
    <row r="32560" spans="4:4">
      <c r="D32560"/>
    </row>
    <row r="32561" spans="4:4">
      <c r="D32561"/>
    </row>
    <row r="32562" spans="4:4">
      <c r="D32562"/>
    </row>
    <row r="32563" spans="4:4">
      <c r="D32563"/>
    </row>
    <row r="32564" spans="4:4">
      <c r="D32564"/>
    </row>
    <row r="32565" spans="4:4">
      <c r="D32565"/>
    </row>
    <row r="32566" spans="4:4">
      <c r="D32566"/>
    </row>
    <row r="32567" spans="4:4">
      <c r="D32567"/>
    </row>
    <row r="32568" spans="4:4">
      <c r="D32568"/>
    </row>
    <row r="32569" spans="4:4">
      <c r="D32569"/>
    </row>
    <row r="32570" spans="4:4">
      <c r="D32570"/>
    </row>
    <row r="32571" spans="4:4">
      <c r="D32571"/>
    </row>
    <row r="32572" spans="4:4">
      <c r="D32572"/>
    </row>
    <row r="32573" spans="4:4">
      <c r="D32573"/>
    </row>
    <row r="32574" spans="4:4">
      <c r="D32574"/>
    </row>
    <row r="32575" spans="4:4">
      <c r="D32575"/>
    </row>
    <row r="32576" spans="4:4">
      <c r="D32576"/>
    </row>
    <row r="32577" spans="4:4">
      <c r="D32577"/>
    </row>
    <row r="32578" spans="4:4">
      <c r="D32578"/>
    </row>
    <row r="32579" spans="4:4">
      <c r="D32579"/>
    </row>
    <row r="32580" spans="4:4">
      <c r="D32580"/>
    </row>
    <row r="32581" spans="4:4">
      <c r="D32581"/>
    </row>
    <row r="32582" spans="4:4">
      <c r="D32582"/>
    </row>
    <row r="32583" spans="4:4">
      <c r="D32583"/>
    </row>
    <row r="32584" spans="4:4">
      <c r="D32584"/>
    </row>
    <row r="32585" spans="4:4">
      <c r="D32585"/>
    </row>
    <row r="32586" spans="4:4">
      <c r="D32586"/>
    </row>
    <row r="32587" spans="4:4">
      <c r="D32587"/>
    </row>
    <row r="32588" spans="4:4">
      <c r="D32588"/>
    </row>
    <row r="32589" spans="4:4">
      <c r="D32589"/>
    </row>
    <row r="32590" spans="4:4">
      <c r="D32590"/>
    </row>
    <row r="32591" spans="4:4">
      <c r="D32591"/>
    </row>
    <row r="32592" spans="4:4">
      <c r="D32592"/>
    </row>
    <row r="32593" spans="4:4">
      <c r="D32593"/>
    </row>
    <row r="32594" spans="4:4">
      <c r="D32594"/>
    </row>
    <row r="32595" spans="4:4">
      <c r="D32595"/>
    </row>
    <row r="32596" spans="4:4">
      <c r="D32596"/>
    </row>
    <row r="32597" spans="4:4">
      <c r="D32597"/>
    </row>
    <row r="32598" spans="4:4">
      <c r="D32598"/>
    </row>
    <row r="32599" spans="4:4">
      <c r="D32599"/>
    </row>
    <row r="32600" spans="4:4">
      <c r="D32600"/>
    </row>
    <row r="32601" spans="4:4">
      <c r="D32601"/>
    </row>
    <row r="32602" spans="4:4">
      <c r="D32602"/>
    </row>
    <row r="32603" spans="4:4">
      <c r="D32603"/>
    </row>
    <row r="32604" spans="4:4">
      <c r="D32604"/>
    </row>
    <row r="32605" spans="4:4">
      <c r="D32605"/>
    </row>
    <row r="32606" spans="4:4">
      <c r="D32606"/>
    </row>
    <row r="32607" spans="4:4">
      <c r="D32607"/>
    </row>
    <row r="32608" spans="4:4">
      <c r="D32608"/>
    </row>
    <row r="32609" spans="4:4">
      <c r="D32609"/>
    </row>
    <row r="32610" spans="4:4">
      <c r="D32610"/>
    </row>
    <row r="32611" spans="4:4">
      <c r="D32611"/>
    </row>
    <row r="32612" spans="4:4">
      <c r="D32612"/>
    </row>
    <row r="32613" spans="4:4">
      <c r="D32613"/>
    </row>
    <row r="32614" spans="4:4">
      <c r="D32614"/>
    </row>
    <row r="32615" spans="4:4">
      <c r="D32615"/>
    </row>
    <row r="32616" spans="4:4">
      <c r="D32616"/>
    </row>
    <row r="32617" spans="4:4">
      <c r="D32617"/>
    </row>
    <row r="32618" spans="4:4">
      <c r="D32618"/>
    </row>
    <row r="32619" spans="4:4">
      <c r="D32619"/>
    </row>
    <row r="32620" spans="4:4">
      <c r="D32620"/>
    </row>
    <row r="32621" spans="4:4">
      <c r="D32621"/>
    </row>
    <row r="32622" spans="4:4">
      <c r="D32622"/>
    </row>
    <row r="32623" spans="4:4">
      <c r="D32623"/>
    </row>
    <row r="32624" spans="4:4">
      <c r="D32624"/>
    </row>
    <row r="32625" spans="4:4">
      <c r="D32625"/>
    </row>
    <row r="32626" spans="4:4">
      <c r="D32626"/>
    </row>
    <row r="32627" spans="4:4">
      <c r="D32627"/>
    </row>
    <row r="32628" spans="4:4">
      <c r="D32628"/>
    </row>
    <row r="32629" spans="4:4">
      <c r="D32629"/>
    </row>
    <row r="32630" spans="4:4">
      <c r="D32630"/>
    </row>
    <row r="32631" spans="4:4">
      <c r="D32631"/>
    </row>
    <row r="32632" spans="4:4">
      <c r="D32632"/>
    </row>
    <row r="32633" spans="4:4">
      <c r="D32633"/>
    </row>
    <row r="32634" spans="4:4">
      <c r="D32634"/>
    </row>
    <row r="32635" spans="4:4">
      <c r="D32635"/>
    </row>
    <row r="32636" spans="4:4">
      <c r="D32636"/>
    </row>
    <row r="32637" spans="4:4">
      <c r="D32637"/>
    </row>
    <row r="32638" spans="4:4">
      <c r="D32638"/>
    </row>
    <row r="32639" spans="4:4">
      <c r="D32639"/>
    </row>
    <row r="32640" spans="4:4">
      <c r="D32640"/>
    </row>
    <row r="32641" spans="4:4">
      <c r="D32641"/>
    </row>
    <row r="32642" spans="4:4">
      <c r="D32642"/>
    </row>
    <row r="32643" spans="4:4">
      <c r="D32643"/>
    </row>
    <row r="32644" spans="4:4">
      <c r="D32644"/>
    </row>
    <row r="32645" spans="4:4">
      <c r="D32645"/>
    </row>
    <row r="32646" spans="4:4">
      <c r="D32646"/>
    </row>
    <row r="32647" spans="4:4">
      <c r="D32647"/>
    </row>
    <row r="32648" spans="4:4">
      <c r="D32648"/>
    </row>
    <row r="32649" spans="4:4">
      <c r="D32649"/>
    </row>
    <row r="32650" spans="4:4">
      <c r="D32650"/>
    </row>
    <row r="32651" spans="4:4">
      <c r="D32651"/>
    </row>
    <row r="32652" spans="4:4">
      <c r="D32652"/>
    </row>
    <row r="32653" spans="4:4">
      <c r="D32653"/>
    </row>
    <row r="32654" spans="4:4">
      <c r="D32654"/>
    </row>
    <row r="32655" spans="4:4">
      <c r="D32655"/>
    </row>
    <row r="32656" spans="4:4">
      <c r="D32656"/>
    </row>
    <row r="32657" spans="4:4">
      <c r="D32657"/>
    </row>
    <row r="32658" spans="4:4">
      <c r="D32658"/>
    </row>
    <row r="32659" spans="4:4">
      <c r="D32659"/>
    </row>
    <row r="32660" spans="4:4">
      <c r="D32660"/>
    </row>
    <row r="32661" spans="4:4">
      <c r="D32661"/>
    </row>
    <row r="32662" spans="4:4">
      <c r="D32662"/>
    </row>
    <row r="32663" spans="4:4">
      <c r="D32663"/>
    </row>
    <row r="32664" spans="4:4">
      <c r="D32664"/>
    </row>
    <row r="32665" spans="4:4">
      <c r="D32665"/>
    </row>
    <row r="32666" spans="4:4">
      <c r="D32666"/>
    </row>
    <row r="32667" spans="4:4">
      <c r="D32667"/>
    </row>
    <row r="32668" spans="4:4">
      <c r="D32668"/>
    </row>
    <row r="32669" spans="4:4">
      <c r="D32669"/>
    </row>
    <row r="32670" spans="4:4">
      <c r="D32670"/>
    </row>
    <row r="32671" spans="4:4">
      <c r="D32671"/>
    </row>
    <row r="32672" spans="4:4">
      <c r="D32672"/>
    </row>
    <row r="32673" spans="4:4">
      <c r="D32673"/>
    </row>
    <row r="32674" spans="4:4">
      <c r="D32674"/>
    </row>
    <row r="32675" spans="4:4">
      <c r="D32675"/>
    </row>
    <row r="32676" spans="4:4">
      <c r="D32676"/>
    </row>
    <row r="32677" spans="4:4">
      <c r="D32677"/>
    </row>
    <row r="32678" spans="4:4">
      <c r="D32678"/>
    </row>
    <row r="32679" spans="4:4">
      <c r="D32679"/>
    </row>
    <row r="32680" spans="4:4">
      <c r="D32680"/>
    </row>
    <row r="32681" spans="4:4">
      <c r="D32681"/>
    </row>
    <row r="32682" spans="4:4">
      <c r="D32682"/>
    </row>
    <row r="32683" spans="4:4">
      <c r="D32683"/>
    </row>
    <row r="32684" spans="4:4">
      <c r="D32684"/>
    </row>
    <row r="32685" spans="4:4">
      <c r="D32685"/>
    </row>
    <row r="32686" spans="4:4">
      <c r="D32686"/>
    </row>
    <row r="32687" spans="4:4">
      <c r="D32687"/>
    </row>
    <row r="32688" spans="4:4">
      <c r="D32688"/>
    </row>
    <row r="32689" spans="4:4">
      <c r="D32689"/>
    </row>
    <row r="32690" spans="4:4">
      <c r="D32690"/>
    </row>
    <row r="32691" spans="4:4">
      <c r="D32691"/>
    </row>
    <row r="32692" spans="4:4">
      <c r="D32692"/>
    </row>
    <row r="32693" spans="4:4">
      <c r="D32693"/>
    </row>
    <row r="32694" spans="4:4">
      <c r="D32694"/>
    </row>
    <row r="32695" spans="4:4">
      <c r="D32695"/>
    </row>
    <row r="32696" spans="4:4">
      <c r="D32696"/>
    </row>
    <row r="32697" spans="4:4">
      <c r="D32697"/>
    </row>
    <row r="32698" spans="4:4">
      <c r="D32698"/>
    </row>
    <row r="32699" spans="4:4">
      <c r="D32699"/>
    </row>
    <row r="32700" spans="4:4">
      <c r="D32700"/>
    </row>
    <row r="32701" spans="4:4">
      <c r="D32701"/>
    </row>
    <row r="32702" spans="4:4">
      <c r="D32702"/>
    </row>
    <row r="32703" spans="4:4">
      <c r="D32703"/>
    </row>
    <row r="32704" spans="4:4">
      <c r="D32704"/>
    </row>
    <row r="32705" spans="4:4">
      <c r="D32705"/>
    </row>
    <row r="32706" spans="4:4">
      <c r="D32706"/>
    </row>
    <row r="32707" spans="4:4">
      <c r="D32707"/>
    </row>
    <row r="32708" spans="4:4">
      <c r="D32708"/>
    </row>
    <row r="32709" spans="4:4">
      <c r="D32709"/>
    </row>
    <row r="32710" spans="4:4">
      <c r="D32710"/>
    </row>
    <row r="32711" spans="4:4">
      <c r="D32711"/>
    </row>
    <row r="32712" spans="4:4">
      <c r="D32712"/>
    </row>
    <row r="32713" spans="4:4">
      <c r="D32713"/>
    </row>
    <row r="32714" spans="4:4">
      <c r="D32714"/>
    </row>
    <row r="32715" spans="4:4">
      <c r="D32715"/>
    </row>
    <row r="32716" spans="4:4">
      <c r="D32716"/>
    </row>
    <row r="32717" spans="4:4">
      <c r="D32717"/>
    </row>
    <row r="32718" spans="4:4">
      <c r="D32718"/>
    </row>
    <row r="32719" spans="4:4">
      <c r="D32719"/>
    </row>
    <row r="32720" spans="4:4">
      <c r="D32720"/>
    </row>
    <row r="32721" spans="4:4">
      <c r="D32721"/>
    </row>
    <row r="32722" spans="4:4">
      <c r="D32722"/>
    </row>
    <row r="32723" spans="4:4">
      <c r="D32723"/>
    </row>
    <row r="32724" spans="4:4">
      <c r="D32724"/>
    </row>
    <row r="32725" spans="4:4">
      <c r="D32725"/>
    </row>
    <row r="32726" spans="4:4">
      <c r="D32726"/>
    </row>
    <row r="32727" spans="4:4">
      <c r="D32727"/>
    </row>
    <row r="32728" spans="4:4">
      <c r="D32728"/>
    </row>
    <row r="32729" spans="4:4">
      <c r="D32729"/>
    </row>
    <row r="32730" spans="4:4">
      <c r="D32730"/>
    </row>
    <row r="32731" spans="4:4">
      <c r="D32731"/>
    </row>
    <row r="32732" spans="4:4">
      <c r="D32732"/>
    </row>
    <row r="32733" spans="4:4">
      <c r="D32733"/>
    </row>
    <row r="32734" spans="4:4">
      <c r="D32734"/>
    </row>
    <row r="32735" spans="4:4">
      <c r="D32735"/>
    </row>
    <row r="32736" spans="4:4">
      <c r="D32736"/>
    </row>
    <row r="32737" spans="4:4">
      <c r="D32737"/>
    </row>
    <row r="32738" spans="4:4">
      <c r="D32738"/>
    </row>
    <row r="32739" spans="4:4">
      <c r="D32739"/>
    </row>
    <row r="32740" spans="4:4">
      <c r="D32740"/>
    </row>
    <row r="32741" spans="4:4">
      <c r="D32741"/>
    </row>
    <row r="32742" spans="4:4">
      <c r="D32742"/>
    </row>
    <row r="32743" spans="4:4">
      <c r="D32743"/>
    </row>
    <row r="32744" spans="4:4">
      <c r="D32744"/>
    </row>
    <row r="32745" spans="4:4">
      <c r="D32745"/>
    </row>
    <row r="32746" spans="4:4">
      <c r="D32746"/>
    </row>
    <row r="32747" spans="4:4">
      <c r="D32747"/>
    </row>
    <row r="32748" spans="4:4">
      <c r="D32748"/>
    </row>
    <row r="32749" spans="4:4">
      <c r="D32749"/>
    </row>
    <row r="32750" spans="4:4">
      <c r="D32750"/>
    </row>
    <row r="32751" spans="4:4">
      <c r="D32751"/>
    </row>
    <row r="32752" spans="4:4">
      <c r="D32752"/>
    </row>
    <row r="32753" spans="4:4">
      <c r="D32753"/>
    </row>
    <row r="32754" spans="4:4">
      <c r="D32754"/>
    </row>
    <row r="32755" spans="4:4">
      <c r="D32755"/>
    </row>
    <row r="32756" spans="4:4">
      <c r="D32756"/>
    </row>
    <row r="32757" spans="4:4">
      <c r="D32757"/>
    </row>
    <row r="32758" spans="4:4">
      <c r="D32758"/>
    </row>
    <row r="32759" spans="4:4">
      <c r="D32759"/>
    </row>
    <row r="32760" spans="4:4">
      <c r="D32760"/>
    </row>
    <row r="32761" spans="4:4">
      <c r="D32761"/>
    </row>
    <row r="32762" spans="4:4">
      <c r="D32762"/>
    </row>
    <row r="32763" spans="4:4">
      <c r="D32763"/>
    </row>
    <row r="32764" spans="4:4">
      <c r="D32764"/>
    </row>
    <row r="32765" spans="4:4">
      <c r="D32765"/>
    </row>
    <row r="32766" spans="4:4">
      <c r="D32766"/>
    </row>
    <row r="32767" spans="4:4">
      <c r="D32767"/>
    </row>
    <row r="32768" spans="4:4">
      <c r="D32768"/>
    </row>
    <row r="32769" spans="4:4">
      <c r="D32769"/>
    </row>
    <row r="32770" spans="4:4">
      <c r="D32770"/>
    </row>
    <row r="32771" spans="4:4">
      <c r="D32771"/>
    </row>
    <row r="32772" spans="4:4">
      <c r="D32772"/>
    </row>
    <row r="32773" spans="4:4">
      <c r="D32773"/>
    </row>
    <row r="32774" spans="4:4">
      <c r="D32774"/>
    </row>
    <row r="32775" spans="4:4">
      <c r="D32775"/>
    </row>
    <row r="32776" spans="4:4">
      <c r="D32776"/>
    </row>
    <row r="32777" spans="4:4">
      <c r="D32777"/>
    </row>
    <row r="32778" spans="4:4">
      <c r="D32778"/>
    </row>
    <row r="32779" spans="4:4">
      <c r="D32779"/>
    </row>
    <row r="32780" spans="4:4">
      <c r="D32780"/>
    </row>
    <row r="32781" spans="4:4">
      <c r="D32781"/>
    </row>
    <row r="32782" spans="4:4">
      <c r="D32782"/>
    </row>
    <row r="32783" spans="4:4">
      <c r="D32783"/>
    </row>
    <row r="32784" spans="4:4">
      <c r="D32784"/>
    </row>
    <row r="32785" spans="4:4">
      <c r="D32785"/>
    </row>
    <row r="32786" spans="4:4">
      <c r="D32786"/>
    </row>
    <row r="32787" spans="4:4">
      <c r="D32787"/>
    </row>
    <row r="32788" spans="4:4">
      <c r="D32788"/>
    </row>
    <row r="32789" spans="4:4">
      <c r="D32789"/>
    </row>
    <row r="32790" spans="4:4">
      <c r="D32790"/>
    </row>
    <row r="32791" spans="4:4">
      <c r="D32791"/>
    </row>
    <row r="32792" spans="4:4">
      <c r="D32792"/>
    </row>
    <row r="32793" spans="4:4">
      <c r="D32793"/>
    </row>
    <row r="32794" spans="4:4">
      <c r="D32794"/>
    </row>
    <row r="32795" spans="4:4">
      <c r="D32795"/>
    </row>
    <row r="32796" spans="4:4">
      <c r="D32796"/>
    </row>
    <row r="32797" spans="4:4">
      <c r="D32797"/>
    </row>
    <row r="32798" spans="4:4">
      <c r="D32798"/>
    </row>
    <row r="32799" spans="4:4">
      <c r="D32799"/>
    </row>
    <row r="32800" spans="4:4">
      <c r="D32800"/>
    </row>
    <row r="32801" spans="4:4">
      <c r="D32801"/>
    </row>
    <row r="32802" spans="4:4">
      <c r="D32802"/>
    </row>
    <row r="32803" spans="4:4">
      <c r="D32803"/>
    </row>
    <row r="32804" spans="4:4">
      <c r="D32804"/>
    </row>
    <row r="32805" spans="4:4">
      <c r="D32805"/>
    </row>
    <row r="32806" spans="4:4">
      <c r="D32806"/>
    </row>
    <row r="32807" spans="4:4">
      <c r="D32807"/>
    </row>
    <row r="32808" spans="4:4">
      <c r="D32808"/>
    </row>
    <row r="32809" spans="4:4">
      <c r="D32809"/>
    </row>
    <row r="32810" spans="4:4">
      <c r="D32810"/>
    </row>
    <row r="32811" spans="4:4">
      <c r="D32811"/>
    </row>
    <row r="32812" spans="4:4">
      <c r="D32812"/>
    </row>
    <row r="32813" spans="4:4">
      <c r="D32813"/>
    </row>
    <row r="32814" spans="4:4">
      <c r="D32814"/>
    </row>
    <row r="32815" spans="4:4">
      <c r="D32815"/>
    </row>
    <row r="32816" spans="4:4">
      <c r="D32816"/>
    </row>
    <row r="32817" spans="4:4">
      <c r="D32817"/>
    </row>
    <row r="32818" spans="4:4">
      <c r="D32818"/>
    </row>
    <row r="32819" spans="4:4">
      <c r="D32819"/>
    </row>
    <row r="32820" spans="4:4">
      <c r="D32820"/>
    </row>
    <row r="32821" spans="4:4">
      <c r="D32821"/>
    </row>
    <row r="32822" spans="4:4">
      <c r="D32822"/>
    </row>
    <row r="32823" spans="4:4">
      <c r="D32823"/>
    </row>
    <row r="32824" spans="4:4">
      <c r="D32824"/>
    </row>
    <row r="32825" spans="4:4">
      <c r="D32825"/>
    </row>
    <row r="32826" spans="4:4">
      <c r="D32826"/>
    </row>
    <row r="32827" spans="4:4">
      <c r="D32827"/>
    </row>
    <row r="32828" spans="4:4">
      <c r="D32828"/>
    </row>
    <row r="32829" spans="4:4">
      <c r="D32829"/>
    </row>
    <row r="32830" spans="4:4">
      <c r="D32830"/>
    </row>
    <row r="32831" spans="4:4">
      <c r="D32831"/>
    </row>
    <row r="32832" spans="4:4">
      <c r="D32832"/>
    </row>
    <row r="32833" spans="4:4">
      <c r="D32833"/>
    </row>
    <row r="32834" spans="4:4">
      <c r="D32834"/>
    </row>
    <row r="32835" spans="4:4">
      <c r="D32835"/>
    </row>
    <row r="32836" spans="4:4">
      <c r="D32836"/>
    </row>
    <row r="32837" spans="4:4">
      <c r="D32837"/>
    </row>
    <row r="32838" spans="4:4">
      <c r="D32838"/>
    </row>
    <row r="32839" spans="4:4">
      <c r="D32839"/>
    </row>
    <row r="32840" spans="4:4">
      <c r="D32840"/>
    </row>
    <row r="32841" spans="4:4">
      <c r="D32841"/>
    </row>
    <row r="32842" spans="4:4">
      <c r="D32842"/>
    </row>
    <row r="32843" spans="4:4">
      <c r="D32843"/>
    </row>
    <row r="32844" spans="4:4">
      <c r="D32844"/>
    </row>
    <row r="32845" spans="4:4">
      <c r="D32845"/>
    </row>
    <row r="32846" spans="4:4">
      <c r="D32846"/>
    </row>
    <row r="32847" spans="4:4">
      <c r="D32847"/>
    </row>
    <row r="32848" spans="4:4">
      <c r="D32848"/>
    </row>
    <row r="32849" spans="4:4">
      <c r="D32849"/>
    </row>
    <row r="32850" spans="4:4">
      <c r="D32850"/>
    </row>
    <row r="32851" spans="4:4">
      <c r="D32851"/>
    </row>
    <row r="32852" spans="4:4">
      <c r="D32852"/>
    </row>
    <row r="32853" spans="4:4">
      <c r="D32853"/>
    </row>
    <row r="32854" spans="4:4">
      <c r="D32854"/>
    </row>
    <row r="32855" spans="4:4">
      <c r="D32855"/>
    </row>
    <row r="32856" spans="4:4">
      <c r="D32856"/>
    </row>
    <row r="32857" spans="4:4">
      <c r="D32857"/>
    </row>
    <row r="32858" spans="4:4">
      <c r="D32858"/>
    </row>
    <row r="32859" spans="4:4">
      <c r="D32859"/>
    </row>
    <row r="32860" spans="4:4">
      <c r="D32860"/>
    </row>
    <row r="32861" spans="4:4">
      <c r="D32861"/>
    </row>
    <row r="32862" spans="4:4">
      <c r="D32862"/>
    </row>
    <row r="32863" spans="4:4">
      <c r="D32863"/>
    </row>
    <row r="32864" spans="4:4">
      <c r="D32864"/>
    </row>
    <row r="32865" spans="4:4">
      <c r="D32865"/>
    </row>
    <row r="32866" spans="4:4">
      <c r="D32866"/>
    </row>
    <row r="32867" spans="4:4">
      <c r="D32867"/>
    </row>
    <row r="32868" spans="4:4">
      <c r="D32868"/>
    </row>
    <row r="32869" spans="4:4">
      <c r="D32869"/>
    </row>
    <row r="32870" spans="4:4">
      <c r="D32870"/>
    </row>
    <row r="32871" spans="4:4">
      <c r="D32871"/>
    </row>
    <row r="32872" spans="4:4">
      <c r="D32872"/>
    </row>
    <row r="32873" spans="4:4">
      <c r="D32873"/>
    </row>
    <row r="32874" spans="4:4">
      <c r="D32874"/>
    </row>
    <row r="32875" spans="4:4">
      <c r="D32875"/>
    </row>
    <row r="32876" spans="4:4">
      <c r="D32876"/>
    </row>
    <row r="32877" spans="4:4">
      <c r="D32877"/>
    </row>
    <row r="32878" spans="4:4">
      <c r="D32878"/>
    </row>
    <row r="32879" spans="4:4">
      <c r="D32879"/>
    </row>
    <row r="32880" spans="4:4">
      <c r="D32880"/>
    </row>
    <row r="32881" spans="4:4">
      <c r="D32881"/>
    </row>
    <row r="32882" spans="4:4">
      <c r="D32882"/>
    </row>
    <row r="32883" spans="4:4">
      <c r="D32883"/>
    </row>
    <row r="32884" spans="4:4">
      <c r="D32884"/>
    </row>
    <row r="32885" spans="4:4">
      <c r="D32885"/>
    </row>
    <row r="32886" spans="4:4">
      <c r="D32886"/>
    </row>
    <row r="32887" spans="4:4">
      <c r="D32887"/>
    </row>
    <row r="32888" spans="4:4">
      <c r="D32888"/>
    </row>
    <row r="32889" spans="4:4">
      <c r="D32889"/>
    </row>
    <row r="32890" spans="4:4">
      <c r="D32890"/>
    </row>
    <row r="32891" spans="4:4">
      <c r="D32891"/>
    </row>
    <row r="32892" spans="4:4">
      <c r="D32892"/>
    </row>
    <row r="32893" spans="4:4">
      <c r="D32893"/>
    </row>
    <row r="32894" spans="4:4">
      <c r="D32894"/>
    </row>
    <row r="32895" spans="4:4">
      <c r="D32895"/>
    </row>
    <row r="32896" spans="4:4">
      <c r="D32896"/>
    </row>
    <row r="32897" spans="4:4">
      <c r="D32897"/>
    </row>
    <row r="32898" spans="4:4">
      <c r="D32898"/>
    </row>
    <row r="32899" spans="4:4">
      <c r="D32899"/>
    </row>
    <row r="32900" spans="4:4">
      <c r="D32900"/>
    </row>
    <row r="32901" spans="4:4">
      <c r="D32901"/>
    </row>
    <row r="32902" spans="4:4">
      <c r="D32902"/>
    </row>
    <row r="32903" spans="4:4">
      <c r="D32903"/>
    </row>
    <row r="32904" spans="4:4">
      <c r="D32904"/>
    </row>
    <row r="32905" spans="4:4">
      <c r="D32905"/>
    </row>
    <row r="32906" spans="4:4">
      <c r="D32906"/>
    </row>
    <row r="32907" spans="4:4">
      <c r="D32907"/>
    </row>
    <row r="32908" spans="4:4">
      <c r="D32908"/>
    </row>
    <row r="32909" spans="4:4">
      <c r="D32909"/>
    </row>
    <row r="32910" spans="4:4">
      <c r="D32910"/>
    </row>
    <row r="32911" spans="4:4">
      <c r="D32911"/>
    </row>
    <row r="32912" spans="4:4">
      <c r="D32912"/>
    </row>
    <row r="32913" spans="4:4">
      <c r="D32913"/>
    </row>
    <row r="32914" spans="4:4">
      <c r="D32914"/>
    </row>
    <row r="32915" spans="4:4">
      <c r="D32915"/>
    </row>
    <row r="32916" spans="4:4">
      <c r="D32916"/>
    </row>
    <row r="32917" spans="4:4">
      <c r="D32917"/>
    </row>
    <row r="32918" spans="4:4">
      <c r="D32918"/>
    </row>
    <row r="32919" spans="4:4">
      <c r="D32919"/>
    </row>
    <row r="32920" spans="4:4">
      <c r="D32920"/>
    </row>
    <row r="32921" spans="4:4">
      <c r="D32921"/>
    </row>
    <row r="32922" spans="4:4">
      <c r="D32922"/>
    </row>
    <row r="32923" spans="4:4">
      <c r="D32923"/>
    </row>
    <row r="32924" spans="4:4">
      <c r="D32924"/>
    </row>
    <row r="32925" spans="4:4">
      <c r="D32925"/>
    </row>
    <row r="32926" spans="4:4">
      <c r="D32926"/>
    </row>
    <row r="32927" spans="4:4">
      <c r="D32927"/>
    </row>
    <row r="32928" spans="4:4">
      <c r="D32928"/>
    </row>
    <row r="32929" spans="4:4">
      <c r="D32929"/>
    </row>
    <row r="32930" spans="4:4">
      <c r="D32930"/>
    </row>
    <row r="32931" spans="4:4">
      <c r="D32931"/>
    </row>
    <row r="32932" spans="4:4">
      <c r="D32932"/>
    </row>
    <row r="32933" spans="4:4">
      <c r="D32933"/>
    </row>
    <row r="32934" spans="4:4">
      <c r="D32934"/>
    </row>
    <row r="32935" spans="4:4">
      <c r="D32935"/>
    </row>
    <row r="32936" spans="4:4">
      <c r="D32936"/>
    </row>
    <row r="32937" spans="4:4">
      <c r="D32937"/>
    </row>
    <row r="32938" spans="4:4">
      <c r="D32938"/>
    </row>
    <row r="32939" spans="4:4">
      <c r="D32939"/>
    </row>
    <row r="32940" spans="4:4">
      <c r="D32940"/>
    </row>
    <row r="32941" spans="4:4">
      <c r="D32941"/>
    </row>
    <row r="32942" spans="4:4">
      <c r="D32942"/>
    </row>
    <row r="32943" spans="4:4">
      <c r="D32943"/>
    </row>
    <row r="32944" spans="4:4">
      <c r="D32944"/>
    </row>
    <row r="32945" spans="4:4">
      <c r="D32945"/>
    </row>
    <row r="32946" spans="4:4">
      <c r="D32946"/>
    </row>
    <row r="32947" spans="4:4">
      <c r="D32947"/>
    </row>
    <row r="32948" spans="4:4">
      <c r="D32948"/>
    </row>
    <row r="32949" spans="4:4">
      <c r="D32949"/>
    </row>
    <row r="32950" spans="4:4">
      <c r="D32950"/>
    </row>
    <row r="32951" spans="4:4">
      <c r="D32951"/>
    </row>
    <row r="32952" spans="4:4">
      <c r="D32952"/>
    </row>
    <row r="32953" spans="4:4">
      <c r="D32953"/>
    </row>
    <row r="32954" spans="4:4">
      <c r="D32954"/>
    </row>
    <row r="32955" spans="4:4">
      <c r="D32955"/>
    </row>
    <row r="32956" spans="4:4">
      <c r="D32956"/>
    </row>
    <row r="32957" spans="4:4">
      <c r="D32957"/>
    </row>
    <row r="32958" spans="4:4">
      <c r="D32958"/>
    </row>
    <row r="32959" spans="4:4">
      <c r="D32959"/>
    </row>
    <row r="32960" spans="4:4">
      <c r="D32960"/>
    </row>
    <row r="32961" spans="4:4">
      <c r="D32961"/>
    </row>
    <row r="32962" spans="4:4">
      <c r="D32962"/>
    </row>
    <row r="32963" spans="4:4">
      <c r="D32963"/>
    </row>
    <row r="32964" spans="4:4">
      <c r="D32964"/>
    </row>
    <row r="32965" spans="4:4">
      <c r="D32965"/>
    </row>
    <row r="32966" spans="4:4">
      <c r="D32966"/>
    </row>
    <row r="32967" spans="4:4">
      <c r="D32967"/>
    </row>
    <row r="32968" spans="4:4">
      <c r="D32968"/>
    </row>
    <row r="32969" spans="4:4">
      <c r="D32969"/>
    </row>
    <row r="32970" spans="4:4">
      <c r="D32970"/>
    </row>
    <row r="32971" spans="4:4">
      <c r="D32971"/>
    </row>
    <row r="32972" spans="4:4">
      <c r="D32972"/>
    </row>
    <row r="32973" spans="4:4">
      <c r="D32973"/>
    </row>
    <row r="32974" spans="4:4">
      <c r="D32974"/>
    </row>
    <row r="32975" spans="4:4">
      <c r="D32975"/>
    </row>
    <row r="32976" spans="4:4">
      <c r="D32976"/>
    </row>
    <row r="32977" spans="4:4">
      <c r="D32977"/>
    </row>
    <row r="32978" spans="4:4">
      <c r="D32978"/>
    </row>
    <row r="32979" spans="4:4">
      <c r="D32979"/>
    </row>
    <row r="32980" spans="4:4">
      <c r="D32980"/>
    </row>
    <row r="32981" spans="4:4">
      <c r="D32981"/>
    </row>
    <row r="32982" spans="4:4">
      <c r="D32982"/>
    </row>
    <row r="32983" spans="4:4">
      <c r="D32983"/>
    </row>
    <row r="32984" spans="4:4">
      <c r="D32984"/>
    </row>
    <row r="32985" spans="4:4">
      <c r="D32985"/>
    </row>
    <row r="32986" spans="4:4">
      <c r="D32986"/>
    </row>
    <row r="32987" spans="4:4">
      <c r="D32987"/>
    </row>
    <row r="32988" spans="4:4">
      <c r="D32988"/>
    </row>
    <row r="32989" spans="4:4">
      <c r="D32989"/>
    </row>
    <row r="32990" spans="4:4">
      <c r="D32990"/>
    </row>
    <row r="32991" spans="4:4">
      <c r="D32991"/>
    </row>
    <row r="32992" spans="4:4">
      <c r="D32992"/>
    </row>
    <row r="32993" spans="4:4">
      <c r="D32993"/>
    </row>
    <row r="32994" spans="4:4">
      <c r="D32994"/>
    </row>
    <row r="32995" spans="4:4">
      <c r="D32995"/>
    </row>
    <row r="32996" spans="4:4">
      <c r="D32996"/>
    </row>
    <row r="32997" spans="4:4">
      <c r="D32997"/>
    </row>
    <row r="32998" spans="4:4">
      <c r="D32998"/>
    </row>
    <row r="32999" spans="4:4">
      <c r="D32999"/>
    </row>
    <row r="33000" spans="4:4">
      <c r="D33000"/>
    </row>
    <row r="33001" spans="4:4">
      <c r="D33001"/>
    </row>
    <row r="33002" spans="4:4">
      <c r="D33002"/>
    </row>
    <row r="33003" spans="4:4">
      <c r="D33003"/>
    </row>
    <row r="33004" spans="4:4">
      <c r="D33004"/>
    </row>
    <row r="33005" spans="4:4">
      <c r="D33005"/>
    </row>
    <row r="33006" spans="4:4">
      <c r="D33006"/>
    </row>
    <row r="33007" spans="4:4">
      <c r="D33007"/>
    </row>
    <row r="33008" spans="4:4">
      <c r="D33008"/>
    </row>
    <row r="33009" spans="4:4">
      <c r="D33009"/>
    </row>
    <row r="33010" spans="4:4">
      <c r="D33010"/>
    </row>
    <row r="33011" spans="4:4">
      <c r="D33011"/>
    </row>
    <row r="33012" spans="4:4">
      <c r="D33012"/>
    </row>
    <row r="33013" spans="4:4">
      <c r="D33013"/>
    </row>
    <row r="33014" spans="4:4">
      <c r="D33014"/>
    </row>
    <row r="33015" spans="4:4">
      <c r="D33015"/>
    </row>
    <row r="33016" spans="4:4">
      <c r="D33016"/>
    </row>
    <row r="33017" spans="4:4">
      <c r="D33017"/>
    </row>
    <row r="33018" spans="4:4">
      <c r="D33018"/>
    </row>
    <row r="33019" spans="4:4">
      <c r="D33019"/>
    </row>
    <row r="33020" spans="4:4">
      <c r="D33020"/>
    </row>
    <row r="33021" spans="4:4">
      <c r="D33021"/>
    </row>
    <row r="33022" spans="4:4">
      <c r="D33022"/>
    </row>
    <row r="33023" spans="4:4">
      <c r="D33023"/>
    </row>
    <row r="33024" spans="4:4">
      <c r="D33024"/>
    </row>
    <row r="33025" spans="4:4">
      <c r="D33025"/>
    </row>
    <row r="33026" spans="4:4">
      <c r="D33026"/>
    </row>
    <row r="33027" spans="4:4">
      <c r="D33027"/>
    </row>
    <row r="33028" spans="4:4">
      <c r="D33028"/>
    </row>
    <row r="33029" spans="4:4">
      <c r="D33029"/>
    </row>
    <row r="33030" spans="4:4">
      <c r="D33030"/>
    </row>
    <row r="33031" spans="4:4">
      <c r="D33031"/>
    </row>
    <row r="33032" spans="4:4">
      <c r="D33032"/>
    </row>
    <row r="33033" spans="4:4">
      <c r="D33033"/>
    </row>
    <row r="33034" spans="4:4">
      <c r="D33034"/>
    </row>
    <row r="33035" spans="4:4">
      <c r="D33035"/>
    </row>
    <row r="33036" spans="4:4">
      <c r="D33036"/>
    </row>
    <row r="33037" spans="4:4">
      <c r="D33037"/>
    </row>
    <row r="33038" spans="4:4">
      <c r="D33038"/>
    </row>
    <row r="33039" spans="4:4">
      <c r="D33039"/>
    </row>
    <row r="33040" spans="4:4">
      <c r="D33040"/>
    </row>
    <row r="33041" spans="4:4">
      <c r="D33041"/>
    </row>
    <row r="33042" spans="4:4">
      <c r="D33042"/>
    </row>
    <row r="33043" spans="4:4">
      <c r="D33043"/>
    </row>
    <row r="33044" spans="4:4">
      <c r="D33044"/>
    </row>
    <row r="33045" spans="4:4">
      <c r="D33045"/>
    </row>
    <row r="33046" spans="4:4">
      <c r="D33046"/>
    </row>
    <row r="33047" spans="4:4">
      <c r="D33047"/>
    </row>
    <row r="33048" spans="4:4">
      <c r="D33048"/>
    </row>
    <row r="33049" spans="4:4">
      <c r="D33049"/>
    </row>
    <row r="33050" spans="4:4">
      <c r="D33050"/>
    </row>
    <row r="33051" spans="4:4">
      <c r="D33051"/>
    </row>
    <row r="33052" spans="4:4">
      <c r="D33052"/>
    </row>
    <row r="33053" spans="4:4">
      <c r="D33053"/>
    </row>
    <row r="33054" spans="4:4">
      <c r="D33054"/>
    </row>
    <row r="33055" spans="4:4">
      <c r="D33055"/>
    </row>
    <row r="33056" spans="4:4">
      <c r="D33056"/>
    </row>
    <row r="33057" spans="4:4">
      <c r="D33057"/>
    </row>
    <row r="33058" spans="4:4">
      <c r="D33058"/>
    </row>
    <row r="33059" spans="4:4">
      <c r="D33059"/>
    </row>
    <row r="33060" spans="4:4">
      <c r="D33060"/>
    </row>
    <row r="33061" spans="4:4">
      <c r="D33061"/>
    </row>
    <row r="33062" spans="4:4">
      <c r="D33062"/>
    </row>
    <row r="33063" spans="4:4">
      <c r="D33063"/>
    </row>
    <row r="33064" spans="4:4">
      <c r="D33064"/>
    </row>
    <row r="33065" spans="4:4">
      <c r="D33065"/>
    </row>
    <row r="33066" spans="4:4">
      <c r="D33066"/>
    </row>
    <row r="33067" spans="4:4">
      <c r="D33067"/>
    </row>
    <row r="33068" spans="4:4">
      <c r="D33068"/>
    </row>
    <row r="33069" spans="4:4">
      <c r="D33069"/>
    </row>
    <row r="33070" spans="4:4">
      <c r="D33070"/>
    </row>
    <row r="33071" spans="4:4">
      <c r="D33071"/>
    </row>
    <row r="33072" spans="4:4">
      <c r="D33072"/>
    </row>
    <row r="33073" spans="4:4">
      <c r="D33073"/>
    </row>
    <row r="33074" spans="4:4">
      <c r="D33074"/>
    </row>
    <row r="33075" spans="4:4">
      <c r="D33075"/>
    </row>
    <row r="33076" spans="4:4">
      <c r="D33076"/>
    </row>
    <row r="33077" spans="4:4">
      <c r="D33077"/>
    </row>
    <row r="33078" spans="4:4">
      <c r="D33078"/>
    </row>
    <row r="33079" spans="4:4">
      <c r="D33079"/>
    </row>
    <row r="33080" spans="4:4">
      <c r="D33080"/>
    </row>
    <row r="33081" spans="4:4">
      <c r="D33081"/>
    </row>
    <row r="33082" spans="4:4">
      <c r="D33082"/>
    </row>
    <row r="33083" spans="4:4">
      <c r="D33083"/>
    </row>
    <row r="33084" spans="4:4">
      <c r="D33084"/>
    </row>
    <row r="33085" spans="4:4">
      <c r="D33085"/>
    </row>
    <row r="33086" spans="4:4">
      <c r="D33086"/>
    </row>
    <row r="33087" spans="4:4">
      <c r="D33087"/>
    </row>
    <row r="33088" spans="4:4">
      <c r="D33088"/>
    </row>
    <row r="33089" spans="4:4">
      <c r="D33089"/>
    </row>
    <row r="33090" spans="4:4">
      <c r="D33090"/>
    </row>
    <row r="33091" spans="4:4">
      <c r="D33091"/>
    </row>
    <row r="33092" spans="4:4">
      <c r="D33092"/>
    </row>
    <row r="33093" spans="4:4">
      <c r="D33093"/>
    </row>
    <row r="33094" spans="4:4">
      <c r="D33094"/>
    </row>
    <row r="33095" spans="4:4">
      <c r="D33095"/>
    </row>
    <row r="33096" spans="4:4">
      <c r="D33096"/>
    </row>
    <row r="33097" spans="4:4">
      <c r="D33097"/>
    </row>
    <row r="33098" spans="4:4">
      <c r="D33098"/>
    </row>
    <row r="33099" spans="4:4">
      <c r="D33099"/>
    </row>
    <row r="33100" spans="4:4">
      <c r="D33100"/>
    </row>
    <row r="33101" spans="4:4">
      <c r="D33101"/>
    </row>
    <row r="33102" spans="4:4">
      <c r="D33102"/>
    </row>
    <row r="33103" spans="4:4">
      <c r="D33103"/>
    </row>
    <row r="33104" spans="4:4">
      <c r="D33104"/>
    </row>
    <row r="33105" spans="4:4">
      <c r="D33105"/>
    </row>
    <row r="33106" spans="4:4">
      <c r="D33106"/>
    </row>
    <row r="33107" spans="4:4">
      <c r="D33107"/>
    </row>
    <row r="33108" spans="4:4">
      <c r="D33108"/>
    </row>
    <row r="33109" spans="4:4">
      <c r="D33109"/>
    </row>
    <row r="33110" spans="4:4">
      <c r="D33110"/>
    </row>
    <row r="33111" spans="4:4">
      <c r="D33111"/>
    </row>
    <row r="33112" spans="4:4">
      <c r="D33112"/>
    </row>
    <row r="33113" spans="4:4">
      <c r="D33113"/>
    </row>
    <row r="33114" spans="4:4">
      <c r="D33114"/>
    </row>
    <row r="33115" spans="4:4">
      <c r="D33115"/>
    </row>
    <row r="33116" spans="4:4">
      <c r="D33116"/>
    </row>
    <row r="33117" spans="4:4">
      <c r="D33117"/>
    </row>
    <row r="33118" spans="4:4">
      <c r="D33118"/>
    </row>
    <row r="33119" spans="4:4">
      <c r="D33119"/>
    </row>
    <row r="33120" spans="4:4">
      <c r="D33120"/>
    </row>
    <row r="33121" spans="4:4">
      <c r="D33121"/>
    </row>
    <row r="33122" spans="4:4">
      <c r="D33122"/>
    </row>
    <row r="33123" spans="4:4">
      <c r="D33123"/>
    </row>
    <row r="33124" spans="4:4">
      <c r="D33124"/>
    </row>
    <row r="33125" spans="4:4">
      <c r="D33125"/>
    </row>
    <row r="33126" spans="4:4">
      <c r="D33126"/>
    </row>
    <row r="33127" spans="4:4">
      <c r="D33127"/>
    </row>
    <row r="33128" spans="4:4">
      <c r="D33128"/>
    </row>
    <row r="33129" spans="4:4">
      <c r="D33129"/>
    </row>
    <row r="33130" spans="4:4">
      <c r="D33130"/>
    </row>
    <row r="33131" spans="4:4">
      <c r="D33131"/>
    </row>
    <row r="33132" spans="4:4">
      <c r="D33132"/>
    </row>
    <row r="33133" spans="4:4">
      <c r="D33133"/>
    </row>
    <row r="33134" spans="4:4">
      <c r="D33134"/>
    </row>
    <row r="33135" spans="4:4">
      <c r="D33135"/>
    </row>
    <row r="33136" spans="4:4">
      <c r="D33136"/>
    </row>
    <row r="33137" spans="4:4">
      <c r="D33137"/>
    </row>
    <row r="33138" spans="4:4">
      <c r="D33138"/>
    </row>
    <row r="33139" spans="4:4">
      <c r="D33139"/>
    </row>
    <row r="33140" spans="4:4">
      <c r="D33140"/>
    </row>
    <row r="33141" spans="4:4">
      <c r="D33141"/>
    </row>
    <row r="33142" spans="4:4">
      <c r="D33142"/>
    </row>
    <row r="33143" spans="4:4">
      <c r="D33143"/>
    </row>
    <row r="33144" spans="4:4">
      <c r="D33144"/>
    </row>
    <row r="33145" spans="4:4">
      <c r="D33145"/>
    </row>
    <row r="33146" spans="4:4">
      <c r="D33146"/>
    </row>
    <row r="33147" spans="4:4">
      <c r="D33147"/>
    </row>
    <row r="33148" spans="4:4">
      <c r="D33148"/>
    </row>
    <row r="33149" spans="4:4">
      <c r="D33149"/>
    </row>
    <row r="33150" spans="4:4">
      <c r="D33150"/>
    </row>
    <row r="33151" spans="4:4">
      <c r="D33151"/>
    </row>
    <row r="33152" spans="4:4">
      <c r="D33152"/>
    </row>
    <row r="33153" spans="4:4">
      <c r="D33153"/>
    </row>
    <row r="33154" spans="4:4">
      <c r="D33154"/>
    </row>
    <row r="33155" spans="4:4">
      <c r="D33155"/>
    </row>
    <row r="33156" spans="4:4">
      <c r="D33156"/>
    </row>
    <row r="33157" spans="4:4">
      <c r="D33157"/>
    </row>
    <row r="33158" spans="4:4">
      <c r="D33158"/>
    </row>
    <row r="33159" spans="4:4">
      <c r="D33159"/>
    </row>
    <row r="33160" spans="4:4">
      <c r="D33160"/>
    </row>
    <row r="33161" spans="4:4">
      <c r="D33161"/>
    </row>
    <row r="33162" spans="4:4">
      <c r="D33162"/>
    </row>
    <row r="33163" spans="4:4">
      <c r="D33163"/>
    </row>
    <row r="33164" spans="4:4">
      <c r="D33164"/>
    </row>
    <row r="33165" spans="4:4">
      <c r="D33165"/>
    </row>
    <row r="33166" spans="4:4">
      <c r="D33166"/>
    </row>
    <row r="33167" spans="4:4">
      <c r="D33167"/>
    </row>
    <row r="33168" spans="4:4">
      <c r="D33168"/>
    </row>
    <row r="33169" spans="4:4">
      <c r="D33169"/>
    </row>
    <row r="33170" spans="4:4">
      <c r="D33170"/>
    </row>
    <row r="33171" spans="4:4">
      <c r="D33171"/>
    </row>
    <row r="33172" spans="4:4">
      <c r="D33172"/>
    </row>
    <row r="33173" spans="4:4">
      <c r="D33173"/>
    </row>
    <row r="33174" spans="4:4">
      <c r="D33174"/>
    </row>
    <row r="33175" spans="4:4">
      <c r="D33175"/>
    </row>
    <row r="33176" spans="4:4">
      <c r="D33176"/>
    </row>
    <row r="33177" spans="4:4">
      <c r="D33177"/>
    </row>
    <row r="33178" spans="4:4">
      <c r="D33178"/>
    </row>
    <row r="33179" spans="4:4">
      <c r="D33179"/>
    </row>
    <row r="33180" spans="4:4">
      <c r="D33180"/>
    </row>
    <row r="33181" spans="4:4">
      <c r="D33181"/>
    </row>
    <row r="33182" spans="4:4">
      <c r="D33182"/>
    </row>
    <row r="33183" spans="4:4">
      <c r="D33183"/>
    </row>
    <row r="33184" spans="4:4">
      <c r="D33184"/>
    </row>
    <row r="33185" spans="4:4">
      <c r="D33185"/>
    </row>
    <row r="33186" spans="4:4">
      <c r="D33186"/>
    </row>
    <row r="33187" spans="4:4">
      <c r="D33187"/>
    </row>
    <row r="33188" spans="4:4">
      <c r="D33188"/>
    </row>
    <row r="33189" spans="4:4">
      <c r="D33189"/>
    </row>
    <row r="33190" spans="4:4">
      <c r="D33190"/>
    </row>
    <row r="33191" spans="4:4">
      <c r="D33191"/>
    </row>
    <row r="33192" spans="4:4">
      <c r="D33192"/>
    </row>
    <row r="33193" spans="4:4">
      <c r="D33193"/>
    </row>
    <row r="33194" spans="4:4">
      <c r="D33194"/>
    </row>
    <row r="33195" spans="4:4">
      <c r="D33195"/>
    </row>
    <row r="33196" spans="4:4">
      <c r="D33196"/>
    </row>
    <row r="33197" spans="4:4">
      <c r="D33197"/>
    </row>
    <row r="33198" spans="4:4">
      <c r="D33198"/>
    </row>
    <row r="33199" spans="4:4">
      <c r="D33199"/>
    </row>
    <row r="33200" spans="4:4">
      <c r="D33200"/>
    </row>
    <row r="33201" spans="4:4">
      <c r="D33201"/>
    </row>
    <row r="33202" spans="4:4">
      <c r="D33202"/>
    </row>
    <row r="33203" spans="4:4">
      <c r="D33203"/>
    </row>
    <row r="33204" spans="4:4">
      <c r="D33204"/>
    </row>
    <row r="33205" spans="4:4">
      <c r="D33205"/>
    </row>
    <row r="33206" spans="4:4">
      <c r="D33206"/>
    </row>
    <row r="33207" spans="4:4">
      <c r="D33207"/>
    </row>
    <row r="33208" spans="4:4">
      <c r="D33208"/>
    </row>
    <row r="33209" spans="4:4">
      <c r="D33209"/>
    </row>
    <row r="33210" spans="4:4">
      <c r="D33210"/>
    </row>
    <row r="33211" spans="4:4">
      <c r="D33211"/>
    </row>
    <row r="33212" spans="4:4">
      <c r="D33212"/>
    </row>
    <row r="33213" spans="4:4">
      <c r="D33213"/>
    </row>
    <row r="33214" spans="4:4">
      <c r="D33214"/>
    </row>
    <row r="33215" spans="4:4">
      <c r="D33215"/>
    </row>
    <row r="33216" spans="4:4">
      <c r="D33216"/>
    </row>
    <row r="33217" spans="4:4">
      <c r="D33217"/>
    </row>
    <row r="33218" spans="4:4">
      <c r="D33218"/>
    </row>
    <row r="33219" spans="4:4">
      <c r="D33219"/>
    </row>
    <row r="33220" spans="4:4">
      <c r="D33220"/>
    </row>
    <row r="33221" spans="4:4">
      <c r="D33221"/>
    </row>
    <row r="33222" spans="4:4">
      <c r="D33222"/>
    </row>
    <row r="33223" spans="4:4">
      <c r="D33223"/>
    </row>
    <row r="33224" spans="4:4">
      <c r="D33224"/>
    </row>
    <row r="33225" spans="4:4">
      <c r="D33225"/>
    </row>
    <row r="33226" spans="4:4">
      <c r="D33226"/>
    </row>
    <row r="33227" spans="4:4">
      <c r="D33227"/>
    </row>
    <row r="33228" spans="4:4">
      <c r="D33228"/>
    </row>
    <row r="33229" spans="4:4">
      <c r="D33229"/>
    </row>
    <row r="33230" spans="4:4">
      <c r="D33230"/>
    </row>
    <row r="33231" spans="4:4">
      <c r="D33231"/>
    </row>
    <row r="33232" spans="4:4">
      <c r="D33232"/>
    </row>
    <row r="33233" spans="4:4">
      <c r="D33233"/>
    </row>
    <row r="33234" spans="4:4">
      <c r="D33234"/>
    </row>
    <row r="33235" spans="4:4">
      <c r="D33235"/>
    </row>
    <row r="33236" spans="4:4">
      <c r="D33236"/>
    </row>
    <row r="33237" spans="4:4">
      <c r="D33237"/>
    </row>
    <row r="33238" spans="4:4">
      <c r="D33238"/>
    </row>
    <row r="33239" spans="4:4">
      <c r="D33239"/>
    </row>
    <row r="33240" spans="4:4">
      <c r="D33240"/>
    </row>
    <row r="33241" spans="4:4">
      <c r="D33241"/>
    </row>
    <row r="33242" spans="4:4">
      <c r="D33242"/>
    </row>
    <row r="33243" spans="4:4">
      <c r="D33243"/>
    </row>
    <row r="33244" spans="4:4">
      <c r="D33244"/>
    </row>
    <row r="33245" spans="4:4">
      <c r="D33245"/>
    </row>
    <row r="33246" spans="4:4">
      <c r="D33246"/>
    </row>
    <row r="33247" spans="4:4">
      <c r="D33247"/>
    </row>
    <row r="33248" spans="4:4">
      <c r="D33248"/>
    </row>
    <row r="33249" spans="4:4">
      <c r="D33249"/>
    </row>
    <row r="33250" spans="4:4">
      <c r="D33250"/>
    </row>
    <row r="33251" spans="4:4">
      <c r="D33251"/>
    </row>
    <row r="33252" spans="4:4">
      <c r="D33252"/>
    </row>
    <row r="33253" spans="4:4">
      <c r="D33253"/>
    </row>
    <row r="33254" spans="4:4">
      <c r="D33254"/>
    </row>
    <row r="33255" spans="4:4">
      <c r="D33255"/>
    </row>
    <row r="33256" spans="4:4">
      <c r="D33256"/>
    </row>
    <row r="33257" spans="4:4">
      <c r="D33257"/>
    </row>
    <row r="33258" spans="4:4">
      <c r="D33258"/>
    </row>
    <row r="33259" spans="4:4">
      <c r="D33259"/>
    </row>
    <row r="33260" spans="4:4">
      <c r="D33260"/>
    </row>
    <row r="33261" spans="4:4">
      <c r="D33261"/>
    </row>
    <row r="33262" spans="4:4">
      <c r="D33262"/>
    </row>
    <row r="33263" spans="4:4">
      <c r="D33263"/>
    </row>
    <row r="33264" spans="4:4">
      <c r="D33264"/>
    </row>
    <row r="33265" spans="4:4">
      <c r="D33265"/>
    </row>
    <row r="33266" spans="4:4">
      <c r="D33266"/>
    </row>
    <row r="33267" spans="4:4">
      <c r="D33267"/>
    </row>
    <row r="33268" spans="4:4">
      <c r="D33268"/>
    </row>
    <row r="33269" spans="4:4">
      <c r="D33269"/>
    </row>
    <row r="33270" spans="4:4">
      <c r="D33270"/>
    </row>
    <row r="33271" spans="4:4">
      <c r="D33271"/>
    </row>
    <row r="33272" spans="4:4">
      <c r="D33272"/>
    </row>
    <row r="33273" spans="4:4">
      <c r="D33273"/>
    </row>
    <row r="33274" spans="4:4">
      <c r="D33274"/>
    </row>
    <row r="33275" spans="4:4">
      <c r="D33275"/>
    </row>
    <row r="33276" spans="4:4">
      <c r="D33276"/>
    </row>
    <row r="33277" spans="4:4">
      <c r="D33277"/>
    </row>
    <row r="33278" spans="4:4">
      <c r="D33278"/>
    </row>
    <row r="33279" spans="4:4">
      <c r="D33279"/>
    </row>
    <row r="33280" spans="4:4">
      <c r="D33280"/>
    </row>
    <row r="33281" spans="4:4">
      <c r="D33281"/>
    </row>
    <row r="33282" spans="4:4">
      <c r="D33282"/>
    </row>
    <row r="33283" spans="4:4">
      <c r="D33283"/>
    </row>
    <row r="33284" spans="4:4">
      <c r="D33284"/>
    </row>
    <row r="33285" spans="4:4">
      <c r="D33285"/>
    </row>
    <row r="33286" spans="4:4">
      <c r="D33286"/>
    </row>
    <row r="33287" spans="4:4">
      <c r="D33287"/>
    </row>
    <row r="33288" spans="4:4">
      <c r="D33288"/>
    </row>
    <row r="33289" spans="4:4">
      <c r="D33289"/>
    </row>
    <row r="33290" spans="4:4">
      <c r="D33290"/>
    </row>
    <row r="33291" spans="4:4">
      <c r="D33291"/>
    </row>
    <row r="33292" spans="4:4">
      <c r="D33292"/>
    </row>
    <row r="33293" spans="4:4">
      <c r="D33293"/>
    </row>
    <row r="33294" spans="4:4">
      <c r="D33294"/>
    </row>
    <row r="33295" spans="4:4">
      <c r="D33295"/>
    </row>
    <row r="33296" spans="4:4">
      <c r="D33296"/>
    </row>
    <row r="33297" spans="4:4">
      <c r="D33297"/>
    </row>
    <row r="33298" spans="4:4">
      <c r="D33298"/>
    </row>
    <row r="33299" spans="4:4">
      <c r="D33299"/>
    </row>
    <row r="33300" spans="4:4">
      <c r="D33300"/>
    </row>
    <row r="33301" spans="4:4">
      <c r="D33301"/>
    </row>
    <row r="33302" spans="4:4">
      <c r="D33302"/>
    </row>
    <row r="33303" spans="4:4">
      <c r="D33303"/>
    </row>
    <row r="33304" spans="4:4">
      <c r="D33304"/>
    </row>
    <row r="33305" spans="4:4">
      <c r="D33305"/>
    </row>
    <row r="33306" spans="4:4">
      <c r="D33306"/>
    </row>
    <row r="33307" spans="4:4">
      <c r="D33307"/>
    </row>
    <row r="33308" spans="4:4">
      <c r="D33308"/>
    </row>
    <row r="33309" spans="4:4">
      <c r="D33309"/>
    </row>
    <row r="33310" spans="4:4">
      <c r="D33310"/>
    </row>
    <row r="33311" spans="4:4">
      <c r="D33311"/>
    </row>
    <row r="33312" spans="4:4">
      <c r="D33312"/>
    </row>
    <row r="33313" spans="4:4">
      <c r="D33313"/>
    </row>
    <row r="33314" spans="4:4">
      <c r="D33314"/>
    </row>
    <row r="33315" spans="4:4">
      <c r="D33315"/>
    </row>
    <row r="33316" spans="4:4">
      <c r="D33316"/>
    </row>
    <row r="33317" spans="4:4">
      <c r="D33317"/>
    </row>
    <row r="33318" spans="4:4">
      <c r="D33318"/>
    </row>
    <row r="33319" spans="4:4">
      <c r="D33319"/>
    </row>
    <row r="33320" spans="4:4">
      <c r="D33320"/>
    </row>
    <row r="33321" spans="4:4">
      <c r="D33321"/>
    </row>
    <row r="33322" spans="4:4">
      <c r="D33322"/>
    </row>
    <row r="33323" spans="4:4">
      <c r="D33323"/>
    </row>
    <row r="33324" spans="4:4">
      <c r="D33324"/>
    </row>
    <row r="33325" spans="4:4">
      <c r="D33325"/>
    </row>
    <row r="33326" spans="4:4">
      <c r="D33326"/>
    </row>
    <row r="33327" spans="4:4">
      <c r="D33327"/>
    </row>
    <row r="33328" spans="4:4">
      <c r="D33328"/>
    </row>
    <row r="33329" spans="4:4">
      <c r="D33329"/>
    </row>
    <row r="33330" spans="4:4">
      <c r="D33330"/>
    </row>
    <row r="33331" spans="4:4">
      <c r="D33331"/>
    </row>
    <row r="33332" spans="4:4">
      <c r="D33332"/>
    </row>
    <row r="33333" spans="4:4">
      <c r="D33333"/>
    </row>
    <row r="33334" spans="4:4">
      <c r="D33334"/>
    </row>
    <row r="33335" spans="4:4">
      <c r="D33335"/>
    </row>
    <row r="33336" spans="4:4">
      <c r="D33336"/>
    </row>
    <row r="33337" spans="4:4">
      <c r="D33337"/>
    </row>
    <row r="33338" spans="4:4">
      <c r="D33338"/>
    </row>
    <row r="33339" spans="4:4">
      <c r="D33339"/>
    </row>
    <row r="33340" spans="4:4">
      <c r="D33340"/>
    </row>
    <row r="33341" spans="4:4">
      <c r="D33341"/>
    </row>
    <row r="33342" spans="4:4">
      <c r="D33342"/>
    </row>
    <row r="33343" spans="4:4">
      <c r="D33343"/>
    </row>
    <row r="33344" spans="4:4">
      <c r="D33344"/>
    </row>
    <row r="33345" spans="4:4">
      <c r="D33345"/>
    </row>
    <row r="33346" spans="4:4">
      <c r="D33346"/>
    </row>
    <row r="33347" spans="4:4">
      <c r="D33347"/>
    </row>
    <row r="33348" spans="4:4">
      <c r="D33348"/>
    </row>
    <row r="33349" spans="4:4">
      <c r="D33349"/>
    </row>
    <row r="33350" spans="4:4">
      <c r="D33350"/>
    </row>
    <row r="33351" spans="4:4">
      <c r="D33351"/>
    </row>
    <row r="33352" spans="4:4">
      <c r="D33352"/>
    </row>
    <row r="33353" spans="4:4">
      <c r="D33353"/>
    </row>
    <row r="33354" spans="4:4">
      <c r="D33354"/>
    </row>
    <row r="33355" spans="4:4">
      <c r="D33355"/>
    </row>
    <row r="33356" spans="4:4">
      <c r="D33356"/>
    </row>
    <row r="33357" spans="4:4">
      <c r="D33357"/>
    </row>
    <row r="33358" spans="4:4">
      <c r="D33358"/>
    </row>
    <row r="33359" spans="4:4">
      <c r="D33359"/>
    </row>
    <row r="33360" spans="4:4">
      <c r="D33360"/>
    </row>
    <row r="33361" spans="4:4">
      <c r="D33361"/>
    </row>
    <row r="33362" spans="4:4">
      <c r="D33362"/>
    </row>
    <row r="33363" spans="4:4">
      <c r="D33363"/>
    </row>
    <row r="33364" spans="4:4">
      <c r="D33364"/>
    </row>
    <row r="33365" spans="4:4">
      <c r="D33365"/>
    </row>
    <row r="33366" spans="4:4">
      <c r="D33366"/>
    </row>
    <row r="33367" spans="4:4">
      <c r="D33367"/>
    </row>
    <row r="33368" spans="4:4">
      <c r="D33368"/>
    </row>
    <row r="33369" spans="4:4">
      <c r="D33369"/>
    </row>
    <row r="33370" spans="4:4">
      <c r="D33370"/>
    </row>
    <row r="33371" spans="4:4">
      <c r="D33371"/>
    </row>
    <row r="33372" spans="4:4">
      <c r="D33372"/>
    </row>
    <row r="33373" spans="4:4">
      <c r="D33373"/>
    </row>
    <row r="33374" spans="4:4">
      <c r="D33374"/>
    </row>
    <row r="33375" spans="4:4">
      <c r="D33375"/>
    </row>
    <row r="33376" spans="4:4">
      <c r="D33376"/>
    </row>
    <row r="33377" spans="4:4">
      <c r="D33377"/>
    </row>
    <row r="33378" spans="4:4">
      <c r="D33378"/>
    </row>
    <row r="33379" spans="4:4">
      <c r="D33379"/>
    </row>
    <row r="33380" spans="4:4">
      <c r="D33380"/>
    </row>
    <row r="33381" spans="4:4">
      <c r="D33381"/>
    </row>
    <row r="33382" spans="4:4">
      <c r="D33382"/>
    </row>
    <row r="33383" spans="4:4">
      <c r="D33383"/>
    </row>
    <row r="33384" spans="4:4">
      <c r="D33384"/>
    </row>
    <row r="33385" spans="4:4">
      <c r="D33385"/>
    </row>
    <row r="33386" spans="4:4">
      <c r="D33386"/>
    </row>
    <row r="33387" spans="4:4">
      <c r="D33387"/>
    </row>
    <row r="33388" spans="4:4">
      <c r="D33388"/>
    </row>
    <row r="33389" spans="4:4">
      <c r="D33389"/>
    </row>
    <row r="33390" spans="4:4">
      <c r="D33390"/>
    </row>
    <row r="33391" spans="4:4">
      <c r="D33391"/>
    </row>
    <row r="33392" spans="4:4">
      <c r="D33392"/>
    </row>
    <row r="33393" spans="4:4">
      <c r="D33393"/>
    </row>
    <row r="33394" spans="4:4">
      <c r="D33394"/>
    </row>
    <row r="33395" spans="4:4">
      <c r="D33395"/>
    </row>
    <row r="33396" spans="4:4">
      <c r="D33396"/>
    </row>
    <row r="33397" spans="4:4">
      <c r="D33397"/>
    </row>
    <row r="33398" spans="4:4">
      <c r="D33398"/>
    </row>
    <row r="33399" spans="4:4">
      <c r="D33399"/>
    </row>
    <row r="33400" spans="4:4">
      <c r="D33400"/>
    </row>
    <row r="33401" spans="4:4">
      <c r="D33401"/>
    </row>
    <row r="33402" spans="4:4">
      <c r="D33402"/>
    </row>
    <row r="33403" spans="4:4">
      <c r="D33403"/>
    </row>
    <row r="33404" spans="4:4">
      <c r="D33404"/>
    </row>
    <row r="33405" spans="4:4">
      <c r="D33405"/>
    </row>
    <row r="33406" spans="4:4">
      <c r="D33406"/>
    </row>
    <row r="33407" spans="4:4">
      <c r="D33407"/>
    </row>
    <row r="33408" spans="4:4">
      <c r="D33408"/>
    </row>
    <row r="33409" spans="4:4">
      <c r="D33409"/>
    </row>
    <row r="33410" spans="4:4">
      <c r="D33410"/>
    </row>
    <row r="33411" spans="4:4">
      <c r="D33411"/>
    </row>
    <row r="33412" spans="4:4">
      <c r="D33412"/>
    </row>
    <row r="33413" spans="4:4">
      <c r="D33413"/>
    </row>
    <row r="33414" spans="4:4">
      <c r="D33414"/>
    </row>
    <row r="33415" spans="4:4">
      <c r="D33415"/>
    </row>
    <row r="33416" spans="4:4">
      <c r="D33416"/>
    </row>
    <row r="33417" spans="4:4">
      <c r="D33417"/>
    </row>
    <row r="33418" spans="4:4">
      <c r="D33418"/>
    </row>
    <row r="33419" spans="4:4">
      <c r="D33419"/>
    </row>
    <row r="33420" spans="4:4">
      <c r="D33420"/>
    </row>
    <row r="33421" spans="4:4">
      <c r="D33421"/>
    </row>
    <row r="33422" spans="4:4">
      <c r="D33422"/>
    </row>
    <row r="33423" spans="4:4">
      <c r="D33423"/>
    </row>
    <row r="33424" spans="4:4">
      <c r="D33424"/>
    </row>
    <row r="33425" spans="4:4">
      <c r="D33425"/>
    </row>
    <row r="33426" spans="4:4">
      <c r="D33426"/>
    </row>
    <row r="33427" spans="4:4">
      <c r="D33427"/>
    </row>
    <row r="33428" spans="4:4">
      <c r="D33428"/>
    </row>
    <row r="33429" spans="4:4">
      <c r="D33429"/>
    </row>
    <row r="33430" spans="4:4">
      <c r="D33430"/>
    </row>
    <row r="33431" spans="4:4">
      <c r="D33431"/>
    </row>
    <row r="33432" spans="4:4">
      <c r="D33432"/>
    </row>
    <row r="33433" spans="4:4">
      <c r="D33433"/>
    </row>
    <row r="33434" spans="4:4">
      <c r="D33434"/>
    </row>
    <row r="33435" spans="4:4">
      <c r="D33435"/>
    </row>
    <row r="33436" spans="4:4">
      <c r="D33436"/>
    </row>
    <row r="33437" spans="4:4">
      <c r="D33437"/>
    </row>
    <row r="33438" spans="4:4">
      <c r="D33438"/>
    </row>
    <row r="33439" spans="4:4">
      <c r="D33439"/>
    </row>
    <row r="33440" spans="4:4">
      <c r="D33440"/>
    </row>
    <row r="33441" spans="4:4">
      <c r="D33441"/>
    </row>
    <row r="33442" spans="4:4">
      <c r="D33442"/>
    </row>
    <row r="33443" spans="4:4">
      <c r="D33443"/>
    </row>
    <row r="33444" spans="4:4">
      <c r="D33444"/>
    </row>
    <row r="33445" spans="4:4">
      <c r="D33445"/>
    </row>
    <row r="33446" spans="4:4">
      <c r="D33446"/>
    </row>
    <row r="33447" spans="4:4">
      <c r="D33447"/>
    </row>
    <row r="33448" spans="4:4">
      <c r="D33448"/>
    </row>
    <row r="33449" spans="4:4">
      <c r="D33449"/>
    </row>
    <row r="33450" spans="4:4">
      <c r="D33450"/>
    </row>
    <row r="33451" spans="4:4">
      <c r="D33451"/>
    </row>
    <row r="33452" spans="4:4">
      <c r="D33452"/>
    </row>
    <row r="33453" spans="4:4">
      <c r="D33453"/>
    </row>
    <row r="33454" spans="4:4">
      <c r="D33454"/>
    </row>
    <row r="33455" spans="4:4">
      <c r="D33455"/>
    </row>
    <row r="33456" spans="4:4">
      <c r="D33456"/>
    </row>
    <row r="33457" spans="4:4">
      <c r="D33457"/>
    </row>
    <row r="33458" spans="4:4">
      <c r="D33458"/>
    </row>
    <row r="33459" spans="4:4">
      <c r="D33459"/>
    </row>
    <row r="33460" spans="4:4">
      <c r="D33460"/>
    </row>
    <row r="33461" spans="4:4">
      <c r="D33461"/>
    </row>
    <row r="33462" spans="4:4">
      <c r="D33462"/>
    </row>
    <row r="33463" spans="4:4">
      <c r="D33463"/>
    </row>
    <row r="33464" spans="4:4">
      <c r="D33464"/>
    </row>
    <row r="33465" spans="4:4">
      <c r="D33465"/>
    </row>
    <row r="33466" spans="4:4">
      <c r="D33466"/>
    </row>
    <row r="33467" spans="4:4">
      <c r="D33467"/>
    </row>
    <row r="33468" spans="4:4">
      <c r="D33468"/>
    </row>
    <row r="33469" spans="4:4">
      <c r="D33469"/>
    </row>
    <row r="33470" spans="4:4">
      <c r="D33470"/>
    </row>
    <row r="33471" spans="4:4">
      <c r="D33471"/>
    </row>
    <row r="33472" spans="4:4">
      <c r="D33472"/>
    </row>
    <row r="33473" spans="4:4">
      <c r="D33473"/>
    </row>
    <row r="33474" spans="4:4">
      <c r="D33474"/>
    </row>
    <row r="33475" spans="4:4">
      <c r="D33475"/>
    </row>
    <row r="33476" spans="4:4">
      <c r="D33476"/>
    </row>
    <row r="33477" spans="4:4">
      <c r="D33477"/>
    </row>
    <row r="33478" spans="4:4">
      <c r="D33478"/>
    </row>
    <row r="33479" spans="4:4">
      <c r="D33479"/>
    </row>
    <row r="33480" spans="4:4">
      <c r="D33480"/>
    </row>
    <row r="33481" spans="4:4">
      <c r="D33481"/>
    </row>
    <row r="33482" spans="4:4">
      <c r="D33482"/>
    </row>
    <row r="33483" spans="4:4">
      <c r="D33483"/>
    </row>
    <row r="33484" spans="4:4">
      <c r="D33484"/>
    </row>
    <row r="33485" spans="4:4">
      <c r="D33485"/>
    </row>
    <row r="33486" spans="4:4">
      <c r="D33486"/>
    </row>
    <row r="33487" spans="4:4">
      <c r="D33487"/>
    </row>
    <row r="33488" spans="4:4">
      <c r="D33488"/>
    </row>
    <row r="33489" spans="4:4">
      <c r="D33489"/>
    </row>
    <row r="33490" spans="4:4">
      <c r="D33490"/>
    </row>
    <row r="33491" spans="4:4">
      <c r="D33491"/>
    </row>
    <row r="33492" spans="4:4">
      <c r="D33492"/>
    </row>
    <row r="33493" spans="4:4">
      <c r="D33493"/>
    </row>
    <row r="33494" spans="4:4">
      <c r="D33494"/>
    </row>
    <row r="33495" spans="4:4">
      <c r="D33495"/>
    </row>
    <row r="33496" spans="4:4">
      <c r="D33496"/>
    </row>
    <row r="33497" spans="4:4">
      <c r="D33497"/>
    </row>
    <row r="33498" spans="4:4">
      <c r="D33498"/>
    </row>
    <row r="33499" spans="4:4">
      <c r="D33499"/>
    </row>
    <row r="33500" spans="4:4">
      <c r="D33500"/>
    </row>
    <row r="33501" spans="4:4">
      <c r="D33501"/>
    </row>
    <row r="33502" spans="4:4">
      <c r="D33502"/>
    </row>
    <row r="33503" spans="4:4">
      <c r="D33503"/>
    </row>
    <row r="33504" spans="4:4">
      <c r="D33504"/>
    </row>
    <row r="33505" spans="4:4">
      <c r="D33505"/>
    </row>
    <row r="33506" spans="4:4">
      <c r="D33506"/>
    </row>
    <row r="33507" spans="4:4">
      <c r="D33507"/>
    </row>
    <row r="33508" spans="4:4">
      <c r="D33508"/>
    </row>
    <row r="33509" spans="4:4">
      <c r="D33509"/>
    </row>
    <row r="33510" spans="4:4">
      <c r="D33510"/>
    </row>
    <row r="33511" spans="4:4">
      <c r="D33511"/>
    </row>
    <row r="33512" spans="4:4">
      <c r="D33512"/>
    </row>
    <row r="33513" spans="4:4">
      <c r="D33513"/>
    </row>
    <row r="33514" spans="4:4">
      <c r="D33514"/>
    </row>
    <row r="33515" spans="4:4">
      <c r="D33515"/>
    </row>
    <row r="33516" spans="4:4">
      <c r="D33516"/>
    </row>
    <row r="33517" spans="4:4">
      <c r="D33517"/>
    </row>
    <row r="33518" spans="4:4">
      <c r="D33518"/>
    </row>
    <row r="33519" spans="4:4">
      <c r="D33519"/>
    </row>
    <row r="33520" spans="4:4">
      <c r="D33520"/>
    </row>
    <row r="33521" spans="4:4">
      <c r="D33521"/>
    </row>
    <row r="33522" spans="4:4">
      <c r="D33522"/>
    </row>
    <row r="33523" spans="4:4">
      <c r="D33523"/>
    </row>
    <row r="33524" spans="4:4">
      <c r="D33524"/>
    </row>
    <row r="33525" spans="4:4">
      <c r="D33525"/>
    </row>
    <row r="33526" spans="4:4">
      <c r="D33526"/>
    </row>
    <row r="33527" spans="4:4">
      <c r="D33527"/>
    </row>
    <row r="33528" spans="4:4">
      <c r="D33528"/>
    </row>
    <row r="33529" spans="4:4">
      <c r="D33529"/>
    </row>
    <row r="33530" spans="4:4">
      <c r="D33530"/>
    </row>
    <row r="33531" spans="4:4">
      <c r="D33531"/>
    </row>
    <row r="33532" spans="4:4">
      <c r="D33532"/>
    </row>
    <row r="33533" spans="4:4">
      <c r="D33533"/>
    </row>
    <row r="33534" spans="4:4">
      <c r="D33534"/>
    </row>
    <row r="33535" spans="4:4">
      <c r="D33535"/>
    </row>
    <row r="33536" spans="4:4">
      <c r="D33536"/>
    </row>
    <row r="33537" spans="4:4">
      <c r="D33537"/>
    </row>
    <row r="33538" spans="4:4">
      <c r="D33538"/>
    </row>
    <row r="33539" spans="4:4">
      <c r="D33539"/>
    </row>
    <row r="33540" spans="4:4">
      <c r="D33540"/>
    </row>
    <row r="33541" spans="4:4">
      <c r="D33541"/>
    </row>
    <row r="33542" spans="4:4">
      <c r="D33542"/>
    </row>
    <row r="33543" spans="4:4">
      <c r="D33543"/>
    </row>
    <row r="33544" spans="4:4">
      <c r="D33544"/>
    </row>
    <row r="33545" spans="4:4">
      <c r="D33545"/>
    </row>
    <row r="33546" spans="4:4">
      <c r="D33546"/>
    </row>
    <row r="33547" spans="4:4">
      <c r="D33547"/>
    </row>
    <row r="33548" spans="4:4">
      <c r="D33548"/>
    </row>
    <row r="33549" spans="4:4">
      <c r="D33549"/>
    </row>
    <row r="33550" spans="4:4">
      <c r="D33550"/>
    </row>
    <row r="33551" spans="4:4">
      <c r="D33551"/>
    </row>
    <row r="33552" spans="4:4">
      <c r="D33552"/>
    </row>
    <row r="33553" spans="4:4">
      <c r="D33553"/>
    </row>
    <row r="33554" spans="4:4">
      <c r="D33554"/>
    </row>
    <row r="33555" spans="4:4">
      <c r="D33555"/>
    </row>
    <row r="33556" spans="4:4">
      <c r="D33556"/>
    </row>
    <row r="33557" spans="4:4">
      <c r="D33557"/>
    </row>
    <row r="33558" spans="4:4">
      <c r="D33558"/>
    </row>
    <row r="33559" spans="4:4">
      <c r="D33559"/>
    </row>
    <row r="33560" spans="4:4">
      <c r="D33560"/>
    </row>
    <row r="33561" spans="4:4">
      <c r="D33561"/>
    </row>
    <row r="33562" spans="4:4">
      <c r="D33562"/>
    </row>
    <row r="33563" spans="4:4">
      <c r="D33563"/>
    </row>
    <row r="33564" spans="4:4">
      <c r="D33564"/>
    </row>
    <row r="33565" spans="4:4">
      <c r="D33565"/>
    </row>
    <row r="33566" spans="4:4">
      <c r="D33566"/>
    </row>
    <row r="33567" spans="4:4">
      <c r="D33567"/>
    </row>
    <row r="33568" spans="4:4">
      <c r="D33568"/>
    </row>
    <row r="33569" spans="4:4">
      <c r="D33569"/>
    </row>
    <row r="33570" spans="4:4">
      <c r="D33570"/>
    </row>
    <row r="33571" spans="4:4">
      <c r="D33571"/>
    </row>
    <row r="33572" spans="4:4">
      <c r="D33572"/>
    </row>
    <row r="33573" spans="4:4">
      <c r="D33573"/>
    </row>
    <row r="33574" spans="4:4">
      <c r="D33574"/>
    </row>
    <row r="33575" spans="4:4">
      <c r="D33575"/>
    </row>
    <row r="33576" spans="4:4">
      <c r="D33576"/>
    </row>
    <row r="33577" spans="4:4">
      <c r="D33577"/>
    </row>
    <row r="33578" spans="4:4">
      <c r="D33578"/>
    </row>
    <row r="33579" spans="4:4">
      <c r="D33579"/>
    </row>
    <row r="33580" spans="4:4">
      <c r="D33580"/>
    </row>
    <row r="33581" spans="4:4">
      <c r="D33581"/>
    </row>
    <row r="33582" spans="4:4">
      <c r="D33582"/>
    </row>
    <row r="33583" spans="4:4">
      <c r="D33583"/>
    </row>
    <row r="33584" spans="4:4">
      <c r="D33584"/>
    </row>
    <row r="33585" spans="4:4">
      <c r="D33585"/>
    </row>
    <row r="33586" spans="4:4">
      <c r="D33586"/>
    </row>
    <row r="33587" spans="4:4">
      <c r="D33587"/>
    </row>
    <row r="33588" spans="4:4">
      <c r="D33588"/>
    </row>
    <row r="33589" spans="4:4">
      <c r="D33589"/>
    </row>
    <row r="33590" spans="4:4">
      <c r="D33590"/>
    </row>
    <row r="33591" spans="4:4">
      <c r="D33591"/>
    </row>
    <row r="33592" spans="4:4">
      <c r="D33592"/>
    </row>
    <row r="33593" spans="4:4">
      <c r="D33593"/>
    </row>
    <row r="33594" spans="4:4">
      <c r="D33594"/>
    </row>
    <row r="33595" spans="4:4">
      <c r="D33595"/>
    </row>
    <row r="33596" spans="4:4">
      <c r="D33596"/>
    </row>
    <row r="33597" spans="4:4">
      <c r="D33597"/>
    </row>
    <row r="33598" spans="4:4">
      <c r="D33598"/>
    </row>
    <row r="33599" spans="4:4">
      <c r="D33599"/>
    </row>
    <row r="33600" spans="4:4">
      <c r="D33600"/>
    </row>
    <row r="33601" spans="4:4">
      <c r="D33601"/>
    </row>
    <row r="33602" spans="4:4">
      <c r="D33602"/>
    </row>
    <row r="33603" spans="4:4">
      <c r="D33603"/>
    </row>
    <row r="33604" spans="4:4">
      <c r="D33604"/>
    </row>
    <row r="33605" spans="4:4">
      <c r="D33605"/>
    </row>
    <row r="33606" spans="4:4">
      <c r="D33606"/>
    </row>
    <row r="33607" spans="4:4">
      <c r="D33607"/>
    </row>
    <row r="33608" spans="4:4">
      <c r="D33608"/>
    </row>
    <row r="33609" spans="4:4">
      <c r="D33609"/>
    </row>
    <row r="33610" spans="4:4">
      <c r="D33610"/>
    </row>
    <row r="33611" spans="4:4">
      <c r="D33611"/>
    </row>
    <row r="33612" spans="4:4">
      <c r="D33612"/>
    </row>
    <row r="33613" spans="4:4">
      <c r="D33613"/>
    </row>
    <row r="33614" spans="4:4">
      <c r="D33614"/>
    </row>
    <row r="33615" spans="4:4">
      <c r="D33615"/>
    </row>
    <row r="33616" spans="4:4">
      <c r="D33616"/>
    </row>
    <row r="33617" spans="4:4">
      <c r="D33617"/>
    </row>
    <row r="33618" spans="4:4">
      <c r="D33618"/>
    </row>
    <row r="33619" spans="4:4">
      <c r="D33619"/>
    </row>
    <row r="33620" spans="4:4">
      <c r="D33620"/>
    </row>
    <row r="33621" spans="4:4">
      <c r="D33621"/>
    </row>
    <row r="33622" spans="4:4">
      <c r="D33622"/>
    </row>
    <row r="33623" spans="4:4">
      <c r="D33623"/>
    </row>
    <row r="33624" spans="4:4">
      <c r="D33624"/>
    </row>
    <row r="33625" spans="4:4">
      <c r="D33625"/>
    </row>
    <row r="33626" spans="4:4">
      <c r="D33626"/>
    </row>
    <row r="33627" spans="4:4">
      <c r="D33627"/>
    </row>
    <row r="33628" spans="4:4">
      <c r="D33628"/>
    </row>
    <row r="33629" spans="4:4">
      <c r="D33629"/>
    </row>
    <row r="33630" spans="4:4">
      <c r="D33630"/>
    </row>
    <row r="33631" spans="4:4">
      <c r="D33631"/>
    </row>
    <row r="33632" spans="4:4">
      <c r="D33632"/>
    </row>
    <row r="33633" spans="4:4">
      <c r="D33633"/>
    </row>
    <row r="33634" spans="4:4">
      <c r="D33634"/>
    </row>
    <row r="33635" spans="4:4">
      <c r="D33635"/>
    </row>
    <row r="33636" spans="4:4">
      <c r="D33636"/>
    </row>
    <row r="33637" spans="4:4">
      <c r="D33637"/>
    </row>
    <row r="33638" spans="4:4">
      <c r="D33638"/>
    </row>
    <row r="33639" spans="4:4">
      <c r="D33639"/>
    </row>
    <row r="33640" spans="4:4">
      <c r="D33640"/>
    </row>
    <row r="33641" spans="4:4">
      <c r="D33641"/>
    </row>
    <row r="33642" spans="4:4">
      <c r="D33642"/>
    </row>
    <row r="33643" spans="4:4">
      <c r="D33643"/>
    </row>
    <row r="33644" spans="4:4">
      <c r="D33644"/>
    </row>
    <row r="33645" spans="4:4">
      <c r="D33645"/>
    </row>
    <row r="33646" spans="4:4">
      <c r="D33646"/>
    </row>
    <row r="33647" spans="4:4">
      <c r="D33647"/>
    </row>
    <row r="33648" spans="4:4">
      <c r="D33648"/>
    </row>
    <row r="33649" spans="4:4">
      <c r="D33649"/>
    </row>
    <row r="33650" spans="4:4">
      <c r="D33650"/>
    </row>
    <row r="33651" spans="4:4">
      <c r="D33651"/>
    </row>
    <row r="33652" spans="4:4">
      <c r="D33652"/>
    </row>
    <row r="33653" spans="4:4">
      <c r="D33653"/>
    </row>
    <row r="33654" spans="4:4">
      <c r="D33654"/>
    </row>
    <row r="33655" spans="4:4">
      <c r="D33655"/>
    </row>
    <row r="33656" spans="4:4">
      <c r="D33656"/>
    </row>
    <row r="33657" spans="4:4">
      <c r="D33657"/>
    </row>
    <row r="33658" spans="4:4">
      <c r="D33658"/>
    </row>
    <row r="33659" spans="4:4">
      <c r="D33659"/>
    </row>
    <row r="33660" spans="4:4">
      <c r="D33660"/>
    </row>
    <row r="33661" spans="4:4">
      <c r="D33661"/>
    </row>
    <row r="33662" spans="4:4">
      <c r="D33662"/>
    </row>
    <row r="33663" spans="4:4">
      <c r="D33663"/>
    </row>
    <row r="33664" spans="4:4">
      <c r="D33664"/>
    </row>
    <row r="33665" spans="4:4">
      <c r="D33665"/>
    </row>
    <row r="33666" spans="4:4">
      <c r="D33666"/>
    </row>
    <row r="33667" spans="4:4">
      <c r="D33667"/>
    </row>
    <row r="33668" spans="4:4">
      <c r="D33668"/>
    </row>
    <row r="33669" spans="4:4">
      <c r="D33669"/>
    </row>
    <row r="33670" spans="4:4">
      <c r="D33670"/>
    </row>
    <row r="33671" spans="4:4">
      <c r="D33671"/>
    </row>
    <row r="33672" spans="4:4">
      <c r="D33672"/>
    </row>
    <row r="33673" spans="4:4">
      <c r="D33673"/>
    </row>
    <row r="33674" spans="4:4">
      <c r="D33674"/>
    </row>
    <row r="33675" spans="4:4">
      <c r="D33675"/>
    </row>
    <row r="33676" spans="4:4">
      <c r="D33676"/>
    </row>
    <row r="33677" spans="4:4">
      <c r="D33677"/>
    </row>
    <row r="33678" spans="4:4">
      <c r="D33678"/>
    </row>
    <row r="33679" spans="4:4">
      <c r="D33679"/>
    </row>
    <row r="33680" spans="4:4">
      <c r="D33680"/>
    </row>
    <row r="33681" spans="4:4">
      <c r="D33681"/>
    </row>
    <row r="33682" spans="4:4">
      <c r="D33682"/>
    </row>
    <row r="33683" spans="4:4">
      <c r="D33683"/>
    </row>
    <row r="33684" spans="4:4">
      <c r="D33684"/>
    </row>
    <row r="33685" spans="4:4">
      <c r="D33685"/>
    </row>
    <row r="33686" spans="4:4">
      <c r="D33686"/>
    </row>
    <row r="33687" spans="4:4">
      <c r="D33687"/>
    </row>
    <row r="33688" spans="4:4">
      <c r="D33688"/>
    </row>
    <row r="33689" spans="4:4">
      <c r="D33689"/>
    </row>
    <row r="33690" spans="4:4">
      <c r="D33690"/>
    </row>
    <row r="33691" spans="4:4">
      <c r="D33691"/>
    </row>
    <row r="33692" spans="4:4">
      <c r="D33692"/>
    </row>
    <row r="33693" spans="4:4">
      <c r="D33693"/>
    </row>
    <row r="33694" spans="4:4">
      <c r="D33694"/>
    </row>
    <row r="33695" spans="4:4">
      <c r="D33695"/>
    </row>
    <row r="33696" spans="4:4">
      <c r="D33696"/>
    </row>
    <row r="33697" spans="4:4">
      <c r="D33697"/>
    </row>
    <row r="33698" spans="4:4">
      <c r="D33698"/>
    </row>
    <row r="33699" spans="4:4">
      <c r="D33699"/>
    </row>
    <row r="33700" spans="4:4">
      <c r="D33700"/>
    </row>
    <row r="33701" spans="4:4">
      <c r="D33701"/>
    </row>
    <row r="33702" spans="4:4">
      <c r="D33702"/>
    </row>
    <row r="33703" spans="4:4">
      <c r="D33703"/>
    </row>
    <row r="33704" spans="4:4">
      <c r="D33704"/>
    </row>
    <row r="33705" spans="4:4">
      <c r="D33705"/>
    </row>
    <row r="33706" spans="4:4">
      <c r="D33706"/>
    </row>
    <row r="33707" spans="4:4">
      <c r="D33707"/>
    </row>
    <row r="33708" spans="4:4">
      <c r="D33708"/>
    </row>
    <row r="33709" spans="4:4">
      <c r="D33709"/>
    </row>
    <row r="33710" spans="4:4">
      <c r="D33710"/>
    </row>
    <row r="33711" spans="4:4">
      <c r="D33711"/>
    </row>
    <row r="33712" spans="4:4">
      <c r="D33712"/>
    </row>
    <row r="33713" spans="4:4">
      <c r="D33713"/>
    </row>
    <row r="33714" spans="4:4">
      <c r="D33714"/>
    </row>
    <row r="33715" spans="4:4">
      <c r="D33715"/>
    </row>
    <row r="33716" spans="4:4">
      <c r="D33716"/>
    </row>
    <row r="33717" spans="4:4">
      <c r="D33717"/>
    </row>
    <row r="33718" spans="4:4">
      <c r="D33718"/>
    </row>
    <row r="33719" spans="4:4">
      <c r="D33719"/>
    </row>
    <row r="33720" spans="4:4">
      <c r="D33720"/>
    </row>
    <row r="33721" spans="4:4">
      <c r="D33721"/>
    </row>
    <row r="33722" spans="4:4">
      <c r="D33722"/>
    </row>
    <row r="33723" spans="4:4">
      <c r="D33723"/>
    </row>
    <row r="33724" spans="4:4">
      <c r="D33724"/>
    </row>
    <row r="33725" spans="4:4">
      <c r="D33725"/>
    </row>
    <row r="33726" spans="4:4">
      <c r="D33726"/>
    </row>
    <row r="33727" spans="4:4">
      <c r="D33727"/>
    </row>
    <row r="33728" spans="4:4">
      <c r="D33728"/>
    </row>
    <row r="33729" spans="4:4">
      <c r="D33729"/>
    </row>
    <row r="33730" spans="4:4">
      <c r="D33730"/>
    </row>
    <row r="33731" spans="4:4">
      <c r="D33731"/>
    </row>
    <row r="33732" spans="4:4">
      <c r="D33732"/>
    </row>
    <row r="33733" spans="4:4">
      <c r="D33733"/>
    </row>
    <row r="33734" spans="4:4">
      <c r="D33734"/>
    </row>
    <row r="33735" spans="4:4">
      <c r="D33735"/>
    </row>
    <row r="33736" spans="4:4">
      <c r="D33736"/>
    </row>
    <row r="33737" spans="4:4">
      <c r="D33737"/>
    </row>
    <row r="33738" spans="4:4">
      <c r="D33738"/>
    </row>
    <row r="33739" spans="4:4">
      <c r="D33739"/>
    </row>
    <row r="33740" spans="4:4">
      <c r="D33740"/>
    </row>
    <row r="33741" spans="4:4">
      <c r="D33741"/>
    </row>
    <row r="33742" spans="4:4">
      <c r="D33742"/>
    </row>
    <row r="33743" spans="4:4">
      <c r="D33743"/>
    </row>
    <row r="33744" spans="4:4">
      <c r="D33744"/>
    </row>
    <row r="33745" spans="4:4">
      <c r="D33745"/>
    </row>
    <row r="33746" spans="4:4">
      <c r="D33746"/>
    </row>
    <row r="33747" spans="4:4">
      <c r="D33747"/>
    </row>
    <row r="33748" spans="4:4">
      <c r="D33748"/>
    </row>
    <row r="33749" spans="4:4">
      <c r="D33749"/>
    </row>
    <row r="33750" spans="4:4">
      <c r="D33750"/>
    </row>
    <row r="33751" spans="4:4">
      <c r="D33751"/>
    </row>
    <row r="33752" spans="4:4">
      <c r="D33752"/>
    </row>
    <row r="33753" spans="4:4">
      <c r="D33753"/>
    </row>
    <row r="33754" spans="4:4">
      <c r="D33754"/>
    </row>
    <row r="33755" spans="4:4">
      <c r="D33755"/>
    </row>
    <row r="33756" spans="4:4">
      <c r="D33756"/>
    </row>
    <row r="33757" spans="4:4">
      <c r="D33757"/>
    </row>
    <row r="33758" spans="4:4">
      <c r="D33758"/>
    </row>
    <row r="33759" spans="4:4">
      <c r="D33759"/>
    </row>
    <row r="33760" spans="4:4">
      <c r="D33760"/>
    </row>
    <row r="33761" spans="4:4">
      <c r="D33761"/>
    </row>
    <row r="33762" spans="4:4">
      <c r="D33762"/>
    </row>
    <row r="33763" spans="4:4">
      <c r="D33763"/>
    </row>
    <row r="33764" spans="4:4">
      <c r="D33764"/>
    </row>
    <row r="33765" spans="4:4">
      <c r="D33765"/>
    </row>
    <row r="33766" spans="4:4">
      <c r="D33766"/>
    </row>
    <row r="33767" spans="4:4">
      <c r="D33767"/>
    </row>
    <row r="33768" spans="4:4">
      <c r="D33768"/>
    </row>
    <row r="33769" spans="4:4">
      <c r="D33769"/>
    </row>
    <row r="33770" spans="4:4">
      <c r="D33770"/>
    </row>
    <row r="33771" spans="4:4">
      <c r="D33771"/>
    </row>
    <row r="33772" spans="4:4">
      <c r="D33772"/>
    </row>
    <row r="33773" spans="4:4">
      <c r="D33773"/>
    </row>
    <row r="33774" spans="4:4">
      <c r="D33774"/>
    </row>
    <row r="33775" spans="4:4">
      <c r="D33775"/>
    </row>
    <row r="33776" spans="4:4">
      <c r="D33776"/>
    </row>
    <row r="33777" spans="4:4">
      <c r="D33777"/>
    </row>
    <row r="33778" spans="4:4">
      <c r="D33778"/>
    </row>
    <row r="33779" spans="4:4">
      <c r="D33779"/>
    </row>
    <row r="33780" spans="4:4">
      <c r="D33780"/>
    </row>
    <row r="33781" spans="4:4">
      <c r="D33781"/>
    </row>
    <row r="33782" spans="4:4">
      <c r="D33782"/>
    </row>
    <row r="33783" spans="4:4">
      <c r="D33783"/>
    </row>
    <row r="33784" spans="4:4">
      <c r="D33784"/>
    </row>
    <row r="33785" spans="4:4">
      <c r="D33785"/>
    </row>
    <row r="33786" spans="4:4">
      <c r="D33786"/>
    </row>
    <row r="33787" spans="4:4">
      <c r="D33787"/>
    </row>
    <row r="33788" spans="4:4">
      <c r="D33788"/>
    </row>
    <row r="33789" spans="4:4">
      <c r="D33789"/>
    </row>
    <row r="33790" spans="4:4">
      <c r="D33790"/>
    </row>
    <row r="33791" spans="4:4">
      <c r="D33791"/>
    </row>
    <row r="33792" spans="4:4">
      <c r="D33792"/>
    </row>
    <row r="33793" spans="4:4">
      <c r="D33793"/>
    </row>
    <row r="33794" spans="4:4">
      <c r="D33794"/>
    </row>
    <row r="33795" spans="4:4">
      <c r="D33795"/>
    </row>
    <row r="33796" spans="4:4">
      <c r="D33796"/>
    </row>
    <row r="33797" spans="4:4">
      <c r="D33797"/>
    </row>
    <row r="33798" spans="4:4">
      <c r="D33798"/>
    </row>
    <row r="33799" spans="4:4">
      <c r="D33799"/>
    </row>
    <row r="33800" spans="4:4">
      <c r="D33800"/>
    </row>
    <row r="33801" spans="4:4">
      <c r="D33801"/>
    </row>
    <row r="33802" spans="4:4">
      <c r="D33802"/>
    </row>
    <row r="33803" spans="4:4">
      <c r="D33803"/>
    </row>
    <row r="33804" spans="4:4">
      <c r="D33804"/>
    </row>
    <row r="33805" spans="4:4">
      <c r="D33805"/>
    </row>
    <row r="33806" spans="4:4">
      <c r="D33806"/>
    </row>
    <row r="33807" spans="4:4">
      <c r="D33807"/>
    </row>
    <row r="33808" spans="4:4">
      <c r="D33808"/>
    </row>
    <row r="33809" spans="4:4">
      <c r="D33809"/>
    </row>
    <row r="33810" spans="4:4">
      <c r="D33810"/>
    </row>
    <row r="33811" spans="4:4">
      <c r="D33811"/>
    </row>
    <row r="33812" spans="4:4">
      <c r="D33812"/>
    </row>
    <row r="33813" spans="4:4">
      <c r="D33813"/>
    </row>
    <row r="33814" spans="4:4">
      <c r="D33814"/>
    </row>
    <row r="33815" spans="4:4">
      <c r="D33815"/>
    </row>
    <row r="33816" spans="4:4">
      <c r="D33816"/>
    </row>
    <row r="33817" spans="4:4">
      <c r="D33817"/>
    </row>
    <row r="33818" spans="4:4">
      <c r="D33818"/>
    </row>
    <row r="33819" spans="4:4">
      <c r="D33819"/>
    </row>
    <row r="33820" spans="4:4">
      <c r="D33820"/>
    </row>
    <row r="33821" spans="4:4">
      <c r="D33821"/>
    </row>
    <row r="33822" spans="4:4">
      <c r="D33822"/>
    </row>
    <row r="33823" spans="4:4">
      <c r="D33823"/>
    </row>
    <row r="33824" spans="4:4">
      <c r="D33824"/>
    </row>
    <row r="33825" spans="4:4">
      <c r="D33825"/>
    </row>
    <row r="33826" spans="4:4">
      <c r="D33826"/>
    </row>
    <row r="33827" spans="4:4">
      <c r="D33827"/>
    </row>
    <row r="33828" spans="4:4">
      <c r="D33828"/>
    </row>
    <row r="33829" spans="4:4">
      <c r="D33829"/>
    </row>
    <row r="33830" spans="4:4">
      <c r="D33830"/>
    </row>
    <row r="33831" spans="4:4">
      <c r="D33831"/>
    </row>
    <row r="33832" spans="4:4">
      <c r="D33832"/>
    </row>
    <row r="33833" spans="4:4">
      <c r="D33833"/>
    </row>
    <row r="33834" spans="4:4">
      <c r="D33834"/>
    </row>
    <row r="33835" spans="4:4">
      <c r="D33835"/>
    </row>
    <row r="33836" spans="4:4">
      <c r="D33836"/>
    </row>
    <row r="33837" spans="4:4">
      <c r="D33837"/>
    </row>
    <row r="33838" spans="4:4">
      <c r="D33838"/>
    </row>
    <row r="33839" spans="4:4">
      <c r="D33839"/>
    </row>
    <row r="33840" spans="4:4">
      <c r="D33840"/>
    </row>
    <row r="33841" spans="4:4">
      <c r="D33841"/>
    </row>
    <row r="33842" spans="4:4">
      <c r="D33842"/>
    </row>
    <row r="33843" spans="4:4">
      <c r="D33843"/>
    </row>
    <row r="33844" spans="4:4">
      <c r="D33844"/>
    </row>
    <row r="33845" spans="4:4">
      <c r="D33845"/>
    </row>
    <row r="33846" spans="4:4">
      <c r="D33846"/>
    </row>
    <row r="33847" spans="4:4">
      <c r="D33847"/>
    </row>
    <row r="33848" spans="4:4">
      <c r="D33848"/>
    </row>
    <row r="33849" spans="4:4">
      <c r="D33849"/>
    </row>
    <row r="33850" spans="4:4">
      <c r="D33850"/>
    </row>
    <row r="33851" spans="4:4">
      <c r="D33851"/>
    </row>
    <row r="33852" spans="4:4">
      <c r="D33852"/>
    </row>
    <row r="33853" spans="4:4">
      <c r="D33853"/>
    </row>
    <row r="33854" spans="4:4">
      <c r="D33854"/>
    </row>
    <row r="33855" spans="4:4">
      <c r="D33855"/>
    </row>
    <row r="33856" spans="4:4">
      <c r="D33856"/>
    </row>
    <row r="33857" spans="4:4">
      <c r="D33857"/>
    </row>
    <row r="33858" spans="4:4">
      <c r="D33858"/>
    </row>
    <row r="33859" spans="4:4">
      <c r="D33859"/>
    </row>
    <row r="33860" spans="4:4">
      <c r="D33860"/>
    </row>
    <row r="33861" spans="4:4">
      <c r="D33861"/>
    </row>
    <row r="33862" spans="4:4">
      <c r="D33862"/>
    </row>
    <row r="33863" spans="4:4">
      <c r="D33863"/>
    </row>
    <row r="33864" spans="4:4">
      <c r="D33864"/>
    </row>
    <row r="33865" spans="4:4">
      <c r="D33865"/>
    </row>
    <row r="33866" spans="4:4">
      <c r="D33866"/>
    </row>
    <row r="33867" spans="4:4">
      <c r="D33867"/>
    </row>
    <row r="33868" spans="4:4">
      <c r="D33868"/>
    </row>
    <row r="33869" spans="4:4">
      <c r="D33869"/>
    </row>
    <row r="33870" spans="4:4">
      <c r="D33870"/>
    </row>
    <row r="33871" spans="4:4">
      <c r="D33871"/>
    </row>
    <row r="33872" spans="4:4">
      <c r="D33872"/>
    </row>
    <row r="33873" spans="4:4">
      <c r="D33873"/>
    </row>
    <row r="33874" spans="4:4">
      <c r="D33874"/>
    </row>
    <row r="33875" spans="4:4">
      <c r="D33875"/>
    </row>
    <row r="33876" spans="4:4">
      <c r="D33876"/>
    </row>
    <row r="33877" spans="4:4">
      <c r="D33877"/>
    </row>
    <row r="33878" spans="4:4">
      <c r="D33878"/>
    </row>
    <row r="33879" spans="4:4">
      <c r="D33879"/>
    </row>
    <row r="33880" spans="4:4">
      <c r="D33880"/>
    </row>
    <row r="33881" spans="4:4">
      <c r="D33881"/>
    </row>
    <row r="33882" spans="4:4">
      <c r="D33882"/>
    </row>
    <row r="33883" spans="4:4">
      <c r="D33883"/>
    </row>
    <row r="33884" spans="4:4">
      <c r="D33884"/>
    </row>
    <row r="33885" spans="4:4">
      <c r="D33885"/>
    </row>
    <row r="33886" spans="4:4">
      <c r="D33886"/>
    </row>
    <row r="33887" spans="4:4">
      <c r="D33887"/>
    </row>
    <row r="33888" spans="4:4">
      <c r="D33888"/>
    </row>
    <row r="33889" spans="4:4">
      <c r="D33889"/>
    </row>
    <row r="33890" spans="4:4">
      <c r="D33890"/>
    </row>
    <row r="33891" spans="4:4">
      <c r="D33891"/>
    </row>
    <row r="33892" spans="4:4">
      <c r="D33892"/>
    </row>
    <row r="33893" spans="4:4">
      <c r="D33893"/>
    </row>
    <row r="33894" spans="4:4">
      <c r="D33894"/>
    </row>
    <row r="33895" spans="4:4">
      <c r="D33895"/>
    </row>
    <row r="33896" spans="4:4">
      <c r="D33896"/>
    </row>
    <row r="33897" spans="4:4">
      <c r="D33897"/>
    </row>
    <row r="33898" spans="4:4">
      <c r="D33898"/>
    </row>
    <row r="33899" spans="4:4">
      <c r="D33899"/>
    </row>
    <row r="33900" spans="4:4">
      <c r="D33900"/>
    </row>
    <row r="33901" spans="4:4">
      <c r="D33901"/>
    </row>
    <row r="33902" spans="4:4">
      <c r="D33902"/>
    </row>
    <row r="33903" spans="4:4">
      <c r="D33903"/>
    </row>
    <row r="33904" spans="4:4">
      <c r="D33904"/>
    </row>
    <row r="33905" spans="4:4">
      <c r="D33905"/>
    </row>
    <row r="33906" spans="4:4">
      <c r="D33906"/>
    </row>
    <row r="33907" spans="4:4">
      <c r="D33907"/>
    </row>
    <row r="33908" spans="4:4">
      <c r="D33908"/>
    </row>
    <row r="33909" spans="4:4">
      <c r="D33909"/>
    </row>
    <row r="33910" spans="4:4">
      <c r="D33910"/>
    </row>
    <row r="33911" spans="4:4">
      <c r="D33911"/>
    </row>
    <row r="33912" spans="4:4">
      <c r="D33912"/>
    </row>
    <row r="33913" spans="4:4">
      <c r="D33913"/>
    </row>
    <row r="33914" spans="4:4">
      <c r="D33914"/>
    </row>
    <row r="33915" spans="4:4">
      <c r="D33915"/>
    </row>
    <row r="33916" spans="4:4">
      <c r="D33916"/>
    </row>
    <row r="33917" spans="4:4">
      <c r="D33917"/>
    </row>
    <row r="33918" spans="4:4">
      <c r="D33918"/>
    </row>
    <row r="33919" spans="4:4">
      <c r="D33919"/>
    </row>
    <row r="33920" spans="4:4">
      <c r="D33920"/>
    </row>
    <row r="33921" spans="4:4">
      <c r="D33921"/>
    </row>
    <row r="33922" spans="4:4">
      <c r="D33922"/>
    </row>
    <row r="33923" spans="4:4">
      <c r="D33923"/>
    </row>
    <row r="33924" spans="4:4">
      <c r="D33924"/>
    </row>
    <row r="33925" spans="4:4">
      <c r="D33925"/>
    </row>
    <row r="33926" spans="4:4">
      <c r="D33926"/>
    </row>
    <row r="33927" spans="4:4">
      <c r="D33927"/>
    </row>
    <row r="33928" spans="4:4">
      <c r="D33928"/>
    </row>
    <row r="33929" spans="4:4">
      <c r="D33929"/>
    </row>
    <row r="33930" spans="4:4">
      <c r="D33930"/>
    </row>
    <row r="33931" spans="4:4">
      <c r="D33931"/>
    </row>
    <row r="33932" spans="4:4">
      <c r="D33932"/>
    </row>
    <row r="33933" spans="4:4">
      <c r="D33933"/>
    </row>
    <row r="33934" spans="4:4">
      <c r="D33934"/>
    </row>
    <row r="33935" spans="4:4">
      <c r="D33935"/>
    </row>
    <row r="33936" spans="4:4">
      <c r="D33936"/>
    </row>
    <row r="33937" spans="4:4">
      <c r="D33937"/>
    </row>
    <row r="33938" spans="4:4">
      <c r="D33938"/>
    </row>
    <row r="33939" spans="4:4">
      <c r="D33939"/>
    </row>
    <row r="33940" spans="4:4">
      <c r="D33940"/>
    </row>
    <row r="33941" spans="4:4">
      <c r="D33941"/>
    </row>
    <row r="33942" spans="4:4">
      <c r="D33942"/>
    </row>
    <row r="33943" spans="4:4">
      <c r="D33943"/>
    </row>
    <row r="33944" spans="4:4">
      <c r="D33944"/>
    </row>
    <row r="33945" spans="4:4">
      <c r="D33945"/>
    </row>
    <row r="33946" spans="4:4">
      <c r="D33946"/>
    </row>
    <row r="33947" spans="4:4">
      <c r="D33947"/>
    </row>
    <row r="33948" spans="4:4">
      <c r="D33948"/>
    </row>
    <row r="33949" spans="4:4">
      <c r="D33949"/>
    </row>
    <row r="33950" spans="4:4">
      <c r="D33950"/>
    </row>
    <row r="33951" spans="4:4">
      <c r="D33951"/>
    </row>
    <row r="33952" spans="4:4">
      <c r="D33952"/>
    </row>
    <row r="33953" spans="4:4">
      <c r="D33953"/>
    </row>
    <row r="33954" spans="4:4">
      <c r="D33954"/>
    </row>
    <row r="33955" spans="4:4">
      <c r="D33955"/>
    </row>
    <row r="33956" spans="4:4">
      <c r="D33956"/>
    </row>
    <row r="33957" spans="4:4">
      <c r="D33957"/>
    </row>
    <row r="33958" spans="4:4">
      <c r="D33958"/>
    </row>
    <row r="33959" spans="4:4">
      <c r="D33959"/>
    </row>
    <row r="33960" spans="4:4">
      <c r="D33960"/>
    </row>
    <row r="33961" spans="4:4">
      <c r="D33961"/>
    </row>
    <row r="33962" spans="4:4">
      <c r="D33962"/>
    </row>
    <row r="33963" spans="4:4">
      <c r="D33963"/>
    </row>
    <row r="33964" spans="4:4">
      <c r="D33964"/>
    </row>
    <row r="33965" spans="4:4">
      <c r="D33965"/>
    </row>
    <row r="33966" spans="4:4">
      <c r="D33966"/>
    </row>
    <row r="33967" spans="4:4">
      <c r="D33967"/>
    </row>
    <row r="33968" spans="4:4">
      <c r="D33968"/>
    </row>
    <row r="33969" spans="4:4">
      <c r="D33969"/>
    </row>
    <row r="33970" spans="4:4">
      <c r="D33970"/>
    </row>
    <row r="33971" spans="4:4">
      <c r="D33971"/>
    </row>
    <row r="33972" spans="4:4">
      <c r="D33972"/>
    </row>
    <row r="33973" spans="4:4">
      <c r="D33973"/>
    </row>
    <row r="33974" spans="4:4">
      <c r="D33974"/>
    </row>
    <row r="33975" spans="4:4">
      <c r="D33975"/>
    </row>
    <row r="33976" spans="4:4">
      <c r="D33976"/>
    </row>
    <row r="33977" spans="4:4">
      <c r="D33977"/>
    </row>
    <row r="33978" spans="4:4">
      <c r="D33978"/>
    </row>
    <row r="33979" spans="4:4">
      <c r="D33979"/>
    </row>
    <row r="33980" spans="4:4">
      <c r="D33980"/>
    </row>
    <row r="33981" spans="4:4">
      <c r="D33981"/>
    </row>
    <row r="33982" spans="4:4">
      <c r="D33982"/>
    </row>
    <row r="33983" spans="4:4">
      <c r="D33983"/>
    </row>
    <row r="33984" spans="4:4">
      <c r="D33984"/>
    </row>
    <row r="33985" spans="4:4">
      <c r="D33985"/>
    </row>
    <row r="33986" spans="4:4">
      <c r="D33986"/>
    </row>
    <row r="33987" spans="4:4">
      <c r="D33987"/>
    </row>
    <row r="33988" spans="4:4">
      <c r="D33988"/>
    </row>
    <row r="33989" spans="4:4">
      <c r="D33989"/>
    </row>
    <row r="33990" spans="4:4">
      <c r="D33990"/>
    </row>
    <row r="33991" spans="4:4">
      <c r="D33991"/>
    </row>
    <row r="33992" spans="4:4">
      <c r="D33992"/>
    </row>
    <row r="33993" spans="4:4">
      <c r="D33993"/>
    </row>
    <row r="33994" spans="4:4">
      <c r="D33994"/>
    </row>
    <row r="33995" spans="4:4">
      <c r="D33995"/>
    </row>
    <row r="33996" spans="4:4">
      <c r="D33996"/>
    </row>
    <row r="33997" spans="4:4">
      <c r="D33997"/>
    </row>
    <row r="33998" spans="4:4">
      <c r="D33998"/>
    </row>
    <row r="33999" spans="4:4">
      <c r="D33999"/>
    </row>
    <row r="34000" spans="4:4">
      <c r="D34000"/>
    </row>
    <row r="34001" spans="4:4">
      <c r="D34001"/>
    </row>
    <row r="34002" spans="4:4">
      <c r="D34002"/>
    </row>
    <row r="34003" spans="4:4">
      <c r="D34003"/>
    </row>
    <row r="34004" spans="4:4">
      <c r="D34004"/>
    </row>
    <row r="34005" spans="4:4">
      <c r="D34005"/>
    </row>
    <row r="34006" spans="4:4">
      <c r="D34006"/>
    </row>
    <row r="34007" spans="4:4">
      <c r="D34007"/>
    </row>
    <row r="34008" spans="4:4">
      <c r="D34008"/>
    </row>
    <row r="34009" spans="4:4">
      <c r="D34009"/>
    </row>
    <row r="34010" spans="4:4">
      <c r="D34010"/>
    </row>
    <row r="34011" spans="4:4">
      <c r="D34011"/>
    </row>
    <row r="34012" spans="4:4">
      <c r="D34012"/>
    </row>
    <row r="34013" spans="4:4">
      <c r="D34013"/>
    </row>
    <row r="34014" spans="4:4">
      <c r="D34014"/>
    </row>
    <row r="34015" spans="4:4">
      <c r="D34015"/>
    </row>
    <row r="34016" spans="4:4">
      <c r="D34016"/>
    </row>
    <row r="34017" spans="4:4">
      <c r="D34017"/>
    </row>
    <row r="34018" spans="4:4">
      <c r="D34018"/>
    </row>
    <row r="34019" spans="4:4">
      <c r="D34019"/>
    </row>
    <row r="34020" spans="4:4">
      <c r="D34020"/>
    </row>
    <row r="34021" spans="4:4">
      <c r="D34021"/>
    </row>
    <row r="34022" spans="4:4">
      <c r="D34022"/>
    </row>
    <row r="34023" spans="4:4">
      <c r="D34023"/>
    </row>
    <row r="34024" spans="4:4">
      <c r="D34024"/>
    </row>
    <row r="34025" spans="4:4">
      <c r="D34025"/>
    </row>
    <row r="34026" spans="4:4">
      <c r="D34026"/>
    </row>
    <row r="34027" spans="4:4">
      <c r="D34027"/>
    </row>
    <row r="34028" spans="4:4">
      <c r="D34028"/>
    </row>
    <row r="34029" spans="4:4">
      <c r="D34029"/>
    </row>
    <row r="34030" spans="4:4">
      <c r="D34030"/>
    </row>
    <row r="34031" spans="4:4">
      <c r="D34031"/>
    </row>
    <row r="34032" spans="4:4">
      <c r="D34032"/>
    </row>
    <row r="34033" spans="4:4">
      <c r="D34033"/>
    </row>
    <row r="34034" spans="4:4">
      <c r="D34034"/>
    </row>
    <row r="34035" spans="4:4">
      <c r="D34035"/>
    </row>
    <row r="34036" spans="4:4">
      <c r="D34036"/>
    </row>
    <row r="34037" spans="4:4">
      <c r="D34037"/>
    </row>
    <row r="34038" spans="4:4">
      <c r="D34038"/>
    </row>
    <row r="34039" spans="4:4">
      <c r="D34039"/>
    </row>
    <row r="34040" spans="4:4">
      <c r="D34040"/>
    </row>
    <row r="34041" spans="4:4">
      <c r="D34041"/>
    </row>
    <row r="34042" spans="4:4">
      <c r="D34042"/>
    </row>
    <row r="34043" spans="4:4">
      <c r="D34043"/>
    </row>
    <row r="34044" spans="4:4">
      <c r="D34044"/>
    </row>
    <row r="34045" spans="4:4">
      <c r="D34045"/>
    </row>
    <row r="34046" spans="4:4">
      <c r="D34046"/>
    </row>
    <row r="34047" spans="4:4">
      <c r="D34047"/>
    </row>
    <row r="34048" spans="4:4">
      <c r="D34048"/>
    </row>
    <row r="34049" spans="4:4">
      <c r="D34049"/>
    </row>
    <row r="34050" spans="4:4">
      <c r="D34050"/>
    </row>
    <row r="34051" spans="4:4">
      <c r="D34051"/>
    </row>
    <row r="34052" spans="4:4">
      <c r="D34052"/>
    </row>
    <row r="34053" spans="4:4">
      <c r="D34053"/>
    </row>
    <row r="34054" spans="4:4">
      <c r="D34054"/>
    </row>
    <row r="34055" spans="4:4">
      <c r="D34055"/>
    </row>
    <row r="34056" spans="4:4">
      <c r="D34056"/>
    </row>
    <row r="34057" spans="4:4">
      <c r="D34057"/>
    </row>
    <row r="34058" spans="4:4">
      <c r="D34058"/>
    </row>
    <row r="34059" spans="4:4">
      <c r="D34059"/>
    </row>
    <row r="34060" spans="4:4">
      <c r="D34060"/>
    </row>
    <row r="34061" spans="4:4">
      <c r="D34061"/>
    </row>
    <row r="34062" spans="4:4">
      <c r="D34062"/>
    </row>
    <row r="34063" spans="4:4">
      <c r="D34063"/>
    </row>
    <row r="34064" spans="4:4">
      <c r="D34064"/>
    </row>
    <row r="34065" spans="4:4">
      <c r="D34065"/>
    </row>
    <row r="34066" spans="4:4">
      <c r="D34066"/>
    </row>
    <row r="34067" spans="4:4">
      <c r="D34067"/>
    </row>
    <row r="34068" spans="4:4">
      <c r="D34068"/>
    </row>
    <row r="34069" spans="4:4">
      <c r="D34069"/>
    </row>
    <row r="34070" spans="4:4">
      <c r="D34070"/>
    </row>
    <row r="34071" spans="4:4">
      <c r="D34071"/>
    </row>
    <row r="34072" spans="4:4">
      <c r="D34072"/>
    </row>
    <row r="34073" spans="4:4">
      <c r="D34073"/>
    </row>
    <row r="34074" spans="4:4">
      <c r="D34074"/>
    </row>
    <row r="34075" spans="4:4">
      <c r="D34075"/>
    </row>
    <row r="34076" spans="4:4">
      <c r="D34076"/>
    </row>
    <row r="34077" spans="4:4">
      <c r="D34077"/>
    </row>
    <row r="34078" spans="4:4">
      <c r="D34078"/>
    </row>
    <row r="34079" spans="4:4">
      <c r="D34079"/>
    </row>
    <row r="34080" spans="4:4">
      <c r="D34080"/>
    </row>
    <row r="34081" spans="4:4">
      <c r="D34081"/>
    </row>
    <row r="34082" spans="4:4">
      <c r="D34082"/>
    </row>
    <row r="34083" spans="4:4">
      <c r="D34083"/>
    </row>
    <row r="34084" spans="4:4">
      <c r="D34084"/>
    </row>
    <row r="34085" spans="4:4">
      <c r="D34085"/>
    </row>
    <row r="34086" spans="4:4">
      <c r="D34086"/>
    </row>
    <row r="34087" spans="4:4">
      <c r="D34087"/>
    </row>
    <row r="34088" spans="4:4">
      <c r="D34088"/>
    </row>
    <row r="34089" spans="4:4">
      <c r="D34089"/>
    </row>
    <row r="34090" spans="4:4">
      <c r="D34090"/>
    </row>
    <row r="34091" spans="4:4">
      <c r="D34091"/>
    </row>
    <row r="34092" spans="4:4">
      <c r="D34092"/>
    </row>
    <row r="34093" spans="4:4">
      <c r="D34093"/>
    </row>
    <row r="34094" spans="4:4">
      <c r="D34094"/>
    </row>
    <row r="34095" spans="4:4">
      <c r="D34095"/>
    </row>
    <row r="34096" spans="4:4">
      <c r="D34096"/>
    </row>
    <row r="34097" spans="4:4">
      <c r="D34097"/>
    </row>
    <row r="34098" spans="4:4">
      <c r="D34098"/>
    </row>
    <row r="34099" spans="4:4">
      <c r="D34099"/>
    </row>
    <row r="34100" spans="4:4">
      <c r="D34100"/>
    </row>
    <row r="34101" spans="4:4">
      <c r="D34101"/>
    </row>
    <row r="34102" spans="4:4">
      <c r="D34102"/>
    </row>
    <row r="34103" spans="4:4">
      <c r="D34103"/>
    </row>
    <row r="34104" spans="4:4">
      <c r="D34104"/>
    </row>
    <row r="34105" spans="4:4">
      <c r="D34105"/>
    </row>
    <row r="34106" spans="4:4">
      <c r="D34106"/>
    </row>
    <row r="34107" spans="4:4">
      <c r="D34107"/>
    </row>
    <row r="34108" spans="4:4">
      <c r="D34108"/>
    </row>
    <row r="34109" spans="4:4">
      <c r="D34109"/>
    </row>
    <row r="34110" spans="4:4">
      <c r="D34110"/>
    </row>
    <row r="34111" spans="4:4">
      <c r="D34111"/>
    </row>
    <row r="34112" spans="4:4">
      <c r="D34112"/>
    </row>
    <row r="34113" spans="4:4">
      <c r="D34113"/>
    </row>
    <row r="34114" spans="4:4">
      <c r="D34114"/>
    </row>
    <row r="34115" spans="4:4">
      <c r="D34115"/>
    </row>
    <row r="34116" spans="4:4">
      <c r="D34116"/>
    </row>
    <row r="34117" spans="4:4">
      <c r="D34117"/>
    </row>
    <row r="34118" spans="4:4">
      <c r="D34118"/>
    </row>
    <row r="34119" spans="4:4">
      <c r="D34119"/>
    </row>
    <row r="34120" spans="4:4">
      <c r="D34120"/>
    </row>
    <row r="34121" spans="4:4">
      <c r="D34121"/>
    </row>
    <row r="34122" spans="4:4">
      <c r="D34122"/>
    </row>
    <row r="34123" spans="4:4">
      <c r="D34123"/>
    </row>
    <row r="34124" spans="4:4">
      <c r="D34124"/>
    </row>
    <row r="34125" spans="4:4">
      <c r="D34125"/>
    </row>
    <row r="34126" spans="4:4">
      <c r="D34126"/>
    </row>
    <row r="34127" spans="4:4">
      <c r="D34127"/>
    </row>
    <row r="34128" spans="4:4">
      <c r="D34128"/>
    </row>
    <row r="34129" spans="4:4">
      <c r="D34129"/>
    </row>
    <row r="34130" spans="4:4">
      <c r="D34130"/>
    </row>
    <row r="34131" spans="4:4">
      <c r="D34131"/>
    </row>
    <row r="34132" spans="4:4">
      <c r="D34132"/>
    </row>
    <row r="34133" spans="4:4">
      <c r="D34133"/>
    </row>
    <row r="34134" spans="4:4">
      <c r="D34134"/>
    </row>
    <row r="34135" spans="4:4">
      <c r="D34135"/>
    </row>
    <row r="34136" spans="4:4">
      <c r="D34136"/>
    </row>
    <row r="34137" spans="4:4">
      <c r="D34137"/>
    </row>
    <row r="34138" spans="4:4">
      <c r="D34138"/>
    </row>
    <row r="34139" spans="4:4">
      <c r="D34139"/>
    </row>
    <row r="34140" spans="4:4">
      <c r="D34140"/>
    </row>
    <row r="34141" spans="4:4">
      <c r="D34141"/>
    </row>
    <row r="34142" spans="4:4">
      <c r="D34142"/>
    </row>
    <row r="34143" spans="4:4">
      <c r="D34143"/>
    </row>
    <row r="34144" spans="4:4">
      <c r="D34144"/>
    </row>
    <row r="34145" spans="4:4">
      <c r="D34145"/>
    </row>
    <row r="34146" spans="4:4">
      <c r="D34146"/>
    </row>
    <row r="34147" spans="4:4">
      <c r="D34147"/>
    </row>
    <row r="34148" spans="4:4">
      <c r="D34148"/>
    </row>
    <row r="34149" spans="4:4">
      <c r="D34149"/>
    </row>
    <row r="34150" spans="4:4">
      <c r="D34150"/>
    </row>
    <row r="34151" spans="4:4">
      <c r="D34151"/>
    </row>
    <row r="34152" spans="4:4">
      <c r="D34152"/>
    </row>
    <row r="34153" spans="4:4">
      <c r="D34153"/>
    </row>
    <row r="34154" spans="4:4">
      <c r="D34154"/>
    </row>
    <row r="34155" spans="4:4">
      <c r="D34155"/>
    </row>
    <row r="34156" spans="4:4">
      <c r="D34156"/>
    </row>
    <row r="34157" spans="4:4">
      <c r="D34157"/>
    </row>
    <row r="34158" spans="4:4">
      <c r="D34158"/>
    </row>
    <row r="34159" spans="4:4">
      <c r="D34159"/>
    </row>
    <row r="34160" spans="4:4">
      <c r="D34160"/>
    </row>
    <row r="34161" spans="4:4">
      <c r="D34161"/>
    </row>
    <row r="34162" spans="4:4">
      <c r="D34162"/>
    </row>
    <row r="34163" spans="4:4">
      <c r="D34163"/>
    </row>
    <row r="34164" spans="4:4">
      <c r="D34164"/>
    </row>
    <row r="34165" spans="4:4">
      <c r="D34165"/>
    </row>
    <row r="34166" spans="4:4">
      <c r="D34166"/>
    </row>
    <row r="34167" spans="4:4">
      <c r="D34167"/>
    </row>
    <row r="34168" spans="4:4">
      <c r="D34168"/>
    </row>
    <row r="34169" spans="4:4">
      <c r="D34169"/>
    </row>
    <row r="34170" spans="4:4">
      <c r="D34170"/>
    </row>
    <row r="34171" spans="4:4">
      <c r="D34171"/>
    </row>
    <row r="34172" spans="4:4">
      <c r="D34172"/>
    </row>
    <row r="34173" spans="4:4">
      <c r="D34173"/>
    </row>
    <row r="34174" spans="4:4">
      <c r="D34174"/>
    </row>
    <row r="34175" spans="4:4">
      <c r="D34175"/>
    </row>
    <row r="34176" spans="4:4">
      <c r="D34176"/>
    </row>
    <row r="34177" spans="4:4">
      <c r="D34177"/>
    </row>
    <row r="34178" spans="4:4">
      <c r="D34178"/>
    </row>
    <row r="34179" spans="4:4">
      <c r="D34179"/>
    </row>
    <row r="34180" spans="4:4">
      <c r="D34180"/>
    </row>
    <row r="34181" spans="4:4">
      <c r="D34181"/>
    </row>
    <row r="34182" spans="4:4">
      <c r="D34182"/>
    </row>
    <row r="34183" spans="4:4">
      <c r="D34183"/>
    </row>
    <row r="34184" spans="4:4">
      <c r="D34184"/>
    </row>
    <row r="34185" spans="4:4">
      <c r="D34185"/>
    </row>
    <row r="34186" spans="4:4">
      <c r="D34186"/>
    </row>
    <row r="34187" spans="4:4">
      <c r="D34187"/>
    </row>
    <row r="34188" spans="4:4">
      <c r="D34188"/>
    </row>
    <row r="34189" spans="4:4">
      <c r="D34189"/>
    </row>
    <row r="34190" spans="4:4">
      <c r="D34190"/>
    </row>
    <row r="34191" spans="4:4">
      <c r="D34191"/>
    </row>
    <row r="34192" spans="4:4">
      <c r="D34192"/>
    </row>
    <row r="34193" spans="4:4">
      <c r="D34193"/>
    </row>
    <row r="34194" spans="4:4">
      <c r="D34194"/>
    </row>
    <row r="34195" spans="4:4">
      <c r="D34195"/>
    </row>
    <row r="34196" spans="4:4">
      <c r="D34196"/>
    </row>
    <row r="34197" spans="4:4">
      <c r="D34197"/>
    </row>
    <row r="34198" spans="4:4">
      <c r="D34198"/>
    </row>
    <row r="34199" spans="4:4">
      <c r="D34199"/>
    </row>
    <row r="34200" spans="4:4">
      <c r="D34200"/>
    </row>
    <row r="34201" spans="4:4">
      <c r="D34201"/>
    </row>
    <row r="34202" spans="4:4">
      <c r="D34202"/>
    </row>
    <row r="34203" spans="4:4">
      <c r="D34203"/>
    </row>
    <row r="34204" spans="4:4">
      <c r="D34204"/>
    </row>
    <row r="34205" spans="4:4">
      <c r="D34205"/>
    </row>
    <row r="34206" spans="4:4">
      <c r="D34206"/>
    </row>
    <row r="34207" spans="4:4">
      <c r="D34207"/>
    </row>
    <row r="34208" spans="4:4">
      <c r="D34208"/>
    </row>
    <row r="34209" spans="4:4">
      <c r="D34209"/>
    </row>
    <row r="34210" spans="4:4">
      <c r="D34210"/>
    </row>
    <row r="34211" spans="4:4">
      <c r="D34211"/>
    </row>
    <row r="34212" spans="4:4">
      <c r="D34212"/>
    </row>
    <row r="34213" spans="4:4">
      <c r="D34213"/>
    </row>
    <row r="34214" spans="4:4">
      <c r="D34214"/>
    </row>
    <row r="34215" spans="4:4">
      <c r="D34215"/>
    </row>
    <row r="34216" spans="4:4">
      <c r="D34216"/>
    </row>
    <row r="34217" spans="4:4">
      <c r="D34217"/>
    </row>
    <row r="34218" spans="4:4">
      <c r="D34218"/>
    </row>
    <row r="34219" spans="4:4">
      <c r="D34219"/>
    </row>
    <row r="34220" spans="4:4">
      <c r="D34220"/>
    </row>
    <row r="34221" spans="4:4">
      <c r="D34221"/>
    </row>
    <row r="34222" spans="4:4">
      <c r="D34222"/>
    </row>
    <row r="34223" spans="4:4">
      <c r="D34223"/>
    </row>
    <row r="34224" spans="4:4">
      <c r="D34224"/>
    </row>
    <row r="34225" spans="4:4">
      <c r="D34225"/>
    </row>
    <row r="34226" spans="4:4">
      <c r="D34226"/>
    </row>
    <row r="34227" spans="4:4">
      <c r="D34227"/>
    </row>
    <row r="34228" spans="4:4">
      <c r="D34228"/>
    </row>
    <row r="34229" spans="4:4">
      <c r="D34229"/>
    </row>
    <row r="34230" spans="4:4">
      <c r="D34230"/>
    </row>
    <row r="34231" spans="4:4">
      <c r="D34231"/>
    </row>
    <row r="34232" spans="4:4">
      <c r="D34232"/>
    </row>
    <row r="34233" spans="4:4">
      <c r="D34233"/>
    </row>
    <row r="34234" spans="4:4">
      <c r="D34234"/>
    </row>
    <row r="34235" spans="4:4">
      <c r="D34235"/>
    </row>
    <row r="34236" spans="4:4">
      <c r="D34236"/>
    </row>
    <row r="34237" spans="4:4">
      <c r="D34237"/>
    </row>
    <row r="34238" spans="4:4">
      <c r="D34238"/>
    </row>
    <row r="34239" spans="4:4">
      <c r="D34239"/>
    </row>
    <row r="34240" spans="4:4">
      <c r="D34240"/>
    </row>
    <row r="34241" spans="4:4">
      <c r="D34241"/>
    </row>
    <row r="34242" spans="4:4">
      <c r="D34242"/>
    </row>
    <row r="34243" spans="4:4">
      <c r="D34243"/>
    </row>
    <row r="34244" spans="4:4">
      <c r="D34244"/>
    </row>
    <row r="34245" spans="4:4">
      <c r="D34245"/>
    </row>
    <row r="34246" spans="4:4">
      <c r="D34246"/>
    </row>
    <row r="34247" spans="4:4">
      <c r="D34247"/>
    </row>
    <row r="34248" spans="4:4">
      <c r="D34248"/>
    </row>
    <row r="34249" spans="4:4">
      <c r="D34249"/>
    </row>
    <row r="34250" spans="4:4">
      <c r="D34250"/>
    </row>
    <row r="34251" spans="4:4">
      <c r="D34251"/>
    </row>
    <row r="34252" spans="4:4">
      <c r="D34252"/>
    </row>
    <row r="34253" spans="4:4">
      <c r="D34253"/>
    </row>
    <row r="34254" spans="4:4">
      <c r="D34254"/>
    </row>
    <row r="34255" spans="4:4">
      <c r="D34255"/>
    </row>
    <row r="34256" spans="4:4">
      <c r="D34256"/>
    </row>
    <row r="34257" spans="4:4">
      <c r="D34257"/>
    </row>
    <row r="34258" spans="4:4">
      <c r="D34258"/>
    </row>
    <row r="34259" spans="4:4">
      <c r="D34259"/>
    </row>
    <row r="34260" spans="4:4">
      <c r="D34260"/>
    </row>
    <row r="34261" spans="4:4">
      <c r="D34261"/>
    </row>
    <row r="34262" spans="4:4">
      <c r="D34262"/>
    </row>
    <row r="34263" spans="4:4">
      <c r="D34263"/>
    </row>
    <row r="34264" spans="4:4">
      <c r="D34264"/>
    </row>
    <row r="34265" spans="4:4">
      <c r="D34265"/>
    </row>
    <row r="34266" spans="4:4">
      <c r="D34266"/>
    </row>
    <row r="34267" spans="4:4">
      <c r="D34267"/>
    </row>
    <row r="34268" spans="4:4">
      <c r="D34268"/>
    </row>
    <row r="34269" spans="4:4">
      <c r="D34269"/>
    </row>
    <row r="34270" spans="4:4">
      <c r="D34270"/>
    </row>
    <row r="34271" spans="4:4">
      <c r="D34271"/>
    </row>
    <row r="34272" spans="4:4">
      <c r="D34272"/>
    </row>
    <row r="34273" spans="4:4">
      <c r="D34273"/>
    </row>
    <row r="34274" spans="4:4">
      <c r="D34274"/>
    </row>
    <row r="34275" spans="4:4">
      <c r="D34275"/>
    </row>
    <row r="34276" spans="4:4">
      <c r="D34276"/>
    </row>
    <row r="34277" spans="4:4">
      <c r="D34277"/>
    </row>
    <row r="34278" spans="4:4">
      <c r="D34278"/>
    </row>
    <row r="34279" spans="4:4">
      <c r="D34279"/>
    </row>
    <row r="34280" spans="4:4">
      <c r="D34280"/>
    </row>
    <row r="34281" spans="4:4">
      <c r="D34281"/>
    </row>
    <row r="34282" spans="4:4">
      <c r="D34282"/>
    </row>
    <row r="34283" spans="4:4">
      <c r="D34283"/>
    </row>
    <row r="34284" spans="4:4">
      <c r="D34284"/>
    </row>
    <row r="34285" spans="4:4">
      <c r="D34285"/>
    </row>
    <row r="34286" spans="4:4">
      <c r="D34286"/>
    </row>
    <row r="34287" spans="4:4">
      <c r="D34287"/>
    </row>
    <row r="34288" spans="4:4">
      <c r="D34288"/>
    </row>
    <row r="34289" spans="4:4">
      <c r="D34289"/>
    </row>
    <row r="34290" spans="4:4">
      <c r="D34290"/>
    </row>
    <row r="34291" spans="4:4">
      <c r="D34291"/>
    </row>
    <row r="34292" spans="4:4">
      <c r="D34292"/>
    </row>
    <row r="34293" spans="4:4">
      <c r="D34293"/>
    </row>
    <row r="34294" spans="4:4">
      <c r="D34294"/>
    </row>
    <row r="34295" spans="4:4">
      <c r="D34295"/>
    </row>
    <row r="34296" spans="4:4">
      <c r="D34296"/>
    </row>
    <row r="34297" spans="4:4">
      <c r="D34297"/>
    </row>
    <row r="34298" spans="4:4">
      <c r="D34298"/>
    </row>
    <row r="34299" spans="4:4">
      <c r="D34299"/>
    </row>
    <row r="34300" spans="4:4">
      <c r="D34300"/>
    </row>
    <row r="34301" spans="4:4">
      <c r="D34301"/>
    </row>
    <row r="34302" spans="4:4">
      <c r="D34302"/>
    </row>
    <row r="34303" spans="4:4">
      <c r="D34303"/>
    </row>
    <row r="34304" spans="4:4">
      <c r="D34304"/>
    </row>
    <row r="34305" spans="4:4">
      <c r="D34305"/>
    </row>
    <row r="34306" spans="4:4">
      <c r="D34306"/>
    </row>
    <row r="34307" spans="4:4">
      <c r="D34307"/>
    </row>
    <row r="34308" spans="4:4">
      <c r="D34308"/>
    </row>
    <row r="34309" spans="4:4">
      <c r="D34309"/>
    </row>
    <row r="34310" spans="4:4">
      <c r="D34310"/>
    </row>
    <row r="34311" spans="4:4">
      <c r="D34311"/>
    </row>
    <row r="34312" spans="4:4">
      <c r="D34312"/>
    </row>
    <row r="34313" spans="4:4">
      <c r="D34313"/>
    </row>
    <row r="34314" spans="4:4">
      <c r="D34314"/>
    </row>
    <row r="34315" spans="4:4">
      <c r="D34315"/>
    </row>
    <row r="34316" spans="4:4">
      <c r="D34316"/>
    </row>
    <row r="34317" spans="4:4">
      <c r="D34317"/>
    </row>
    <row r="34318" spans="4:4">
      <c r="D34318"/>
    </row>
    <row r="34319" spans="4:4">
      <c r="D34319"/>
    </row>
    <row r="34320" spans="4:4">
      <c r="D34320"/>
    </row>
    <row r="34321" spans="4:4">
      <c r="D34321"/>
    </row>
    <row r="34322" spans="4:4">
      <c r="D34322"/>
    </row>
    <row r="34323" spans="4:4">
      <c r="D34323"/>
    </row>
    <row r="34324" spans="4:4">
      <c r="D34324"/>
    </row>
    <row r="34325" spans="4:4">
      <c r="D34325"/>
    </row>
    <row r="34326" spans="4:4">
      <c r="D34326"/>
    </row>
    <row r="34327" spans="4:4">
      <c r="D34327"/>
    </row>
    <row r="34328" spans="4:4">
      <c r="D34328"/>
    </row>
    <row r="34329" spans="4:4">
      <c r="D34329"/>
    </row>
    <row r="34330" spans="4:4">
      <c r="D34330"/>
    </row>
    <row r="34331" spans="4:4">
      <c r="D34331"/>
    </row>
    <row r="34332" spans="4:4">
      <c r="D34332"/>
    </row>
    <row r="34333" spans="4:4">
      <c r="D34333"/>
    </row>
    <row r="34334" spans="4:4">
      <c r="D34334"/>
    </row>
    <row r="34335" spans="4:4">
      <c r="D34335"/>
    </row>
    <row r="34336" spans="4:4">
      <c r="D34336"/>
    </row>
    <row r="34337" spans="4:4">
      <c r="D34337"/>
    </row>
    <row r="34338" spans="4:4">
      <c r="D34338"/>
    </row>
    <row r="34339" spans="4:4">
      <c r="D34339"/>
    </row>
    <row r="34340" spans="4:4">
      <c r="D34340"/>
    </row>
    <row r="34341" spans="4:4">
      <c r="D34341"/>
    </row>
    <row r="34342" spans="4:4">
      <c r="D34342"/>
    </row>
    <row r="34343" spans="4:4">
      <c r="D34343"/>
    </row>
    <row r="34344" spans="4:4">
      <c r="D34344"/>
    </row>
    <row r="34345" spans="4:4">
      <c r="D34345"/>
    </row>
    <row r="34346" spans="4:4">
      <c r="D34346"/>
    </row>
    <row r="34347" spans="4:4">
      <c r="D34347"/>
    </row>
    <row r="34348" spans="4:4">
      <c r="D34348"/>
    </row>
    <row r="34349" spans="4:4">
      <c r="D34349"/>
    </row>
    <row r="34350" spans="4:4">
      <c r="D34350"/>
    </row>
    <row r="34351" spans="4:4">
      <c r="D34351"/>
    </row>
    <row r="34352" spans="4:4">
      <c r="D34352"/>
    </row>
    <row r="34353" spans="4:4">
      <c r="D34353"/>
    </row>
    <row r="34354" spans="4:4">
      <c r="D34354"/>
    </row>
    <row r="34355" spans="4:4">
      <c r="D34355"/>
    </row>
    <row r="34356" spans="4:4">
      <c r="D34356"/>
    </row>
    <row r="34357" spans="4:4">
      <c r="D34357"/>
    </row>
    <row r="34358" spans="4:4">
      <c r="D34358"/>
    </row>
    <row r="34359" spans="4:4">
      <c r="D34359"/>
    </row>
    <row r="34360" spans="4:4">
      <c r="D34360"/>
    </row>
    <row r="34361" spans="4:4">
      <c r="D34361"/>
    </row>
    <row r="34362" spans="4:4">
      <c r="D34362"/>
    </row>
    <row r="34363" spans="4:4">
      <c r="D34363"/>
    </row>
    <row r="34364" spans="4:4">
      <c r="D34364"/>
    </row>
    <row r="34365" spans="4:4">
      <c r="D34365"/>
    </row>
    <row r="34366" spans="4:4">
      <c r="D34366"/>
    </row>
    <row r="34367" spans="4:4">
      <c r="D34367"/>
    </row>
    <row r="34368" spans="4:4">
      <c r="D34368"/>
    </row>
    <row r="34369" spans="4:4">
      <c r="D34369"/>
    </row>
    <row r="34370" spans="4:4">
      <c r="D34370"/>
    </row>
    <row r="34371" spans="4:4">
      <c r="D34371"/>
    </row>
    <row r="34372" spans="4:4">
      <c r="D34372"/>
    </row>
    <row r="34373" spans="4:4">
      <c r="D34373"/>
    </row>
    <row r="34374" spans="4:4">
      <c r="D34374"/>
    </row>
    <row r="34375" spans="4:4">
      <c r="D34375"/>
    </row>
    <row r="34376" spans="4:4">
      <c r="D34376"/>
    </row>
    <row r="34377" spans="4:4">
      <c r="D34377"/>
    </row>
    <row r="34378" spans="4:4">
      <c r="D34378"/>
    </row>
    <row r="34379" spans="4:4">
      <c r="D34379"/>
    </row>
    <row r="34380" spans="4:4">
      <c r="D34380"/>
    </row>
    <row r="34381" spans="4:4">
      <c r="D34381"/>
    </row>
    <row r="34382" spans="4:4">
      <c r="D34382"/>
    </row>
    <row r="34383" spans="4:4">
      <c r="D34383"/>
    </row>
    <row r="34384" spans="4:4">
      <c r="D34384"/>
    </row>
    <row r="34385" spans="4:4">
      <c r="D34385"/>
    </row>
    <row r="34386" spans="4:4">
      <c r="D34386"/>
    </row>
    <row r="34387" spans="4:4">
      <c r="D34387"/>
    </row>
    <row r="34388" spans="4:4">
      <c r="D34388"/>
    </row>
    <row r="34389" spans="4:4">
      <c r="D34389"/>
    </row>
    <row r="34390" spans="4:4">
      <c r="D34390"/>
    </row>
    <row r="34391" spans="4:4">
      <c r="D34391"/>
    </row>
    <row r="34392" spans="4:4">
      <c r="D34392"/>
    </row>
    <row r="34393" spans="4:4">
      <c r="D34393"/>
    </row>
    <row r="34394" spans="4:4">
      <c r="D34394"/>
    </row>
    <row r="34395" spans="4:4">
      <c r="D34395"/>
    </row>
    <row r="34396" spans="4:4">
      <c r="D34396"/>
    </row>
    <row r="34397" spans="4:4">
      <c r="D34397"/>
    </row>
    <row r="34398" spans="4:4">
      <c r="D34398"/>
    </row>
    <row r="34399" spans="4:4">
      <c r="D34399"/>
    </row>
    <row r="34400" spans="4:4">
      <c r="D34400"/>
    </row>
    <row r="34401" spans="4:4">
      <c r="D34401"/>
    </row>
    <row r="34402" spans="4:4">
      <c r="D34402"/>
    </row>
    <row r="34403" spans="4:4">
      <c r="D34403"/>
    </row>
    <row r="34404" spans="4:4">
      <c r="D34404"/>
    </row>
    <row r="34405" spans="4:4">
      <c r="D34405"/>
    </row>
    <row r="34406" spans="4:4">
      <c r="D34406"/>
    </row>
    <row r="34407" spans="4:4">
      <c r="D34407"/>
    </row>
    <row r="34408" spans="4:4">
      <c r="D34408"/>
    </row>
    <row r="34409" spans="4:4">
      <c r="D34409"/>
    </row>
    <row r="34410" spans="4:4">
      <c r="D34410"/>
    </row>
    <row r="34411" spans="4:4">
      <c r="D34411"/>
    </row>
    <row r="34412" spans="4:4">
      <c r="D34412"/>
    </row>
    <row r="34413" spans="4:4">
      <c r="D34413"/>
    </row>
    <row r="34414" spans="4:4">
      <c r="D34414"/>
    </row>
    <row r="34415" spans="4:4">
      <c r="D34415"/>
    </row>
    <row r="34416" spans="4:4">
      <c r="D34416"/>
    </row>
    <row r="34417" spans="4:4">
      <c r="D34417"/>
    </row>
    <row r="34418" spans="4:4">
      <c r="D34418"/>
    </row>
    <row r="34419" spans="4:4">
      <c r="D34419"/>
    </row>
    <row r="34420" spans="4:4">
      <c r="D34420"/>
    </row>
    <row r="34421" spans="4:4">
      <c r="D34421"/>
    </row>
    <row r="34422" spans="4:4">
      <c r="D34422"/>
    </row>
    <row r="34423" spans="4:4">
      <c r="D34423"/>
    </row>
    <row r="34424" spans="4:4">
      <c r="D34424"/>
    </row>
    <row r="34425" spans="4:4">
      <c r="D34425"/>
    </row>
    <row r="34426" spans="4:4">
      <c r="D34426"/>
    </row>
    <row r="34427" spans="4:4">
      <c r="D34427"/>
    </row>
    <row r="34428" spans="4:4">
      <c r="D34428"/>
    </row>
    <row r="34429" spans="4:4">
      <c r="D34429"/>
    </row>
    <row r="34430" spans="4:4">
      <c r="D34430"/>
    </row>
    <row r="34431" spans="4:4">
      <c r="D34431"/>
    </row>
    <row r="34432" spans="4:4">
      <c r="D34432"/>
    </row>
    <row r="34433" spans="4:4">
      <c r="D34433"/>
    </row>
    <row r="34434" spans="4:4">
      <c r="D34434"/>
    </row>
    <row r="34435" spans="4:4">
      <c r="D34435"/>
    </row>
    <row r="34436" spans="4:4">
      <c r="D34436"/>
    </row>
    <row r="34437" spans="4:4">
      <c r="D34437"/>
    </row>
    <row r="34438" spans="4:4">
      <c r="D34438"/>
    </row>
    <row r="34439" spans="4:4">
      <c r="D34439"/>
    </row>
    <row r="34440" spans="4:4">
      <c r="D34440"/>
    </row>
    <row r="34441" spans="4:4">
      <c r="D34441"/>
    </row>
    <row r="34442" spans="4:4">
      <c r="D34442"/>
    </row>
    <row r="34443" spans="4:4">
      <c r="D34443"/>
    </row>
    <row r="34444" spans="4:4">
      <c r="D34444"/>
    </row>
    <row r="34445" spans="4:4">
      <c r="D34445"/>
    </row>
    <row r="34446" spans="4:4">
      <c r="D34446"/>
    </row>
    <row r="34447" spans="4:4">
      <c r="D34447"/>
    </row>
    <row r="34448" spans="4:4">
      <c r="D34448"/>
    </row>
    <row r="34449" spans="4:4">
      <c r="D34449"/>
    </row>
    <row r="34450" spans="4:4">
      <c r="D34450"/>
    </row>
    <row r="34451" spans="4:4">
      <c r="D34451"/>
    </row>
    <row r="34452" spans="4:4">
      <c r="D34452"/>
    </row>
    <row r="34453" spans="4:4">
      <c r="D34453"/>
    </row>
    <row r="34454" spans="4:4">
      <c r="D34454"/>
    </row>
    <row r="34455" spans="4:4">
      <c r="D34455"/>
    </row>
    <row r="34456" spans="4:4">
      <c r="D34456"/>
    </row>
    <row r="34457" spans="4:4">
      <c r="D34457"/>
    </row>
    <row r="34458" spans="4:4">
      <c r="D34458"/>
    </row>
    <row r="34459" spans="4:4">
      <c r="D34459"/>
    </row>
    <row r="34460" spans="4:4">
      <c r="D34460"/>
    </row>
    <row r="34461" spans="4:4">
      <c r="D34461"/>
    </row>
    <row r="34462" spans="4:4">
      <c r="D34462"/>
    </row>
    <row r="34463" spans="4:4">
      <c r="D34463"/>
    </row>
    <row r="34464" spans="4:4">
      <c r="D34464"/>
    </row>
    <row r="34465" spans="4:4">
      <c r="D34465"/>
    </row>
    <row r="34466" spans="4:4">
      <c r="D34466"/>
    </row>
    <row r="34467" spans="4:4">
      <c r="D34467"/>
    </row>
    <row r="34468" spans="4:4">
      <c r="D34468"/>
    </row>
    <row r="34469" spans="4:4">
      <c r="D34469"/>
    </row>
    <row r="34470" spans="4:4">
      <c r="D34470"/>
    </row>
    <row r="34471" spans="4:4">
      <c r="D34471"/>
    </row>
    <row r="34472" spans="4:4">
      <c r="D34472"/>
    </row>
    <row r="34473" spans="4:4">
      <c r="D34473"/>
    </row>
    <row r="34474" spans="4:4">
      <c r="D34474"/>
    </row>
    <row r="34475" spans="4:4">
      <c r="D34475"/>
    </row>
    <row r="34476" spans="4:4">
      <c r="D34476"/>
    </row>
    <row r="34477" spans="4:4">
      <c r="D34477"/>
    </row>
    <row r="34478" spans="4:4">
      <c r="D34478"/>
    </row>
    <row r="34479" spans="4:4">
      <c r="D34479"/>
    </row>
    <row r="34480" spans="4:4">
      <c r="D34480"/>
    </row>
    <row r="34481" spans="4:4">
      <c r="D34481"/>
    </row>
    <row r="34482" spans="4:4">
      <c r="D34482"/>
    </row>
    <row r="34483" spans="4:4">
      <c r="D34483"/>
    </row>
    <row r="34484" spans="4:4">
      <c r="D34484"/>
    </row>
    <row r="34485" spans="4:4">
      <c r="D34485"/>
    </row>
    <row r="34486" spans="4:4">
      <c r="D34486"/>
    </row>
    <row r="34487" spans="4:4">
      <c r="D34487"/>
    </row>
    <row r="34488" spans="4:4">
      <c r="D34488"/>
    </row>
    <row r="34489" spans="4:4">
      <c r="D34489"/>
    </row>
    <row r="34490" spans="4:4">
      <c r="D34490"/>
    </row>
    <row r="34491" spans="4:4">
      <c r="D34491"/>
    </row>
    <row r="34492" spans="4:4">
      <c r="D34492"/>
    </row>
    <row r="34493" spans="4:4">
      <c r="D34493"/>
    </row>
    <row r="34494" spans="4:4">
      <c r="D34494"/>
    </row>
    <row r="34495" spans="4:4">
      <c r="D34495"/>
    </row>
    <row r="34496" spans="4:4">
      <c r="D34496"/>
    </row>
    <row r="34497" spans="4:4">
      <c r="D34497"/>
    </row>
    <row r="34498" spans="4:4">
      <c r="D34498"/>
    </row>
    <row r="34499" spans="4:4">
      <c r="D34499"/>
    </row>
    <row r="34500" spans="4:4">
      <c r="D34500"/>
    </row>
    <row r="34501" spans="4:4">
      <c r="D34501"/>
    </row>
    <row r="34502" spans="4:4">
      <c r="D34502"/>
    </row>
    <row r="34503" spans="4:4">
      <c r="D34503"/>
    </row>
    <row r="34504" spans="4:4">
      <c r="D34504"/>
    </row>
    <row r="34505" spans="4:4">
      <c r="D34505"/>
    </row>
    <row r="34506" spans="4:4">
      <c r="D34506"/>
    </row>
    <row r="34507" spans="4:4">
      <c r="D34507"/>
    </row>
    <row r="34508" spans="4:4">
      <c r="D34508"/>
    </row>
    <row r="34509" spans="4:4">
      <c r="D34509"/>
    </row>
    <row r="34510" spans="4:4">
      <c r="D34510"/>
    </row>
    <row r="34511" spans="4:4">
      <c r="D34511"/>
    </row>
    <row r="34512" spans="4:4">
      <c r="D34512"/>
    </row>
    <row r="34513" spans="4:4">
      <c r="D34513"/>
    </row>
    <row r="34514" spans="4:4">
      <c r="D34514"/>
    </row>
    <row r="34515" spans="4:4">
      <c r="D34515"/>
    </row>
    <row r="34516" spans="4:4">
      <c r="D34516"/>
    </row>
    <row r="34517" spans="4:4">
      <c r="D34517"/>
    </row>
    <row r="34518" spans="4:4">
      <c r="D34518"/>
    </row>
    <row r="34519" spans="4:4">
      <c r="D34519"/>
    </row>
    <row r="34520" spans="4:4">
      <c r="D34520"/>
    </row>
    <row r="34521" spans="4:4">
      <c r="D34521"/>
    </row>
    <row r="34522" spans="4:4">
      <c r="D34522"/>
    </row>
    <row r="34523" spans="4:4">
      <c r="D34523"/>
    </row>
    <row r="34524" spans="4:4">
      <c r="D34524"/>
    </row>
    <row r="34525" spans="4:4">
      <c r="D34525"/>
    </row>
    <row r="34526" spans="4:4">
      <c r="D34526"/>
    </row>
    <row r="34527" spans="4:4">
      <c r="D34527"/>
    </row>
    <row r="34528" spans="4:4">
      <c r="D34528"/>
    </row>
    <row r="34529" spans="4:4">
      <c r="D34529"/>
    </row>
    <row r="34530" spans="4:4">
      <c r="D34530"/>
    </row>
    <row r="34531" spans="4:4">
      <c r="D34531"/>
    </row>
    <row r="34532" spans="4:4">
      <c r="D34532"/>
    </row>
    <row r="34533" spans="4:4">
      <c r="D34533"/>
    </row>
    <row r="34534" spans="4:4">
      <c r="D34534"/>
    </row>
    <row r="34535" spans="4:4">
      <c r="D34535"/>
    </row>
    <row r="34536" spans="4:4">
      <c r="D34536"/>
    </row>
    <row r="34537" spans="4:4">
      <c r="D34537"/>
    </row>
    <row r="34538" spans="4:4">
      <c r="D34538"/>
    </row>
    <row r="34539" spans="4:4">
      <c r="D34539"/>
    </row>
    <row r="34540" spans="4:4">
      <c r="D34540"/>
    </row>
    <row r="34541" spans="4:4">
      <c r="D34541"/>
    </row>
    <row r="34542" spans="4:4">
      <c r="D34542"/>
    </row>
    <row r="34543" spans="4:4">
      <c r="D34543"/>
    </row>
    <row r="34544" spans="4:4">
      <c r="D34544"/>
    </row>
    <row r="34545" spans="4:4">
      <c r="D34545"/>
    </row>
    <row r="34546" spans="4:4">
      <c r="D34546"/>
    </row>
    <row r="34547" spans="4:4">
      <c r="D34547"/>
    </row>
    <row r="34548" spans="4:4">
      <c r="D34548"/>
    </row>
    <row r="34549" spans="4:4">
      <c r="D34549"/>
    </row>
    <row r="34550" spans="4:4">
      <c r="D34550"/>
    </row>
    <row r="34551" spans="4:4">
      <c r="D34551"/>
    </row>
    <row r="34552" spans="4:4">
      <c r="D34552"/>
    </row>
    <row r="34553" spans="4:4">
      <c r="D34553"/>
    </row>
    <row r="34554" spans="4:4">
      <c r="D34554"/>
    </row>
    <row r="34555" spans="4:4">
      <c r="D34555"/>
    </row>
    <row r="34556" spans="4:4">
      <c r="D34556"/>
    </row>
    <row r="34557" spans="4:4">
      <c r="D34557"/>
    </row>
    <row r="34558" spans="4:4">
      <c r="D34558"/>
    </row>
    <row r="34559" spans="4:4">
      <c r="D34559"/>
    </row>
    <row r="34560" spans="4:4">
      <c r="D34560"/>
    </row>
    <row r="34561" spans="4:4">
      <c r="D34561"/>
    </row>
    <row r="34562" spans="4:4">
      <c r="D34562"/>
    </row>
    <row r="34563" spans="4:4">
      <c r="D34563"/>
    </row>
    <row r="34564" spans="4:4">
      <c r="D34564"/>
    </row>
    <row r="34565" spans="4:4">
      <c r="D34565"/>
    </row>
    <row r="34566" spans="4:4">
      <c r="D34566"/>
    </row>
    <row r="34567" spans="4:4">
      <c r="D34567"/>
    </row>
    <row r="34568" spans="4:4">
      <c r="D34568"/>
    </row>
    <row r="34569" spans="4:4">
      <c r="D34569"/>
    </row>
    <row r="34570" spans="4:4">
      <c r="D34570"/>
    </row>
    <row r="34571" spans="4:4">
      <c r="D34571"/>
    </row>
    <row r="34572" spans="4:4">
      <c r="D34572"/>
    </row>
    <row r="34573" spans="4:4">
      <c r="D34573"/>
    </row>
    <row r="34574" spans="4:4">
      <c r="D34574"/>
    </row>
    <row r="34575" spans="4:4">
      <c r="D34575"/>
    </row>
    <row r="34576" spans="4:4">
      <c r="D34576"/>
    </row>
    <row r="34577" spans="4:4">
      <c r="D34577"/>
    </row>
    <row r="34578" spans="4:4">
      <c r="D34578"/>
    </row>
    <row r="34579" spans="4:4">
      <c r="D34579"/>
    </row>
    <row r="34580" spans="4:4">
      <c r="D34580"/>
    </row>
    <row r="34581" spans="4:4">
      <c r="D34581"/>
    </row>
    <row r="34582" spans="4:4">
      <c r="D34582"/>
    </row>
    <row r="34583" spans="4:4">
      <c r="D34583"/>
    </row>
    <row r="34584" spans="4:4">
      <c r="D34584"/>
    </row>
    <row r="34585" spans="4:4">
      <c r="D34585"/>
    </row>
    <row r="34586" spans="4:4">
      <c r="D34586"/>
    </row>
    <row r="34587" spans="4:4">
      <c r="D34587"/>
    </row>
    <row r="34588" spans="4:4">
      <c r="D34588"/>
    </row>
    <row r="34589" spans="4:4">
      <c r="D34589"/>
    </row>
    <row r="34590" spans="4:4">
      <c r="D34590"/>
    </row>
    <row r="34591" spans="4:4">
      <c r="D34591"/>
    </row>
    <row r="34592" spans="4:4">
      <c r="D34592"/>
    </row>
    <row r="34593" spans="4:4">
      <c r="D34593"/>
    </row>
    <row r="34594" spans="4:4">
      <c r="D34594"/>
    </row>
    <row r="34595" spans="4:4">
      <c r="D34595"/>
    </row>
    <row r="34596" spans="4:4">
      <c r="D34596"/>
    </row>
    <row r="34597" spans="4:4">
      <c r="D34597"/>
    </row>
    <row r="34598" spans="4:4">
      <c r="D34598"/>
    </row>
    <row r="34599" spans="4:4">
      <c r="D34599"/>
    </row>
    <row r="34600" spans="4:4">
      <c r="D34600"/>
    </row>
    <row r="34601" spans="4:4">
      <c r="D34601"/>
    </row>
    <row r="34602" spans="4:4">
      <c r="D34602"/>
    </row>
    <row r="34603" spans="4:4">
      <c r="D34603"/>
    </row>
    <row r="34604" spans="4:4">
      <c r="D34604"/>
    </row>
    <row r="34605" spans="4:4">
      <c r="D34605"/>
    </row>
    <row r="34606" spans="4:4">
      <c r="D34606"/>
    </row>
    <row r="34607" spans="4:4">
      <c r="D34607"/>
    </row>
    <row r="34608" spans="4:4">
      <c r="D34608"/>
    </row>
    <row r="34609" spans="4:4">
      <c r="D34609"/>
    </row>
    <row r="34610" spans="4:4">
      <c r="D34610"/>
    </row>
    <row r="34611" spans="4:4">
      <c r="D34611"/>
    </row>
    <row r="34612" spans="4:4">
      <c r="D34612"/>
    </row>
    <row r="34613" spans="4:4">
      <c r="D34613"/>
    </row>
    <row r="34614" spans="4:4">
      <c r="D34614"/>
    </row>
    <row r="34615" spans="4:4">
      <c r="D34615"/>
    </row>
    <row r="34616" spans="4:4">
      <c r="D34616"/>
    </row>
    <row r="34617" spans="4:4">
      <c r="D34617"/>
    </row>
    <row r="34618" spans="4:4">
      <c r="D34618"/>
    </row>
    <row r="34619" spans="4:4">
      <c r="D34619"/>
    </row>
    <row r="34620" spans="4:4">
      <c r="D34620"/>
    </row>
    <row r="34621" spans="4:4">
      <c r="D34621"/>
    </row>
    <row r="34622" spans="4:4">
      <c r="D34622"/>
    </row>
    <row r="34623" spans="4:4">
      <c r="D34623"/>
    </row>
    <row r="34624" spans="4:4">
      <c r="D34624"/>
    </row>
    <row r="34625" spans="4:4">
      <c r="D34625"/>
    </row>
    <row r="34626" spans="4:4">
      <c r="D34626"/>
    </row>
    <row r="34627" spans="4:4">
      <c r="D34627"/>
    </row>
    <row r="34628" spans="4:4">
      <c r="D34628"/>
    </row>
    <row r="34629" spans="4:4">
      <c r="D34629"/>
    </row>
    <row r="34630" spans="4:4">
      <c r="D34630"/>
    </row>
    <row r="34631" spans="4:4">
      <c r="D34631"/>
    </row>
    <row r="34632" spans="4:4">
      <c r="D34632"/>
    </row>
    <row r="34633" spans="4:4">
      <c r="D34633"/>
    </row>
    <row r="34634" spans="4:4">
      <c r="D34634"/>
    </row>
    <row r="34635" spans="4:4">
      <c r="D34635"/>
    </row>
    <row r="34636" spans="4:4">
      <c r="D34636"/>
    </row>
    <row r="34637" spans="4:4">
      <c r="D34637"/>
    </row>
    <row r="34638" spans="4:4">
      <c r="D34638"/>
    </row>
    <row r="34639" spans="4:4">
      <c r="D34639"/>
    </row>
    <row r="34640" spans="4:4">
      <c r="D34640"/>
    </row>
    <row r="34641" spans="4:4">
      <c r="D34641"/>
    </row>
    <row r="34642" spans="4:4">
      <c r="D34642"/>
    </row>
    <row r="34643" spans="4:4">
      <c r="D34643"/>
    </row>
    <row r="34644" spans="4:4">
      <c r="D34644"/>
    </row>
    <row r="34645" spans="4:4">
      <c r="D34645"/>
    </row>
    <row r="34646" spans="4:4">
      <c r="D34646"/>
    </row>
    <row r="34647" spans="4:4">
      <c r="D34647"/>
    </row>
    <row r="34648" spans="4:4">
      <c r="D34648"/>
    </row>
    <row r="34649" spans="4:4">
      <c r="D34649"/>
    </row>
    <row r="34650" spans="4:4">
      <c r="D34650"/>
    </row>
    <row r="34651" spans="4:4">
      <c r="D34651"/>
    </row>
    <row r="34652" spans="4:4">
      <c r="D34652"/>
    </row>
    <row r="34653" spans="4:4">
      <c r="D34653"/>
    </row>
    <row r="34654" spans="4:4">
      <c r="D34654"/>
    </row>
    <row r="34655" spans="4:4">
      <c r="D34655"/>
    </row>
    <row r="34656" spans="4:4">
      <c r="D34656"/>
    </row>
    <row r="34657" spans="4:4">
      <c r="D34657"/>
    </row>
    <row r="34658" spans="4:4">
      <c r="D34658"/>
    </row>
    <row r="34659" spans="4:4">
      <c r="D34659"/>
    </row>
    <row r="34660" spans="4:4">
      <c r="D34660"/>
    </row>
    <row r="34661" spans="4:4">
      <c r="D34661"/>
    </row>
    <row r="34662" spans="4:4">
      <c r="D34662"/>
    </row>
    <row r="34663" spans="4:4">
      <c r="D34663"/>
    </row>
    <row r="34664" spans="4:4">
      <c r="D34664"/>
    </row>
    <row r="34665" spans="4:4">
      <c r="D34665"/>
    </row>
    <row r="34666" spans="4:4">
      <c r="D34666"/>
    </row>
    <row r="34667" spans="4:4">
      <c r="D34667"/>
    </row>
    <row r="34668" spans="4:4">
      <c r="D34668"/>
    </row>
    <row r="34669" spans="4:4">
      <c r="D34669"/>
    </row>
    <row r="34670" spans="4:4">
      <c r="D34670"/>
    </row>
    <row r="34671" spans="4:4">
      <c r="D34671"/>
    </row>
    <row r="34672" spans="4:4">
      <c r="D34672"/>
    </row>
    <row r="34673" spans="4:4">
      <c r="D34673"/>
    </row>
    <row r="34674" spans="4:4">
      <c r="D34674"/>
    </row>
    <row r="34675" spans="4:4">
      <c r="D34675"/>
    </row>
    <row r="34676" spans="4:4">
      <c r="D34676"/>
    </row>
    <row r="34677" spans="4:4">
      <c r="D34677"/>
    </row>
    <row r="34678" spans="4:4">
      <c r="D34678"/>
    </row>
    <row r="34679" spans="4:4">
      <c r="D34679"/>
    </row>
    <row r="34680" spans="4:4">
      <c r="D34680"/>
    </row>
    <row r="34681" spans="4:4">
      <c r="D34681"/>
    </row>
    <row r="34682" spans="4:4">
      <c r="D34682"/>
    </row>
    <row r="34683" spans="4:4">
      <c r="D34683"/>
    </row>
    <row r="34684" spans="4:4">
      <c r="D34684"/>
    </row>
    <row r="34685" spans="4:4">
      <c r="D34685"/>
    </row>
    <row r="34686" spans="4:4">
      <c r="D34686"/>
    </row>
    <row r="34687" spans="4:4">
      <c r="D34687"/>
    </row>
    <row r="34688" spans="4:4">
      <c r="D34688"/>
    </row>
    <row r="34689" spans="4:4">
      <c r="D34689"/>
    </row>
    <row r="34690" spans="4:4">
      <c r="D34690"/>
    </row>
    <row r="34691" spans="4:4">
      <c r="D34691"/>
    </row>
    <row r="34692" spans="4:4">
      <c r="D34692"/>
    </row>
    <row r="34693" spans="4:4">
      <c r="D34693"/>
    </row>
    <row r="34694" spans="4:4">
      <c r="D34694"/>
    </row>
    <row r="34695" spans="4:4">
      <c r="D34695"/>
    </row>
    <row r="34696" spans="4:4">
      <c r="D34696"/>
    </row>
    <row r="34697" spans="4:4">
      <c r="D34697"/>
    </row>
    <row r="34698" spans="4:4">
      <c r="D34698"/>
    </row>
    <row r="34699" spans="4:4">
      <c r="D34699"/>
    </row>
    <row r="34700" spans="4:4">
      <c r="D34700"/>
    </row>
    <row r="34701" spans="4:4">
      <c r="D34701"/>
    </row>
    <row r="34702" spans="4:4">
      <c r="D34702"/>
    </row>
    <row r="34703" spans="4:4">
      <c r="D34703"/>
    </row>
    <row r="34704" spans="4:4">
      <c r="D34704"/>
    </row>
    <row r="34705" spans="4:4">
      <c r="D34705"/>
    </row>
    <row r="34706" spans="4:4">
      <c r="D34706"/>
    </row>
    <row r="34707" spans="4:4">
      <c r="D34707"/>
    </row>
    <row r="34708" spans="4:4">
      <c r="D34708"/>
    </row>
    <row r="34709" spans="4:4">
      <c r="D34709"/>
    </row>
    <row r="34710" spans="4:4">
      <c r="D34710"/>
    </row>
    <row r="34711" spans="4:4">
      <c r="D34711"/>
    </row>
    <row r="34712" spans="4:4">
      <c r="D34712"/>
    </row>
    <row r="34713" spans="4:4">
      <c r="D34713"/>
    </row>
    <row r="34714" spans="4:4">
      <c r="D34714"/>
    </row>
    <row r="34715" spans="4:4">
      <c r="D34715"/>
    </row>
    <row r="34716" spans="4:4">
      <c r="D34716"/>
    </row>
    <row r="34717" spans="4:4">
      <c r="D34717"/>
    </row>
    <row r="34718" spans="4:4">
      <c r="D34718"/>
    </row>
    <row r="34719" spans="4:4">
      <c r="D34719"/>
    </row>
    <row r="34720" spans="4:4">
      <c r="D34720"/>
    </row>
    <row r="34721" spans="4:4">
      <c r="D34721"/>
    </row>
    <row r="34722" spans="4:4">
      <c r="D34722"/>
    </row>
    <row r="34723" spans="4:4">
      <c r="D34723"/>
    </row>
    <row r="34724" spans="4:4">
      <c r="D34724"/>
    </row>
    <row r="34725" spans="4:4">
      <c r="D34725"/>
    </row>
    <row r="34726" spans="4:4">
      <c r="D34726"/>
    </row>
    <row r="34727" spans="4:4">
      <c r="D34727"/>
    </row>
    <row r="34728" spans="4:4">
      <c r="D34728"/>
    </row>
    <row r="34729" spans="4:4">
      <c r="D34729"/>
    </row>
    <row r="34730" spans="4:4">
      <c r="D34730"/>
    </row>
    <row r="34731" spans="4:4">
      <c r="D34731"/>
    </row>
    <row r="34732" spans="4:4">
      <c r="D34732"/>
    </row>
    <row r="34733" spans="4:4">
      <c r="D34733"/>
    </row>
    <row r="34734" spans="4:4">
      <c r="D34734"/>
    </row>
    <row r="34735" spans="4:4">
      <c r="D34735"/>
    </row>
    <row r="34736" spans="4:4">
      <c r="D34736"/>
    </row>
    <row r="34737" spans="4:4">
      <c r="D34737"/>
    </row>
    <row r="34738" spans="4:4">
      <c r="D34738"/>
    </row>
    <row r="34739" spans="4:4">
      <c r="D34739"/>
    </row>
    <row r="34740" spans="4:4">
      <c r="D34740"/>
    </row>
    <row r="34741" spans="4:4">
      <c r="D34741"/>
    </row>
    <row r="34742" spans="4:4">
      <c r="D34742"/>
    </row>
    <row r="34743" spans="4:4">
      <c r="D34743"/>
    </row>
    <row r="34744" spans="4:4">
      <c r="D34744"/>
    </row>
    <row r="34745" spans="4:4">
      <c r="D34745"/>
    </row>
    <row r="34746" spans="4:4">
      <c r="D34746"/>
    </row>
    <row r="34747" spans="4:4">
      <c r="D34747"/>
    </row>
    <row r="34748" spans="4:4">
      <c r="D34748"/>
    </row>
    <row r="34749" spans="4:4">
      <c r="D34749"/>
    </row>
    <row r="34750" spans="4:4">
      <c r="D34750"/>
    </row>
    <row r="34751" spans="4:4">
      <c r="D34751"/>
    </row>
    <row r="34752" spans="4:4">
      <c r="D34752"/>
    </row>
    <row r="34753" spans="4:4">
      <c r="D34753"/>
    </row>
    <row r="34754" spans="4:4">
      <c r="D34754"/>
    </row>
    <row r="34755" spans="4:4">
      <c r="D34755"/>
    </row>
    <row r="34756" spans="4:4">
      <c r="D34756"/>
    </row>
    <row r="34757" spans="4:4">
      <c r="D34757"/>
    </row>
    <row r="34758" spans="4:4">
      <c r="D34758"/>
    </row>
    <row r="34759" spans="4:4">
      <c r="D34759"/>
    </row>
    <row r="34760" spans="4:4">
      <c r="D34760"/>
    </row>
    <row r="34761" spans="4:4">
      <c r="D34761"/>
    </row>
    <row r="34762" spans="4:4">
      <c r="D34762"/>
    </row>
    <row r="34763" spans="4:4">
      <c r="D34763"/>
    </row>
    <row r="34764" spans="4:4">
      <c r="D34764"/>
    </row>
    <row r="34765" spans="4:4">
      <c r="D34765"/>
    </row>
    <row r="34766" spans="4:4">
      <c r="D34766"/>
    </row>
    <row r="34767" spans="4:4">
      <c r="D34767"/>
    </row>
    <row r="34768" spans="4:4">
      <c r="D34768"/>
    </row>
    <row r="34769" spans="4:4">
      <c r="D34769"/>
    </row>
    <row r="34770" spans="4:4">
      <c r="D34770"/>
    </row>
    <row r="34771" spans="4:4">
      <c r="D34771"/>
    </row>
    <row r="34772" spans="4:4">
      <c r="D34772"/>
    </row>
    <row r="34773" spans="4:4">
      <c r="D34773"/>
    </row>
    <row r="34774" spans="4:4">
      <c r="D34774"/>
    </row>
    <row r="34775" spans="4:4">
      <c r="D34775"/>
    </row>
    <row r="34776" spans="4:4">
      <c r="D34776"/>
    </row>
    <row r="34777" spans="4:4">
      <c r="D34777"/>
    </row>
    <row r="34778" spans="4:4">
      <c r="D34778"/>
    </row>
    <row r="34779" spans="4:4">
      <c r="D34779"/>
    </row>
    <row r="34780" spans="4:4">
      <c r="D34780"/>
    </row>
    <row r="34781" spans="4:4">
      <c r="D34781"/>
    </row>
    <row r="34782" spans="4:4">
      <c r="D34782"/>
    </row>
    <row r="34783" spans="4:4">
      <c r="D34783"/>
    </row>
    <row r="34784" spans="4:4">
      <c r="D34784"/>
    </row>
    <row r="34785" spans="4:4">
      <c r="D34785"/>
    </row>
    <row r="34786" spans="4:4">
      <c r="D34786"/>
    </row>
    <row r="34787" spans="4:4">
      <c r="D34787"/>
    </row>
    <row r="34788" spans="4:4">
      <c r="D34788"/>
    </row>
    <row r="34789" spans="4:4">
      <c r="D34789"/>
    </row>
    <row r="34790" spans="4:4">
      <c r="D34790"/>
    </row>
    <row r="34791" spans="4:4">
      <c r="D34791"/>
    </row>
    <row r="34792" spans="4:4">
      <c r="D34792"/>
    </row>
    <row r="34793" spans="4:4">
      <c r="D34793"/>
    </row>
    <row r="34794" spans="4:4">
      <c r="D34794"/>
    </row>
    <row r="34795" spans="4:4">
      <c r="D34795"/>
    </row>
    <row r="34796" spans="4:4">
      <c r="D34796"/>
    </row>
    <row r="34797" spans="4:4">
      <c r="D34797"/>
    </row>
    <row r="34798" spans="4:4">
      <c r="D34798"/>
    </row>
    <row r="34799" spans="4:4">
      <c r="D34799"/>
    </row>
    <row r="34800" spans="4:4">
      <c r="D34800"/>
    </row>
    <row r="34801" spans="4:4">
      <c r="D34801"/>
    </row>
    <row r="34802" spans="4:4">
      <c r="D34802"/>
    </row>
    <row r="34803" spans="4:4">
      <c r="D34803"/>
    </row>
    <row r="34804" spans="4:4">
      <c r="D34804"/>
    </row>
    <row r="34805" spans="4:4">
      <c r="D34805"/>
    </row>
    <row r="34806" spans="4:4">
      <c r="D34806"/>
    </row>
    <row r="34807" spans="4:4">
      <c r="D34807"/>
    </row>
    <row r="34808" spans="4:4">
      <c r="D34808"/>
    </row>
    <row r="34809" spans="4:4">
      <c r="D34809"/>
    </row>
    <row r="34810" spans="4:4">
      <c r="D34810"/>
    </row>
    <row r="34811" spans="4:4">
      <c r="D34811"/>
    </row>
    <row r="34812" spans="4:4">
      <c r="D34812"/>
    </row>
    <row r="34813" spans="4:4">
      <c r="D34813"/>
    </row>
    <row r="34814" spans="4:4">
      <c r="D34814"/>
    </row>
    <row r="34815" spans="4:4">
      <c r="D34815"/>
    </row>
    <row r="34816" spans="4:4">
      <c r="D34816"/>
    </row>
    <row r="34817" spans="4:4">
      <c r="D34817"/>
    </row>
    <row r="34818" spans="4:4">
      <c r="D34818"/>
    </row>
    <row r="34819" spans="4:4">
      <c r="D34819"/>
    </row>
    <row r="34820" spans="4:4">
      <c r="D34820"/>
    </row>
    <row r="34821" spans="4:4">
      <c r="D34821"/>
    </row>
    <row r="34822" spans="4:4">
      <c r="D34822"/>
    </row>
    <row r="34823" spans="4:4">
      <c r="D34823"/>
    </row>
    <row r="34824" spans="4:4">
      <c r="D34824"/>
    </row>
    <row r="34825" spans="4:4">
      <c r="D34825"/>
    </row>
    <row r="34826" spans="4:4">
      <c r="D34826"/>
    </row>
    <row r="34827" spans="4:4">
      <c r="D34827"/>
    </row>
    <row r="34828" spans="4:4">
      <c r="D34828"/>
    </row>
    <row r="34829" spans="4:4">
      <c r="D34829"/>
    </row>
    <row r="34830" spans="4:4">
      <c r="D34830"/>
    </row>
    <row r="34831" spans="4:4">
      <c r="D34831"/>
    </row>
    <row r="34832" spans="4:4">
      <c r="D34832"/>
    </row>
    <row r="34833" spans="4:4">
      <c r="D34833"/>
    </row>
    <row r="34834" spans="4:4">
      <c r="D34834"/>
    </row>
    <row r="34835" spans="4:4">
      <c r="D34835"/>
    </row>
    <row r="34836" spans="4:4">
      <c r="D34836"/>
    </row>
    <row r="34837" spans="4:4">
      <c r="D34837"/>
    </row>
    <row r="34838" spans="4:4">
      <c r="D34838"/>
    </row>
    <row r="34839" spans="4:4">
      <c r="D34839"/>
    </row>
    <row r="34840" spans="4:4">
      <c r="D34840"/>
    </row>
    <row r="34841" spans="4:4">
      <c r="D34841"/>
    </row>
    <row r="34842" spans="4:4">
      <c r="D34842"/>
    </row>
    <row r="34843" spans="4:4">
      <c r="D34843"/>
    </row>
    <row r="34844" spans="4:4">
      <c r="D34844"/>
    </row>
    <row r="34845" spans="4:4">
      <c r="D34845"/>
    </row>
    <row r="34846" spans="4:4">
      <c r="D34846"/>
    </row>
    <row r="34847" spans="4:4">
      <c r="D34847"/>
    </row>
    <row r="34848" spans="4:4">
      <c r="D34848"/>
    </row>
    <row r="34849" spans="4:4">
      <c r="D34849"/>
    </row>
    <row r="34850" spans="4:4">
      <c r="D34850"/>
    </row>
    <row r="34851" spans="4:4">
      <c r="D34851"/>
    </row>
    <row r="34852" spans="4:4">
      <c r="D34852"/>
    </row>
    <row r="34853" spans="4:4">
      <c r="D34853"/>
    </row>
    <row r="34854" spans="4:4">
      <c r="D34854"/>
    </row>
    <row r="34855" spans="4:4">
      <c r="D34855"/>
    </row>
    <row r="34856" spans="4:4">
      <c r="D34856"/>
    </row>
    <row r="34857" spans="4:4">
      <c r="D34857"/>
    </row>
    <row r="34858" spans="4:4">
      <c r="D34858"/>
    </row>
    <row r="34859" spans="4:4">
      <c r="D34859"/>
    </row>
    <row r="34860" spans="4:4">
      <c r="D34860"/>
    </row>
    <row r="34861" spans="4:4">
      <c r="D34861"/>
    </row>
    <row r="34862" spans="4:4">
      <c r="D34862"/>
    </row>
    <row r="34863" spans="4:4">
      <c r="D34863"/>
    </row>
    <row r="34864" spans="4:4">
      <c r="D34864"/>
    </row>
    <row r="34865" spans="4:4">
      <c r="D34865"/>
    </row>
    <row r="34866" spans="4:4">
      <c r="D34866"/>
    </row>
    <row r="34867" spans="4:4">
      <c r="D34867"/>
    </row>
    <row r="34868" spans="4:4">
      <c r="D34868"/>
    </row>
    <row r="34869" spans="4:4">
      <c r="D34869"/>
    </row>
    <row r="34870" spans="4:4">
      <c r="D34870"/>
    </row>
    <row r="34871" spans="4:4">
      <c r="D34871"/>
    </row>
    <row r="34872" spans="4:4">
      <c r="D34872"/>
    </row>
    <row r="34873" spans="4:4">
      <c r="D34873"/>
    </row>
    <row r="34874" spans="4:4">
      <c r="D34874"/>
    </row>
    <row r="34875" spans="4:4">
      <c r="D34875"/>
    </row>
    <row r="34876" spans="4:4">
      <c r="D34876"/>
    </row>
    <row r="34877" spans="4:4">
      <c r="D34877"/>
    </row>
    <row r="34878" spans="4:4">
      <c r="D34878"/>
    </row>
    <row r="34879" spans="4:4">
      <c r="D34879"/>
    </row>
    <row r="34880" spans="4:4">
      <c r="D34880"/>
    </row>
    <row r="34881" spans="4:4">
      <c r="D34881"/>
    </row>
    <row r="34882" spans="4:4">
      <c r="D34882"/>
    </row>
    <row r="34883" spans="4:4">
      <c r="D34883"/>
    </row>
    <row r="34884" spans="4:4">
      <c r="D34884"/>
    </row>
    <row r="34885" spans="4:4">
      <c r="D34885"/>
    </row>
    <row r="34886" spans="4:4">
      <c r="D34886"/>
    </row>
    <row r="34887" spans="4:4">
      <c r="D34887"/>
    </row>
    <row r="34888" spans="4:4">
      <c r="D34888"/>
    </row>
    <row r="34889" spans="4:4">
      <c r="D34889"/>
    </row>
    <row r="34890" spans="4:4">
      <c r="D34890"/>
    </row>
    <row r="34891" spans="4:4">
      <c r="D34891"/>
    </row>
    <row r="34892" spans="4:4">
      <c r="D34892"/>
    </row>
    <row r="34893" spans="4:4">
      <c r="D34893"/>
    </row>
    <row r="34894" spans="4:4">
      <c r="D34894"/>
    </row>
    <row r="34895" spans="4:4">
      <c r="D34895"/>
    </row>
    <row r="34896" spans="4:4">
      <c r="D34896"/>
    </row>
    <row r="34897" spans="4:4">
      <c r="D34897"/>
    </row>
    <row r="34898" spans="4:4">
      <c r="D34898"/>
    </row>
    <row r="34899" spans="4:4">
      <c r="D34899"/>
    </row>
    <row r="34900" spans="4:4">
      <c r="D34900"/>
    </row>
    <row r="34901" spans="4:4">
      <c r="D34901"/>
    </row>
    <row r="34902" spans="4:4">
      <c r="D34902"/>
    </row>
    <row r="34903" spans="4:4">
      <c r="D34903"/>
    </row>
    <row r="34904" spans="4:4">
      <c r="D34904"/>
    </row>
    <row r="34905" spans="4:4">
      <c r="D34905"/>
    </row>
    <row r="34906" spans="4:4">
      <c r="D34906"/>
    </row>
    <row r="34907" spans="4:4">
      <c r="D34907"/>
    </row>
    <row r="34908" spans="4:4">
      <c r="D34908"/>
    </row>
    <row r="34909" spans="4:4">
      <c r="D34909"/>
    </row>
    <row r="34910" spans="4:4">
      <c r="D34910"/>
    </row>
    <row r="34911" spans="4:4">
      <c r="D34911"/>
    </row>
    <row r="34912" spans="4:4">
      <c r="D34912"/>
    </row>
    <row r="34913" spans="4:4">
      <c r="D34913"/>
    </row>
    <row r="34914" spans="4:4">
      <c r="D34914"/>
    </row>
    <row r="34915" spans="4:4">
      <c r="D34915"/>
    </row>
    <row r="34916" spans="4:4">
      <c r="D34916"/>
    </row>
    <row r="34917" spans="4:4">
      <c r="D34917"/>
    </row>
    <row r="34918" spans="4:4">
      <c r="D34918"/>
    </row>
    <row r="34919" spans="4:4">
      <c r="D34919"/>
    </row>
    <row r="34920" spans="4:4">
      <c r="D34920"/>
    </row>
    <row r="34921" spans="4:4">
      <c r="D34921"/>
    </row>
    <row r="34922" spans="4:4">
      <c r="D34922"/>
    </row>
    <row r="34923" spans="4:4">
      <c r="D34923"/>
    </row>
    <row r="34924" spans="4:4">
      <c r="D34924"/>
    </row>
    <row r="34925" spans="4:4">
      <c r="D34925"/>
    </row>
    <row r="34926" spans="4:4">
      <c r="D34926"/>
    </row>
    <row r="34927" spans="4:4">
      <c r="D34927"/>
    </row>
    <row r="34928" spans="4:4">
      <c r="D34928"/>
    </row>
    <row r="34929" spans="4:4">
      <c r="D34929"/>
    </row>
    <row r="34930" spans="4:4">
      <c r="D34930"/>
    </row>
    <row r="34931" spans="4:4">
      <c r="D34931"/>
    </row>
    <row r="34932" spans="4:4">
      <c r="D34932"/>
    </row>
    <row r="34933" spans="4:4">
      <c r="D34933"/>
    </row>
    <row r="34934" spans="4:4">
      <c r="D34934"/>
    </row>
    <row r="34935" spans="4:4">
      <c r="D34935"/>
    </row>
    <row r="34936" spans="4:4">
      <c r="D34936"/>
    </row>
    <row r="34937" spans="4:4">
      <c r="D34937"/>
    </row>
    <row r="34938" spans="4:4">
      <c r="D34938"/>
    </row>
    <row r="34939" spans="4:4">
      <c r="D34939"/>
    </row>
    <row r="34940" spans="4:4">
      <c r="D34940"/>
    </row>
    <row r="34941" spans="4:4">
      <c r="D34941"/>
    </row>
    <row r="34942" spans="4:4">
      <c r="D34942"/>
    </row>
    <row r="34943" spans="4:4">
      <c r="D34943"/>
    </row>
    <row r="34944" spans="4:4">
      <c r="D34944"/>
    </row>
    <row r="34945" spans="4:4">
      <c r="D34945"/>
    </row>
    <row r="34946" spans="4:4">
      <c r="D34946"/>
    </row>
    <row r="34947" spans="4:4">
      <c r="D34947"/>
    </row>
    <row r="34948" spans="4:4">
      <c r="D34948"/>
    </row>
    <row r="34949" spans="4:4">
      <c r="D34949"/>
    </row>
    <row r="34950" spans="4:4">
      <c r="D34950"/>
    </row>
    <row r="34951" spans="4:4">
      <c r="D34951"/>
    </row>
    <row r="34952" spans="4:4">
      <c r="D34952"/>
    </row>
    <row r="34953" spans="4:4">
      <c r="D34953"/>
    </row>
    <row r="34954" spans="4:4">
      <c r="D34954"/>
    </row>
    <row r="34955" spans="4:4">
      <c r="D34955"/>
    </row>
    <row r="34956" spans="4:4">
      <c r="D34956"/>
    </row>
    <row r="34957" spans="4:4">
      <c r="D34957"/>
    </row>
    <row r="34958" spans="4:4">
      <c r="D34958"/>
    </row>
    <row r="34959" spans="4:4">
      <c r="D34959"/>
    </row>
    <row r="34960" spans="4:4">
      <c r="D34960"/>
    </row>
    <row r="34961" spans="4:4">
      <c r="D34961"/>
    </row>
    <row r="34962" spans="4:4">
      <c r="D34962"/>
    </row>
    <row r="34963" spans="4:4">
      <c r="D34963"/>
    </row>
    <row r="34964" spans="4:4">
      <c r="D34964"/>
    </row>
    <row r="34965" spans="4:4">
      <c r="D34965"/>
    </row>
    <row r="34966" spans="4:4">
      <c r="D34966"/>
    </row>
    <row r="34967" spans="4:4">
      <c r="D34967"/>
    </row>
    <row r="34968" spans="4:4">
      <c r="D34968"/>
    </row>
    <row r="34969" spans="4:4">
      <c r="D34969"/>
    </row>
    <row r="34970" spans="4:4">
      <c r="D34970"/>
    </row>
    <row r="34971" spans="4:4">
      <c r="D34971"/>
    </row>
    <row r="34972" spans="4:4">
      <c r="D34972"/>
    </row>
    <row r="34973" spans="4:4">
      <c r="D34973"/>
    </row>
    <row r="34974" spans="4:4">
      <c r="D34974"/>
    </row>
    <row r="34975" spans="4:4">
      <c r="D34975"/>
    </row>
    <row r="34976" spans="4:4">
      <c r="D34976"/>
    </row>
    <row r="34977" spans="4:4">
      <c r="D34977"/>
    </row>
    <row r="34978" spans="4:4">
      <c r="D34978"/>
    </row>
    <row r="34979" spans="4:4">
      <c r="D34979"/>
    </row>
    <row r="34980" spans="4:4">
      <c r="D34980"/>
    </row>
    <row r="34981" spans="4:4">
      <c r="D34981"/>
    </row>
    <row r="34982" spans="4:4">
      <c r="D34982"/>
    </row>
    <row r="34983" spans="4:4">
      <c r="D34983"/>
    </row>
    <row r="34984" spans="4:4">
      <c r="D34984"/>
    </row>
    <row r="34985" spans="4:4">
      <c r="D34985"/>
    </row>
    <row r="34986" spans="4:4">
      <c r="D34986"/>
    </row>
    <row r="34987" spans="4:4">
      <c r="D34987"/>
    </row>
    <row r="34988" spans="4:4">
      <c r="D34988"/>
    </row>
    <row r="34989" spans="4:4">
      <c r="D34989"/>
    </row>
    <row r="34990" spans="4:4">
      <c r="D34990"/>
    </row>
    <row r="34991" spans="4:4">
      <c r="D34991"/>
    </row>
    <row r="34992" spans="4:4">
      <c r="D34992"/>
    </row>
    <row r="34993" spans="4:4">
      <c r="D34993"/>
    </row>
    <row r="34994" spans="4:4">
      <c r="D34994"/>
    </row>
    <row r="34995" spans="4:4">
      <c r="D34995"/>
    </row>
    <row r="34996" spans="4:4">
      <c r="D34996"/>
    </row>
    <row r="34997" spans="4:4">
      <c r="D34997"/>
    </row>
    <row r="34998" spans="4:4">
      <c r="D34998"/>
    </row>
    <row r="34999" spans="4:4">
      <c r="D34999"/>
    </row>
    <row r="35000" spans="4:4">
      <c r="D35000"/>
    </row>
    <row r="35001" spans="4:4">
      <c r="D35001"/>
    </row>
    <row r="35002" spans="4:4">
      <c r="D35002"/>
    </row>
    <row r="35003" spans="4:4">
      <c r="D35003"/>
    </row>
    <row r="35004" spans="4:4">
      <c r="D35004"/>
    </row>
    <row r="35005" spans="4:4">
      <c r="D35005"/>
    </row>
    <row r="35006" spans="4:4">
      <c r="D35006"/>
    </row>
    <row r="35007" spans="4:4">
      <c r="D35007"/>
    </row>
    <row r="35008" spans="4:4">
      <c r="D35008"/>
    </row>
    <row r="35009" spans="4:4">
      <c r="D35009"/>
    </row>
    <row r="35010" spans="4:4">
      <c r="D35010"/>
    </row>
    <row r="35011" spans="4:4">
      <c r="D35011"/>
    </row>
    <row r="35012" spans="4:4">
      <c r="D35012"/>
    </row>
    <row r="35013" spans="4:4">
      <c r="D35013"/>
    </row>
    <row r="35014" spans="4:4">
      <c r="D35014"/>
    </row>
    <row r="35015" spans="4:4">
      <c r="D35015"/>
    </row>
    <row r="35016" spans="4:4">
      <c r="D35016"/>
    </row>
    <row r="35017" spans="4:4">
      <c r="D35017"/>
    </row>
    <row r="35018" spans="4:4">
      <c r="D35018"/>
    </row>
    <row r="35019" spans="4:4">
      <c r="D35019"/>
    </row>
    <row r="35020" spans="4:4">
      <c r="D35020"/>
    </row>
    <row r="35021" spans="4:4">
      <c r="D35021"/>
    </row>
    <row r="35022" spans="4:4">
      <c r="D35022"/>
    </row>
    <row r="35023" spans="4:4">
      <c r="D35023"/>
    </row>
    <row r="35024" spans="4:4">
      <c r="D35024"/>
    </row>
    <row r="35025" spans="4:4">
      <c r="D35025"/>
    </row>
    <row r="35026" spans="4:4">
      <c r="D35026"/>
    </row>
    <row r="35027" spans="4:4">
      <c r="D35027"/>
    </row>
    <row r="35028" spans="4:4">
      <c r="D35028"/>
    </row>
    <row r="35029" spans="4:4">
      <c r="D35029"/>
    </row>
    <row r="35030" spans="4:4">
      <c r="D35030"/>
    </row>
    <row r="35031" spans="4:4">
      <c r="D35031"/>
    </row>
    <row r="35032" spans="4:4">
      <c r="D35032"/>
    </row>
    <row r="35033" spans="4:4">
      <c r="D35033"/>
    </row>
    <row r="35034" spans="4:4">
      <c r="D35034"/>
    </row>
    <row r="35035" spans="4:4">
      <c r="D35035"/>
    </row>
    <row r="35036" spans="4:4">
      <c r="D35036"/>
    </row>
    <row r="35037" spans="4:4">
      <c r="D35037"/>
    </row>
    <row r="35038" spans="4:4">
      <c r="D35038"/>
    </row>
    <row r="35039" spans="4:4">
      <c r="D35039"/>
    </row>
    <row r="35040" spans="4:4">
      <c r="D35040"/>
    </row>
    <row r="35041" spans="4:4">
      <c r="D35041"/>
    </row>
    <row r="35042" spans="4:4">
      <c r="D35042"/>
    </row>
    <row r="35043" spans="4:4">
      <c r="D35043"/>
    </row>
    <row r="35044" spans="4:4">
      <c r="D35044"/>
    </row>
    <row r="35045" spans="4:4">
      <c r="D35045"/>
    </row>
    <row r="35046" spans="4:4">
      <c r="D35046"/>
    </row>
    <row r="35047" spans="4:4">
      <c r="D35047"/>
    </row>
    <row r="35048" spans="4:4">
      <c r="D35048"/>
    </row>
    <row r="35049" spans="4:4">
      <c r="D35049"/>
    </row>
    <row r="35050" spans="4:4">
      <c r="D35050"/>
    </row>
    <row r="35051" spans="4:4">
      <c r="D35051"/>
    </row>
    <row r="35052" spans="4:4">
      <c r="D35052"/>
    </row>
    <row r="35053" spans="4:4">
      <c r="D35053"/>
    </row>
    <row r="35054" spans="4:4">
      <c r="D35054"/>
    </row>
    <row r="35055" spans="4:4">
      <c r="D35055"/>
    </row>
    <row r="35056" spans="4:4">
      <c r="D35056"/>
    </row>
    <row r="35057" spans="4:4">
      <c r="D35057"/>
    </row>
    <row r="35058" spans="4:4">
      <c r="D35058"/>
    </row>
    <row r="35059" spans="4:4">
      <c r="D35059"/>
    </row>
    <row r="35060" spans="4:4">
      <c r="D35060"/>
    </row>
    <row r="35061" spans="4:4">
      <c r="D35061"/>
    </row>
    <row r="35062" spans="4:4">
      <c r="D35062"/>
    </row>
    <row r="35063" spans="4:4">
      <c r="D35063"/>
    </row>
    <row r="35064" spans="4:4">
      <c r="D35064"/>
    </row>
    <row r="35065" spans="4:4">
      <c r="D35065"/>
    </row>
    <row r="35066" spans="4:4">
      <c r="D35066"/>
    </row>
    <row r="35067" spans="4:4">
      <c r="D35067"/>
    </row>
    <row r="35068" spans="4:4">
      <c r="D35068"/>
    </row>
    <row r="35069" spans="4:4">
      <c r="D35069"/>
    </row>
    <row r="35070" spans="4:4">
      <c r="D35070"/>
    </row>
    <row r="35071" spans="4:4">
      <c r="D35071"/>
    </row>
    <row r="35072" spans="4:4">
      <c r="D35072"/>
    </row>
    <row r="35073" spans="4:4">
      <c r="D35073"/>
    </row>
    <row r="35074" spans="4:4">
      <c r="D35074"/>
    </row>
    <row r="35075" spans="4:4">
      <c r="D35075"/>
    </row>
    <row r="35076" spans="4:4">
      <c r="D35076"/>
    </row>
    <row r="35077" spans="4:4">
      <c r="D35077"/>
    </row>
    <row r="35078" spans="4:4">
      <c r="D35078"/>
    </row>
    <row r="35079" spans="4:4">
      <c r="D35079"/>
    </row>
    <row r="35080" spans="4:4">
      <c r="D35080"/>
    </row>
    <row r="35081" spans="4:4">
      <c r="D35081"/>
    </row>
    <row r="35082" spans="4:4">
      <c r="D35082"/>
    </row>
    <row r="35083" spans="4:4">
      <c r="D35083"/>
    </row>
    <row r="35084" spans="4:4">
      <c r="D35084"/>
    </row>
    <row r="35085" spans="4:4">
      <c r="D35085"/>
    </row>
    <row r="35086" spans="4:4">
      <c r="D35086"/>
    </row>
    <row r="35087" spans="4:4">
      <c r="D35087"/>
    </row>
    <row r="35088" spans="4:4">
      <c r="D35088"/>
    </row>
    <row r="35089" spans="4:4">
      <c r="D35089"/>
    </row>
    <row r="35090" spans="4:4">
      <c r="D35090"/>
    </row>
    <row r="35091" spans="4:4">
      <c r="D35091"/>
    </row>
    <row r="35092" spans="4:4">
      <c r="D35092"/>
    </row>
    <row r="35093" spans="4:4">
      <c r="D35093"/>
    </row>
    <row r="35094" spans="4:4">
      <c r="D35094"/>
    </row>
    <row r="35095" spans="4:4">
      <c r="D35095"/>
    </row>
    <row r="35096" spans="4:4">
      <c r="D35096"/>
    </row>
    <row r="35097" spans="4:4">
      <c r="D35097"/>
    </row>
    <row r="35098" spans="4:4">
      <c r="D35098"/>
    </row>
    <row r="35099" spans="4:4">
      <c r="D35099"/>
    </row>
    <row r="35100" spans="4:4">
      <c r="D35100"/>
    </row>
    <row r="35101" spans="4:4">
      <c r="D35101"/>
    </row>
    <row r="35102" spans="4:4">
      <c r="D35102"/>
    </row>
    <row r="35103" spans="4:4">
      <c r="D35103"/>
    </row>
    <row r="35104" spans="4:4">
      <c r="D35104"/>
    </row>
    <row r="35105" spans="4:4">
      <c r="D35105"/>
    </row>
    <row r="35106" spans="4:4">
      <c r="D35106"/>
    </row>
    <row r="35107" spans="4:4">
      <c r="D35107"/>
    </row>
    <row r="35108" spans="4:4">
      <c r="D35108"/>
    </row>
    <row r="35109" spans="4:4">
      <c r="D35109"/>
    </row>
    <row r="35110" spans="4:4">
      <c r="D35110"/>
    </row>
    <row r="35111" spans="4:4">
      <c r="D35111"/>
    </row>
    <row r="35112" spans="4:4">
      <c r="D35112"/>
    </row>
    <row r="35113" spans="4:4">
      <c r="D35113"/>
    </row>
    <row r="35114" spans="4:4">
      <c r="D35114"/>
    </row>
    <row r="35115" spans="4:4">
      <c r="D35115"/>
    </row>
    <row r="35116" spans="4:4">
      <c r="D35116"/>
    </row>
    <row r="35117" spans="4:4">
      <c r="D35117"/>
    </row>
    <row r="35118" spans="4:4">
      <c r="D35118"/>
    </row>
    <row r="35119" spans="4:4">
      <c r="D35119"/>
    </row>
    <row r="35120" spans="4:4">
      <c r="D35120"/>
    </row>
    <row r="35121" spans="4:4">
      <c r="D35121"/>
    </row>
    <row r="35122" spans="4:4">
      <c r="D35122"/>
    </row>
    <row r="35123" spans="4:4">
      <c r="D35123"/>
    </row>
    <row r="35124" spans="4:4">
      <c r="D35124"/>
    </row>
    <row r="35125" spans="4:4">
      <c r="D35125"/>
    </row>
    <row r="35126" spans="4:4">
      <c r="D35126"/>
    </row>
    <row r="35127" spans="4:4">
      <c r="D35127"/>
    </row>
    <row r="35128" spans="4:4">
      <c r="D35128"/>
    </row>
    <row r="35129" spans="4:4">
      <c r="D35129"/>
    </row>
    <row r="35130" spans="4:4">
      <c r="D35130"/>
    </row>
    <row r="35131" spans="4:4">
      <c r="D35131"/>
    </row>
    <row r="35132" spans="4:4">
      <c r="D35132"/>
    </row>
    <row r="35133" spans="4:4">
      <c r="D35133"/>
    </row>
    <row r="35134" spans="4:4">
      <c r="D35134"/>
    </row>
    <row r="35135" spans="4:4">
      <c r="D35135"/>
    </row>
    <row r="35136" spans="4:4">
      <c r="D35136"/>
    </row>
    <row r="35137" spans="4:4">
      <c r="D35137"/>
    </row>
    <row r="35138" spans="4:4">
      <c r="D35138"/>
    </row>
    <row r="35139" spans="4:4">
      <c r="D35139"/>
    </row>
    <row r="35140" spans="4:4">
      <c r="D35140"/>
    </row>
    <row r="35141" spans="4:4">
      <c r="D35141"/>
    </row>
    <row r="35142" spans="4:4">
      <c r="D35142"/>
    </row>
    <row r="35143" spans="4:4">
      <c r="D35143"/>
    </row>
    <row r="35144" spans="4:4">
      <c r="D35144"/>
    </row>
    <row r="35145" spans="4:4">
      <c r="D35145"/>
    </row>
    <row r="35146" spans="4:4">
      <c r="D35146"/>
    </row>
    <row r="35147" spans="4:4">
      <c r="D35147"/>
    </row>
    <row r="35148" spans="4:4">
      <c r="D35148"/>
    </row>
    <row r="35149" spans="4:4">
      <c r="D35149"/>
    </row>
    <row r="35150" spans="4:4">
      <c r="D35150"/>
    </row>
    <row r="35151" spans="4:4">
      <c r="D35151"/>
    </row>
    <row r="35152" spans="4:4">
      <c r="D35152"/>
    </row>
    <row r="35153" spans="4:4">
      <c r="D35153"/>
    </row>
    <row r="35154" spans="4:4">
      <c r="D35154"/>
    </row>
    <row r="35155" spans="4:4">
      <c r="D35155"/>
    </row>
    <row r="35156" spans="4:4">
      <c r="D35156"/>
    </row>
    <row r="35157" spans="4:4">
      <c r="D35157"/>
    </row>
    <row r="35158" spans="4:4">
      <c r="D35158"/>
    </row>
    <row r="35159" spans="4:4">
      <c r="D35159"/>
    </row>
    <row r="35160" spans="4:4">
      <c r="D35160"/>
    </row>
    <row r="35161" spans="4:4">
      <c r="D35161"/>
    </row>
    <row r="35162" spans="4:4">
      <c r="D35162"/>
    </row>
    <row r="35163" spans="4:4">
      <c r="D35163"/>
    </row>
    <row r="35164" spans="4:4">
      <c r="D35164"/>
    </row>
    <row r="35165" spans="4:4">
      <c r="D35165"/>
    </row>
    <row r="35166" spans="4:4">
      <c r="D35166"/>
    </row>
    <row r="35167" spans="4:4">
      <c r="D35167"/>
    </row>
    <row r="35168" spans="4:4">
      <c r="D35168"/>
    </row>
    <row r="35169" spans="4:4">
      <c r="D35169"/>
    </row>
    <row r="35170" spans="4:4">
      <c r="D35170"/>
    </row>
    <row r="35171" spans="4:4">
      <c r="D35171"/>
    </row>
    <row r="35172" spans="4:4">
      <c r="D35172"/>
    </row>
    <row r="35173" spans="4:4">
      <c r="D35173"/>
    </row>
    <row r="35174" spans="4:4">
      <c r="D35174"/>
    </row>
    <row r="35175" spans="4:4">
      <c r="D35175"/>
    </row>
    <row r="35176" spans="4:4">
      <c r="D35176"/>
    </row>
    <row r="35177" spans="4:4">
      <c r="D35177"/>
    </row>
    <row r="35178" spans="4:4">
      <c r="D35178"/>
    </row>
    <row r="35179" spans="4:4">
      <c r="D35179"/>
    </row>
    <row r="35180" spans="4:4">
      <c r="D35180"/>
    </row>
    <row r="35181" spans="4:4">
      <c r="D35181"/>
    </row>
    <row r="35182" spans="4:4">
      <c r="D35182"/>
    </row>
    <row r="35183" spans="4:4">
      <c r="D35183"/>
    </row>
    <row r="35184" spans="4:4">
      <c r="D35184"/>
    </row>
    <row r="35185" spans="4:4">
      <c r="D35185"/>
    </row>
    <row r="35186" spans="4:4">
      <c r="D35186"/>
    </row>
    <row r="35187" spans="4:4">
      <c r="D35187"/>
    </row>
    <row r="35188" spans="4:4">
      <c r="D35188"/>
    </row>
    <row r="35189" spans="4:4">
      <c r="D35189"/>
    </row>
    <row r="35190" spans="4:4">
      <c r="D35190"/>
    </row>
    <row r="35191" spans="4:4">
      <c r="D35191"/>
    </row>
    <row r="35192" spans="4:4">
      <c r="D35192"/>
    </row>
    <row r="35193" spans="4:4">
      <c r="D35193"/>
    </row>
    <row r="35194" spans="4:4">
      <c r="D35194"/>
    </row>
    <row r="35195" spans="4:4">
      <c r="D35195"/>
    </row>
    <row r="35196" spans="4:4">
      <c r="D35196"/>
    </row>
    <row r="35197" spans="4:4">
      <c r="D35197"/>
    </row>
    <row r="35198" spans="4:4">
      <c r="D35198"/>
    </row>
    <row r="35199" spans="4:4">
      <c r="D35199"/>
    </row>
    <row r="35200" spans="4:4">
      <c r="D35200"/>
    </row>
    <row r="35201" spans="4:4">
      <c r="D35201"/>
    </row>
    <row r="35202" spans="4:4">
      <c r="D35202"/>
    </row>
    <row r="35203" spans="4:4">
      <c r="D35203"/>
    </row>
    <row r="35204" spans="4:4">
      <c r="D35204"/>
    </row>
    <row r="35205" spans="4:4">
      <c r="D35205"/>
    </row>
    <row r="35206" spans="4:4">
      <c r="D35206"/>
    </row>
    <row r="35207" spans="4:4">
      <c r="D35207"/>
    </row>
    <row r="35208" spans="4:4">
      <c r="D35208"/>
    </row>
    <row r="35209" spans="4:4">
      <c r="D35209"/>
    </row>
    <row r="35210" spans="4:4">
      <c r="D35210"/>
    </row>
    <row r="35211" spans="4:4">
      <c r="D35211"/>
    </row>
    <row r="35212" spans="4:4">
      <c r="D35212"/>
    </row>
    <row r="35213" spans="4:4">
      <c r="D35213"/>
    </row>
    <row r="35214" spans="4:4">
      <c r="D35214"/>
    </row>
    <row r="35215" spans="4:4">
      <c r="D35215"/>
    </row>
    <row r="35216" spans="4:4">
      <c r="D35216"/>
    </row>
    <row r="35217" spans="4:4">
      <c r="D35217"/>
    </row>
    <row r="35218" spans="4:4">
      <c r="D35218"/>
    </row>
    <row r="35219" spans="4:4">
      <c r="D35219"/>
    </row>
    <row r="35220" spans="4:4">
      <c r="D35220"/>
    </row>
    <row r="35221" spans="4:4">
      <c r="D35221"/>
    </row>
    <row r="35222" spans="4:4">
      <c r="D35222"/>
    </row>
    <row r="35223" spans="4:4">
      <c r="D35223"/>
    </row>
    <row r="35224" spans="4:4">
      <c r="D35224"/>
    </row>
    <row r="35225" spans="4:4">
      <c r="D35225"/>
    </row>
    <row r="35226" spans="4:4">
      <c r="D35226"/>
    </row>
    <row r="35227" spans="4:4">
      <c r="D35227"/>
    </row>
    <row r="35228" spans="4:4">
      <c r="D35228"/>
    </row>
    <row r="35229" spans="4:4">
      <c r="D35229"/>
    </row>
    <row r="35230" spans="4:4">
      <c r="D35230"/>
    </row>
    <row r="35231" spans="4:4">
      <c r="D35231"/>
    </row>
    <row r="35232" spans="4:4">
      <c r="D35232"/>
    </row>
    <row r="35233" spans="4:4">
      <c r="D35233"/>
    </row>
    <row r="35234" spans="4:4">
      <c r="D35234"/>
    </row>
    <row r="35235" spans="4:4">
      <c r="D35235"/>
    </row>
    <row r="35236" spans="4:4">
      <c r="D35236"/>
    </row>
    <row r="35237" spans="4:4">
      <c r="D35237"/>
    </row>
    <row r="35238" spans="4:4">
      <c r="D35238"/>
    </row>
    <row r="35239" spans="4:4">
      <c r="D35239"/>
    </row>
    <row r="35240" spans="4:4">
      <c r="D35240"/>
    </row>
    <row r="35241" spans="4:4">
      <c r="D35241"/>
    </row>
    <row r="35242" spans="4:4">
      <c r="D35242"/>
    </row>
    <row r="35243" spans="4:4">
      <c r="D35243"/>
    </row>
    <row r="35244" spans="4:4">
      <c r="D35244"/>
    </row>
    <row r="35245" spans="4:4">
      <c r="D35245"/>
    </row>
    <row r="35246" spans="4:4">
      <c r="D35246"/>
    </row>
    <row r="35247" spans="4:4">
      <c r="D35247"/>
    </row>
    <row r="35248" spans="4:4">
      <c r="D35248"/>
    </row>
    <row r="35249" spans="4:4">
      <c r="D35249"/>
    </row>
    <row r="35250" spans="4:4">
      <c r="D35250"/>
    </row>
    <row r="35251" spans="4:4">
      <c r="D35251"/>
    </row>
    <row r="35252" spans="4:4">
      <c r="D35252"/>
    </row>
    <row r="35253" spans="4:4">
      <c r="D35253"/>
    </row>
    <row r="35254" spans="4:4">
      <c r="D35254"/>
    </row>
    <row r="35255" spans="4:4">
      <c r="D35255"/>
    </row>
    <row r="35256" spans="4:4">
      <c r="D35256"/>
    </row>
    <row r="35257" spans="4:4">
      <c r="D35257"/>
    </row>
    <row r="35258" spans="4:4">
      <c r="D35258"/>
    </row>
    <row r="35259" spans="4:4">
      <c r="D35259"/>
    </row>
    <row r="35260" spans="4:4">
      <c r="D35260"/>
    </row>
    <row r="35261" spans="4:4">
      <c r="D35261"/>
    </row>
    <row r="35262" spans="4:4">
      <c r="D35262"/>
    </row>
    <row r="35263" spans="4:4">
      <c r="D35263"/>
    </row>
    <row r="35264" spans="4:4">
      <c r="D35264"/>
    </row>
    <row r="35265" spans="4:4">
      <c r="D35265"/>
    </row>
    <row r="35266" spans="4:4">
      <c r="D35266"/>
    </row>
    <row r="35267" spans="4:4">
      <c r="D35267"/>
    </row>
    <row r="35268" spans="4:4">
      <c r="D35268"/>
    </row>
    <row r="35269" spans="4:4">
      <c r="D35269"/>
    </row>
    <row r="35270" spans="4:4">
      <c r="D35270"/>
    </row>
    <row r="35271" spans="4:4">
      <c r="D35271"/>
    </row>
    <row r="35272" spans="4:4">
      <c r="D35272"/>
    </row>
    <row r="35273" spans="4:4">
      <c r="D35273"/>
    </row>
    <row r="35274" spans="4:4">
      <c r="D35274"/>
    </row>
    <row r="35275" spans="4:4">
      <c r="D35275"/>
    </row>
    <row r="35276" spans="4:4">
      <c r="D35276"/>
    </row>
    <row r="35277" spans="4:4">
      <c r="D35277"/>
    </row>
    <row r="35278" spans="4:4">
      <c r="D35278"/>
    </row>
    <row r="35279" spans="4:4">
      <c r="D35279"/>
    </row>
    <row r="35280" spans="4:4">
      <c r="D35280"/>
    </row>
    <row r="35281" spans="4:4">
      <c r="D35281"/>
    </row>
    <row r="35282" spans="4:4">
      <c r="D35282"/>
    </row>
    <row r="35283" spans="4:4">
      <c r="D35283"/>
    </row>
    <row r="35284" spans="4:4">
      <c r="D35284"/>
    </row>
    <row r="35285" spans="4:4">
      <c r="D35285"/>
    </row>
    <row r="35286" spans="4:4">
      <c r="D35286"/>
    </row>
    <row r="35287" spans="4:4">
      <c r="D35287"/>
    </row>
    <row r="35288" spans="4:4">
      <c r="D35288"/>
    </row>
    <row r="35289" spans="4:4">
      <c r="D35289"/>
    </row>
    <row r="35290" spans="4:4">
      <c r="D35290"/>
    </row>
    <row r="35291" spans="4:4">
      <c r="D35291"/>
    </row>
    <row r="35292" spans="4:4">
      <c r="D35292"/>
    </row>
    <row r="35293" spans="4:4">
      <c r="D35293"/>
    </row>
    <row r="35294" spans="4:4">
      <c r="D35294"/>
    </row>
    <row r="35295" spans="4:4">
      <c r="D35295"/>
    </row>
    <row r="35296" spans="4:4">
      <c r="D35296"/>
    </row>
    <row r="35297" spans="4:4">
      <c r="D35297"/>
    </row>
    <row r="35298" spans="4:4">
      <c r="D35298"/>
    </row>
    <row r="35299" spans="4:4">
      <c r="D35299"/>
    </row>
    <row r="35300" spans="4:4">
      <c r="D35300"/>
    </row>
    <row r="35301" spans="4:4">
      <c r="D35301"/>
    </row>
    <row r="35302" spans="4:4">
      <c r="D35302"/>
    </row>
    <row r="35303" spans="4:4">
      <c r="D35303"/>
    </row>
    <row r="35304" spans="4:4">
      <c r="D35304"/>
    </row>
    <row r="35305" spans="4:4">
      <c r="D35305"/>
    </row>
    <row r="35306" spans="4:4">
      <c r="D35306"/>
    </row>
    <row r="35307" spans="4:4">
      <c r="D35307"/>
    </row>
    <row r="35308" spans="4:4">
      <c r="D35308"/>
    </row>
    <row r="35309" spans="4:4">
      <c r="D35309"/>
    </row>
    <row r="35310" spans="4:4">
      <c r="D35310"/>
    </row>
    <row r="35311" spans="4:4">
      <c r="D35311"/>
    </row>
    <row r="35312" spans="4:4">
      <c r="D35312"/>
    </row>
    <row r="35313" spans="4:4">
      <c r="D35313"/>
    </row>
    <row r="35314" spans="4:4">
      <c r="D35314"/>
    </row>
    <row r="35315" spans="4:4">
      <c r="D35315"/>
    </row>
    <row r="35316" spans="4:4">
      <c r="D35316"/>
    </row>
    <row r="35317" spans="4:4">
      <c r="D35317"/>
    </row>
    <row r="35318" spans="4:4">
      <c r="D35318"/>
    </row>
    <row r="35319" spans="4:4">
      <c r="D35319"/>
    </row>
    <row r="35320" spans="4:4">
      <c r="D35320"/>
    </row>
    <row r="35321" spans="4:4">
      <c r="D35321"/>
    </row>
    <row r="35322" spans="4:4">
      <c r="D35322"/>
    </row>
    <row r="35323" spans="4:4">
      <c r="D35323"/>
    </row>
    <row r="35324" spans="4:4">
      <c r="D35324"/>
    </row>
    <row r="35325" spans="4:4">
      <c r="D35325"/>
    </row>
    <row r="35326" spans="4:4">
      <c r="D35326"/>
    </row>
    <row r="35327" spans="4:4">
      <c r="D35327"/>
    </row>
    <row r="35328" spans="4:4">
      <c r="D35328"/>
    </row>
    <row r="35329" spans="4:4">
      <c r="D35329"/>
    </row>
    <row r="35330" spans="4:4">
      <c r="D35330"/>
    </row>
    <row r="35331" spans="4:4">
      <c r="D35331"/>
    </row>
    <row r="35332" spans="4:4">
      <c r="D35332"/>
    </row>
    <row r="35333" spans="4:4">
      <c r="D35333"/>
    </row>
    <row r="35334" spans="4:4">
      <c r="D35334"/>
    </row>
    <row r="35335" spans="4:4">
      <c r="D35335"/>
    </row>
    <row r="35336" spans="4:4">
      <c r="D35336"/>
    </row>
    <row r="35337" spans="4:4">
      <c r="D35337"/>
    </row>
    <row r="35338" spans="4:4">
      <c r="D35338"/>
    </row>
    <row r="35339" spans="4:4">
      <c r="D35339"/>
    </row>
    <row r="35340" spans="4:4">
      <c r="D35340"/>
    </row>
    <row r="35341" spans="4:4">
      <c r="D35341"/>
    </row>
    <row r="35342" spans="4:4">
      <c r="D35342"/>
    </row>
    <row r="35343" spans="4:4">
      <c r="D35343"/>
    </row>
    <row r="35344" spans="4:4">
      <c r="D35344"/>
    </row>
    <row r="35345" spans="4:4">
      <c r="D35345"/>
    </row>
    <row r="35346" spans="4:4">
      <c r="D35346"/>
    </row>
    <row r="35347" spans="4:4">
      <c r="D35347"/>
    </row>
    <row r="35348" spans="4:4">
      <c r="D35348"/>
    </row>
    <row r="35349" spans="4:4">
      <c r="D35349"/>
    </row>
    <row r="35350" spans="4:4">
      <c r="D35350"/>
    </row>
    <row r="35351" spans="4:4">
      <c r="D35351"/>
    </row>
    <row r="35352" spans="4:4">
      <c r="D35352"/>
    </row>
    <row r="35353" spans="4:4">
      <c r="D35353"/>
    </row>
    <row r="35354" spans="4:4">
      <c r="D35354"/>
    </row>
    <row r="35355" spans="4:4">
      <c r="D35355"/>
    </row>
    <row r="35356" spans="4:4">
      <c r="D35356"/>
    </row>
    <row r="35357" spans="4:4">
      <c r="D35357"/>
    </row>
    <row r="35358" spans="4:4">
      <c r="D35358"/>
    </row>
    <row r="35359" spans="4:4">
      <c r="D35359"/>
    </row>
    <row r="35360" spans="4:4">
      <c r="D35360"/>
    </row>
    <row r="35361" spans="4:4">
      <c r="D35361"/>
    </row>
    <row r="35362" spans="4:4">
      <c r="D35362"/>
    </row>
    <row r="35363" spans="4:4">
      <c r="D35363"/>
    </row>
    <row r="35364" spans="4:4">
      <c r="D35364"/>
    </row>
    <row r="35365" spans="4:4">
      <c r="D35365"/>
    </row>
    <row r="35366" spans="4:4">
      <c r="D35366"/>
    </row>
    <row r="35367" spans="4:4">
      <c r="D35367"/>
    </row>
    <row r="35368" spans="4:4">
      <c r="D35368"/>
    </row>
    <row r="35369" spans="4:4">
      <c r="D35369"/>
    </row>
    <row r="35370" spans="4:4">
      <c r="D35370"/>
    </row>
    <row r="35371" spans="4:4">
      <c r="D35371"/>
    </row>
    <row r="35372" spans="4:4">
      <c r="D35372"/>
    </row>
    <row r="35373" spans="4:4">
      <c r="D35373"/>
    </row>
    <row r="35374" spans="4:4">
      <c r="D35374"/>
    </row>
    <row r="35375" spans="4:4">
      <c r="D35375"/>
    </row>
    <row r="35376" spans="4:4">
      <c r="D35376"/>
    </row>
    <row r="35377" spans="4:4">
      <c r="D35377"/>
    </row>
    <row r="35378" spans="4:4">
      <c r="D35378"/>
    </row>
    <row r="35379" spans="4:4">
      <c r="D35379"/>
    </row>
    <row r="35380" spans="4:4">
      <c r="D35380"/>
    </row>
    <row r="35381" spans="4:4">
      <c r="D35381"/>
    </row>
    <row r="35382" spans="4:4">
      <c r="D35382"/>
    </row>
    <row r="35383" spans="4:4">
      <c r="D35383"/>
    </row>
    <row r="35384" spans="4:4">
      <c r="D35384"/>
    </row>
    <row r="35385" spans="4:4">
      <c r="D35385"/>
    </row>
    <row r="35386" spans="4:4">
      <c r="D35386"/>
    </row>
    <row r="35387" spans="4:4">
      <c r="D35387"/>
    </row>
    <row r="35388" spans="4:4">
      <c r="D35388"/>
    </row>
    <row r="35389" spans="4:4">
      <c r="D35389"/>
    </row>
    <row r="35390" spans="4:4">
      <c r="D35390"/>
    </row>
    <row r="35391" spans="4:4">
      <c r="D35391"/>
    </row>
    <row r="35392" spans="4:4">
      <c r="D35392"/>
    </row>
    <row r="35393" spans="4:4">
      <c r="D35393"/>
    </row>
    <row r="35394" spans="4:4">
      <c r="D35394"/>
    </row>
    <row r="35395" spans="4:4">
      <c r="D35395"/>
    </row>
    <row r="35396" spans="4:4">
      <c r="D35396"/>
    </row>
    <row r="35397" spans="4:4">
      <c r="D35397"/>
    </row>
    <row r="35398" spans="4:4">
      <c r="D35398"/>
    </row>
    <row r="35399" spans="4:4">
      <c r="D35399"/>
    </row>
    <row r="35400" spans="4:4">
      <c r="D35400"/>
    </row>
    <row r="35401" spans="4:4">
      <c r="D35401"/>
    </row>
    <row r="35402" spans="4:4">
      <c r="D35402"/>
    </row>
    <row r="35403" spans="4:4">
      <c r="D35403"/>
    </row>
    <row r="35404" spans="4:4">
      <c r="D35404"/>
    </row>
    <row r="35405" spans="4:4">
      <c r="D35405"/>
    </row>
    <row r="35406" spans="4:4">
      <c r="D35406"/>
    </row>
    <row r="35407" spans="4:4">
      <c r="D35407"/>
    </row>
    <row r="35408" spans="4:4">
      <c r="D35408"/>
    </row>
    <row r="35409" spans="4:4">
      <c r="D35409"/>
    </row>
    <row r="35410" spans="4:4">
      <c r="D35410"/>
    </row>
    <row r="35411" spans="4:4">
      <c r="D35411"/>
    </row>
    <row r="35412" spans="4:4">
      <c r="D35412"/>
    </row>
    <row r="35413" spans="4:4">
      <c r="D35413"/>
    </row>
    <row r="35414" spans="4:4">
      <c r="D35414"/>
    </row>
    <row r="35415" spans="4:4">
      <c r="D35415"/>
    </row>
    <row r="35416" spans="4:4">
      <c r="D35416"/>
    </row>
    <row r="35417" spans="4:4">
      <c r="D35417"/>
    </row>
    <row r="35418" spans="4:4">
      <c r="D35418"/>
    </row>
    <row r="35419" spans="4:4">
      <c r="D35419"/>
    </row>
    <row r="35420" spans="4:4">
      <c r="D35420"/>
    </row>
    <row r="35421" spans="4:4">
      <c r="D35421"/>
    </row>
    <row r="35422" spans="4:4">
      <c r="D35422"/>
    </row>
    <row r="35423" spans="4:4">
      <c r="D35423"/>
    </row>
    <row r="35424" spans="4:4">
      <c r="D35424"/>
    </row>
    <row r="35425" spans="4:4">
      <c r="D35425"/>
    </row>
    <row r="35426" spans="4:4">
      <c r="D35426"/>
    </row>
    <row r="35427" spans="4:4">
      <c r="D35427"/>
    </row>
    <row r="35428" spans="4:4">
      <c r="D35428"/>
    </row>
    <row r="35429" spans="4:4">
      <c r="D35429"/>
    </row>
    <row r="35430" spans="4:4">
      <c r="D35430"/>
    </row>
    <row r="35431" spans="4:4">
      <c r="D35431"/>
    </row>
    <row r="35432" spans="4:4">
      <c r="D35432"/>
    </row>
    <row r="35433" spans="4:4">
      <c r="D35433"/>
    </row>
    <row r="35434" spans="4:4">
      <c r="D35434"/>
    </row>
    <row r="35435" spans="4:4">
      <c r="D35435"/>
    </row>
    <row r="35436" spans="4:4">
      <c r="D35436"/>
    </row>
    <row r="35437" spans="4:4">
      <c r="D35437"/>
    </row>
    <row r="35438" spans="4:4">
      <c r="D35438"/>
    </row>
    <row r="35439" spans="4:4">
      <c r="D35439"/>
    </row>
    <row r="35440" spans="4:4">
      <c r="D35440"/>
    </row>
    <row r="35441" spans="4:4">
      <c r="D35441"/>
    </row>
    <row r="35442" spans="4:4">
      <c r="D35442"/>
    </row>
    <row r="35443" spans="4:4">
      <c r="D35443"/>
    </row>
    <row r="35444" spans="4:4">
      <c r="D35444"/>
    </row>
    <row r="35445" spans="4:4">
      <c r="D35445"/>
    </row>
    <row r="35446" spans="4:4">
      <c r="D35446"/>
    </row>
    <row r="35447" spans="4:4">
      <c r="D35447"/>
    </row>
    <row r="35448" spans="4:4">
      <c r="D35448"/>
    </row>
    <row r="35449" spans="4:4">
      <c r="D35449"/>
    </row>
    <row r="35450" spans="4:4">
      <c r="D35450"/>
    </row>
    <row r="35451" spans="4:4">
      <c r="D35451"/>
    </row>
    <row r="35452" spans="4:4">
      <c r="D35452"/>
    </row>
    <row r="35453" spans="4:4">
      <c r="D35453"/>
    </row>
    <row r="35454" spans="4:4">
      <c r="D35454"/>
    </row>
    <row r="35455" spans="4:4">
      <c r="D35455"/>
    </row>
    <row r="35456" spans="4:4">
      <c r="D35456"/>
    </row>
    <row r="35457" spans="4:4">
      <c r="D35457"/>
    </row>
    <row r="35458" spans="4:4">
      <c r="D35458"/>
    </row>
    <row r="35459" spans="4:4">
      <c r="D35459"/>
    </row>
    <row r="35460" spans="4:4">
      <c r="D35460"/>
    </row>
    <row r="35461" spans="4:4">
      <c r="D35461"/>
    </row>
    <row r="35462" spans="4:4">
      <c r="D35462"/>
    </row>
    <row r="35463" spans="4:4">
      <c r="D35463"/>
    </row>
    <row r="35464" spans="4:4">
      <c r="D35464"/>
    </row>
    <row r="35465" spans="4:4">
      <c r="D35465"/>
    </row>
    <row r="35466" spans="4:4">
      <c r="D35466"/>
    </row>
    <row r="35467" spans="4:4">
      <c r="D35467"/>
    </row>
    <row r="35468" spans="4:4">
      <c r="D35468"/>
    </row>
    <row r="35469" spans="4:4">
      <c r="D35469"/>
    </row>
    <row r="35470" spans="4:4">
      <c r="D35470"/>
    </row>
    <row r="35471" spans="4:4">
      <c r="D35471"/>
    </row>
    <row r="35472" spans="4:4">
      <c r="D35472"/>
    </row>
    <row r="35473" spans="4:4">
      <c r="D35473"/>
    </row>
    <row r="35474" spans="4:4">
      <c r="D35474"/>
    </row>
    <row r="35475" spans="4:4">
      <c r="D35475"/>
    </row>
    <row r="35476" spans="4:4">
      <c r="D35476"/>
    </row>
    <row r="35477" spans="4:4">
      <c r="D35477"/>
    </row>
    <row r="35478" spans="4:4">
      <c r="D35478"/>
    </row>
    <row r="35479" spans="4:4">
      <c r="D35479"/>
    </row>
    <row r="35480" spans="4:4">
      <c r="D35480"/>
    </row>
    <row r="35481" spans="4:4">
      <c r="D35481"/>
    </row>
    <row r="35482" spans="4:4">
      <c r="D35482"/>
    </row>
    <row r="35483" spans="4:4">
      <c r="D35483"/>
    </row>
    <row r="35484" spans="4:4">
      <c r="D35484"/>
    </row>
    <row r="35485" spans="4:4">
      <c r="D35485"/>
    </row>
    <row r="35486" spans="4:4">
      <c r="D35486"/>
    </row>
    <row r="35487" spans="4:4">
      <c r="D35487"/>
    </row>
    <row r="35488" spans="4:4">
      <c r="D35488"/>
    </row>
    <row r="35489" spans="4:4">
      <c r="D35489"/>
    </row>
    <row r="35490" spans="4:4">
      <c r="D35490"/>
    </row>
    <row r="35491" spans="4:4">
      <c r="D35491"/>
    </row>
    <row r="35492" spans="4:4">
      <c r="D35492"/>
    </row>
    <row r="35493" spans="4:4">
      <c r="D35493"/>
    </row>
    <row r="35494" spans="4:4">
      <c r="D35494"/>
    </row>
    <row r="35495" spans="4:4">
      <c r="D35495"/>
    </row>
    <row r="35496" spans="4:4">
      <c r="D35496"/>
    </row>
    <row r="35497" spans="4:4">
      <c r="D35497"/>
    </row>
    <row r="35498" spans="4:4">
      <c r="D35498"/>
    </row>
    <row r="35499" spans="4:4">
      <c r="D35499"/>
    </row>
    <row r="35500" spans="4:4">
      <c r="D35500"/>
    </row>
    <row r="35501" spans="4:4">
      <c r="D35501"/>
    </row>
    <row r="35502" spans="4:4">
      <c r="D35502"/>
    </row>
    <row r="35503" spans="4:4">
      <c r="D35503"/>
    </row>
    <row r="35504" spans="4:4">
      <c r="D35504"/>
    </row>
    <row r="35505" spans="4:4">
      <c r="D35505"/>
    </row>
    <row r="35506" spans="4:4">
      <c r="D35506"/>
    </row>
    <row r="35507" spans="4:4">
      <c r="D35507"/>
    </row>
    <row r="35508" spans="4:4">
      <c r="D35508"/>
    </row>
    <row r="35509" spans="4:4">
      <c r="D35509"/>
    </row>
    <row r="35510" spans="4:4">
      <c r="D35510"/>
    </row>
    <row r="35511" spans="4:4">
      <c r="D35511"/>
    </row>
    <row r="35512" spans="4:4">
      <c r="D35512"/>
    </row>
    <row r="35513" spans="4:4">
      <c r="D35513"/>
    </row>
    <row r="35514" spans="4:4">
      <c r="D35514"/>
    </row>
    <row r="35515" spans="4:4">
      <c r="D35515"/>
    </row>
    <row r="35516" spans="4:4">
      <c r="D35516"/>
    </row>
    <row r="35517" spans="4:4">
      <c r="D35517"/>
    </row>
    <row r="35518" spans="4:4">
      <c r="D35518"/>
    </row>
    <row r="35519" spans="4:4">
      <c r="D35519"/>
    </row>
    <row r="35520" spans="4:4">
      <c r="D35520"/>
    </row>
    <row r="35521" spans="4:4">
      <c r="D35521"/>
    </row>
    <row r="35522" spans="4:4">
      <c r="D35522"/>
    </row>
    <row r="35523" spans="4:4">
      <c r="D35523"/>
    </row>
    <row r="35524" spans="4:4">
      <c r="D35524"/>
    </row>
    <row r="35525" spans="4:4">
      <c r="D35525"/>
    </row>
    <row r="35526" spans="4:4">
      <c r="D35526"/>
    </row>
    <row r="35527" spans="4:4">
      <c r="D35527"/>
    </row>
    <row r="35528" spans="4:4">
      <c r="D35528"/>
    </row>
    <row r="35529" spans="4:4">
      <c r="D35529"/>
    </row>
    <row r="35530" spans="4:4">
      <c r="D35530"/>
    </row>
    <row r="35531" spans="4:4">
      <c r="D35531"/>
    </row>
    <row r="35532" spans="4:4">
      <c r="D35532"/>
    </row>
    <row r="35533" spans="4:4">
      <c r="D35533"/>
    </row>
    <row r="35534" spans="4:4">
      <c r="D35534"/>
    </row>
    <row r="35535" spans="4:4">
      <c r="D35535"/>
    </row>
    <row r="35536" spans="4:4">
      <c r="D35536"/>
    </row>
    <row r="35537" spans="4:4">
      <c r="D35537"/>
    </row>
    <row r="35538" spans="4:4">
      <c r="D35538"/>
    </row>
    <row r="35539" spans="4:4">
      <c r="D35539"/>
    </row>
    <row r="35540" spans="4:4">
      <c r="D35540"/>
    </row>
    <row r="35541" spans="4:4">
      <c r="D35541"/>
    </row>
    <row r="35542" spans="4:4">
      <c r="D35542"/>
    </row>
    <row r="35543" spans="4:4">
      <c r="D35543"/>
    </row>
    <row r="35544" spans="4:4">
      <c r="D35544"/>
    </row>
    <row r="35545" spans="4:4">
      <c r="D35545"/>
    </row>
    <row r="35546" spans="4:4">
      <c r="D35546"/>
    </row>
    <row r="35547" spans="4:4">
      <c r="D35547"/>
    </row>
    <row r="35548" spans="4:4">
      <c r="D35548"/>
    </row>
    <row r="35549" spans="4:4">
      <c r="D35549"/>
    </row>
    <row r="35550" spans="4:4">
      <c r="D35550"/>
    </row>
    <row r="35551" spans="4:4">
      <c r="D35551"/>
    </row>
    <row r="35552" spans="4:4">
      <c r="D35552"/>
    </row>
    <row r="35553" spans="4:4">
      <c r="D35553"/>
    </row>
    <row r="35554" spans="4:4">
      <c r="D35554"/>
    </row>
    <row r="35555" spans="4:4">
      <c r="D35555"/>
    </row>
    <row r="35556" spans="4:4">
      <c r="D35556"/>
    </row>
    <row r="35557" spans="4:4">
      <c r="D35557"/>
    </row>
    <row r="35558" spans="4:4">
      <c r="D35558"/>
    </row>
    <row r="35559" spans="4:4">
      <c r="D35559"/>
    </row>
    <row r="35560" spans="4:4">
      <c r="D35560"/>
    </row>
    <row r="35561" spans="4:4">
      <c r="D35561"/>
    </row>
    <row r="35562" spans="4:4">
      <c r="D35562"/>
    </row>
    <row r="35563" spans="4:4">
      <c r="D35563"/>
    </row>
    <row r="35564" spans="4:4">
      <c r="D35564"/>
    </row>
    <row r="35565" spans="4:4">
      <c r="D35565"/>
    </row>
    <row r="35566" spans="4:4">
      <c r="D35566"/>
    </row>
    <row r="35567" spans="4:4">
      <c r="D35567"/>
    </row>
    <row r="35568" spans="4:4">
      <c r="D35568"/>
    </row>
    <row r="35569" spans="4:4">
      <c r="D35569"/>
    </row>
    <row r="35570" spans="4:4">
      <c r="D35570"/>
    </row>
    <row r="35571" spans="4:4">
      <c r="D35571"/>
    </row>
    <row r="35572" spans="4:4">
      <c r="D35572"/>
    </row>
    <row r="35573" spans="4:4">
      <c r="D35573"/>
    </row>
    <row r="35574" spans="4:4">
      <c r="D35574"/>
    </row>
    <row r="35575" spans="4:4">
      <c r="D35575"/>
    </row>
    <row r="35576" spans="4:4">
      <c r="D35576"/>
    </row>
    <row r="35577" spans="4:4">
      <c r="D35577"/>
    </row>
    <row r="35578" spans="4:4">
      <c r="D35578"/>
    </row>
    <row r="35579" spans="4:4">
      <c r="D35579"/>
    </row>
    <row r="35580" spans="4:4">
      <c r="D35580"/>
    </row>
    <row r="35581" spans="4:4">
      <c r="D35581"/>
    </row>
    <row r="35582" spans="4:4">
      <c r="D35582"/>
    </row>
    <row r="35583" spans="4:4">
      <c r="D35583"/>
    </row>
    <row r="35584" spans="4:4">
      <c r="D35584"/>
    </row>
    <row r="35585" spans="4:4">
      <c r="D35585"/>
    </row>
    <row r="35586" spans="4:4">
      <c r="D35586"/>
    </row>
    <row r="35587" spans="4:4">
      <c r="D35587"/>
    </row>
    <row r="35588" spans="4:4">
      <c r="D35588"/>
    </row>
    <row r="35589" spans="4:4">
      <c r="D35589"/>
    </row>
    <row r="35590" spans="4:4">
      <c r="D35590"/>
    </row>
    <row r="35591" spans="4:4">
      <c r="D35591"/>
    </row>
    <row r="35592" spans="4:4">
      <c r="D35592"/>
    </row>
    <row r="35593" spans="4:4">
      <c r="D35593"/>
    </row>
    <row r="35594" spans="4:4">
      <c r="D35594"/>
    </row>
    <row r="35595" spans="4:4">
      <c r="D35595"/>
    </row>
    <row r="35596" spans="4:4">
      <c r="D35596"/>
    </row>
    <row r="35597" spans="4:4">
      <c r="D35597"/>
    </row>
    <row r="35598" spans="4:4">
      <c r="D35598"/>
    </row>
    <row r="35599" spans="4:4">
      <c r="D35599"/>
    </row>
    <row r="35600" spans="4:4">
      <c r="D35600"/>
    </row>
    <row r="35601" spans="4:4">
      <c r="D35601"/>
    </row>
    <row r="35602" spans="4:4">
      <c r="D35602"/>
    </row>
    <row r="35603" spans="4:4">
      <c r="D35603"/>
    </row>
    <row r="35604" spans="4:4">
      <c r="D35604"/>
    </row>
    <row r="35605" spans="4:4">
      <c r="D35605"/>
    </row>
    <row r="35606" spans="4:4">
      <c r="D35606"/>
    </row>
    <row r="35607" spans="4:4">
      <c r="D35607"/>
    </row>
    <row r="35608" spans="4:4">
      <c r="D35608"/>
    </row>
    <row r="35609" spans="4:4">
      <c r="D35609"/>
    </row>
    <row r="35610" spans="4:4">
      <c r="D35610"/>
    </row>
    <row r="35611" spans="4:4">
      <c r="D35611"/>
    </row>
    <row r="35612" spans="4:4">
      <c r="D35612"/>
    </row>
    <row r="35613" spans="4:4">
      <c r="D35613"/>
    </row>
    <row r="35614" spans="4:4">
      <c r="D35614"/>
    </row>
    <row r="35615" spans="4:4">
      <c r="D35615"/>
    </row>
    <row r="35616" spans="4:4">
      <c r="D35616"/>
    </row>
    <row r="35617" spans="4:4">
      <c r="D35617"/>
    </row>
    <row r="35618" spans="4:4">
      <c r="D35618"/>
    </row>
    <row r="35619" spans="4:4">
      <c r="D35619"/>
    </row>
    <row r="35620" spans="4:4">
      <c r="D35620"/>
    </row>
    <row r="35621" spans="4:4">
      <c r="D35621"/>
    </row>
    <row r="35622" spans="4:4">
      <c r="D35622"/>
    </row>
    <row r="35623" spans="4:4">
      <c r="D35623"/>
    </row>
    <row r="35624" spans="4:4">
      <c r="D35624"/>
    </row>
    <row r="35625" spans="4:4">
      <c r="D35625"/>
    </row>
    <row r="35626" spans="4:4">
      <c r="D35626"/>
    </row>
    <row r="35627" spans="4:4">
      <c r="D35627"/>
    </row>
    <row r="35628" spans="4:4">
      <c r="D35628"/>
    </row>
    <row r="35629" spans="4:4">
      <c r="D35629"/>
    </row>
    <row r="35630" spans="4:4">
      <c r="D35630"/>
    </row>
    <row r="35631" spans="4:4">
      <c r="D35631"/>
    </row>
    <row r="35632" spans="4:4">
      <c r="D35632"/>
    </row>
    <row r="35633" spans="4:4">
      <c r="D35633"/>
    </row>
    <row r="35634" spans="4:4">
      <c r="D35634"/>
    </row>
    <row r="35635" spans="4:4">
      <c r="D35635"/>
    </row>
    <row r="35636" spans="4:4">
      <c r="D35636"/>
    </row>
    <row r="35637" spans="4:4">
      <c r="D35637"/>
    </row>
    <row r="35638" spans="4:4">
      <c r="D35638"/>
    </row>
    <row r="35639" spans="4:4">
      <c r="D35639"/>
    </row>
    <row r="35640" spans="4:4">
      <c r="D35640"/>
    </row>
    <row r="35641" spans="4:4">
      <c r="D35641"/>
    </row>
    <row r="35642" spans="4:4">
      <c r="D35642"/>
    </row>
    <row r="35643" spans="4:4">
      <c r="D35643"/>
    </row>
    <row r="35644" spans="4:4">
      <c r="D35644"/>
    </row>
    <row r="35645" spans="4:4">
      <c r="D35645"/>
    </row>
    <row r="35646" spans="4:4">
      <c r="D35646"/>
    </row>
    <row r="35647" spans="4:4">
      <c r="D35647"/>
    </row>
    <row r="35648" spans="4:4">
      <c r="D35648"/>
    </row>
    <row r="35649" spans="4:4">
      <c r="D35649"/>
    </row>
    <row r="35650" spans="4:4">
      <c r="D35650"/>
    </row>
    <row r="35651" spans="4:4">
      <c r="D35651"/>
    </row>
    <row r="35652" spans="4:4">
      <c r="D35652"/>
    </row>
    <row r="35653" spans="4:4">
      <c r="D35653"/>
    </row>
    <row r="35654" spans="4:4">
      <c r="D35654"/>
    </row>
    <row r="35655" spans="4:4">
      <c r="D35655"/>
    </row>
    <row r="35656" spans="4:4">
      <c r="D35656"/>
    </row>
    <row r="35657" spans="4:4">
      <c r="D35657"/>
    </row>
    <row r="35658" spans="4:4">
      <c r="D35658"/>
    </row>
    <row r="35659" spans="4:4">
      <c r="D35659"/>
    </row>
    <row r="35660" spans="4:4">
      <c r="D35660"/>
    </row>
    <row r="35661" spans="4:4">
      <c r="D35661"/>
    </row>
    <row r="35662" spans="4:4">
      <c r="D35662"/>
    </row>
    <row r="35663" spans="4:4">
      <c r="D35663"/>
    </row>
    <row r="35664" spans="4:4">
      <c r="D35664"/>
    </row>
    <row r="35665" spans="4:4">
      <c r="D35665"/>
    </row>
    <row r="35666" spans="4:4">
      <c r="D35666"/>
    </row>
    <row r="35667" spans="4:4">
      <c r="D35667"/>
    </row>
    <row r="35668" spans="4:4">
      <c r="D35668"/>
    </row>
    <row r="35669" spans="4:4">
      <c r="D35669"/>
    </row>
    <row r="35670" spans="4:4">
      <c r="D35670"/>
    </row>
    <row r="35671" spans="4:4">
      <c r="D35671"/>
    </row>
    <row r="35672" spans="4:4">
      <c r="D35672"/>
    </row>
    <row r="35673" spans="4:4">
      <c r="D35673"/>
    </row>
    <row r="35674" spans="4:4">
      <c r="D35674"/>
    </row>
    <row r="35675" spans="4:4">
      <c r="D35675"/>
    </row>
    <row r="35676" spans="4:4">
      <c r="D35676"/>
    </row>
    <row r="35677" spans="4:4">
      <c r="D35677"/>
    </row>
    <row r="35678" spans="4:4">
      <c r="D35678"/>
    </row>
    <row r="35679" spans="4:4">
      <c r="D35679"/>
    </row>
    <row r="35680" spans="4:4">
      <c r="D35680"/>
    </row>
    <row r="35681" spans="4:4">
      <c r="D35681"/>
    </row>
    <row r="35682" spans="4:4">
      <c r="D35682"/>
    </row>
    <row r="35683" spans="4:4">
      <c r="D35683"/>
    </row>
    <row r="35684" spans="4:4">
      <c r="D35684"/>
    </row>
    <row r="35685" spans="4:4">
      <c r="D35685"/>
    </row>
    <row r="35686" spans="4:4">
      <c r="D35686"/>
    </row>
    <row r="35687" spans="4:4">
      <c r="D35687"/>
    </row>
    <row r="35688" spans="4:4">
      <c r="D35688"/>
    </row>
    <row r="35689" spans="4:4">
      <c r="D35689"/>
    </row>
    <row r="35690" spans="4:4">
      <c r="D35690"/>
    </row>
    <row r="35691" spans="4:4">
      <c r="D35691"/>
    </row>
    <row r="35692" spans="4:4">
      <c r="D35692"/>
    </row>
    <row r="35693" spans="4:4">
      <c r="D35693"/>
    </row>
    <row r="35694" spans="4:4">
      <c r="D35694"/>
    </row>
    <row r="35695" spans="4:4">
      <c r="D35695"/>
    </row>
    <row r="35696" spans="4:4">
      <c r="D35696"/>
    </row>
    <row r="35697" spans="4:4">
      <c r="D35697"/>
    </row>
    <row r="35698" spans="4:4">
      <c r="D35698"/>
    </row>
    <row r="35699" spans="4:4">
      <c r="D35699"/>
    </row>
    <row r="35700" spans="4:4">
      <c r="D35700"/>
    </row>
    <row r="35701" spans="4:4">
      <c r="D35701"/>
    </row>
    <row r="35702" spans="4:4">
      <c r="D35702"/>
    </row>
    <row r="35703" spans="4:4">
      <c r="D35703"/>
    </row>
    <row r="35704" spans="4:4">
      <c r="D35704"/>
    </row>
    <row r="35705" spans="4:4">
      <c r="D35705"/>
    </row>
    <row r="35706" spans="4:4">
      <c r="D35706"/>
    </row>
    <row r="35707" spans="4:4">
      <c r="D35707"/>
    </row>
    <row r="35708" spans="4:4">
      <c r="D35708"/>
    </row>
    <row r="35709" spans="4:4">
      <c r="D35709"/>
    </row>
    <row r="35710" spans="4:4">
      <c r="D35710"/>
    </row>
    <row r="35711" spans="4:4">
      <c r="D35711"/>
    </row>
    <row r="35712" spans="4:4">
      <c r="D35712"/>
    </row>
    <row r="35713" spans="4:4">
      <c r="D35713"/>
    </row>
    <row r="35714" spans="4:4">
      <c r="D35714"/>
    </row>
    <row r="35715" spans="4:4">
      <c r="D35715"/>
    </row>
    <row r="35716" spans="4:4">
      <c r="D35716"/>
    </row>
    <row r="35717" spans="4:4">
      <c r="D35717"/>
    </row>
    <row r="35718" spans="4:4">
      <c r="D35718"/>
    </row>
    <row r="35719" spans="4:4">
      <c r="D35719"/>
    </row>
    <row r="35720" spans="4:4">
      <c r="D35720"/>
    </row>
    <row r="35721" spans="4:4">
      <c r="D35721"/>
    </row>
    <row r="35722" spans="4:4">
      <c r="D35722"/>
    </row>
    <row r="35723" spans="4:4">
      <c r="D35723"/>
    </row>
    <row r="35724" spans="4:4">
      <c r="D35724"/>
    </row>
    <row r="35725" spans="4:4">
      <c r="D35725"/>
    </row>
    <row r="35726" spans="4:4">
      <c r="D35726"/>
    </row>
    <row r="35727" spans="4:4">
      <c r="D35727"/>
    </row>
    <row r="35728" spans="4:4">
      <c r="D35728"/>
    </row>
    <row r="35729" spans="4:4">
      <c r="D35729"/>
    </row>
    <row r="35730" spans="4:4">
      <c r="D35730"/>
    </row>
    <row r="35731" spans="4:4">
      <c r="D35731"/>
    </row>
    <row r="35732" spans="4:4">
      <c r="D35732"/>
    </row>
    <row r="35733" spans="4:4">
      <c r="D35733"/>
    </row>
    <row r="35734" spans="4:4">
      <c r="D35734"/>
    </row>
    <row r="35735" spans="4:4">
      <c r="D35735"/>
    </row>
    <row r="35736" spans="4:4">
      <c r="D35736"/>
    </row>
    <row r="35737" spans="4:4">
      <c r="D35737"/>
    </row>
    <row r="35738" spans="4:4">
      <c r="D35738"/>
    </row>
    <row r="35739" spans="4:4">
      <c r="D35739"/>
    </row>
    <row r="35740" spans="4:4">
      <c r="D35740"/>
    </row>
    <row r="35741" spans="4:4">
      <c r="D35741"/>
    </row>
    <row r="35742" spans="4:4">
      <c r="D35742"/>
    </row>
    <row r="35743" spans="4:4">
      <c r="D35743"/>
    </row>
    <row r="35744" spans="4:4">
      <c r="D35744"/>
    </row>
    <row r="35745" spans="4:4">
      <c r="D35745"/>
    </row>
    <row r="35746" spans="4:4">
      <c r="D35746"/>
    </row>
    <row r="35747" spans="4:4">
      <c r="D35747"/>
    </row>
    <row r="35748" spans="4:4">
      <c r="D35748"/>
    </row>
    <row r="35749" spans="4:4">
      <c r="D35749"/>
    </row>
    <row r="35750" spans="4:4">
      <c r="D35750"/>
    </row>
    <row r="35751" spans="4:4">
      <c r="D35751"/>
    </row>
    <row r="35752" spans="4:4">
      <c r="D35752"/>
    </row>
    <row r="35753" spans="4:4">
      <c r="D35753"/>
    </row>
    <row r="35754" spans="4:4">
      <c r="D35754"/>
    </row>
    <row r="35755" spans="4:4">
      <c r="D35755"/>
    </row>
    <row r="35756" spans="4:4">
      <c r="D35756"/>
    </row>
    <row r="35757" spans="4:4">
      <c r="D35757"/>
    </row>
    <row r="35758" spans="4:4">
      <c r="D35758"/>
    </row>
    <row r="35759" spans="4:4">
      <c r="D35759"/>
    </row>
    <row r="35760" spans="4:4">
      <c r="D35760"/>
    </row>
    <row r="35761" spans="4:4">
      <c r="D35761"/>
    </row>
    <row r="35762" spans="4:4">
      <c r="D35762"/>
    </row>
    <row r="35763" spans="4:4">
      <c r="D35763"/>
    </row>
    <row r="35764" spans="4:4">
      <c r="D35764"/>
    </row>
    <row r="35765" spans="4:4">
      <c r="D35765"/>
    </row>
    <row r="35766" spans="4:4">
      <c r="D35766"/>
    </row>
    <row r="35767" spans="4:4">
      <c r="D35767"/>
    </row>
    <row r="35768" spans="4:4">
      <c r="D35768"/>
    </row>
    <row r="35769" spans="4:4">
      <c r="D35769"/>
    </row>
    <row r="35770" spans="4:4">
      <c r="D35770"/>
    </row>
    <row r="35771" spans="4:4">
      <c r="D35771"/>
    </row>
    <row r="35772" spans="4:4">
      <c r="D35772"/>
    </row>
    <row r="35773" spans="4:4">
      <c r="D35773"/>
    </row>
    <row r="35774" spans="4:4">
      <c r="D35774"/>
    </row>
    <row r="35775" spans="4:4">
      <c r="D35775"/>
    </row>
    <row r="35776" spans="4:4">
      <c r="D35776"/>
    </row>
    <row r="35777" spans="4:4">
      <c r="D35777"/>
    </row>
    <row r="35778" spans="4:4">
      <c r="D35778"/>
    </row>
    <row r="35779" spans="4:4">
      <c r="D35779"/>
    </row>
    <row r="35780" spans="4:4">
      <c r="D35780"/>
    </row>
    <row r="35781" spans="4:4">
      <c r="D35781"/>
    </row>
    <row r="35782" spans="4:4">
      <c r="D35782"/>
    </row>
    <row r="35783" spans="4:4">
      <c r="D35783"/>
    </row>
    <row r="35784" spans="4:4">
      <c r="D35784"/>
    </row>
    <row r="35785" spans="4:4">
      <c r="D35785"/>
    </row>
    <row r="35786" spans="4:4">
      <c r="D35786"/>
    </row>
    <row r="35787" spans="4:4">
      <c r="D35787"/>
    </row>
    <row r="35788" spans="4:4">
      <c r="D35788"/>
    </row>
    <row r="35789" spans="4:4">
      <c r="D35789"/>
    </row>
    <row r="35790" spans="4:4">
      <c r="D35790"/>
    </row>
    <row r="35791" spans="4:4">
      <c r="D35791"/>
    </row>
    <row r="35792" spans="4:4">
      <c r="D35792"/>
    </row>
    <row r="35793" spans="4:4">
      <c r="D35793"/>
    </row>
    <row r="35794" spans="4:4">
      <c r="D35794"/>
    </row>
    <row r="35795" spans="4:4">
      <c r="D35795"/>
    </row>
    <row r="35796" spans="4:4">
      <c r="D35796"/>
    </row>
    <row r="35797" spans="4:4">
      <c r="D35797"/>
    </row>
    <row r="35798" spans="4:4">
      <c r="D35798"/>
    </row>
    <row r="35799" spans="4:4">
      <c r="D35799"/>
    </row>
    <row r="35800" spans="4:4">
      <c r="D35800"/>
    </row>
    <row r="35801" spans="4:4">
      <c r="D35801"/>
    </row>
    <row r="35802" spans="4:4">
      <c r="D35802"/>
    </row>
    <row r="35803" spans="4:4">
      <c r="D35803"/>
    </row>
    <row r="35804" spans="4:4">
      <c r="D35804"/>
    </row>
    <row r="35805" spans="4:4">
      <c r="D35805"/>
    </row>
    <row r="35806" spans="4:4">
      <c r="D35806"/>
    </row>
    <row r="35807" spans="4:4">
      <c r="D35807"/>
    </row>
    <row r="35808" spans="4:4">
      <c r="D35808"/>
    </row>
    <row r="35809" spans="4:4">
      <c r="D35809"/>
    </row>
    <row r="35810" spans="4:4">
      <c r="D35810"/>
    </row>
    <row r="35811" spans="4:4">
      <c r="D35811"/>
    </row>
    <row r="35812" spans="4:4">
      <c r="D35812"/>
    </row>
    <row r="35813" spans="4:4">
      <c r="D35813"/>
    </row>
    <row r="35814" spans="4:4">
      <c r="D35814"/>
    </row>
    <row r="35815" spans="4:4">
      <c r="D35815"/>
    </row>
    <row r="35816" spans="4:4">
      <c r="D35816"/>
    </row>
    <row r="35817" spans="4:4">
      <c r="D35817"/>
    </row>
    <row r="35818" spans="4:4">
      <c r="D35818"/>
    </row>
    <row r="35819" spans="4:4">
      <c r="D35819"/>
    </row>
    <row r="35820" spans="4:4">
      <c r="D35820"/>
    </row>
    <row r="35821" spans="4:4">
      <c r="D35821"/>
    </row>
    <row r="35822" spans="4:4">
      <c r="D35822"/>
    </row>
    <row r="35823" spans="4:4">
      <c r="D35823"/>
    </row>
    <row r="35824" spans="4:4">
      <c r="D35824"/>
    </row>
    <row r="35825" spans="4:4">
      <c r="D35825"/>
    </row>
    <row r="35826" spans="4:4">
      <c r="D35826"/>
    </row>
    <row r="35827" spans="4:4">
      <c r="D35827"/>
    </row>
    <row r="35828" spans="4:4">
      <c r="D35828"/>
    </row>
    <row r="35829" spans="4:4">
      <c r="D35829"/>
    </row>
    <row r="35830" spans="4:4">
      <c r="D35830"/>
    </row>
    <row r="35831" spans="4:4">
      <c r="D35831"/>
    </row>
    <row r="35832" spans="4:4">
      <c r="D35832"/>
    </row>
    <row r="35833" spans="4:4">
      <c r="D35833"/>
    </row>
    <row r="35834" spans="4:4">
      <c r="D35834"/>
    </row>
    <row r="35835" spans="4:4">
      <c r="D35835"/>
    </row>
    <row r="35836" spans="4:4">
      <c r="D35836"/>
    </row>
    <row r="35837" spans="4:4">
      <c r="D35837"/>
    </row>
    <row r="35838" spans="4:4">
      <c r="D35838"/>
    </row>
    <row r="35839" spans="4:4">
      <c r="D35839"/>
    </row>
    <row r="35840" spans="4:4">
      <c r="D35840"/>
    </row>
    <row r="35841" spans="4:4">
      <c r="D35841"/>
    </row>
    <row r="35842" spans="4:4">
      <c r="D35842"/>
    </row>
    <row r="35843" spans="4:4">
      <c r="D35843"/>
    </row>
    <row r="35844" spans="4:4">
      <c r="D35844"/>
    </row>
    <row r="35845" spans="4:4">
      <c r="D35845"/>
    </row>
    <row r="35846" spans="4:4">
      <c r="D35846"/>
    </row>
    <row r="35847" spans="4:4">
      <c r="D35847"/>
    </row>
    <row r="35848" spans="4:4">
      <c r="D35848"/>
    </row>
    <row r="35849" spans="4:4">
      <c r="D35849"/>
    </row>
    <row r="35850" spans="4:4">
      <c r="D35850"/>
    </row>
    <row r="35851" spans="4:4">
      <c r="D35851"/>
    </row>
    <row r="35852" spans="4:4">
      <c r="D35852"/>
    </row>
    <row r="35853" spans="4:4">
      <c r="D35853"/>
    </row>
    <row r="35854" spans="4:4">
      <c r="D35854"/>
    </row>
    <row r="35855" spans="4:4">
      <c r="D35855"/>
    </row>
    <row r="35856" spans="4:4">
      <c r="D35856"/>
    </row>
    <row r="35857" spans="4:4">
      <c r="D35857"/>
    </row>
    <row r="35858" spans="4:4">
      <c r="D35858"/>
    </row>
    <row r="35859" spans="4:4">
      <c r="D35859"/>
    </row>
    <row r="35860" spans="4:4">
      <c r="D35860"/>
    </row>
    <row r="35861" spans="4:4">
      <c r="D35861"/>
    </row>
    <row r="35862" spans="4:4">
      <c r="D35862"/>
    </row>
    <row r="35863" spans="4:4">
      <c r="D35863"/>
    </row>
    <row r="35864" spans="4:4">
      <c r="D35864"/>
    </row>
    <row r="35865" spans="4:4">
      <c r="D35865"/>
    </row>
    <row r="35866" spans="4:4">
      <c r="D35866"/>
    </row>
    <row r="35867" spans="4:4">
      <c r="D35867"/>
    </row>
    <row r="35868" spans="4:4">
      <c r="D35868"/>
    </row>
    <row r="35869" spans="4:4">
      <c r="D35869"/>
    </row>
    <row r="35870" spans="4:4">
      <c r="D35870"/>
    </row>
    <row r="35871" spans="4:4">
      <c r="D35871"/>
    </row>
    <row r="35872" spans="4:4">
      <c r="D35872"/>
    </row>
    <row r="35873" spans="4:4">
      <c r="D35873"/>
    </row>
    <row r="35874" spans="4:4">
      <c r="D35874"/>
    </row>
    <row r="35875" spans="4:4">
      <c r="D35875"/>
    </row>
    <row r="35876" spans="4:4">
      <c r="D35876"/>
    </row>
    <row r="35877" spans="4:4">
      <c r="D35877"/>
    </row>
    <row r="35878" spans="4:4">
      <c r="D35878"/>
    </row>
    <row r="35879" spans="4:4">
      <c r="D35879"/>
    </row>
    <row r="35880" spans="4:4">
      <c r="D35880"/>
    </row>
    <row r="35881" spans="4:4">
      <c r="D35881"/>
    </row>
    <row r="35882" spans="4:4">
      <c r="D35882"/>
    </row>
    <row r="35883" spans="4:4">
      <c r="D35883"/>
    </row>
    <row r="35884" spans="4:4">
      <c r="D35884"/>
    </row>
    <row r="35885" spans="4:4">
      <c r="D35885"/>
    </row>
    <row r="35886" spans="4:4">
      <c r="D35886"/>
    </row>
    <row r="35887" spans="4:4">
      <c r="D35887"/>
    </row>
    <row r="35888" spans="4:4">
      <c r="D35888"/>
    </row>
    <row r="35889" spans="4:4">
      <c r="D35889"/>
    </row>
    <row r="35890" spans="4:4">
      <c r="D35890"/>
    </row>
    <row r="35891" spans="4:4">
      <c r="D35891"/>
    </row>
    <row r="35892" spans="4:4">
      <c r="D35892"/>
    </row>
    <row r="35893" spans="4:4">
      <c r="D35893"/>
    </row>
    <row r="35894" spans="4:4">
      <c r="D35894"/>
    </row>
    <row r="35895" spans="4:4">
      <c r="D35895"/>
    </row>
    <row r="35896" spans="4:4">
      <c r="D35896"/>
    </row>
    <row r="35897" spans="4:4">
      <c r="D35897"/>
    </row>
    <row r="35898" spans="4:4">
      <c r="D35898"/>
    </row>
    <row r="35899" spans="4:4">
      <c r="D35899"/>
    </row>
    <row r="35900" spans="4:4">
      <c r="D35900"/>
    </row>
    <row r="35901" spans="4:4">
      <c r="D35901"/>
    </row>
    <row r="35902" spans="4:4">
      <c r="D35902"/>
    </row>
    <row r="35903" spans="4:4">
      <c r="D35903"/>
    </row>
    <row r="35904" spans="4:4">
      <c r="D35904"/>
    </row>
    <row r="35905" spans="4:4">
      <c r="D35905"/>
    </row>
    <row r="35906" spans="4:4">
      <c r="D35906"/>
    </row>
    <row r="35907" spans="4:4">
      <c r="D35907"/>
    </row>
    <row r="35908" spans="4:4">
      <c r="D35908"/>
    </row>
    <row r="35909" spans="4:4">
      <c r="D35909"/>
    </row>
    <row r="35910" spans="4:4">
      <c r="D35910"/>
    </row>
    <row r="35911" spans="4:4">
      <c r="D35911"/>
    </row>
    <row r="35912" spans="4:4">
      <c r="D35912"/>
    </row>
    <row r="35913" spans="4:4">
      <c r="D35913"/>
    </row>
    <row r="35914" spans="4:4">
      <c r="D35914"/>
    </row>
    <row r="35915" spans="4:4">
      <c r="D35915"/>
    </row>
    <row r="35916" spans="4:4">
      <c r="D35916"/>
    </row>
    <row r="35917" spans="4:4">
      <c r="D35917"/>
    </row>
    <row r="35918" spans="4:4">
      <c r="D35918"/>
    </row>
    <row r="35919" spans="4:4">
      <c r="D35919"/>
    </row>
    <row r="35920" spans="4:4">
      <c r="D35920"/>
    </row>
    <row r="35921" spans="4:4">
      <c r="D35921"/>
    </row>
    <row r="35922" spans="4:4">
      <c r="D35922"/>
    </row>
    <row r="35923" spans="4:4">
      <c r="D35923"/>
    </row>
    <row r="35924" spans="4:4">
      <c r="D35924"/>
    </row>
    <row r="35925" spans="4:4">
      <c r="D35925"/>
    </row>
    <row r="35926" spans="4:4">
      <c r="D35926"/>
    </row>
    <row r="35927" spans="4:4">
      <c r="D35927"/>
    </row>
    <row r="35928" spans="4:4">
      <c r="D35928"/>
    </row>
    <row r="35929" spans="4:4">
      <c r="D35929"/>
    </row>
    <row r="35930" spans="4:4">
      <c r="D35930"/>
    </row>
    <row r="35931" spans="4:4">
      <c r="D35931"/>
    </row>
    <row r="35932" spans="4:4">
      <c r="D35932"/>
    </row>
    <row r="35933" spans="4:4">
      <c r="D35933"/>
    </row>
    <row r="35934" spans="4:4">
      <c r="D35934"/>
    </row>
    <row r="35935" spans="4:4">
      <c r="D35935"/>
    </row>
    <row r="35936" spans="4:4">
      <c r="D35936"/>
    </row>
    <row r="35937" spans="4:4">
      <c r="D35937"/>
    </row>
    <row r="35938" spans="4:4">
      <c r="D35938"/>
    </row>
    <row r="35939" spans="4:4">
      <c r="D35939"/>
    </row>
    <row r="35940" spans="4:4">
      <c r="D35940"/>
    </row>
    <row r="35941" spans="4:4">
      <c r="D35941"/>
    </row>
    <row r="35942" spans="4:4">
      <c r="D35942"/>
    </row>
    <row r="35943" spans="4:4">
      <c r="D35943"/>
    </row>
    <row r="35944" spans="4:4">
      <c r="D35944"/>
    </row>
    <row r="35945" spans="4:4">
      <c r="D35945"/>
    </row>
    <row r="35946" spans="4:4">
      <c r="D35946"/>
    </row>
    <row r="35947" spans="4:4">
      <c r="D35947"/>
    </row>
    <row r="35948" spans="4:4">
      <c r="D35948"/>
    </row>
    <row r="35949" spans="4:4">
      <c r="D35949"/>
    </row>
    <row r="35950" spans="4:4">
      <c r="D35950"/>
    </row>
    <row r="35951" spans="4:4">
      <c r="D35951"/>
    </row>
    <row r="35952" spans="4:4">
      <c r="D35952"/>
    </row>
    <row r="35953" spans="4:4">
      <c r="D35953"/>
    </row>
    <row r="35954" spans="4:4">
      <c r="D35954"/>
    </row>
    <row r="35955" spans="4:4">
      <c r="D35955"/>
    </row>
    <row r="35956" spans="4:4">
      <c r="D35956"/>
    </row>
    <row r="35957" spans="4:4">
      <c r="D35957"/>
    </row>
    <row r="35958" spans="4:4">
      <c r="D35958"/>
    </row>
    <row r="35959" spans="4:4">
      <c r="D35959"/>
    </row>
    <row r="35960" spans="4:4">
      <c r="D35960"/>
    </row>
    <row r="35961" spans="4:4">
      <c r="D35961"/>
    </row>
    <row r="35962" spans="4:4">
      <c r="D35962"/>
    </row>
    <row r="35963" spans="4:4">
      <c r="D35963"/>
    </row>
    <row r="35964" spans="4:4">
      <c r="D35964"/>
    </row>
    <row r="35965" spans="4:4">
      <c r="D35965"/>
    </row>
    <row r="35966" spans="4:4">
      <c r="D35966"/>
    </row>
    <row r="35967" spans="4:4">
      <c r="D35967"/>
    </row>
    <row r="35968" spans="4:4">
      <c r="D35968"/>
    </row>
    <row r="35969" spans="4:4">
      <c r="D35969"/>
    </row>
    <row r="35970" spans="4:4">
      <c r="D35970"/>
    </row>
    <row r="35971" spans="4:4">
      <c r="D35971"/>
    </row>
    <row r="35972" spans="4:4">
      <c r="D35972"/>
    </row>
    <row r="35973" spans="4:4">
      <c r="D35973"/>
    </row>
    <row r="35974" spans="4:4">
      <c r="D35974"/>
    </row>
    <row r="35975" spans="4:4">
      <c r="D35975"/>
    </row>
    <row r="35976" spans="4:4">
      <c r="D35976"/>
    </row>
    <row r="35977" spans="4:4">
      <c r="D35977"/>
    </row>
    <row r="35978" spans="4:4">
      <c r="D35978"/>
    </row>
    <row r="35979" spans="4:4">
      <c r="D35979"/>
    </row>
    <row r="35980" spans="4:4">
      <c r="D35980"/>
    </row>
    <row r="35981" spans="4:4">
      <c r="D35981"/>
    </row>
    <row r="35982" spans="4:4">
      <c r="D35982"/>
    </row>
    <row r="35983" spans="4:4">
      <c r="D35983"/>
    </row>
    <row r="35984" spans="4:4">
      <c r="D35984"/>
    </row>
    <row r="35985" spans="4:4">
      <c r="D35985"/>
    </row>
    <row r="35986" spans="4:4">
      <c r="D35986"/>
    </row>
    <row r="35987" spans="4:4">
      <c r="D35987"/>
    </row>
    <row r="35988" spans="4:4">
      <c r="D35988"/>
    </row>
    <row r="35989" spans="4:4">
      <c r="D35989"/>
    </row>
    <row r="35990" spans="4:4">
      <c r="D35990"/>
    </row>
    <row r="35991" spans="4:4">
      <c r="D35991"/>
    </row>
    <row r="35992" spans="4:4">
      <c r="D35992"/>
    </row>
    <row r="35993" spans="4:4">
      <c r="D35993"/>
    </row>
    <row r="35994" spans="4:4">
      <c r="D35994"/>
    </row>
    <row r="35995" spans="4:4">
      <c r="D35995"/>
    </row>
    <row r="35996" spans="4:4">
      <c r="D35996"/>
    </row>
    <row r="35997" spans="4:4">
      <c r="D35997"/>
    </row>
    <row r="35998" spans="4:4">
      <c r="D35998"/>
    </row>
    <row r="35999" spans="4:4">
      <c r="D35999"/>
    </row>
    <row r="36000" spans="4:4">
      <c r="D36000"/>
    </row>
    <row r="36001" spans="4:4">
      <c r="D36001"/>
    </row>
    <row r="36002" spans="4:4">
      <c r="D36002"/>
    </row>
    <row r="36003" spans="4:4">
      <c r="D36003"/>
    </row>
    <row r="36004" spans="4:4">
      <c r="D36004"/>
    </row>
    <row r="36005" spans="4:4">
      <c r="D36005"/>
    </row>
    <row r="36006" spans="4:4">
      <c r="D36006"/>
    </row>
    <row r="36007" spans="4:4">
      <c r="D36007"/>
    </row>
    <row r="36008" spans="4:4">
      <c r="D36008"/>
    </row>
    <row r="36009" spans="4:4">
      <c r="D36009"/>
    </row>
    <row r="36010" spans="4:4">
      <c r="D36010"/>
    </row>
    <row r="36011" spans="4:4">
      <c r="D36011"/>
    </row>
    <row r="36012" spans="4:4">
      <c r="D36012"/>
    </row>
    <row r="36013" spans="4:4">
      <c r="D36013"/>
    </row>
    <row r="36014" spans="4:4">
      <c r="D36014"/>
    </row>
    <row r="36015" spans="4:4">
      <c r="D36015"/>
    </row>
    <row r="36016" spans="4:4">
      <c r="D36016"/>
    </row>
    <row r="36017" spans="4:4">
      <c r="D36017"/>
    </row>
    <row r="36018" spans="4:4">
      <c r="D36018"/>
    </row>
    <row r="36019" spans="4:4">
      <c r="D36019"/>
    </row>
    <row r="36020" spans="4:4">
      <c r="D36020"/>
    </row>
    <row r="36021" spans="4:4">
      <c r="D36021"/>
    </row>
    <row r="36022" spans="4:4">
      <c r="D36022"/>
    </row>
    <row r="36023" spans="4:4">
      <c r="D36023"/>
    </row>
    <row r="36024" spans="4:4">
      <c r="D36024"/>
    </row>
    <row r="36025" spans="4:4">
      <c r="D36025"/>
    </row>
    <row r="36026" spans="4:4">
      <c r="D36026"/>
    </row>
    <row r="36027" spans="4:4">
      <c r="D36027"/>
    </row>
    <row r="36028" spans="4:4">
      <c r="D36028"/>
    </row>
    <row r="36029" spans="4:4">
      <c r="D36029"/>
    </row>
    <row r="36030" spans="4:4">
      <c r="D36030"/>
    </row>
    <row r="36031" spans="4:4">
      <c r="D36031"/>
    </row>
    <row r="36032" spans="4:4">
      <c r="D36032"/>
    </row>
    <row r="36033" spans="4:4">
      <c r="D36033"/>
    </row>
    <row r="36034" spans="4:4">
      <c r="D36034"/>
    </row>
    <row r="36035" spans="4:4">
      <c r="D36035"/>
    </row>
    <row r="36036" spans="4:4">
      <c r="D36036"/>
    </row>
    <row r="36037" spans="4:4">
      <c r="D36037"/>
    </row>
    <row r="36038" spans="4:4">
      <c r="D36038"/>
    </row>
    <row r="36039" spans="4:4">
      <c r="D36039"/>
    </row>
    <row r="36040" spans="4:4">
      <c r="D36040"/>
    </row>
    <row r="36041" spans="4:4">
      <c r="D36041"/>
    </row>
    <row r="36042" spans="4:4">
      <c r="D36042"/>
    </row>
    <row r="36043" spans="4:4">
      <c r="D36043"/>
    </row>
    <row r="36044" spans="4:4">
      <c r="D36044"/>
    </row>
    <row r="36045" spans="4:4">
      <c r="D36045"/>
    </row>
    <row r="36046" spans="4:4">
      <c r="D36046"/>
    </row>
    <row r="36047" spans="4:4">
      <c r="D36047"/>
    </row>
    <row r="36048" spans="4:4">
      <c r="D36048"/>
    </row>
    <row r="36049" spans="4:4">
      <c r="D36049"/>
    </row>
    <row r="36050" spans="4:4">
      <c r="D36050"/>
    </row>
    <row r="36051" spans="4:4">
      <c r="D36051"/>
    </row>
    <row r="36052" spans="4:4">
      <c r="D36052"/>
    </row>
    <row r="36053" spans="4:4">
      <c r="D36053"/>
    </row>
    <row r="36054" spans="4:4">
      <c r="D36054"/>
    </row>
    <row r="36055" spans="4:4">
      <c r="D36055"/>
    </row>
    <row r="36056" spans="4:4">
      <c r="D36056"/>
    </row>
    <row r="36057" spans="4:4">
      <c r="D36057"/>
    </row>
    <row r="36058" spans="4:4">
      <c r="D36058"/>
    </row>
    <row r="36059" spans="4:4">
      <c r="D36059"/>
    </row>
    <row r="36060" spans="4:4">
      <c r="D36060"/>
    </row>
    <row r="36061" spans="4:4">
      <c r="D36061"/>
    </row>
    <row r="36062" spans="4:4">
      <c r="D36062"/>
    </row>
    <row r="36063" spans="4:4">
      <c r="D36063"/>
    </row>
    <row r="36064" spans="4:4">
      <c r="D36064"/>
    </row>
    <row r="36065" spans="4:4">
      <c r="D36065"/>
    </row>
    <row r="36066" spans="4:4">
      <c r="D36066"/>
    </row>
    <row r="36067" spans="4:4">
      <c r="D36067"/>
    </row>
    <row r="36068" spans="4:4">
      <c r="D36068"/>
    </row>
    <row r="36069" spans="4:4">
      <c r="D36069"/>
    </row>
    <row r="36070" spans="4:4">
      <c r="D36070"/>
    </row>
    <row r="36071" spans="4:4">
      <c r="D36071"/>
    </row>
    <row r="36072" spans="4:4">
      <c r="D36072"/>
    </row>
    <row r="36073" spans="4:4">
      <c r="D36073"/>
    </row>
    <row r="36074" spans="4:4">
      <c r="D36074"/>
    </row>
    <row r="36075" spans="4:4">
      <c r="D36075"/>
    </row>
    <row r="36076" spans="4:4">
      <c r="D36076"/>
    </row>
    <row r="36077" spans="4:4">
      <c r="D36077"/>
    </row>
    <row r="36078" spans="4:4">
      <c r="D36078"/>
    </row>
    <row r="36079" spans="4:4">
      <c r="D36079"/>
    </row>
    <row r="36080" spans="4:4">
      <c r="D36080"/>
    </row>
    <row r="36081" spans="4:4">
      <c r="D36081"/>
    </row>
    <row r="36082" spans="4:4">
      <c r="D36082"/>
    </row>
    <row r="36083" spans="4:4">
      <c r="D36083"/>
    </row>
    <row r="36084" spans="4:4">
      <c r="D36084"/>
    </row>
    <row r="36085" spans="4:4">
      <c r="D36085"/>
    </row>
    <row r="36086" spans="4:4">
      <c r="D36086"/>
    </row>
    <row r="36087" spans="4:4">
      <c r="D36087"/>
    </row>
    <row r="36088" spans="4:4">
      <c r="D36088"/>
    </row>
    <row r="36089" spans="4:4">
      <c r="D36089"/>
    </row>
    <row r="36090" spans="4:4">
      <c r="D36090"/>
    </row>
    <row r="36091" spans="4:4">
      <c r="D36091"/>
    </row>
    <row r="36092" spans="4:4">
      <c r="D36092"/>
    </row>
    <row r="36093" spans="4:4">
      <c r="D36093"/>
    </row>
    <row r="36094" spans="4:4">
      <c r="D36094"/>
    </row>
    <row r="36095" spans="4:4">
      <c r="D36095"/>
    </row>
    <row r="36096" spans="4:4">
      <c r="D36096"/>
    </row>
    <row r="36097" spans="4:4">
      <c r="D36097"/>
    </row>
    <row r="36098" spans="4:4">
      <c r="D36098"/>
    </row>
    <row r="36099" spans="4:4">
      <c r="D36099"/>
    </row>
    <row r="36100" spans="4:4">
      <c r="D36100"/>
    </row>
    <row r="36101" spans="4:4">
      <c r="D36101"/>
    </row>
    <row r="36102" spans="4:4">
      <c r="D36102"/>
    </row>
    <row r="36103" spans="4:4">
      <c r="D36103"/>
    </row>
    <row r="36104" spans="4:4">
      <c r="D36104"/>
    </row>
    <row r="36105" spans="4:4">
      <c r="D36105"/>
    </row>
    <row r="36106" spans="4:4">
      <c r="D36106"/>
    </row>
    <row r="36107" spans="4:4">
      <c r="D36107"/>
    </row>
    <row r="36108" spans="4:4">
      <c r="D36108"/>
    </row>
    <row r="36109" spans="4:4">
      <c r="D36109"/>
    </row>
    <row r="36110" spans="4:4">
      <c r="D36110"/>
    </row>
    <row r="36111" spans="4:4">
      <c r="D36111"/>
    </row>
    <row r="36112" spans="4:4">
      <c r="D36112"/>
    </row>
    <row r="36113" spans="4:4">
      <c r="D36113"/>
    </row>
    <row r="36114" spans="4:4">
      <c r="D36114"/>
    </row>
    <row r="36115" spans="4:4">
      <c r="D36115"/>
    </row>
    <row r="36116" spans="4:4">
      <c r="D36116"/>
    </row>
    <row r="36117" spans="4:4">
      <c r="D36117"/>
    </row>
    <row r="36118" spans="4:4">
      <c r="D36118"/>
    </row>
    <row r="36119" spans="4:4">
      <c r="D36119"/>
    </row>
    <row r="36120" spans="4:4">
      <c r="D36120"/>
    </row>
    <row r="36121" spans="4:4">
      <c r="D36121"/>
    </row>
    <row r="36122" spans="4:4">
      <c r="D36122"/>
    </row>
    <row r="36123" spans="4:4">
      <c r="D36123"/>
    </row>
    <row r="36124" spans="4:4">
      <c r="D36124"/>
    </row>
    <row r="36125" spans="4:4">
      <c r="D36125"/>
    </row>
    <row r="36126" spans="4:4">
      <c r="D36126"/>
    </row>
    <row r="36127" spans="4:4">
      <c r="D36127"/>
    </row>
    <row r="36128" spans="4:4">
      <c r="D36128"/>
    </row>
    <row r="36129" spans="4:4">
      <c r="D36129"/>
    </row>
    <row r="36130" spans="4:4">
      <c r="D36130"/>
    </row>
    <row r="36131" spans="4:4">
      <c r="D36131"/>
    </row>
    <row r="36132" spans="4:4">
      <c r="D36132"/>
    </row>
    <row r="36133" spans="4:4">
      <c r="D36133"/>
    </row>
    <row r="36134" spans="4:4">
      <c r="D36134"/>
    </row>
    <row r="36135" spans="4:4">
      <c r="D36135"/>
    </row>
    <row r="36136" spans="4:4">
      <c r="D36136"/>
    </row>
    <row r="36137" spans="4:4">
      <c r="D36137"/>
    </row>
    <row r="36138" spans="4:4">
      <c r="D36138"/>
    </row>
    <row r="36139" spans="4:4">
      <c r="D36139"/>
    </row>
    <row r="36140" spans="4:4">
      <c r="D36140"/>
    </row>
    <row r="36141" spans="4:4">
      <c r="D36141"/>
    </row>
    <row r="36142" spans="4:4">
      <c r="D36142"/>
    </row>
    <row r="36143" spans="4:4">
      <c r="D36143"/>
    </row>
    <row r="36144" spans="4:4">
      <c r="D36144"/>
    </row>
    <row r="36145" spans="4:4">
      <c r="D36145"/>
    </row>
    <row r="36146" spans="4:4">
      <c r="D36146"/>
    </row>
    <row r="36147" spans="4:4">
      <c r="D36147"/>
    </row>
    <row r="36148" spans="4:4">
      <c r="D36148"/>
    </row>
    <row r="36149" spans="4:4">
      <c r="D36149"/>
    </row>
    <row r="36150" spans="4:4">
      <c r="D36150"/>
    </row>
    <row r="36151" spans="4:4">
      <c r="D36151"/>
    </row>
    <row r="36152" spans="4:4">
      <c r="D36152"/>
    </row>
    <row r="36153" spans="4:4">
      <c r="D36153"/>
    </row>
    <row r="36154" spans="4:4">
      <c r="D36154"/>
    </row>
    <row r="36155" spans="4:4">
      <c r="D36155"/>
    </row>
    <row r="36156" spans="4:4">
      <c r="D36156"/>
    </row>
    <row r="36157" spans="4:4">
      <c r="D36157"/>
    </row>
    <row r="36158" spans="4:4">
      <c r="D36158"/>
    </row>
    <row r="36159" spans="4:4">
      <c r="D36159"/>
    </row>
    <row r="36160" spans="4:4">
      <c r="D36160"/>
    </row>
    <row r="36161" spans="4:4">
      <c r="D36161"/>
    </row>
    <row r="36162" spans="4:4">
      <c r="D36162"/>
    </row>
    <row r="36163" spans="4:4">
      <c r="D36163"/>
    </row>
    <row r="36164" spans="4:4">
      <c r="D36164"/>
    </row>
    <row r="36165" spans="4:4">
      <c r="D36165"/>
    </row>
    <row r="36166" spans="4:4">
      <c r="D36166"/>
    </row>
    <row r="36167" spans="4:4">
      <c r="D36167"/>
    </row>
    <row r="36168" spans="4:4">
      <c r="D36168"/>
    </row>
    <row r="36169" spans="4:4">
      <c r="D36169"/>
    </row>
    <row r="36170" spans="4:4">
      <c r="D36170"/>
    </row>
    <row r="36171" spans="4:4">
      <c r="D36171"/>
    </row>
    <row r="36172" spans="4:4">
      <c r="D36172"/>
    </row>
    <row r="36173" spans="4:4">
      <c r="D36173"/>
    </row>
    <row r="36174" spans="4:4">
      <c r="D36174"/>
    </row>
    <row r="36175" spans="4:4">
      <c r="D36175"/>
    </row>
    <row r="36176" spans="4:4">
      <c r="D36176"/>
    </row>
    <row r="36177" spans="4:4">
      <c r="D36177"/>
    </row>
    <row r="36178" spans="4:4">
      <c r="D36178"/>
    </row>
    <row r="36179" spans="4:4">
      <c r="D36179"/>
    </row>
    <row r="36180" spans="4:4">
      <c r="D36180"/>
    </row>
    <row r="36181" spans="4:4">
      <c r="D36181"/>
    </row>
    <row r="36182" spans="4:4">
      <c r="D36182"/>
    </row>
    <row r="36183" spans="4:4">
      <c r="D36183"/>
    </row>
    <row r="36184" spans="4:4">
      <c r="D36184"/>
    </row>
    <row r="36185" spans="4:4">
      <c r="D36185"/>
    </row>
    <row r="36186" spans="4:4">
      <c r="D36186"/>
    </row>
    <row r="36187" spans="4:4">
      <c r="D36187"/>
    </row>
    <row r="36188" spans="4:4">
      <c r="D36188"/>
    </row>
    <row r="36189" spans="4:4">
      <c r="D36189"/>
    </row>
    <row r="36190" spans="4:4">
      <c r="D36190"/>
    </row>
    <row r="36191" spans="4:4">
      <c r="D36191"/>
    </row>
    <row r="36192" spans="4:4">
      <c r="D36192"/>
    </row>
    <row r="36193" spans="4:4">
      <c r="D36193"/>
    </row>
    <row r="36194" spans="4:4">
      <c r="D36194"/>
    </row>
    <row r="36195" spans="4:4">
      <c r="D36195"/>
    </row>
    <row r="36196" spans="4:4">
      <c r="D36196"/>
    </row>
    <row r="36197" spans="4:4">
      <c r="D36197"/>
    </row>
    <row r="36198" spans="4:4">
      <c r="D36198"/>
    </row>
    <row r="36199" spans="4:4">
      <c r="D36199"/>
    </row>
    <row r="36200" spans="4:4">
      <c r="D36200"/>
    </row>
    <row r="36201" spans="4:4">
      <c r="D36201"/>
    </row>
    <row r="36202" spans="4:4">
      <c r="D36202"/>
    </row>
    <row r="36203" spans="4:4">
      <c r="D36203"/>
    </row>
    <row r="36204" spans="4:4">
      <c r="D36204"/>
    </row>
    <row r="36205" spans="4:4">
      <c r="D36205"/>
    </row>
    <row r="36206" spans="4:4">
      <c r="D36206"/>
    </row>
    <row r="36207" spans="4:4">
      <c r="D36207"/>
    </row>
    <row r="36208" spans="4:4">
      <c r="D36208"/>
    </row>
    <row r="36209" spans="4:4">
      <c r="D36209"/>
    </row>
    <row r="36210" spans="4:4">
      <c r="D36210"/>
    </row>
    <row r="36211" spans="4:4">
      <c r="D36211"/>
    </row>
    <row r="36212" spans="4:4">
      <c r="D36212"/>
    </row>
    <row r="36213" spans="4:4">
      <c r="D36213"/>
    </row>
    <row r="36214" spans="4:4">
      <c r="D36214"/>
    </row>
    <row r="36215" spans="4:4">
      <c r="D36215"/>
    </row>
    <row r="36216" spans="4:4">
      <c r="D36216"/>
    </row>
    <row r="36217" spans="4:4">
      <c r="D36217"/>
    </row>
    <row r="36218" spans="4:4">
      <c r="D36218"/>
    </row>
    <row r="36219" spans="4:4">
      <c r="D36219"/>
    </row>
    <row r="36220" spans="4:4">
      <c r="D36220"/>
    </row>
    <row r="36221" spans="4:4">
      <c r="D36221"/>
    </row>
    <row r="36222" spans="4:4">
      <c r="D36222"/>
    </row>
    <row r="36223" spans="4:4">
      <c r="D36223"/>
    </row>
    <row r="36224" spans="4:4">
      <c r="D36224"/>
    </row>
    <row r="36225" spans="4:4">
      <c r="D36225"/>
    </row>
    <row r="36226" spans="4:4">
      <c r="D36226"/>
    </row>
    <row r="36227" spans="4:4">
      <c r="D36227"/>
    </row>
    <row r="36228" spans="4:4">
      <c r="D36228"/>
    </row>
    <row r="36229" spans="4:4">
      <c r="D36229"/>
    </row>
    <row r="36230" spans="4:4">
      <c r="D36230"/>
    </row>
    <row r="36231" spans="4:4">
      <c r="D36231"/>
    </row>
    <row r="36232" spans="4:4">
      <c r="D36232"/>
    </row>
    <row r="36233" spans="4:4">
      <c r="D36233"/>
    </row>
    <row r="36234" spans="4:4">
      <c r="D36234"/>
    </row>
    <row r="36235" spans="4:4">
      <c r="D36235"/>
    </row>
    <row r="36236" spans="4:4">
      <c r="D36236"/>
    </row>
    <row r="36237" spans="4:4">
      <c r="D36237"/>
    </row>
    <row r="36238" spans="4:4">
      <c r="D36238"/>
    </row>
    <row r="36239" spans="4:4">
      <c r="D36239"/>
    </row>
    <row r="36240" spans="4:4">
      <c r="D36240"/>
    </row>
    <row r="36241" spans="4:4">
      <c r="D36241"/>
    </row>
    <row r="36242" spans="4:4">
      <c r="D36242"/>
    </row>
    <row r="36243" spans="4:4">
      <c r="D36243"/>
    </row>
    <row r="36244" spans="4:4">
      <c r="D36244"/>
    </row>
    <row r="36245" spans="4:4">
      <c r="D36245"/>
    </row>
    <row r="36246" spans="4:4">
      <c r="D36246"/>
    </row>
    <row r="36247" spans="4:4">
      <c r="D36247"/>
    </row>
    <row r="36248" spans="4:4">
      <c r="D36248"/>
    </row>
    <row r="36249" spans="4:4">
      <c r="D36249"/>
    </row>
    <row r="36250" spans="4:4">
      <c r="D36250"/>
    </row>
    <row r="36251" spans="4:4">
      <c r="D36251"/>
    </row>
    <row r="36252" spans="4:4">
      <c r="D36252"/>
    </row>
    <row r="36253" spans="4:4">
      <c r="D36253"/>
    </row>
    <row r="36254" spans="4:4">
      <c r="D36254"/>
    </row>
    <row r="36255" spans="4:4">
      <c r="D36255"/>
    </row>
    <row r="36256" spans="4:4">
      <c r="D36256"/>
    </row>
    <row r="36257" spans="4:4">
      <c r="D36257"/>
    </row>
    <row r="36258" spans="4:4">
      <c r="D36258"/>
    </row>
    <row r="36259" spans="4:4">
      <c r="D36259"/>
    </row>
    <row r="36260" spans="4:4">
      <c r="D36260"/>
    </row>
    <row r="36261" spans="4:4">
      <c r="D36261"/>
    </row>
    <row r="36262" spans="4:4">
      <c r="D36262"/>
    </row>
    <row r="36263" spans="4:4">
      <c r="D36263"/>
    </row>
    <row r="36264" spans="4:4">
      <c r="D36264"/>
    </row>
    <row r="36265" spans="4:4">
      <c r="D36265"/>
    </row>
    <row r="36266" spans="4:4">
      <c r="D36266"/>
    </row>
    <row r="36267" spans="4:4">
      <c r="D36267"/>
    </row>
    <row r="36268" spans="4:4">
      <c r="D36268"/>
    </row>
    <row r="36269" spans="4:4">
      <c r="D36269"/>
    </row>
    <row r="36270" spans="4:4">
      <c r="D36270"/>
    </row>
    <row r="36271" spans="4:4">
      <c r="D36271"/>
    </row>
    <row r="36272" spans="4:4">
      <c r="D36272"/>
    </row>
    <row r="36273" spans="4:4">
      <c r="D36273"/>
    </row>
    <row r="36274" spans="4:4">
      <c r="D36274"/>
    </row>
    <row r="36275" spans="4:4">
      <c r="D36275"/>
    </row>
    <row r="36276" spans="4:4">
      <c r="D36276"/>
    </row>
    <row r="36277" spans="4:4">
      <c r="D36277"/>
    </row>
    <row r="36278" spans="4:4">
      <c r="D36278"/>
    </row>
    <row r="36279" spans="4:4">
      <c r="D36279"/>
    </row>
    <row r="36280" spans="4:4">
      <c r="D36280"/>
    </row>
    <row r="36281" spans="4:4">
      <c r="D36281"/>
    </row>
    <row r="36282" spans="4:4">
      <c r="D36282"/>
    </row>
    <row r="36283" spans="4:4">
      <c r="D36283"/>
    </row>
    <row r="36284" spans="4:4">
      <c r="D36284"/>
    </row>
    <row r="36285" spans="4:4">
      <c r="D36285"/>
    </row>
    <row r="36286" spans="4:4">
      <c r="D36286"/>
    </row>
    <row r="36287" spans="4:4">
      <c r="D36287"/>
    </row>
    <row r="36288" spans="4:4">
      <c r="D36288"/>
    </row>
    <row r="36289" spans="4:4">
      <c r="D36289"/>
    </row>
    <row r="36290" spans="4:4">
      <c r="D36290"/>
    </row>
    <row r="36291" spans="4:4">
      <c r="D36291"/>
    </row>
    <row r="36292" spans="4:4">
      <c r="D36292"/>
    </row>
    <row r="36293" spans="4:4">
      <c r="D36293"/>
    </row>
    <row r="36294" spans="4:4">
      <c r="D36294"/>
    </row>
    <row r="36295" spans="4:4">
      <c r="D36295"/>
    </row>
    <row r="36296" spans="4:4">
      <c r="D36296"/>
    </row>
    <row r="36297" spans="4:4">
      <c r="D36297"/>
    </row>
    <row r="36298" spans="4:4">
      <c r="D36298"/>
    </row>
    <row r="36299" spans="4:4">
      <c r="D36299"/>
    </row>
    <row r="36300" spans="4:4">
      <c r="D36300"/>
    </row>
    <row r="36301" spans="4:4">
      <c r="D36301"/>
    </row>
    <row r="36302" spans="4:4">
      <c r="D36302"/>
    </row>
    <row r="36303" spans="4:4">
      <c r="D36303"/>
    </row>
    <row r="36304" spans="4:4">
      <c r="D36304"/>
    </row>
    <row r="36305" spans="4:4">
      <c r="D36305"/>
    </row>
    <row r="36306" spans="4:4">
      <c r="D36306"/>
    </row>
    <row r="36307" spans="4:4">
      <c r="D36307"/>
    </row>
    <row r="36308" spans="4:4">
      <c r="D36308"/>
    </row>
    <row r="36309" spans="4:4">
      <c r="D36309"/>
    </row>
    <row r="36310" spans="4:4">
      <c r="D36310"/>
    </row>
    <row r="36311" spans="4:4">
      <c r="D36311"/>
    </row>
    <row r="36312" spans="4:4">
      <c r="D36312"/>
    </row>
    <row r="36313" spans="4:4">
      <c r="D36313"/>
    </row>
    <row r="36314" spans="4:4">
      <c r="D36314"/>
    </row>
    <row r="36315" spans="4:4">
      <c r="D36315"/>
    </row>
    <row r="36316" spans="4:4">
      <c r="D36316"/>
    </row>
    <row r="36317" spans="4:4">
      <c r="D36317"/>
    </row>
    <row r="36318" spans="4:4">
      <c r="D36318"/>
    </row>
    <row r="36319" spans="4:4">
      <c r="D36319"/>
    </row>
    <row r="36320" spans="4:4">
      <c r="D36320"/>
    </row>
    <row r="36321" spans="4:4">
      <c r="D36321"/>
    </row>
    <row r="36322" spans="4:4">
      <c r="D36322"/>
    </row>
    <row r="36323" spans="4:4">
      <c r="D36323"/>
    </row>
    <row r="36324" spans="4:4">
      <c r="D36324"/>
    </row>
    <row r="36325" spans="4:4">
      <c r="D36325"/>
    </row>
    <row r="36326" spans="4:4">
      <c r="D36326"/>
    </row>
    <row r="36327" spans="4:4">
      <c r="D36327"/>
    </row>
    <row r="36328" spans="4:4">
      <c r="D36328"/>
    </row>
    <row r="36329" spans="4:4">
      <c r="D36329"/>
    </row>
    <row r="36330" spans="4:4">
      <c r="D36330"/>
    </row>
    <row r="36331" spans="4:4">
      <c r="D36331"/>
    </row>
    <row r="36332" spans="4:4">
      <c r="D36332"/>
    </row>
    <row r="36333" spans="4:4">
      <c r="D36333"/>
    </row>
    <row r="36334" spans="4:4">
      <c r="D36334"/>
    </row>
    <row r="36335" spans="4:4">
      <c r="D36335"/>
    </row>
    <row r="36336" spans="4:4">
      <c r="D36336"/>
    </row>
    <row r="36337" spans="4:4">
      <c r="D36337"/>
    </row>
    <row r="36338" spans="4:4">
      <c r="D36338"/>
    </row>
    <row r="36339" spans="4:4">
      <c r="D36339"/>
    </row>
    <row r="36340" spans="4:4">
      <c r="D36340"/>
    </row>
    <row r="36341" spans="4:4">
      <c r="D36341"/>
    </row>
    <row r="36342" spans="4:4">
      <c r="D36342"/>
    </row>
    <row r="36343" spans="4:4">
      <c r="D36343"/>
    </row>
    <row r="36344" spans="4:4">
      <c r="D36344"/>
    </row>
    <row r="36345" spans="4:4">
      <c r="D36345"/>
    </row>
    <row r="36346" spans="4:4">
      <c r="D36346"/>
    </row>
    <row r="36347" spans="4:4">
      <c r="D36347"/>
    </row>
    <row r="36348" spans="4:4">
      <c r="D36348"/>
    </row>
    <row r="36349" spans="4:4">
      <c r="D36349"/>
    </row>
    <row r="36350" spans="4:4">
      <c r="D36350"/>
    </row>
    <row r="36351" spans="4:4">
      <c r="D36351"/>
    </row>
    <row r="36352" spans="4:4">
      <c r="D36352"/>
    </row>
    <row r="36353" spans="4:4">
      <c r="D36353"/>
    </row>
    <row r="36354" spans="4:4">
      <c r="D36354"/>
    </row>
    <row r="36355" spans="4:4">
      <c r="D36355"/>
    </row>
    <row r="36356" spans="4:4">
      <c r="D36356"/>
    </row>
    <row r="36357" spans="4:4">
      <c r="D36357"/>
    </row>
    <row r="36358" spans="4:4">
      <c r="D36358"/>
    </row>
    <row r="36359" spans="4:4">
      <c r="D36359"/>
    </row>
    <row r="36360" spans="4:4">
      <c r="D36360"/>
    </row>
    <row r="36361" spans="4:4">
      <c r="D36361"/>
    </row>
    <row r="36362" spans="4:4">
      <c r="D36362"/>
    </row>
    <row r="36363" spans="4:4">
      <c r="D36363"/>
    </row>
    <row r="36364" spans="4:4">
      <c r="D36364"/>
    </row>
    <row r="36365" spans="4:4">
      <c r="D36365"/>
    </row>
    <row r="36366" spans="4:4">
      <c r="D36366"/>
    </row>
    <row r="36367" spans="4:4">
      <c r="D36367"/>
    </row>
    <row r="36368" spans="4:4">
      <c r="D36368"/>
    </row>
    <row r="36369" spans="4:4">
      <c r="D36369"/>
    </row>
    <row r="36370" spans="4:4">
      <c r="D36370"/>
    </row>
    <row r="36371" spans="4:4">
      <c r="D36371"/>
    </row>
    <row r="36372" spans="4:4">
      <c r="D36372"/>
    </row>
    <row r="36373" spans="4:4">
      <c r="D36373"/>
    </row>
    <row r="36374" spans="4:4">
      <c r="D36374"/>
    </row>
    <row r="36375" spans="4:4">
      <c r="D36375"/>
    </row>
    <row r="36376" spans="4:4">
      <c r="D36376"/>
    </row>
    <row r="36377" spans="4:4">
      <c r="D36377"/>
    </row>
    <row r="36378" spans="4:4">
      <c r="D36378"/>
    </row>
    <row r="36379" spans="4:4">
      <c r="D36379"/>
    </row>
    <row r="36380" spans="4:4">
      <c r="D36380"/>
    </row>
    <row r="36381" spans="4:4">
      <c r="D36381"/>
    </row>
    <row r="36382" spans="4:4">
      <c r="D36382"/>
    </row>
    <row r="36383" spans="4:4">
      <c r="D36383"/>
    </row>
    <row r="36384" spans="4:4">
      <c r="D36384"/>
    </row>
    <row r="36385" spans="4:4">
      <c r="D36385"/>
    </row>
    <row r="36386" spans="4:4">
      <c r="D36386"/>
    </row>
    <row r="36387" spans="4:4">
      <c r="D36387"/>
    </row>
    <row r="36388" spans="4:4">
      <c r="D36388"/>
    </row>
    <row r="36389" spans="4:4">
      <c r="D36389"/>
    </row>
    <row r="36390" spans="4:4">
      <c r="D36390"/>
    </row>
    <row r="36391" spans="4:4">
      <c r="D36391"/>
    </row>
    <row r="36392" spans="4:4">
      <c r="D36392"/>
    </row>
    <row r="36393" spans="4:4">
      <c r="D36393"/>
    </row>
    <row r="36394" spans="4:4">
      <c r="D36394"/>
    </row>
    <row r="36395" spans="4:4">
      <c r="D36395"/>
    </row>
    <row r="36396" spans="4:4">
      <c r="D36396"/>
    </row>
    <row r="36397" spans="4:4">
      <c r="D36397"/>
    </row>
    <row r="36398" spans="4:4">
      <c r="D36398"/>
    </row>
    <row r="36399" spans="4:4">
      <c r="D36399"/>
    </row>
    <row r="36400" spans="4:4">
      <c r="D36400"/>
    </row>
    <row r="36401" spans="4:4">
      <c r="D36401"/>
    </row>
    <row r="36402" spans="4:4">
      <c r="D36402"/>
    </row>
    <row r="36403" spans="4:4">
      <c r="D36403"/>
    </row>
    <row r="36404" spans="4:4">
      <c r="D36404"/>
    </row>
    <row r="36405" spans="4:4">
      <c r="D36405"/>
    </row>
    <row r="36406" spans="4:4">
      <c r="D36406"/>
    </row>
    <row r="36407" spans="4:4">
      <c r="D36407"/>
    </row>
    <row r="36408" spans="4:4">
      <c r="D36408"/>
    </row>
    <row r="36409" spans="4:4">
      <c r="D36409"/>
    </row>
    <row r="36410" spans="4:4">
      <c r="D36410"/>
    </row>
    <row r="36411" spans="4:4">
      <c r="D36411"/>
    </row>
    <row r="36412" spans="4:4">
      <c r="D36412"/>
    </row>
    <row r="36413" spans="4:4">
      <c r="D36413"/>
    </row>
    <row r="36414" spans="4:4">
      <c r="D36414"/>
    </row>
    <row r="36415" spans="4:4">
      <c r="D36415"/>
    </row>
    <row r="36416" spans="4:4">
      <c r="D36416"/>
    </row>
    <row r="36417" spans="4:4">
      <c r="D36417"/>
    </row>
    <row r="36418" spans="4:4">
      <c r="D36418"/>
    </row>
    <row r="36419" spans="4:4">
      <c r="D36419"/>
    </row>
    <row r="36420" spans="4:4">
      <c r="D36420"/>
    </row>
    <row r="36421" spans="4:4">
      <c r="D36421"/>
    </row>
    <row r="36422" spans="4:4">
      <c r="D36422"/>
    </row>
    <row r="36423" spans="4:4">
      <c r="D36423"/>
    </row>
    <row r="36424" spans="4:4">
      <c r="D36424"/>
    </row>
    <row r="36425" spans="4:4">
      <c r="D36425"/>
    </row>
    <row r="36426" spans="4:4">
      <c r="D36426"/>
    </row>
    <row r="36427" spans="4:4">
      <c r="D36427"/>
    </row>
    <row r="36428" spans="4:4">
      <c r="D36428"/>
    </row>
    <row r="36429" spans="4:4">
      <c r="D36429"/>
    </row>
    <row r="36430" spans="4:4">
      <c r="D36430"/>
    </row>
    <row r="36431" spans="4:4">
      <c r="D36431"/>
    </row>
    <row r="36432" spans="4:4">
      <c r="D36432"/>
    </row>
    <row r="36433" spans="4:4">
      <c r="D36433"/>
    </row>
    <row r="36434" spans="4:4">
      <c r="D36434"/>
    </row>
    <row r="36435" spans="4:4">
      <c r="D36435"/>
    </row>
    <row r="36436" spans="4:4">
      <c r="D36436"/>
    </row>
    <row r="36437" spans="4:4">
      <c r="D36437"/>
    </row>
    <row r="36438" spans="4:4">
      <c r="D36438"/>
    </row>
    <row r="36439" spans="4:4">
      <c r="D36439"/>
    </row>
    <row r="36440" spans="4:4">
      <c r="D36440"/>
    </row>
    <row r="36441" spans="4:4">
      <c r="D36441"/>
    </row>
    <row r="36442" spans="4:4">
      <c r="D36442"/>
    </row>
    <row r="36443" spans="4:4">
      <c r="D36443"/>
    </row>
    <row r="36444" spans="4:4">
      <c r="D36444"/>
    </row>
    <row r="36445" spans="4:4">
      <c r="D36445"/>
    </row>
    <row r="36446" spans="4:4">
      <c r="D36446"/>
    </row>
    <row r="36447" spans="4:4">
      <c r="D36447"/>
    </row>
    <row r="36448" spans="4:4">
      <c r="D36448"/>
    </row>
    <row r="36449" spans="4:4">
      <c r="D36449"/>
    </row>
    <row r="36450" spans="4:4">
      <c r="D36450"/>
    </row>
    <row r="36451" spans="4:4">
      <c r="D36451"/>
    </row>
    <row r="36452" spans="4:4">
      <c r="D36452"/>
    </row>
    <row r="36453" spans="4:4">
      <c r="D36453"/>
    </row>
    <row r="36454" spans="4:4">
      <c r="D36454"/>
    </row>
    <row r="36455" spans="4:4">
      <c r="D36455"/>
    </row>
    <row r="36456" spans="4:4">
      <c r="D36456"/>
    </row>
    <row r="36457" spans="4:4">
      <c r="D36457"/>
    </row>
    <row r="36458" spans="4:4">
      <c r="D36458"/>
    </row>
    <row r="36459" spans="4:4">
      <c r="D36459"/>
    </row>
    <row r="36460" spans="4:4">
      <c r="D36460"/>
    </row>
    <row r="36461" spans="4:4">
      <c r="D36461"/>
    </row>
    <row r="36462" spans="4:4">
      <c r="D36462"/>
    </row>
    <row r="36463" spans="4:4">
      <c r="D36463"/>
    </row>
    <row r="36464" spans="4:4">
      <c r="D36464"/>
    </row>
    <row r="36465" spans="4:4">
      <c r="D36465"/>
    </row>
    <row r="36466" spans="4:4">
      <c r="D36466"/>
    </row>
    <row r="36467" spans="4:4">
      <c r="D36467"/>
    </row>
    <row r="36468" spans="4:4">
      <c r="D36468"/>
    </row>
    <row r="36469" spans="4:4">
      <c r="D36469"/>
    </row>
    <row r="36470" spans="4:4">
      <c r="D36470"/>
    </row>
    <row r="36471" spans="4:4">
      <c r="D36471"/>
    </row>
    <row r="36472" spans="4:4">
      <c r="D36472"/>
    </row>
    <row r="36473" spans="4:4">
      <c r="D36473"/>
    </row>
    <row r="36474" spans="4:4">
      <c r="D36474"/>
    </row>
    <row r="36475" spans="4:4">
      <c r="D36475"/>
    </row>
    <row r="36476" spans="4:4">
      <c r="D36476"/>
    </row>
    <row r="36477" spans="4:4">
      <c r="D36477"/>
    </row>
    <row r="36478" spans="4:4">
      <c r="D36478"/>
    </row>
    <row r="36479" spans="4:4">
      <c r="D36479"/>
    </row>
    <row r="36480" spans="4:4">
      <c r="D36480"/>
    </row>
    <row r="36481" spans="4:4">
      <c r="D36481"/>
    </row>
    <row r="36482" spans="4:4">
      <c r="D36482"/>
    </row>
    <row r="36483" spans="4:4">
      <c r="D36483"/>
    </row>
    <row r="36484" spans="4:4">
      <c r="D36484"/>
    </row>
    <row r="36485" spans="4:4">
      <c r="D36485"/>
    </row>
    <row r="36486" spans="4:4">
      <c r="D36486"/>
    </row>
    <row r="36487" spans="4:4">
      <c r="D36487"/>
    </row>
    <row r="36488" spans="4:4">
      <c r="D36488"/>
    </row>
    <row r="36489" spans="4:4">
      <c r="D36489"/>
    </row>
    <row r="36490" spans="4:4">
      <c r="D36490"/>
    </row>
    <row r="36491" spans="4:4">
      <c r="D36491"/>
    </row>
    <row r="36492" spans="4:4">
      <c r="D36492"/>
    </row>
    <row r="36493" spans="4:4">
      <c r="D36493"/>
    </row>
    <row r="36494" spans="4:4">
      <c r="D36494"/>
    </row>
    <row r="36495" spans="4:4">
      <c r="D36495"/>
    </row>
    <row r="36496" spans="4:4">
      <c r="D36496"/>
    </row>
    <row r="36497" spans="4:4">
      <c r="D36497"/>
    </row>
    <row r="36498" spans="4:4">
      <c r="D36498"/>
    </row>
    <row r="36499" spans="4:4">
      <c r="D36499"/>
    </row>
    <row r="36500" spans="4:4">
      <c r="D36500"/>
    </row>
    <row r="36501" spans="4:4">
      <c r="D36501"/>
    </row>
    <row r="36502" spans="4:4">
      <c r="D36502"/>
    </row>
    <row r="36503" spans="4:4">
      <c r="D36503"/>
    </row>
    <row r="36504" spans="4:4">
      <c r="D36504"/>
    </row>
    <row r="36505" spans="4:4">
      <c r="D36505"/>
    </row>
    <row r="36506" spans="4:4">
      <c r="D36506"/>
    </row>
    <row r="36507" spans="4:4">
      <c r="D36507"/>
    </row>
    <row r="36508" spans="4:4">
      <c r="D36508"/>
    </row>
    <row r="36509" spans="4:4">
      <c r="D36509"/>
    </row>
    <row r="36510" spans="4:4">
      <c r="D36510"/>
    </row>
    <row r="36511" spans="4:4">
      <c r="D36511"/>
    </row>
    <row r="36512" spans="4:4">
      <c r="D36512"/>
    </row>
    <row r="36513" spans="4:4">
      <c r="D36513"/>
    </row>
    <row r="36514" spans="4:4">
      <c r="D36514"/>
    </row>
    <row r="36515" spans="4:4">
      <c r="D36515"/>
    </row>
    <row r="36516" spans="4:4">
      <c r="D36516"/>
    </row>
    <row r="36517" spans="4:4">
      <c r="D36517"/>
    </row>
    <row r="36518" spans="4:4">
      <c r="D36518"/>
    </row>
    <row r="36519" spans="4:4">
      <c r="D36519"/>
    </row>
    <row r="36520" spans="4:4">
      <c r="D36520"/>
    </row>
    <row r="36521" spans="4:4">
      <c r="D36521"/>
    </row>
    <row r="36522" spans="4:4">
      <c r="D36522"/>
    </row>
    <row r="36523" spans="4:4">
      <c r="D36523"/>
    </row>
    <row r="36524" spans="4:4">
      <c r="D36524"/>
    </row>
    <row r="36525" spans="4:4">
      <c r="D36525"/>
    </row>
    <row r="36526" spans="4:4">
      <c r="D36526"/>
    </row>
    <row r="36527" spans="4:4">
      <c r="D36527"/>
    </row>
    <row r="36528" spans="4:4">
      <c r="D36528"/>
    </row>
    <row r="36529" spans="4:4">
      <c r="D36529"/>
    </row>
    <row r="36530" spans="4:4">
      <c r="D36530"/>
    </row>
    <row r="36531" spans="4:4">
      <c r="D36531"/>
    </row>
    <row r="36532" spans="4:4">
      <c r="D36532"/>
    </row>
    <row r="36533" spans="4:4">
      <c r="D36533"/>
    </row>
    <row r="36534" spans="4:4">
      <c r="D36534"/>
    </row>
    <row r="36535" spans="4:4">
      <c r="D36535"/>
    </row>
    <row r="36536" spans="4:4">
      <c r="D36536"/>
    </row>
    <row r="36537" spans="4:4">
      <c r="D36537"/>
    </row>
    <row r="36538" spans="4:4">
      <c r="D36538"/>
    </row>
    <row r="36539" spans="4:4">
      <c r="D36539"/>
    </row>
    <row r="36540" spans="4:4">
      <c r="D36540"/>
    </row>
    <row r="36541" spans="4:4">
      <c r="D36541"/>
    </row>
    <row r="36542" spans="4:4">
      <c r="D36542"/>
    </row>
    <row r="36543" spans="4:4">
      <c r="D36543"/>
    </row>
    <row r="36544" spans="4:4">
      <c r="D36544"/>
    </row>
    <row r="36545" spans="4:4">
      <c r="D36545"/>
    </row>
    <row r="36546" spans="4:4">
      <c r="D36546"/>
    </row>
    <row r="36547" spans="4:4">
      <c r="D36547"/>
    </row>
    <row r="36548" spans="4:4">
      <c r="D36548"/>
    </row>
    <row r="36549" spans="4:4">
      <c r="D36549"/>
    </row>
    <row r="36550" spans="4:4">
      <c r="D36550"/>
    </row>
    <row r="36551" spans="4:4">
      <c r="D36551"/>
    </row>
    <row r="36552" spans="4:4">
      <c r="D36552"/>
    </row>
    <row r="36553" spans="4:4">
      <c r="D36553"/>
    </row>
    <row r="36554" spans="4:4">
      <c r="D36554"/>
    </row>
    <row r="36555" spans="4:4">
      <c r="D36555"/>
    </row>
    <row r="36556" spans="4:4">
      <c r="D36556"/>
    </row>
    <row r="36557" spans="4:4">
      <c r="D36557"/>
    </row>
    <row r="36558" spans="4:4">
      <c r="D36558"/>
    </row>
    <row r="36559" spans="4:4">
      <c r="D36559"/>
    </row>
    <row r="36560" spans="4:4">
      <c r="D36560"/>
    </row>
    <row r="36561" spans="4:4">
      <c r="D36561"/>
    </row>
    <row r="36562" spans="4:4">
      <c r="D36562"/>
    </row>
    <row r="36563" spans="4:4">
      <c r="D36563"/>
    </row>
    <row r="36564" spans="4:4">
      <c r="D36564"/>
    </row>
    <row r="36565" spans="4:4">
      <c r="D36565"/>
    </row>
    <row r="36566" spans="4:4">
      <c r="D36566"/>
    </row>
    <row r="36567" spans="4:4">
      <c r="D36567"/>
    </row>
    <row r="36568" spans="4:4">
      <c r="D36568"/>
    </row>
    <row r="36569" spans="4:4">
      <c r="D36569"/>
    </row>
    <row r="36570" spans="4:4">
      <c r="D36570"/>
    </row>
    <row r="36571" spans="4:4">
      <c r="D36571"/>
    </row>
    <row r="36572" spans="4:4">
      <c r="D36572"/>
    </row>
    <row r="36573" spans="4:4">
      <c r="D36573"/>
    </row>
    <row r="36574" spans="4:4">
      <c r="D36574"/>
    </row>
    <row r="36575" spans="4:4">
      <c r="D36575"/>
    </row>
    <row r="36576" spans="4:4">
      <c r="D36576"/>
    </row>
    <row r="36577" spans="4:4">
      <c r="D36577"/>
    </row>
    <row r="36578" spans="4:4">
      <c r="D36578"/>
    </row>
    <row r="36579" spans="4:4">
      <c r="D36579"/>
    </row>
    <row r="36580" spans="4:4">
      <c r="D36580"/>
    </row>
    <row r="36581" spans="4:4">
      <c r="D36581"/>
    </row>
    <row r="36582" spans="4:4">
      <c r="D36582"/>
    </row>
    <row r="36583" spans="4:4">
      <c r="D36583"/>
    </row>
    <row r="36584" spans="4:4">
      <c r="D36584"/>
    </row>
    <row r="36585" spans="4:4">
      <c r="D36585"/>
    </row>
    <row r="36586" spans="4:4">
      <c r="D36586"/>
    </row>
    <row r="36587" spans="4:4">
      <c r="D36587"/>
    </row>
    <row r="36588" spans="4:4">
      <c r="D36588"/>
    </row>
    <row r="36589" spans="4:4">
      <c r="D36589"/>
    </row>
    <row r="36590" spans="4:4">
      <c r="D36590"/>
    </row>
    <row r="36591" spans="4:4">
      <c r="D36591"/>
    </row>
    <row r="36592" spans="4:4">
      <c r="D36592"/>
    </row>
    <row r="36593" spans="4:4">
      <c r="D36593"/>
    </row>
    <row r="36594" spans="4:4">
      <c r="D36594"/>
    </row>
    <row r="36595" spans="4:4">
      <c r="D36595"/>
    </row>
    <row r="36596" spans="4:4">
      <c r="D36596"/>
    </row>
    <row r="36597" spans="4:4">
      <c r="D36597"/>
    </row>
    <row r="36598" spans="4:4">
      <c r="D36598"/>
    </row>
    <row r="36599" spans="4:4">
      <c r="D36599"/>
    </row>
    <row r="36600" spans="4:4">
      <c r="D36600"/>
    </row>
    <row r="36601" spans="4:4">
      <c r="D36601"/>
    </row>
    <row r="36602" spans="4:4">
      <c r="D36602"/>
    </row>
    <row r="36603" spans="4:4">
      <c r="D36603"/>
    </row>
    <row r="36604" spans="4:4">
      <c r="D36604"/>
    </row>
    <row r="36605" spans="4:4">
      <c r="D36605"/>
    </row>
    <row r="36606" spans="4:4">
      <c r="D36606"/>
    </row>
    <row r="36607" spans="4:4">
      <c r="D36607"/>
    </row>
    <row r="36608" spans="4:4">
      <c r="D36608"/>
    </row>
    <row r="36609" spans="4:4">
      <c r="D36609"/>
    </row>
    <row r="36610" spans="4:4">
      <c r="D36610"/>
    </row>
    <row r="36611" spans="4:4">
      <c r="D36611"/>
    </row>
    <row r="36612" spans="4:4">
      <c r="D36612"/>
    </row>
    <row r="36613" spans="4:4">
      <c r="D36613"/>
    </row>
    <row r="36614" spans="4:4">
      <c r="D36614"/>
    </row>
    <row r="36615" spans="4:4">
      <c r="D36615"/>
    </row>
    <row r="36616" spans="4:4">
      <c r="D36616"/>
    </row>
    <row r="36617" spans="4:4">
      <c r="D36617"/>
    </row>
    <row r="36618" spans="4:4">
      <c r="D36618"/>
    </row>
    <row r="36619" spans="4:4">
      <c r="D36619"/>
    </row>
    <row r="36620" spans="4:4">
      <c r="D36620"/>
    </row>
    <row r="36621" spans="4:4">
      <c r="D36621"/>
    </row>
    <row r="36622" spans="4:4">
      <c r="D36622"/>
    </row>
    <row r="36623" spans="4:4">
      <c r="D36623"/>
    </row>
    <row r="36624" spans="4:4">
      <c r="D36624"/>
    </row>
    <row r="36625" spans="4:4">
      <c r="D36625"/>
    </row>
    <row r="36626" spans="4:4">
      <c r="D36626"/>
    </row>
    <row r="36627" spans="4:4">
      <c r="D36627"/>
    </row>
    <row r="36628" spans="4:4">
      <c r="D36628"/>
    </row>
    <row r="36629" spans="4:4">
      <c r="D36629"/>
    </row>
    <row r="36630" spans="4:4">
      <c r="D36630"/>
    </row>
    <row r="36631" spans="4:4">
      <c r="D36631"/>
    </row>
    <row r="36632" spans="4:4">
      <c r="D36632"/>
    </row>
    <row r="36633" spans="4:4">
      <c r="D36633"/>
    </row>
    <row r="36634" spans="4:4">
      <c r="D36634"/>
    </row>
    <row r="36635" spans="4:4">
      <c r="D36635"/>
    </row>
    <row r="36636" spans="4:4">
      <c r="D36636"/>
    </row>
    <row r="36637" spans="4:4">
      <c r="D36637"/>
    </row>
    <row r="36638" spans="4:4">
      <c r="D36638"/>
    </row>
    <row r="36639" spans="4:4">
      <c r="D36639"/>
    </row>
    <row r="36640" spans="4:4">
      <c r="D36640"/>
    </row>
    <row r="36641" spans="4:4">
      <c r="D36641"/>
    </row>
    <row r="36642" spans="4:4">
      <c r="D36642"/>
    </row>
    <row r="36643" spans="4:4">
      <c r="D36643"/>
    </row>
    <row r="36644" spans="4:4">
      <c r="D36644"/>
    </row>
    <row r="36645" spans="4:4">
      <c r="D36645"/>
    </row>
    <row r="36646" spans="4:4">
      <c r="D36646"/>
    </row>
    <row r="36647" spans="4:4">
      <c r="D36647"/>
    </row>
    <row r="36648" spans="4:4">
      <c r="D36648"/>
    </row>
    <row r="36649" spans="4:4">
      <c r="D36649"/>
    </row>
    <row r="36650" spans="4:4">
      <c r="D36650"/>
    </row>
    <row r="36651" spans="4:4">
      <c r="D36651"/>
    </row>
    <row r="36652" spans="4:4">
      <c r="D36652"/>
    </row>
    <row r="36653" spans="4:4">
      <c r="D36653"/>
    </row>
    <row r="36654" spans="4:4">
      <c r="D36654"/>
    </row>
    <row r="36655" spans="4:4">
      <c r="D36655"/>
    </row>
    <row r="36656" spans="4:4">
      <c r="D36656"/>
    </row>
    <row r="36657" spans="4:4">
      <c r="D36657"/>
    </row>
    <row r="36658" spans="4:4">
      <c r="D36658"/>
    </row>
    <row r="36659" spans="4:4">
      <c r="D36659"/>
    </row>
    <row r="36660" spans="4:4">
      <c r="D36660"/>
    </row>
    <row r="36661" spans="4:4">
      <c r="D36661"/>
    </row>
    <row r="36662" spans="4:4">
      <c r="D36662"/>
    </row>
    <row r="36663" spans="4:4">
      <c r="D36663"/>
    </row>
    <row r="36664" spans="4:4">
      <c r="D36664"/>
    </row>
    <row r="36665" spans="4:4">
      <c r="D36665"/>
    </row>
    <row r="36666" spans="4:4">
      <c r="D36666"/>
    </row>
    <row r="36667" spans="4:4">
      <c r="D36667"/>
    </row>
    <row r="36668" spans="4:4">
      <c r="D36668"/>
    </row>
    <row r="36669" spans="4:4">
      <c r="D36669"/>
    </row>
    <row r="36670" spans="4:4">
      <c r="D36670"/>
    </row>
    <row r="36671" spans="4:4">
      <c r="D36671"/>
    </row>
    <row r="36672" spans="4:4">
      <c r="D36672"/>
    </row>
    <row r="36673" spans="4:4">
      <c r="D36673"/>
    </row>
    <row r="36674" spans="4:4">
      <c r="D36674"/>
    </row>
    <row r="36675" spans="4:4">
      <c r="D36675"/>
    </row>
    <row r="36676" spans="4:4">
      <c r="D36676"/>
    </row>
    <row r="36677" spans="4:4">
      <c r="D36677"/>
    </row>
    <row r="36678" spans="4:4">
      <c r="D36678"/>
    </row>
    <row r="36679" spans="4:4">
      <c r="D36679"/>
    </row>
    <row r="36680" spans="4:4">
      <c r="D36680"/>
    </row>
    <row r="36681" spans="4:4">
      <c r="D36681"/>
    </row>
    <row r="36682" spans="4:4">
      <c r="D36682"/>
    </row>
    <row r="36683" spans="4:4">
      <c r="D36683"/>
    </row>
    <row r="36684" spans="4:4">
      <c r="D36684"/>
    </row>
    <row r="36685" spans="4:4">
      <c r="D36685"/>
    </row>
    <row r="36686" spans="4:4">
      <c r="D36686"/>
    </row>
    <row r="36687" spans="4:4">
      <c r="D36687"/>
    </row>
    <row r="36688" spans="4:4">
      <c r="D36688"/>
    </row>
    <row r="36689" spans="4:4">
      <c r="D36689"/>
    </row>
    <row r="36690" spans="4:4">
      <c r="D36690"/>
    </row>
    <row r="36691" spans="4:4">
      <c r="D36691"/>
    </row>
    <row r="36692" spans="4:4">
      <c r="D36692"/>
    </row>
    <row r="36693" spans="4:4">
      <c r="D36693"/>
    </row>
    <row r="36694" spans="4:4">
      <c r="D36694"/>
    </row>
    <row r="36695" spans="4:4">
      <c r="D36695"/>
    </row>
    <row r="36696" spans="4:4">
      <c r="D36696"/>
    </row>
    <row r="36697" spans="4:4">
      <c r="D36697"/>
    </row>
    <row r="36698" spans="4:4">
      <c r="D36698"/>
    </row>
    <row r="36699" spans="4:4">
      <c r="D36699"/>
    </row>
    <row r="36700" spans="4:4">
      <c r="D36700"/>
    </row>
    <row r="36701" spans="4:4">
      <c r="D36701"/>
    </row>
    <row r="36702" spans="4:4">
      <c r="D36702"/>
    </row>
    <row r="36703" spans="4:4">
      <c r="D36703"/>
    </row>
    <row r="36704" spans="4:4">
      <c r="D36704"/>
    </row>
    <row r="36705" spans="4:4">
      <c r="D36705"/>
    </row>
    <row r="36706" spans="4:4">
      <c r="D36706"/>
    </row>
    <row r="36707" spans="4:4">
      <c r="D36707"/>
    </row>
    <row r="36708" spans="4:4">
      <c r="D36708"/>
    </row>
    <row r="36709" spans="4:4">
      <c r="D36709"/>
    </row>
    <row r="36710" spans="4:4">
      <c r="D36710"/>
    </row>
    <row r="36711" spans="4:4">
      <c r="D36711"/>
    </row>
    <row r="36712" spans="4:4">
      <c r="D36712"/>
    </row>
    <row r="36713" spans="4:4">
      <c r="D36713"/>
    </row>
    <row r="36714" spans="4:4">
      <c r="D36714"/>
    </row>
    <row r="36715" spans="4:4">
      <c r="D36715"/>
    </row>
    <row r="36716" spans="4:4">
      <c r="D36716"/>
    </row>
    <row r="36717" spans="4:4">
      <c r="D36717"/>
    </row>
    <row r="36718" spans="4:4">
      <c r="D36718"/>
    </row>
    <row r="36719" spans="4:4">
      <c r="D36719"/>
    </row>
    <row r="36720" spans="4:4">
      <c r="D36720"/>
    </row>
    <row r="36721" spans="4:4">
      <c r="D36721"/>
    </row>
    <row r="36722" spans="4:4">
      <c r="D36722"/>
    </row>
    <row r="36723" spans="4:4">
      <c r="D36723"/>
    </row>
    <row r="36724" spans="4:4">
      <c r="D36724"/>
    </row>
    <row r="36725" spans="4:4">
      <c r="D36725"/>
    </row>
    <row r="36726" spans="4:4">
      <c r="D36726"/>
    </row>
    <row r="36727" spans="4:4">
      <c r="D36727"/>
    </row>
    <row r="36728" spans="4:4">
      <c r="D36728"/>
    </row>
    <row r="36729" spans="4:4">
      <c r="D36729"/>
    </row>
    <row r="36730" spans="4:4">
      <c r="D36730"/>
    </row>
    <row r="36731" spans="4:4">
      <c r="D36731"/>
    </row>
    <row r="36732" spans="4:4">
      <c r="D36732"/>
    </row>
    <row r="36733" spans="4:4">
      <c r="D36733"/>
    </row>
    <row r="36734" spans="4:4">
      <c r="D36734"/>
    </row>
    <row r="36735" spans="4:4">
      <c r="D36735"/>
    </row>
    <row r="36736" spans="4:4">
      <c r="D36736"/>
    </row>
    <row r="36737" spans="4:4">
      <c r="D36737"/>
    </row>
    <row r="36738" spans="4:4">
      <c r="D36738"/>
    </row>
    <row r="36739" spans="4:4">
      <c r="D36739"/>
    </row>
    <row r="36740" spans="4:4">
      <c r="D36740"/>
    </row>
    <row r="36741" spans="4:4">
      <c r="D36741"/>
    </row>
    <row r="36742" spans="4:4">
      <c r="D36742"/>
    </row>
    <row r="36743" spans="4:4">
      <c r="D36743"/>
    </row>
    <row r="36744" spans="4:4">
      <c r="D36744"/>
    </row>
    <row r="36745" spans="4:4">
      <c r="D36745"/>
    </row>
    <row r="36746" spans="4:4">
      <c r="D36746"/>
    </row>
    <row r="36747" spans="4:4">
      <c r="D36747"/>
    </row>
    <row r="36748" spans="4:4">
      <c r="D36748"/>
    </row>
    <row r="36749" spans="4:4">
      <c r="D36749"/>
    </row>
    <row r="36750" spans="4:4">
      <c r="D36750"/>
    </row>
    <row r="36751" spans="4:4">
      <c r="D36751"/>
    </row>
    <row r="36752" spans="4:4">
      <c r="D36752"/>
    </row>
    <row r="36753" spans="4:4">
      <c r="D36753"/>
    </row>
    <row r="36754" spans="4:4">
      <c r="D36754"/>
    </row>
    <row r="36755" spans="4:4">
      <c r="D36755"/>
    </row>
    <row r="36756" spans="4:4">
      <c r="D36756"/>
    </row>
    <row r="36757" spans="4:4">
      <c r="D36757"/>
    </row>
    <row r="36758" spans="4:4">
      <c r="D36758"/>
    </row>
    <row r="36759" spans="4:4">
      <c r="D36759"/>
    </row>
    <row r="36760" spans="4:4">
      <c r="D36760"/>
    </row>
    <row r="36761" spans="4:4">
      <c r="D36761"/>
    </row>
    <row r="36762" spans="4:4">
      <c r="D36762"/>
    </row>
    <row r="36763" spans="4:4">
      <c r="D36763"/>
    </row>
    <row r="36764" spans="4:4">
      <c r="D36764"/>
    </row>
    <row r="36765" spans="4:4">
      <c r="D36765"/>
    </row>
    <row r="36766" spans="4:4">
      <c r="D36766"/>
    </row>
    <row r="36767" spans="4:4">
      <c r="D36767"/>
    </row>
    <row r="36768" spans="4:4">
      <c r="D36768"/>
    </row>
    <row r="36769" spans="4:4">
      <c r="D36769"/>
    </row>
    <row r="36770" spans="4:4">
      <c r="D36770"/>
    </row>
    <row r="36771" spans="4:4">
      <c r="D36771"/>
    </row>
    <row r="36772" spans="4:4">
      <c r="D36772"/>
    </row>
    <row r="36773" spans="4:4">
      <c r="D36773"/>
    </row>
    <row r="36774" spans="4:4">
      <c r="D36774"/>
    </row>
    <row r="36775" spans="4:4">
      <c r="D36775"/>
    </row>
    <row r="36776" spans="4:4">
      <c r="D36776"/>
    </row>
    <row r="36777" spans="4:4">
      <c r="D36777"/>
    </row>
    <row r="36778" spans="4:4">
      <c r="D36778"/>
    </row>
    <row r="36779" spans="4:4">
      <c r="D36779"/>
    </row>
    <row r="36780" spans="4:4">
      <c r="D36780"/>
    </row>
    <row r="36781" spans="4:4">
      <c r="D36781"/>
    </row>
    <row r="36782" spans="4:4">
      <c r="D36782"/>
    </row>
    <row r="36783" spans="4:4">
      <c r="D36783"/>
    </row>
    <row r="36784" spans="4:4">
      <c r="D36784"/>
    </row>
    <row r="36785" spans="4:4">
      <c r="D36785"/>
    </row>
    <row r="36786" spans="4:4">
      <c r="D36786"/>
    </row>
    <row r="36787" spans="4:4">
      <c r="D36787"/>
    </row>
    <row r="36788" spans="4:4">
      <c r="D36788"/>
    </row>
    <row r="36789" spans="4:4">
      <c r="D36789"/>
    </row>
    <row r="36790" spans="4:4">
      <c r="D36790"/>
    </row>
    <row r="36791" spans="4:4">
      <c r="D36791"/>
    </row>
    <row r="36792" spans="4:4">
      <c r="D36792"/>
    </row>
    <row r="36793" spans="4:4">
      <c r="D36793"/>
    </row>
    <row r="36794" spans="4:4">
      <c r="D36794"/>
    </row>
    <row r="36795" spans="4:4">
      <c r="D36795"/>
    </row>
    <row r="36796" spans="4:4">
      <c r="D36796"/>
    </row>
    <row r="36797" spans="4:4">
      <c r="D36797"/>
    </row>
    <row r="36798" spans="4:4">
      <c r="D36798"/>
    </row>
    <row r="36799" spans="4:4">
      <c r="D36799"/>
    </row>
    <row r="36800" spans="4:4">
      <c r="D36800"/>
    </row>
    <row r="36801" spans="4:4">
      <c r="D36801"/>
    </row>
    <row r="36802" spans="4:4">
      <c r="D36802"/>
    </row>
    <row r="36803" spans="4:4">
      <c r="D36803"/>
    </row>
    <row r="36804" spans="4:4">
      <c r="D36804"/>
    </row>
    <row r="36805" spans="4:4">
      <c r="D36805"/>
    </row>
    <row r="36806" spans="4:4">
      <c r="D36806"/>
    </row>
    <row r="36807" spans="4:4">
      <c r="D36807"/>
    </row>
    <row r="36808" spans="4:4">
      <c r="D36808"/>
    </row>
    <row r="36809" spans="4:4">
      <c r="D36809"/>
    </row>
    <row r="36810" spans="4:4">
      <c r="D36810"/>
    </row>
    <row r="36811" spans="4:4">
      <c r="D36811"/>
    </row>
    <row r="36812" spans="4:4">
      <c r="D36812"/>
    </row>
    <row r="36813" spans="4:4">
      <c r="D36813"/>
    </row>
    <row r="36814" spans="4:4">
      <c r="D36814"/>
    </row>
    <row r="36815" spans="4:4">
      <c r="D36815"/>
    </row>
    <row r="36816" spans="4:4">
      <c r="D36816"/>
    </row>
    <row r="36817" spans="4:4">
      <c r="D36817"/>
    </row>
    <row r="36818" spans="4:4">
      <c r="D36818"/>
    </row>
    <row r="36819" spans="4:4">
      <c r="D36819"/>
    </row>
    <row r="36820" spans="4:4">
      <c r="D36820"/>
    </row>
    <row r="36821" spans="4:4">
      <c r="D36821"/>
    </row>
    <row r="36822" spans="4:4">
      <c r="D36822"/>
    </row>
    <row r="36823" spans="4:4">
      <c r="D36823"/>
    </row>
    <row r="36824" spans="4:4">
      <c r="D36824"/>
    </row>
    <row r="36825" spans="4:4">
      <c r="D36825"/>
    </row>
    <row r="36826" spans="4:4">
      <c r="D36826"/>
    </row>
    <row r="36827" spans="4:4">
      <c r="D36827"/>
    </row>
    <row r="36828" spans="4:4">
      <c r="D36828"/>
    </row>
    <row r="36829" spans="4:4">
      <c r="D36829"/>
    </row>
    <row r="36830" spans="4:4">
      <c r="D36830"/>
    </row>
    <row r="36831" spans="4:4">
      <c r="D36831"/>
    </row>
    <row r="36832" spans="4:4">
      <c r="D36832"/>
    </row>
    <row r="36833" spans="4:4">
      <c r="D36833"/>
    </row>
    <row r="36834" spans="4:4">
      <c r="D36834"/>
    </row>
    <row r="36835" spans="4:4">
      <c r="D36835"/>
    </row>
    <row r="36836" spans="4:4">
      <c r="D36836"/>
    </row>
    <row r="36837" spans="4:4">
      <c r="D36837"/>
    </row>
    <row r="36838" spans="4:4">
      <c r="D36838"/>
    </row>
    <row r="36839" spans="4:4">
      <c r="D36839"/>
    </row>
    <row r="36840" spans="4:4">
      <c r="D36840"/>
    </row>
    <row r="36841" spans="4:4">
      <c r="D36841"/>
    </row>
    <row r="36842" spans="4:4">
      <c r="D36842"/>
    </row>
    <row r="36843" spans="4:4">
      <c r="D36843"/>
    </row>
    <row r="36844" spans="4:4">
      <c r="D36844"/>
    </row>
    <row r="36845" spans="4:4">
      <c r="D36845"/>
    </row>
    <row r="36846" spans="4:4">
      <c r="D36846"/>
    </row>
    <row r="36847" spans="4:4">
      <c r="D36847"/>
    </row>
    <row r="36848" spans="4:4">
      <c r="D36848"/>
    </row>
    <row r="36849" spans="4:4">
      <c r="D36849"/>
    </row>
    <row r="36850" spans="4:4">
      <c r="D36850"/>
    </row>
    <row r="36851" spans="4:4">
      <c r="D36851"/>
    </row>
    <row r="36852" spans="4:4">
      <c r="D36852"/>
    </row>
    <row r="36853" spans="4:4">
      <c r="D36853"/>
    </row>
    <row r="36854" spans="4:4">
      <c r="D36854"/>
    </row>
    <row r="36855" spans="4:4">
      <c r="D36855"/>
    </row>
    <row r="36856" spans="4:4">
      <c r="D36856"/>
    </row>
    <row r="36857" spans="4:4">
      <c r="D36857"/>
    </row>
    <row r="36858" spans="4:4">
      <c r="D36858"/>
    </row>
    <row r="36859" spans="4:4">
      <c r="D36859"/>
    </row>
    <row r="36860" spans="4:4">
      <c r="D36860"/>
    </row>
    <row r="36861" spans="4:4">
      <c r="D36861"/>
    </row>
    <row r="36862" spans="4:4">
      <c r="D36862"/>
    </row>
    <row r="36863" spans="4:4">
      <c r="D36863"/>
    </row>
    <row r="36864" spans="4:4">
      <c r="D36864"/>
    </row>
    <row r="36865" spans="4:4">
      <c r="D36865"/>
    </row>
    <row r="36866" spans="4:4">
      <c r="D36866"/>
    </row>
    <row r="36867" spans="4:4">
      <c r="D36867"/>
    </row>
    <row r="36868" spans="4:4">
      <c r="D36868"/>
    </row>
    <row r="36869" spans="4:4">
      <c r="D36869"/>
    </row>
    <row r="36870" spans="4:4">
      <c r="D36870"/>
    </row>
    <row r="36871" spans="4:4">
      <c r="D36871"/>
    </row>
    <row r="36872" spans="4:4">
      <c r="D36872"/>
    </row>
    <row r="36873" spans="4:4">
      <c r="D36873"/>
    </row>
    <row r="36874" spans="4:4">
      <c r="D36874"/>
    </row>
    <row r="36875" spans="4:4">
      <c r="D36875"/>
    </row>
    <row r="36876" spans="4:4">
      <c r="D36876"/>
    </row>
    <row r="36877" spans="4:4">
      <c r="D36877"/>
    </row>
    <row r="36878" spans="4:4">
      <c r="D36878"/>
    </row>
    <row r="36879" spans="4:4">
      <c r="D36879"/>
    </row>
    <row r="36880" spans="4:4">
      <c r="D36880"/>
    </row>
    <row r="36881" spans="4:4">
      <c r="D36881"/>
    </row>
    <row r="36882" spans="4:4">
      <c r="D36882"/>
    </row>
    <row r="36883" spans="4:4">
      <c r="D36883"/>
    </row>
    <row r="36884" spans="4:4">
      <c r="D36884"/>
    </row>
    <row r="36885" spans="4:4">
      <c r="D36885"/>
    </row>
    <row r="36886" spans="4:4">
      <c r="D36886"/>
    </row>
    <row r="36887" spans="4:4">
      <c r="D36887"/>
    </row>
    <row r="36888" spans="4:4">
      <c r="D36888"/>
    </row>
    <row r="36889" spans="4:4">
      <c r="D36889"/>
    </row>
    <row r="36890" spans="4:4">
      <c r="D36890"/>
    </row>
    <row r="36891" spans="4:4">
      <c r="D36891"/>
    </row>
    <row r="36892" spans="4:4">
      <c r="D36892"/>
    </row>
    <row r="36893" spans="4:4">
      <c r="D36893"/>
    </row>
    <row r="36894" spans="4:4">
      <c r="D36894"/>
    </row>
    <row r="36895" spans="4:4">
      <c r="D36895"/>
    </row>
    <row r="36896" spans="4:4">
      <c r="D36896"/>
    </row>
    <row r="36897" spans="4:4">
      <c r="D36897"/>
    </row>
    <row r="36898" spans="4:4">
      <c r="D36898"/>
    </row>
    <row r="36899" spans="4:4">
      <c r="D36899"/>
    </row>
    <row r="36900" spans="4:4">
      <c r="D36900"/>
    </row>
    <row r="36901" spans="4:4">
      <c r="D36901"/>
    </row>
    <row r="36902" spans="4:4">
      <c r="D36902"/>
    </row>
    <row r="36903" spans="4:4">
      <c r="D36903"/>
    </row>
    <row r="36904" spans="4:4">
      <c r="D36904"/>
    </row>
    <row r="36905" spans="4:4">
      <c r="D36905"/>
    </row>
    <row r="36906" spans="4:4">
      <c r="D36906"/>
    </row>
    <row r="36907" spans="4:4">
      <c r="D36907"/>
    </row>
    <row r="36908" spans="4:4">
      <c r="D36908"/>
    </row>
    <row r="36909" spans="4:4">
      <c r="D36909"/>
    </row>
    <row r="36910" spans="4:4">
      <c r="D36910"/>
    </row>
    <row r="36911" spans="4:4">
      <c r="D36911"/>
    </row>
    <row r="36912" spans="4:4">
      <c r="D36912"/>
    </row>
    <row r="36913" spans="4:4">
      <c r="D36913"/>
    </row>
    <row r="36914" spans="4:4">
      <c r="D36914"/>
    </row>
    <row r="36915" spans="4:4">
      <c r="D36915"/>
    </row>
    <row r="36916" spans="4:4">
      <c r="D36916"/>
    </row>
    <row r="36917" spans="4:4">
      <c r="D36917"/>
    </row>
    <row r="36918" spans="4:4">
      <c r="D36918"/>
    </row>
    <row r="36919" spans="4:4">
      <c r="D36919"/>
    </row>
    <row r="36920" spans="4:4">
      <c r="D36920"/>
    </row>
    <row r="36921" spans="4:4">
      <c r="D36921"/>
    </row>
    <row r="36922" spans="4:4">
      <c r="D36922"/>
    </row>
    <row r="36923" spans="4:4">
      <c r="D36923"/>
    </row>
    <row r="36924" spans="4:4">
      <c r="D36924"/>
    </row>
    <row r="36925" spans="4:4">
      <c r="D36925"/>
    </row>
    <row r="36926" spans="4:4">
      <c r="D36926"/>
    </row>
    <row r="36927" spans="4:4">
      <c r="D36927"/>
    </row>
    <row r="36928" spans="4:4">
      <c r="D36928"/>
    </row>
    <row r="36929" spans="4:4">
      <c r="D36929"/>
    </row>
    <row r="36930" spans="4:4">
      <c r="D36930"/>
    </row>
    <row r="36931" spans="4:4">
      <c r="D36931"/>
    </row>
    <row r="36932" spans="4:4">
      <c r="D36932"/>
    </row>
    <row r="36933" spans="4:4">
      <c r="D36933"/>
    </row>
    <row r="36934" spans="4:4">
      <c r="D36934"/>
    </row>
    <row r="36935" spans="4:4">
      <c r="D36935"/>
    </row>
    <row r="36936" spans="4:4">
      <c r="D36936"/>
    </row>
    <row r="36937" spans="4:4">
      <c r="D36937"/>
    </row>
    <row r="36938" spans="4:4">
      <c r="D36938"/>
    </row>
    <row r="36939" spans="4:4">
      <c r="D36939"/>
    </row>
    <row r="36940" spans="4:4">
      <c r="D36940"/>
    </row>
    <row r="36941" spans="4:4">
      <c r="D36941"/>
    </row>
    <row r="36942" spans="4:4">
      <c r="D36942"/>
    </row>
    <row r="36943" spans="4:4">
      <c r="D36943"/>
    </row>
    <row r="36944" spans="4:4">
      <c r="D36944"/>
    </row>
    <row r="36945" spans="4:4">
      <c r="D36945"/>
    </row>
    <row r="36946" spans="4:4">
      <c r="D36946"/>
    </row>
    <row r="36947" spans="4:4">
      <c r="D36947"/>
    </row>
    <row r="36948" spans="4:4">
      <c r="D36948"/>
    </row>
    <row r="36949" spans="4:4">
      <c r="D36949"/>
    </row>
    <row r="36950" spans="4:4">
      <c r="D36950"/>
    </row>
    <row r="36951" spans="4:4">
      <c r="D36951"/>
    </row>
    <row r="36952" spans="4:4">
      <c r="D36952"/>
    </row>
    <row r="36953" spans="4:4">
      <c r="D36953"/>
    </row>
    <row r="36954" spans="4:4">
      <c r="D36954"/>
    </row>
    <row r="36955" spans="4:4">
      <c r="D36955"/>
    </row>
    <row r="36956" spans="4:4">
      <c r="D36956"/>
    </row>
    <row r="36957" spans="4:4">
      <c r="D36957"/>
    </row>
    <row r="36958" spans="4:4">
      <c r="D36958"/>
    </row>
    <row r="36959" spans="4:4">
      <c r="D36959"/>
    </row>
    <row r="36960" spans="4:4">
      <c r="D36960"/>
    </row>
    <row r="36961" spans="4:4">
      <c r="D36961"/>
    </row>
    <row r="36962" spans="4:4">
      <c r="D36962"/>
    </row>
    <row r="36963" spans="4:4">
      <c r="D36963"/>
    </row>
    <row r="36964" spans="4:4">
      <c r="D36964"/>
    </row>
    <row r="36965" spans="4:4">
      <c r="D36965"/>
    </row>
    <row r="36966" spans="4:4">
      <c r="D36966"/>
    </row>
    <row r="36967" spans="4:4">
      <c r="D36967"/>
    </row>
    <row r="36968" spans="4:4">
      <c r="D36968"/>
    </row>
    <row r="36969" spans="4:4">
      <c r="D36969"/>
    </row>
    <row r="36970" spans="4:4">
      <c r="D36970"/>
    </row>
    <row r="36971" spans="4:4">
      <c r="D36971"/>
    </row>
    <row r="36972" spans="4:4">
      <c r="D36972"/>
    </row>
    <row r="36973" spans="4:4">
      <c r="D36973"/>
    </row>
    <row r="36974" spans="4:4">
      <c r="D36974"/>
    </row>
    <row r="36975" spans="4:4">
      <c r="D36975"/>
    </row>
    <row r="36976" spans="4:4">
      <c r="D36976"/>
    </row>
    <row r="36977" spans="4:4">
      <c r="D36977"/>
    </row>
    <row r="36978" spans="4:4">
      <c r="D36978"/>
    </row>
    <row r="36979" spans="4:4">
      <c r="D36979"/>
    </row>
    <row r="36980" spans="4:4">
      <c r="D36980"/>
    </row>
    <row r="36981" spans="4:4">
      <c r="D36981"/>
    </row>
    <row r="36982" spans="4:4">
      <c r="D36982"/>
    </row>
    <row r="36983" spans="4:4">
      <c r="D36983"/>
    </row>
    <row r="36984" spans="4:4">
      <c r="D36984"/>
    </row>
    <row r="36985" spans="4:4">
      <c r="D36985"/>
    </row>
    <row r="36986" spans="4:4">
      <c r="D36986"/>
    </row>
    <row r="36987" spans="4:4">
      <c r="D36987"/>
    </row>
    <row r="36988" spans="4:4">
      <c r="D36988"/>
    </row>
    <row r="36989" spans="4:4">
      <c r="D36989"/>
    </row>
    <row r="36990" spans="4:4">
      <c r="D36990"/>
    </row>
    <row r="36991" spans="4:4">
      <c r="D36991"/>
    </row>
    <row r="36992" spans="4:4">
      <c r="D36992"/>
    </row>
    <row r="36993" spans="4:4">
      <c r="D36993"/>
    </row>
    <row r="36994" spans="4:4">
      <c r="D36994"/>
    </row>
    <row r="36995" spans="4:4">
      <c r="D36995"/>
    </row>
    <row r="36996" spans="4:4">
      <c r="D36996"/>
    </row>
    <row r="36997" spans="4:4">
      <c r="D36997"/>
    </row>
    <row r="36998" spans="4:4">
      <c r="D36998"/>
    </row>
    <row r="36999" spans="4:4">
      <c r="D36999"/>
    </row>
    <row r="37000" spans="4:4">
      <c r="D37000"/>
    </row>
    <row r="37001" spans="4:4">
      <c r="D37001"/>
    </row>
    <row r="37002" spans="4:4">
      <c r="D37002"/>
    </row>
    <row r="37003" spans="4:4">
      <c r="D37003"/>
    </row>
    <row r="37004" spans="4:4">
      <c r="D37004"/>
    </row>
    <row r="37005" spans="4:4">
      <c r="D37005"/>
    </row>
    <row r="37006" spans="4:4">
      <c r="D37006"/>
    </row>
    <row r="37007" spans="4:4">
      <c r="D37007"/>
    </row>
    <row r="37008" spans="4:4">
      <c r="D37008"/>
    </row>
    <row r="37009" spans="4:4">
      <c r="D37009"/>
    </row>
    <row r="37010" spans="4:4">
      <c r="D37010"/>
    </row>
    <row r="37011" spans="4:4">
      <c r="D37011"/>
    </row>
    <row r="37012" spans="4:4">
      <c r="D37012"/>
    </row>
    <row r="37013" spans="4:4">
      <c r="D37013"/>
    </row>
    <row r="37014" spans="4:4">
      <c r="D37014"/>
    </row>
    <row r="37015" spans="4:4">
      <c r="D37015"/>
    </row>
    <row r="37016" spans="4:4">
      <c r="D37016"/>
    </row>
    <row r="37017" spans="4:4">
      <c r="D37017"/>
    </row>
    <row r="37018" spans="4:4">
      <c r="D37018"/>
    </row>
    <row r="37019" spans="4:4">
      <c r="D37019"/>
    </row>
    <row r="37020" spans="4:4">
      <c r="D37020"/>
    </row>
    <row r="37021" spans="4:4">
      <c r="D37021"/>
    </row>
    <row r="37022" spans="4:4">
      <c r="D37022"/>
    </row>
    <row r="37023" spans="4:4">
      <c r="D37023"/>
    </row>
    <row r="37024" spans="4:4">
      <c r="D37024"/>
    </row>
    <row r="37025" spans="4:4">
      <c r="D37025"/>
    </row>
    <row r="37026" spans="4:4">
      <c r="D37026"/>
    </row>
    <row r="37027" spans="4:4">
      <c r="D37027"/>
    </row>
    <row r="37028" spans="4:4">
      <c r="D37028"/>
    </row>
    <row r="37029" spans="4:4">
      <c r="D37029"/>
    </row>
    <row r="37030" spans="4:4">
      <c r="D37030"/>
    </row>
    <row r="37031" spans="4:4">
      <c r="D37031"/>
    </row>
    <row r="37032" spans="4:4">
      <c r="D37032"/>
    </row>
    <row r="37033" spans="4:4">
      <c r="D37033"/>
    </row>
    <row r="37034" spans="4:4">
      <c r="D37034"/>
    </row>
    <row r="37035" spans="4:4">
      <c r="D37035"/>
    </row>
    <row r="37036" spans="4:4">
      <c r="D37036"/>
    </row>
    <row r="37037" spans="4:4">
      <c r="D37037"/>
    </row>
    <row r="37038" spans="4:4">
      <c r="D37038"/>
    </row>
    <row r="37039" spans="4:4">
      <c r="D37039"/>
    </row>
    <row r="37040" spans="4:4">
      <c r="D37040"/>
    </row>
    <row r="37041" spans="4:4">
      <c r="D37041"/>
    </row>
    <row r="37042" spans="4:4">
      <c r="D37042"/>
    </row>
    <row r="37043" spans="4:4">
      <c r="D37043"/>
    </row>
    <row r="37044" spans="4:4">
      <c r="D37044"/>
    </row>
    <row r="37045" spans="4:4">
      <c r="D37045"/>
    </row>
    <row r="37046" spans="4:4">
      <c r="D37046"/>
    </row>
    <row r="37047" spans="4:4">
      <c r="D37047"/>
    </row>
    <row r="37048" spans="4:4">
      <c r="D37048"/>
    </row>
    <row r="37049" spans="4:4">
      <c r="D37049"/>
    </row>
    <row r="37050" spans="4:4">
      <c r="D37050"/>
    </row>
    <row r="37051" spans="4:4">
      <c r="D37051"/>
    </row>
    <row r="37052" spans="4:4">
      <c r="D37052"/>
    </row>
    <row r="37053" spans="4:4">
      <c r="D37053"/>
    </row>
    <row r="37054" spans="4:4">
      <c r="D37054"/>
    </row>
    <row r="37055" spans="4:4">
      <c r="D37055"/>
    </row>
    <row r="37056" spans="4:4">
      <c r="D37056"/>
    </row>
    <row r="37057" spans="4:4">
      <c r="D37057"/>
    </row>
    <row r="37058" spans="4:4">
      <c r="D37058"/>
    </row>
    <row r="37059" spans="4:4">
      <c r="D37059"/>
    </row>
    <row r="37060" spans="4:4">
      <c r="D37060"/>
    </row>
    <row r="37061" spans="4:4">
      <c r="D37061"/>
    </row>
    <row r="37062" spans="4:4">
      <c r="D37062"/>
    </row>
    <row r="37063" spans="4:4">
      <c r="D37063"/>
    </row>
    <row r="37064" spans="4:4">
      <c r="D37064"/>
    </row>
    <row r="37065" spans="4:4">
      <c r="D37065"/>
    </row>
    <row r="37066" spans="4:4">
      <c r="D37066"/>
    </row>
    <row r="37067" spans="4:4">
      <c r="D37067"/>
    </row>
    <row r="37068" spans="4:4">
      <c r="D37068"/>
    </row>
    <row r="37069" spans="4:4">
      <c r="D37069"/>
    </row>
    <row r="37070" spans="4:4">
      <c r="D37070"/>
    </row>
    <row r="37071" spans="4:4">
      <c r="D37071"/>
    </row>
    <row r="37072" spans="4:4">
      <c r="D37072"/>
    </row>
    <row r="37073" spans="4:4">
      <c r="D37073"/>
    </row>
    <row r="37074" spans="4:4">
      <c r="D37074"/>
    </row>
    <row r="37075" spans="4:4">
      <c r="D37075"/>
    </row>
    <row r="37076" spans="4:4">
      <c r="D37076"/>
    </row>
    <row r="37077" spans="4:4">
      <c r="D37077"/>
    </row>
    <row r="37078" spans="4:4">
      <c r="D37078"/>
    </row>
    <row r="37079" spans="4:4">
      <c r="D37079"/>
    </row>
    <row r="37080" spans="4:4">
      <c r="D37080"/>
    </row>
    <row r="37081" spans="4:4">
      <c r="D37081"/>
    </row>
    <row r="37082" spans="4:4">
      <c r="D37082"/>
    </row>
    <row r="37083" spans="4:4">
      <c r="D37083"/>
    </row>
    <row r="37084" spans="4:4">
      <c r="D37084"/>
    </row>
    <row r="37085" spans="4:4">
      <c r="D37085"/>
    </row>
    <row r="37086" spans="4:4">
      <c r="D37086"/>
    </row>
    <row r="37087" spans="4:4">
      <c r="D37087"/>
    </row>
    <row r="37088" spans="4:4">
      <c r="D37088"/>
    </row>
    <row r="37089" spans="4:4">
      <c r="D37089"/>
    </row>
    <row r="37090" spans="4:4">
      <c r="D37090"/>
    </row>
    <row r="37091" spans="4:4">
      <c r="D37091"/>
    </row>
    <row r="37092" spans="4:4">
      <c r="D37092"/>
    </row>
    <row r="37093" spans="4:4">
      <c r="D37093"/>
    </row>
    <row r="37094" spans="4:4">
      <c r="D37094"/>
    </row>
    <row r="37095" spans="4:4">
      <c r="D37095"/>
    </row>
    <row r="37096" spans="4:4">
      <c r="D37096"/>
    </row>
    <row r="37097" spans="4:4">
      <c r="D37097"/>
    </row>
    <row r="37098" spans="4:4">
      <c r="D37098"/>
    </row>
    <row r="37099" spans="4:4">
      <c r="D37099"/>
    </row>
    <row r="37100" spans="4:4">
      <c r="D37100"/>
    </row>
    <row r="37101" spans="4:4">
      <c r="D37101"/>
    </row>
    <row r="37102" spans="4:4">
      <c r="D37102"/>
    </row>
    <row r="37103" spans="4:4">
      <c r="D37103"/>
    </row>
    <row r="37104" spans="4:4">
      <c r="D37104"/>
    </row>
    <row r="37105" spans="4:4">
      <c r="D37105"/>
    </row>
    <row r="37106" spans="4:4">
      <c r="D37106"/>
    </row>
    <row r="37107" spans="4:4">
      <c r="D37107"/>
    </row>
    <row r="37108" spans="4:4">
      <c r="D37108"/>
    </row>
    <row r="37109" spans="4:4">
      <c r="D37109"/>
    </row>
    <row r="37110" spans="4:4">
      <c r="D37110"/>
    </row>
    <row r="37111" spans="4:4">
      <c r="D37111"/>
    </row>
    <row r="37112" spans="4:4">
      <c r="D37112"/>
    </row>
    <row r="37113" spans="4:4">
      <c r="D37113"/>
    </row>
    <row r="37114" spans="4:4">
      <c r="D37114"/>
    </row>
    <row r="37115" spans="4:4">
      <c r="D37115"/>
    </row>
    <row r="37116" spans="4:4">
      <c r="D37116"/>
    </row>
    <row r="37117" spans="4:4">
      <c r="D37117"/>
    </row>
    <row r="37118" spans="4:4">
      <c r="D37118"/>
    </row>
    <row r="37119" spans="4:4">
      <c r="D37119"/>
    </row>
    <row r="37120" spans="4:4">
      <c r="D37120"/>
    </row>
    <row r="37121" spans="4:4">
      <c r="D37121"/>
    </row>
    <row r="37122" spans="4:4">
      <c r="D37122"/>
    </row>
    <row r="37123" spans="4:4">
      <c r="D37123"/>
    </row>
    <row r="37124" spans="4:4">
      <c r="D37124"/>
    </row>
    <row r="37125" spans="4:4">
      <c r="D37125"/>
    </row>
    <row r="37126" spans="4:4">
      <c r="D37126"/>
    </row>
    <row r="37127" spans="4:4">
      <c r="D37127"/>
    </row>
    <row r="37128" spans="4:4">
      <c r="D37128"/>
    </row>
    <row r="37129" spans="4:4">
      <c r="D37129"/>
    </row>
    <row r="37130" spans="4:4">
      <c r="D37130"/>
    </row>
    <row r="37131" spans="4:4">
      <c r="D37131"/>
    </row>
    <row r="37132" spans="4:4">
      <c r="D37132"/>
    </row>
    <row r="37133" spans="4:4">
      <c r="D37133"/>
    </row>
    <row r="37134" spans="4:4">
      <c r="D37134"/>
    </row>
    <row r="37135" spans="4:4">
      <c r="D37135"/>
    </row>
    <row r="37136" spans="4:4">
      <c r="D37136"/>
    </row>
    <row r="37137" spans="4:4">
      <c r="D37137"/>
    </row>
    <row r="37138" spans="4:4">
      <c r="D37138"/>
    </row>
    <row r="37139" spans="4:4">
      <c r="D37139"/>
    </row>
    <row r="37140" spans="4:4">
      <c r="D37140"/>
    </row>
    <row r="37141" spans="4:4">
      <c r="D37141"/>
    </row>
    <row r="37142" spans="4:4">
      <c r="D37142"/>
    </row>
    <row r="37143" spans="4:4">
      <c r="D37143"/>
    </row>
    <row r="37144" spans="4:4">
      <c r="D37144"/>
    </row>
    <row r="37145" spans="4:4">
      <c r="D37145"/>
    </row>
    <row r="37146" spans="4:4">
      <c r="D37146"/>
    </row>
    <row r="37147" spans="4:4">
      <c r="D37147"/>
    </row>
    <row r="37148" spans="4:4">
      <c r="D37148"/>
    </row>
    <row r="37149" spans="4:4">
      <c r="D37149"/>
    </row>
    <row r="37150" spans="4:4">
      <c r="D37150"/>
    </row>
    <row r="37151" spans="4:4">
      <c r="D37151"/>
    </row>
    <row r="37152" spans="4:4">
      <c r="D37152"/>
    </row>
    <row r="37153" spans="4:4">
      <c r="D37153"/>
    </row>
    <row r="37154" spans="4:4">
      <c r="D37154"/>
    </row>
    <row r="37155" spans="4:4">
      <c r="D37155"/>
    </row>
    <row r="37156" spans="4:4">
      <c r="D37156"/>
    </row>
    <row r="37157" spans="4:4">
      <c r="D37157"/>
    </row>
    <row r="37158" spans="4:4">
      <c r="D37158"/>
    </row>
    <row r="37159" spans="4:4">
      <c r="D37159"/>
    </row>
    <row r="37160" spans="4:4">
      <c r="D37160"/>
    </row>
    <row r="37161" spans="4:4">
      <c r="D37161"/>
    </row>
    <row r="37162" spans="4:4">
      <c r="D37162"/>
    </row>
    <row r="37163" spans="4:4">
      <c r="D37163"/>
    </row>
    <row r="37164" spans="4:4">
      <c r="D37164"/>
    </row>
    <row r="37165" spans="4:4">
      <c r="D37165"/>
    </row>
    <row r="37166" spans="4:4">
      <c r="D37166"/>
    </row>
    <row r="37167" spans="4:4">
      <c r="D37167"/>
    </row>
    <row r="37168" spans="4:4">
      <c r="D37168"/>
    </row>
    <row r="37169" spans="4:4">
      <c r="D37169"/>
    </row>
    <row r="37170" spans="4:4">
      <c r="D37170"/>
    </row>
    <row r="37171" spans="4:4">
      <c r="D37171"/>
    </row>
    <row r="37172" spans="4:4">
      <c r="D37172"/>
    </row>
    <row r="37173" spans="4:4">
      <c r="D37173"/>
    </row>
    <row r="37174" spans="4:4">
      <c r="D37174"/>
    </row>
    <row r="37175" spans="4:4">
      <c r="D37175"/>
    </row>
    <row r="37176" spans="4:4">
      <c r="D37176"/>
    </row>
    <row r="37177" spans="4:4">
      <c r="D37177"/>
    </row>
    <row r="37178" spans="4:4">
      <c r="D37178"/>
    </row>
    <row r="37179" spans="4:4">
      <c r="D37179"/>
    </row>
    <row r="37180" spans="4:4">
      <c r="D37180"/>
    </row>
    <row r="37181" spans="4:4">
      <c r="D37181"/>
    </row>
    <row r="37182" spans="4:4">
      <c r="D37182"/>
    </row>
    <row r="37183" spans="4:4">
      <c r="D37183"/>
    </row>
    <row r="37184" spans="4:4">
      <c r="D37184"/>
    </row>
    <row r="37185" spans="4:4">
      <c r="D37185"/>
    </row>
    <row r="37186" spans="4:4">
      <c r="D37186"/>
    </row>
    <row r="37187" spans="4:4">
      <c r="D37187"/>
    </row>
    <row r="37188" spans="4:4">
      <c r="D37188"/>
    </row>
    <row r="37189" spans="4:4">
      <c r="D37189"/>
    </row>
    <row r="37190" spans="4:4">
      <c r="D37190"/>
    </row>
    <row r="37191" spans="4:4">
      <c r="D37191"/>
    </row>
    <row r="37192" spans="4:4">
      <c r="D37192"/>
    </row>
    <row r="37193" spans="4:4">
      <c r="D37193"/>
    </row>
    <row r="37194" spans="4:4">
      <c r="D37194"/>
    </row>
    <row r="37195" spans="4:4">
      <c r="D37195"/>
    </row>
    <row r="37196" spans="4:4">
      <c r="D37196"/>
    </row>
    <row r="37197" spans="4:4">
      <c r="D37197"/>
    </row>
    <row r="37198" spans="4:4">
      <c r="D37198"/>
    </row>
    <row r="37199" spans="4:4">
      <c r="D37199"/>
    </row>
    <row r="37200" spans="4:4">
      <c r="D37200"/>
    </row>
    <row r="37201" spans="4:4">
      <c r="D37201"/>
    </row>
    <row r="37202" spans="4:4">
      <c r="D37202"/>
    </row>
    <row r="37203" spans="4:4">
      <c r="D37203"/>
    </row>
    <row r="37204" spans="4:4">
      <c r="D37204"/>
    </row>
    <row r="37205" spans="4:4">
      <c r="D37205"/>
    </row>
    <row r="37206" spans="4:4">
      <c r="D37206"/>
    </row>
    <row r="37207" spans="4:4">
      <c r="D37207"/>
    </row>
    <row r="37208" spans="4:4">
      <c r="D37208"/>
    </row>
    <row r="37209" spans="4:4">
      <c r="D37209"/>
    </row>
    <row r="37210" spans="4:4">
      <c r="D37210"/>
    </row>
    <row r="37211" spans="4:4">
      <c r="D37211"/>
    </row>
    <row r="37212" spans="4:4">
      <c r="D37212"/>
    </row>
    <row r="37213" spans="4:4">
      <c r="D37213"/>
    </row>
    <row r="37214" spans="4:4">
      <c r="D37214"/>
    </row>
    <row r="37215" spans="4:4">
      <c r="D37215"/>
    </row>
    <row r="37216" spans="4:4">
      <c r="D37216"/>
    </row>
    <row r="37217" spans="4:4">
      <c r="D37217"/>
    </row>
    <row r="37218" spans="4:4">
      <c r="D37218"/>
    </row>
    <row r="37219" spans="4:4">
      <c r="D37219"/>
    </row>
    <row r="37220" spans="4:4">
      <c r="D37220"/>
    </row>
    <row r="37221" spans="4:4">
      <c r="D37221"/>
    </row>
    <row r="37222" spans="4:4">
      <c r="D37222"/>
    </row>
    <row r="37223" spans="4:4">
      <c r="D37223"/>
    </row>
    <row r="37224" spans="4:4">
      <c r="D37224"/>
    </row>
    <row r="37225" spans="4:4">
      <c r="D37225"/>
    </row>
    <row r="37226" spans="4:4">
      <c r="D37226"/>
    </row>
    <row r="37227" spans="4:4">
      <c r="D37227"/>
    </row>
    <row r="37228" spans="4:4">
      <c r="D37228"/>
    </row>
    <row r="37229" spans="4:4">
      <c r="D37229"/>
    </row>
    <row r="37230" spans="4:4">
      <c r="D37230"/>
    </row>
    <row r="37231" spans="4:4">
      <c r="D37231"/>
    </row>
    <row r="37232" spans="4:4">
      <c r="D37232"/>
    </row>
    <row r="37233" spans="4:4">
      <c r="D37233"/>
    </row>
    <row r="37234" spans="4:4">
      <c r="D37234"/>
    </row>
    <row r="37235" spans="4:4">
      <c r="D37235"/>
    </row>
    <row r="37236" spans="4:4">
      <c r="D37236"/>
    </row>
    <row r="37237" spans="4:4">
      <c r="D37237"/>
    </row>
    <row r="37238" spans="4:4">
      <c r="D37238"/>
    </row>
    <row r="37239" spans="4:4">
      <c r="D37239"/>
    </row>
    <row r="37240" spans="4:4">
      <c r="D37240"/>
    </row>
    <row r="37241" spans="4:4">
      <c r="D37241"/>
    </row>
    <row r="37242" spans="4:4">
      <c r="D37242"/>
    </row>
    <row r="37243" spans="4:4">
      <c r="D37243"/>
    </row>
    <row r="37244" spans="4:4">
      <c r="D37244"/>
    </row>
    <row r="37245" spans="4:4">
      <c r="D37245"/>
    </row>
    <row r="37246" spans="4:4">
      <c r="D37246"/>
    </row>
    <row r="37247" spans="4:4">
      <c r="D37247"/>
    </row>
    <row r="37248" spans="4:4">
      <c r="D37248"/>
    </row>
    <row r="37249" spans="4:4">
      <c r="D37249"/>
    </row>
    <row r="37250" spans="4:4">
      <c r="D37250"/>
    </row>
    <row r="37251" spans="4:4">
      <c r="D37251"/>
    </row>
    <row r="37252" spans="4:4">
      <c r="D37252"/>
    </row>
    <row r="37253" spans="4:4">
      <c r="D37253"/>
    </row>
    <row r="37254" spans="4:4">
      <c r="D37254"/>
    </row>
    <row r="37255" spans="4:4">
      <c r="D37255"/>
    </row>
    <row r="37256" spans="4:4">
      <c r="D37256"/>
    </row>
    <row r="37257" spans="4:4">
      <c r="D37257"/>
    </row>
    <row r="37258" spans="4:4">
      <c r="D37258"/>
    </row>
    <row r="37259" spans="4:4">
      <c r="D37259"/>
    </row>
    <row r="37260" spans="4:4">
      <c r="D37260"/>
    </row>
    <row r="37261" spans="4:4">
      <c r="D37261"/>
    </row>
    <row r="37262" spans="4:4">
      <c r="D37262"/>
    </row>
    <row r="37263" spans="4:4">
      <c r="D37263"/>
    </row>
    <row r="37264" spans="4:4">
      <c r="D37264"/>
    </row>
    <row r="37265" spans="4:4">
      <c r="D37265"/>
    </row>
    <row r="37266" spans="4:4">
      <c r="D37266"/>
    </row>
    <row r="37267" spans="4:4">
      <c r="D37267"/>
    </row>
    <row r="37268" spans="4:4">
      <c r="D37268"/>
    </row>
    <row r="37269" spans="4:4">
      <c r="D37269"/>
    </row>
    <row r="37270" spans="4:4">
      <c r="D37270"/>
    </row>
    <row r="37271" spans="4:4">
      <c r="D37271"/>
    </row>
    <row r="37272" spans="4:4">
      <c r="D37272"/>
    </row>
    <row r="37273" spans="4:4">
      <c r="D37273"/>
    </row>
    <row r="37274" spans="4:4">
      <c r="D37274"/>
    </row>
    <row r="37275" spans="4:4">
      <c r="D37275"/>
    </row>
    <row r="37276" spans="4:4">
      <c r="D37276"/>
    </row>
    <row r="37277" spans="4:4">
      <c r="D37277"/>
    </row>
    <row r="37278" spans="4:4">
      <c r="D37278"/>
    </row>
    <row r="37279" spans="4:4">
      <c r="D37279"/>
    </row>
    <row r="37280" spans="4:4">
      <c r="D37280"/>
    </row>
    <row r="37281" spans="4:4">
      <c r="D37281"/>
    </row>
    <row r="37282" spans="4:4">
      <c r="D37282"/>
    </row>
    <row r="37283" spans="4:4">
      <c r="D37283"/>
    </row>
    <row r="37284" spans="4:4">
      <c r="D37284"/>
    </row>
    <row r="37285" spans="4:4">
      <c r="D37285"/>
    </row>
    <row r="37286" spans="4:4">
      <c r="D37286"/>
    </row>
    <row r="37287" spans="4:4">
      <c r="D37287"/>
    </row>
    <row r="37288" spans="4:4">
      <c r="D37288"/>
    </row>
    <row r="37289" spans="4:4">
      <c r="D37289"/>
    </row>
    <row r="37290" spans="4:4">
      <c r="D37290"/>
    </row>
    <row r="37291" spans="4:4">
      <c r="D37291"/>
    </row>
    <row r="37292" spans="4:4">
      <c r="D37292"/>
    </row>
    <row r="37293" spans="4:4">
      <c r="D37293"/>
    </row>
    <row r="37294" spans="4:4">
      <c r="D37294"/>
    </row>
    <row r="37295" spans="4:4">
      <c r="D37295"/>
    </row>
    <row r="37296" spans="4:4">
      <c r="D37296"/>
    </row>
    <row r="37297" spans="4:4">
      <c r="D37297"/>
    </row>
    <row r="37298" spans="4:4">
      <c r="D37298"/>
    </row>
    <row r="37299" spans="4:4">
      <c r="D37299"/>
    </row>
    <row r="37300" spans="4:4">
      <c r="D37300"/>
    </row>
    <row r="37301" spans="4:4">
      <c r="D37301"/>
    </row>
    <row r="37302" spans="4:4">
      <c r="D37302"/>
    </row>
    <row r="37303" spans="4:4">
      <c r="D37303"/>
    </row>
    <row r="37304" spans="4:4">
      <c r="D37304"/>
    </row>
    <row r="37305" spans="4:4">
      <c r="D37305"/>
    </row>
    <row r="37306" spans="4:4">
      <c r="D37306"/>
    </row>
    <row r="37307" spans="4:4">
      <c r="D37307"/>
    </row>
    <row r="37308" spans="4:4">
      <c r="D37308"/>
    </row>
    <row r="37309" spans="4:4">
      <c r="D37309"/>
    </row>
    <row r="37310" spans="4:4">
      <c r="D37310"/>
    </row>
    <row r="37311" spans="4:4">
      <c r="D37311"/>
    </row>
    <row r="37312" spans="4:4">
      <c r="D37312"/>
    </row>
    <row r="37313" spans="4:4">
      <c r="D37313"/>
    </row>
    <row r="37314" spans="4:4">
      <c r="D37314"/>
    </row>
    <row r="37315" spans="4:4">
      <c r="D37315"/>
    </row>
    <row r="37316" spans="4:4">
      <c r="D37316"/>
    </row>
    <row r="37317" spans="4:4">
      <c r="D37317"/>
    </row>
    <row r="37318" spans="4:4">
      <c r="D37318"/>
    </row>
    <row r="37319" spans="4:4">
      <c r="D37319"/>
    </row>
    <row r="37320" spans="4:4">
      <c r="D37320"/>
    </row>
    <row r="37321" spans="4:4">
      <c r="D37321"/>
    </row>
    <row r="37322" spans="4:4">
      <c r="D37322"/>
    </row>
    <row r="37323" spans="4:4">
      <c r="D37323"/>
    </row>
    <row r="37324" spans="4:4">
      <c r="D37324"/>
    </row>
    <row r="37325" spans="4:4">
      <c r="D37325"/>
    </row>
    <row r="37326" spans="4:4">
      <c r="D37326"/>
    </row>
    <row r="37327" spans="4:4">
      <c r="D37327"/>
    </row>
    <row r="37328" spans="4:4">
      <c r="D37328"/>
    </row>
    <row r="37329" spans="4:4">
      <c r="D37329"/>
    </row>
    <row r="37330" spans="4:4">
      <c r="D37330"/>
    </row>
    <row r="37331" spans="4:4">
      <c r="D37331"/>
    </row>
    <row r="37332" spans="4:4">
      <c r="D37332"/>
    </row>
    <row r="37333" spans="4:4">
      <c r="D37333"/>
    </row>
    <row r="37334" spans="4:4">
      <c r="D37334"/>
    </row>
    <row r="37335" spans="4:4">
      <c r="D37335"/>
    </row>
    <row r="37336" spans="4:4">
      <c r="D37336"/>
    </row>
    <row r="37337" spans="4:4">
      <c r="D37337"/>
    </row>
    <row r="37338" spans="4:4">
      <c r="D37338"/>
    </row>
    <row r="37339" spans="4:4">
      <c r="D37339"/>
    </row>
    <row r="37340" spans="4:4">
      <c r="D37340"/>
    </row>
    <row r="37341" spans="4:4">
      <c r="D37341"/>
    </row>
    <row r="37342" spans="4:4">
      <c r="D37342"/>
    </row>
    <row r="37343" spans="4:4">
      <c r="D37343"/>
    </row>
    <row r="37344" spans="4:4">
      <c r="D37344"/>
    </row>
    <row r="37345" spans="4:4">
      <c r="D37345"/>
    </row>
    <row r="37346" spans="4:4">
      <c r="D37346"/>
    </row>
    <row r="37347" spans="4:4">
      <c r="D37347"/>
    </row>
    <row r="37348" spans="4:4">
      <c r="D37348"/>
    </row>
    <row r="37349" spans="4:4">
      <c r="D37349"/>
    </row>
    <row r="37350" spans="4:4">
      <c r="D37350"/>
    </row>
    <row r="37351" spans="4:4">
      <c r="D37351"/>
    </row>
    <row r="37352" spans="4:4">
      <c r="D37352"/>
    </row>
    <row r="37353" spans="4:4">
      <c r="D37353"/>
    </row>
    <row r="37354" spans="4:4">
      <c r="D37354"/>
    </row>
    <row r="37355" spans="4:4">
      <c r="D37355"/>
    </row>
    <row r="37356" spans="4:4">
      <c r="D37356"/>
    </row>
    <row r="37357" spans="4:4">
      <c r="D37357"/>
    </row>
    <row r="37358" spans="4:4">
      <c r="D37358"/>
    </row>
    <row r="37359" spans="4:4">
      <c r="D37359"/>
    </row>
    <row r="37360" spans="4:4">
      <c r="D37360"/>
    </row>
    <row r="37361" spans="4:4">
      <c r="D37361"/>
    </row>
    <row r="37362" spans="4:4">
      <c r="D37362"/>
    </row>
    <row r="37363" spans="4:4">
      <c r="D37363"/>
    </row>
    <row r="37364" spans="4:4">
      <c r="D37364"/>
    </row>
    <row r="37365" spans="4:4">
      <c r="D37365"/>
    </row>
    <row r="37366" spans="4:4">
      <c r="D37366"/>
    </row>
    <row r="37367" spans="4:4">
      <c r="D37367"/>
    </row>
    <row r="37368" spans="4:4">
      <c r="D37368"/>
    </row>
    <row r="37369" spans="4:4">
      <c r="D37369"/>
    </row>
    <row r="37370" spans="4:4">
      <c r="D37370"/>
    </row>
    <row r="37371" spans="4:4">
      <c r="D37371"/>
    </row>
    <row r="37372" spans="4:4">
      <c r="D37372"/>
    </row>
    <row r="37373" spans="4:4">
      <c r="D37373"/>
    </row>
    <row r="37374" spans="4:4">
      <c r="D37374"/>
    </row>
    <row r="37375" spans="4:4">
      <c r="D37375"/>
    </row>
    <row r="37376" spans="4:4">
      <c r="D37376"/>
    </row>
    <row r="37377" spans="4:4">
      <c r="D37377"/>
    </row>
    <row r="37378" spans="4:4">
      <c r="D37378"/>
    </row>
    <row r="37379" spans="4:4">
      <c r="D37379"/>
    </row>
    <row r="37380" spans="4:4">
      <c r="D37380"/>
    </row>
    <row r="37381" spans="4:4">
      <c r="D37381"/>
    </row>
    <row r="37382" spans="4:4">
      <c r="D37382"/>
    </row>
    <row r="37383" spans="4:4">
      <c r="D37383"/>
    </row>
    <row r="37384" spans="4:4">
      <c r="D37384"/>
    </row>
    <row r="37385" spans="4:4">
      <c r="D37385"/>
    </row>
    <row r="37386" spans="4:4">
      <c r="D37386"/>
    </row>
    <row r="37387" spans="4:4">
      <c r="D37387"/>
    </row>
    <row r="37388" spans="4:4">
      <c r="D37388"/>
    </row>
    <row r="37389" spans="4:4">
      <c r="D37389"/>
    </row>
    <row r="37390" spans="4:4">
      <c r="D37390"/>
    </row>
    <row r="37391" spans="4:4">
      <c r="D37391"/>
    </row>
    <row r="37392" spans="4:4">
      <c r="D37392"/>
    </row>
    <row r="37393" spans="4:4">
      <c r="D37393"/>
    </row>
    <row r="37394" spans="4:4">
      <c r="D37394"/>
    </row>
    <row r="37395" spans="4:4">
      <c r="D37395"/>
    </row>
    <row r="37396" spans="4:4">
      <c r="D37396"/>
    </row>
    <row r="37397" spans="4:4">
      <c r="D37397"/>
    </row>
    <row r="37398" spans="4:4">
      <c r="D37398"/>
    </row>
    <row r="37399" spans="4:4">
      <c r="D37399"/>
    </row>
    <row r="37400" spans="4:4">
      <c r="D37400"/>
    </row>
    <row r="37401" spans="4:4">
      <c r="D37401"/>
    </row>
    <row r="37402" spans="4:4">
      <c r="D37402"/>
    </row>
    <row r="37403" spans="4:4">
      <c r="D37403"/>
    </row>
    <row r="37404" spans="4:4">
      <c r="D37404"/>
    </row>
    <row r="37405" spans="4:4">
      <c r="D37405"/>
    </row>
    <row r="37406" spans="4:4">
      <c r="D37406"/>
    </row>
    <row r="37407" spans="4:4">
      <c r="D37407"/>
    </row>
    <row r="37408" spans="4:4">
      <c r="D37408"/>
    </row>
    <row r="37409" spans="4:4">
      <c r="D37409"/>
    </row>
    <row r="37410" spans="4:4">
      <c r="D37410"/>
    </row>
    <row r="37411" spans="4:4">
      <c r="D37411"/>
    </row>
    <row r="37412" spans="4:4">
      <c r="D37412"/>
    </row>
    <row r="37413" spans="4:4">
      <c r="D37413"/>
    </row>
    <row r="37414" spans="4:4">
      <c r="D37414"/>
    </row>
    <row r="37415" spans="4:4">
      <c r="D37415"/>
    </row>
    <row r="37416" spans="4:4">
      <c r="D37416"/>
    </row>
    <row r="37417" spans="4:4">
      <c r="D37417"/>
    </row>
    <row r="37418" spans="4:4">
      <c r="D37418"/>
    </row>
    <row r="37419" spans="4:4">
      <c r="D37419"/>
    </row>
    <row r="37420" spans="4:4">
      <c r="D37420"/>
    </row>
    <row r="37421" spans="4:4">
      <c r="D37421"/>
    </row>
    <row r="37422" spans="4:4">
      <c r="D37422"/>
    </row>
    <row r="37423" spans="4:4">
      <c r="D37423"/>
    </row>
    <row r="37424" spans="4:4">
      <c r="D37424"/>
    </row>
    <row r="37425" spans="4:4">
      <c r="D37425"/>
    </row>
    <row r="37426" spans="4:4">
      <c r="D37426"/>
    </row>
    <row r="37427" spans="4:4">
      <c r="D37427"/>
    </row>
    <row r="37428" spans="4:4">
      <c r="D37428"/>
    </row>
    <row r="37429" spans="4:4">
      <c r="D37429"/>
    </row>
    <row r="37430" spans="4:4">
      <c r="D37430"/>
    </row>
    <row r="37431" spans="4:4">
      <c r="D37431"/>
    </row>
    <row r="37432" spans="4:4">
      <c r="D37432"/>
    </row>
    <row r="37433" spans="4:4">
      <c r="D37433"/>
    </row>
    <row r="37434" spans="4:4">
      <c r="D37434"/>
    </row>
    <row r="37435" spans="4:4">
      <c r="D37435"/>
    </row>
    <row r="37436" spans="4:4">
      <c r="D37436"/>
    </row>
    <row r="37437" spans="4:4">
      <c r="D37437"/>
    </row>
    <row r="37438" spans="4:4">
      <c r="D37438"/>
    </row>
    <row r="37439" spans="4:4">
      <c r="D37439"/>
    </row>
    <row r="37440" spans="4:4">
      <c r="D37440"/>
    </row>
    <row r="37441" spans="4:4">
      <c r="D37441"/>
    </row>
    <row r="37442" spans="4:4">
      <c r="D37442"/>
    </row>
    <row r="37443" spans="4:4">
      <c r="D37443"/>
    </row>
    <row r="37444" spans="4:4">
      <c r="D37444"/>
    </row>
    <row r="37445" spans="4:4">
      <c r="D37445"/>
    </row>
    <row r="37446" spans="4:4">
      <c r="D37446"/>
    </row>
    <row r="37447" spans="4:4">
      <c r="D37447"/>
    </row>
    <row r="37448" spans="4:4">
      <c r="D37448"/>
    </row>
    <row r="37449" spans="4:4">
      <c r="D37449"/>
    </row>
    <row r="37450" spans="4:4">
      <c r="D37450"/>
    </row>
    <row r="37451" spans="4:4">
      <c r="D37451"/>
    </row>
    <row r="37452" spans="4:4">
      <c r="D37452"/>
    </row>
    <row r="37453" spans="4:4">
      <c r="D37453"/>
    </row>
    <row r="37454" spans="4:4">
      <c r="D37454"/>
    </row>
    <row r="37455" spans="4:4">
      <c r="D37455"/>
    </row>
    <row r="37456" spans="4:4">
      <c r="D37456"/>
    </row>
    <row r="37457" spans="4:4">
      <c r="D37457"/>
    </row>
    <row r="37458" spans="4:4">
      <c r="D37458"/>
    </row>
    <row r="37459" spans="4:4">
      <c r="D37459"/>
    </row>
    <row r="37460" spans="4:4">
      <c r="D37460"/>
    </row>
    <row r="37461" spans="4:4">
      <c r="D37461"/>
    </row>
    <row r="37462" spans="4:4">
      <c r="D37462"/>
    </row>
    <row r="37463" spans="4:4">
      <c r="D37463"/>
    </row>
    <row r="37464" spans="4:4">
      <c r="D37464"/>
    </row>
    <row r="37465" spans="4:4">
      <c r="D37465"/>
    </row>
    <row r="37466" spans="4:4">
      <c r="D37466"/>
    </row>
    <row r="37467" spans="4:4">
      <c r="D37467"/>
    </row>
    <row r="37468" spans="4:4">
      <c r="D37468"/>
    </row>
    <row r="37469" spans="4:4">
      <c r="D37469"/>
    </row>
    <row r="37470" spans="4:4">
      <c r="D37470"/>
    </row>
    <row r="37471" spans="4:4">
      <c r="D37471"/>
    </row>
    <row r="37472" spans="4:4">
      <c r="D37472"/>
    </row>
    <row r="37473" spans="4:4">
      <c r="D37473"/>
    </row>
    <row r="37474" spans="4:4">
      <c r="D37474"/>
    </row>
    <row r="37475" spans="4:4">
      <c r="D37475"/>
    </row>
    <row r="37476" spans="4:4">
      <c r="D37476"/>
    </row>
    <row r="37477" spans="4:4">
      <c r="D37477"/>
    </row>
    <row r="37478" spans="4:4">
      <c r="D37478"/>
    </row>
    <row r="37479" spans="4:4">
      <c r="D37479"/>
    </row>
    <row r="37480" spans="4:4">
      <c r="D37480"/>
    </row>
    <row r="37481" spans="4:4">
      <c r="D37481"/>
    </row>
    <row r="37482" spans="4:4">
      <c r="D37482"/>
    </row>
    <row r="37483" spans="4:4">
      <c r="D37483"/>
    </row>
    <row r="37484" spans="4:4">
      <c r="D37484"/>
    </row>
    <row r="37485" spans="4:4">
      <c r="D37485"/>
    </row>
    <row r="37486" spans="4:4">
      <c r="D37486"/>
    </row>
    <row r="37487" spans="4:4">
      <c r="D37487"/>
    </row>
    <row r="37488" spans="4:4">
      <c r="D37488"/>
    </row>
    <row r="37489" spans="4:4">
      <c r="D37489"/>
    </row>
    <row r="37490" spans="4:4">
      <c r="D37490"/>
    </row>
    <row r="37491" spans="4:4">
      <c r="D37491"/>
    </row>
    <row r="37492" spans="4:4">
      <c r="D37492"/>
    </row>
    <row r="37493" spans="4:4">
      <c r="D37493"/>
    </row>
    <row r="37494" spans="4:4">
      <c r="D37494"/>
    </row>
    <row r="37495" spans="4:4">
      <c r="D37495"/>
    </row>
    <row r="37496" spans="4:4">
      <c r="D37496"/>
    </row>
    <row r="37497" spans="4:4">
      <c r="D37497"/>
    </row>
    <row r="37498" spans="4:4">
      <c r="D37498"/>
    </row>
    <row r="37499" spans="4:4">
      <c r="D37499"/>
    </row>
    <row r="37500" spans="4:4">
      <c r="D37500"/>
    </row>
    <row r="37501" spans="4:4">
      <c r="D37501"/>
    </row>
    <row r="37502" spans="4:4">
      <c r="D37502"/>
    </row>
    <row r="37503" spans="4:4">
      <c r="D37503"/>
    </row>
    <row r="37504" spans="4:4">
      <c r="D37504"/>
    </row>
    <row r="37505" spans="4:4">
      <c r="D37505"/>
    </row>
    <row r="37506" spans="4:4">
      <c r="D37506"/>
    </row>
    <row r="37507" spans="4:4">
      <c r="D37507"/>
    </row>
    <row r="37508" spans="4:4">
      <c r="D37508"/>
    </row>
    <row r="37509" spans="4:4">
      <c r="D37509"/>
    </row>
    <row r="37510" spans="4:4">
      <c r="D37510"/>
    </row>
    <row r="37511" spans="4:4">
      <c r="D37511"/>
    </row>
    <row r="37512" spans="4:4">
      <c r="D37512"/>
    </row>
    <row r="37513" spans="4:4">
      <c r="D37513"/>
    </row>
    <row r="37514" spans="4:4">
      <c r="D37514"/>
    </row>
    <row r="37515" spans="4:4">
      <c r="D37515"/>
    </row>
    <row r="37516" spans="4:4">
      <c r="D37516"/>
    </row>
    <row r="37517" spans="4:4">
      <c r="D37517"/>
    </row>
    <row r="37518" spans="4:4">
      <c r="D37518"/>
    </row>
    <row r="37519" spans="4:4">
      <c r="D37519"/>
    </row>
    <row r="37520" spans="4:4">
      <c r="D37520"/>
    </row>
    <row r="37521" spans="4:4">
      <c r="D37521"/>
    </row>
    <row r="37522" spans="4:4">
      <c r="D37522"/>
    </row>
    <row r="37523" spans="4:4">
      <c r="D37523"/>
    </row>
    <row r="37524" spans="4:4">
      <c r="D37524"/>
    </row>
    <row r="37525" spans="4:4">
      <c r="D37525"/>
    </row>
    <row r="37526" spans="4:4">
      <c r="D37526"/>
    </row>
    <row r="37527" spans="4:4">
      <c r="D37527"/>
    </row>
    <row r="37528" spans="4:4">
      <c r="D37528"/>
    </row>
    <row r="37529" spans="4:4">
      <c r="D37529"/>
    </row>
    <row r="37530" spans="4:4">
      <c r="D37530"/>
    </row>
    <row r="37531" spans="4:4">
      <c r="D37531"/>
    </row>
    <row r="37532" spans="4:4">
      <c r="D37532"/>
    </row>
    <row r="37533" spans="4:4">
      <c r="D37533"/>
    </row>
    <row r="37534" spans="4:4">
      <c r="D37534"/>
    </row>
    <row r="37535" spans="4:4">
      <c r="D37535"/>
    </row>
    <row r="37536" spans="4:4">
      <c r="D37536"/>
    </row>
    <row r="37537" spans="4:4">
      <c r="D37537"/>
    </row>
    <row r="37538" spans="4:4">
      <c r="D37538"/>
    </row>
    <row r="37539" spans="4:4">
      <c r="D37539"/>
    </row>
    <row r="37540" spans="4:4">
      <c r="D37540"/>
    </row>
    <row r="37541" spans="4:4">
      <c r="D37541"/>
    </row>
    <row r="37542" spans="4:4">
      <c r="D37542"/>
    </row>
    <row r="37543" spans="4:4">
      <c r="D37543"/>
    </row>
    <row r="37544" spans="4:4">
      <c r="D37544"/>
    </row>
    <row r="37545" spans="4:4">
      <c r="D37545"/>
    </row>
    <row r="37546" spans="4:4">
      <c r="D37546"/>
    </row>
    <row r="37547" spans="4:4">
      <c r="D37547"/>
    </row>
    <row r="37548" spans="4:4">
      <c r="D37548"/>
    </row>
    <row r="37549" spans="4:4">
      <c r="D37549"/>
    </row>
    <row r="37550" spans="4:4">
      <c r="D37550"/>
    </row>
    <row r="37551" spans="4:4">
      <c r="D37551"/>
    </row>
    <row r="37552" spans="4:4">
      <c r="D37552"/>
    </row>
    <row r="37553" spans="4:4">
      <c r="D37553"/>
    </row>
    <row r="37554" spans="4:4">
      <c r="D37554"/>
    </row>
    <row r="37555" spans="4:4">
      <c r="D37555"/>
    </row>
    <row r="37556" spans="4:4">
      <c r="D37556"/>
    </row>
    <row r="37557" spans="4:4">
      <c r="D37557"/>
    </row>
    <row r="37558" spans="4:4">
      <c r="D37558"/>
    </row>
    <row r="37559" spans="4:4">
      <c r="D37559"/>
    </row>
    <row r="37560" spans="4:4">
      <c r="D37560"/>
    </row>
    <row r="37561" spans="4:4">
      <c r="D37561"/>
    </row>
    <row r="37562" spans="4:4">
      <c r="D37562"/>
    </row>
    <row r="37563" spans="4:4">
      <c r="D37563"/>
    </row>
    <row r="37564" spans="4:4">
      <c r="D37564"/>
    </row>
    <row r="37565" spans="4:4">
      <c r="D37565"/>
    </row>
    <row r="37566" spans="4:4">
      <c r="D37566"/>
    </row>
    <row r="37567" spans="4:4">
      <c r="D37567"/>
    </row>
    <row r="37568" spans="4:4">
      <c r="D37568"/>
    </row>
    <row r="37569" spans="4:4">
      <c r="D37569"/>
    </row>
    <row r="37570" spans="4:4">
      <c r="D37570"/>
    </row>
    <row r="37571" spans="4:4">
      <c r="D37571"/>
    </row>
    <row r="37572" spans="4:4">
      <c r="D37572"/>
    </row>
    <row r="37573" spans="4:4">
      <c r="D37573"/>
    </row>
    <row r="37574" spans="4:4">
      <c r="D37574"/>
    </row>
    <row r="37575" spans="4:4">
      <c r="D37575"/>
    </row>
    <row r="37576" spans="4:4">
      <c r="D37576"/>
    </row>
    <row r="37577" spans="4:4">
      <c r="D37577"/>
    </row>
    <row r="37578" spans="4:4">
      <c r="D37578"/>
    </row>
    <row r="37579" spans="4:4">
      <c r="D37579"/>
    </row>
    <row r="37580" spans="4:4">
      <c r="D37580"/>
    </row>
    <row r="37581" spans="4:4">
      <c r="D37581"/>
    </row>
    <row r="37582" spans="4:4">
      <c r="D37582"/>
    </row>
    <row r="37583" spans="4:4">
      <c r="D37583"/>
    </row>
    <row r="37584" spans="4:4">
      <c r="D37584"/>
    </row>
    <row r="37585" spans="4:4">
      <c r="D37585"/>
    </row>
    <row r="37586" spans="4:4">
      <c r="D37586"/>
    </row>
    <row r="37587" spans="4:4">
      <c r="D37587"/>
    </row>
    <row r="37588" spans="4:4">
      <c r="D37588"/>
    </row>
    <row r="37589" spans="4:4">
      <c r="D37589"/>
    </row>
    <row r="37590" spans="4:4">
      <c r="D37590"/>
    </row>
    <row r="37591" spans="4:4">
      <c r="D37591"/>
    </row>
    <row r="37592" spans="4:4">
      <c r="D37592"/>
    </row>
    <row r="37593" spans="4:4">
      <c r="D37593"/>
    </row>
    <row r="37594" spans="4:4">
      <c r="D37594"/>
    </row>
    <row r="37595" spans="4:4">
      <c r="D37595"/>
    </row>
    <row r="37596" spans="4:4">
      <c r="D37596"/>
    </row>
    <row r="37597" spans="4:4">
      <c r="D37597"/>
    </row>
    <row r="37598" spans="4:4">
      <c r="D37598"/>
    </row>
    <row r="37599" spans="4:4">
      <c r="D37599"/>
    </row>
    <row r="37600" spans="4:4">
      <c r="D37600"/>
    </row>
    <row r="37601" spans="4:4">
      <c r="D37601"/>
    </row>
    <row r="37602" spans="4:4">
      <c r="D37602"/>
    </row>
    <row r="37603" spans="4:4">
      <c r="D37603"/>
    </row>
    <row r="37604" spans="4:4">
      <c r="D37604"/>
    </row>
    <row r="37605" spans="4:4">
      <c r="D37605"/>
    </row>
    <row r="37606" spans="4:4">
      <c r="D37606"/>
    </row>
    <row r="37607" spans="4:4">
      <c r="D37607"/>
    </row>
    <row r="37608" spans="4:4">
      <c r="D37608"/>
    </row>
    <row r="37609" spans="4:4">
      <c r="D37609"/>
    </row>
    <row r="37610" spans="4:4">
      <c r="D37610"/>
    </row>
    <row r="37611" spans="4:4">
      <c r="D37611"/>
    </row>
    <row r="37612" spans="4:4">
      <c r="D37612"/>
    </row>
    <row r="37613" spans="4:4">
      <c r="D37613"/>
    </row>
    <row r="37614" spans="4:4">
      <c r="D37614"/>
    </row>
    <row r="37615" spans="4:4">
      <c r="D37615"/>
    </row>
    <row r="37616" spans="4:4">
      <c r="D37616"/>
    </row>
    <row r="37617" spans="4:4">
      <c r="D37617"/>
    </row>
    <row r="37618" spans="4:4">
      <c r="D37618"/>
    </row>
    <row r="37619" spans="4:4">
      <c r="D37619"/>
    </row>
    <row r="37620" spans="4:4">
      <c r="D37620"/>
    </row>
    <row r="37621" spans="4:4">
      <c r="D37621"/>
    </row>
    <row r="37622" spans="4:4">
      <c r="D37622"/>
    </row>
    <row r="37623" spans="4:4">
      <c r="D37623"/>
    </row>
    <row r="37624" spans="4:4">
      <c r="D37624"/>
    </row>
    <row r="37625" spans="4:4">
      <c r="D37625"/>
    </row>
    <row r="37626" spans="4:4">
      <c r="D37626"/>
    </row>
    <row r="37627" spans="4:4">
      <c r="D37627"/>
    </row>
    <row r="37628" spans="4:4">
      <c r="D37628"/>
    </row>
    <row r="37629" spans="4:4">
      <c r="D37629"/>
    </row>
    <row r="37630" spans="4:4">
      <c r="D37630"/>
    </row>
    <row r="37631" spans="4:4">
      <c r="D37631"/>
    </row>
    <row r="37632" spans="4:4">
      <c r="D37632"/>
    </row>
    <row r="37633" spans="4:4">
      <c r="D37633"/>
    </row>
    <row r="37634" spans="4:4">
      <c r="D37634"/>
    </row>
    <row r="37635" spans="4:4">
      <c r="D37635"/>
    </row>
    <row r="37636" spans="4:4">
      <c r="D37636"/>
    </row>
    <row r="37637" spans="4:4">
      <c r="D37637"/>
    </row>
    <row r="37638" spans="4:4">
      <c r="D37638"/>
    </row>
    <row r="37639" spans="4:4">
      <c r="D37639"/>
    </row>
    <row r="37640" spans="4:4">
      <c r="D37640"/>
    </row>
    <row r="37641" spans="4:4">
      <c r="D37641"/>
    </row>
    <row r="37642" spans="4:4">
      <c r="D37642"/>
    </row>
    <row r="37643" spans="4:4">
      <c r="D37643"/>
    </row>
    <row r="37644" spans="4:4">
      <c r="D37644"/>
    </row>
    <row r="37645" spans="4:4">
      <c r="D37645"/>
    </row>
    <row r="37646" spans="4:4">
      <c r="D37646"/>
    </row>
    <row r="37647" spans="4:4">
      <c r="D37647"/>
    </row>
    <row r="37648" spans="4:4">
      <c r="D37648"/>
    </row>
    <row r="37649" spans="4:4">
      <c r="D37649"/>
    </row>
    <row r="37650" spans="4:4">
      <c r="D37650"/>
    </row>
    <row r="37651" spans="4:4">
      <c r="D37651"/>
    </row>
    <row r="37652" spans="4:4">
      <c r="D37652"/>
    </row>
    <row r="37653" spans="4:4">
      <c r="D37653"/>
    </row>
    <row r="37654" spans="4:4">
      <c r="D37654"/>
    </row>
    <row r="37655" spans="4:4">
      <c r="D37655"/>
    </row>
    <row r="37656" spans="4:4">
      <c r="D37656"/>
    </row>
    <row r="37657" spans="4:4">
      <c r="D37657"/>
    </row>
    <row r="37658" spans="4:4">
      <c r="D37658"/>
    </row>
    <row r="37659" spans="4:4">
      <c r="D37659"/>
    </row>
    <row r="37660" spans="4:4">
      <c r="D37660"/>
    </row>
    <row r="37661" spans="4:4">
      <c r="D37661"/>
    </row>
    <row r="37662" spans="4:4">
      <c r="D37662"/>
    </row>
    <row r="37663" spans="4:4">
      <c r="D37663"/>
    </row>
    <row r="37664" spans="4:4">
      <c r="D37664"/>
    </row>
    <row r="37665" spans="4:4">
      <c r="D37665"/>
    </row>
    <row r="37666" spans="4:4">
      <c r="D37666"/>
    </row>
    <row r="37667" spans="4:4">
      <c r="D37667"/>
    </row>
    <row r="37668" spans="4:4">
      <c r="D37668"/>
    </row>
    <row r="37669" spans="4:4">
      <c r="D37669"/>
    </row>
    <row r="37670" spans="4:4">
      <c r="D37670"/>
    </row>
    <row r="37671" spans="4:4">
      <c r="D37671"/>
    </row>
    <row r="37672" spans="4:4">
      <c r="D37672"/>
    </row>
    <row r="37673" spans="4:4">
      <c r="D37673"/>
    </row>
    <row r="37674" spans="4:4">
      <c r="D37674"/>
    </row>
    <row r="37675" spans="4:4">
      <c r="D37675"/>
    </row>
    <row r="37676" spans="4:4">
      <c r="D37676"/>
    </row>
    <row r="37677" spans="4:4">
      <c r="D37677"/>
    </row>
    <row r="37678" spans="4:4">
      <c r="D37678"/>
    </row>
    <row r="37679" spans="4:4">
      <c r="D37679"/>
    </row>
    <row r="37680" spans="4:4">
      <c r="D37680"/>
    </row>
    <row r="37681" spans="4:4">
      <c r="D37681"/>
    </row>
    <row r="37682" spans="4:4">
      <c r="D37682"/>
    </row>
    <row r="37683" spans="4:4">
      <c r="D37683"/>
    </row>
    <row r="37684" spans="4:4">
      <c r="D37684"/>
    </row>
    <row r="37685" spans="4:4">
      <c r="D37685"/>
    </row>
    <row r="37686" spans="4:4">
      <c r="D37686"/>
    </row>
    <row r="37687" spans="4:4">
      <c r="D37687"/>
    </row>
    <row r="37688" spans="4:4">
      <c r="D37688"/>
    </row>
    <row r="37689" spans="4:4">
      <c r="D37689"/>
    </row>
    <row r="37690" spans="4:4">
      <c r="D37690"/>
    </row>
    <row r="37691" spans="4:4">
      <c r="D37691"/>
    </row>
    <row r="37692" spans="4:4">
      <c r="D37692"/>
    </row>
    <row r="37693" spans="4:4">
      <c r="D37693"/>
    </row>
    <row r="37694" spans="4:4">
      <c r="D37694"/>
    </row>
    <row r="37695" spans="4:4">
      <c r="D37695"/>
    </row>
    <row r="37696" spans="4:4">
      <c r="D37696"/>
    </row>
    <row r="37697" spans="4:4">
      <c r="D37697"/>
    </row>
    <row r="37698" spans="4:4">
      <c r="D37698"/>
    </row>
    <row r="37699" spans="4:4">
      <c r="D37699"/>
    </row>
    <row r="37700" spans="4:4">
      <c r="D37700"/>
    </row>
    <row r="37701" spans="4:4">
      <c r="D37701"/>
    </row>
    <row r="37702" spans="4:4">
      <c r="D37702"/>
    </row>
    <row r="37703" spans="4:4">
      <c r="D37703"/>
    </row>
    <row r="37704" spans="4:4">
      <c r="D37704"/>
    </row>
    <row r="37705" spans="4:4">
      <c r="D37705"/>
    </row>
    <row r="37706" spans="4:4">
      <c r="D37706"/>
    </row>
    <row r="37707" spans="4:4">
      <c r="D37707"/>
    </row>
    <row r="37708" spans="4:4">
      <c r="D37708"/>
    </row>
    <row r="37709" spans="4:4">
      <c r="D37709"/>
    </row>
    <row r="37710" spans="4:4">
      <c r="D37710"/>
    </row>
    <row r="37711" spans="4:4">
      <c r="D37711"/>
    </row>
    <row r="37712" spans="4:4">
      <c r="D37712"/>
    </row>
    <row r="37713" spans="4:4">
      <c r="D37713"/>
    </row>
    <row r="37714" spans="4:4">
      <c r="D37714"/>
    </row>
    <row r="37715" spans="4:4">
      <c r="D37715"/>
    </row>
    <row r="37716" spans="4:4">
      <c r="D37716"/>
    </row>
    <row r="37717" spans="4:4">
      <c r="D37717"/>
    </row>
    <row r="37718" spans="4:4">
      <c r="D37718"/>
    </row>
    <row r="37719" spans="4:4">
      <c r="D37719"/>
    </row>
    <row r="37720" spans="4:4">
      <c r="D37720"/>
    </row>
    <row r="37721" spans="4:4">
      <c r="D37721"/>
    </row>
    <row r="37722" spans="4:4">
      <c r="D37722"/>
    </row>
    <row r="37723" spans="4:4">
      <c r="D37723"/>
    </row>
    <row r="37724" spans="4:4">
      <c r="D37724"/>
    </row>
    <row r="37725" spans="4:4">
      <c r="D37725"/>
    </row>
    <row r="37726" spans="4:4">
      <c r="D37726"/>
    </row>
    <row r="37727" spans="4:4">
      <c r="D37727"/>
    </row>
    <row r="37728" spans="4:4">
      <c r="D37728"/>
    </row>
    <row r="37729" spans="4:4">
      <c r="D37729"/>
    </row>
    <row r="37730" spans="4:4">
      <c r="D37730"/>
    </row>
    <row r="37731" spans="4:4">
      <c r="D37731"/>
    </row>
    <row r="37732" spans="4:4">
      <c r="D37732"/>
    </row>
    <row r="37733" spans="4:4">
      <c r="D37733"/>
    </row>
    <row r="37734" spans="4:4">
      <c r="D37734"/>
    </row>
    <row r="37735" spans="4:4">
      <c r="D37735"/>
    </row>
    <row r="37736" spans="4:4">
      <c r="D37736"/>
    </row>
    <row r="37737" spans="4:4">
      <c r="D37737"/>
    </row>
    <row r="37738" spans="4:4">
      <c r="D37738"/>
    </row>
    <row r="37739" spans="4:4">
      <c r="D37739"/>
    </row>
    <row r="37740" spans="4:4">
      <c r="D37740"/>
    </row>
    <row r="37741" spans="4:4">
      <c r="D37741"/>
    </row>
    <row r="37742" spans="4:4">
      <c r="D37742"/>
    </row>
    <row r="37743" spans="4:4">
      <c r="D37743"/>
    </row>
    <row r="37744" spans="4:4">
      <c r="D37744"/>
    </row>
    <row r="37745" spans="4:4">
      <c r="D37745"/>
    </row>
    <row r="37746" spans="4:4">
      <c r="D37746"/>
    </row>
    <row r="37747" spans="4:4">
      <c r="D37747"/>
    </row>
    <row r="37748" spans="4:4">
      <c r="D37748"/>
    </row>
    <row r="37749" spans="4:4">
      <c r="D37749"/>
    </row>
    <row r="37750" spans="4:4">
      <c r="D37750"/>
    </row>
    <row r="37751" spans="4:4">
      <c r="D37751"/>
    </row>
    <row r="37752" spans="4:4">
      <c r="D37752"/>
    </row>
    <row r="37753" spans="4:4">
      <c r="D37753"/>
    </row>
    <row r="37754" spans="4:4">
      <c r="D37754"/>
    </row>
    <row r="37755" spans="4:4">
      <c r="D37755"/>
    </row>
    <row r="37756" spans="4:4">
      <c r="D37756"/>
    </row>
    <row r="37757" spans="4:4">
      <c r="D37757"/>
    </row>
    <row r="37758" spans="4:4">
      <c r="D37758"/>
    </row>
    <row r="37759" spans="4:4">
      <c r="D37759"/>
    </row>
    <row r="37760" spans="4:4">
      <c r="D37760"/>
    </row>
    <row r="37761" spans="4:4">
      <c r="D37761"/>
    </row>
    <row r="37762" spans="4:4">
      <c r="D37762"/>
    </row>
    <row r="37763" spans="4:4">
      <c r="D37763"/>
    </row>
    <row r="37764" spans="4:4">
      <c r="D37764"/>
    </row>
    <row r="37765" spans="4:4">
      <c r="D37765"/>
    </row>
    <row r="37766" spans="4:4">
      <c r="D37766"/>
    </row>
    <row r="37767" spans="4:4">
      <c r="D37767"/>
    </row>
    <row r="37768" spans="4:4">
      <c r="D37768"/>
    </row>
    <row r="37769" spans="4:4">
      <c r="D37769"/>
    </row>
    <row r="37770" spans="4:4">
      <c r="D37770"/>
    </row>
    <row r="37771" spans="4:4">
      <c r="D37771"/>
    </row>
    <row r="37772" spans="4:4">
      <c r="D37772"/>
    </row>
    <row r="37773" spans="4:4">
      <c r="D37773"/>
    </row>
    <row r="37774" spans="4:4">
      <c r="D37774"/>
    </row>
    <row r="37775" spans="4:4">
      <c r="D37775"/>
    </row>
    <row r="37776" spans="4:4">
      <c r="D37776"/>
    </row>
    <row r="37777" spans="4:4">
      <c r="D37777"/>
    </row>
    <row r="37778" spans="4:4">
      <c r="D37778"/>
    </row>
    <row r="37779" spans="4:4">
      <c r="D37779"/>
    </row>
    <row r="37780" spans="4:4">
      <c r="D37780"/>
    </row>
    <row r="37781" spans="4:4">
      <c r="D37781"/>
    </row>
    <row r="37782" spans="4:4">
      <c r="D37782"/>
    </row>
    <row r="37783" spans="4:4">
      <c r="D37783"/>
    </row>
    <row r="37784" spans="4:4">
      <c r="D37784"/>
    </row>
    <row r="37785" spans="4:4">
      <c r="D37785"/>
    </row>
    <row r="37786" spans="4:4">
      <c r="D37786"/>
    </row>
    <row r="37787" spans="4:4">
      <c r="D37787"/>
    </row>
    <row r="37788" spans="4:4">
      <c r="D37788"/>
    </row>
    <row r="37789" spans="4:4">
      <c r="D37789"/>
    </row>
    <row r="37790" spans="4:4">
      <c r="D37790"/>
    </row>
    <row r="37791" spans="4:4">
      <c r="D37791"/>
    </row>
    <row r="37792" spans="4:4">
      <c r="D37792"/>
    </row>
    <row r="37793" spans="4:4">
      <c r="D37793"/>
    </row>
    <row r="37794" spans="4:4">
      <c r="D37794"/>
    </row>
    <row r="37795" spans="4:4">
      <c r="D37795"/>
    </row>
    <row r="37796" spans="4:4">
      <c r="D37796"/>
    </row>
    <row r="37797" spans="4:4">
      <c r="D37797"/>
    </row>
    <row r="37798" spans="4:4">
      <c r="D37798"/>
    </row>
    <row r="37799" spans="4:4">
      <c r="D37799"/>
    </row>
    <row r="37800" spans="4:4">
      <c r="D37800"/>
    </row>
    <row r="37801" spans="4:4">
      <c r="D37801"/>
    </row>
    <row r="37802" spans="4:4">
      <c r="D37802"/>
    </row>
    <row r="37803" spans="4:4">
      <c r="D37803"/>
    </row>
    <row r="37804" spans="4:4">
      <c r="D37804"/>
    </row>
    <row r="37805" spans="4:4">
      <c r="D37805"/>
    </row>
    <row r="37806" spans="4:4">
      <c r="D37806"/>
    </row>
    <row r="37807" spans="4:4">
      <c r="D37807"/>
    </row>
    <row r="37808" spans="4:4">
      <c r="D37808"/>
    </row>
    <row r="37809" spans="4:4">
      <c r="D37809"/>
    </row>
    <row r="37810" spans="4:4">
      <c r="D37810"/>
    </row>
    <row r="37811" spans="4:4">
      <c r="D37811"/>
    </row>
    <row r="37812" spans="4:4">
      <c r="D37812"/>
    </row>
    <row r="37813" spans="4:4">
      <c r="D37813"/>
    </row>
    <row r="37814" spans="4:4">
      <c r="D37814"/>
    </row>
    <row r="37815" spans="4:4">
      <c r="D37815"/>
    </row>
    <row r="37816" spans="4:4">
      <c r="D37816"/>
    </row>
    <row r="37817" spans="4:4">
      <c r="D37817"/>
    </row>
    <row r="37818" spans="4:4">
      <c r="D37818"/>
    </row>
    <row r="37819" spans="4:4">
      <c r="D37819"/>
    </row>
    <row r="37820" spans="4:4">
      <c r="D37820"/>
    </row>
    <row r="37821" spans="4:4">
      <c r="D37821"/>
    </row>
    <row r="37822" spans="4:4">
      <c r="D37822"/>
    </row>
    <row r="37823" spans="4:4">
      <c r="D37823"/>
    </row>
    <row r="37824" spans="4:4">
      <c r="D37824"/>
    </row>
    <row r="37825" spans="4:4">
      <c r="D37825"/>
    </row>
    <row r="37826" spans="4:4">
      <c r="D37826"/>
    </row>
    <row r="37827" spans="4:4">
      <c r="D37827"/>
    </row>
    <row r="37828" spans="4:4">
      <c r="D37828"/>
    </row>
    <row r="37829" spans="4:4">
      <c r="D37829"/>
    </row>
    <row r="37830" spans="4:4">
      <c r="D37830"/>
    </row>
    <row r="37831" spans="4:4">
      <c r="D37831"/>
    </row>
    <row r="37832" spans="4:4">
      <c r="D37832"/>
    </row>
    <row r="37833" spans="4:4">
      <c r="D37833"/>
    </row>
    <row r="37834" spans="4:4">
      <c r="D37834"/>
    </row>
    <row r="37835" spans="4:4">
      <c r="D37835"/>
    </row>
    <row r="37836" spans="4:4">
      <c r="D37836"/>
    </row>
    <row r="37837" spans="4:4">
      <c r="D37837"/>
    </row>
    <row r="37838" spans="4:4">
      <c r="D37838"/>
    </row>
    <row r="37839" spans="4:4">
      <c r="D37839"/>
    </row>
    <row r="37840" spans="4:4">
      <c r="D37840"/>
    </row>
    <row r="37841" spans="4:4">
      <c r="D37841"/>
    </row>
    <row r="37842" spans="4:4">
      <c r="D37842"/>
    </row>
    <row r="37843" spans="4:4">
      <c r="D37843"/>
    </row>
    <row r="37844" spans="4:4">
      <c r="D37844"/>
    </row>
    <row r="37845" spans="4:4">
      <c r="D37845"/>
    </row>
    <row r="37846" spans="4:4">
      <c r="D37846"/>
    </row>
    <row r="37847" spans="4:4">
      <c r="D37847"/>
    </row>
    <row r="37848" spans="4:4">
      <c r="D37848"/>
    </row>
    <row r="37849" spans="4:4">
      <c r="D37849"/>
    </row>
    <row r="37850" spans="4:4">
      <c r="D37850"/>
    </row>
    <row r="37851" spans="4:4">
      <c r="D37851"/>
    </row>
    <row r="37852" spans="4:4">
      <c r="D37852"/>
    </row>
    <row r="37853" spans="4:4">
      <c r="D37853"/>
    </row>
    <row r="37854" spans="4:4">
      <c r="D37854"/>
    </row>
    <row r="37855" spans="4:4">
      <c r="D37855"/>
    </row>
    <row r="37856" spans="4:4">
      <c r="D37856"/>
    </row>
    <row r="37857" spans="4:4">
      <c r="D37857"/>
    </row>
    <row r="37858" spans="4:4">
      <c r="D37858"/>
    </row>
    <row r="37859" spans="4:4">
      <c r="D37859"/>
    </row>
    <row r="37860" spans="4:4">
      <c r="D37860"/>
    </row>
    <row r="37861" spans="4:4">
      <c r="D37861"/>
    </row>
    <row r="37862" spans="4:4">
      <c r="D37862"/>
    </row>
    <row r="37863" spans="4:4">
      <c r="D37863"/>
    </row>
    <row r="37864" spans="4:4">
      <c r="D37864"/>
    </row>
    <row r="37865" spans="4:4">
      <c r="D37865"/>
    </row>
    <row r="37866" spans="4:4">
      <c r="D37866"/>
    </row>
    <row r="37867" spans="4:4">
      <c r="D37867"/>
    </row>
    <row r="37868" spans="4:4">
      <c r="D37868"/>
    </row>
    <row r="37869" spans="4:4">
      <c r="D37869"/>
    </row>
    <row r="37870" spans="4:4">
      <c r="D37870"/>
    </row>
    <row r="37871" spans="4:4">
      <c r="D37871"/>
    </row>
    <row r="37872" spans="4:4">
      <c r="D37872"/>
    </row>
    <row r="37873" spans="4:4">
      <c r="D37873"/>
    </row>
    <row r="37874" spans="4:4">
      <c r="D37874"/>
    </row>
    <row r="37875" spans="4:4">
      <c r="D37875"/>
    </row>
    <row r="37876" spans="4:4">
      <c r="D37876"/>
    </row>
    <row r="37877" spans="4:4">
      <c r="D37877"/>
    </row>
    <row r="37878" spans="4:4">
      <c r="D37878"/>
    </row>
    <row r="37879" spans="4:4">
      <c r="D37879"/>
    </row>
    <row r="37880" spans="4:4">
      <c r="D37880"/>
    </row>
    <row r="37881" spans="4:4">
      <c r="D37881"/>
    </row>
    <row r="37882" spans="4:4">
      <c r="D37882"/>
    </row>
    <row r="37883" spans="4:4">
      <c r="D37883"/>
    </row>
    <row r="37884" spans="4:4">
      <c r="D37884"/>
    </row>
    <row r="37885" spans="4:4">
      <c r="D37885"/>
    </row>
    <row r="37886" spans="4:4">
      <c r="D37886"/>
    </row>
    <row r="37887" spans="4:4">
      <c r="D37887"/>
    </row>
    <row r="37888" spans="4:4">
      <c r="D37888"/>
    </row>
    <row r="37889" spans="4:4">
      <c r="D37889"/>
    </row>
    <row r="37890" spans="4:4">
      <c r="D37890"/>
    </row>
    <row r="37891" spans="4:4">
      <c r="D37891"/>
    </row>
    <row r="37892" spans="4:4">
      <c r="D37892"/>
    </row>
    <row r="37893" spans="4:4">
      <c r="D37893"/>
    </row>
    <row r="37894" spans="4:4">
      <c r="D37894"/>
    </row>
    <row r="37895" spans="4:4">
      <c r="D37895"/>
    </row>
    <row r="37896" spans="4:4">
      <c r="D37896"/>
    </row>
    <row r="37897" spans="4:4">
      <c r="D37897"/>
    </row>
    <row r="37898" spans="4:4">
      <c r="D37898"/>
    </row>
    <row r="37899" spans="4:4">
      <c r="D37899"/>
    </row>
    <row r="37900" spans="4:4">
      <c r="D37900"/>
    </row>
    <row r="37901" spans="4:4">
      <c r="D37901"/>
    </row>
    <row r="37902" spans="4:4">
      <c r="D37902"/>
    </row>
    <row r="37903" spans="4:4">
      <c r="D37903"/>
    </row>
    <row r="37904" spans="4:4">
      <c r="D37904"/>
    </row>
    <row r="37905" spans="4:4">
      <c r="D37905"/>
    </row>
    <row r="37906" spans="4:4">
      <c r="D37906"/>
    </row>
    <row r="37907" spans="4:4">
      <c r="D37907"/>
    </row>
    <row r="37908" spans="4:4">
      <c r="D37908"/>
    </row>
    <row r="37909" spans="4:4">
      <c r="D37909"/>
    </row>
    <row r="37910" spans="4:4">
      <c r="D37910"/>
    </row>
    <row r="37911" spans="4:4">
      <c r="D37911"/>
    </row>
    <row r="37912" spans="4:4">
      <c r="D37912"/>
    </row>
    <row r="37913" spans="4:4">
      <c r="D37913"/>
    </row>
    <row r="37914" spans="4:4">
      <c r="D37914"/>
    </row>
    <row r="37915" spans="4:4">
      <c r="D37915"/>
    </row>
    <row r="37916" spans="4:4">
      <c r="D37916"/>
    </row>
    <row r="37917" spans="4:4">
      <c r="D37917"/>
    </row>
    <row r="37918" spans="4:4">
      <c r="D37918"/>
    </row>
    <row r="37919" spans="4:4">
      <c r="D37919"/>
    </row>
    <row r="37920" spans="4:4">
      <c r="D37920"/>
    </row>
    <row r="37921" spans="4:4">
      <c r="D37921"/>
    </row>
    <row r="37922" spans="4:4">
      <c r="D37922"/>
    </row>
    <row r="37923" spans="4:4">
      <c r="D37923"/>
    </row>
    <row r="37924" spans="4:4">
      <c r="D37924"/>
    </row>
    <row r="37925" spans="4:4">
      <c r="D37925"/>
    </row>
    <row r="37926" spans="4:4">
      <c r="D37926"/>
    </row>
    <row r="37927" spans="4:4">
      <c r="D37927"/>
    </row>
    <row r="37928" spans="4:4">
      <c r="D37928"/>
    </row>
    <row r="37929" spans="4:4">
      <c r="D37929"/>
    </row>
    <row r="37930" spans="4:4">
      <c r="D37930"/>
    </row>
    <row r="37931" spans="4:4">
      <c r="D37931"/>
    </row>
    <row r="37932" spans="4:4">
      <c r="D37932"/>
    </row>
    <row r="37933" spans="4:4">
      <c r="D37933"/>
    </row>
    <row r="37934" spans="4:4">
      <c r="D37934"/>
    </row>
    <row r="37935" spans="4:4">
      <c r="D37935"/>
    </row>
    <row r="37936" spans="4:4">
      <c r="D37936"/>
    </row>
    <row r="37937" spans="4:4">
      <c r="D37937"/>
    </row>
    <row r="37938" spans="4:4">
      <c r="D37938"/>
    </row>
    <row r="37939" spans="4:4">
      <c r="D37939"/>
    </row>
    <row r="37940" spans="4:4">
      <c r="D37940"/>
    </row>
    <row r="37941" spans="4:4">
      <c r="D37941"/>
    </row>
    <row r="37942" spans="4:4">
      <c r="D37942"/>
    </row>
    <row r="37943" spans="4:4">
      <c r="D37943"/>
    </row>
    <row r="37944" spans="4:4">
      <c r="D37944"/>
    </row>
    <row r="37945" spans="4:4">
      <c r="D37945"/>
    </row>
    <row r="37946" spans="4:4">
      <c r="D37946"/>
    </row>
    <row r="37947" spans="4:4">
      <c r="D37947"/>
    </row>
    <row r="37948" spans="4:4">
      <c r="D37948"/>
    </row>
    <row r="37949" spans="4:4">
      <c r="D37949"/>
    </row>
    <row r="37950" spans="4:4">
      <c r="D37950"/>
    </row>
    <row r="37951" spans="4:4">
      <c r="D37951"/>
    </row>
    <row r="37952" spans="4:4">
      <c r="D37952"/>
    </row>
    <row r="37953" spans="4:4">
      <c r="D37953"/>
    </row>
    <row r="37954" spans="4:4">
      <c r="D37954"/>
    </row>
    <row r="37955" spans="4:4">
      <c r="D37955"/>
    </row>
    <row r="37956" spans="4:4">
      <c r="D37956"/>
    </row>
    <row r="37957" spans="4:4">
      <c r="D37957"/>
    </row>
    <row r="37958" spans="4:4">
      <c r="D37958"/>
    </row>
    <row r="37959" spans="4:4">
      <c r="D37959"/>
    </row>
    <row r="37960" spans="4:4">
      <c r="D37960"/>
    </row>
    <row r="37961" spans="4:4">
      <c r="D37961"/>
    </row>
    <row r="37962" spans="4:4">
      <c r="D37962"/>
    </row>
    <row r="37963" spans="4:4">
      <c r="D37963"/>
    </row>
    <row r="37964" spans="4:4">
      <c r="D37964"/>
    </row>
    <row r="37965" spans="4:4">
      <c r="D37965"/>
    </row>
    <row r="37966" spans="4:4">
      <c r="D37966"/>
    </row>
    <row r="37967" spans="4:4">
      <c r="D37967"/>
    </row>
    <row r="37968" spans="4:4">
      <c r="D37968"/>
    </row>
    <row r="37969" spans="4:4">
      <c r="D37969"/>
    </row>
    <row r="37970" spans="4:4">
      <c r="D37970"/>
    </row>
    <row r="37971" spans="4:4">
      <c r="D37971"/>
    </row>
    <row r="37972" spans="4:4">
      <c r="D37972"/>
    </row>
    <row r="37973" spans="4:4">
      <c r="D37973"/>
    </row>
    <row r="37974" spans="4:4">
      <c r="D37974"/>
    </row>
    <row r="37975" spans="4:4">
      <c r="D37975"/>
    </row>
    <row r="37976" spans="4:4">
      <c r="D37976"/>
    </row>
    <row r="37977" spans="4:4">
      <c r="D37977"/>
    </row>
    <row r="37978" spans="4:4">
      <c r="D37978"/>
    </row>
    <row r="37979" spans="4:4">
      <c r="D37979"/>
    </row>
    <row r="37980" spans="4:4">
      <c r="D37980"/>
    </row>
    <row r="37981" spans="4:4">
      <c r="D37981"/>
    </row>
    <row r="37982" spans="4:4">
      <c r="D37982"/>
    </row>
    <row r="37983" spans="4:4">
      <c r="D37983"/>
    </row>
    <row r="37984" spans="4:4">
      <c r="D37984"/>
    </row>
    <row r="37985" spans="4:4">
      <c r="D37985"/>
    </row>
    <row r="37986" spans="4:4">
      <c r="D37986"/>
    </row>
    <row r="37987" spans="4:4">
      <c r="D37987"/>
    </row>
    <row r="37988" spans="4:4">
      <c r="D37988"/>
    </row>
    <row r="37989" spans="4:4">
      <c r="D37989"/>
    </row>
    <row r="37990" spans="4:4">
      <c r="D37990"/>
    </row>
    <row r="37991" spans="4:4">
      <c r="D37991"/>
    </row>
    <row r="37992" spans="4:4">
      <c r="D37992"/>
    </row>
    <row r="37993" spans="4:4">
      <c r="D37993"/>
    </row>
    <row r="37994" spans="4:4">
      <c r="D37994"/>
    </row>
    <row r="37995" spans="4:4">
      <c r="D37995"/>
    </row>
    <row r="37996" spans="4:4">
      <c r="D37996"/>
    </row>
    <row r="37997" spans="4:4">
      <c r="D37997"/>
    </row>
    <row r="37998" spans="4:4">
      <c r="D37998"/>
    </row>
    <row r="37999" spans="4:4">
      <c r="D37999"/>
    </row>
    <row r="38000" spans="4:4">
      <c r="D38000"/>
    </row>
    <row r="38001" spans="4:4">
      <c r="D38001"/>
    </row>
    <row r="38002" spans="4:4">
      <c r="D38002"/>
    </row>
    <row r="38003" spans="4:4">
      <c r="D38003"/>
    </row>
    <row r="38004" spans="4:4">
      <c r="D38004"/>
    </row>
    <row r="38005" spans="4:4">
      <c r="D38005"/>
    </row>
    <row r="38006" spans="4:4">
      <c r="D38006"/>
    </row>
    <row r="38007" spans="4:4">
      <c r="D38007"/>
    </row>
    <row r="38008" spans="4:4">
      <c r="D38008"/>
    </row>
    <row r="38009" spans="4:4">
      <c r="D38009"/>
    </row>
    <row r="38010" spans="4:4">
      <c r="D38010"/>
    </row>
    <row r="38011" spans="4:4">
      <c r="D38011"/>
    </row>
    <row r="38012" spans="4:4">
      <c r="D38012"/>
    </row>
    <row r="38013" spans="4:4">
      <c r="D38013"/>
    </row>
    <row r="38014" spans="4:4">
      <c r="D38014"/>
    </row>
    <row r="38015" spans="4:4">
      <c r="D38015"/>
    </row>
    <row r="38016" spans="4:4">
      <c r="D38016"/>
    </row>
    <row r="38017" spans="4:4">
      <c r="D38017"/>
    </row>
    <row r="38018" spans="4:4">
      <c r="D38018"/>
    </row>
    <row r="38019" spans="4:4">
      <c r="D38019"/>
    </row>
    <row r="38020" spans="4:4">
      <c r="D38020"/>
    </row>
    <row r="38021" spans="4:4">
      <c r="D38021"/>
    </row>
    <row r="38022" spans="4:4">
      <c r="D38022"/>
    </row>
    <row r="38023" spans="4:4">
      <c r="D38023"/>
    </row>
    <row r="38024" spans="4:4">
      <c r="D38024"/>
    </row>
    <row r="38025" spans="4:4">
      <c r="D38025"/>
    </row>
    <row r="38026" spans="4:4">
      <c r="D38026"/>
    </row>
    <row r="38027" spans="4:4">
      <c r="D38027"/>
    </row>
    <row r="38028" spans="4:4">
      <c r="D38028"/>
    </row>
    <row r="38029" spans="4:4">
      <c r="D38029"/>
    </row>
    <row r="38030" spans="4:4">
      <c r="D38030"/>
    </row>
    <row r="38031" spans="4:4">
      <c r="D38031"/>
    </row>
    <row r="38032" spans="4:4">
      <c r="D38032"/>
    </row>
    <row r="38033" spans="4:4">
      <c r="D38033"/>
    </row>
    <row r="38034" spans="4:4">
      <c r="D38034"/>
    </row>
    <row r="38035" spans="4:4">
      <c r="D38035"/>
    </row>
    <row r="38036" spans="4:4">
      <c r="D38036"/>
    </row>
    <row r="38037" spans="4:4">
      <c r="D38037"/>
    </row>
    <row r="38038" spans="4:4">
      <c r="D38038"/>
    </row>
    <row r="38039" spans="4:4">
      <c r="D38039"/>
    </row>
    <row r="38040" spans="4:4">
      <c r="D38040"/>
    </row>
    <row r="38041" spans="4:4">
      <c r="D38041"/>
    </row>
    <row r="38042" spans="4:4">
      <c r="D38042"/>
    </row>
    <row r="38043" spans="4:4">
      <c r="D38043"/>
    </row>
    <row r="38044" spans="4:4">
      <c r="D38044"/>
    </row>
    <row r="38045" spans="4:4">
      <c r="D38045"/>
    </row>
    <row r="38046" spans="4:4">
      <c r="D38046"/>
    </row>
    <row r="38047" spans="4:4">
      <c r="D38047"/>
    </row>
    <row r="38048" spans="4:4">
      <c r="D38048"/>
    </row>
    <row r="38049" spans="4:4">
      <c r="D38049"/>
    </row>
    <row r="38050" spans="4:4">
      <c r="D38050"/>
    </row>
    <row r="38051" spans="4:4">
      <c r="D38051"/>
    </row>
    <row r="38052" spans="4:4">
      <c r="D38052"/>
    </row>
    <row r="38053" spans="4:4">
      <c r="D38053"/>
    </row>
    <row r="38054" spans="4:4">
      <c r="D38054"/>
    </row>
    <row r="38055" spans="4:4">
      <c r="D38055"/>
    </row>
    <row r="38056" spans="4:4">
      <c r="D38056"/>
    </row>
    <row r="38057" spans="4:4">
      <c r="D38057"/>
    </row>
    <row r="38058" spans="4:4">
      <c r="D38058"/>
    </row>
    <row r="38059" spans="4:4">
      <c r="D38059"/>
    </row>
    <row r="38060" spans="4:4">
      <c r="D38060"/>
    </row>
    <row r="38061" spans="4:4">
      <c r="D38061"/>
    </row>
    <row r="38062" spans="4:4">
      <c r="D38062"/>
    </row>
    <row r="38063" spans="4:4">
      <c r="D38063"/>
    </row>
    <row r="38064" spans="4:4">
      <c r="D38064"/>
    </row>
    <row r="38065" spans="4:4">
      <c r="D38065"/>
    </row>
    <row r="38066" spans="4:4">
      <c r="D38066"/>
    </row>
    <row r="38067" spans="4:4">
      <c r="D38067"/>
    </row>
    <row r="38068" spans="4:4">
      <c r="D38068"/>
    </row>
    <row r="38069" spans="4:4">
      <c r="D38069"/>
    </row>
    <row r="38070" spans="4:4">
      <c r="D38070"/>
    </row>
    <row r="38071" spans="4:4">
      <c r="D38071"/>
    </row>
    <row r="38072" spans="4:4">
      <c r="D38072"/>
    </row>
    <row r="38073" spans="4:4">
      <c r="D38073"/>
    </row>
    <row r="38074" spans="4:4">
      <c r="D38074"/>
    </row>
    <row r="38075" spans="4:4">
      <c r="D38075"/>
    </row>
    <row r="38076" spans="4:4">
      <c r="D38076"/>
    </row>
    <row r="38077" spans="4:4">
      <c r="D38077"/>
    </row>
    <row r="38078" spans="4:4">
      <c r="D38078"/>
    </row>
    <row r="38079" spans="4:4">
      <c r="D38079"/>
    </row>
    <row r="38080" spans="4:4">
      <c r="D38080"/>
    </row>
    <row r="38081" spans="4:4">
      <c r="D38081"/>
    </row>
    <row r="38082" spans="4:4">
      <c r="D38082"/>
    </row>
    <row r="38083" spans="4:4">
      <c r="D38083"/>
    </row>
    <row r="38084" spans="4:4">
      <c r="D38084"/>
    </row>
    <row r="38085" spans="4:4">
      <c r="D38085"/>
    </row>
    <row r="38086" spans="4:4">
      <c r="D38086"/>
    </row>
    <row r="38087" spans="4:4">
      <c r="D38087"/>
    </row>
    <row r="38088" spans="4:4">
      <c r="D38088"/>
    </row>
    <row r="38089" spans="4:4">
      <c r="D38089"/>
    </row>
    <row r="38090" spans="4:4">
      <c r="D38090"/>
    </row>
    <row r="38091" spans="4:4">
      <c r="D38091"/>
    </row>
    <row r="38092" spans="4:4">
      <c r="D38092"/>
    </row>
    <row r="38093" spans="4:4">
      <c r="D38093"/>
    </row>
    <row r="38094" spans="4:4">
      <c r="D38094"/>
    </row>
    <row r="38095" spans="4:4">
      <c r="D38095"/>
    </row>
    <row r="38096" spans="4:4">
      <c r="D38096"/>
    </row>
    <row r="38097" spans="4:4">
      <c r="D38097"/>
    </row>
    <row r="38098" spans="4:4">
      <c r="D38098"/>
    </row>
    <row r="38099" spans="4:4">
      <c r="D38099"/>
    </row>
    <row r="38100" spans="4:4">
      <c r="D38100"/>
    </row>
    <row r="38101" spans="4:4">
      <c r="D38101"/>
    </row>
    <row r="38102" spans="4:4">
      <c r="D38102"/>
    </row>
    <row r="38103" spans="4:4">
      <c r="D38103"/>
    </row>
    <row r="38104" spans="4:4">
      <c r="D38104"/>
    </row>
    <row r="38105" spans="4:4">
      <c r="D38105"/>
    </row>
    <row r="38106" spans="4:4">
      <c r="D38106"/>
    </row>
    <row r="38107" spans="4:4">
      <c r="D38107"/>
    </row>
    <row r="38108" spans="4:4">
      <c r="D38108"/>
    </row>
    <row r="38109" spans="4:4">
      <c r="D38109"/>
    </row>
    <row r="38110" spans="4:4">
      <c r="D38110"/>
    </row>
    <row r="38111" spans="4:4">
      <c r="D38111"/>
    </row>
    <row r="38112" spans="4:4">
      <c r="D38112"/>
    </row>
    <row r="38113" spans="4:4">
      <c r="D38113"/>
    </row>
    <row r="38114" spans="4:4">
      <c r="D38114"/>
    </row>
    <row r="38115" spans="4:4">
      <c r="D38115"/>
    </row>
    <row r="38116" spans="4:4">
      <c r="D38116"/>
    </row>
    <row r="38117" spans="4:4">
      <c r="D38117"/>
    </row>
    <row r="38118" spans="4:4">
      <c r="D38118"/>
    </row>
    <row r="38119" spans="4:4">
      <c r="D38119"/>
    </row>
    <row r="38120" spans="4:4">
      <c r="D38120"/>
    </row>
    <row r="38121" spans="4:4">
      <c r="D38121"/>
    </row>
    <row r="38122" spans="4:4">
      <c r="D38122"/>
    </row>
    <row r="38123" spans="4:4">
      <c r="D38123"/>
    </row>
    <row r="38124" spans="4:4">
      <c r="D38124"/>
    </row>
    <row r="38125" spans="4:4">
      <c r="D38125"/>
    </row>
    <row r="38126" spans="4:4">
      <c r="D38126"/>
    </row>
    <row r="38127" spans="4:4">
      <c r="D38127"/>
    </row>
    <row r="38128" spans="4:4">
      <c r="D38128"/>
    </row>
    <row r="38129" spans="4:4">
      <c r="D38129"/>
    </row>
    <row r="38130" spans="4:4">
      <c r="D38130"/>
    </row>
    <row r="38131" spans="4:4">
      <c r="D38131"/>
    </row>
    <row r="38132" spans="4:4">
      <c r="D38132"/>
    </row>
    <row r="38133" spans="4:4">
      <c r="D38133"/>
    </row>
    <row r="38134" spans="4:4">
      <c r="D38134"/>
    </row>
    <row r="38135" spans="4:4">
      <c r="D38135"/>
    </row>
    <row r="38136" spans="4:4">
      <c r="D38136"/>
    </row>
    <row r="38137" spans="4:4">
      <c r="D38137"/>
    </row>
    <row r="38138" spans="4:4">
      <c r="D38138"/>
    </row>
    <row r="38139" spans="4:4">
      <c r="D38139"/>
    </row>
    <row r="38140" spans="4:4">
      <c r="D38140"/>
    </row>
    <row r="38141" spans="4:4">
      <c r="D38141"/>
    </row>
    <row r="38142" spans="4:4">
      <c r="D38142"/>
    </row>
    <row r="38143" spans="4:4">
      <c r="D38143"/>
    </row>
    <row r="38144" spans="4:4">
      <c r="D38144"/>
    </row>
    <row r="38145" spans="4:4">
      <c r="D38145"/>
    </row>
    <row r="38146" spans="4:4">
      <c r="D38146"/>
    </row>
    <row r="38147" spans="4:4">
      <c r="D38147"/>
    </row>
    <row r="38148" spans="4:4">
      <c r="D38148"/>
    </row>
    <row r="38149" spans="4:4">
      <c r="D38149"/>
    </row>
    <row r="38150" spans="4:4">
      <c r="D38150"/>
    </row>
    <row r="38151" spans="4:4">
      <c r="D38151"/>
    </row>
    <row r="38152" spans="4:4">
      <c r="D38152"/>
    </row>
    <row r="38153" spans="4:4">
      <c r="D38153"/>
    </row>
    <row r="38154" spans="4:4">
      <c r="D38154"/>
    </row>
    <row r="38155" spans="4:4">
      <c r="D38155"/>
    </row>
    <row r="38156" spans="4:4">
      <c r="D38156"/>
    </row>
    <row r="38157" spans="4:4">
      <c r="D38157"/>
    </row>
    <row r="38158" spans="4:4">
      <c r="D38158"/>
    </row>
    <row r="38159" spans="4:4">
      <c r="D38159"/>
    </row>
    <row r="38160" spans="4:4">
      <c r="D38160"/>
    </row>
    <row r="38161" spans="4:4">
      <c r="D38161"/>
    </row>
    <row r="38162" spans="4:4">
      <c r="D38162"/>
    </row>
    <row r="38163" spans="4:4">
      <c r="D38163"/>
    </row>
    <row r="38164" spans="4:4">
      <c r="D38164"/>
    </row>
    <row r="38165" spans="4:4">
      <c r="D38165"/>
    </row>
    <row r="38166" spans="4:4">
      <c r="D38166"/>
    </row>
    <row r="38167" spans="4:4">
      <c r="D38167"/>
    </row>
    <row r="38168" spans="4:4">
      <c r="D38168"/>
    </row>
    <row r="38169" spans="4:4">
      <c r="D38169"/>
    </row>
    <row r="38170" spans="4:4">
      <c r="D38170"/>
    </row>
    <row r="38171" spans="4:4">
      <c r="D38171"/>
    </row>
    <row r="38172" spans="4:4">
      <c r="D38172"/>
    </row>
    <row r="38173" spans="4:4">
      <c r="D38173"/>
    </row>
    <row r="38174" spans="4:4">
      <c r="D38174"/>
    </row>
    <row r="38175" spans="4:4">
      <c r="D38175"/>
    </row>
    <row r="38176" spans="4:4">
      <c r="D38176"/>
    </row>
    <row r="38177" spans="4:4">
      <c r="D38177"/>
    </row>
    <row r="38178" spans="4:4">
      <c r="D38178"/>
    </row>
    <row r="38179" spans="4:4">
      <c r="D38179"/>
    </row>
    <row r="38180" spans="4:4">
      <c r="D38180"/>
    </row>
    <row r="38181" spans="4:4">
      <c r="D38181"/>
    </row>
    <row r="38182" spans="4:4">
      <c r="D38182"/>
    </row>
    <row r="38183" spans="4:4">
      <c r="D38183"/>
    </row>
    <row r="38184" spans="4:4">
      <c r="D38184"/>
    </row>
    <row r="38185" spans="4:4">
      <c r="D38185"/>
    </row>
    <row r="38186" spans="4:4">
      <c r="D38186"/>
    </row>
    <row r="38187" spans="4:4">
      <c r="D38187"/>
    </row>
    <row r="38188" spans="4:4">
      <c r="D38188"/>
    </row>
    <row r="38189" spans="4:4">
      <c r="D38189"/>
    </row>
    <row r="38190" spans="4:4">
      <c r="D38190"/>
    </row>
    <row r="38191" spans="4:4">
      <c r="D38191"/>
    </row>
    <row r="38192" spans="4:4">
      <c r="D38192"/>
    </row>
    <row r="38193" spans="4:4">
      <c r="D38193"/>
    </row>
    <row r="38194" spans="4:4">
      <c r="D38194"/>
    </row>
    <row r="38195" spans="4:4">
      <c r="D38195"/>
    </row>
    <row r="38196" spans="4:4">
      <c r="D38196"/>
    </row>
    <row r="38197" spans="4:4">
      <c r="D38197"/>
    </row>
    <row r="38198" spans="4:4">
      <c r="D38198"/>
    </row>
    <row r="38199" spans="4:4">
      <c r="D38199"/>
    </row>
    <row r="38200" spans="4:4">
      <c r="D38200"/>
    </row>
    <row r="38201" spans="4:4">
      <c r="D38201"/>
    </row>
    <row r="38202" spans="4:4">
      <c r="D38202"/>
    </row>
    <row r="38203" spans="4:4">
      <c r="D38203"/>
    </row>
    <row r="38204" spans="4:4">
      <c r="D38204"/>
    </row>
    <row r="38205" spans="4:4">
      <c r="D38205"/>
    </row>
    <row r="38206" spans="4:4">
      <c r="D38206"/>
    </row>
    <row r="38207" spans="4:4">
      <c r="D38207"/>
    </row>
    <row r="38208" spans="4:4">
      <c r="D38208"/>
    </row>
    <row r="38209" spans="4:4">
      <c r="D38209"/>
    </row>
    <row r="38210" spans="4:4">
      <c r="D38210"/>
    </row>
    <row r="38211" spans="4:4">
      <c r="D38211"/>
    </row>
    <row r="38212" spans="4:4">
      <c r="D38212"/>
    </row>
    <row r="38213" spans="4:4">
      <c r="D38213"/>
    </row>
    <row r="38214" spans="4:4">
      <c r="D38214"/>
    </row>
    <row r="38215" spans="4:4">
      <c r="D38215"/>
    </row>
    <row r="38216" spans="4:4">
      <c r="D38216"/>
    </row>
    <row r="38217" spans="4:4">
      <c r="D38217"/>
    </row>
    <row r="38218" spans="4:4">
      <c r="D38218"/>
    </row>
    <row r="38219" spans="4:4">
      <c r="D38219"/>
    </row>
    <row r="38220" spans="4:4">
      <c r="D38220"/>
    </row>
    <row r="38221" spans="4:4">
      <c r="D38221"/>
    </row>
    <row r="38222" spans="4:4">
      <c r="D38222"/>
    </row>
    <row r="38223" spans="4:4">
      <c r="D38223"/>
    </row>
    <row r="38224" spans="4:4">
      <c r="D38224"/>
    </row>
    <row r="38225" spans="4:4">
      <c r="D38225"/>
    </row>
    <row r="38226" spans="4:4">
      <c r="D38226"/>
    </row>
    <row r="38227" spans="4:4">
      <c r="D38227"/>
    </row>
    <row r="38228" spans="4:4">
      <c r="D38228"/>
    </row>
    <row r="38229" spans="4:4">
      <c r="D38229"/>
    </row>
    <row r="38230" spans="4:4">
      <c r="D38230"/>
    </row>
    <row r="38231" spans="4:4">
      <c r="D38231"/>
    </row>
    <row r="38232" spans="4:4">
      <c r="D38232"/>
    </row>
    <row r="38233" spans="4:4">
      <c r="D38233"/>
    </row>
    <row r="38234" spans="4:4">
      <c r="D38234"/>
    </row>
    <row r="38235" spans="4:4">
      <c r="D38235"/>
    </row>
    <row r="38236" spans="4:4">
      <c r="D38236"/>
    </row>
    <row r="38237" spans="4:4">
      <c r="D38237"/>
    </row>
    <row r="38238" spans="4:4">
      <c r="D38238"/>
    </row>
    <row r="38239" spans="4:4">
      <c r="D38239"/>
    </row>
    <row r="38240" spans="4:4">
      <c r="D38240"/>
    </row>
    <row r="38241" spans="4:4">
      <c r="D38241"/>
    </row>
    <row r="38242" spans="4:4">
      <c r="D38242"/>
    </row>
    <row r="38243" spans="4:4">
      <c r="D38243"/>
    </row>
    <row r="38244" spans="4:4">
      <c r="D38244"/>
    </row>
    <row r="38245" spans="4:4">
      <c r="D38245"/>
    </row>
    <row r="38246" spans="4:4">
      <c r="D38246"/>
    </row>
    <row r="38247" spans="4:4">
      <c r="D38247"/>
    </row>
    <row r="38248" spans="4:4">
      <c r="D38248"/>
    </row>
    <row r="38249" spans="4:4">
      <c r="D38249"/>
    </row>
    <row r="38250" spans="4:4">
      <c r="D38250"/>
    </row>
    <row r="38251" spans="4:4">
      <c r="D38251"/>
    </row>
    <row r="38252" spans="4:4">
      <c r="D38252"/>
    </row>
    <row r="38253" spans="4:4">
      <c r="D38253"/>
    </row>
    <row r="38254" spans="4:4">
      <c r="D38254"/>
    </row>
    <row r="38255" spans="4:4">
      <c r="D38255"/>
    </row>
    <row r="38256" spans="4:4">
      <c r="D38256"/>
    </row>
    <row r="38257" spans="4:4">
      <c r="D38257"/>
    </row>
    <row r="38258" spans="4:4">
      <c r="D38258"/>
    </row>
    <row r="38259" spans="4:4">
      <c r="D38259"/>
    </row>
    <row r="38260" spans="4:4">
      <c r="D38260"/>
    </row>
    <row r="38261" spans="4:4">
      <c r="D38261"/>
    </row>
    <row r="38262" spans="4:4">
      <c r="D38262"/>
    </row>
    <row r="38263" spans="4:4">
      <c r="D38263"/>
    </row>
    <row r="38264" spans="4:4">
      <c r="D38264"/>
    </row>
    <row r="38265" spans="4:4">
      <c r="D38265"/>
    </row>
    <row r="38266" spans="4:4">
      <c r="D38266"/>
    </row>
    <row r="38267" spans="4:4">
      <c r="D38267"/>
    </row>
    <row r="38268" spans="4:4">
      <c r="D38268"/>
    </row>
    <row r="38269" spans="4:4">
      <c r="D38269"/>
    </row>
    <row r="38270" spans="4:4">
      <c r="D38270"/>
    </row>
    <row r="38271" spans="4:4">
      <c r="D38271"/>
    </row>
    <row r="38272" spans="4:4">
      <c r="D38272"/>
    </row>
    <row r="38273" spans="4:4">
      <c r="D38273"/>
    </row>
    <row r="38274" spans="4:4">
      <c r="D38274"/>
    </row>
    <row r="38275" spans="4:4">
      <c r="D38275"/>
    </row>
    <row r="38276" spans="4:4">
      <c r="D38276"/>
    </row>
    <row r="38277" spans="4:4">
      <c r="D38277"/>
    </row>
    <row r="38278" spans="4:4">
      <c r="D38278"/>
    </row>
    <row r="38279" spans="4:4">
      <c r="D38279"/>
    </row>
    <row r="38280" spans="4:4">
      <c r="D38280"/>
    </row>
    <row r="38281" spans="4:4">
      <c r="D38281"/>
    </row>
    <row r="38282" spans="4:4">
      <c r="D38282"/>
    </row>
    <row r="38283" spans="4:4">
      <c r="D38283"/>
    </row>
    <row r="38284" spans="4:4">
      <c r="D38284"/>
    </row>
    <row r="38285" spans="4:4">
      <c r="D38285"/>
    </row>
    <row r="38286" spans="4:4">
      <c r="D38286"/>
    </row>
    <row r="38287" spans="4:4">
      <c r="D38287"/>
    </row>
    <row r="38288" spans="4:4">
      <c r="D38288"/>
    </row>
    <row r="38289" spans="4:4">
      <c r="D38289"/>
    </row>
    <row r="38290" spans="4:4">
      <c r="D38290"/>
    </row>
    <row r="38291" spans="4:4">
      <c r="D38291"/>
    </row>
    <row r="38292" spans="4:4">
      <c r="D38292"/>
    </row>
    <row r="38293" spans="4:4">
      <c r="D38293"/>
    </row>
    <row r="38294" spans="4:4">
      <c r="D38294"/>
    </row>
    <row r="38295" spans="4:4">
      <c r="D38295"/>
    </row>
    <row r="38296" spans="4:4">
      <c r="D38296"/>
    </row>
    <row r="38297" spans="4:4">
      <c r="D38297"/>
    </row>
    <row r="38298" spans="4:4">
      <c r="D38298"/>
    </row>
    <row r="38299" spans="4:4">
      <c r="D38299"/>
    </row>
    <row r="38300" spans="4:4">
      <c r="D38300"/>
    </row>
    <row r="38301" spans="4:4">
      <c r="D38301"/>
    </row>
    <row r="38302" spans="4:4">
      <c r="D38302"/>
    </row>
    <row r="38303" spans="4:4">
      <c r="D38303"/>
    </row>
    <row r="38304" spans="4:4">
      <c r="D38304"/>
    </row>
    <row r="38305" spans="4:4">
      <c r="D38305"/>
    </row>
    <row r="38306" spans="4:4">
      <c r="D38306"/>
    </row>
    <row r="38307" spans="4:4">
      <c r="D38307"/>
    </row>
    <row r="38308" spans="4:4">
      <c r="D38308"/>
    </row>
    <row r="38309" spans="4:4">
      <c r="D38309"/>
    </row>
    <row r="38310" spans="4:4">
      <c r="D38310"/>
    </row>
    <row r="38311" spans="4:4">
      <c r="D38311"/>
    </row>
    <row r="38312" spans="4:4">
      <c r="D38312"/>
    </row>
    <row r="38313" spans="4:4">
      <c r="D38313"/>
    </row>
    <row r="38314" spans="4:4">
      <c r="D38314"/>
    </row>
    <row r="38315" spans="4:4">
      <c r="D38315"/>
    </row>
    <row r="38316" spans="4:4">
      <c r="D38316"/>
    </row>
    <row r="38317" spans="4:4">
      <c r="D38317"/>
    </row>
    <row r="38318" spans="4:4">
      <c r="D38318"/>
    </row>
    <row r="38319" spans="4:4">
      <c r="D38319"/>
    </row>
    <row r="38320" spans="4:4">
      <c r="D38320"/>
    </row>
    <row r="38321" spans="4:4">
      <c r="D38321"/>
    </row>
    <row r="38322" spans="4:4">
      <c r="D38322"/>
    </row>
    <row r="38323" spans="4:4">
      <c r="D38323"/>
    </row>
    <row r="38324" spans="4:4">
      <c r="D38324"/>
    </row>
    <row r="38325" spans="4:4">
      <c r="D38325"/>
    </row>
    <row r="38326" spans="4:4">
      <c r="D38326"/>
    </row>
    <row r="38327" spans="4:4">
      <c r="D38327"/>
    </row>
    <row r="38328" spans="4:4">
      <c r="D38328"/>
    </row>
    <row r="38329" spans="4:4">
      <c r="D38329"/>
    </row>
    <row r="38330" spans="4:4">
      <c r="D38330"/>
    </row>
    <row r="38331" spans="4:4">
      <c r="D38331"/>
    </row>
    <row r="38332" spans="4:4">
      <c r="D38332"/>
    </row>
    <row r="38333" spans="4:4">
      <c r="D38333"/>
    </row>
    <row r="38334" spans="4:4">
      <c r="D38334"/>
    </row>
    <row r="38335" spans="4:4">
      <c r="D38335"/>
    </row>
    <row r="38336" spans="4:4">
      <c r="D38336"/>
    </row>
    <row r="38337" spans="4:4">
      <c r="D38337"/>
    </row>
    <row r="38338" spans="4:4">
      <c r="D38338"/>
    </row>
    <row r="38339" spans="4:4">
      <c r="D38339"/>
    </row>
    <row r="38340" spans="4:4">
      <c r="D38340"/>
    </row>
    <row r="38341" spans="4:4">
      <c r="D38341"/>
    </row>
    <row r="38342" spans="4:4">
      <c r="D38342"/>
    </row>
    <row r="38343" spans="4:4">
      <c r="D38343"/>
    </row>
    <row r="38344" spans="4:4">
      <c r="D38344"/>
    </row>
    <row r="38345" spans="4:4">
      <c r="D38345"/>
    </row>
    <row r="38346" spans="4:4">
      <c r="D38346"/>
    </row>
    <row r="38347" spans="4:4">
      <c r="D38347"/>
    </row>
    <row r="38348" spans="4:4">
      <c r="D38348"/>
    </row>
    <row r="38349" spans="4:4">
      <c r="D38349"/>
    </row>
    <row r="38350" spans="4:4">
      <c r="D38350"/>
    </row>
    <row r="38351" spans="4:4">
      <c r="D38351"/>
    </row>
    <row r="38352" spans="4:4">
      <c r="D38352"/>
    </row>
    <row r="38353" spans="4:4">
      <c r="D38353"/>
    </row>
    <row r="38354" spans="4:4">
      <c r="D38354"/>
    </row>
    <row r="38355" spans="4:4">
      <c r="D38355"/>
    </row>
    <row r="38356" spans="4:4">
      <c r="D38356"/>
    </row>
    <row r="38357" spans="4:4">
      <c r="D38357"/>
    </row>
    <row r="38358" spans="4:4">
      <c r="D38358"/>
    </row>
    <row r="38359" spans="4:4">
      <c r="D38359"/>
    </row>
    <row r="38360" spans="4:4">
      <c r="D38360"/>
    </row>
    <row r="38361" spans="4:4">
      <c r="D38361"/>
    </row>
    <row r="38362" spans="4:4">
      <c r="D38362"/>
    </row>
    <row r="38363" spans="4:4">
      <c r="D38363"/>
    </row>
    <row r="38364" spans="4:4">
      <c r="D38364"/>
    </row>
    <row r="38365" spans="4:4">
      <c r="D38365"/>
    </row>
    <row r="38366" spans="4:4">
      <c r="D38366"/>
    </row>
    <row r="38367" spans="4:4">
      <c r="D38367"/>
    </row>
    <row r="38368" spans="4:4">
      <c r="D38368"/>
    </row>
    <row r="38369" spans="4:4">
      <c r="D38369"/>
    </row>
    <row r="38370" spans="4:4">
      <c r="D38370"/>
    </row>
    <row r="38371" spans="4:4">
      <c r="D38371"/>
    </row>
    <row r="38372" spans="4:4">
      <c r="D38372"/>
    </row>
    <row r="38373" spans="4:4">
      <c r="D38373"/>
    </row>
    <row r="38374" spans="4:4">
      <c r="D38374"/>
    </row>
    <row r="38375" spans="4:4">
      <c r="D38375"/>
    </row>
    <row r="38376" spans="4:4">
      <c r="D38376"/>
    </row>
    <row r="38377" spans="4:4">
      <c r="D38377"/>
    </row>
    <row r="38378" spans="4:4">
      <c r="D38378"/>
    </row>
    <row r="38379" spans="4:4">
      <c r="D38379"/>
    </row>
    <row r="38380" spans="4:4">
      <c r="D38380"/>
    </row>
    <row r="38381" spans="4:4">
      <c r="D38381"/>
    </row>
    <row r="38382" spans="4:4">
      <c r="D38382"/>
    </row>
    <row r="38383" spans="4:4">
      <c r="D38383"/>
    </row>
    <row r="38384" spans="4:4">
      <c r="D38384"/>
    </row>
    <row r="38385" spans="4:4">
      <c r="D38385"/>
    </row>
    <row r="38386" spans="4:4">
      <c r="D38386"/>
    </row>
    <row r="38387" spans="4:4">
      <c r="D38387"/>
    </row>
    <row r="38388" spans="4:4">
      <c r="D38388"/>
    </row>
    <row r="38389" spans="4:4">
      <c r="D38389"/>
    </row>
    <row r="38390" spans="4:4">
      <c r="D38390"/>
    </row>
    <row r="38391" spans="4:4">
      <c r="D38391"/>
    </row>
    <row r="38392" spans="4:4">
      <c r="D38392"/>
    </row>
    <row r="38393" spans="4:4">
      <c r="D38393"/>
    </row>
    <row r="38394" spans="4:4">
      <c r="D38394"/>
    </row>
    <row r="38395" spans="4:4">
      <c r="D38395"/>
    </row>
    <row r="38396" spans="4:4">
      <c r="D38396"/>
    </row>
    <row r="38397" spans="4:4">
      <c r="D38397"/>
    </row>
    <row r="38398" spans="4:4">
      <c r="D38398"/>
    </row>
    <row r="38399" spans="4:4">
      <c r="D38399"/>
    </row>
    <row r="38400" spans="4:4">
      <c r="D38400"/>
    </row>
    <row r="38401" spans="4:4">
      <c r="D38401"/>
    </row>
    <row r="38402" spans="4:4">
      <c r="D38402"/>
    </row>
    <row r="38403" spans="4:4">
      <c r="D38403"/>
    </row>
    <row r="38404" spans="4:4">
      <c r="D38404"/>
    </row>
    <row r="38405" spans="4:4">
      <c r="D38405"/>
    </row>
    <row r="38406" spans="4:4">
      <c r="D38406"/>
    </row>
    <row r="38407" spans="4:4">
      <c r="D38407"/>
    </row>
    <row r="38408" spans="4:4">
      <c r="D38408"/>
    </row>
    <row r="38409" spans="4:4">
      <c r="D38409"/>
    </row>
    <row r="38410" spans="4:4">
      <c r="D38410"/>
    </row>
    <row r="38411" spans="4:4">
      <c r="D38411"/>
    </row>
    <row r="38412" spans="4:4">
      <c r="D38412"/>
    </row>
    <row r="38413" spans="4:4">
      <c r="D38413"/>
    </row>
    <row r="38414" spans="4:4">
      <c r="D38414"/>
    </row>
    <row r="38415" spans="4:4">
      <c r="D38415"/>
    </row>
    <row r="38416" spans="4:4">
      <c r="D38416"/>
    </row>
    <row r="38417" spans="4:4">
      <c r="D38417"/>
    </row>
    <row r="38418" spans="4:4">
      <c r="D38418"/>
    </row>
    <row r="38419" spans="4:4">
      <c r="D38419"/>
    </row>
    <row r="38420" spans="4:4">
      <c r="D38420"/>
    </row>
    <row r="38421" spans="4:4">
      <c r="D38421"/>
    </row>
    <row r="38422" spans="4:4">
      <c r="D38422"/>
    </row>
    <row r="38423" spans="4:4">
      <c r="D38423"/>
    </row>
    <row r="38424" spans="4:4">
      <c r="D38424"/>
    </row>
    <row r="38425" spans="4:4">
      <c r="D38425"/>
    </row>
    <row r="38426" spans="4:4">
      <c r="D38426"/>
    </row>
    <row r="38427" spans="4:4">
      <c r="D38427"/>
    </row>
    <row r="38428" spans="4:4">
      <c r="D38428"/>
    </row>
    <row r="38429" spans="4:4">
      <c r="D38429"/>
    </row>
    <row r="38430" spans="4:4">
      <c r="D38430"/>
    </row>
    <row r="38431" spans="4:4">
      <c r="D38431"/>
    </row>
    <row r="38432" spans="4:4">
      <c r="D38432"/>
    </row>
    <row r="38433" spans="4:4">
      <c r="D38433"/>
    </row>
    <row r="38434" spans="4:4">
      <c r="D38434"/>
    </row>
    <row r="38435" spans="4:4">
      <c r="D38435"/>
    </row>
    <row r="38436" spans="4:4">
      <c r="D38436"/>
    </row>
    <row r="38437" spans="4:4">
      <c r="D38437"/>
    </row>
    <row r="38438" spans="4:4">
      <c r="D38438"/>
    </row>
    <row r="38439" spans="4:4">
      <c r="D38439"/>
    </row>
    <row r="38440" spans="4:4">
      <c r="D38440"/>
    </row>
    <row r="38441" spans="4:4">
      <c r="D38441"/>
    </row>
    <row r="38442" spans="4:4">
      <c r="D38442"/>
    </row>
    <row r="38443" spans="4:4">
      <c r="D38443"/>
    </row>
    <row r="38444" spans="4:4">
      <c r="D38444"/>
    </row>
    <row r="38445" spans="4:4">
      <c r="D38445"/>
    </row>
    <row r="38446" spans="4:4">
      <c r="D38446"/>
    </row>
    <row r="38447" spans="4:4">
      <c r="D38447"/>
    </row>
    <row r="38448" spans="4:4">
      <c r="D38448"/>
    </row>
    <row r="38449" spans="4:4">
      <c r="D38449"/>
    </row>
    <row r="38450" spans="4:4">
      <c r="D38450"/>
    </row>
    <row r="38451" spans="4:4">
      <c r="D38451"/>
    </row>
    <row r="38452" spans="4:4">
      <c r="D38452"/>
    </row>
    <row r="38453" spans="4:4">
      <c r="D38453"/>
    </row>
    <row r="38454" spans="4:4">
      <c r="D38454"/>
    </row>
    <row r="38455" spans="4:4">
      <c r="D38455"/>
    </row>
    <row r="38456" spans="4:4">
      <c r="D38456"/>
    </row>
    <row r="38457" spans="4:4">
      <c r="D38457"/>
    </row>
    <row r="38458" spans="4:4">
      <c r="D38458"/>
    </row>
    <row r="38459" spans="4:4">
      <c r="D38459"/>
    </row>
    <row r="38460" spans="4:4">
      <c r="D38460"/>
    </row>
    <row r="38461" spans="4:4">
      <c r="D38461"/>
    </row>
    <row r="38462" spans="4:4">
      <c r="D38462"/>
    </row>
    <row r="38463" spans="4:4">
      <c r="D38463"/>
    </row>
    <row r="38464" spans="4:4">
      <c r="D38464"/>
    </row>
    <row r="38465" spans="4:4">
      <c r="D38465"/>
    </row>
    <row r="38466" spans="4:4">
      <c r="D38466"/>
    </row>
    <row r="38467" spans="4:4">
      <c r="D38467"/>
    </row>
    <row r="38468" spans="4:4">
      <c r="D38468"/>
    </row>
    <row r="38469" spans="4:4">
      <c r="D38469"/>
    </row>
    <row r="38470" spans="4:4">
      <c r="D38470"/>
    </row>
    <row r="38471" spans="4:4">
      <c r="D38471"/>
    </row>
    <row r="38472" spans="4:4">
      <c r="D38472"/>
    </row>
    <row r="38473" spans="4:4">
      <c r="D38473"/>
    </row>
    <row r="38474" spans="4:4">
      <c r="D38474"/>
    </row>
    <row r="38475" spans="4:4">
      <c r="D38475"/>
    </row>
    <row r="38476" spans="4:4">
      <c r="D38476"/>
    </row>
    <row r="38477" spans="4:4">
      <c r="D38477"/>
    </row>
    <row r="38478" spans="4:4">
      <c r="D38478"/>
    </row>
    <row r="38479" spans="4:4">
      <c r="D38479"/>
    </row>
    <row r="38480" spans="4:4">
      <c r="D38480"/>
    </row>
    <row r="38481" spans="4:4">
      <c r="D38481"/>
    </row>
    <row r="38482" spans="4:4">
      <c r="D38482"/>
    </row>
    <row r="38483" spans="4:4">
      <c r="D38483"/>
    </row>
    <row r="38484" spans="4:4">
      <c r="D38484"/>
    </row>
    <row r="38485" spans="4:4">
      <c r="D38485"/>
    </row>
    <row r="38486" spans="4:4">
      <c r="D38486"/>
    </row>
    <row r="38487" spans="4:4">
      <c r="D38487"/>
    </row>
    <row r="38488" spans="4:4">
      <c r="D38488"/>
    </row>
    <row r="38489" spans="4:4">
      <c r="D38489"/>
    </row>
    <row r="38490" spans="4:4">
      <c r="D38490"/>
    </row>
    <row r="38491" spans="4:4">
      <c r="D38491"/>
    </row>
    <row r="38492" spans="4:4">
      <c r="D38492"/>
    </row>
    <row r="38493" spans="4:4">
      <c r="D38493"/>
    </row>
    <row r="38494" spans="4:4">
      <c r="D38494"/>
    </row>
    <row r="38495" spans="4:4">
      <c r="D38495"/>
    </row>
    <row r="38496" spans="4:4">
      <c r="D38496"/>
    </row>
    <row r="38497" spans="4:4">
      <c r="D38497"/>
    </row>
    <row r="38498" spans="4:4">
      <c r="D38498"/>
    </row>
    <row r="38499" spans="4:4">
      <c r="D38499"/>
    </row>
    <row r="38500" spans="4:4">
      <c r="D38500"/>
    </row>
    <row r="38501" spans="4:4">
      <c r="D38501"/>
    </row>
    <row r="38502" spans="4:4">
      <c r="D38502"/>
    </row>
    <row r="38503" spans="4:4">
      <c r="D38503"/>
    </row>
    <row r="38504" spans="4:4">
      <c r="D38504"/>
    </row>
    <row r="38505" spans="4:4">
      <c r="D38505"/>
    </row>
    <row r="38506" spans="4:4">
      <c r="D38506"/>
    </row>
    <row r="38507" spans="4:4">
      <c r="D38507"/>
    </row>
    <row r="38508" spans="4:4">
      <c r="D38508"/>
    </row>
    <row r="38509" spans="4:4">
      <c r="D38509"/>
    </row>
    <row r="38510" spans="4:4">
      <c r="D38510"/>
    </row>
    <row r="38511" spans="4:4">
      <c r="D38511"/>
    </row>
    <row r="38512" spans="4:4">
      <c r="D38512"/>
    </row>
    <row r="38513" spans="4:4">
      <c r="D38513"/>
    </row>
    <row r="38514" spans="4:4">
      <c r="D38514"/>
    </row>
    <row r="38515" spans="4:4">
      <c r="D38515"/>
    </row>
    <row r="38516" spans="4:4">
      <c r="D38516"/>
    </row>
    <row r="38517" spans="4:4">
      <c r="D38517"/>
    </row>
    <row r="38518" spans="4:4">
      <c r="D38518"/>
    </row>
    <row r="38519" spans="4:4">
      <c r="D38519"/>
    </row>
    <row r="38520" spans="4:4">
      <c r="D38520"/>
    </row>
    <row r="38521" spans="4:4">
      <c r="D38521"/>
    </row>
    <row r="38522" spans="4:4">
      <c r="D38522"/>
    </row>
    <row r="38523" spans="4:4">
      <c r="D38523"/>
    </row>
    <row r="38524" spans="4:4">
      <c r="D38524"/>
    </row>
    <row r="38525" spans="4:4">
      <c r="D38525"/>
    </row>
    <row r="38526" spans="4:4">
      <c r="D38526"/>
    </row>
    <row r="38527" spans="4:4">
      <c r="D38527"/>
    </row>
    <row r="38528" spans="4:4">
      <c r="D38528"/>
    </row>
    <row r="38529" spans="4:4">
      <c r="D38529"/>
    </row>
    <row r="38530" spans="4:4">
      <c r="D38530"/>
    </row>
    <row r="38531" spans="4:4">
      <c r="D38531"/>
    </row>
    <row r="38532" spans="4:4">
      <c r="D38532"/>
    </row>
    <row r="38533" spans="4:4">
      <c r="D38533"/>
    </row>
    <row r="38534" spans="4:4">
      <c r="D38534"/>
    </row>
    <row r="38535" spans="4:4">
      <c r="D38535"/>
    </row>
    <row r="38536" spans="4:4">
      <c r="D38536"/>
    </row>
    <row r="38537" spans="4:4">
      <c r="D38537"/>
    </row>
    <row r="38538" spans="4:4">
      <c r="D38538"/>
    </row>
    <row r="38539" spans="4:4">
      <c r="D38539"/>
    </row>
    <row r="38540" spans="4:4">
      <c r="D38540"/>
    </row>
    <row r="38541" spans="4:4">
      <c r="D38541"/>
    </row>
    <row r="38542" spans="4:4">
      <c r="D38542"/>
    </row>
    <row r="38543" spans="4:4">
      <c r="D38543"/>
    </row>
    <row r="38544" spans="4:4">
      <c r="D38544"/>
    </row>
    <row r="38545" spans="4:4">
      <c r="D38545"/>
    </row>
    <row r="38546" spans="4:4">
      <c r="D38546"/>
    </row>
    <row r="38547" spans="4:4">
      <c r="D38547"/>
    </row>
    <row r="38548" spans="4:4">
      <c r="D38548"/>
    </row>
    <row r="38549" spans="4:4">
      <c r="D38549"/>
    </row>
    <row r="38550" spans="4:4">
      <c r="D38550"/>
    </row>
    <row r="38551" spans="4:4">
      <c r="D38551"/>
    </row>
    <row r="38552" spans="4:4">
      <c r="D38552"/>
    </row>
    <row r="38553" spans="4:4">
      <c r="D38553"/>
    </row>
    <row r="38554" spans="4:4">
      <c r="D38554"/>
    </row>
    <row r="38555" spans="4:4">
      <c r="D38555"/>
    </row>
    <row r="38556" spans="4:4">
      <c r="D38556"/>
    </row>
    <row r="38557" spans="4:4">
      <c r="D38557"/>
    </row>
    <row r="38558" spans="4:4">
      <c r="D38558"/>
    </row>
    <row r="38559" spans="4:4">
      <c r="D38559"/>
    </row>
    <row r="38560" spans="4:4">
      <c r="D38560"/>
    </row>
    <row r="38561" spans="4:4">
      <c r="D38561"/>
    </row>
    <row r="38562" spans="4:4">
      <c r="D38562"/>
    </row>
    <row r="38563" spans="4:4">
      <c r="D38563"/>
    </row>
    <row r="38564" spans="4:4">
      <c r="D38564"/>
    </row>
    <row r="38565" spans="4:4">
      <c r="D38565"/>
    </row>
    <row r="38566" spans="4:4">
      <c r="D38566"/>
    </row>
    <row r="38567" spans="4:4">
      <c r="D38567"/>
    </row>
    <row r="38568" spans="4:4">
      <c r="D38568"/>
    </row>
    <row r="38569" spans="4:4">
      <c r="D38569"/>
    </row>
    <row r="38570" spans="4:4">
      <c r="D38570"/>
    </row>
    <row r="38571" spans="4:4">
      <c r="D38571"/>
    </row>
    <row r="38572" spans="4:4">
      <c r="D38572"/>
    </row>
    <row r="38573" spans="4:4">
      <c r="D38573"/>
    </row>
    <row r="38574" spans="4:4">
      <c r="D38574"/>
    </row>
    <row r="38575" spans="4:4">
      <c r="D38575"/>
    </row>
    <row r="38576" spans="4:4">
      <c r="D38576"/>
    </row>
    <row r="38577" spans="4:4">
      <c r="D38577"/>
    </row>
    <row r="38578" spans="4:4">
      <c r="D38578"/>
    </row>
    <row r="38579" spans="4:4">
      <c r="D38579"/>
    </row>
    <row r="38580" spans="4:4">
      <c r="D38580"/>
    </row>
    <row r="38581" spans="4:4">
      <c r="D38581"/>
    </row>
    <row r="38582" spans="4:4">
      <c r="D38582"/>
    </row>
    <row r="38583" spans="4:4">
      <c r="D38583"/>
    </row>
    <row r="38584" spans="4:4">
      <c r="D38584"/>
    </row>
    <row r="38585" spans="4:4">
      <c r="D38585"/>
    </row>
    <row r="38586" spans="4:4">
      <c r="D38586"/>
    </row>
    <row r="38587" spans="4:4">
      <c r="D38587"/>
    </row>
    <row r="38588" spans="4:4">
      <c r="D38588"/>
    </row>
    <row r="38589" spans="4:4">
      <c r="D38589"/>
    </row>
    <row r="38590" spans="4:4">
      <c r="D38590"/>
    </row>
    <row r="38591" spans="4:4">
      <c r="D38591"/>
    </row>
    <row r="38592" spans="4:4">
      <c r="D38592"/>
    </row>
    <row r="38593" spans="4:4">
      <c r="D38593"/>
    </row>
    <row r="38594" spans="4:4">
      <c r="D38594"/>
    </row>
    <row r="38595" spans="4:4">
      <c r="D38595"/>
    </row>
    <row r="38596" spans="4:4">
      <c r="D38596"/>
    </row>
    <row r="38597" spans="4:4">
      <c r="D38597"/>
    </row>
    <row r="38598" spans="4:4">
      <c r="D38598"/>
    </row>
    <row r="38599" spans="4:4">
      <c r="D38599"/>
    </row>
    <row r="38600" spans="4:4">
      <c r="D38600"/>
    </row>
    <row r="38601" spans="4:4">
      <c r="D38601"/>
    </row>
    <row r="38602" spans="4:4">
      <c r="D38602"/>
    </row>
    <row r="38603" spans="4:4">
      <c r="D38603"/>
    </row>
    <row r="38604" spans="4:4">
      <c r="D38604"/>
    </row>
    <row r="38605" spans="4:4">
      <c r="D38605"/>
    </row>
    <row r="38606" spans="4:4">
      <c r="D38606"/>
    </row>
    <row r="38607" spans="4:4">
      <c r="D38607"/>
    </row>
    <row r="38608" spans="4:4">
      <c r="D38608"/>
    </row>
    <row r="38609" spans="4:4">
      <c r="D38609"/>
    </row>
    <row r="38610" spans="4:4">
      <c r="D38610"/>
    </row>
    <row r="38611" spans="4:4">
      <c r="D38611"/>
    </row>
    <row r="38612" spans="4:4">
      <c r="D38612"/>
    </row>
    <row r="38613" spans="4:4">
      <c r="D38613"/>
    </row>
    <row r="38614" spans="4:4">
      <c r="D38614"/>
    </row>
    <row r="38615" spans="4:4">
      <c r="D38615"/>
    </row>
    <row r="38616" spans="4:4">
      <c r="D38616"/>
    </row>
    <row r="38617" spans="4:4">
      <c r="D38617"/>
    </row>
    <row r="38618" spans="4:4">
      <c r="D38618"/>
    </row>
    <row r="38619" spans="4:4">
      <c r="D38619"/>
    </row>
    <row r="38620" spans="4:4">
      <c r="D38620"/>
    </row>
    <row r="38621" spans="4:4">
      <c r="D38621"/>
    </row>
    <row r="38622" spans="4:4">
      <c r="D38622"/>
    </row>
    <row r="38623" spans="4:4">
      <c r="D38623"/>
    </row>
    <row r="38624" spans="4:4">
      <c r="D38624"/>
    </row>
    <row r="38625" spans="4:4">
      <c r="D38625"/>
    </row>
    <row r="38626" spans="4:4">
      <c r="D38626"/>
    </row>
    <row r="38627" spans="4:4">
      <c r="D38627"/>
    </row>
    <row r="38628" spans="4:4">
      <c r="D38628"/>
    </row>
    <row r="38629" spans="4:4">
      <c r="D38629"/>
    </row>
    <row r="38630" spans="4:4">
      <c r="D38630"/>
    </row>
    <row r="38631" spans="4:4">
      <c r="D38631"/>
    </row>
    <row r="38632" spans="4:4">
      <c r="D38632"/>
    </row>
    <row r="38633" spans="4:4">
      <c r="D38633"/>
    </row>
    <row r="38634" spans="4:4">
      <c r="D38634"/>
    </row>
    <row r="38635" spans="4:4">
      <c r="D38635"/>
    </row>
    <row r="38636" spans="4:4">
      <c r="D38636"/>
    </row>
    <row r="38637" spans="4:4">
      <c r="D38637"/>
    </row>
    <row r="38638" spans="4:4">
      <c r="D38638"/>
    </row>
    <row r="38639" spans="4:4">
      <c r="D38639"/>
    </row>
    <row r="38640" spans="4:4">
      <c r="D38640"/>
    </row>
    <row r="38641" spans="4:4">
      <c r="D38641"/>
    </row>
    <row r="38642" spans="4:4">
      <c r="D38642"/>
    </row>
    <row r="38643" spans="4:4">
      <c r="D38643"/>
    </row>
    <row r="38644" spans="4:4">
      <c r="D38644"/>
    </row>
    <row r="38645" spans="4:4">
      <c r="D38645"/>
    </row>
    <row r="38646" spans="4:4">
      <c r="D38646"/>
    </row>
    <row r="38647" spans="4:4">
      <c r="D38647"/>
    </row>
    <row r="38648" spans="4:4">
      <c r="D38648"/>
    </row>
    <row r="38649" spans="4:4">
      <c r="D38649"/>
    </row>
    <row r="38650" spans="4:4">
      <c r="D38650"/>
    </row>
    <row r="38651" spans="4:4">
      <c r="D38651"/>
    </row>
    <row r="38652" spans="4:4">
      <c r="D38652"/>
    </row>
    <row r="38653" spans="4:4">
      <c r="D38653"/>
    </row>
    <row r="38654" spans="4:4">
      <c r="D38654"/>
    </row>
    <row r="38655" spans="4:4">
      <c r="D38655"/>
    </row>
    <row r="38656" spans="4:4">
      <c r="D38656"/>
    </row>
    <row r="38657" spans="4:4">
      <c r="D38657"/>
    </row>
    <row r="38658" spans="4:4">
      <c r="D38658"/>
    </row>
    <row r="38659" spans="4:4">
      <c r="D38659"/>
    </row>
    <row r="38660" spans="4:4">
      <c r="D38660"/>
    </row>
    <row r="38661" spans="4:4">
      <c r="D38661"/>
    </row>
    <row r="38662" spans="4:4">
      <c r="D38662"/>
    </row>
    <row r="38663" spans="4:4">
      <c r="D38663"/>
    </row>
    <row r="38664" spans="4:4">
      <c r="D38664"/>
    </row>
    <row r="38665" spans="4:4">
      <c r="D38665"/>
    </row>
    <row r="38666" spans="4:4">
      <c r="D38666"/>
    </row>
    <row r="38667" spans="4:4">
      <c r="D38667"/>
    </row>
    <row r="38668" spans="4:4">
      <c r="D38668"/>
    </row>
    <row r="38669" spans="4:4">
      <c r="D38669"/>
    </row>
    <row r="38670" spans="4:4">
      <c r="D38670"/>
    </row>
    <row r="38671" spans="4:4">
      <c r="D38671"/>
    </row>
    <row r="38672" spans="4:4">
      <c r="D38672"/>
    </row>
    <row r="38673" spans="4:4">
      <c r="D38673"/>
    </row>
    <row r="38674" spans="4:4">
      <c r="D38674"/>
    </row>
    <row r="38675" spans="4:4">
      <c r="D38675"/>
    </row>
    <row r="38676" spans="4:4">
      <c r="D38676"/>
    </row>
    <row r="38677" spans="4:4">
      <c r="D38677"/>
    </row>
    <row r="38678" spans="4:4">
      <c r="D38678"/>
    </row>
    <row r="38679" spans="4:4">
      <c r="D38679"/>
    </row>
    <row r="38680" spans="4:4">
      <c r="D38680"/>
    </row>
    <row r="38681" spans="4:4">
      <c r="D38681"/>
    </row>
    <row r="38682" spans="4:4">
      <c r="D38682"/>
    </row>
    <row r="38683" spans="4:4">
      <c r="D38683"/>
    </row>
    <row r="38684" spans="4:4">
      <c r="D38684"/>
    </row>
    <row r="38685" spans="4:4">
      <c r="D38685"/>
    </row>
    <row r="38686" spans="4:4">
      <c r="D38686"/>
    </row>
    <row r="38687" spans="4:4">
      <c r="D38687"/>
    </row>
    <row r="38688" spans="4:4">
      <c r="D38688"/>
    </row>
    <row r="38689" spans="4:4">
      <c r="D38689"/>
    </row>
    <row r="38690" spans="4:4">
      <c r="D38690"/>
    </row>
    <row r="38691" spans="4:4">
      <c r="D38691"/>
    </row>
    <row r="38692" spans="4:4">
      <c r="D38692"/>
    </row>
    <row r="38693" spans="4:4">
      <c r="D38693"/>
    </row>
    <row r="38694" spans="4:4">
      <c r="D38694"/>
    </row>
    <row r="38695" spans="4:4">
      <c r="D38695"/>
    </row>
    <row r="38696" spans="4:4">
      <c r="D38696"/>
    </row>
    <row r="38697" spans="4:4">
      <c r="D38697"/>
    </row>
    <row r="38698" spans="4:4">
      <c r="D38698"/>
    </row>
    <row r="38699" spans="4:4">
      <c r="D38699"/>
    </row>
    <row r="38700" spans="4:4">
      <c r="D38700"/>
    </row>
    <row r="38701" spans="4:4">
      <c r="D38701"/>
    </row>
    <row r="38702" spans="4:4">
      <c r="D38702"/>
    </row>
    <row r="38703" spans="4:4">
      <c r="D38703"/>
    </row>
    <row r="38704" spans="4:4">
      <c r="D38704"/>
    </row>
    <row r="38705" spans="4:4">
      <c r="D38705"/>
    </row>
    <row r="38706" spans="4:4">
      <c r="D38706"/>
    </row>
    <row r="38707" spans="4:4">
      <c r="D38707"/>
    </row>
    <row r="38708" spans="4:4">
      <c r="D38708"/>
    </row>
    <row r="38709" spans="4:4">
      <c r="D38709"/>
    </row>
    <row r="38710" spans="4:4">
      <c r="D38710"/>
    </row>
    <row r="38711" spans="4:4">
      <c r="D38711"/>
    </row>
    <row r="38712" spans="4:4">
      <c r="D38712"/>
    </row>
    <row r="38713" spans="4:4">
      <c r="D38713"/>
    </row>
    <row r="38714" spans="4:4">
      <c r="D38714"/>
    </row>
    <row r="38715" spans="4:4">
      <c r="D38715"/>
    </row>
    <row r="38716" spans="4:4">
      <c r="D38716"/>
    </row>
    <row r="38717" spans="4:4">
      <c r="D38717"/>
    </row>
    <row r="38718" spans="4:4">
      <c r="D38718"/>
    </row>
    <row r="38719" spans="4:4">
      <c r="D38719"/>
    </row>
    <row r="38720" spans="4:4">
      <c r="D38720"/>
    </row>
    <row r="38721" spans="4:4">
      <c r="D38721"/>
    </row>
    <row r="38722" spans="4:4">
      <c r="D38722"/>
    </row>
    <row r="38723" spans="4:4">
      <c r="D38723"/>
    </row>
    <row r="38724" spans="4:4">
      <c r="D38724"/>
    </row>
    <row r="38725" spans="4:4">
      <c r="D38725"/>
    </row>
    <row r="38726" spans="4:4">
      <c r="D38726"/>
    </row>
    <row r="38727" spans="4:4">
      <c r="D38727"/>
    </row>
    <row r="38728" spans="4:4">
      <c r="D38728"/>
    </row>
    <row r="38729" spans="4:4">
      <c r="D38729"/>
    </row>
    <row r="38730" spans="4:4">
      <c r="D38730"/>
    </row>
    <row r="38731" spans="4:4">
      <c r="D38731"/>
    </row>
    <row r="38732" spans="4:4">
      <c r="D38732"/>
    </row>
    <row r="38733" spans="4:4">
      <c r="D38733"/>
    </row>
    <row r="38734" spans="4:4">
      <c r="D38734"/>
    </row>
    <row r="38735" spans="4:4">
      <c r="D38735"/>
    </row>
    <row r="38736" spans="4:4">
      <c r="D38736"/>
    </row>
    <row r="38737" spans="4:4">
      <c r="D38737"/>
    </row>
    <row r="38738" spans="4:4">
      <c r="D38738"/>
    </row>
    <row r="38739" spans="4:4">
      <c r="D38739"/>
    </row>
    <row r="38740" spans="4:4">
      <c r="D38740"/>
    </row>
    <row r="38741" spans="4:4">
      <c r="D38741"/>
    </row>
    <row r="38742" spans="4:4">
      <c r="D38742"/>
    </row>
    <row r="38743" spans="4:4">
      <c r="D38743"/>
    </row>
    <row r="38744" spans="4:4">
      <c r="D38744"/>
    </row>
    <row r="38745" spans="4:4">
      <c r="D38745"/>
    </row>
    <row r="38746" spans="4:4">
      <c r="D38746"/>
    </row>
    <row r="38747" spans="4:4">
      <c r="D38747"/>
    </row>
    <row r="38748" spans="4:4">
      <c r="D38748"/>
    </row>
    <row r="38749" spans="4:4">
      <c r="D38749"/>
    </row>
    <row r="38750" spans="4:4">
      <c r="D38750"/>
    </row>
    <row r="38751" spans="4:4">
      <c r="D38751"/>
    </row>
    <row r="38752" spans="4:4">
      <c r="D38752"/>
    </row>
    <row r="38753" spans="4:4">
      <c r="D38753"/>
    </row>
    <row r="38754" spans="4:4">
      <c r="D38754"/>
    </row>
    <row r="38755" spans="4:4">
      <c r="D38755"/>
    </row>
    <row r="38756" spans="4:4">
      <c r="D38756"/>
    </row>
    <row r="38757" spans="4:4">
      <c r="D38757"/>
    </row>
    <row r="38758" spans="4:4">
      <c r="D38758"/>
    </row>
    <row r="38759" spans="4:4">
      <c r="D38759"/>
    </row>
    <row r="38760" spans="4:4">
      <c r="D38760"/>
    </row>
    <row r="38761" spans="4:4">
      <c r="D38761"/>
    </row>
    <row r="38762" spans="4:4">
      <c r="D38762"/>
    </row>
    <row r="38763" spans="4:4">
      <c r="D38763"/>
    </row>
    <row r="38764" spans="4:4">
      <c r="D38764"/>
    </row>
    <row r="38765" spans="4:4">
      <c r="D38765"/>
    </row>
    <row r="38766" spans="4:4">
      <c r="D38766"/>
    </row>
    <row r="38767" spans="4:4">
      <c r="D38767"/>
    </row>
    <row r="38768" spans="4:4">
      <c r="D38768"/>
    </row>
    <row r="38769" spans="4:4">
      <c r="D38769"/>
    </row>
    <row r="38770" spans="4:4">
      <c r="D38770"/>
    </row>
    <row r="38771" spans="4:4">
      <c r="D38771"/>
    </row>
    <row r="38772" spans="4:4">
      <c r="D38772"/>
    </row>
    <row r="38773" spans="4:4">
      <c r="D38773"/>
    </row>
    <row r="38774" spans="4:4">
      <c r="D38774"/>
    </row>
    <row r="38775" spans="4:4">
      <c r="D38775"/>
    </row>
    <row r="38776" spans="4:4">
      <c r="D38776"/>
    </row>
    <row r="38777" spans="4:4">
      <c r="D38777"/>
    </row>
    <row r="38778" spans="4:4">
      <c r="D38778"/>
    </row>
    <row r="38779" spans="4:4">
      <c r="D38779"/>
    </row>
    <row r="38780" spans="4:4">
      <c r="D38780"/>
    </row>
    <row r="38781" spans="4:4">
      <c r="D38781"/>
    </row>
    <row r="38782" spans="4:4">
      <c r="D38782"/>
    </row>
    <row r="38783" spans="4:4">
      <c r="D38783"/>
    </row>
    <row r="38784" spans="4:4">
      <c r="D38784"/>
    </row>
    <row r="38785" spans="4:4">
      <c r="D38785"/>
    </row>
    <row r="38786" spans="4:4">
      <c r="D38786"/>
    </row>
    <row r="38787" spans="4:4">
      <c r="D38787"/>
    </row>
    <row r="38788" spans="4:4">
      <c r="D38788"/>
    </row>
    <row r="38789" spans="4:4">
      <c r="D38789"/>
    </row>
    <row r="38790" spans="4:4">
      <c r="D38790"/>
    </row>
    <row r="38791" spans="4:4">
      <c r="D38791"/>
    </row>
    <row r="38792" spans="4:4">
      <c r="D38792"/>
    </row>
    <row r="38793" spans="4:4">
      <c r="D38793"/>
    </row>
    <row r="38794" spans="4:4">
      <c r="D38794"/>
    </row>
    <row r="38795" spans="4:4">
      <c r="D38795"/>
    </row>
    <row r="38796" spans="4:4">
      <c r="D38796"/>
    </row>
    <row r="38797" spans="4:4">
      <c r="D38797"/>
    </row>
    <row r="38798" spans="4:4">
      <c r="D38798"/>
    </row>
    <row r="38799" spans="4:4">
      <c r="D38799"/>
    </row>
    <row r="38800" spans="4:4">
      <c r="D38800"/>
    </row>
    <row r="38801" spans="4:4">
      <c r="D38801"/>
    </row>
    <row r="38802" spans="4:4">
      <c r="D38802"/>
    </row>
    <row r="38803" spans="4:4">
      <c r="D38803"/>
    </row>
    <row r="38804" spans="4:4">
      <c r="D38804"/>
    </row>
    <row r="38805" spans="4:4">
      <c r="D38805"/>
    </row>
    <row r="38806" spans="4:4">
      <c r="D38806"/>
    </row>
    <row r="38807" spans="4:4">
      <c r="D38807"/>
    </row>
    <row r="38808" spans="4:4">
      <c r="D38808"/>
    </row>
    <row r="38809" spans="4:4">
      <c r="D38809"/>
    </row>
    <row r="38810" spans="4:4">
      <c r="D38810"/>
    </row>
    <row r="38811" spans="4:4">
      <c r="D38811"/>
    </row>
    <row r="38812" spans="4:4">
      <c r="D38812"/>
    </row>
    <row r="38813" spans="4:4">
      <c r="D38813"/>
    </row>
    <row r="38814" spans="4:4">
      <c r="D38814"/>
    </row>
    <row r="38815" spans="4:4">
      <c r="D38815"/>
    </row>
    <row r="38816" spans="4:4">
      <c r="D38816"/>
    </row>
    <row r="38817" spans="4:4">
      <c r="D38817"/>
    </row>
    <row r="38818" spans="4:4">
      <c r="D38818"/>
    </row>
    <row r="38819" spans="4:4">
      <c r="D38819"/>
    </row>
    <row r="38820" spans="4:4">
      <c r="D38820"/>
    </row>
    <row r="38821" spans="4:4">
      <c r="D38821"/>
    </row>
    <row r="38822" spans="4:4">
      <c r="D38822"/>
    </row>
    <row r="38823" spans="4:4">
      <c r="D38823"/>
    </row>
    <row r="38824" spans="4:4">
      <c r="D38824"/>
    </row>
    <row r="38825" spans="4:4">
      <c r="D38825"/>
    </row>
    <row r="38826" spans="4:4">
      <c r="D38826"/>
    </row>
    <row r="38827" spans="4:4">
      <c r="D38827"/>
    </row>
    <row r="38828" spans="4:4">
      <c r="D38828"/>
    </row>
    <row r="38829" spans="4:4">
      <c r="D38829"/>
    </row>
    <row r="38830" spans="4:4">
      <c r="D38830"/>
    </row>
    <row r="38831" spans="4:4">
      <c r="D38831"/>
    </row>
    <row r="38832" spans="4:4">
      <c r="D38832"/>
    </row>
    <row r="38833" spans="4:4">
      <c r="D38833"/>
    </row>
    <row r="38834" spans="4:4">
      <c r="D38834"/>
    </row>
    <row r="38835" spans="4:4">
      <c r="D38835"/>
    </row>
    <row r="38836" spans="4:4">
      <c r="D38836"/>
    </row>
    <row r="38837" spans="4:4">
      <c r="D38837"/>
    </row>
    <row r="38838" spans="4:4">
      <c r="D38838"/>
    </row>
    <row r="38839" spans="4:4">
      <c r="D38839"/>
    </row>
    <row r="38840" spans="4:4">
      <c r="D38840"/>
    </row>
    <row r="38841" spans="4:4">
      <c r="D38841"/>
    </row>
    <row r="38842" spans="4:4">
      <c r="D38842"/>
    </row>
    <row r="38843" spans="4:4">
      <c r="D38843"/>
    </row>
    <row r="38844" spans="4:4">
      <c r="D38844"/>
    </row>
    <row r="38845" spans="4:4">
      <c r="D38845"/>
    </row>
    <row r="38846" spans="4:4">
      <c r="D38846"/>
    </row>
    <row r="38847" spans="4:4">
      <c r="D38847"/>
    </row>
    <row r="38848" spans="4:4">
      <c r="D38848"/>
    </row>
    <row r="38849" spans="4:4">
      <c r="D38849"/>
    </row>
    <row r="38850" spans="4:4">
      <c r="D38850"/>
    </row>
    <row r="38851" spans="4:4">
      <c r="D38851"/>
    </row>
    <row r="38852" spans="4:4">
      <c r="D38852"/>
    </row>
    <row r="38853" spans="4:4">
      <c r="D38853"/>
    </row>
    <row r="38854" spans="4:4">
      <c r="D38854"/>
    </row>
    <row r="38855" spans="4:4">
      <c r="D38855"/>
    </row>
    <row r="38856" spans="4:4">
      <c r="D38856"/>
    </row>
    <row r="38857" spans="4:4">
      <c r="D38857"/>
    </row>
    <row r="38858" spans="4:4">
      <c r="D38858"/>
    </row>
    <row r="38859" spans="4:4">
      <c r="D38859"/>
    </row>
    <row r="38860" spans="4:4">
      <c r="D38860"/>
    </row>
    <row r="38861" spans="4:4">
      <c r="D38861"/>
    </row>
    <row r="38862" spans="4:4">
      <c r="D38862"/>
    </row>
    <row r="38863" spans="4:4">
      <c r="D38863"/>
    </row>
    <row r="38864" spans="4:4">
      <c r="D38864"/>
    </row>
    <row r="38865" spans="4:4">
      <c r="D38865"/>
    </row>
    <row r="38866" spans="4:4">
      <c r="D38866"/>
    </row>
    <row r="38867" spans="4:4">
      <c r="D38867"/>
    </row>
    <row r="38868" spans="4:4">
      <c r="D38868"/>
    </row>
    <row r="38869" spans="4:4">
      <c r="D38869"/>
    </row>
    <row r="38870" spans="4:4">
      <c r="D38870"/>
    </row>
    <row r="38871" spans="4:4">
      <c r="D38871"/>
    </row>
    <row r="38872" spans="4:4">
      <c r="D38872"/>
    </row>
    <row r="38873" spans="4:4">
      <c r="D38873"/>
    </row>
    <row r="38874" spans="4:4">
      <c r="D38874"/>
    </row>
    <row r="38875" spans="4:4">
      <c r="D38875"/>
    </row>
    <row r="38876" spans="4:4">
      <c r="D38876"/>
    </row>
    <row r="38877" spans="4:4">
      <c r="D38877"/>
    </row>
    <row r="38878" spans="4:4">
      <c r="D38878"/>
    </row>
    <row r="38879" spans="4:4">
      <c r="D38879"/>
    </row>
    <row r="38880" spans="4:4">
      <c r="D38880"/>
    </row>
    <row r="38881" spans="4:4">
      <c r="D38881"/>
    </row>
    <row r="38882" spans="4:4">
      <c r="D38882"/>
    </row>
    <row r="38883" spans="4:4">
      <c r="D38883"/>
    </row>
    <row r="38884" spans="4:4">
      <c r="D38884"/>
    </row>
    <row r="38885" spans="4:4">
      <c r="D38885"/>
    </row>
    <row r="38886" spans="4:4">
      <c r="D38886"/>
    </row>
    <row r="38887" spans="4:4">
      <c r="D38887"/>
    </row>
    <row r="38888" spans="4:4">
      <c r="D38888"/>
    </row>
    <row r="38889" spans="4:4">
      <c r="D38889"/>
    </row>
    <row r="38890" spans="4:4">
      <c r="D38890"/>
    </row>
    <row r="38891" spans="4:4">
      <c r="D38891"/>
    </row>
    <row r="38892" spans="4:4">
      <c r="D38892"/>
    </row>
    <row r="38893" spans="4:4">
      <c r="D38893"/>
    </row>
    <row r="38894" spans="4:4">
      <c r="D38894"/>
    </row>
    <row r="38895" spans="4:4">
      <c r="D38895"/>
    </row>
    <row r="38896" spans="4:4">
      <c r="D38896"/>
    </row>
    <row r="38897" spans="4:4">
      <c r="D38897"/>
    </row>
    <row r="38898" spans="4:4">
      <c r="D38898"/>
    </row>
    <row r="38899" spans="4:4">
      <c r="D38899"/>
    </row>
    <row r="38900" spans="4:4">
      <c r="D38900"/>
    </row>
    <row r="38901" spans="4:4">
      <c r="D38901"/>
    </row>
    <row r="38902" spans="4:4">
      <c r="D38902"/>
    </row>
    <row r="38903" spans="4:4">
      <c r="D38903"/>
    </row>
    <row r="38904" spans="4:4">
      <c r="D38904"/>
    </row>
    <row r="38905" spans="4:4">
      <c r="D38905"/>
    </row>
    <row r="38906" spans="4:4">
      <c r="D38906"/>
    </row>
    <row r="38907" spans="4:4">
      <c r="D38907"/>
    </row>
    <row r="38908" spans="4:4">
      <c r="D38908"/>
    </row>
    <row r="38909" spans="4:4">
      <c r="D38909"/>
    </row>
    <row r="38910" spans="4:4">
      <c r="D38910"/>
    </row>
    <row r="38911" spans="4:4">
      <c r="D38911"/>
    </row>
    <row r="38912" spans="4:4">
      <c r="D38912"/>
    </row>
    <row r="38913" spans="4:4">
      <c r="D38913"/>
    </row>
    <row r="38914" spans="4:4">
      <c r="D38914"/>
    </row>
    <row r="38915" spans="4:4">
      <c r="D38915"/>
    </row>
    <row r="38916" spans="4:4">
      <c r="D38916"/>
    </row>
    <row r="38917" spans="4:4">
      <c r="D38917"/>
    </row>
    <row r="38918" spans="4:4">
      <c r="D38918"/>
    </row>
    <row r="38919" spans="4:4">
      <c r="D38919"/>
    </row>
    <row r="38920" spans="4:4">
      <c r="D38920"/>
    </row>
    <row r="38921" spans="4:4">
      <c r="D38921"/>
    </row>
    <row r="38922" spans="4:4">
      <c r="D38922"/>
    </row>
    <row r="38923" spans="4:4">
      <c r="D38923"/>
    </row>
    <row r="38924" spans="4:4">
      <c r="D38924"/>
    </row>
    <row r="38925" spans="4:4">
      <c r="D38925"/>
    </row>
    <row r="38926" spans="4:4">
      <c r="D38926"/>
    </row>
    <row r="38927" spans="4:4">
      <c r="D38927"/>
    </row>
    <row r="38928" spans="4:4">
      <c r="D38928"/>
    </row>
    <row r="38929" spans="4:4">
      <c r="D38929"/>
    </row>
    <row r="38930" spans="4:4">
      <c r="D38930"/>
    </row>
    <row r="38931" spans="4:4">
      <c r="D38931"/>
    </row>
    <row r="38932" spans="4:4">
      <c r="D38932"/>
    </row>
    <row r="38933" spans="4:4">
      <c r="D38933"/>
    </row>
    <row r="38934" spans="4:4">
      <c r="D38934"/>
    </row>
    <row r="38935" spans="4:4">
      <c r="D38935"/>
    </row>
    <row r="38936" spans="4:4">
      <c r="D38936"/>
    </row>
    <row r="38937" spans="4:4">
      <c r="D38937"/>
    </row>
    <row r="38938" spans="4:4">
      <c r="D38938"/>
    </row>
    <row r="38939" spans="4:4">
      <c r="D38939"/>
    </row>
    <row r="38940" spans="4:4">
      <c r="D38940"/>
    </row>
    <row r="38941" spans="4:4">
      <c r="D38941"/>
    </row>
    <row r="38942" spans="4:4">
      <c r="D38942"/>
    </row>
    <row r="38943" spans="4:4">
      <c r="D38943"/>
    </row>
    <row r="38944" spans="4:4">
      <c r="D38944"/>
    </row>
    <row r="38945" spans="4:4">
      <c r="D38945"/>
    </row>
    <row r="38946" spans="4:4">
      <c r="D38946"/>
    </row>
    <row r="38947" spans="4:4">
      <c r="D38947"/>
    </row>
    <row r="38948" spans="4:4">
      <c r="D38948"/>
    </row>
    <row r="38949" spans="4:4">
      <c r="D38949"/>
    </row>
    <row r="38950" spans="4:4">
      <c r="D38950"/>
    </row>
    <row r="38951" spans="4:4">
      <c r="D38951"/>
    </row>
    <row r="38952" spans="4:4">
      <c r="D38952"/>
    </row>
    <row r="38953" spans="4:4">
      <c r="D38953"/>
    </row>
    <row r="38954" spans="4:4">
      <c r="D38954"/>
    </row>
    <row r="38955" spans="4:4">
      <c r="D38955"/>
    </row>
    <row r="38956" spans="4:4">
      <c r="D38956"/>
    </row>
    <row r="38957" spans="4:4">
      <c r="D38957"/>
    </row>
    <row r="38958" spans="4:4">
      <c r="D38958"/>
    </row>
    <row r="38959" spans="4:4">
      <c r="D38959"/>
    </row>
    <row r="38960" spans="4:4">
      <c r="D38960"/>
    </row>
    <row r="38961" spans="4:4">
      <c r="D38961"/>
    </row>
    <row r="38962" spans="4:4">
      <c r="D38962"/>
    </row>
    <row r="38963" spans="4:4">
      <c r="D38963"/>
    </row>
    <row r="38964" spans="4:4">
      <c r="D38964"/>
    </row>
    <row r="38965" spans="4:4">
      <c r="D38965"/>
    </row>
    <row r="38966" spans="4:4">
      <c r="D38966"/>
    </row>
    <row r="38967" spans="4:4">
      <c r="D38967"/>
    </row>
    <row r="38968" spans="4:4">
      <c r="D38968"/>
    </row>
    <row r="38969" spans="4:4">
      <c r="D38969"/>
    </row>
    <row r="38970" spans="4:4">
      <c r="D38970"/>
    </row>
    <row r="38971" spans="4:4">
      <c r="D38971"/>
    </row>
    <row r="38972" spans="4:4">
      <c r="D38972"/>
    </row>
    <row r="38973" spans="4:4">
      <c r="D38973"/>
    </row>
    <row r="38974" spans="4:4">
      <c r="D38974"/>
    </row>
    <row r="38975" spans="4:4">
      <c r="D38975"/>
    </row>
    <row r="38976" spans="4:4">
      <c r="D38976"/>
    </row>
    <row r="38977" spans="4:4">
      <c r="D38977"/>
    </row>
    <row r="38978" spans="4:4">
      <c r="D38978"/>
    </row>
    <row r="38979" spans="4:4">
      <c r="D38979"/>
    </row>
    <row r="38980" spans="4:4">
      <c r="D38980"/>
    </row>
    <row r="38981" spans="4:4">
      <c r="D38981"/>
    </row>
    <row r="38982" spans="4:4">
      <c r="D38982"/>
    </row>
    <row r="38983" spans="4:4">
      <c r="D38983"/>
    </row>
    <row r="38984" spans="4:4">
      <c r="D38984"/>
    </row>
    <row r="38985" spans="4:4">
      <c r="D38985"/>
    </row>
    <row r="38986" spans="4:4">
      <c r="D38986"/>
    </row>
    <row r="38987" spans="4:4">
      <c r="D38987"/>
    </row>
    <row r="38988" spans="4:4">
      <c r="D38988"/>
    </row>
    <row r="38989" spans="4:4">
      <c r="D38989"/>
    </row>
    <row r="38990" spans="4:4">
      <c r="D38990"/>
    </row>
    <row r="38991" spans="4:4">
      <c r="D38991"/>
    </row>
    <row r="38992" spans="4:4">
      <c r="D38992"/>
    </row>
    <row r="38993" spans="4:4">
      <c r="D38993"/>
    </row>
    <row r="38994" spans="4:4">
      <c r="D38994"/>
    </row>
    <row r="38995" spans="4:4">
      <c r="D38995"/>
    </row>
    <row r="38996" spans="4:4">
      <c r="D38996"/>
    </row>
    <row r="38997" spans="4:4">
      <c r="D38997"/>
    </row>
    <row r="38998" spans="4:4">
      <c r="D38998"/>
    </row>
    <row r="38999" spans="4:4">
      <c r="D38999"/>
    </row>
    <row r="39000" spans="4:4">
      <c r="D39000"/>
    </row>
    <row r="39001" spans="4:4">
      <c r="D39001"/>
    </row>
    <row r="39002" spans="4:4">
      <c r="D39002"/>
    </row>
    <row r="39003" spans="4:4">
      <c r="D39003"/>
    </row>
    <row r="39004" spans="4:4">
      <c r="D39004"/>
    </row>
    <row r="39005" spans="4:4">
      <c r="D39005"/>
    </row>
    <row r="39006" spans="4:4">
      <c r="D39006"/>
    </row>
    <row r="39007" spans="4:4">
      <c r="D39007"/>
    </row>
    <row r="39008" spans="4:4">
      <c r="D39008"/>
    </row>
    <row r="39009" spans="4:4">
      <c r="D39009"/>
    </row>
    <row r="39010" spans="4:4">
      <c r="D39010"/>
    </row>
    <row r="39011" spans="4:4">
      <c r="D39011"/>
    </row>
    <row r="39012" spans="4:4">
      <c r="D39012"/>
    </row>
    <row r="39013" spans="4:4">
      <c r="D39013"/>
    </row>
    <row r="39014" spans="4:4">
      <c r="D39014"/>
    </row>
    <row r="39015" spans="4:4">
      <c r="D39015"/>
    </row>
    <row r="39016" spans="4:4">
      <c r="D39016"/>
    </row>
    <row r="39017" spans="4:4">
      <c r="D39017"/>
    </row>
    <row r="39018" spans="4:4">
      <c r="D39018"/>
    </row>
    <row r="39019" spans="4:4">
      <c r="D39019"/>
    </row>
    <row r="39020" spans="4:4">
      <c r="D39020"/>
    </row>
    <row r="39021" spans="4:4">
      <c r="D39021"/>
    </row>
    <row r="39022" spans="4:4">
      <c r="D39022"/>
    </row>
    <row r="39023" spans="4:4">
      <c r="D39023"/>
    </row>
    <row r="39024" spans="4:4">
      <c r="D39024"/>
    </row>
    <row r="39025" spans="4:4">
      <c r="D39025"/>
    </row>
    <row r="39026" spans="4:4">
      <c r="D39026"/>
    </row>
    <row r="39027" spans="4:4">
      <c r="D39027"/>
    </row>
    <row r="39028" spans="4:4">
      <c r="D39028"/>
    </row>
    <row r="39029" spans="4:4">
      <c r="D39029"/>
    </row>
    <row r="39030" spans="4:4">
      <c r="D39030"/>
    </row>
    <row r="39031" spans="4:4">
      <c r="D39031"/>
    </row>
    <row r="39032" spans="4:4">
      <c r="D39032"/>
    </row>
    <row r="39033" spans="4:4">
      <c r="D39033"/>
    </row>
    <row r="39034" spans="4:4">
      <c r="D39034"/>
    </row>
    <row r="39035" spans="4:4">
      <c r="D39035"/>
    </row>
    <row r="39036" spans="4:4">
      <c r="D39036"/>
    </row>
    <row r="39037" spans="4:4">
      <c r="D39037"/>
    </row>
    <row r="39038" spans="4:4">
      <c r="D39038"/>
    </row>
    <row r="39039" spans="4:4">
      <c r="D39039"/>
    </row>
    <row r="39040" spans="4:4">
      <c r="D39040"/>
    </row>
    <row r="39041" spans="4:4">
      <c r="D39041"/>
    </row>
    <row r="39042" spans="4:4">
      <c r="D39042"/>
    </row>
    <row r="39043" spans="4:4">
      <c r="D39043"/>
    </row>
    <row r="39044" spans="4:4">
      <c r="D39044"/>
    </row>
    <row r="39045" spans="4:4">
      <c r="D39045"/>
    </row>
    <row r="39046" spans="4:4">
      <c r="D39046"/>
    </row>
    <row r="39047" spans="4:4">
      <c r="D39047"/>
    </row>
    <row r="39048" spans="4:4">
      <c r="D39048"/>
    </row>
    <row r="39049" spans="4:4">
      <c r="D39049"/>
    </row>
    <row r="39050" spans="4:4">
      <c r="D39050"/>
    </row>
    <row r="39051" spans="4:4">
      <c r="D39051"/>
    </row>
    <row r="39052" spans="4:4">
      <c r="D39052"/>
    </row>
    <row r="39053" spans="4:4">
      <c r="D39053"/>
    </row>
    <row r="39054" spans="4:4">
      <c r="D39054"/>
    </row>
    <row r="39055" spans="4:4">
      <c r="D39055"/>
    </row>
    <row r="39056" spans="4:4">
      <c r="D39056"/>
    </row>
    <row r="39057" spans="4:4">
      <c r="D39057"/>
    </row>
    <row r="39058" spans="4:4">
      <c r="D39058"/>
    </row>
    <row r="39059" spans="4:4">
      <c r="D39059"/>
    </row>
    <row r="39060" spans="4:4">
      <c r="D39060"/>
    </row>
    <row r="39061" spans="4:4">
      <c r="D39061"/>
    </row>
    <row r="39062" spans="4:4">
      <c r="D39062"/>
    </row>
    <row r="39063" spans="4:4">
      <c r="D39063"/>
    </row>
    <row r="39064" spans="4:4">
      <c r="D39064"/>
    </row>
    <row r="39065" spans="4:4">
      <c r="D39065"/>
    </row>
    <row r="39066" spans="4:4">
      <c r="D39066"/>
    </row>
    <row r="39067" spans="4:4">
      <c r="D39067"/>
    </row>
    <row r="39068" spans="4:4">
      <c r="D39068"/>
    </row>
    <row r="39069" spans="4:4">
      <c r="D39069"/>
    </row>
    <row r="39070" spans="4:4">
      <c r="D39070"/>
    </row>
    <row r="39071" spans="4:4">
      <c r="D39071"/>
    </row>
    <row r="39072" spans="4:4">
      <c r="D39072"/>
    </row>
    <row r="39073" spans="4:4">
      <c r="D39073"/>
    </row>
    <row r="39074" spans="4:4">
      <c r="D39074"/>
    </row>
    <row r="39075" spans="4:4">
      <c r="D39075"/>
    </row>
    <row r="39076" spans="4:4">
      <c r="D39076"/>
    </row>
    <row r="39077" spans="4:4">
      <c r="D39077"/>
    </row>
    <row r="39078" spans="4:4">
      <c r="D39078"/>
    </row>
    <row r="39079" spans="4:4">
      <c r="D39079"/>
    </row>
    <row r="39080" spans="4:4">
      <c r="D39080"/>
    </row>
    <row r="39081" spans="4:4">
      <c r="D39081"/>
    </row>
    <row r="39082" spans="4:4">
      <c r="D39082"/>
    </row>
    <row r="39083" spans="4:4">
      <c r="D39083"/>
    </row>
    <row r="39084" spans="4:4">
      <c r="D39084"/>
    </row>
    <row r="39085" spans="4:4">
      <c r="D39085"/>
    </row>
    <row r="39086" spans="4:4">
      <c r="D39086"/>
    </row>
    <row r="39087" spans="4:4">
      <c r="D39087"/>
    </row>
    <row r="39088" spans="4:4">
      <c r="D39088"/>
    </row>
    <row r="39089" spans="4:4">
      <c r="D39089"/>
    </row>
    <row r="39090" spans="4:4">
      <c r="D39090"/>
    </row>
    <row r="39091" spans="4:4">
      <c r="D39091"/>
    </row>
    <row r="39092" spans="4:4">
      <c r="D39092"/>
    </row>
    <row r="39093" spans="4:4">
      <c r="D39093"/>
    </row>
    <row r="39094" spans="4:4">
      <c r="D39094"/>
    </row>
    <row r="39095" spans="4:4">
      <c r="D39095"/>
    </row>
    <row r="39096" spans="4:4">
      <c r="D39096"/>
    </row>
    <row r="39097" spans="4:4">
      <c r="D39097"/>
    </row>
    <row r="39098" spans="4:4">
      <c r="D39098"/>
    </row>
    <row r="39099" spans="4:4">
      <c r="D39099"/>
    </row>
    <row r="39100" spans="4:4">
      <c r="D39100"/>
    </row>
    <row r="39101" spans="4:4">
      <c r="D39101"/>
    </row>
    <row r="39102" spans="4:4">
      <c r="D39102"/>
    </row>
    <row r="39103" spans="4:4">
      <c r="D39103"/>
    </row>
    <row r="39104" spans="4:4">
      <c r="D39104"/>
    </row>
    <row r="39105" spans="4:4">
      <c r="D39105"/>
    </row>
    <row r="39106" spans="4:4">
      <c r="D39106"/>
    </row>
    <row r="39107" spans="4:4">
      <c r="D39107"/>
    </row>
    <row r="39108" spans="4:4">
      <c r="D39108"/>
    </row>
    <row r="39109" spans="4:4">
      <c r="D39109"/>
    </row>
    <row r="39110" spans="4:4">
      <c r="D39110"/>
    </row>
    <row r="39111" spans="4:4">
      <c r="D39111"/>
    </row>
    <row r="39112" spans="4:4">
      <c r="D39112"/>
    </row>
    <row r="39113" spans="4:4">
      <c r="D39113"/>
    </row>
    <row r="39114" spans="4:4">
      <c r="D39114"/>
    </row>
    <row r="39115" spans="4:4">
      <c r="D39115"/>
    </row>
    <row r="39116" spans="4:4">
      <c r="D39116"/>
    </row>
    <row r="39117" spans="4:4">
      <c r="D39117"/>
    </row>
    <row r="39118" spans="4:4">
      <c r="D39118"/>
    </row>
    <row r="39119" spans="4:4">
      <c r="D39119"/>
    </row>
    <row r="39120" spans="4:4">
      <c r="D39120"/>
    </row>
    <row r="39121" spans="4:4">
      <c r="D39121"/>
    </row>
    <row r="39122" spans="4:4">
      <c r="D39122"/>
    </row>
    <row r="39123" spans="4:4">
      <c r="D39123"/>
    </row>
    <row r="39124" spans="4:4">
      <c r="D39124"/>
    </row>
    <row r="39125" spans="4:4">
      <c r="D39125"/>
    </row>
    <row r="39126" spans="4:4">
      <c r="D39126"/>
    </row>
    <row r="39127" spans="4:4">
      <c r="D39127"/>
    </row>
    <row r="39128" spans="4:4">
      <c r="D39128"/>
    </row>
    <row r="39129" spans="4:4">
      <c r="D39129"/>
    </row>
    <row r="39130" spans="4:4">
      <c r="D39130"/>
    </row>
    <row r="39131" spans="4:4">
      <c r="D39131"/>
    </row>
    <row r="39132" spans="4:4">
      <c r="D39132"/>
    </row>
    <row r="39133" spans="4:4">
      <c r="D39133"/>
    </row>
    <row r="39134" spans="4:4">
      <c r="D39134"/>
    </row>
    <row r="39135" spans="4:4">
      <c r="D39135"/>
    </row>
    <row r="39136" spans="4:4">
      <c r="D39136"/>
    </row>
    <row r="39137" spans="4:4">
      <c r="D39137"/>
    </row>
    <row r="39138" spans="4:4">
      <c r="D39138"/>
    </row>
    <row r="39139" spans="4:4">
      <c r="D39139"/>
    </row>
    <row r="39140" spans="4:4">
      <c r="D39140"/>
    </row>
    <row r="39141" spans="4:4">
      <c r="D39141"/>
    </row>
    <row r="39142" spans="4:4">
      <c r="D39142"/>
    </row>
    <row r="39143" spans="4:4">
      <c r="D39143"/>
    </row>
    <row r="39144" spans="4:4">
      <c r="D39144"/>
    </row>
    <row r="39145" spans="4:4">
      <c r="D39145"/>
    </row>
    <row r="39146" spans="4:4">
      <c r="D39146"/>
    </row>
    <row r="39147" spans="4:4">
      <c r="D39147"/>
    </row>
    <row r="39148" spans="4:4">
      <c r="D39148"/>
    </row>
    <row r="39149" spans="4:4">
      <c r="D39149"/>
    </row>
    <row r="39150" spans="4:4">
      <c r="D39150"/>
    </row>
    <row r="39151" spans="4:4">
      <c r="D39151"/>
    </row>
    <row r="39152" spans="4:4">
      <c r="D39152"/>
    </row>
    <row r="39153" spans="4:4">
      <c r="D39153"/>
    </row>
    <row r="39154" spans="4:4">
      <c r="D39154"/>
    </row>
    <row r="39155" spans="4:4">
      <c r="D39155"/>
    </row>
    <row r="39156" spans="4:4">
      <c r="D39156"/>
    </row>
    <row r="39157" spans="4:4">
      <c r="D39157"/>
    </row>
    <row r="39158" spans="4:4">
      <c r="D39158"/>
    </row>
    <row r="39159" spans="4:4">
      <c r="D39159"/>
    </row>
    <row r="39160" spans="4:4">
      <c r="D39160"/>
    </row>
    <row r="39161" spans="4:4">
      <c r="D39161"/>
    </row>
    <row r="39162" spans="4:4">
      <c r="D39162"/>
    </row>
    <row r="39163" spans="4:4">
      <c r="D39163"/>
    </row>
    <row r="39164" spans="4:4">
      <c r="D39164"/>
    </row>
    <row r="39165" spans="4:4">
      <c r="D39165"/>
    </row>
    <row r="39166" spans="4:4">
      <c r="D39166"/>
    </row>
    <row r="39167" spans="4:4">
      <c r="D39167"/>
    </row>
    <row r="39168" spans="4:4">
      <c r="D39168"/>
    </row>
    <row r="39169" spans="4:4">
      <c r="D39169"/>
    </row>
    <row r="39170" spans="4:4">
      <c r="D39170"/>
    </row>
    <row r="39171" spans="4:4">
      <c r="D39171"/>
    </row>
    <row r="39172" spans="4:4">
      <c r="D39172"/>
    </row>
    <row r="39173" spans="4:4">
      <c r="D39173"/>
    </row>
    <row r="39174" spans="4:4">
      <c r="D39174"/>
    </row>
    <row r="39175" spans="4:4">
      <c r="D39175"/>
    </row>
    <row r="39176" spans="4:4">
      <c r="D39176"/>
    </row>
    <row r="39177" spans="4:4">
      <c r="D39177"/>
    </row>
    <row r="39178" spans="4:4">
      <c r="D39178"/>
    </row>
    <row r="39179" spans="4:4">
      <c r="D39179"/>
    </row>
    <row r="39180" spans="4:4">
      <c r="D39180"/>
    </row>
    <row r="39181" spans="4:4">
      <c r="D39181"/>
    </row>
    <row r="39182" spans="4:4">
      <c r="D39182"/>
    </row>
    <row r="39183" spans="4:4">
      <c r="D39183"/>
    </row>
    <row r="39184" spans="4:4">
      <c r="D39184"/>
    </row>
    <row r="39185" spans="4:4">
      <c r="D39185"/>
    </row>
    <row r="39186" spans="4:4">
      <c r="D39186"/>
    </row>
    <row r="39187" spans="4:4">
      <c r="D39187"/>
    </row>
    <row r="39188" spans="4:4">
      <c r="D39188"/>
    </row>
    <row r="39189" spans="4:4">
      <c r="D39189"/>
    </row>
    <row r="39190" spans="4:4">
      <c r="D39190"/>
    </row>
    <row r="39191" spans="4:4">
      <c r="D39191"/>
    </row>
    <row r="39192" spans="4:4">
      <c r="D39192"/>
    </row>
    <row r="39193" spans="4:4">
      <c r="D39193"/>
    </row>
    <row r="39194" spans="4:4">
      <c r="D39194"/>
    </row>
    <row r="39195" spans="4:4">
      <c r="D39195"/>
    </row>
    <row r="39196" spans="4:4">
      <c r="D39196"/>
    </row>
    <row r="39197" spans="4:4">
      <c r="D39197"/>
    </row>
    <row r="39198" spans="4:4">
      <c r="D39198"/>
    </row>
    <row r="39199" spans="4:4">
      <c r="D39199"/>
    </row>
    <row r="39200" spans="4:4">
      <c r="D39200"/>
    </row>
    <row r="39201" spans="4:4">
      <c r="D39201"/>
    </row>
    <row r="39202" spans="4:4">
      <c r="D39202"/>
    </row>
    <row r="39203" spans="4:4">
      <c r="D39203"/>
    </row>
    <row r="39204" spans="4:4">
      <c r="D39204"/>
    </row>
    <row r="39205" spans="4:4">
      <c r="D39205"/>
    </row>
    <row r="39206" spans="4:4">
      <c r="D39206"/>
    </row>
    <row r="39207" spans="4:4">
      <c r="D39207"/>
    </row>
    <row r="39208" spans="4:4">
      <c r="D39208"/>
    </row>
    <row r="39209" spans="4:4">
      <c r="D39209"/>
    </row>
    <row r="39210" spans="4:4">
      <c r="D39210"/>
    </row>
    <row r="39211" spans="4:4">
      <c r="D39211"/>
    </row>
    <row r="39212" spans="4:4">
      <c r="D39212"/>
    </row>
    <row r="39213" spans="4:4">
      <c r="D39213"/>
    </row>
    <row r="39214" spans="4:4">
      <c r="D39214"/>
    </row>
    <row r="39215" spans="4:4">
      <c r="D39215"/>
    </row>
    <row r="39216" spans="4:4">
      <c r="D39216"/>
    </row>
    <row r="39217" spans="4:4">
      <c r="D39217"/>
    </row>
    <row r="39218" spans="4:4">
      <c r="D39218"/>
    </row>
    <row r="39219" spans="4:4">
      <c r="D39219"/>
    </row>
    <row r="39220" spans="4:4">
      <c r="D39220"/>
    </row>
    <row r="39221" spans="4:4">
      <c r="D39221"/>
    </row>
    <row r="39222" spans="4:4">
      <c r="D39222"/>
    </row>
    <row r="39223" spans="4:4">
      <c r="D39223"/>
    </row>
    <row r="39224" spans="4:4">
      <c r="D39224"/>
    </row>
    <row r="39225" spans="4:4">
      <c r="D39225"/>
    </row>
    <row r="39226" spans="4:4">
      <c r="D39226"/>
    </row>
    <row r="39227" spans="4:4">
      <c r="D39227"/>
    </row>
    <row r="39228" spans="4:4">
      <c r="D39228"/>
    </row>
    <row r="39229" spans="4:4">
      <c r="D39229"/>
    </row>
    <row r="39230" spans="4:4">
      <c r="D39230"/>
    </row>
    <row r="39231" spans="4:4">
      <c r="D39231"/>
    </row>
    <row r="39232" spans="4:4">
      <c r="D39232"/>
    </row>
    <row r="39233" spans="4:4">
      <c r="D39233"/>
    </row>
    <row r="39234" spans="4:4">
      <c r="D39234"/>
    </row>
    <row r="39235" spans="4:4">
      <c r="D39235"/>
    </row>
    <row r="39236" spans="4:4">
      <c r="D39236"/>
    </row>
    <row r="39237" spans="4:4">
      <c r="D39237"/>
    </row>
    <row r="39238" spans="4:4">
      <c r="D39238"/>
    </row>
    <row r="39239" spans="4:4">
      <c r="D39239"/>
    </row>
    <row r="39240" spans="4:4">
      <c r="D39240"/>
    </row>
    <row r="39241" spans="4:4">
      <c r="D39241"/>
    </row>
    <row r="39242" spans="4:4">
      <c r="D39242"/>
    </row>
    <row r="39243" spans="4:4">
      <c r="D39243"/>
    </row>
    <row r="39244" spans="4:4">
      <c r="D39244"/>
    </row>
    <row r="39245" spans="4:4">
      <c r="D39245"/>
    </row>
    <row r="39246" spans="4:4">
      <c r="D39246"/>
    </row>
    <row r="39247" spans="4:4">
      <c r="D39247"/>
    </row>
    <row r="39248" spans="4:4">
      <c r="D39248"/>
    </row>
    <row r="39249" spans="4:4">
      <c r="D39249"/>
    </row>
    <row r="39250" spans="4:4">
      <c r="D39250"/>
    </row>
    <row r="39251" spans="4:4">
      <c r="D39251"/>
    </row>
    <row r="39252" spans="4:4">
      <c r="D39252"/>
    </row>
    <row r="39253" spans="4:4">
      <c r="D39253"/>
    </row>
    <row r="39254" spans="4:4">
      <c r="D39254"/>
    </row>
    <row r="39255" spans="4:4">
      <c r="D39255"/>
    </row>
    <row r="39256" spans="4:4">
      <c r="D39256"/>
    </row>
    <row r="39257" spans="4:4">
      <c r="D39257"/>
    </row>
    <row r="39258" spans="4:4">
      <c r="D39258"/>
    </row>
    <row r="39259" spans="4:4">
      <c r="D39259"/>
    </row>
    <row r="39260" spans="4:4">
      <c r="D39260"/>
    </row>
    <row r="39261" spans="4:4">
      <c r="D39261"/>
    </row>
    <row r="39262" spans="4:4">
      <c r="D39262"/>
    </row>
    <row r="39263" spans="4:4">
      <c r="D39263"/>
    </row>
    <row r="39264" spans="4:4">
      <c r="D39264"/>
    </row>
    <row r="39265" spans="4:4">
      <c r="D39265"/>
    </row>
    <row r="39266" spans="4:4">
      <c r="D39266"/>
    </row>
    <row r="39267" spans="4:4">
      <c r="D39267"/>
    </row>
    <row r="39268" spans="4:4">
      <c r="D39268"/>
    </row>
    <row r="39269" spans="4:4">
      <c r="D39269"/>
    </row>
    <row r="39270" spans="4:4">
      <c r="D39270"/>
    </row>
    <row r="39271" spans="4:4">
      <c r="D39271"/>
    </row>
    <row r="39272" spans="4:4">
      <c r="D39272"/>
    </row>
    <row r="39273" spans="4:4">
      <c r="D39273"/>
    </row>
    <row r="39274" spans="4:4">
      <c r="D39274"/>
    </row>
    <row r="39275" spans="4:4">
      <c r="D39275"/>
    </row>
    <row r="39276" spans="4:4">
      <c r="D39276"/>
    </row>
    <row r="39277" spans="4:4">
      <c r="D39277"/>
    </row>
    <row r="39278" spans="4:4">
      <c r="D39278"/>
    </row>
    <row r="39279" spans="4:4">
      <c r="D39279"/>
    </row>
    <row r="39280" spans="4:4">
      <c r="D39280"/>
    </row>
    <row r="39281" spans="4:4">
      <c r="D39281"/>
    </row>
    <row r="39282" spans="4:4">
      <c r="D39282"/>
    </row>
    <row r="39283" spans="4:4">
      <c r="D39283"/>
    </row>
    <row r="39284" spans="4:4">
      <c r="D39284"/>
    </row>
    <row r="39285" spans="4:4">
      <c r="D39285"/>
    </row>
    <row r="39286" spans="4:4">
      <c r="D39286"/>
    </row>
    <row r="39287" spans="4:4">
      <c r="D39287"/>
    </row>
    <row r="39288" spans="4:4">
      <c r="D39288"/>
    </row>
    <row r="39289" spans="4:4">
      <c r="D39289"/>
    </row>
    <row r="39290" spans="4:4">
      <c r="D39290"/>
    </row>
    <row r="39291" spans="4:4">
      <c r="D39291"/>
    </row>
    <row r="39292" spans="4:4">
      <c r="D39292"/>
    </row>
    <row r="39293" spans="4:4">
      <c r="D39293"/>
    </row>
    <row r="39294" spans="4:4">
      <c r="D39294"/>
    </row>
    <row r="39295" spans="4:4">
      <c r="D39295"/>
    </row>
    <row r="39296" spans="4:4">
      <c r="D39296"/>
    </row>
    <row r="39297" spans="4:4">
      <c r="D39297"/>
    </row>
    <row r="39298" spans="4:4">
      <c r="D39298"/>
    </row>
    <row r="39299" spans="4:4">
      <c r="D39299"/>
    </row>
    <row r="39300" spans="4:4">
      <c r="D39300"/>
    </row>
    <row r="39301" spans="4:4">
      <c r="D39301"/>
    </row>
    <row r="39302" spans="4:4">
      <c r="D39302"/>
    </row>
    <row r="39303" spans="4:4">
      <c r="D39303"/>
    </row>
    <row r="39304" spans="4:4">
      <c r="D39304"/>
    </row>
    <row r="39305" spans="4:4">
      <c r="D39305"/>
    </row>
    <row r="39306" spans="4:4">
      <c r="D39306"/>
    </row>
    <row r="39307" spans="4:4">
      <c r="D39307"/>
    </row>
    <row r="39308" spans="4:4">
      <c r="D39308"/>
    </row>
    <row r="39309" spans="4:4">
      <c r="D39309"/>
    </row>
    <row r="39310" spans="4:4">
      <c r="D39310"/>
    </row>
    <row r="39311" spans="4:4">
      <c r="D39311"/>
    </row>
    <row r="39312" spans="4:4">
      <c r="D39312"/>
    </row>
    <row r="39313" spans="4:4">
      <c r="D39313"/>
    </row>
    <row r="39314" spans="4:4">
      <c r="D39314"/>
    </row>
    <row r="39315" spans="4:4">
      <c r="D39315"/>
    </row>
    <row r="39316" spans="4:4">
      <c r="D39316"/>
    </row>
    <row r="39317" spans="4:4">
      <c r="D39317"/>
    </row>
    <row r="39318" spans="4:4">
      <c r="D39318"/>
    </row>
    <row r="39319" spans="4:4">
      <c r="D39319"/>
    </row>
    <row r="39320" spans="4:4">
      <c r="D39320"/>
    </row>
    <row r="39321" spans="4:4">
      <c r="D39321"/>
    </row>
    <row r="39322" spans="4:4">
      <c r="D39322"/>
    </row>
    <row r="39323" spans="4:4">
      <c r="D39323"/>
    </row>
    <row r="39324" spans="4:4">
      <c r="D39324"/>
    </row>
    <row r="39325" spans="4:4">
      <c r="D39325"/>
    </row>
    <row r="39326" spans="4:4">
      <c r="D39326"/>
    </row>
    <row r="39327" spans="4:4">
      <c r="D39327"/>
    </row>
    <row r="39328" spans="4:4">
      <c r="D39328"/>
    </row>
    <row r="39329" spans="4:4">
      <c r="D39329"/>
    </row>
    <row r="39330" spans="4:4">
      <c r="D39330"/>
    </row>
    <row r="39331" spans="4:4">
      <c r="D39331"/>
    </row>
    <row r="39332" spans="4:4">
      <c r="D39332"/>
    </row>
    <row r="39333" spans="4:4">
      <c r="D39333"/>
    </row>
    <row r="39334" spans="4:4">
      <c r="D39334"/>
    </row>
    <row r="39335" spans="4:4">
      <c r="D39335"/>
    </row>
    <row r="39336" spans="4:4">
      <c r="D39336"/>
    </row>
    <row r="39337" spans="4:4">
      <c r="D39337"/>
    </row>
    <row r="39338" spans="4:4">
      <c r="D39338"/>
    </row>
    <row r="39339" spans="4:4">
      <c r="D39339"/>
    </row>
    <row r="39340" spans="4:4">
      <c r="D39340"/>
    </row>
    <row r="39341" spans="4:4">
      <c r="D39341"/>
    </row>
    <row r="39342" spans="4:4">
      <c r="D39342"/>
    </row>
    <row r="39343" spans="4:4">
      <c r="D39343"/>
    </row>
    <row r="39344" spans="4:4">
      <c r="D39344"/>
    </row>
    <row r="39345" spans="4:4">
      <c r="D39345"/>
    </row>
    <row r="39346" spans="4:4">
      <c r="D39346"/>
    </row>
    <row r="39347" spans="4:4">
      <c r="D39347"/>
    </row>
    <row r="39348" spans="4:4">
      <c r="D39348"/>
    </row>
    <row r="39349" spans="4:4">
      <c r="D39349"/>
    </row>
    <row r="39350" spans="4:4">
      <c r="D39350"/>
    </row>
    <row r="39351" spans="4:4">
      <c r="D39351"/>
    </row>
    <row r="39352" spans="4:4">
      <c r="D39352"/>
    </row>
    <row r="39353" spans="4:4">
      <c r="D39353"/>
    </row>
    <row r="39354" spans="4:4">
      <c r="D39354"/>
    </row>
    <row r="39355" spans="4:4">
      <c r="D39355"/>
    </row>
    <row r="39356" spans="4:4">
      <c r="D39356"/>
    </row>
    <row r="39357" spans="4:4">
      <c r="D39357"/>
    </row>
    <row r="39358" spans="4:4">
      <c r="D39358"/>
    </row>
    <row r="39359" spans="4:4">
      <c r="D39359"/>
    </row>
    <row r="39360" spans="4:4">
      <c r="D39360"/>
    </row>
    <row r="39361" spans="4:4">
      <c r="D39361"/>
    </row>
    <row r="39362" spans="4:4">
      <c r="D39362"/>
    </row>
    <row r="39363" spans="4:4">
      <c r="D39363"/>
    </row>
    <row r="39364" spans="4:4">
      <c r="D39364"/>
    </row>
    <row r="39365" spans="4:4">
      <c r="D39365"/>
    </row>
    <row r="39366" spans="4:4">
      <c r="D39366"/>
    </row>
    <row r="39367" spans="4:4">
      <c r="D39367"/>
    </row>
    <row r="39368" spans="4:4">
      <c r="D39368"/>
    </row>
    <row r="39369" spans="4:4">
      <c r="D39369"/>
    </row>
    <row r="39370" spans="4:4">
      <c r="D39370"/>
    </row>
    <row r="39371" spans="4:4">
      <c r="D39371"/>
    </row>
    <row r="39372" spans="4:4">
      <c r="D39372"/>
    </row>
    <row r="39373" spans="4:4">
      <c r="D39373"/>
    </row>
    <row r="39374" spans="4:4">
      <c r="D39374"/>
    </row>
    <row r="39375" spans="4:4">
      <c r="D39375"/>
    </row>
    <row r="39376" spans="4:4">
      <c r="D39376"/>
    </row>
    <row r="39377" spans="4:4">
      <c r="D39377"/>
    </row>
    <row r="39378" spans="4:4">
      <c r="D39378"/>
    </row>
    <row r="39379" spans="4:4">
      <c r="D39379"/>
    </row>
    <row r="39380" spans="4:4">
      <c r="D39380"/>
    </row>
    <row r="39381" spans="4:4">
      <c r="D39381"/>
    </row>
    <row r="39382" spans="4:4">
      <c r="D39382"/>
    </row>
    <row r="39383" spans="4:4">
      <c r="D39383"/>
    </row>
    <row r="39384" spans="4:4">
      <c r="D39384"/>
    </row>
    <row r="39385" spans="4:4">
      <c r="D39385"/>
    </row>
    <row r="39386" spans="4:4">
      <c r="D39386"/>
    </row>
    <row r="39387" spans="4:4">
      <c r="D39387"/>
    </row>
    <row r="39388" spans="4:4">
      <c r="D39388"/>
    </row>
    <row r="39389" spans="4:4">
      <c r="D39389"/>
    </row>
    <row r="39390" spans="4:4">
      <c r="D39390"/>
    </row>
    <row r="39391" spans="4:4">
      <c r="D39391"/>
    </row>
    <row r="39392" spans="4:4">
      <c r="D39392"/>
    </row>
    <row r="39393" spans="4:4">
      <c r="D39393"/>
    </row>
    <row r="39394" spans="4:4">
      <c r="D39394"/>
    </row>
    <row r="39395" spans="4:4">
      <c r="D39395"/>
    </row>
    <row r="39396" spans="4:4">
      <c r="D39396"/>
    </row>
    <row r="39397" spans="4:4">
      <c r="D39397"/>
    </row>
    <row r="39398" spans="4:4">
      <c r="D39398"/>
    </row>
    <row r="39399" spans="4:4">
      <c r="D39399"/>
    </row>
    <row r="39400" spans="4:4">
      <c r="D39400"/>
    </row>
    <row r="39401" spans="4:4">
      <c r="D39401"/>
    </row>
    <row r="39402" spans="4:4">
      <c r="D39402"/>
    </row>
    <row r="39403" spans="4:4">
      <c r="D39403"/>
    </row>
    <row r="39404" spans="4:4">
      <c r="D39404"/>
    </row>
    <row r="39405" spans="4:4">
      <c r="D39405"/>
    </row>
    <row r="39406" spans="4:4">
      <c r="D39406"/>
    </row>
    <row r="39407" spans="4:4">
      <c r="D39407"/>
    </row>
    <row r="39408" spans="4:4">
      <c r="D39408"/>
    </row>
    <row r="39409" spans="4:4">
      <c r="D39409"/>
    </row>
    <row r="39410" spans="4:4">
      <c r="D39410"/>
    </row>
    <row r="39411" spans="4:4">
      <c r="D39411"/>
    </row>
    <row r="39412" spans="4:4">
      <c r="D39412"/>
    </row>
    <row r="39413" spans="4:4">
      <c r="D39413"/>
    </row>
    <row r="39414" spans="4:4">
      <c r="D39414"/>
    </row>
    <row r="39415" spans="4:4">
      <c r="D39415"/>
    </row>
    <row r="39416" spans="4:4">
      <c r="D39416"/>
    </row>
    <row r="39417" spans="4:4">
      <c r="D39417"/>
    </row>
    <row r="39418" spans="4:4">
      <c r="D39418"/>
    </row>
    <row r="39419" spans="4:4">
      <c r="D39419"/>
    </row>
    <row r="39420" spans="4:4">
      <c r="D39420"/>
    </row>
    <row r="39421" spans="4:4">
      <c r="D39421"/>
    </row>
    <row r="39422" spans="4:4">
      <c r="D39422"/>
    </row>
    <row r="39423" spans="4:4">
      <c r="D39423"/>
    </row>
    <row r="39424" spans="4:4">
      <c r="D39424"/>
    </row>
    <row r="39425" spans="4:4">
      <c r="D39425"/>
    </row>
    <row r="39426" spans="4:4">
      <c r="D39426"/>
    </row>
    <row r="39427" spans="4:4">
      <c r="D39427"/>
    </row>
    <row r="39428" spans="4:4">
      <c r="D39428"/>
    </row>
    <row r="39429" spans="4:4">
      <c r="D39429"/>
    </row>
    <row r="39430" spans="4:4">
      <c r="D39430"/>
    </row>
    <row r="39431" spans="4:4">
      <c r="D39431"/>
    </row>
    <row r="39432" spans="4:4">
      <c r="D39432"/>
    </row>
    <row r="39433" spans="4:4">
      <c r="D39433"/>
    </row>
    <row r="39434" spans="4:4">
      <c r="D39434"/>
    </row>
    <row r="39435" spans="4:4">
      <c r="D39435"/>
    </row>
    <row r="39436" spans="4:4">
      <c r="D39436"/>
    </row>
    <row r="39437" spans="4:4">
      <c r="D39437"/>
    </row>
    <row r="39438" spans="4:4">
      <c r="D39438"/>
    </row>
    <row r="39439" spans="4:4">
      <c r="D39439"/>
    </row>
    <row r="39440" spans="4:4">
      <c r="D39440"/>
    </row>
    <row r="39441" spans="4:4">
      <c r="D39441"/>
    </row>
    <row r="39442" spans="4:4">
      <c r="D39442"/>
    </row>
    <row r="39443" spans="4:4">
      <c r="D39443"/>
    </row>
    <row r="39444" spans="4:4">
      <c r="D39444"/>
    </row>
    <row r="39445" spans="4:4">
      <c r="D39445"/>
    </row>
    <row r="39446" spans="4:4">
      <c r="D39446"/>
    </row>
    <row r="39447" spans="4:4">
      <c r="D39447"/>
    </row>
    <row r="39448" spans="4:4">
      <c r="D39448"/>
    </row>
    <row r="39449" spans="4:4">
      <c r="D39449"/>
    </row>
    <row r="39450" spans="4:4">
      <c r="D39450"/>
    </row>
    <row r="39451" spans="4:4">
      <c r="D39451"/>
    </row>
    <row r="39452" spans="4:4">
      <c r="D39452"/>
    </row>
    <row r="39453" spans="4:4">
      <c r="D39453"/>
    </row>
    <row r="39454" spans="4:4">
      <c r="D39454"/>
    </row>
    <row r="39455" spans="4:4">
      <c r="D39455"/>
    </row>
    <row r="39456" spans="4:4">
      <c r="D39456"/>
    </row>
    <row r="39457" spans="4:4">
      <c r="D39457"/>
    </row>
    <row r="39458" spans="4:4">
      <c r="D39458"/>
    </row>
    <row r="39459" spans="4:4">
      <c r="D39459"/>
    </row>
    <row r="39460" spans="4:4">
      <c r="D39460"/>
    </row>
    <row r="39461" spans="4:4">
      <c r="D39461"/>
    </row>
    <row r="39462" spans="4:4">
      <c r="D39462"/>
    </row>
    <row r="39463" spans="4:4">
      <c r="D39463"/>
    </row>
    <row r="39464" spans="4:4">
      <c r="D39464"/>
    </row>
    <row r="39465" spans="4:4">
      <c r="D39465"/>
    </row>
    <row r="39466" spans="4:4">
      <c r="D39466"/>
    </row>
    <row r="39467" spans="4:4">
      <c r="D39467"/>
    </row>
    <row r="39468" spans="4:4">
      <c r="D39468"/>
    </row>
    <row r="39469" spans="4:4">
      <c r="D39469"/>
    </row>
    <row r="39470" spans="4:4">
      <c r="D39470"/>
    </row>
    <row r="39471" spans="4:4">
      <c r="D39471"/>
    </row>
    <row r="39472" spans="4:4">
      <c r="D39472"/>
    </row>
    <row r="39473" spans="4:4">
      <c r="D39473"/>
    </row>
    <row r="39474" spans="4:4">
      <c r="D39474"/>
    </row>
    <row r="39475" spans="4:4">
      <c r="D39475"/>
    </row>
    <row r="39476" spans="4:4">
      <c r="D39476"/>
    </row>
    <row r="39477" spans="4:4">
      <c r="D39477"/>
    </row>
    <row r="39478" spans="4:4">
      <c r="D39478"/>
    </row>
    <row r="39479" spans="4:4">
      <c r="D39479"/>
    </row>
    <row r="39480" spans="4:4">
      <c r="D39480"/>
    </row>
    <row r="39481" spans="4:4">
      <c r="D39481"/>
    </row>
    <row r="39482" spans="4:4">
      <c r="D39482"/>
    </row>
    <row r="39483" spans="4:4">
      <c r="D39483"/>
    </row>
    <row r="39484" spans="4:4">
      <c r="D39484"/>
    </row>
    <row r="39485" spans="4:4">
      <c r="D39485"/>
    </row>
    <row r="39486" spans="4:4">
      <c r="D39486"/>
    </row>
    <row r="39487" spans="4:4">
      <c r="D39487"/>
    </row>
    <row r="39488" spans="4:4">
      <c r="D39488"/>
    </row>
    <row r="39489" spans="4:4">
      <c r="D39489"/>
    </row>
    <row r="39490" spans="4:4">
      <c r="D39490"/>
    </row>
    <row r="39491" spans="4:4">
      <c r="D39491"/>
    </row>
    <row r="39492" spans="4:4">
      <c r="D39492"/>
    </row>
    <row r="39493" spans="4:4">
      <c r="D39493"/>
    </row>
    <row r="39494" spans="4:4">
      <c r="D39494"/>
    </row>
    <row r="39495" spans="4:4">
      <c r="D39495"/>
    </row>
    <row r="39496" spans="4:4">
      <c r="D39496"/>
    </row>
    <row r="39497" spans="4:4">
      <c r="D39497"/>
    </row>
    <row r="39498" spans="4:4">
      <c r="D39498"/>
    </row>
    <row r="39499" spans="4:4">
      <c r="D39499"/>
    </row>
    <row r="39500" spans="4:4">
      <c r="D39500"/>
    </row>
    <row r="39501" spans="4:4">
      <c r="D39501"/>
    </row>
    <row r="39502" spans="4:4">
      <c r="D39502"/>
    </row>
    <row r="39503" spans="4:4">
      <c r="D39503"/>
    </row>
    <row r="39504" spans="4:4">
      <c r="D39504"/>
    </row>
    <row r="39505" spans="4:4">
      <c r="D39505"/>
    </row>
    <row r="39506" spans="4:4">
      <c r="D39506"/>
    </row>
    <row r="39507" spans="4:4">
      <c r="D39507"/>
    </row>
    <row r="39508" spans="4:4">
      <c r="D39508"/>
    </row>
    <row r="39509" spans="4:4">
      <c r="D39509"/>
    </row>
    <row r="39510" spans="4:4">
      <c r="D39510"/>
    </row>
    <row r="39511" spans="4:4">
      <c r="D39511"/>
    </row>
    <row r="39512" spans="4:4">
      <c r="D39512"/>
    </row>
    <row r="39513" spans="4:4">
      <c r="D39513"/>
    </row>
    <row r="39514" spans="4:4">
      <c r="D39514"/>
    </row>
    <row r="39515" spans="4:4">
      <c r="D39515"/>
    </row>
    <row r="39516" spans="4:4">
      <c r="D39516"/>
    </row>
    <row r="39517" spans="4:4">
      <c r="D39517"/>
    </row>
    <row r="39518" spans="4:4">
      <c r="D39518"/>
    </row>
    <row r="39519" spans="4:4">
      <c r="D39519"/>
    </row>
    <row r="39520" spans="4:4">
      <c r="D39520"/>
    </row>
    <row r="39521" spans="4:4">
      <c r="D39521"/>
    </row>
    <row r="39522" spans="4:4">
      <c r="D39522"/>
    </row>
    <row r="39523" spans="4:4">
      <c r="D39523"/>
    </row>
    <row r="39524" spans="4:4">
      <c r="D39524"/>
    </row>
    <row r="39525" spans="4:4">
      <c r="D39525"/>
    </row>
    <row r="39526" spans="4:4">
      <c r="D39526"/>
    </row>
    <row r="39527" spans="4:4">
      <c r="D39527"/>
    </row>
    <row r="39528" spans="4:4">
      <c r="D39528"/>
    </row>
    <row r="39529" spans="4:4">
      <c r="D39529"/>
    </row>
    <row r="39530" spans="4:4">
      <c r="D39530"/>
    </row>
    <row r="39531" spans="4:4">
      <c r="D39531"/>
    </row>
    <row r="39532" spans="4:4">
      <c r="D39532"/>
    </row>
    <row r="39533" spans="4:4">
      <c r="D39533"/>
    </row>
    <row r="39534" spans="4:4">
      <c r="D39534"/>
    </row>
    <row r="39535" spans="4:4">
      <c r="D39535"/>
    </row>
    <row r="39536" spans="4:4">
      <c r="D39536"/>
    </row>
    <row r="39537" spans="4:4">
      <c r="D39537"/>
    </row>
    <row r="39538" spans="4:4">
      <c r="D39538"/>
    </row>
    <row r="39539" spans="4:4">
      <c r="D39539"/>
    </row>
    <row r="39540" spans="4:4">
      <c r="D39540"/>
    </row>
    <row r="39541" spans="4:4">
      <c r="D39541"/>
    </row>
    <row r="39542" spans="4:4">
      <c r="D39542"/>
    </row>
    <row r="39543" spans="4:4">
      <c r="D39543"/>
    </row>
    <row r="39544" spans="4:4">
      <c r="D39544"/>
    </row>
    <row r="39545" spans="4:4">
      <c r="D39545"/>
    </row>
    <row r="39546" spans="4:4">
      <c r="D39546"/>
    </row>
    <row r="39547" spans="4:4">
      <c r="D39547"/>
    </row>
    <row r="39548" spans="4:4">
      <c r="D39548"/>
    </row>
    <row r="39549" spans="4:4">
      <c r="D39549"/>
    </row>
    <row r="39550" spans="4:4">
      <c r="D39550"/>
    </row>
    <row r="39551" spans="4:4">
      <c r="D39551"/>
    </row>
    <row r="39552" spans="4:4">
      <c r="D39552"/>
    </row>
    <row r="39553" spans="4:4">
      <c r="D39553"/>
    </row>
    <row r="39554" spans="4:4">
      <c r="D39554"/>
    </row>
    <row r="39555" spans="4:4">
      <c r="D39555"/>
    </row>
    <row r="39556" spans="4:4">
      <c r="D39556"/>
    </row>
    <row r="39557" spans="4:4">
      <c r="D39557"/>
    </row>
    <row r="39558" spans="4:4">
      <c r="D39558"/>
    </row>
    <row r="39559" spans="4:4">
      <c r="D39559"/>
    </row>
    <row r="39560" spans="4:4">
      <c r="D39560"/>
    </row>
    <row r="39561" spans="4:4">
      <c r="D39561"/>
    </row>
    <row r="39562" spans="4:4">
      <c r="D39562"/>
    </row>
    <row r="39563" spans="4:4">
      <c r="D39563"/>
    </row>
    <row r="39564" spans="4:4">
      <c r="D39564"/>
    </row>
    <row r="39565" spans="4:4">
      <c r="D39565"/>
    </row>
    <row r="39566" spans="4:4">
      <c r="D39566"/>
    </row>
    <row r="39567" spans="4:4">
      <c r="D39567"/>
    </row>
    <row r="39568" spans="4:4">
      <c r="D39568"/>
    </row>
    <row r="39569" spans="4:4">
      <c r="D39569"/>
    </row>
    <row r="39570" spans="4:4">
      <c r="D39570"/>
    </row>
    <row r="39571" spans="4:4">
      <c r="D39571"/>
    </row>
    <row r="39572" spans="4:4">
      <c r="D39572"/>
    </row>
    <row r="39573" spans="4:4">
      <c r="D39573"/>
    </row>
    <row r="39574" spans="4:4">
      <c r="D39574"/>
    </row>
    <row r="39575" spans="4:4">
      <c r="D39575"/>
    </row>
    <row r="39576" spans="4:4">
      <c r="D39576"/>
    </row>
    <row r="39577" spans="4:4">
      <c r="D39577"/>
    </row>
    <row r="39578" spans="4:4">
      <c r="D39578"/>
    </row>
    <row r="39579" spans="4:4">
      <c r="D39579"/>
    </row>
    <row r="39580" spans="4:4">
      <c r="D39580"/>
    </row>
    <row r="39581" spans="4:4">
      <c r="D39581"/>
    </row>
    <row r="39582" spans="4:4">
      <c r="D39582"/>
    </row>
    <row r="39583" spans="4:4">
      <c r="D39583"/>
    </row>
    <row r="39584" spans="4:4">
      <c r="D39584"/>
    </row>
    <row r="39585" spans="4:4">
      <c r="D39585"/>
    </row>
    <row r="39586" spans="4:4">
      <c r="D39586"/>
    </row>
    <row r="39587" spans="4:4">
      <c r="D39587"/>
    </row>
    <row r="39588" spans="4:4">
      <c r="D39588"/>
    </row>
    <row r="39589" spans="4:4">
      <c r="D39589"/>
    </row>
    <row r="39590" spans="4:4">
      <c r="D39590"/>
    </row>
    <row r="39591" spans="4:4">
      <c r="D39591"/>
    </row>
    <row r="39592" spans="4:4">
      <c r="D39592"/>
    </row>
    <row r="39593" spans="4:4">
      <c r="D39593"/>
    </row>
    <row r="39594" spans="4:4">
      <c r="D39594"/>
    </row>
    <row r="39595" spans="4:4">
      <c r="D39595"/>
    </row>
    <row r="39596" spans="4:4">
      <c r="D39596"/>
    </row>
    <row r="39597" spans="4:4">
      <c r="D39597"/>
    </row>
    <row r="39598" spans="4:4">
      <c r="D39598"/>
    </row>
    <row r="39599" spans="4:4">
      <c r="D39599"/>
    </row>
    <row r="39600" spans="4:4">
      <c r="D39600"/>
    </row>
    <row r="39601" spans="4:4">
      <c r="D39601"/>
    </row>
    <row r="39602" spans="4:4">
      <c r="D39602"/>
    </row>
    <row r="39603" spans="4:4">
      <c r="D39603"/>
    </row>
    <row r="39604" spans="4:4">
      <c r="D39604"/>
    </row>
    <row r="39605" spans="4:4">
      <c r="D39605"/>
    </row>
    <row r="39606" spans="4:4">
      <c r="D39606"/>
    </row>
    <row r="39607" spans="4:4">
      <c r="D39607"/>
    </row>
    <row r="39608" spans="4:4">
      <c r="D39608"/>
    </row>
    <row r="39609" spans="4:4">
      <c r="D39609"/>
    </row>
    <row r="39610" spans="4:4">
      <c r="D39610"/>
    </row>
    <row r="39611" spans="4:4">
      <c r="D39611"/>
    </row>
    <row r="39612" spans="4:4">
      <c r="D39612"/>
    </row>
    <row r="39613" spans="4:4">
      <c r="D39613"/>
    </row>
    <row r="39614" spans="4:4">
      <c r="D39614"/>
    </row>
    <row r="39615" spans="4:4">
      <c r="D39615"/>
    </row>
    <row r="39616" spans="4:4">
      <c r="D39616"/>
    </row>
    <row r="39617" spans="4:4">
      <c r="D39617"/>
    </row>
    <row r="39618" spans="4:4">
      <c r="D39618"/>
    </row>
    <row r="39619" spans="4:4">
      <c r="D39619"/>
    </row>
    <row r="39620" spans="4:4">
      <c r="D39620"/>
    </row>
    <row r="39621" spans="4:4">
      <c r="D39621"/>
    </row>
    <row r="39622" spans="4:4">
      <c r="D39622"/>
    </row>
    <row r="39623" spans="4:4">
      <c r="D39623"/>
    </row>
    <row r="39624" spans="4:4">
      <c r="D39624"/>
    </row>
    <row r="39625" spans="4:4">
      <c r="D39625"/>
    </row>
    <row r="39626" spans="4:4">
      <c r="D39626"/>
    </row>
    <row r="39627" spans="4:4">
      <c r="D39627"/>
    </row>
    <row r="39628" spans="4:4">
      <c r="D39628"/>
    </row>
    <row r="39629" spans="4:4">
      <c r="D39629"/>
    </row>
    <row r="39630" spans="4:4">
      <c r="D39630"/>
    </row>
    <row r="39631" spans="4:4">
      <c r="D39631"/>
    </row>
    <row r="39632" spans="4:4">
      <c r="D39632"/>
    </row>
    <row r="39633" spans="4:4">
      <c r="D39633"/>
    </row>
    <row r="39634" spans="4:4">
      <c r="D39634"/>
    </row>
    <row r="39635" spans="4:4">
      <c r="D39635"/>
    </row>
    <row r="39636" spans="4:4">
      <c r="D39636"/>
    </row>
    <row r="39637" spans="4:4">
      <c r="D39637"/>
    </row>
    <row r="39638" spans="4:4">
      <c r="D39638"/>
    </row>
    <row r="39639" spans="4:4">
      <c r="D39639"/>
    </row>
    <row r="39640" spans="4:4">
      <c r="D39640"/>
    </row>
    <row r="39641" spans="4:4">
      <c r="D39641"/>
    </row>
    <row r="39642" spans="4:4">
      <c r="D39642"/>
    </row>
    <row r="39643" spans="4:4">
      <c r="D39643"/>
    </row>
    <row r="39644" spans="4:4">
      <c r="D39644"/>
    </row>
    <row r="39645" spans="4:4">
      <c r="D39645"/>
    </row>
    <row r="39646" spans="4:4">
      <c r="D39646"/>
    </row>
    <row r="39647" spans="4:4">
      <c r="D39647"/>
    </row>
    <row r="39648" spans="4:4">
      <c r="D39648"/>
    </row>
    <row r="39649" spans="4:4">
      <c r="D39649"/>
    </row>
    <row r="39650" spans="4:4">
      <c r="D39650"/>
    </row>
    <row r="39651" spans="4:4">
      <c r="D39651"/>
    </row>
    <row r="39652" spans="4:4">
      <c r="D39652"/>
    </row>
    <row r="39653" spans="4:4">
      <c r="D39653"/>
    </row>
    <row r="39654" spans="4:4">
      <c r="D39654"/>
    </row>
    <row r="39655" spans="4:4">
      <c r="D39655"/>
    </row>
    <row r="39656" spans="4:4">
      <c r="D39656"/>
    </row>
    <row r="39657" spans="4:4">
      <c r="D39657"/>
    </row>
    <row r="39658" spans="4:4">
      <c r="D39658"/>
    </row>
    <row r="39659" spans="4:4">
      <c r="D39659"/>
    </row>
    <row r="39660" spans="4:4">
      <c r="D39660"/>
    </row>
    <row r="39661" spans="4:4">
      <c r="D39661"/>
    </row>
    <row r="39662" spans="4:4">
      <c r="D39662"/>
    </row>
    <row r="39663" spans="4:4">
      <c r="D39663"/>
    </row>
    <row r="39664" spans="4:4">
      <c r="D39664"/>
    </row>
    <row r="39665" spans="4:4">
      <c r="D39665"/>
    </row>
    <row r="39666" spans="4:4">
      <c r="D39666"/>
    </row>
    <row r="39667" spans="4:4">
      <c r="D39667"/>
    </row>
    <row r="39668" spans="4:4">
      <c r="D39668"/>
    </row>
    <row r="39669" spans="4:4">
      <c r="D39669"/>
    </row>
    <row r="39670" spans="4:4">
      <c r="D39670"/>
    </row>
    <row r="39671" spans="4:4">
      <c r="D39671"/>
    </row>
    <row r="39672" spans="4:4">
      <c r="D39672"/>
    </row>
    <row r="39673" spans="4:4">
      <c r="D39673"/>
    </row>
    <row r="39674" spans="4:4">
      <c r="D39674"/>
    </row>
    <row r="39675" spans="4:4">
      <c r="D39675"/>
    </row>
    <row r="39676" spans="4:4">
      <c r="D39676"/>
    </row>
    <row r="39677" spans="4:4">
      <c r="D39677"/>
    </row>
    <row r="39678" spans="4:4">
      <c r="D39678"/>
    </row>
    <row r="39679" spans="4:4">
      <c r="D39679"/>
    </row>
    <row r="39680" spans="4:4">
      <c r="D39680"/>
    </row>
    <row r="39681" spans="4:4">
      <c r="D39681"/>
    </row>
    <row r="39682" spans="4:4">
      <c r="D39682"/>
    </row>
    <row r="39683" spans="4:4">
      <c r="D39683"/>
    </row>
    <row r="39684" spans="4:4">
      <c r="D39684"/>
    </row>
    <row r="39685" spans="4:4">
      <c r="D39685"/>
    </row>
    <row r="39686" spans="4:4">
      <c r="D39686"/>
    </row>
    <row r="39687" spans="4:4">
      <c r="D39687"/>
    </row>
    <row r="39688" spans="4:4">
      <c r="D39688"/>
    </row>
    <row r="39689" spans="4:4">
      <c r="D39689"/>
    </row>
    <row r="39690" spans="4:4">
      <c r="D39690"/>
    </row>
    <row r="39691" spans="4:4">
      <c r="D39691"/>
    </row>
    <row r="39692" spans="4:4">
      <c r="D39692"/>
    </row>
    <row r="39693" spans="4:4">
      <c r="D39693"/>
    </row>
    <row r="39694" spans="4:4">
      <c r="D39694"/>
    </row>
    <row r="39695" spans="4:4">
      <c r="D39695"/>
    </row>
    <row r="39696" spans="4:4">
      <c r="D39696"/>
    </row>
    <row r="39697" spans="4:4">
      <c r="D39697"/>
    </row>
    <row r="39698" spans="4:4">
      <c r="D39698"/>
    </row>
    <row r="39699" spans="4:4">
      <c r="D39699"/>
    </row>
    <row r="39700" spans="4:4">
      <c r="D39700"/>
    </row>
    <row r="39701" spans="4:4">
      <c r="D39701"/>
    </row>
    <row r="39702" spans="4:4">
      <c r="D39702"/>
    </row>
    <row r="39703" spans="4:4">
      <c r="D39703"/>
    </row>
    <row r="39704" spans="4:4">
      <c r="D39704"/>
    </row>
    <row r="39705" spans="4:4">
      <c r="D39705"/>
    </row>
    <row r="39706" spans="4:4">
      <c r="D39706"/>
    </row>
    <row r="39707" spans="4:4">
      <c r="D39707"/>
    </row>
    <row r="39708" spans="4:4">
      <c r="D39708"/>
    </row>
    <row r="39709" spans="4:4">
      <c r="D39709"/>
    </row>
    <row r="39710" spans="4:4">
      <c r="D39710"/>
    </row>
    <row r="39711" spans="4:4">
      <c r="D39711"/>
    </row>
    <row r="39712" spans="4:4">
      <c r="D39712"/>
    </row>
    <row r="39713" spans="4:4">
      <c r="D39713"/>
    </row>
    <row r="39714" spans="4:4">
      <c r="D39714"/>
    </row>
    <row r="39715" spans="4:4">
      <c r="D39715"/>
    </row>
    <row r="39716" spans="4:4">
      <c r="D39716"/>
    </row>
    <row r="39717" spans="4:4">
      <c r="D39717"/>
    </row>
    <row r="39718" spans="4:4">
      <c r="D39718"/>
    </row>
    <row r="39719" spans="4:4">
      <c r="D39719"/>
    </row>
    <row r="39720" spans="4:4">
      <c r="D39720"/>
    </row>
    <row r="39721" spans="4:4">
      <c r="D39721"/>
    </row>
    <row r="39722" spans="4:4">
      <c r="D39722"/>
    </row>
    <row r="39723" spans="4:4">
      <c r="D39723"/>
    </row>
    <row r="39724" spans="4:4">
      <c r="D39724"/>
    </row>
    <row r="39725" spans="4:4">
      <c r="D39725"/>
    </row>
    <row r="39726" spans="4:4">
      <c r="D39726"/>
    </row>
    <row r="39727" spans="4:4">
      <c r="D39727"/>
    </row>
    <row r="39728" spans="4:4">
      <c r="D39728"/>
    </row>
    <row r="39729" spans="4:4">
      <c r="D39729"/>
    </row>
    <row r="39730" spans="4:4">
      <c r="D39730"/>
    </row>
    <row r="39731" spans="4:4">
      <c r="D39731"/>
    </row>
    <row r="39732" spans="4:4">
      <c r="D39732"/>
    </row>
    <row r="39733" spans="4:4">
      <c r="D39733"/>
    </row>
    <row r="39734" spans="4:4">
      <c r="D39734"/>
    </row>
    <row r="39735" spans="4:4">
      <c r="D39735"/>
    </row>
    <row r="39736" spans="4:4">
      <c r="D39736"/>
    </row>
    <row r="39737" spans="4:4">
      <c r="D39737"/>
    </row>
    <row r="39738" spans="4:4">
      <c r="D39738"/>
    </row>
    <row r="39739" spans="4:4">
      <c r="D39739"/>
    </row>
    <row r="39740" spans="4:4">
      <c r="D39740"/>
    </row>
    <row r="39741" spans="4:4">
      <c r="D39741"/>
    </row>
    <row r="39742" spans="4:4">
      <c r="D39742"/>
    </row>
    <row r="39743" spans="4:4">
      <c r="D39743"/>
    </row>
    <row r="39744" spans="4:4">
      <c r="D39744"/>
    </row>
    <row r="39745" spans="4:4">
      <c r="D39745"/>
    </row>
    <row r="39746" spans="4:4">
      <c r="D39746"/>
    </row>
    <row r="39747" spans="4:4">
      <c r="D39747"/>
    </row>
    <row r="39748" spans="4:4">
      <c r="D39748"/>
    </row>
    <row r="39749" spans="4:4">
      <c r="D39749"/>
    </row>
    <row r="39750" spans="4:4">
      <c r="D39750"/>
    </row>
    <row r="39751" spans="4:4">
      <c r="D39751"/>
    </row>
    <row r="39752" spans="4:4">
      <c r="D39752"/>
    </row>
    <row r="39753" spans="4:4">
      <c r="D39753"/>
    </row>
    <row r="39754" spans="4:4">
      <c r="D39754"/>
    </row>
    <row r="39755" spans="4:4">
      <c r="D39755"/>
    </row>
    <row r="39756" spans="4:4">
      <c r="D39756"/>
    </row>
    <row r="39757" spans="4:4">
      <c r="D39757"/>
    </row>
    <row r="39758" spans="4:4">
      <c r="D39758"/>
    </row>
    <row r="39759" spans="4:4">
      <c r="D39759"/>
    </row>
    <row r="39760" spans="4:4">
      <c r="D39760"/>
    </row>
    <row r="39761" spans="4:4">
      <c r="D39761"/>
    </row>
    <row r="39762" spans="4:4">
      <c r="D39762"/>
    </row>
    <row r="39763" spans="4:4">
      <c r="D39763"/>
    </row>
    <row r="39764" spans="4:4">
      <c r="D39764"/>
    </row>
    <row r="39765" spans="4:4">
      <c r="D39765"/>
    </row>
    <row r="39766" spans="4:4">
      <c r="D39766"/>
    </row>
    <row r="39767" spans="4:4">
      <c r="D39767"/>
    </row>
    <row r="39768" spans="4:4">
      <c r="D39768"/>
    </row>
    <row r="39769" spans="4:4">
      <c r="D39769"/>
    </row>
    <row r="39770" spans="4:4">
      <c r="D39770"/>
    </row>
    <row r="39771" spans="4:4">
      <c r="D39771"/>
    </row>
    <row r="39772" spans="4:4">
      <c r="D39772"/>
    </row>
    <row r="39773" spans="4:4">
      <c r="D39773"/>
    </row>
    <row r="39774" spans="4:4">
      <c r="D39774"/>
    </row>
    <row r="39775" spans="4:4">
      <c r="D39775"/>
    </row>
    <row r="39776" spans="4:4">
      <c r="D39776"/>
    </row>
    <row r="39777" spans="4:4">
      <c r="D39777"/>
    </row>
    <row r="39778" spans="4:4">
      <c r="D39778"/>
    </row>
    <row r="39779" spans="4:4">
      <c r="D39779"/>
    </row>
    <row r="39780" spans="4:4">
      <c r="D39780"/>
    </row>
    <row r="39781" spans="4:4">
      <c r="D39781"/>
    </row>
    <row r="39782" spans="4:4">
      <c r="D39782"/>
    </row>
    <row r="39783" spans="4:4">
      <c r="D39783"/>
    </row>
    <row r="39784" spans="4:4">
      <c r="D39784"/>
    </row>
    <row r="39785" spans="4:4">
      <c r="D39785"/>
    </row>
    <row r="39786" spans="4:4">
      <c r="D39786"/>
    </row>
    <row r="39787" spans="4:4">
      <c r="D39787"/>
    </row>
    <row r="39788" spans="4:4">
      <c r="D39788"/>
    </row>
    <row r="39789" spans="4:4">
      <c r="D39789"/>
    </row>
    <row r="39790" spans="4:4">
      <c r="D39790"/>
    </row>
    <row r="39791" spans="4:4">
      <c r="D39791"/>
    </row>
    <row r="39792" spans="4:4">
      <c r="D39792"/>
    </row>
    <row r="39793" spans="4:4">
      <c r="D39793"/>
    </row>
    <row r="39794" spans="4:4">
      <c r="D39794"/>
    </row>
    <row r="39795" spans="4:4">
      <c r="D39795"/>
    </row>
    <row r="39796" spans="4:4">
      <c r="D39796"/>
    </row>
    <row r="39797" spans="4:4">
      <c r="D39797"/>
    </row>
    <row r="39798" spans="4:4">
      <c r="D39798"/>
    </row>
    <row r="39799" spans="4:4">
      <c r="D39799"/>
    </row>
    <row r="39800" spans="4:4">
      <c r="D39800"/>
    </row>
    <row r="39801" spans="4:4">
      <c r="D39801"/>
    </row>
    <row r="39802" spans="4:4">
      <c r="D39802"/>
    </row>
    <row r="39803" spans="4:4">
      <c r="D39803"/>
    </row>
    <row r="39804" spans="4:4">
      <c r="D39804"/>
    </row>
    <row r="39805" spans="4:4">
      <c r="D39805"/>
    </row>
    <row r="39806" spans="4:4">
      <c r="D39806"/>
    </row>
    <row r="39807" spans="4:4">
      <c r="D39807"/>
    </row>
    <row r="39808" spans="4:4">
      <c r="D39808"/>
    </row>
    <row r="39809" spans="4:4">
      <c r="D39809"/>
    </row>
    <row r="39810" spans="4:4">
      <c r="D39810"/>
    </row>
    <row r="39811" spans="4:4">
      <c r="D39811"/>
    </row>
    <row r="39812" spans="4:4">
      <c r="D39812"/>
    </row>
    <row r="39813" spans="4:4">
      <c r="D39813"/>
    </row>
    <row r="39814" spans="4:4">
      <c r="D39814"/>
    </row>
    <row r="39815" spans="4:4">
      <c r="D39815"/>
    </row>
    <row r="39816" spans="4:4">
      <c r="D39816"/>
    </row>
    <row r="39817" spans="4:4">
      <c r="D39817"/>
    </row>
    <row r="39818" spans="4:4">
      <c r="D39818"/>
    </row>
    <row r="39819" spans="4:4">
      <c r="D39819"/>
    </row>
    <row r="39820" spans="4:4">
      <c r="D39820"/>
    </row>
    <row r="39821" spans="4:4">
      <c r="D39821"/>
    </row>
    <row r="39822" spans="4:4">
      <c r="D39822"/>
    </row>
    <row r="39823" spans="4:4">
      <c r="D39823"/>
    </row>
    <row r="39824" spans="4:4">
      <c r="D39824"/>
    </row>
    <row r="39825" spans="4:4">
      <c r="D39825"/>
    </row>
    <row r="39826" spans="4:4">
      <c r="D39826"/>
    </row>
    <row r="39827" spans="4:4">
      <c r="D39827"/>
    </row>
    <row r="39828" spans="4:4">
      <c r="D39828"/>
    </row>
    <row r="39829" spans="4:4">
      <c r="D39829"/>
    </row>
    <row r="39830" spans="4:4">
      <c r="D39830"/>
    </row>
    <row r="39831" spans="4:4">
      <c r="D39831"/>
    </row>
    <row r="39832" spans="4:4">
      <c r="D39832"/>
    </row>
    <row r="39833" spans="4:4">
      <c r="D39833"/>
    </row>
    <row r="39834" spans="4:4">
      <c r="D39834"/>
    </row>
    <row r="39835" spans="4:4">
      <c r="D39835"/>
    </row>
    <row r="39836" spans="4:4">
      <c r="D39836"/>
    </row>
    <row r="39837" spans="4:4">
      <c r="D39837"/>
    </row>
    <row r="39838" spans="4:4">
      <c r="D39838"/>
    </row>
    <row r="39839" spans="4:4">
      <c r="D39839"/>
    </row>
    <row r="39840" spans="4:4">
      <c r="D39840"/>
    </row>
    <row r="39841" spans="4:4">
      <c r="D39841"/>
    </row>
    <row r="39842" spans="4:4">
      <c r="D39842"/>
    </row>
    <row r="39843" spans="4:4">
      <c r="D39843"/>
    </row>
    <row r="39844" spans="4:4">
      <c r="D39844"/>
    </row>
    <row r="39845" spans="4:4">
      <c r="D39845"/>
    </row>
    <row r="39846" spans="4:4">
      <c r="D39846"/>
    </row>
    <row r="39847" spans="4:4">
      <c r="D39847"/>
    </row>
    <row r="39848" spans="4:4">
      <c r="D39848"/>
    </row>
    <row r="39849" spans="4:4">
      <c r="D39849"/>
    </row>
    <row r="39850" spans="4:4">
      <c r="D39850"/>
    </row>
    <row r="39851" spans="4:4">
      <c r="D39851"/>
    </row>
    <row r="39852" spans="4:4">
      <c r="D39852"/>
    </row>
    <row r="39853" spans="4:4">
      <c r="D39853"/>
    </row>
    <row r="39854" spans="4:4">
      <c r="D39854"/>
    </row>
    <row r="39855" spans="4:4">
      <c r="D39855"/>
    </row>
    <row r="39856" spans="4:4">
      <c r="D39856"/>
    </row>
    <row r="39857" spans="4:4">
      <c r="D39857"/>
    </row>
    <row r="39858" spans="4:4">
      <c r="D39858"/>
    </row>
    <row r="39859" spans="4:4">
      <c r="D39859"/>
    </row>
    <row r="39860" spans="4:4">
      <c r="D39860"/>
    </row>
    <row r="39861" spans="4:4">
      <c r="D39861"/>
    </row>
    <row r="39862" spans="4:4">
      <c r="D39862"/>
    </row>
    <row r="39863" spans="4:4">
      <c r="D39863"/>
    </row>
    <row r="39864" spans="4:4">
      <c r="D39864"/>
    </row>
    <row r="39865" spans="4:4">
      <c r="D39865"/>
    </row>
    <row r="39866" spans="4:4">
      <c r="D39866"/>
    </row>
    <row r="39867" spans="4:4">
      <c r="D39867"/>
    </row>
    <row r="39868" spans="4:4">
      <c r="D39868"/>
    </row>
    <row r="39869" spans="4:4">
      <c r="D39869"/>
    </row>
    <row r="39870" spans="4:4">
      <c r="D39870"/>
    </row>
    <row r="39871" spans="4:4">
      <c r="D39871"/>
    </row>
    <row r="39872" spans="4:4">
      <c r="D39872"/>
    </row>
    <row r="39873" spans="4:4">
      <c r="D39873"/>
    </row>
    <row r="39874" spans="4:4">
      <c r="D39874"/>
    </row>
    <row r="39875" spans="4:4">
      <c r="D39875"/>
    </row>
    <row r="39876" spans="4:4">
      <c r="D39876"/>
    </row>
    <row r="39877" spans="4:4">
      <c r="D39877"/>
    </row>
    <row r="39878" spans="4:4">
      <c r="D39878"/>
    </row>
    <row r="39879" spans="4:4">
      <c r="D39879"/>
    </row>
    <row r="39880" spans="4:4">
      <c r="D39880"/>
    </row>
    <row r="39881" spans="4:4">
      <c r="D39881"/>
    </row>
    <row r="39882" spans="4:4">
      <c r="D39882"/>
    </row>
    <row r="39883" spans="4:4">
      <c r="D39883"/>
    </row>
    <row r="39884" spans="4:4">
      <c r="D39884"/>
    </row>
    <row r="39885" spans="4:4">
      <c r="D39885"/>
    </row>
    <row r="39886" spans="4:4">
      <c r="D39886"/>
    </row>
    <row r="39887" spans="4:4">
      <c r="D39887"/>
    </row>
    <row r="39888" spans="4:4">
      <c r="D39888"/>
    </row>
    <row r="39889" spans="4:4">
      <c r="D39889"/>
    </row>
    <row r="39890" spans="4:4">
      <c r="D39890"/>
    </row>
    <row r="39891" spans="4:4">
      <c r="D39891"/>
    </row>
    <row r="39892" spans="4:4">
      <c r="D39892"/>
    </row>
    <row r="39893" spans="4:4">
      <c r="D39893"/>
    </row>
    <row r="39894" spans="4:4">
      <c r="D39894"/>
    </row>
    <row r="39895" spans="4:4">
      <c r="D39895"/>
    </row>
    <row r="39896" spans="4:4">
      <c r="D39896"/>
    </row>
    <row r="39897" spans="4:4">
      <c r="D39897"/>
    </row>
    <row r="39898" spans="4:4">
      <c r="D39898"/>
    </row>
    <row r="39899" spans="4:4">
      <c r="D39899"/>
    </row>
    <row r="39900" spans="4:4">
      <c r="D39900"/>
    </row>
    <row r="39901" spans="4:4">
      <c r="D39901"/>
    </row>
    <row r="39902" spans="4:4">
      <c r="D39902"/>
    </row>
    <row r="39903" spans="4:4">
      <c r="D39903"/>
    </row>
    <row r="39904" spans="4:4">
      <c r="D39904"/>
    </row>
    <row r="39905" spans="4:4">
      <c r="D39905"/>
    </row>
    <row r="39906" spans="4:4">
      <c r="D39906"/>
    </row>
    <row r="39907" spans="4:4">
      <c r="D39907"/>
    </row>
    <row r="39908" spans="4:4">
      <c r="D39908"/>
    </row>
    <row r="39909" spans="4:4">
      <c r="D39909"/>
    </row>
    <row r="39910" spans="4:4">
      <c r="D39910"/>
    </row>
    <row r="39911" spans="4:4">
      <c r="D39911"/>
    </row>
    <row r="39912" spans="4:4">
      <c r="D39912"/>
    </row>
    <row r="39913" spans="4:4">
      <c r="D39913"/>
    </row>
    <row r="39914" spans="4:4">
      <c r="D39914"/>
    </row>
    <row r="39915" spans="4:4">
      <c r="D39915"/>
    </row>
    <row r="39916" spans="4:4">
      <c r="D39916"/>
    </row>
    <row r="39917" spans="4:4">
      <c r="D39917"/>
    </row>
    <row r="39918" spans="4:4">
      <c r="D39918"/>
    </row>
    <row r="39919" spans="4:4">
      <c r="D39919"/>
    </row>
    <row r="39920" spans="4:4">
      <c r="D39920"/>
    </row>
    <row r="39921" spans="4:4">
      <c r="D39921"/>
    </row>
    <row r="39922" spans="4:4">
      <c r="D39922"/>
    </row>
    <row r="39923" spans="4:4">
      <c r="D39923"/>
    </row>
    <row r="39924" spans="4:4">
      <c r="D39924"/>
    </row>
    <row r="39925" spans="4:4">
      <c r="D39925"/>
    </row>
    <row r="39926" spans="4:4">
      <c r="D39926"/>
    </row>
    <row r="39927" spans="4:4">
      <c r="D39927"/>
    </row>
    <row r="39928" spans="4:4">
      <c r="D39928"/>
    </row>
    <row r="39929" spans="4:4">
      <c r="D39929"/>
    </row>
    <row r="39930" spans="4:4">
      <c r="D39930"/>
    </row>
    <row r="39931" spans="4:4">
      <c r="D39931"/>
    </row>
    <row r="39932" spans="4:4">
      <c r="D39932"/>
    </row>
    <row r="39933" spans="4:4">
      <c r="D39933"/>
    </row>
    <row r="39934" spans="4:4">
      <c r="D39934"/>
    </row>
    <row r="39935" spans="4:4">
      <c r="D39935"/>
    </row>
    <row r="39936" spans="4:4">
      <c r="D39936"/>
    </row>
    <row r="39937" spans="4:4">
      <c r="D39937"/>
    </row>
    <row r="39938" spans="4:4">
      <c r="D39938"/>
    </row>
    <row r="39939" spans="4:4">
      <c r="D39939"/>
    </row>
    <row r="39940" spans="4:4">
      <c r="D39940"/>
    </row>
    <row r="39941" spans="4:4">
      <c r="D39941"/>
    </row>
    <row r="39942" spans="4:4">
      <c r="D39942"/>
    </row>
    <row r="39943" spans="4:4">
      <c r="D39943"/>
    </row>
    <row r="39944" spans="4:4">
      <c r="D39944"/>
    </row>
    <row r="39945" spans="4:4">
      <c r="D39945"/>
    </row>
    <row r="39946" spans="4:4">
      <c r="D39946"/>
    </row>
    <row r="39947" spans="4:4">
      <c r="D39947"/>
    </row>
    <row r="39948" spans="4:4">
      <c r="D39948"/>
    </row>
    <row r="39949" spans="4:4">
      <c r="D39949"/>
    </row>
    <row r="39950" spans="4:4">
      <c r="D39950"/>
    </row>
    <row r="39951" spans="4:4">
      <c r="D39951"/>
    </row>
    <row r="39952" spans="4:4">
      <c r="D39952"/>
    </row>
    <row r="39953" spans="4:4">
      <c r="D39953"/>
    </row>
    <row r="39954" spans="4:4">
      <c r="D39954"/>
    </row>
    <row r="39955" spans="4:4">
      <c r="D39955"/>
    </row>
    <row r="39956" spans="4:4">
      <c r="D39956"/>
    </row>
    <row r="39957" spans="4:4">
      <c r="D39957"/>
    </row>
    <row r="39958" spans="4:4">
      <c r="D39958"/>
    </row>
    <row r="39959" spans="4:4">
      <c r="D39959"/>
    </row>
    <row r="39960" spans="4:4">
      <c r="D39960"/>
    </row>
    <row r="39961" spans="4:4">
      <c r="D39961"/>
    </row>
    <row r="39962" spans="4:4">
      <c r="D39962"/>
    </row>
    <row r="39963" spans="4:4">
      <c r="D39963"/>
    </row>
    <row r="39964" spans="4:4">
      <c r="D39964"/>
    </row>
    <row r="39965" spans="4:4">
      <c r="D39965"/>
    </row>
    <row r="39966" spans="4:4">
      <c r="D39966"/>
    </row>
    <row r="39967" spans="4:4">
      <c r="D39967"/>
    </row>
    <row r="39968" spans="4:4">
      <c r="D39968"/>
    </row>
    <row r="39969" spans="4:4">
      <c r="D39969"/>
    </row>
    <row r="39970" spans="4:4">
      <c r="D39970"/>
    </row>
    <row r="39971" spans="4:4">
      <c r="D39971"/>
    </row>
    <row r="39972" spans="4:4">
      <c r="D39972"/>
    </row>
    <row r="39973" spans="4:4">
      <c r="D39973"/>
    </row>
    <row r="39974" spans="4:4">
      <c r="D39974"/>
    </row>
    <row r="39975" spans="4:4">
      <c r="D39975"/>
    </row>
    <row r="39976" spans="4:4">
      <c r="D39976"/>
    </row>
    <row r="39977" spans="4:4">
      <c r="D39977"/>
    </row>
    <row r="39978" spans="4:4">
      <c r="D39978"/>
    </row>
    <row r="39979" spans="4:4">
      <c r="D39979"/>
    </row>
    <row r="39980" spans="4:4">
      <c r="D39980"/>
    </row>
    <row r="39981" spans="4:4">
      <c r="D39981"/>
    </row>
    <row r="39982" spans="4:4">
      <c r="D39982"/>
    </row>
    <row r="39983" spans="4:4">
      <c r="D39983"/>
    </row>
    <row r="39984" spans="4:4">
      <c r="D39984"/>
    </row>
    <row r="39985" spans="4:4">
      <c r="D39985"/>
    </row>
    <row r="39986" spans="4:4">
      <c r="D39986"/>
    </row>
    <row r="39987" spans="4:4">
      <c r="D39987"/>
    </row>
    <row r="39988" spans="4:4">
      <c r="D39988"/>
    </row>
    <row r="39989" spans="4:4">
      <c r="D39989"/>
    </row>
    <row r="39990" spans="4:4">
      <c r="D39990"/>
    </row>
    <row r="39991" spans="4:4">
      <c r="D39991"/>
    </row>
    <row r="39992" spans="4:4">
      <c r="D39992"/>
    </row>
    <row r="39993" spans="4:4">
      <c r="D39993"/>
    </row>
    <row r="39994" spans="4:4">
      <c r="D39994"/>
    </row>
    <row r="39995" spans="4:4">
      <c r="D39995"/>
    </row>
    <row r="39996" spans="4:4">
      <c r="D39996"/>
    </row>
    <row r="39997" spans="4:4">
      <c r="D39997"/>
    </row>
    <row r="39998" spans="4:4">
      <c r="D39998"/>
    </row>
    <row r="39999" spans="4:4">
      <c r="D39999"/>
    </row>
    <row r="40000" spans="4:4">
      <c r="D40000"/>
    </row>
    <row r="40001" spans="4:4">
      <c r="D40001"/>
    </row>
    <row r="40002" spans="4:4">
      <c r="D40002"/>
    </row>
    <row r="40003" spans="4:4">
      <c r="D40003"/>
    </row>
    <row r="40004" spans="4:4">
      <c r="D40004"/>
    </row>
    <row r="40005" spans="4:4">
      <c r="D40005"/>
    </row>
    <row r="40006" spans="4:4">
      <c r="D40006"/>
    </row>
    <row r="40007" spans="4:4">
      <c r="D40007"/>
    </row>
    <row r="40008" spans="4:4">
      <c r="D40008"/>
    </row>
    <row r="40009" spans="4:4">
      <c r="D40009"/>
    </row>
    <row r="40010" spans="4:4">
      <c r="D40010"/>
    </row>
    <row r="40011" spans="4:4">
      <c r="D40011"/>
    </row>
    <row r="40012" spans="4:4">
      <c r="D40012"/>
    </row>
    <row r="40013" spans="4:4">
      <c r="D40013"/>
    </row>
    <row r="40014" spans="4:4">
      <c r="D40014"/>
    </row>
    <row r="40015" spans="4:4">
      <c r="D40015"/>
    </row>
    <row r="40016" spans="4:4">
      <c r="D40016"/>
    </row>
    <row r="40017" spans="4:4">
      <c r="D40017"/>
    </row>
    <row r="40018" spans="4:4">
      <c r="D40018"/>
    </row>
    <row r="40019" spans="4:4">
      <c r="D40019"/>
    </row>
    <row r="40020" spans="4:4">
      <c r="D40020"/>
    </row>
    <row r="40021" spans="4:4">
      <c r="D40021"/>
    </row>
    <row r="40022" spans="4:4">
      <c r="D40022"/>
    </row>
    <row r="40023" spans="4:4">
      <c r="D40023"/>
    </row>
    <row r="40024" spans="4:4">
      <c r="D40024"/>
    </row>
    <row r="40025" spans="4:4">
      <c r="D40025"/>
    </row>
    <row r="40026" spans="4:4">
      <c r="D40026"/>
    </row>
    <row r="40027" spans="4:4">
      <c r="D40027"/>
    </row>
    <row r="40028" spans="4:4">
      <c r="D40028"/>
    </row>
    <row r="40029" spans="4:4">
      <c r="D40029"/>
    </row>
    <row r="40030" spans="4:4">
      <c r="D40030"/>
    </row>
    <row r="40031" spans="4:4">
      <c r="D40031"/>
    </row>
    <row r="40032" spans="4:4">
      <c r="D40032"/>
    </row>
    <row r="40033" spans="4:4">
      <c r="D40033"/>
    </row>
    <row r="40034" spans="4:4">
      <c r="D40034"/>
    </row>
    <row r="40035" spans="4:4">
      <c r="D40035"/>
    </row>
    <row r="40036" spans="4:4">
      <c r="D40036"/>
    </row>
    <row r="40037" spans="4:4">
      <c r="D40037"/>
    </row>
    <row r="40038" spans="4:4">
      <c r="D40038"/>
    </row>
    <row r="40039" spans="4:4">
      <c r="D40039"/>
    </row>
    <row r="40040" spans="4:4">
      <c r="D40040"/>
    </row>
    <row r="40041" spans="4:4">
      <c r="D40041"/>
    </row>
    <row r="40042" spans="4:4">
      <c r="D40042"/>
    </row>
    <row r="40043" spans="4:4">
      <c r="D40043"/>
    </row>
    <row r="40044" spans="4:4">
      <c r="D40044"/>
    </row>
    <row r="40045" spans="4:4">
      <c r="D40045"/>
    </row>
    <row r="40046" spans="4:4">
      <c r="D40046"/>
    </row>
    <row r="40047" spans="4:4">
      <c r="D40047"/>
    </row>
    <row r="40048" spans="4:4">
      <c r="D40048"/>
    </row>
    <row r="40049" spans="4:4">
      <c r="D40049"/>
    </row>
    <row r="40050" spans="4:4">
      <c r="D40050"/>
    </row>
    <row r="40051" spans="4:4">
      <c r="D40051"/>
    </row>
    <row r="40052" spans="4:4">
      <c r="D40052"/>
    </row>
    <row r="40053" spans="4:4">
      <c r="D40053"/>
    </row>
    <row r="40054" spans="4:4">
      <c r="D40054"/>
    </row>
    <row r="40055" spans="4:4">
      <c r="D40055"/>
    </row>
    <row r="40056" spans="4:4">
      <c r="D40056"/>
    </row>
    <row r="40057" spans="4:4">
      <c r="D40057"/>
    </row>
    <row r="40058" spans="4:4">
      <c r="D40058"/>
    </row>
    <row r="40059" spans="4:4">
      <c r="D40059"/>
    </row>
    <row r="40060" spans="4:4">
      <c r="D40060"/>
    </row>
    <row r="40061" spans="4:4">
      <c r="D40061"/>
    </row>
    <row r="40062" spans="4:4">
      <c r="D40062"/>
    </row>
    <row r="40063" spans="4:4">
      <c r="D40063"/>
    </row>
    <row r="40064" spans="4:4">
      <c r="D40064"/>
    </row>
    <row r="40065" spans="4:4">
      <c r="D40065"/>
    </row>
    <row r="40066" spans="4:4">
      <c r="D40066"/>
    </row>
    <row r="40067" spans="4:4">
      <c r="D40067"/>
    </row>
    <row r="40068" spans="4:4">
      <c r="D40068"/>
    </row>
    <row r="40069" spans="4:4">
      <c r="D40069"/>
    </row>
    <row r="40070" spans="4:4">
      <c r="D40070"/>
    </row>
    <row r="40071" spans="4:4">
      <c r="D40071"/>
    </row>
    <row r="40072" spans="4:4">
      <c r="D40072"/>
    </row>
    <row r="40073" spans="4:4">
      <c r="D40073"/>
    </row>
    <row r="40074" spans="4:4">
      <c r="D40074"/>
    </row>
    <row r="40075" spans="4:4">
      <c r="D40075"/>
    </row>
    <row r="40076" spans="4:4">
      <c r="D40076"/>
    </row>
    <row r="40077" spans="4:4">
      <c r="D40077"/>
    </row>
    <row r="40078" spans="4:4">
      <c r="D40078"/>
    </row>
    <row r="40079" spans="4:4">
      <c r="D40079"/>
    </row>
    <row r="40080" spans="4:4">
      <c r="D40080"/>
    </row>
    <row r="40081" spans="4:4">
      <c r="D40081"/>
    </row>
    <row r="40082" spans="4:4">
      <c r="D40082"/>
    </row>
    <row r="40083" spans="4:4">
      <c r="D40083"/>
    </row>
    <row r="40084" spans="4:4">
      <c r="D40084"/>
    </row>
    <row r="40085" spans="4:4">
      <c r="D40085"/>
    </row>
    <row r="40086" spans="4:4">
      <c r="D40086"/>
    </row>
    <row r="40087" spans="4:4">
      <c r="D40087"/>
    </row>
    <row r="40088" spans="4:4">
      <c r="D40088"/>
    </row>
    <row r="40089" spans="4:4">
      <c r="D40089"/>
    </row>
    <row r="40090" spans="4:4">
      <c r="D40090"/>
    </row>
    <row r="40091" spans="4:4">
      <c r="D40091"/>
    </row>
    <row r="40092" spans="4:4">
      <c r="D40092"/>
    </row>
    <row r="40093" spans="4:4">
      <c r="D40093"/>
    </row>
    <row r="40094" spans="4:4">
      <c r="D40094"/>
    </row>
    <row r="40095" spans="4:4">
      <c r="D40095"/>
    </row>
    <row r="40096" spans="4:4">
      <c r="D40096"/>
    </row>
    <row r="40097" spans="4:4">
      <c r="D40097"/>
    </row>
    <row r="40098" spans="4:4">
      <c r="D40098"/>
    </row>
    <row r="40099" spans="4:4">
      <c r="D40099"/>
    </row>
    <row r="40100" spans="4:4">
      <c r="D40100"/>
    </row>
    <row r="40101" spans="4:4">
      <c r="D40101"/>
    </row>
    <row r="40102" spans="4:4">
      <c r="D40102"/>
    </row>
    <row r="40103" spans="4:4">
      <c r="D40103"/>
    </row>
    <row r="40104" spans="4:4">
      <c r="D40104"/>
    </row>
    <row r="40105" spans="4:4">
      <c r="D40105"/>
    </row>
    <row r="40106" spans="4:4">
      <c r="D40106"/>
    </row>
    <row r="40107" spans="4:4">
      <c r="D40107"/>
    </row>
    <row r="40108" spans="4:4">
      <c r="D40108"/>
    </row>
    <row r="40109" spans="4:4">
      <c r="D40109"/>
    </row>
    <row r="40110" spans="4:4">
      <c r="D40110"/>
    </row>
    <row r="40111" spans="4:4">
      <c r="D40111"/>
    </row>
    <row r="40112" spans="4:4">
      <c r="D40112"/>
    </row>
    <row r="40113" spans="4:4">
      <c r="D40113"/>
    </row>
    <row r="40114" spans="4:4">
      <c r="D40114"/>
    </row>
    <row r="40115" spans="4:4">
      <c r="D40115"/>
    </row>
    <row r="40116" spans="4:4">
      <c r="D40116"/>
    </row>
    <row r="40117" spans="4:4">
      <c r="D40117"/>
    </row>
    <row r="40118" spans="4:4">
      <c r="D40118"/>
    </row>
    <row r="40119" spans="4:4">
      <c r="D40119"/>
    </row>
    <row r="40120" spans="4:4">
      <c r="D40120"/>
    </row>
    <row r="40121" spans="4:4">
      <c r="D40121"/>
    </row>
    <row r="40122" spans="4:4">
      <c r="D40122"/>
    </row>
    <row r="40123" spans="4:4">
      <c r="D40123"/>
    </row>
    <row r="40124" spans="4:4">
      <c r="D40124"/>
    </row>
    <row r="40125" spans="4:4">
      <c r="D40125"/>
    </row>
    <row r="40126" spans="4:4">
      <c r="D40126"/>
    </row>
    <row r="40127" spans="4:4">
      <c r="D40127"/>
    </row>
    <row r="40128" spans="4:4">
      <c r="D40128"/>
    </row>
    <row r="40129" spans="4:4">
      <c r="D40129"/>
    </row>
    <row r="40130" spans="4:4">
      <c r="D40130"/>
    </row>
    <row r="40131" spans="4:4">
      <c r="D40131"/>
    </row>
    <row r="40132" spans="4:4">
      <c r="D40132"/>
    </row>
    <row r="40133" spans="4:4">
      <c r="D40133"/>
    </row>
    <row r="40134" spans="4:4">
      <c r="D40134"/>
    </row>
    <row r="40135" spans="4:4">
      <c r="D40135"/>
    </row>
    <row r="40136" spans="4:4">
      <c r="D40136"/>
    </row>
    <row r="40137" spans="4:4">
      <c r="D40137"/>
    </row>
    <row r="40138" spans="4:4">
      <c r="D40138"/>
    </row>
    <row r="40139" spans="4:4">
      <c r="D40139"/>
    </row>
    <row r="40140" spans="4:4">
      <c r="D40140"/>
    </row>
    <row r="40141" spans="4:4">
      <c r="D40141"/>
    </row>
    <row r="40142" spans="4:4">
      <c r="D40142"/>
    </row>
    <row r="40143" spans="4:4">
      <c r="D40143"/>
    </row>
    <row r="40144" spans="4:4">
      <c r="D40144"/>
    </row>
    <row r="40145" spans="4:4">
      <c r="D40145"/>
    </row>
    <row r="40146" spans="4:4">
      <c r="D40146"/>
    </row>
    <row r="40147" spans="4:4">
      <c r="D40147"/>
    </row>
    <row r="40148" spans="4:4">
      <c r="D40148"/>
    </row>
    <row r="40149" spans="4:4">
      <c r="D40149"/>
    </row>
    <row r="40150" spans="4:4">
      <c r="D40150"/>
    </row>
    <row r="40151" spans="4:4">
      <c r="D40151"/>
    </row>
    <row r="40152" spans="4:4">
      <c r="D40152"/>
    </row>
    <row r="40153" spans="4:4">
      <c r="D40153"/>
    </row>
    <row r="40154" spans="4:4">
      <c r="D40154"/>
    </row>
    <row r="40155" spans="4:4">
      <c r="D40155"/>
    </row>
    <row r="40156" spans="4:4">
      <c r="D40156"/>
    </row>
    <row r="40157" spans="4:4">
      <c r="D40157"/>
    </row>
    <row r="40158" spans="4:4">
      <c r="D40158"/>
    </row>
    <row r="40159" spans="4:4">
      <c r="D40159"/>
    </row>
    <row r="40160" spans="4:4">
      <c r="D40160"/>
    </row>
    <row r="40161" spans="4:4">
      <c r="D40161"/>
    </row>
    <row r="40162" spans="4:4">
      <c r="D40162"/>
    </row>
    <row r="40163" spans="4:4">
      <c r="D40163"/>
    </row>
    <row r="40164" spans="4:4">
      <c r="D40164"/>
    </row>
    <row r="40165" spans="4:4">
      <c r="D40165"/>
    </row>
    <row r="40166" spans="4:4">
      <c r="D40166"/>
    </row>
    <row r="40167" spans="4:4">
      <c r="D40167"/>
    </row>
    <row r="40168" spans="4:4">
      <c r="D40168"/>
    </row>
    <row r="40169" spans="4:4">
      <c r="D40169"/>
    </row>
    <row r="40170" spans="4:4">
      <c r="D40170"/>
    </row>
    <row r="40171" spans="4:4">
      <c r="D40171"/>
    </row>
    <row r="40172" spans="4:4">
      <c r="D40172"/>
    </row>
    <row r="40173" spans="4:4">
      <c r="D40173"/>
    </row>
    <row r="40174" spans="4:4">
      <c r="D40174"/>
    </row>
    <row r="40175" spans="4:4">
      <c r="D40175"/>
    </row>
    <row r="40176" spans="4:4">
      <c r="D40176"/>
    </row>
    <row r="40177" spans="4:4">
      <c r="D40177"/>
    </row>
    <row r="40178" spans="4:4">
      <c r="D40178"/>
    </row>
    <row r="40179" spans="4:4">
      <c r="D40179"/>
    </row>
    <row r="40180" spans="4:4">
      <c r="D40180"/>
    </row>
    <row r="40181" spans="4:4">
      <c r="D40181"/>
    </row>
    <row r="40182" spans="4:4">
      <c r="D40182"/>
    </row>
    <row r="40183" spans="4:4">
      <c r="D40183"/>
    </row>
    <row r="40184" spans="4:4">
      <c r="D40184"/>
    </row>
    <row r="40185" spans="4:4">
      <c r="D40185"/>
    </row>
    <row r="40186" spans="4:4">
      <c r="D40186"/>
    </row>
    <row r="40187" spans="4:4">
      <c r="D40187"/>
    </row>
    <row r="40188" spans="4:4">
      <c r="D40188"/>
    </row>
    <row r="40189" spans="4:4">
      <c r="D40189"/>
    </row>
    <row r="40190" spans="4:4">
      <c r="D40190"/>
    </row>
    <row r="40191" spans="4:4">
      <c r="D40191"/>
    </row>
    <row r="40192" spans="4:4">
      <c r="D40192"/>
    </row>
    <row r="40193" spans="4:4">
      <c r="D40193"/>
    </row>
    <row r="40194" spans="4:4">
      <c r="D40194"/>
    </row>
    <row r="40195" spans="4:4">
      <c r="D40195"/>
    </row>
    <row r="40196" spans="4:4">
      <c r="D40196"/>
    </row>
    <row r="40197" spans="4:4">
      <c r="D40197"/>
    </row>
    <row r="40198" spans="4:4">
      <c r="D40198"/>
    </row>
    <row r="40199" spans="4:4">
      <c r="D40199"/>
    </row>
    <row r="40200" spans="4:4">
      <c r="D40200"/>
    </row>
    <row r="40201" spans="4:4">
      <c r="D40201"/>
    </row>
    <row r="40202" spans="4:4">
      <c r="D40202"/>
    </row>
    <row r="40203" spans="4:4">
      <c r="D40203"/>
    </row>
    <row r="40204" spans="4:4">
      <c r="D40204"/>
    </row>
    <row r="40205" spans="4:4">
      <c r="D40205"/>
    </row>
    <row r="40206" spans="4:4">
      <c r="D40206"/>
    </row>
    <row r="40207" spans="4:4">
      <c r="D40207"/>
    </row>
    <row r="40208" spans="4:4">
      <c r="D40208"/>
    </row>
    <row r="40209" spans="4:4">
      <c r="D40209"/>
    </row>
    <row r="40210" spans="4:4">
      <c r="D40210"/>
    </row>
    <row r="40211" spans="4:4">
      <c r="D40211"/>
    </row>
    <row r="40212" spans="4:4">
      <c r="D40212"/>
    </row>
    <row r="40213" spans="4:4">
      <c r="D40213"/>
    </row>
    <row r="40214" spans="4:4">
      <c r="D40214"/>
    </row>
    <row r="40215" spans="4:4">
      <c r="D40215"/>
    </row>
    <row r="40216" spans="4:4">
      <c r="D40216"/>
    </row>
    <row r="40217" spans="4:4">
      <c r="D40217"/>
    </row>
    <row r="40218" spans="4:4">
      <c r="D40218"/>
    </row>
    <row r="40219" spans="4:4">
      <c r="D40219"/>
    </row>
    <row r="40220" spans="4:4">
      <c r="D40220"/>
    </row>
    <row r="40221" spans="4:4">
      <c r="D40221"/>
    </row>
    <row r="40222" spans="4:4">
      <c r="D40222"/>
    </row>
    <row r="40223" spans="4:4">
      <c r="D40223"/>
    </row>
    <row r="40224" spans="4:4">
      <c r="D40224"/>
    </row>
    <row r="40225" spans="4:4">
      <c r="D40225"/>
    </row>
    <row r="40226" spans="4:4">
      <c r="D40226"/>
    </row>
    <row r="40227" spans="4:4">
      <c r="D40227"/>
    </row>
    <row r="40228" spans="4:4">
      <c r="D40228"/>
    </row>
    <row r="40229" spans="4:4">
      <c r="D40229"/>
    </row>
    <row r="40230" spans="4:4">
      <c r="D40230"/>
    </row>
    <row r="40231" spans="4:4">
      <c r="D40231"/>
    </row>
    <row r="40232" spans="4:4">
      <c r="D40232"/>
    </row>
    <row r="40233" spans="4:4">
      <c r="D40233"/>
    </row>
    <row r="40234" spans="4:4">
      <c r="D40234"/>
    </row>
    <row r="40235" spans="4:4">
      <c r="D40235"/>
    </row>
    <row r="40236" spans="4:4">
      <c r="D40236"/>
    </row>
    <row r="40237" spans="4:4">
      <c r="D40237"/>
    </row>
    <row r="40238" spans="4:4">
      <c r="D40238"/>
    </row>
    <row r="40239" spans="4:4">
      <c r="D40239"/>
    </row>
    <row r="40240" spans="4:4">
      <c r="D40240"/>
    </row>
    <row r="40241" spans="4:4">
      <c r="D40241"/>
    </row>
    <row r="40242" spans="4:4">
      <c r="D40242"/>
    </row>
    <row r="40243" spans="4:4">
      <c r="D40243"/>
    </row>
    <row r="40244" spans="4:4">
      <c r="D40244"/>
    </row>
    <row r="40245" spans="4:4">
      <c r="D40245"/>
    </row>
    <row r="40246" spans="4:4">
      <c r="D40246"/>
    </row>
    <row r="40247" spans="4:4">
      <c r="D40247"/>
    </row>
    <row r="40248" spans="4:4">
      <c r="D40248"/>
    </row>
    <row r="40249" spans="4:4">
      <c r="D40249"/>
    </row>
    <row r="40250" spans="4:4">
      <c r="D40250"/>
    </row>
    <row r="40251" spans="4:4">
      <c r="D40251"/>
    </row>
    <row r="40252" spans="4:4">
      <c r="D40252"/>
    </row>
    <row r="40253" spans="4:4">
      <c r="D40253"/>
    </row>
    <row r="40254" spans="4:4">
      <c r="D40254"/>
    </row>
    <row r="40255" spans="4:4">
      <c r="D40255"/>
    </row>
    <row r="40256" spans="4:4">
      <c r="D40256"/>
    </row>
    <row r="40257" spans="4:4">
      <c r="D40257"/>
    </row>
    <row r="40258" spans="4:4">
      <c r="D40258"/>
    </row>
    <row r="40259" spans="4:4">
      <c r="D40259"/>
    </row>
    <row r="40260" spans="4:4">
      <c r="D40260"/>
    </row>
    <row r="40261" spans="4:4">
      <c r="D40261"/>
    </row>
    <row r="40262" spans="4:4">
      <c r="D40262"/>
    </row>
    <row r="40263" spans="4:4">
      <c r="D40263"/>
    </row>
    <row r="40264" spans="4:4">
      <c r="D40264"/>
    </row>
    <row r="40265" spans="4:4">
      <c r="D40265"/>
    </row>
    <row r="40266" spans="4:4">
      <c r="D40266"/>
    </row>
    <row r="40267" spans="4:4">
      <c r="D40267"/>
    </row>
    <row r="40268" spans="4:4">
      <c r="D40268"/>
    </row>
    <row r="40269" spans="4:4">
      <c r="D40269"/>
    </row>
    <row r="40270" spans="4:4">
      <c r="D40270"/>
    </row>
    <row r="40271" spans="4:4">
      <c r="D40271"/>
    </row>
    <row r="40272" spans="4:4">
      <c r="D40272"/>
    </row>
    <row r="40273" spans="4:4">
      <c r="D40273"/>
    </row>
    <row r="40274" spans="4:4">
      <c r="D40274"/>
    </row>
    <row r="40275" spans="4:4">
      <c r="D40275"/>
    </row>
    <row r="40276" spans="4:4">
      <c r="D40276"/>
    </row>
    <row r="40277" spans="4:4">
      <c r="D40277"/>
    </row>
    <row r="40278" spans="4:4">
      <c r="D40278"/>
    </row>
    <row r="40279" spans="4:4">
      <c r="D40279"/>
    </row>
    <row r="40280" spans="4:4">
      <c r="D40280"/>
    </row>
    <row r="40281" spans="4:4">
      <c r="D40281"/>
    </row>
    <row r="40282" spans="4:4">
      <c r="D40282"/>
    </row>
    <row r="40283" spans="4:4">
      <c r="D40283"/>
    </row>
    <row r="40284" spans="4:4">
      <c r="D40284"/>
    </row>
    <row r="40285" spans="4:4">
      <c r="D40285"/>
    </row>
    <row r="40286" spans="4:4">
      <c r="D40286"/>
    </row>
    <row r="40287" spans="4:4">
      <c r="D40287"/>
    </row>
    <row r="40288" spans="4:4">
      <c r="D40288"/>
    </row>
    <row r="40289" spans="4:4">
      <c r="D40289"/>
    </row>
    <row r="40290" spans="4:4">
      <c r="D40290"/>
    </row>
    <row r="40291" spans="4:4">
      <c r="D40291"/>
    </row>
    <row r="40292" spans="4:4">
      <c r="D40292"/>
    </row>
    <row r="40293" spans="4:4">
      <c r="D40293"/>
    </row>
    <row r="40294" spans="4:4">
      <c r="D40294"/>
    </row>
    <row r="40295" spans="4:4">
      <c r="D40295"/>
    </row>
    <row r="40296" spans="4:4">
      <c r="D40296"/>
    </row>
    <row r="40297" spans="4:4">
      <c r="D40297"/>
    </row>
    <row r="40298" spans="4:4">
      <c r="D40298"/>
    </row>
    <row r="40299" spans="4:4">
      <c r="D40299"/>
    </row>
    <row r="40300" spans="4:4">
      <c r="D40300"/>
    </row>
    <row r="40301" spans="4:4">
      <c r="D40301"/>
    </row>
    <row r="40302" spans="4:4">
      <c r="D40302"/>
    </row>
    <row r="40303" spans="4:4">
      <c r="D40303"/>
    </row>
    <row r="40304" spans="4:4">
      <c r="D40304"/>
    </row>
    <row r="40305" spans="4:4">
      <c r="D40305"/>
    </row>
    <row r="40306" spans="4:4">
      <c r="D40306"/>
    </row>
    <row r="40307" spans="4:4">
      <c r="D40307"/>
    </row>
    <row r="40308" spans="4:4">
      <c r="D40308"/>
    </row>
    <row r="40309" spans="4:4">
      <c r="D40309"/>
    </row>
    <row r="40310" spans="4:4">
      <c r="D40310"/>
    </row>
    <row r="40311" spans="4:4">
      <c r="D40311"/>
    </row>
    <row r="40312" spans="4:4">
      <c r="D40312"/>
    </row>
    <row r="40313" spans="4:4">
      <c r="D40313"/>
    </row>
    <row r="40314" spans="4:4">
      <c r="D40314"/>
    </row>
    <row r="40315" spans="4:4">
      <c r="D40315"/>
    </row>
    <row r="40316" spans="4:4">
      <c r="D40316"/>
    </row>
    <row r="40317" spans="4:4">
      <c r="D40317"/>
    </row>
    <row r="40318" spans="4:4">
      <c r="D40318"/>
    </row>
    <row r="40319" spans="4:4">
      <c r="D40319"/>
    </row>
    <row r="40320" spans="4:4">
      <c r="D40320"/>
    </row>
    <row r="40321" spans="4:4">
      <c r="D40321"/>
    </row>
    <row r="40322" spans="4:4">
      <c r="D40322"/>
    </row>
    <row r="40323" spans="4:4">
      <c r="D40323"/>
    </row>
    <row r="40324" spans="4:4">
      <c r="D40324"/>
    </row>
    <row r="40325" spans="4:4">
      <c r="D40325"/>
    </row>
    <row r="40326" spans="4:4">
      <c r="D40326"/>
    </row>
    <row r="40327" spans="4:4">
      <c r="D40327"/>
    </row>
    <row r="40328" spans="4:4">
      <c r="D40328"/>
    </row>
    <row r="40329" spans="4:4">
      <c r="D40329"/>
    </row>
    <row r="40330" spans="4:4">
      <c r="D40330"/>
    </row>
    <row r="40331" spans="4:4">
      <c r="D40331"/>
    </row>
    <row r="40332" spans="4:4">
      <c r="D40332"/>
    </row>
    <row r="40333" spans="4:4">
      <c r="D40333"/>
    </row>
    <row r="40334" spans="4:4">
      <c r="D40334"/>
    </row>
    <row r="40335" spans="4:4">
      <c r="D40335"/>
    </row>
    <row r="40336" spans="4:4">
      <c r="D40336"/>
    </row>
    <row r="40337" spans="4:4">
      <c r="D40337"/>
    </row>
    <row r="40338" spans="4:4">
      <c r="D40338"/>
    </row>
    <row r="40339" spans="4:4">
      <c r="D40339"/>
    </row>
    <row r="40340" spans="4:4">
      <c r="D40340"/>
    </row>
    <row r="40341" spans="4:4">
      <c r="D40341"/>
    </row>
    <row r="40342" spans="4:4">
      <c r="D40342"/>
    </row>
    <row r="40343" spans="4:4">
      <c r="D40343"/>
    </row>
    <row r="40344" spans="4:4">
      <c r="D40344"/>
    </row>
    <row r="40345" spans="4:4">
      <c r="D40345"/>
    </row>
    <row r="40346" spans="4:4">
      <c r="D40346"/>
    </row>
    <row r="40347" spans="4:4">
      <c r="D40347"/>
    </row>
    <row r="40348" spans="4:4">
      <c r="D40348"/>
    </row>
    <row r="40349" spans="4:4">
      <c r="D40349"/>
    </row>
    <row r="40350" spans="4:4">
      <c r="D40350"/>
    </row>
    <row r="40351" spans="4:4">
      <c r="D40351"/>
    </row>
    <row r="40352" spans="4:4">
      <c r="D40352"/>
    </row>
    <row r="40353" spans="4:4">
      <c r="D40353"/>
    </row>
    <row r="40354" spans="4:4">
      <c r="D40354"/>
    </row>
    <row r="40355" spans="4:4">
      <c r="D40355"/>
    </row>
    <row r="40356" spans="4:4">
      <c r="D40356"/>
    </row>
    <row r="40357" spans="4:4">
      <c r="D40357"/>
    </row>
    <row r="40358" spans="4:4">
      <c r="D40358"/>
    </row>
    <row r="40359" spans="4:4">
      <c r="D40359"/>
    </row>
    <row r="40360" spans="4:4">
      <c r="D40360"/>
    </row>
    <row r="40361" spans="4:4">
      <c r="D40361"/>
    </row>
    <row r="40362" spans="4:4">
      <c r="D40362"/>
    </row>
    <row r="40363" spans="4:4">
      <c r="D40363"/>
    </row>
    <row r="40364" spans="4:4">
      <c r="D40364"/>
    </row>
    <row r="40365" spans="4:4">
      <c r="D40365"/>
    </row>
    <row r="40366" spans="4:4">
      <c r="D40366"/>
    </row>
    <row r="40367" spans="4:4">
      <c r="D40367"/>
    </row>
    <row r="40368" spans="4:4">
      <c r="D40368"/>
    </row>
    <row r="40369" spans="4:4">
      <c r="D40369"/>
    </row>
    <row r="40370" spans="4:4">
      <c r="D40370"/>
    </row>
    <row r="40371" spans="4:4">
      <c r="D40371"/>
    </row>
    <row r="40372" spans="4:4">
      <c r="D40372"/>
    </row>
    <row r="40373" spans="4:4">
      <c r="D40373"/>
    </row>
    <row r="40374" spans="4:4">
      <c r="D40374"/>
    </row>
    <row r="40375" spans="4:4">
      <c r="D40375"/>
    </row>
    <row r="40376" spans="4:4">
      <c r="D40376"/>
    </row>
    <row r="40377" spans="4:4">
      <c r="D40377"/>
    </row>
    <row r="40378" spans="4:4">
      <c r="D40378"/>
    </row>
    <row r="40379" spans="4:4">
      <c r="D40379"/>
    </row>
    <row r="40380" spans="4:4">
      <c r="D40380"/>
    </row>
    <row r="40381" spans="4:4">
      <c r="D40381"/>
    </row>
    <row r="40382" spans="4:4">
      <c r="D40382"/>
    </row>
    <row r="40383" spans="4:4">
      <c r="D40383"/>
    </row>
    <row r="40384" spans="4:4">
      <c r="D40384"/>
    </row>
    <row r="40385" spans="4:4">
      <c r="D40385"/>
    </row>
    <row r="40386" spans="4:4">
      <c r="D40386"/>
    </row>
    <row r="40387" spans="4:4">
      <c r="D40387"/>
    </row>
    <row r="40388" spans="4:4">
      <c r="D40388"/>
    </row>
    <row r="40389" spans="4:4">
      <c r="D40389"/>
    </row>
    <row r="40390" spans="4:4">
      <c r="D40390"/>
    </row>
    <row r="40391" spans="4:4">
      <c r="D40391"/>
    </row>
    <row r="40392" spans="4:4">
      <c r="D40392"/>
    </row>
    <row r="40393" spans="4:4">
      <c r="D40393"/>
    </row>
    <row r="40394" spans="4:4">
      <c r="D40394"/>
    </row>
    <row r="40395" spans="4:4">
      <c r="D40395"/>
    </row>
    <row r="40396" spans="4:4">
      <c r="D40396"/>
    </row>
    <row r="40397" spans="4:4">
      <c r="D40397"/>
    </row>
    <row r="40398" spans="4:4">
      <c r="D40398"/>
    </row>
    <row r="40399" spans="4:4">
      <c r="D40399"/>
    </row>
    <row r="40400" spans="4:4">
      <c r="D40400"/>
    </row>
    <row r="40401" spans="4:4">
      <c r="D40401"/>
    </row>
    <row r="40402" spans="4:4">
      <c r="D40402"/>
    </row>
    <row r="40403" spans="4:4">
      <c r="D40403"/>
    </row>
    <row r="40404" spans="4:4">
      <c r="D40404"/>
    </row>
    <row r="40405" spans="4:4">
      <c r="D40405"/>
    </row>
    <row r="40406" spans="4:4">
      <c r="D40406"/>
    </row>
    <row r="40407" spans="4:4">
      <c r="D40407"/>
    </row>
    <row r="40408" spans="4:4">
      <c r="D40408"/>
    </row>
    <row r="40409" spans="4:4">
      <c r="D40409"/>
    </row>
    <row r="40410" spans="4:4">
      <c r="D40410"/>
    </row>
    <row r="40411" spans="4:4">
      <c r="D40411"/>
    </row>
    <row r="40412" spans="4:4">
      <c r="D40412"/>
    </row>
    <row r="40413" spans="4:4">
      <c r="D40413"/>
    </row>
    <row r="40414" spans="4:4">
      <c r="D40414"/>
    </row>
    <row r="40415" spans="4:4">
      <c r="D40415"/>
    </row>
    <row r="40416" spans="4:4">
      <c r="D40416"/>
    </row>
    <row r="40417" spans="4:4">
      <c r="D40417"/>
    </row>
    <row r="40418" spans="4:4">
      <c r="D40418"/>
    </row>
    <row r="40419" spans="4:4">
      <c r="D40419"/>
    </row>
    <row r="40420" spans="4:4">
      <c r="D40420"/>
    </row>
    <row r="40421" spans="4:4">
      <c r="D40421"/>
    </row>
    <row r="40422" spans="4:4">
      <c r="D40422"/>
    </row>
    <row r="40423" spans="4:4">
      <c r="D40423"/>
    </row>
    <row r="40424" spans="4:4">
      <c r="D40424"/>
    </row>
    <row r="40425" spans="4:4">
      <c r="D40425"/>
    </row>
    <row r="40426" spans="4:4">
      <c r="D40426"/>
    </row>
    <row r="40427" spans="4:4">
      <c r="D40427"/>
    </row>
    <row r="40428" spans="4:4">
      <c r="D40428"/>
    </row>
    <row r="40429" spans="4:4">
      <c r="D40429"/>
    </row>
    <row r="40430" spans="4:4">
      <c r="D40430"/>
    </row>
    <row r="40431" spans="4:4">
      <c r="D40431"/>
    </row>
    <row r="40432" spans="4:4">
      <c r="D40432"/>
    </row>
    <row r="40433" spans="4:4">
      <c r="D40433"/>
    </row>
    <row r="40434" spans="4:4">
      <c r="D40434"/>
    </row>
    <row r="40435" spans="4:4">
      <c r="D40435"/>
    </row>
    <row r="40436" spans="4:4">
      <c r="D40436"/>
    </row>
    <row r="40437" spans="4:4">
      <c r="D40437"/>
    </row>
    <row r="40438" spans="4:4">
      <c r="D40438"/>
    </row>
    <row r="40439" spans="4:4">
      <c r="D40439"/>
    </row>
    <row r="40440" spans="4:4">
      <c r="D40440"/>
    </row>
    <row r="40441" spans="4:4">
      <c r="D40441"/>
    </row>
    <row r="40442" spans="4:4">
      <c r="D40442"/>
    </row>
    <row r="40443" spans="4:4">
      <c r="D40443"/>
    </row>
    <row r="40444" spans="4:4">
      <c r="D40444"/>
    </row>
    <row r="40445" spans="4:4">
      <c r="D40445"/>
    </row>
    <row r="40446" spans="4:4">
      <c r="D40446"/>
    </row>
    <row r="40447" spans="4:4">
      <c r="D40447"/>
    </row>
    <row r="40448" spans="4:4">
      <c r="D40448"/>
    </row>
    <row r="40449" spans="4:4">
      <c r="D40449"/>
    </row>
    <row r="40450" spans="4:4">
      <c r="D40450"/>
    </row>
    <row r="40451" spans="4:4">
      <c r="D40451"/>
    </row>
    <row r="40452" spans="4:4">
      <c r="D40452"/>
    </row>
    <row r="40453" spans="4:4">
      <c r="D40453"/>
    </row>
    <row r="40454" spans="4:4">
      <c r="D40454"/>
    </row>
    <row r="40455" spans="4:4">
      <c r="D40455"/>
    </row>
    <row r="40456" spans="4:4">
      <c r="D40456"/>
    </row>
    <row r="40457" spans="4:4">
      <c r="D40457"/>
    </row>
    <row r="40458" spans="4:4">
      <c r="D40458"/>
    </row>
    <row r="40459" spans="4:4">
      <c r="D40459"/>
    </row>
    <row r="40460" spans="4:4">
      <c r="D40460"/>
    </row>
    <row r="40461" spans="4:4">
      <c r="D40461"/>
    </row>
    <row r="40462" spans="4:4">
      <c r="D40462"/>
    </row>
    <row r="40463" spans="4:4">
      <c r="D40463"/>
    </row>
    <row r="40464" spans="4:4">
      <c r="D40464"/>
    </row>
    <row r="40465" spans="4:4">
      <c r="D40465"/>
    </row>
    <row r="40466" spans="4:4">
      <c r="D40466"/>
    </row>
    <row r="40467" spans="4:4">
      <c r="D40467"/>
    </row>
    <row r="40468" spans="4:4">
      <c r="D40468"/>
    </row>
    <row r="40469" spans="4:4">
      <c r="D40469"/>
    </row>
    <row r="40470" spans="4:4">
      <c r="D40470"/>
    </row>
    <row r="40471" spans="4:4">
      <c r="D40471"/>
    </row>
    <row r="40472" spans="4:4">
      <c r="D40472"/>
    </row>
    <row r="40473" spans="4:4">
      <c r="D40473"/>
    </row>
    <row r="40474" spans="4:4">
      <c r="D40474"/>
    </row>
    <row r="40475" spans="4:4">
      <c r="D40475"/>
    </row>
    <row r="40476" spans="4:4">
      <c r="D40476"/>
    </row>
    <row r="40477" spans="4:4">
      <c r="D40477"/>
    </row>
    <row r="40478" spans="4:4">
      <c r="D40478"/>
    </row>
    <row r="40479" spans="4:4">
      <c r="D40479"/>
    </row>
    <row r="40480" spans="4:4">
      <c r="D40480"/>
    </row>
    <row r="40481" spans="4:4">
      <c r="D40481"/>
    </row>
    <row r="40482" spans="4:4">
      <c r="D40482"/>
    </row>
    <row r="40483" spans="4:4">
      <c r="D40483"/>
    </row>
    <row r="40484" spans="4:4">
      <c r="D40484"/>
    </row>
    <row r="40485" spans="4:4">
      <c r="D40485"/>
    </row>
    <row r="40486" spans="4:4">
      <c r="D40486"/>
    </row>
    <row r="40487" spans="4:4">
      <c r="D40487"/>
    </row>
    <row r="40488" spans="4:4">
      <c r="D40488"/>
    </row>
    <row r="40489" spans="4:4">
      <c r="D40489"/>
    </row>
    <row r="40490" spans="4:4">
      <c r="D40490"/>
    </row>
    <row r="40491" spans="4:4">
      <c r="D40491"/>
    </row>
    <row r="40492" spans="4:4">
      <c r="D40492"/>
    </row>
    <row r="40493" spans="4:4">
      <c r="D40493"/>
    </row>
    <row r="40494" spans="4:4">
      <c r="D40494"/>
    </row>
    <row r="40495" spans="4:4">
      <c r="D40495"/>
    </row>
    <row r="40496" spans="4:4">
      <c r="D40496"/>
    </row>
    <row r="40497" spans="4:4">
      <c r="D40497"/>
    </row>
    <row r="40498" spans="4:4">
      <c r="D40498"/>
    </row>
    <row r="40499" spans="4:4">
      <c r="D40499"/>
    </row>
    <row r="40500" spans="4:4">
      <c r="D40500"/>
    </row>
    <row r="40501" spans="4:4">
      <c r="D40501"/>
    </row>
    <row r="40502" spans="4:4">
      <c r="D40502"/>
    </row>
    <row r="40503" spans="4:4">
      <c r="D40503"/>
    </row>
    <row r="40504" spans="4:4">
      <c r="D40504"/>
    </row>
    <row r="40505" spans="4:4">
      <c r="D40505"/>
    </row>
    <row r="40506" spans="4:4">
      <c r="D40506"/>
    </row>
    <row r="40507" spans="4:4">
      <c r="D40507"/>
    </row>
    <row r="40508" spans="4:4">
      <c r="D40508"/>
    </row>
    <row r="40509" spans="4:4">
      <c r="D40509"/>
    </row>
    <row r="40510" spans="4:4">
      <c r="D40510"/>
    </row>
    <row r="40511" spans="4:4">
      <c r="D40511"/>
    </row>
    <row r="40512" spans="4:4">
      <c r="D40512"/>
    </row>
    <row r="40513" spans="4:4">
      <c r="D40513"/>
    </row>
    <row r="40514" spans="4:4">
      <c r="D40514"/>
    </row>
    <row r="40515" spans="4:4">
      <c r="D40515"/>
    </row>
    <row r="40516" spans="4:4">
      <c r="D40516"/>
    </row>
    <row r="40517" spans="4:4">
      <c r="D40517"/>
    </row>
    <row r="40518" spans="4:4">
      <c r="D40518"/>
    </row>
    <row r="40519" spans="4:4">
      <c r="D40519"/>
    </row>
    <row r="40520" spans="4:4">
      <c r="D40520"/>
    </row>
    <row r="40521" spans="4:4">
      <c r="D40521"/>
    </row>
    <row r="40522" spans="4:4">
      <c r="D40522"/>
    </row>
    <row r="40523" spans="4:4">
      <c r="D40523"/>
    </row>
    <row r="40524" spans="4:4">
      <c r="D40524"/>
    </row>
    <row r="40525" spans="4:4">
      <c r="D40525"/>
    </row>
    <row r="40526" spans="4:4">
      <c r="D40526"/>
    </row>
    <row r="40527" spans="4:4">
      <c r="D40527"/>
    </row>
    <row r="40528" spans="4:4">
      <c r="D40528"/>
    </row>
    <row r="40529" spans="4:4">
      <c r="D40529"/>
    </row>
    <row r="40530" spans="4:4">
      <c r="D40530"/>
    </row>
    <row r="40531" spans="4:4">
      <c r="D40531"/>
    </row>
    <row r="40532" spans="4:4">
      <c r="D40532"/>
    </row>
    <row r="40533" spans="4:4">
      <c r="D40533"/>
    </row>
    <row r="40534" spans="4:4">
      <c r="D40534"/>
    </row>
    <row r="40535" spans="4:4">
      <c r="D40535"/>
    </row>
    <row r="40536" spans="4:4">
      <c r="D40536"/>
    </row>
    <row r="40537" spans="4:4">
      <c r="D40537"/>
    </row>
    <row r="40538" spans="4:4">
      <c r="D40538"/>
    </row>
    <row r="40539" spans="4:4">
      <c r="D40539"/>
    </row>
    <row r="40540" spans="4:4">
      <c r="D40540"/>
    </row>
    <row r="40541" spans="4:4">
      <c r="D40541"/>
    </row>
    <row r="40542" spans="4:4">
      <c r="D40542"/>
    </row>
    <row r="40543" spans="4:4">
      <c r="D40543"/>
    </row>
    <row r="40544" spans="4:4">
      <c r="D40544"/>
    </row>
    <row r="40545" spans="4:4">
      <c r="D40545"/>
    </row>
    <row r="40546" spans="4:4">
      <c r="D40546"/>
    </row>
    <row r="40547" spans="4:4">
      <c r="D40547"/>
    </row>
    <row r="40548" spans="4:4">
      <c r="D40548"/>
    </row>
    <row r="40549" spans="4:4">
      <c r="D40549"/>
    </row>
    <row r="40550" spans="4:4">
      <c r="D40550"/>
    </row>
    <row r="40551" spans="4:4">
      <c r="D40551"/>
    </row>
    <row r="40552" spans="4:4">
      <c r="D40552"/>
    </row>
    <row r="40553" spans="4:4">
      <c r="D40553"/>
    </row>
    <row r="40554" spans="4:4">
      <c r="D40554"/>
    </row>
    <row r="40555" spans="4:4">
      <c r="D40555"/>
    </row>
    <row r="40556" spans="4:4">
      <c r="D40556"/>
    </row>
    <row r="40557" spans="4:4">
      <c r="D40557"/>
    </row>
    <row r="40558" spans="4:4">
      <c r="D40558"/>
    </row>
    <row r="40559" spans="4:4">
      <c r="D40559"/>
    </row>
    <row r="40560" spans="4:4">
      <c r="D40560"/>
    </row>
    <row r="40561" spans="4:4">
      <c r="D40561"/>
    </row>
    <row r="40562" spans="4:4">
      <c r="D40562"/>
    </row>
    <row r="40563" spans="4:4">
      <c r="D40563"/>
    </row>
    <row r="40564" spans="4:4">
      <c r="D40564"/>
    </row>
    <row r="40565" spans="4:4">
      <c r="D40565"/>
    </row>
    <row r="40566" spans="4:4">
      <c r="D40566"/>
    </row>
    <row r="40567" spans="4:4">
      <c r="D40567"/>
    </row>
    <row r="40568" spans="4:4">
      <c r="D40568"/>
    </row>
    <row r="40569" spans="4:4">
      <c r="D40569"/>
    </row>
    <row r="40570" spans="4:4">
      <c r="D40570"/>
    </row>
    <row r="40571" spans="4:4">
      <c r="D40571"/>
    </row>
    <row r="40572" spans="4:4">
      <c r="D40572"/>
    </row>
    <row r="40573" spans="4:4">
      <c r="D40573"/>
    </row>
    <row r="40574" spans="4:4">
      <c r="D40574"/>
    </row>
    <row r="40575" spans="4:4">
      <c r="D40575"/>
    </row>
    <row r="40576" spans="4:4">
      <c r="D40576"/>
    </row>
    <row r="40577" spans="4:4">
      <c r="D40577"/>
    </row>
    <row r="40578" spans="4:4">
      <c r="D40578"/>
    </row>
    <row r="40579" spans="4:4">
      <c r="D40579"/>
    </row>
    <row r="40580" spans="4:4">
      <c r="D40580"/>
    </row>
    <row r="40581" spans="4:4">
      <c r="D40581"/>
    </row>
    <row r="40582" spans="4:4">
      <c r="D40582"/>
    </row>
    <row r="40583" spans="4:4">
      <c r="D40583"/>
    </row>
    <row r="40584" spans="4:4">
      <c r="D40584"/>
    </row>
    <row r="40585" spans="4:4">
      <c r="D40585"/>
    </row>
    <row r="40586" spans="4:4">
      <c r="D40586"/>
    </row>
    <row r="40587" spans="4:4">
      <c r="D40587"/>
    </row>
    <row r="40588" spans="4:4">
      <c r="D40588"/>
    </row>
    <row r="40589" spans="4:4">
      <c r="D40589"/>
    </row>
    <row r="40590" spans="4:4">
      <c r="D40590"/>
    </row>
    <row r="40591" spans="4:4">
      <c r="D40591"/>
    </row>
    <row r="40592" spans="4:4">
      <c r="D40592"/>
    </row>
    <row r="40593" spans="4:4">
      <c r="D40593"/>
    </row>
    <row r="40594" spans="4:4">
      <c r="D40594"/>
    </row>
    <row r="40595" spans="4:4">
      <c r="D40595"/>
    </row>
    <row r="40596" spans="4:4">
      <c r="D40596"/>
    </row>
    <row r="40597" spans="4:4">
      <c r="D40597"/>
    </row>
    <row r="40598" spans="4:4">
      <c r="D40598"/>
    </row>
    <row r="40599" spans="4:4">
      <c r="D40599"/>
    </row>
    <row r="40600" spans="4:4">
      <c r="D40600"/>
    </row>
    <row r="40601" spans="4:4">
      <c r="D40601"/>
    </row>
    <row r="40602" spans="4:4">
      <c r="D40602"/>
    </row>
    <row r="40603" spans="4:4">
      <c r="D40603"/>
    </row>
    <row r="40604" spans="4:4">
      <c r="D40604"/>
    </row>
    <row r="40605" spans="4:4">
      <c r="D40605"/>
    </row>
    <row r="40606" spans="4:4">
      <c r="D40606"/>
    </row>
    <row r="40607" spans="4:4">
      <c r="D40607"/>
    </row>
    <row r="40608" spans="4:4">
      <c r="D40608"/>
    </row>
    <row r="40609" spans="4:4">
      <c r="D40609"/>
    </row>
    <row r="40610" spans="4:4">
      <c r="D40610"/>
    </row>
    <row r="40611" spans="4:4">
      <c r="D40611"/>
    </row>
    <row r="40612" spans="4:4">
      <c r="D40612"/>
    </row>
    <row r="40613" spans="4:4">
      <c r="D40613"/>
    </row>
    <row r="40614" spans="4:4">
      <c r="D40614"/>
    </row>
    <row r="40615" spans="4:4">
      <c r="D40615"/>
    </row>
    <row r="40616" spans="4:4">
      <c r="D40616"/>
    </row>
    <row r="40617" spans="4:4">
      <c r="D40617"/>
    </row>
    <row r="40618" spans="4:4">
      <c r="D40618"/>
    </row>
    <row r="40619" spans="4:4">
      <c r="D40619"/>
    </row>
    <row r="40620" spans="4:4">
      <c r="D40620"/>
    </row>
    <row r="40621" spans="4:4">
      <c r="D40621"/>
    </row>
    <row r="40622" spans="4:4">
      <c r="D40622"/>
    </row>
    <row r="40623" spans="4:4">
      <c r="D40623"/>
    </row>
    <row r="40624" spans="4:4">
      <c r="D40624"/>
    </row>
    <row r="40625" spans="4:4">
      <c r="D40625"/>
    </row>
    <row r="40626" spans="4:4">
      <c r="D40626"/>
    </row>
    <row r="40627" spans="4:4">
      <c r="D40627"/>
    </row>
    <row r="40628" spans="4:4">
      <c r="D40628"/>
    </row>
    <row r="40629" spans="4:4">
      <c r="D40629"/>
    </row>
    <row r="40630" spans="4:4">
      <c r="D40630"/>
    </row>
    <row r="40631" spans="4:4">
      <c r="D40631"/>
    </row>
    <row r="40632" spans="4:4">
      <c r="D40632"/>
    </row>
    <row r="40633" spans="4:4">
      <c r="D40633"/>
    </row>
    <row r="40634" spans="4:4">
      <c r="D40634"/>
    </row>
    <row r="40635" spans="4:4">
      <c r="D40635"/>
    </row>
    <row r="40636" spans="4:4">
      <c r="D40636"/>
    </row>
    <row r="40637" spans="4:4">
      <c r="D40637"/>
    </row>
    <row r="40638" spans="4:4">
      <c r="D40638"/>
    </row>
    <row r="40639" spans="4:4">
      <c r="D40639"/>
    </row>
    <row r="40640" spans="4:4">
      <c r="D40640"/>
    </row>
    <row r="40641" spans="4:4">
      <c r="D40641"/>
    </row>
    <row r="40642" spans="4:4">
      <c r="D40642"/>
    </row>
    <row r="40643" spans="4:4">
      <c r="D40643"/>
    </row>
    <row r="40644" spans="4:4">
      <c r="D40644"/>
    </row>
    <row r="40645" spans="4:4">
      <c r="D40645"/>
    </row>
    <row r="40646" spans="4:4">
      <c r="D40646"/>
    </row>
    <row r="40647" spans="4:4">
      <c r="D40647"/>
    </row>
    <row r="40648" spans="4:4">
      <c r="D40648"/>
    </row>
    <row r="40649" spans="4:4">
      <c r="D40649"/>
    </row>
    <row r="40650" spans="4:4">
      <c r="D40650"/>
    </row>
    <row r="40651" spans="4:4">
      <c r="D40651"/>
    </row>
    <row r="40652" spans="4:4">
      <c r="D40652"/>
    </row>
    <row r="40653" spans="4:4">
      <c r="D40653"/>
    </row>
    <row r="40654" spans="4:4">
      <c r="D40654"/>
    </row>
    <row r="40655" spans="4:4">
      <c r="D40655"/>
    </row>
    <row r="40656" spans="4:4">
      <c r="D40656"/>
    </row>
    <row r="40657" spans="4:4">
      <c r="D40657"/>
    </row>
    <row r="40658" spans="4:4">
      <c r="D40658"/>
    </row>
    <row r="40659" spans="4:4">
      <c r="D40659"/>
    </row>
    <row r="40660" spans="4:4">
      <c r="D40660"/>
    </row>
    <row r="40661" spans="4:4">
      <c r="D40661"/>
    </row>
    <row r="40662" spans="4:4">
      <c r="D40662"/>
    </row>
    <row r="40663" spans="4:4">
      <c r="D40663"/>
    </row>
    <row r="40664" spans="4:4">
      <c r="D40664"/>
    </row>
    <row r="40665" spans="4:4">
      <c r="D40665"/>
    </row>
    <row r="40666" spans="4:4">
      <c r="D40666"/>
    </row>
    <row r="40667" spans="4:4">
      <c r="D40667"/>
    </row>
    <row r="40668" spans="4:4">
      <c r="D40668"/>
    </row>
    <row r="40669" spans="4:4">
      <c r="D40669"/>
    </row>
    <row r="40670" spans="4:4">
      <c r="D40670"/>
    </row>
    <row r="40671" spans="4:4">
      <c r="D40671"/>
    </row>
    <row r="40672" spans="4:4">
      <c r="D40672"/>
    </row>
    <row r="40673" spans="4:4">
      <c r="D40673"/>
    </row>
    <row r="40674" spans="4:4">
      <c r="D40674"/>
    </row>
    <row r="40675" spans="4:4">
      <c r="D40675"/>
    </row>
    <row r="40676" spans="4:4">
      <c r="D40676"/>
    </row>
    <row r="40677" spans="4:4">
      <c r="D40677"/>
    </row>
    <row r="40678" spans="4:4">
      <c r="D40678"/>
    </row>
    <row r="40679" spans="4:4">
      <c r="D40679"/>
    </row>
    <row r="40680" spans="4:4">
      <c r="D40680"/>
    </row>
    <row r="40681" spans="4:4">
      <c r="D40681"/>
    </row>
    <row r="40682" spans="4:4">
      <c r="D40682"/>
    </row>
    <row r="40683" spans="4:4">
      <c r="D40683"/>
    </row>
    <row r="40684" spans="4:4">
      <c r="D40684"/>
    </row>
    <row r="40685" spans="4:4">
      <c r="D40685"/>
    </row>
    <row r="40686" spans="4:4">
      <c r="D40686"/>
    </row>
    <row r="40687" spans="4:4">
      <c r="D40687"/>
    </row>
    <row r="40688" spans="4:4">
      <c r="D40688"/>
    </row>
    <row r="40689" spans="4:4">
      <c r="D40689"/>
    </row>
    <row r="40690" spans="4:4">
      <c r="D40690"/>
    </row>
    <row r="40691" spans="4:4">
      <c r="D40691"/>
    </row>
    <row r="40692" spans="4:4">
      <c r="D40692"/>
    </row>
    <row r="40693" spans="4:4">
      <c r="D40693"/>
    </row>
    <row r="40694" spans="4:4">
      <c r="D40694"/>
    </row>
    <row r="40695" spans="4:4">
      <c r="D40695"/>
    </row>
    <row r="40696" spans="4:4">
      <c r="D40696"/>
    </row>
    <row r="40697" spans="4:4">
      <c r="D40697"/>
    </row>
    <row r="40698" spans="4:4">
      <c r="D40698"/>
    </row>
    <row r="40699" spans="4:4">
      <c r="D40699"/>
    </row>
    <row r="40700" spans="4:4">
      <c r="D40700"/>
    </row>
    <row r="40701" spans="4:4">
      <c r="D40701"/>
    </row>
    <row r="40702" spans="4:4">
      <c r="D40702"/>
    </row>
    <row r="40703" spans="4:4">
      <c r="D40703"/>
    </row>
    <row r="40704" spans="4:4">
      <c r="D40704"/>
    </row>
    <row r="40705" spans="4:4">
      <c r="D40705"/>
    </row>
    <row r="40706" spans="4:4">
      <c r="D40706"/>
    </row>
    <row r="40707" spans="4:4">
      <c r="D40707"/>
    </row>
    <row r="40708" spans="4:4">
      <c r="D40708"/>
    </row>
    <row r="40709" spans="4:4">
      <c r="D40709"/>
    </row>
    <row r="40710" spans="4:4">
      <c r="D40710"/>
    </row>
    <row r="40711" spans="4:4">
      <c r="D40711"/>
    </row>
    <row r="40712" spans="4:4">
      <c r="D40712"/>
    </row>
    <row r="40713" spans="4:4">
      <c r="D40713"/>
    </row>
    <row r="40714" spans="4:4">
      <c r="D40714"/>
    </row>
    <row r="40715" spans="4:4">
      <c r="D40715"/>
    </row>
    <row r="40716" spans="4:4">
      <c r="D40716"/>
    </row>
    <row r="40717" spans="4:4">
      <c r="D40717"/>
    </row>
    <row r="40718" spans="4:4">
      <c r="D40718"/>
    </row>
    <row r="40719" spans="4:4">
      <c r="D40719"/>
    </row>
    <row r="40720" spans="4:4">
      <c r="D40720"/>
    </row>
    <row r="40721" spans="4:4">
      <c r="D40721"/>
    </row>
    <row r="40722" spans="4:4">
      <c r="D40722"/>
    </row>
    <row r="40723" spans="4:4">
      <c r="D40723"/>
    </row>
    <row r="40724" spans="4:4">
      <c r="D40724"/>
    </row>
    <row r="40725" spans="4:4">
      <c r="D40725"/>
    </row>
    <row r="40726" spans="4:4">
      <c r="D40726"/>
    </row>
    <row r="40727" spans="4:4">
      <c r="D40727"/>
    </row>
    <row r="40728" spans="4:4">
      <c r="D40728"/>
    </row>
    <row r="40729" spans="4:4">
      <c r="D40729"/>
    </row>
    <row r="40730" spans="4:4">
      <c r="D40730"/>
    </row>
    <row r="40731" spans="4:4">
      <c r="D40731"/>
    </row>
    <row r="40732" spans="4:4">
      <c r="D40732"/>
    </row>
    <row r="40733" spans="4:4">
      <c r="D40733"/>
    </row>
    <row r="40734" spans="4:4">
      <c r="D40734"/>
    </row>
    <row r="40735" spans="4:4">
      <c r="D40735"/>
    </row>
    <row r="40736" spans="4:4">
      <c r="D40736"/>
    </row>
    <row r="40737" spans="4:4">
      <c r="D40737"/>
    </row>
    <row r="40738" spans="4:4">
      <c r="D40738"/>
    </row>
    <row r="40739" spans="4:4">
      <c r="D40739"/>
    </row>
    <row r="40740" spans="4:4">
      <c r="D40740"/>
    </row>
    <row r="40741" spans="4:4">
      <c r="D40741"/>
    </row>
    <row r="40742" spans="4:4">
      <c r="D40742"/>
    </row>
    <row r="40743" spans="4:4">
      <c r="D40743"/>
    </row>
    <row r="40744" spans="4:4">
      <c r="D40744"/>
    </row>
    <row r="40745" spans="4:4">
      <c r="D40745"/>
    </row>
    <row r="40746" spans="4:4">
      <c r="D40746"/>
    </row>
    <row r="40747" spans="4:4">
      <c r="D40747"/>
    </row>
    <row r="40748" spans="4:4">
      <c r="D40748"/>
    </row>
    <row r="40749" spans="4:4">
      <c r="D40749"/>
    </row>
    <row r="40750" spans="4:4">
      <c r="D40750"/>
    </row>
    <row r="40751" spans="4:4">
      <c r="D40751"/>
    </row>
    <row r="40752" spans="4:4">
      <c r="D40752"/>
    </row>
    <row r="40753" spans="4:4">
      <c r="D40753"/>
    </row>
    <row r="40754" spans="4:4">
      <c r="D40754"/>
    </row>
    <row r="40755" spans="4:4">
      <c r="D40755"/>
    </row>
    <row r="40756" spans="4:4">
      <c r="D40756"/>
    </row>
    <row r="40757" spans="4:4">
      <c r="D40757"/>
    </row>
    <row r="40758" spans="4:4">
      <c r="D40758"/>
    </row>
    <row r="40759" spans="4:4">
      <c r="D40759"/>
    </row>
    <row r="40760" spans="4:4">
      <c r="D40760"/>
    </row>
    <row r="40761" spans="4:4">
      <c r="D40761"/>
    </row>
    <row r="40762" spans="4:4">
      <c r="D40762"/>
    </row>
    <row r="40763" spans="4:4">
      <c r="D40763"/>
    </row>
    <row r="40764" spans="4:4">
      <c r="D40764"/>
    </row>
    <row r="40765" spans="4:4">
      <c r="D40765"/>
    </row>
    <row r="40766" spans="4:4">
      <c r="D40766"/>
    </row>
    <row r="40767" spans="4:4">
      <c r="D40767"/>
    </row>
    <row r="40768" spans="4:4">
      <c r="D40768"/>
    </row>
    <row r="40769" spans="4:4">
      <c r="D40769"/>
    </row>
    <row r="40770" spans="4:4">
      <c r="D40770"/>
    </row>
    <row r="40771" spans="4:4">
      <c r="D40771"/>
    </row>
    <row r="40772" spans="4:4">
      <c r="D40772"/>
    </row>
    <row r="40773" spans="4:4">
      <c r="D40773"/>
    </row>
    <row r="40774" spans="4:4">
      <c r="D40774"/>
    </row>
    <row r="40775" spans="4:4">
      <c r="D40775"/>
    </row>
    <row r="40776" spans="4:4">
      <c r="D40776"/>
    </row>
    <row r="40777" spans="4:4">
      <c r="D40777"/>
    </row>
    <row r="40778" spans="4:4">
      <c r="D40778"/>
    </row>
    <row r="40779" spans="4:4">
      <c r="D40779"/>
    </row>
    <row r="40780" spans="4:4">
      <c r="D40780"/>
    </row>
    <row r="40781" spans="4:4">
      <c r="D40781"/>
    </row>
    <row r="40782" spans="4:4">
      <c r="D40782"/>
    </row>
    <row r="40783" spans="4:4">
      <c r="D40783"/>
    </row>
    <row r="40784" spans="4:4">
      <c r="D40784"/>
    </row>
    <row r="40785" spans="4:4">
      <c r="D40785"/>
    </row>
    <row r="40786" spans="4:4">
      <c r="D40786"/>
    </row>
    <row r="40787" spans="4:4">
      <c r="D40787"/>
    </row>
    <row r="40788" spans="4:4">
      <c r="D40788"/>
    </row>
    <row r="40789" spans="4:4">
      <c r="D40789"/>
    </row>
    <row r="40790" spans="4:4">
      <c r="D40790"/>
    </row>
    <row r="40791" spans="4:4">
      <c r="D40791"/>
    </row>
    <row r="40792" spans="4:4">
      <c r="D40792"/>
    </row>
    <row r="40793" spans="4:4">
      <c r="D40793"/>
    </row>
    <row r="40794" spans="4:4">
      <c r="D40794"/>
    </row>
    <row r="40795" spans="4:4">
      <c r="D40795"/>
    </row>
    <row r="40796" spans="4:4">
      <c r="D40796"/>
    </row>
    <row r="40797" spans="4:4">
      <c r="D40797"/>
    </row>
    <row r="40798" spans="4:4">
      <c r="D40798"/>
    </row>
    <row r="40799" spans="4:4">
      <c r="D40799"/>
    </row>
    <row r="40800" spans="4:4">
      <c r="D40800"/>
    </row>
    <row r="40801" spans="4:4">
      <c r="D40801"/>
    </row>
    <row r="40802" spans="4:4">
      <c r="D40802"/>
    </row>
    <row r="40803" spans="4:4">
      <c r="D40803"/>
    </row>
    <row r="40804" spans="4:4">
      <c r="D40804"/>
    </row>
    <row r="40805" spans="4:4">
      <c r="D40805"/>
    </row>
    <row r="40806" spans="4:4">
      <c r="D40806"/>
    </row>
    <row r="40807" spans="4:4">
      <c r="D40807"/>
    </row>
    <row r="40808" spans="4:4">
      <c r="D40808"/>
    </row>
    <row r="40809" spans="4:4">
      <c r="D40809"/>
    </row>
    <row r="40810" spans="4:4">
      <c r="D40810"/>
    </row>
    <row r="40811" spans="4:4">
      <c r="D40811"/>
    </row>
    <row r="40812" spans="4:4">
      <c r="D40812"/>
    </row>
    <row r="40813" spans="4:4">
      <c r="D40813"/>
    </row>
    <row r="40814" spans="4:4">
      <c r="D40814"/>
    </row>
    <row r="40815" spans="4:4">
      <c r="D40815"/>
    </row>
    <row r="40816" spans="4:4">
      <c r="D40816"/>
    </row>
    <row r="40817" spans="4:4">
      <c r="D40817"/>
    </row>
    <row r="40818" spans="4:4">
      <c r="D40818"/>
    </row>
    <row r="40819" spans="4:4">
      <c r="D40819"/>
    </row>
    <row r="40820" spans="4:4">
      <c r="D40820"/>
    </row>
    <row r="40821" spans="4:4">
      <c r="D40821"/>
    </row>
    <row r="40822" spans="4:4">
      <c r="D40822"/>
    </row>
    <row r="40823" spans="4:4">
      <c r="D40823"/>
    </row>
    <row r="40824" spans="4:4">
      <c r="D40824"/>
    </row>
    <row r="40825" spans="4:4">
      <c r="D40825"/>
    </row>
    <row r="40826" spans="4:4">
      <c r="D40826"/>
    </row>
    <row r="40827" spans="4:4">
      <c r="D40827"/>
    </row>
    <row r="40828" spans="4:4">
      <c r="D40828"/>
    </row>
    <row r="40829" spans="4:4">
      <c r="D40829"/>
    </row>
    <row r="40830" spans="4:4">
      <c r="D40830"/>
    </row>
    <row r="40831" spans="4:4">
      <c r="D40831"/>
    </row>
    <row r="40832" spans="4:4">
      <c r="D40832"/>
    </row>
    <row r="40833" spans="4:4">
      <c r="D40833"/>
    </row>
    <row r="40834" spans="4:4">
      <c r="D40834"/>
    </row>
    <row r="40835" spans="4:4">
      <c r="D40835"/>
    </row>
    <row r="40836" spans="4:4">
      <c r="D40836"/>
    </row>
    <row r="40837" spans="4:4">
      <c r="D40837"/>
    </row>
    <row r="40838" spans="4:4">
      <c r="D40838"/>
    </row>
    <row r="40839" spans="4:4">
      <c r="D40839"/>
    </row>
    <row r="40840" spans="4:4">
      <c r="D40840"/>
    </row>
    <row r="40841" spans="4:4">
      <c r="D40841"/>
    </row>
    <row r="40842" spans="4:4">
      <c r="D40842"/>
    </row>
    <row r="40843" spans="4:4">
      <c r="D40843"/>
    </row>
    <row r="40844" spans="4:4">
      <c r="D40844"/>
    </row>
    <row r="40845" spans="4:4">
      <c r="D40845"/>
    </row>
    <row r="40846" spans="4:4">
      <c r="D40846"/>
    </row>
    <row r="40847" spans="4:4">
      <c r="D40847"/>
    </row>
    <row r="40848" spans="4:4">
      <c r="D40848"/>
    </row>
    <row r="40849" spans="4:4">
      <c r="D40849"/>
    </row>
    <row r="40850" spans="4:4">
      <c r="D40850"/>
    </row>
    <row r="40851" spans="4:4">
      <c r="D40851"/>
    </row>
    <row r="40852" spans="4:4">
      <c r="D40852"/>
    </row>
    <row r="40853" spans="4:4">
      <c r="D40853"/>
    </row>
    <row r="40854" spans="4:4">
      <c r="D40854"/>
    </row>
    <row r="40855" spans="4:4">
      <c r="D40855"/>
    </row>
    <row r="40856" spans="4:4">
      <c r="D40856"/>
    </row>
    <row r="40857" spans="4:4">
      <c r="D40857"/>
    </row>
    <row r="40858" spans="4:4">
      <c r="D40858"/>
    </row>
    <row r="40859" spans="4:4">
      <c r="D40859"/>
    </row>
    <row r="40860" spans="4:4">
      <c r="D40860"/>
    </row>
    <row r="40861" spans="4:4">
      <c r="D40861"/>
    </row>
    <row r="40862" spans="4:4">
      <c r="D40862"/>
    </row>
    <row r="40863" spans="4:4">
      <c r="D40863"/>
    </row>
    <row r="40864" spans="4:4">
      <c r="D40864"/>
    </row>
    <row r="40865" spans="4:4">
      <c r="D40865"/>
    </row>
    <row r="40866" spans="4:4">
      <c r="D40866"/>
    </row>
    <row r="40867" spans="4:4">
      <c r="D40867"/>
    </row>
    <row r="40868" spans="4:4">
      <c r="D40868"/>
    </row>
    <row r="40869" spans="4:4">
      <c r="D40869"/>
    </row>
    <row r="40870" spans="4:4">
      <c r="D40870"/>
    </row>
    <row r="40871" spans="4:4">
      <c r="D40871"/>
    </row>
    <row r="40872" spans="4:4">
      <c r="D40872"/>
    </row>
    <row r="40873" spans="4:4">
      <c r="D40873"/>
    </row>
    <row r="40874" spans="4:4">
      <c r="D40874"/>
    </row>
    <row r="40875" spans="4:4">
      <c r="D40875"/>
    </row>
    <row r="40876" spans="4:4">
      <c r="D40876"/>
    </row>
    <row r="40877" spans="4:4">
      <c r="D40877"/>
    </row>
    <row r="40878" spans="4:4">
      <c r="D40878"/>
    </row>
    <row r="40879" spans="4:4">
      <c r="D40879"/>
    </row>
    <row r="40880" spans="4:4">
      <c r="D40880"/>
    </row>
    <row r="40881" spans="4:4">
      <c r="D40881"/>
    </row>
    <row r="40882" spans="4:4">
      <c r="D40882"/>
    </row>
    <row r="40883" spans="4:4">
      <c r="D40883"/>
    </row>
    <row r="40884" spans="4:4">
      <c r="D40884"/>
    </row>
    <row r="40885" spans="4:4">
      <c r="D40885"/>
    </row>
    <row r="40886" spans="4:4">
      <c r="D40886"/>
    </row>
    <row r="40887" spans="4:4">
      <c r="D40887"/>
    </row>
    <row r="40888" spans="4:4">
      <c r="D40888"/>
    </row>
    <row r="40889" spans="4:4">
      <c r="D40889"/>
    </row>
    <row r="40890" spans="4:4">
      <c r="D40890"/>
    </row>
    <row r="40891" spans="4:4">
      <c r="D40891"/>
    </row>
    <row r="40892" spans="4:4">
      <c r="D40892"/>
    </row>
    <row r="40893" spans="4:4">
      <c r="D40893"/>
    </row>
    <row r="40894" spans="4:4">
      <c r="D40894"/>
    </row>
    <row r="40895" spans="4:4">
      <c r="D40895"/>
    </row>
    <row r="40896" spans="4:4">
      <c r="D40896"/>
    </row>
    <row r="40897" spans="4:4">
      <c r="D40897"/>
    </row>
    <row r="40898" spans="4:4">
      <c r="D40898"/>
    </row>
    <row r="40899" spans="4:4">
      <c r="D40899"/>
    </row>
    <row r="40900" spans="4:4">
      <c r="D40900"/>
    </row>
    <row r="40901" spans="4:4">
      <c r="D40901"/>
    </row>
    <row r="40902" spans="4:4">
      <c r="D40902"/>
    </row>
    <row r="40903" spans="4:4">
      <c r="D40903"/>
    </row>
    <row r="40904" spans="4:4">
      <c r="D40904"/>
    </row>
    <row r="40905" spans="4:4">
      <c r="D40905"/>
    </row>
    <row r="40906" spans="4:4">
      <c r="D40906"/>
    </row>
    <row r="40907" spans="4:4">
      <c r="D40907"/>
    </row>
    <row r="40908" spans="4:4">
      <c r="D40908"/>
    </row>
    <row r="40909" spans="4:4">
      <c r="D40909"/>
    </row>
    <row r="40910" spans="4:4">
      <c r="D40910"/>
    </row>
    <row r="40911" spans="4:4">
      <c r="D40911"/>
    </row>
    <row r="40912" spans="4:4">
      <c r="D40912"/>
    </row>
    <row r="40913" spans="4:4">
      <c r="D40913"/>
    </row>
    <row r="40914" spans="4:4">
      <c r="D40914"/>
    </row>
    <row r="40915" spans="4:4">
      <c r="D40915"/>
    </row>
    <row r="40916" spans="4:4">
      <c r="D40916"/>
    </row>
    <row r="40917" spans="4:4">
      <c r="D40917"/>
    </row>
    <row r="40918" spans="4:4">
      <c r="D40918"/>
    </row>
    <row r="40919" spans="4:4">
      <c r="D40919"/>
    </row>
    <row r="40920" spans="4:4">
      <c r="D40920"/>
    </row>
    <row r="40921" spans="4:4">
      <c r="D40921"/>
    </row>
    <row r="40922" spans="4:4">
      <c r="D40922"/>
    </row>
    <row r="40923" spans="4:4">
      <c r="D40923"/>
    </row>
    <row r="40924" spans="4:4">
      <c r="D40924"/>
    </row>
    <row r="40925" spans="4:4">
      <c r="D40925"/>
    </row>
    <row r="40926" spans="4:4">
      <c r="D40926"/>
    </row>
    <row r="40927" spans="4:4">
      <c r="D40927"/>
    </row>
    <row r="40928" spans="4:4">
      <c r="D40928"/>
    </row>
    <row r="40929" spans="4:4">
      <c r="D40929"/>
    </row>
    <row r="40930" spans="4:4">
      <c r="D40930"/>
    </row>
    <row r="40931" spans="4:4">
      <c r="D40931"/>
    </row>
    <row r="40932" spans="4:4">
      <c r="D40932"/>
    </row>
    <row r="40933" spans="4:4">
      <c r="D40933"/>
    </row>
    <row r="40934" spans="4:4">
      <c r="D40934"/>
    </row>
    <row r="40935" spans="4:4">
      <c r="D40935"/>
    </row>
    <row r="40936" spans="4:4">
      <c r="D40936"/>
    </row>
    <row r="40937" spans="4:4">
      <c r="D40937"/>
    </row>
    <row r="40938" spans="4:4">
      <c r="D40938"/>
    </row>
    <row r="40939" spans="4:4">
      <c r="D40939"/>
    </row>
    <row r="40940" spans="4:4">
      <c r="D40940"/>
    </row>
    <row r="40941" spans="4:4">
      <c r="D40941"/>
    </row>
    <row r="40942" spans="4:4">
      <c r="D40942"/>
    </row>
    <row r="40943" spans="4:4">
      <c r="D40943"/>
    </row>
    <row r="40944" spans="4:4">
      <c r="D40944"/>
    </row>
    <row r="40945" spans="4:4">
      <c r="D40945"/>
    </row>
    <row r="40946" spans="4:4">
      <c r="D40946"/>
    </row>
    <row r="40947" spans="4:4">
      <c r="D40947"/>
    </row>
    <row r="40948" spans="4:4">
      <c r="D40948"/>
    </row>
    <row r="40949" spans="4:4">
      <c r="D40949"/>
    </row>
    <row r="40950" spans="4:4">
      <c r="D40950"/>
    </row>
    <row r="40951" spans="4:4">
      <c r="D40951"/>
    </row>
    <row r="40952" spans="4:4">
      <c r="D40952"/>
    </row>
    <row r="40953" spans="4:4">
      <c r="D40953"/>
    </row>
    <row r="40954" spans="4:4">
      <c r="D40954"/>
    </row>
    <row r="40955" spans="4:4">
      <c r="D40955"/>
    </row>
    <row r="40956" spans="4:4">
      <c r="D40956"/>
    </row>
    <row r="40957" spans="4:4">
      <c r="D40957"/>
    </row>
    <row r="40958" spans="4:4">
      <c r="D40958"/>
    </row>
    <row r="40959" spans="4:4">
      <c r="D40959"/>
    </row>
    <row r="40960" spans="4:4">
      <c r="D40960"/>
    </row>
    <row r="40961" spans="4:4">
      <c r="D40961"/>
    </row>
    <row r="40962" spans="4:4">
      <c r="D40962"/>
    </row>
    <row r="40963" spans="4:4">
      <c r="D40963"/>
    </row>
    <row r="40964" spans="4:4">
      <c r="D40964"/>
    </row>
    <row r="40965" spans="4:4">
      <c r="D40965"/>
    </row>
    <row r="40966" spans="4:4">
      <c r="D40966"/>
    </row>
    <row r="40967" spans="4:4">
      <c r="D40967"/>
    </row>
    <row r="40968" spans="4:4">
      <c r="D40968"/>
    </row>
    <row r="40969" spans="4:4">
      <c r="D40969"/>
    </row>
    <row r="40970" spans="4:4">
      <c r="D40970"/>
    </row>
    <row r="40971" spans="4:4">
      <c r="D40971"/>
    </row>
    <row r="40972" spans="4:4">
      <c r="D40972"/>
    </row>
    <row r="40973" spans="4:4">
      <c r="D40973"/>
    </row>
    <row r="40974" spans="4:4">
      <c r="D40974"/>
    </row>
    <row r="40975" spans="4:4">
      <c r="D40975"/>
    </row>
    <row r="40976" spans="4:4">
      <c r="D40976"/>
    </row>
    <row r="40977" spans="4:4">
      <c r="D40977"/>
    </row>
    <row r="40978" spans="4:4">
      <c r="D40978"/>
    </row>
    <row r="40979" spans="4:4">
      <c r="D40979"/>
    </row>
    <row r="40980" spans="4:4">
      <c r="D40980"/>
    </row>
    <row r="40981" spans="4:4">
      <c r="D40981"/>
    </row>
    <row r="40982" spans="4:4">
      <c r="D40982"/>
    </row>
    <row r="40983" spans="4:4">
      <c r="D40983"/>
    </row>
    <row r="40984" spans="4:4">
      <c r="D40984"/>
    </row>
    <row r="40985" spans="4:4">
      <c r="D40985"/>
    </row>
    <row r="40986" spans="4:4">
      <c r="D40986"/>
    </row>
    <row r="40987" spans="4:4">
      <c r="D40987"/>
    </row>
    <row r="40988" spans="4:4">
      <c r="D40988"/>
    </row>
    <row r="40989" spans="4:4">
      <c r="D40989"/>
    </row>
    <row r="40990" spans="4:4">
      <c r="D40990"/>
    </row>
    <row r="40991" spans="4:4">
      <c r="D40991"/>
    </row>
    <row r="40992" spans="4:4">
      <c r="D40992"/>
    </row>
    <row r="40993" spans="4:4">
      <c r="D40993"/>
    </row>
    <row r="40994" spans="4:4">
      <c r="D40994"/>
    </row>
    <row r="40995" spans="4:4">
      <c r="D40995"/>
    </row>
    <row r="40996" spans="4:4">
      <c r="D40996"/>
    </row>
    <row r="40997" spans="4:4">
      <c r="D40997"/>
    </row>
    <row r="40998" spans="4:4">
      <c r="D40998"/>
    </row>
    <row r="40999" spans="4:4">
      <c r="D40999"/>
    </row>
    <row r="41000" spans="4:4">
      <c r="D41000"/>
    </row>
    <row r="41001" spans="4:4">
      <c r="D41001"/>
    </row>
    <row r="41002" spans="4:4">
      <c r="D41002"/>
    </row>
    <row r="41003" spans="4:4">
      <c r="D41003"/>
    </row>
    <row r="41004" spans="4:4">
      <c r="D41004"/>
    </row>
    <row r="41005" spans="4:4">
      <c r="D41005"/>
    </row>
    <row r="41006" spans="4:4">
      <c r="D41006"/>
    </row>
    <row r="41007" spans="4:4">
      <c r="D41007"/>
    </row>
    <row r="41008" spans="4:4">
      <c r="D41008"/>
    </row>
    <row r="41009" spans="4:4">
      <c r="D41009"/>
    </row>
    <row r="41010" spans="4:4">
      <c r="D41010"/>
    </row>
    <row r="41011" spans="4:4">
      <c r="D41011"/>
    </row>
    <row r="41012" spans="4:4">
      <c r="D41012"/>
    </row>
    <row r="41013" spans="4:4">
      <c r="D41013"/>
    </row>
    <row r="41014" spans="4:4">
      <c r="D41014"/>
    </row>
    <row r="41015" spans="4:4">
      <c r="D41015"/>
    </row>
    <row r="41016" spans="4:4">
      <c r="D41016"/>
    </row>
    <row r="41017" spans="4:4">
      <c r="D41017"/>
    </row>
    <row r="41018" spans="4:4">
      <c r="D41018"/>
    </row>
    <row r="41019" spans="4:4">
      <c r="D41019"/>
    </row>
    <row r="41020" spans="4:4">
      <c r="D41020"/>
    </row>
    <row r="41021" spans="4:4">
      <c r="D41021"/>
    </row>
    <row r="41022" spans="4:4">
      <c r="D41022"/>
    </row>
    <row r="41023" spans="4:4">
      <c r="D41023"/>
    </row>
    <row r="41024" spans="4:4">
      <c r="D41024"/>
    </row>
    <row r="41025" spans="4:4">
      <c r="D41025"/>
    </row>
    <row r="41026" spans="4:4">
      <c r="D41026"/>
    </row>
    <row r="41027" spans="4:4">
      <c r="D41027"/>
    </row>
    <row r="41028" spans="4:4">
      <c r="D41028"/>
    </row>
    <row r="41029" spans="4:4">
      <c r="D41029"/>
    </row>
    <row r="41030" spans="4:4">
      <c r="D41030"/>
    </row>
    <row r="41031" spans="4:4">
      <c r="D41031"/>
    </row>
    <row r="41032" spans="4:4">
      <c r="D41032"/>
    </row>
    <row r="41033" spans="4:4">
      <c r="D41033"/>
    </row>
    <row r="41034" spans="4:4">
      <c r="D41034"/>
    </row>
    <row r="41035" spans="4:4">
      <c r="D41035"/>
    </row>
    <row r="41036" spans="4:4">
      <c r="D41036"/>
    </row>
    <row r="41037" spans="4:4">
      <c r="D41037"/>
    </row>
    <row r="41038" spans="4:4">
      <c r="D41038"/>
    </row>
    <row r="41039" spans="4:4">
      <c r="D41039"/>
    </row>
    <row r="41040" spans="4:4">
      <c r="D41040"/>
    </row>
    <row r="41041" spans="4:4">
      <c r="D41041"/>
    </row>
    <row r="41042" spans="4:4">
      <c r="D41042"/>
    </row>
    <row r="41043" spans="4:4">
      <c r="D41043"/>
    </row>
    <row r="41044" spans="4:4">
      <c r="D41044"/>
    </row>
    <row r="41045" spans="4:4">
      <c r="D41045"/>
    </row>
    <row r="41046" spans="4:4">
      <c r="D41046"/>
    </row>
    <row r="41047" spans="4:4">
      <c r="D41047"/>
    </row>
    <row r="41048" spans="4:4">
      <c r="D41048"/>
    </row>
    <row r="41049" spans="4:4">
      <c r="D41049"/>
    </row>
    <row r="41050" spans="4:4">
      <c r="D41050"/>
    </row>
    <row r="41051" spans="4:4">
      <c r="D41051"/>
    </row>
    <row r="41052" spans="4:4">
      <c r="D41052"/>
    </row>
    <row r="41053" spans="4:4">
      <c r="D41053"/>
    </row>
    <row r="41054" spans="4:4">
      <c r="D41054"/>
    </row>
    <row r="41055" spans="4:4">
      <c r="D41055"/>
    </row>
    <row r="41056" spans="4:4">
      <c r="D41056"/>
    </row>
    <row r="41057" spans="4:4">
      <c r="D41057"/>
    </row>
    <row r="41058" spans="4:4">
      <c r="D41058"/>
    </row>
    <row r="41059" spans="4:4">
      <c r="D41059"/>
    </row>
    <row r="41060" spans="4:4">
      <c r="D41060"/>
    </row>
    <row r="41061" spans="4:4">
      <c r="D41061"/>
    </row>
    <row r="41062" spans="4:4">
      <c r="D41062"/>
    </row>
    <row r="41063" spans="4:4">
      <c r="D41063"/>
    </row>
    <row r="41064" spans="4:4">
      <c r="D41064"/>
    </row>
    <row r="41065" spans="4:4">
      <c r="D41065"/>
    </row>
    <row r="41066" spans="4:4">
      <c r="D41066"/>
    </row>
    <row r="41067" spans="4:4">
      <c r="D41067"/>
    </row>
    <row r="41068" spans="4:4">
      <c r="D41068"/>
    </row>
    <row r="41069" spans="4:4">
      <c r="D41069"/>
    </row>
    <row r="41070" spans="4:4">
      <c r="D41070"/>
    </row>
    <row r="41071" spans="4:4">
      <c r="D41071"/>
    </row>
    <row r="41072" spans="4:4">
      <c r="D41072"/>
    </row>
    <row r="41073" spans="4:4">
      <c r="D41073"/>
    </row>
    <row r="41074" spans="4:4">
      <c r="D41074"/>
    </row>
    <row r="41075" spans="4:4">
      <c r="D41075"/>
    </row>
    <row r="41076" spans="4:4">
      <c r="D41076"/>
    </row>
    <row r="41077" spans="4:4">
      <c r="D41077"/>
    </row>
    <row r="41078" spans="4:4">
      <c r="D41078"/>
    </row>
    <row r="41079" spans="4:4">
      <c r="D41079"/>
    </row>
    <row r="41080" spans="4:4">
      <c r="D41080"/>
    </row>
    <row r="41081" spans="4:4">
      <c r="D41081"/>
    </row>
    <row r="41082" spans="4:4">
      <c r="D41082"/>
    </row>
    <row r="41083" spans="4:4">
      <c r="D41083"/>
    </row>
    <row r="41084" spans="4:4">
      <c r="D41084"/>
    </row>
    <row r="41085" spans="4:4">
      <c r="D41085"/>
    </row>
    <row r="41086" spans="4:4">
      <c r="D41086"/>
    </row>
    <row r="41087" spans="4:4">
      <c r="D41087"/>
    </row>
    <row r="41088" spans="4:4">
      <c r="D41088"/>
    </row>
    <row r="41089" spans="4:4">
      <c r="D41089"/>
    </row>
    <row r="41090" spans="4:4">
      <c r="D41090"/>
    </row>
    <row r="41091" spans="4:4">
      <c r="D41091"/>
    </row>
    <row r="41092" spans="4:4">
      <c r="D41092"/>
    </row>
    <row r="41093" spans="4:4">
      <c r="D41093"/>
    </row>
    <row r="41094" spans="4:4">
      <c r="D41094"/>
    </row>
    <row r="41095" spans="4:4">
      <c r="D41095"/>
    </row>
    <row r="41096" spans="4:4">
      <c r="D41096"/>
    </row>
    <row r="41097" spans="4:4">
      <c r="D41097"/>
    </row>
    <row r="41098" spans="4:4">
      <c r="D41098"/>
    </row>
    <row r="41099" spans="4:4">
      <c r="D41099"/>
    </row>
    <row r="41100" spans="4:4">
      <c r="D41100"/>
    </row>
    <row r="41101" spans="4:4">
      <c r="D41101"/>
    </row>
    <row r="41102" spans="4:4">
      <c r="D41102"/>
    </row>
    <row r="41103" spans="4:4">
      <c r="D41103"/>
    </row>
    <row r="41104" spans="4:4">
      <c r="D41104"/>
    </row>
    <row r="41105" spans="4:4">
      <c r="D41105"/>
    </row>
    <row r="41106" spans="4:4">
      <c r="D41106"/>
    </row>
    <row r="41107" spans="4:4">
      <c r="D41107"/>
    </row>
    <row r="41108" spans="4:4">
      <c r="D41108"/>
    </row>
    <row r="41109" spans="4:4">
      <c r="D41109"/>
    </row>
    <row r="41110" spans="4:4">
      <c r="D41110"/>
    </row>
    <row r="41111" spans="4:4">
      <c r="D41111"/>
    </row>
    <row r="41112" spans="4:4">
      <c r="D41112"/>
    </row>
    <row r="41113" spans="4:4">
      <c r="D41113"/>
    </row>
    <row r="41114" spans="4:4">
      <c r="D41114"/>
    </row>
    <row r="41115" spans="4:4">
      <c r="D41115"/>
    </row>
    <row r="41116" spans="4:4">
      <c r="D41116"/>
    </row>
    <row r="41117" spans="4:4">
      <c r="D41117"/>
    </row>
    <row r="41118" spans="4:4">
      <c r="D41118"/>
    </row>
    <row r="41119" spans="4:4">
      <c r="D41119"/>
    </row>
    <row r="41120" spans="4:4">
      <c r="D41120"/>
    </row>
    <row r="41121" spans="4:4">
      <c r="D41121"/>
    </row>
    <row r="41122" spans="4:4">
      <c r="D41122"/>
    </row>
    <row r="41123" spans="4:4">
      <c r="D41123"/>
    </row>
    <row r="41124" spans="4:4">
      <c r="D41124"/>
    </row>
    <row r="41125" spans="4:4">
      <c r="D41125"/>
    </row>
    <row r="41126" spans="4:4">
      <c r="D41126"/>
    </row>
    <row r="41127" spans="4:4">
      <c r="D41127"/>
    </row>
    <row r="41128" spans="4:4">
      <c r="D41128"/>
    </row>
    <row r="41129" spans="4:4">
      <c r="D41129"/>
    </row>
    <row r="41130" spans="4:4">
      <c r="D41130"/>
    </row>
    <row r="41131" spans="4:4">
      <c r="D41131"/>
    </row>
    <row r="41132" spans="4:4">
      <c r="D41132"/>
    </row>
    <row r="41133" spans="4:4">
      <c r="D41133"/>
    </row>
    <row r="41134" spans="4:4">
      <c r="D41134"/>
    </row>
    <row r="41135" spans="4:4">
      <c r="D41135"/>
    </row>
    <row r="41136" spans="4:4">
      <c r="D41136"/>
    </row>
    <row r="41137" spans="4:4">
      <c r="D41137"/>
    </row>
    <row r="41138" spans="4:4">
      <c r="D41138"/>
    </row>
    <row r="41139" spans="4:4">
      <c r="D41139"/>
    </row>
    <row r="41140" spans="4:4">
      <c r="D41140"/>
    </row>
    <row r="41141" spans="4:4">
      <c r="D41141"/>
    </row>
    <row r="41142" spans="4:4">
      <c r="D41142"/>
    </row>
    <row r="41143" spans="4:4">
      <c r="D41143"/>
    </row>
    <row r="41144" spans="4:4">
      <c r="D41144"/>
    </row>
    <row r="41145" spans="4:4">
      <c r="D41145"/>
    </row>
    <row r="41146" spans="4:4">
      <c r="D41146"/>
    </row>
    <row r="41147" spans="4:4">
      <c r="D41147"/>
    </row>
    <row r="41148" spans="4:4">
      <c r="D41148"/>
    </row>
    <row r="41149" spans="4:4">
      <c r="D41149"/>
    </row>
    <row r="41150" spans="4:4">
      <c r="D41150"/>
    </row>
    <row r="41151" spans="4:4">
      <c r="D41151"/>
    </row>
    <row r="41152" spans="4:4">
      <c r="D41152"/>
    </row>
    <row r="41153" spans="4:4">
      <c r="D41153"/>
    </row>
    <row r="41154" spans="4:4">
      <c r="D41154"/>
    </row>
    <row r="41155" spans="4:4">
      <c r="D41155"/>
    </row>
    <row r="41156" spans="4:4">
      <c r="D41156"/>
    </row>
    <row r="41157" spans="4:4">
      <c r="D41157"/>
    </row>
    <row r="41158" spans="4:4">
      <c r="D41158"/>
    </row>
    <row r="41159" spans="4:4">
      <c r="D41159"/>
    </row>
    <row r="41160" spans="4:4">
      <c r="D41160"/>
    </row>
    <row r="41161" spans="4:4">
      <c r="D41161"/>
    </row>
    <row r="41162" spans="4:4">
      <c r="D41162"/>
    </row>
    <row r="41163" spans="4:4">
      <c r="D41163"/>
    </row>
    <row r="41164" spans="4:4">
      <c r="D41164"/>
    </row>
    <row r="41165" spans="4:4">
      <c r="D41165"/>
    </row>
    <row r="41166" spans="4:4">
      <c r="D41166"/>
    </row>
    <row r="41167" spans="4:4">
      <c r="D41167"/>
    </row>
    <row r="41168" spans="4:4">
      <c r="D41168"/>
    </row>
    <row r="41169" spans="4:4">
      <c r="D41169"/>
    </row>
    <row r="41170" spans="4:4">
      <c r="D41170"/>
    </row>
    <row r="41171" spans="4:4">
      <c r="D41171"/>
    </row>
    <row r="41172" spans="4:4">
      <c r="D41172"/>
    </row>
    <row r="41173" spans="4:4">
      <c r="D41173"/>
    </row>
    <row r="41174" spans="4:4">
      <c r="D41174"/>
    </row>
    <row r="41175" spans="4:4">
      <c r="D41175"/>
    </row>
    <row r="41176" spans="4:4">
      <c r="D41176"/>
    </row>
    <row r="41177" spans="4:4">
      <c r="D41177"/>
    </row>
    <row r="41178" spans="4:4">
      <c r="D41178"/>
    </row>
    <row r="41179" spans="4:4">
      <c r="D41179"/>
    </row>
    <row r="41180" spans="4:4">
      <c r="D41180"/>
    </row>
    <row r="41181" spans="4:4">
      <c r="D41181"/>
    </row>
    <row r="41182" spans="4:4">
      <c r="D41182"/>
    </row>
    <row r="41183" spans="4:4">
      <c r="D41183"/>
    </row>
    <row r="41184" spans="4:4">
      <c r="D41184"/>
    </row>
    <row r="41185" spans="4:4">
      <c r="D41185"/>
    </row>
    <row r="41186" spans="4:4">
      <c r="D41186"/>
    </row>
    <row r="41187" spans="4:4">
      <c r="D41187"/>
    </row>
    <row r="41188" spans="4:4">
      <c r="D41188"/>
    </row>
    <row r="41189" spans="4:4">
      <c r="D41189"/>
    </row>
    <row r="41190" spans="4:4">
      <c r="D41190"/>
    </row>
    <row r="41191" spans="4:4">
      <c r="D41191"/>
    </row>
    <row r="41192" spans="4:4">
      <c r="D41192"/>
    </row>
    <row r="41193" spans="4:4">
      <c r="D41193"/>
    </row>
    <row r="41194" spans="4:4">
      <c r="D41194"/>
    </row>
    <row r="41195" spans="4:4">
      <c r="D41195"/>
    </row>
    <row r="41196" spans="4:4">
      <c r="D41196"/>
    </row>
    <row r="41197" spans="4:4">
      <c r="D41197"/>
    </row>
    <row r="41198" spans="4:4">
      <c r="D41198"/>
    </row>
    <row r="41199" spans="4:4">
      <c r="D41199"/>
    </row>
    <row r="41200" spans="4:4">
      <c r="D41200"/>
    </row>
    <row r="41201" spans="4:4">
      <c r="D41201"/>
    </row>
    <row r="41202" spans="4:4">
      <c r="D41202"/>
    </row>
    <row r="41203" spans="4:4">
      <c r="D41203"/>
    </row>
    <row r="41204" spans="4:4">
      <c r="D41204"/>
    </row>
    <row r="41205" spans="4:4">
      <c r="D41205"/>
    </row>
    <row r="41206" spans="4:4">
      <c r="D41206"/>
    </row>
    <row r="41207" spans="4:4">
      <c r="D41207"/>
    </row>
    <row r="41208" spans="4:4">
      <c r="D41208"/>
    </row>
    <row r="41209" spans="4:4">
      <c r="D41209"/>
    </row>
    <row r="41210" spans="4:4">
      <c r="D41210"/>
    </row>
    <row r="41211" spans="4:4">
      <c r="D41211"/>
    </row>
    <row r="41212" spans="4:4">
      <c r="D41212"/>
    </row>
    <row r="41213" spans="4:4">
      <c r="D41213"/>
    </row>
    <row r="41214" spans="4:4">
      <c r="D41214"/>
    </row>
    <row r="41215" spans="4:4">
      <c r="D41215"/>
    </row>
    <row r="41216" spans="4:4">
      <c r="D41216"/>
    </row>
    <row r="41217" spans="4:4">
      <c r="D41217"/>
    </row>
    <row r="41218" spans="4:4">
      <c r="D41218"/>
    </row>
    <row r="41219" spans="4:4">
      <c r="D41219"/>
    </row>
    <row r="41220" spans="4:4">
      <c r="D41220"/>
    </row>
    <row r="41221" spans="4:4">
      <c r="D41221"/>
    </row>
    <row r="41222" spans="4:4">
      <c r="D41222"/>
    </row>
    <row r="41223" spans="4:4">
      <c r="D41223"/>
    </row>
    <row r="41224" spans="4:4">
      <c r="D41224"/>
    </row>
    <row r="41225" spans="4:4">
      <c r="D41225"/>
    </row>
    <row r="41226" spans="4:4">
      <c r="D41226"/>
    </row>
    <row r="41227" spans="4:4">
      <c r="D41227"/>
    </row>
    <row r="41228" spans="4:4">
      <c r="D41228"/>
    </row>
    <row r="41229" spans="4:4">
      <c r="D41229"/>
    </row>
    <row r="41230" spans="4:4">
      <c r="D41230"/>
    </row>
    <row r="41231" spans="4:4">
      <c r="D41231"/>
    </row>
    <row r="41232" spans="4:4">
      <c r="D41232"/>
    </row>
    <row r="41233" spans="4:4">
      <c r="D41233"/>
    </row>
    <row r="41234" spans="4:4">
      <c r="D41234"/>
    </row>
    <row r="41235" spans="4:4">
      <c r="D41235"/>
    </row>
    <row r="41236" spans="4:4">
      <c r="D41236"/>
    </row>
    <row r="41237" spans="4:4">
      <c r="D41237"/>
    </row>
    <row r="41238" spans="4:4">
      <c r="D41238"/>
    </row>
    <row r="41239" spans="4:4">
      <c r="D41239"/>
    </row>
    <row r="41240" spans="4:4">
      <c r="D41240"/>
    </row>
    <row r="41241" spans="4:4">
      <c r="D41241"/>
    </row>
    <row r="41242" spans="4:4">
      <c r="D41242"/>
    </row>
    <row r="41243" spans="4:4">
      <c r="D41243"/>
    </row>
    <row r="41244" spans="4:4">
      <c r="D41244"/>
    </row>
    <row r="41245" spans="4:4">
      <c r="D41245"/>
    </row>
    <row r="41246" spans="4:4">
      <c r="D41246"/>
    </row>
    <row r="41247" spans="4:4">
      <c r="D41247"/>
    </row>
    <row r="41248" spans="4:4">
      <c r="D41248"/>
    </row>
    <row r="41249" spans="4:4">
      <c r="D41249"/>
    </row>
    <row r="41250" spans="4:4">
      <c r="D41250"/>
    </row>
    <row r="41251" spans="4:4">
      <c r="D41251"/>
    </row>
    <row r="41252" spans="4:4">
      <c r="D41252"/>
    </row>
    <row r="41253" spans="4:4">
      <c r="D41253"/>
    </row>
    <row r="41254" spans="4:4">
      <c r="D41254"/>
    </row>
    <row r="41255" spans="4:4">
      <c r="D41255"/>
    </row>
    <row r="41256" spans="4:4">
      <c r="D41256"/>
    </row>
    <row r="41257" spans="4:4">
      <c r="D41257"/>
    </row>
    <row r="41258" spans="4:4">
      <c r="D41258"/>
    </row>
    <row r="41259" spans="4:4">
      <c r="D41259"/>
    </row>
    <row r="41260" spans="4:4">
      <c r="D41260"/>
    </row>
    <row r="41261" spans="4:4">
      <c r="D41261"/>
    </row>
    <row r="41262" spans="4:4">
      <c r="D41262"/>
    </row>
    <row r="41263" spans="4:4">
      <c r="D41263"/>
    </row>
    <row r="41264" spans="4:4">
      <c r="D41264"/>
    </row>
    <row r="41265" spans="4:4">
      <c r="D41265"/>
    </row>
    <row r="41266" spans="4:4">
      <c r="D41266"/>
    </row>
    <row r="41267" spans="4:4">
      <c r="D41267"/>
    </row>
    <row r="41268" spans="4:4">
      <c r="D41268"/>
    </row>
    <row r="41269" spans="4:4">
      <c r="D41269"/>
    </row>
    <row r="41270" spans="4:4">
      <c r="D41270"/>
    </row>
    <row r="41271" spans="4:4">
      <c r="D41271"/>
    </row>
    <row r="41272" spans="4:4">
      <c r="D41272"/>
    </row>
    <row r="41273" spans="4:4">
      <c r="D41273"/>
    </row>
    <row r="41274" spans="4:4">
      <c r="D41274"/>
    </row>
    <row r="41275" spans="4:4">
      <c r="D41275"/>
    </row>
    <row r="41276" spans="4:4">
      <c r="D41276"/>
    </row>
    <row r="41277" spans="4:4">
      <c r="D41277"/>
    </row>
    <row r="41278" spans="4:4">
      <c r="D41278"/>
    </row>
    <row r="41279" spans="4:4">
      <c r="D41279"/>
    </row>
    <row r="41280" spans="4:4">
      <c r="D41280"/>
    </row>
    <row r="41281" spans="4:4">
      <c r="D41281"/>
    </row>
    <row r="41282" spans="4:4">
      <c r="D41282"/>
    </row>
    <row r="41283" spans="4:4">
      <c r="D41283"/>
    </row>
    <row r="41284" spans="4:4">
      <c r="D41284"/>
    </row>
    <row r="41285" spans="4:4">
      <c r="D41285"/>
    </row>
    <row r="41286" spans="4:4">
      <c r="D41286"/>
    </row>
    <row r="41287" spans="4:4">
      <c r="D41287"/>
    </row>
    <row r="41288" spans="4:4">
      <c r="D41288"/>
    </row>
    <row r="41289" spans="4:4">
      <c r="D41289"/>
    </row>
    <row r="41290" spans="4:4">
      <c r="D41290"/>
    </row>
    <row r="41291" spans="4:4">
      <c r="D41291"/>
    </row>
    <row r="41292" spans="4:4">
      <c r="D41292"/>
    </row>
    <row r="41293" spans="4:4">
      <c r="D41293"/>
    </row>
    <row r="41294" spans="4:4">
      <c r="D41294"/>
    </row>
    <row r="41295" spans="4:4">
      <c r="D41295"/>
    </row>
    <row r="41296" spans="4:4">
      <c r="D41296"/>
    </row>
    <row r="41297" spans="4:4">
      <c r="D41297"/>
    </row>
    <row r="41298" spans="4:4">
      <c r="D41298"/>
    </row>
    <row r="41299" spans="4:4">
      <c r="D41299"/>
    </row>
    <row r="41300" spans="4:4">
      <c r="D41300"/>
    </row>
    <row r="41301" spans="4:4">
      <c r="D41301"/>
    </row>
    <row r="41302" spans="4:4">
      <c r="D41302"/>
    </row>
    <row r="41303" spans="4:4">
      <c r="D41303"/>
    </row>
    <row r="41304" spans="4:4">
      <c r="D41304"/>
    </row>
    <row r="41305" spans="4:4">
      <c r="D41305"/>
    </row>
    <row r="41306" spans="4:4">
      <c r="D41306"/>
    </row>
    <row r="41307" spans="4:4">
      <c r="D41307"/>
    </row>
    <row r="41308" spans="4:4">
      <c r="D41308"/>
    </row>
    <row r="41309" spans="4:4">
      <c r="D41309"/>
    </row>
    <row r="41310" spans="4:4">
      <c r="D41310"/>
    </row>
    <row r="41311" spans="4:4">
      <c r="D41311"/>
    </row>
    <row r="41312" spans="4:4">
      <c r="D41312"/>
    </row>
    <row r="41313" spans="4:4">
      <c r="D41313"/>
    </row>
    <row r="41314" spans="4:4">
      <c r="D41314"/>
    </row>
    <row r="41315" spans="4:4">
      <c r="D41315"/>
    </row>
    <row r="41316" spans="4:4">
      <c r="D41316"/>
    </row>
    <row r="41317" spans="4:4">
      <c r="D41317"/>
    </row>
    <row r="41318" spans="4:4">
      <c r="D41318"/>
    </row>
    <row r="41319" spans="4:4">
      <c r="D41319"/>
    </row>
    <row r="41320" spans="4:4">
      <c r="D41320"/>
    </row>
    <row r="41321" spans="4:4">
      <c r="D41321"/>
    </row>
    <row r="41322" spans="4:4">
      <c r="D41322"/>
    </row>
    <row r="41323" spans="4:4">
      <c r="D41323"/>
    </row>
    <row r="41324" spans="4:4">
      <c r="D41324"/>
    </row>
    <row r="41325" spans="4:4">
      <c r="D41325"/>
    </row>
    <row r="41326" spans="4:4">
      <c r="D41326"/>
    </row>
    <row r="41327" spans="4:4">
      <c r="D41327"/>
    </row>
    <row r="41328" spans="4:4">
      <c r="D41328"/>
    </row>
    <row r="41329" spans="4:4">
      <c r="D41329"/>
    </row>
    <row r="41330" spans="4:4">
      <c r="D41330"/>
    </row>
    <row r="41331" spans="4:4">
      <c r="D41331"/>
    </row>
    <row r="41332" spans="4:4">
      <c r="D41332"/>
    </row>
    <row r="41333" spans="4:4">
      <c r="D41333"/>
    </row>
    <row r="41334" spans="4:4">
      <c r="D41334"/>
    </row>
    <row r="41335" spans="4:4">
      <c r="D41335"/>
    </row>
    <row r="41336" spans="4:4">
      <c r="D41336"/>
    </row>
    <row r="41337" spans="4:4">
      <c r="D41337"/>
    </row>
    <row r="41338" spans="4:4">
      <c r="D41338"/>
    </row>
    <row r="41339" spans="4:4">
      <c r="D41339"/>
    </row>
    <row r="41340" spans="4:4">
      <c r="D41340"/>
    </row>
    <row r="41341" spans="4:4">
      <c r="D41341"/>
    </row>
    <row r="41342" spans="4:4">
      <c r="D41342"/>
    </row>
    <row r="41343" spans="4:4">
      <c r="D41343"/>
    </row>
    <row r="41344" spans="4:4">
      <c r="D41344"/>
    </row>
    <row r="41345" spans="4:4">
      <c r="D41345"/>
    </row>
    <row r="41346" spans="4:4">
      <c r="D41346"/>
    </row>
    <row r="41347" spans="4:4">
      <c r="D41347"/>
    </row>
    <row r="41348" spans="4:4">
      <c r="D41348"/>
    </row>
    <row r="41349" spans="4:4">
      <c r="D41349"/>
    </row>
    <row r="41350" spans="4:4">
      <c r="D41350"/>
    </row>
    <row r="41351" spans="4:4">
      <c r="D41351"/>
    </row>
    <row r="41352" spans="4:4">
      <c r="D41352"/>
    </row>
    <row r="41353" spans="4:4">
      <c r="D41353"/>
    </row>
    <row r="41354" spans="4:4">
      <c r="D41354"/>
    </row>
    <row r="41355" spans="4:4">
      <c r="D41355"/>
    </row>
    <row r="41356" spans="4:4">
      <c r="D41356"/>
    </row>
    <row r="41357" spans="4:4">
      <c r="D41357"/>
    </row>
    <row r="41358" spans="4:4">
      <c r="D41358"/>
    </row>
    <row r="41359" spans="4:4">
      <c r="D41359"/>
    </row>
    <row r="41360" spans="4:4">
      <c r="D41360"/>
    </row>
    <row r="41361" spans="4:4">
      <c r="D41361"/>
    </row>
    <row r="41362" spans="4:4">
      <c r="D41362"/>
    </row>
    <row r="41363" spans="4:4">
      <c r="D41363"/>
    </row>
    <row r="41364" spans="4:4">
      <c r="D41364"/>
    </row>
    <row r="41365" spans="4:4">
      <c r="D41365"/>
    </row>
    <row r="41366" spans="4:4">
      <c r="D41366"/>
    </row>
    <row r="41367" spans="4:4">
      <c r="D41367"/>
    </row>
    <row r="41368" spans="4:4">
      <c r="D41368"/>
    </row>
    <row r="41369" spans="4:4">
      <c r="D41369"/>
    </row>
    <row r="41370" spans="4:4">
      <c r="D41370"/>
    </row>
    <row r="41371" spans="4:4">
      <c r="D41371"/>
    </row>
    <row r="41372" spans="4:4">
      <c r="D41372"/>
    </row>
    <row r="41373" spans="4:4">
      <c r="D41373"/>
    </row>
    <row r="41374" spans="4:4">
      <c r="D41374"/>
    </row>
    <row r="41375" spans="4:4">
      <c r="D41375"/>
    </row>
    <row r="41376" spans="4:4">
      <c r="D41376"/>
    </row>
    <row r="41377" spans="4:4">
      <c r="D41377"/>
    </row>
    <row r="41378" spans="4:4">
      <c r="D41378"/>
    </row>
    <row r="41379" spans="4:4">
      <c r="D41379"/>
    </row>
    <row r="41380" spans="4:4">
      <c r="D41380"/>
    </row>
    <row r="41381" spans="4:4">
      <c r="D41381"/>
    </row>
    <row r="41382" spans="4:4">
      <c r="D41382"/>
    </row>
    <row r="41383" spans="4:4">
      <c r="D41383"/>
    </row>
    <row r="41384" spans="4:4">
      <c r="D41384"/>
    </row>
    <row r="41385" spans="4:4">
      <c r="D41385"/>
    </row>
    <row r="41386" spans="4:4">
      <c r="D41386"/>
    </row>
    <row r="41387" spans="4:4">
      <c r="D41387"/>
    </row>
    <row r="41388" spans="4:4">
      <c r="D41388"/>
    </row>
    <row r="41389" spans="4:4">
      <c r="D41389"/>
    </row>
    <row r="41390" spans="4:4">
      <c r="D41390"/>
    </row>
    <row r="41391" spans="4:4">
      <c r="D41391"/>
    </row>
    <row r="41392" spans="4:4">
      <c r="D41392"/>
    </row>
    <row r="41393" spans="4:4">
      <c r="D41393"/>
    </row>
    <row r="41394" spans="4:4">
      <c r="D41394"/>
    </row>
    <row r="41395" spans="4:4">
      <c r="D41395"/>
    </row>
    <row r="41396" spans="4:4">
      <c r="D41396"/>
    </row>
    <row r="41397" spans="4:4">
      <c r="D41397"/>
    </row>
    <row r="41398" spans="4:4">
      <c r="D41398"/>
    </row>
    <row r="41399" spans="4:4">
      <c r="D41399"/>
    </row>
    <row r="41400" spans="4:4">
      <c r="D41400"/>
    </row>
    <row r="41401" spans="4:4">
      <c r="D41401"/>
    </row>
    <row r="41402" spans="4:4">
      <c r="D41402"/>
    </row>
    <row r="41403" spans="4:4">
      <c r="D41403"/>
    </row>
    <row r="41404" spans="4:4">
      <c r="D41404"/>
    </row>
    <row r="41405" spans="4:4">
      <c r="D41405"/>
    </row>
    <row r="41406" spans="4:4">
      <c r="D41406"/>
    </row>
    <row r="41407" spans="4:4">
      <c r="D41407"/>
    </row>
    <row r="41408" spans="4:4">
      <c r="D41408"/>
    </row>
    <row r="41409" spans="4:4">
      <c r="D41409"/>
    </row>
    <row r="41410" spans="4:4">
      <c r="D41410"/>
    </row>
    <row r="41411" spans="4:4">
      <c r="D41411"/>
    </row>
    <row r="41412" spans="4:4">
      <c r="D41412"/>
    </row>
    <row r="41413" spans="4:4">
      <c r="D41413"/>
    </row>
    <row r="41414" spans="4:4">
      <c r="D41414"/>
    </row>
    <row r="41415" spans="4:4">
      <c r="D41415"/>
    </row>
    <row r="41416" spans="4:4">
      <c r="D41416"/>
    </row>
    <row r="41417" spans="4:4">
      <c r="D41417"/>
    </row>
    <row r="41418" spans="4:4">
      <c r="D41418"/>
    </row>
    <row r="41419" spans="4:4">
      <c r="D41419"/>
    </row>
    <row r="41420" spans="4:4">
      <c r="D41420"/>
    </row>
    <row r="41421" spans="4:4">
      <c r="D41421"/>
    </row>
    <row r="41422" spans="4:4">
      <c r="D41422"/>
    </row>
    <row r="41423" spans="4:4">
      <c r="D41423"/>
    </row>
    <row r="41424" spans="4:4">
      <c r="D41424"/>
    </row>
    <row r="41425" spans="4:4">
      <c r="D41425"/>
    </row>
    <row r="41426" spans="4:4">
      <c r="D41426"/>
    </row>
    <row r="41427" spans="4:4">
      <c r="D41427"/>
    </row>
    <row r="41428" spans="4:4">
      <c r="D41428"/>
    </row>
    <row r="41429" spans="4:4">
      <c r="D41429"/>
    </row>
    <row r="41430" spans="4:4">
      <c r="D41430"/>
    </row>
    <row r="41431" spans="4:4">
      <c r="D41431"/>
    </row>
    <row r="41432" spans="4:4">
      <c r="D41432"/>
    </row>
    <row r="41433" spans="4:4">
      <c r="D41433"/>
    </row>
    <row r="41434" spans="4:4">
      <c r="D41434"/>
    </row>
    <row r="41435" spans="4:4">
      <c r="D41435"/>
    </row>
    <row r="41436" spans="4:4">
      <c r="D41436"/>
    </row>
    <row r="41437" spans="4:4">
      <c r="D41437"/>
    </row>
    <row r="41438" spans="4:4">
      <c r="D41438"/>
    </row>
    <row r="41439" spans="4:4">
      <c r="D41439"/>
    </row>
    <row r="41440" spans="4:4">
      <c r="D41440"/>
    </row>
    <row r="41441" spans="4:4">
      <c r="D41441"/>
    </row>
    <row r="41442" spans="4:4">
      <c r="D41442"/>
    </row>
    <row r="41443" spans="4:4">
      <c r="D41443"/>
    </row>
    <row r="41444" spans="4:4">
      <c r="D41444"/>
    </row>
    <row r="41445" spans="4:4">
      <c r="D41445"/>
    </row>
    <row r="41446" spans="4:4">
      <c r="D41446"/>
    </row>
    <row r="41447" spans="4:4">
      <c r="D41447"/>
    </row>
    <row r="41448" spans="4:4">
      <c r="D41448"/>
    </row>
    <row r="41449" spans="4:4">
      <c r="D41449"/>
    </row>
    <row r="41450" spans="4:4">
      <c r="D41450"/>
    </row>
    <row r="41451" spans="4:4">
      <c r="D41451"/>
    </row>
    <row r="41452" spans="4:4">
      <c r="D41452"/>
    </row>
    <row r="41453" spans="4:4">
      <c r="D41453"/>
    </row>
    <row r="41454" spans="4:4">
      <c r="D41454"/>
    </row>
    <row r="41455" spans="4:4">
      <c r="D41455"/>
    </row>
    <row r="41456" spans="4:4">
      <c r="D41456"/>
    </row>
    <row r="41457" spans="4:4">
      <c r="D41457"/>
    </row>
    <row r="41458" spans="4:4">
      <c r="D41458"/>
    </row>
    <row r="41459" spans="4:4">
      <c r="D41459"/>
    </row>
    <row r="41460" spans="4:4">
      <c r="D41460"/>
    </row>
    <row r="41461" spans="4:4">
      <c r="D41461"/>
    </row>
    <row r="41462" spans="4:4">
      <c r="D41462"/>
    </row>
    <row r="41463" spans="4:4">
      <c r="D41463"/>
    </row>
    <row r="41464" spans="4:4">
      <c r="D41464"/>
    </row>
    <row r="41465" spans="4:4">
      <c r="D41465"/>
    </row>
    <row r="41466" spans="4:4">
      <c r="D41466"/>
    </row>
    <row r="41467" spans="4:4">
      <c r="D41467"/>
    </row>
    <row r="41468" spans="4:4">
      <c r="D41468"/>
    </row>
    <row r="41469" spans="4:4">
      <c r="D41469"/>
    </row>
    <row r="41470" spans="4:4">
      <c r="D41470"/>
    </row>
    <row r="41471" spans="4:4">
      <c r="D41471"/>
    </row>
    <row r="41472" spans="4:4">
      <c r="D41472"/>
    </row>
    <row r="41473" spans="4:4">
      <c r="D41473"/>
    </row>
    <row r="41474" spans="4:4">
      <c r="D41474"/>
    </row>
    <row r="41475" spans="4:4">
      <c r="D41475"/>
    </row>
    <row r="41476" spans="4:4">
      <c r="D41476"/>
    </row>
    <row r="41477" spans="4:4">
      <c r="D41477"/>
    </row>
    <row r="41478" spans="4:4">
      <c r="D41478"/>
    </row>
    <row r="41479" spans="4:4">
      <c r="D41479"/>
    </row>
    <row r="41480" spans="4:4">
      <c r="D41480"/>
    </row>
    <row r="41481" spans="4:4">
      <c r="D41481"/>
    </row>
    <row r="41482" spans="4:4">
      <c r="D41482"/>
    </row>
    <row r="41483" spans="4:4">
      <c r="D41483"/>
    </row>
    <row r="41484" spans="4:4">
      <c r="D41484"/>
    </row>
    <row r="41485" spans="4:4">
      <c r="D41485"/>
    </row>
    <row r="41486" spans="4:4">
      <c r="D41486"/>
    </row>
    <row r="41487" spans="4:4">
      <c r="D41487"/>
    </row>
    <row r="41488" spans="4:4">
      <c r="D41488"/>
    </row>
    <row r="41489" spans="4:4">
      <c r="D41489"/>
    </row>
    <row r="41490" spans="4:4">
      <c r="D41490"/>
    </row>
    <row r="41491" spans="4:4">
      <c r="D41491"/>
    </row>
    <row r="41492" spans="4:4">
      <c r="D41492"/>
    </row>
    <row r="41493" spans="4:4">
      <c r="D41493"/>
    </row>
    <row r="41494" spans="4:4">
      <c r="D41494"/>
    </row>
    <row r="41495" spans="4:4">
      <c r="D41495"/>
    </row>
    <row r="41496" spans="4:4">
      <c r="D41496"/>
    </row>
    <row r="41497" spans="4:4">
      <c r="D41497"/>
    </row>
    <row r="41498" spans="4:4">
      <c r="D41498"/>
    </row>
    <row r="41499" spans="4:4">
      <c r="D41499"/>
    </row>
    <row r="41500" spans="4:4">
      <c r="D41500"/>
    </row>
    <row r="41501" spans="4:4">
      <c r="D41501"/>
    </row>
    <row r="41502" spans="4:4">
      <c r="D41502"/>
    </row>
    <row r="41503" spans="4:4">
      <c r="D41503"/>
    </row>
    <row r="41504" spans="4:4">
      <c r="D41504"/>
    </row>
    <row r="41505" spans="4:4">
      <c r="D41505"/>
    </row>
    <row r="41506" spans="4:4">
      <c r="D41506"/>
    </row>
    <row r="41507" spans="4:4">
      <c r="D41507"/>
    </row>
    <row r="41508" spans="4:4">
      <c r="D41508"/>
    </row>
    <row r="41509" spans="4:4">
      <c r="D41509"/>
    </row>
    <row r="41510" spans="4:4">
      <c r="D41510"/>
    </row>
    <row r="41511" spans="4:4">
      <c r="D41511"/>
    </row>
    <row r="41512" spans="4:4">
      <c r="D41512"/>
    </row>
    <row r="41513" spans="4:4">
      <c r="D41513"/>
    </row>
    <row r="41514" spans="4:4">
      <c r="D41514"/>
    </row>
    <row r="41515" spans="4:4">
      <c r="D41515"/>
    </row>
    <row r="41516" spans="4:4">
      <c r="D41516"/>
    </row>
    <row r="41517" spans="4:4">
      <c r="D41517"/>
    </row>
    <row r="41518" spans="4:4">
      <c r="D41518"/>
    </row>
    <row r="41519" spans="4:4">
      <c r="D41519"/>
    </row>
    <row r="41520" spans="4:4">
      <c r="D41520"/>
    </row>
    <row r="41521" spans="4:4">
      <c r="D41521"/>
    </row>
    <row r="41522" spans="4:4">
      <c r="D41522"/>
    </row>
    <row r="41523" spans="4:4">
      <c r="D41523"/>
    </row>
    <row r="41524" spans="4:4">
      <c r="D41524"/>
    </row>
    <row r="41525" spans="4:4">
      <c r="D41525"/>
    </row>
    <row r="41526" spans="4:4">
      <c r="D41526"/>
    </row>
    <row r="41527" spans="4:4">
      <c r="D41527"/>
    </row>
    <row r="41528" spans="4:4">
      <c r="D41528"/>
    </row>
    <row r="41529" spans="4:4">
      <c r="D41529"/>
    </row>
    <row r="41530" spans="4:4">
      <c r="D41530"/>
    </row>
    <row r="41531" spans="4:4">
      <c r="D41531"/>
    </row>
    <row r="41532" spans="4:4">
      <c r="D41532"/>
    </row>
    <row r="41533" spans="4:4">
      <c r="D41533"/>
    </row>
    <row r="41534" spans="4:4">
      <c r="D41534"/>
    </row>
    <row r="41535" spans="4:4">
      <c r="D41535"/>
    </row>
    <row r="41536" spans="4:4">
      <c r="D41536"/>
    </row>
    <row r="41537" spans="4:4">
      <c r="D41537"/>
    </row>
    <row r="41538" spans="4:4">
      <c r="D41538"/>
    </row>
    <row r="41539" spans="4:4">
      <c r="D41539"/>
    </row>
    <row r="41540" spans="4:4">
      <c r="D41540"/>
    </row>
    <row r="41541" spans="4:4">
      <c r="D41541"/>
    </row>
    <row r="41542" spans="4:4">
      <c r="D41542"/>
    </row>
    <row r="41543" spans="4:4">
      <c r="D41543"/>
    </row>
    <row r="41544" spans="4:4">
      <c r="D41544"/>
    </row>
    <row r="41545" spans="4:4">
      <c r="D41545"/>
    </row>
    <row r="41546" spans="4:4">
      <c r="D41546"/>
    </row>
    <row r="41547" spans="4:4">
      <c r="D41547"/>
    </row>
    <row r="41548" spans="4:4">
      <c r="D41548"/>
    </row>
    <row r="41549" spans="4:4">
      <c r="D41549"/>
    </row>
    <row r="41550" spans="4:4">
      <c r="D41550"/>
    </row>
    <row r="41551" spans="4:4">
      <c r="D41551"/>
    </row>
    <row r="41552" spans="4:4">
      <c r="D41552"/>
    </row>
    <row r="41553" spans="4:4">
      <c r="D41553"/>
    </row>
    <row r="41554" spans="4:4">
      <c r="D41554"/>
    </row>
    <row r="41555" spans="4:4">
      <c r="D41555"/>
    </row>
    <row r="41556" spans="4:4">
      <c r="D41556"/>
    </row>
    <row r="41557" spans="4:4">
      <c r="D41557"/>
    </row>
    <row r="41558" spans="4:4">
      <c r="D41558"/>
    </row>
    <row r="41559" spans="4:4">
      <c r="D41559"/>
    </row>
    <row r="41560" spans="4:4">
      <c r="D41560"/>
    </row>
    <row r="41561" spans="4:4">
      <c r="D41561"/>
    </row>
    <row r="41562" spans="4:4">
      <c r="D41562"/>
    </row>
    <row r="41563" spans="4:4">
      <c r="D41563"/>
    </row>
    <row r="41564" spans="4:4">
      <c r="D41564"/>
    </row>
    <row r="41565" spans="4:4">
      <c r="D41565"/>
    </row>
    <row r="41566" spans="4:4">
      <c r="D41566"/>
    </row>
    <row r="41567" spans="4:4">
      <c r="D41567"/>
    </row>
    <row r="41568" spans="4:4">
      <c r="D41568"/>
    </row>
    <row r="41569" spans="4:4">
      <c r="D41569"/>
    </row>
    <row r="41570" spans="4:4">
      <c r="D41570"/>
    </row>
    <row r="41571" spans="4:4">
      <c r="D41571"/>
    </row>
    <row r="41572" spans="4:4">
      <c r="D41572"/>
    </row>
    <row r="41573" spans="4:4">
      <c r="D41573"/>
    </row>
    <row r="41574" spans="4:4">
      <c r="D41574"/>
    </row>
    <row r="41575" spans="4:4">
      <c r="D41575"/>
    </row>
    <row r="41576" spans="4:4">
      <c r="D41576"/>
    </row>
    <row r="41577" spans="4:4">
      <c r="D41577"/>
    </row>
    <row r="41578" spans="4:4">
      <c r="D41578"/>
    </row>
    <row r="41579" spans="4:4">
      <c r="D41579"/>
    </row>
    <row r="41580" spans="4:4">
      <c r="D41580"/>
    </row>
    <row r="41581" spans="4:4">
      <c r="D41581"/>
    </row>
    <row r="41582" spans="4:4">
      <c r="D41582"/>
    </row>
    <row r="41583" spans="4:4">
      <c r="D41583"/>
    </row>
    <row r="41584" spans="4:4">
      <c r="D41584"/>
    </row>
    <row r="41585" spans="4:4">
      <c r="D41585"/>
    </row>
    <row r="41586" spans="4:4">
      <c r="D41586"/>
    </row>
    <row r="41587" spans="4:4">
      <c r="D41587"/>
    </row>
    <row r="41588" spans="4:4">
      <c r="D41588"/>
    </row>
    <row r="41589" spans="4:4">
      <c r="D41589"/>
    </row>
    <row r="41590" spans="4:4">
      <c r="D41590"/>
    </row>
    <row r="41591" spans="4:4">
      <c r="D41591"/>
    </row>
    <row r="41592" spans="4:4">
      <c r="D41592"/>
    </row>
    <row r="41593" spans="4:4">
      <c r="D41593"/>
    </row>
    <row r="41594" spans="4:4">
      <c r="D41594"/>
    </row>
    <row r="41595" spans="4:4">
      <c r="D41595"/>
    </row>
    <row r="41596" spans="4:4">
      <c r="D41596"/>
    </row>
    <row r="41597" spans="4:4">
      <c r="D41597"/>
    </row>
    <row r="41598" spans="4:4">
      <c r="D41598"/>
    </row>
    <row r="41599" spans="4:4">
      <c r="D41599"/>
    </row>
    <row r="41600" spans="4:4">
      <c r="D41600"/>
    </row>
    <row r="41601" spans="4:4">
      <c r="D41601"/>
    </row>
    <row r="41602" spans="4:4">
      <c r="D41602"/>
    </row>
    <row r="41603" spans="4:4">
      <c r="D41603"/>
    </row>
    <row r="41604" spans="4:4">
      <c r="D41604"/>
    </row>
    <row r="41605" spans="4:4">
      <c r="D41605"/>
    </row>
    <row r="41606" spans="4:4">
      <c r="D41606"/>
    </row>
    <row r="41607" spans="4:4">
      <c r="D41607"/>
    </row>
    <row r="41608" spans="4:4">
      <c r="D41608"/>
    </row>
    <row r="41609" spans="4:4">
      <c r="D41609"/>
    </row>
    <row r="41610" spans="4:4">
      <c r="D41610"/>
    </row>
    <row r="41611" spans="4:4">
      <c r="D41611"/>
    </row>
    <row r="41612" spans="4:4">
      <c r="D41612"/>
    </row>
    <row r="41613" spans="4:4">
      <c r="D41613"/>
    </row>
    <row r="41614" spans="4:4">
      <c r="D41614"/>
    </row>
    <row r="41615" spans="4:4">
      <c r="D41615"/>
    </row>
    <row r="41616" spans="4:4">
      <c r="D41616"/>
    </row>
    <row r="41617" spans="4:4">
      <c r="D41617"/>
    </row>
    <row r="41618" spans="4:4">
      <c r="D41618"/>
    </row>
    <row r="41619" spans="4:4">
      <c r="D41619"/>
    </row>
    <row r="41620" spans="4:4">
      <c r="D41620"/>
    </row>
    <row r="41621" spans="4:4">
      <c r="D41621"/>
    </row>
    <row r="41622" spans="4:4">
      <c r="D41622"/>
    </row>
    <row r="41623" spans="4:4">
      <c r="D41623"/>
    </row>
    <row r="41624" spans="4:4">
      <c r="D41624"/>
    </row>
    <row r="41625" spans="4:4">
      <c r="D41625"/>
    </row>
    <row r="41626" spans="4:4">
      <c r="D41626"/>
    </row>
    <row r="41627" spans="4:4">
      <c r="D41627"/>
    </row>
    <row r="41628" spans="4:4">
      <c r="D41628"/>
    </row>
    <row r="41629" spans="4:4">
      <c r="D41629"/>
    </row>
    <row r="41630" spans="4:4">
      <c r="D41630"/>
    </row>
    <row r="41631" spans="4:4">
      <c r="D41631"/>
    </row>
    <row r="41632" spans="4:4">
      <c r="D41632"/>
    </row>
    <row r="41633" spans="4:4">
      <c r="D41633"/>
    </row>
    <row r="41634" spans="4:4">
      <c r="D41634"/>
    </row>
    <row r="41635" spans="4:4">
      <c r="D41635"/>
    </row>
    <row r="41636" spans="4:4">
      <c r="D41636"/>
    </row>
    <row r="41637" spans="4:4">
      <c r="D41637"/>
    </row>
    <row r="41638" spans="4:4">
      <c r="D41638"/>
    </row>
    <row r="41639" spans="4:4">
      <c r="D41639"/>
    </row>
    <row r="41640" spans="4:4">
      <c r="D41640"/>
    </row>
    <row r="41641" spans="4:4">
      <c r="D41641"/>
    </row>
    <row r="41642" spans="4:4">
      <c r="D41642"/>
    </row>
    <row r="41643" spans="4:4">
      <c r="D41643"/>
    </row>
    <row r="41644" spans="4:4">
      <c r="D41644"/>
    </row>
    <row r="41645" spans="4:4">
      <c r="D41645"/>
    </row>
    <row r="41646" spans="4:4">
      <c r="D41646"/>
    </row>
    <row r="41647" spans="4:4">
      <c r="D41647"/>
    </row>
    <row r="41648" spans="4:4">
      <c r="D41648"/>
    </row>
    <row r="41649" spans="4:4">
      <c r="D41649"/>
    </row>
    <row r="41650" spans="4:4">
      <c r="D41650"/>
    </row>
    <row r="41651" spans="4:4">
      <c r="D41651"/>
    </row>
    <row r="41652" spans="4:4">
      <c r="D41652"/>
    </row>
    <row r="41653" spans="4:4">
      <c r="D41653"/>
    </row>
    <row r="41654" spans="4:4">
      <c r="D41654"/>
    </row>
    <row r="41655" spans="4:4">
      <c r="D41655"/>
    </row>
    <row r="41656" spans="4:4">
      <c r="D41656"/>
    </row>
    <row r="41657" spans="4:4">
      <c r="D41657"/>
    </row>
    <row r="41658" spans="4:4">
      <c r="D41658"/>
    </row>
    <row r="41659" spans="4:4">
      <c r="D41659"/>
    </row>
    <row r="41660" spans="4:4">
      <c r="D41660"/>
    </row>
    <row r="41661" spans="4:4">
      <c r="D41661"/>
    </row>
    <row r="41662" spans="4:4">
      <c r="D41662"/>
    </row>
    <row r="41663" spans="4:4">
      <c r="D41663"/>
    </row>
    <row r="41664" spans="4:4">
      <c r="D41664"/>
    </row>
    <row r="41665" spans="4:4">
      <c r="D41665"/>
    </row>
    <row r="41666" spans="4:4">
      <c r="D41666"/>
    </row>
    <row r="41667" spans="4:4">
      <c r="D41667"/>
    </row>
    <row r="41668" spans="4:4">
      <c r="D41668"/>
    </row>
    <row r="41669" spans="4:4">
      <c r="D41669"/>
    </row>
    <row r="41670" spans="4:4">
      <c r="D41670"/>
    </row>
    <row r="41671" spans="4:4">
      <c r="D41671"/>
    </row>
    <row r="41672" spans="4:4">
      <c r="D41672"/>
    </row>
    <row r="41673" spans="4:4">
      <c r="D41673"/>
    </row>
    <row r="41674" spans="4:4">
      <c r="D41674"/>
    </row>
    <row r="41675" spans="4:4">
      <c r="D41675"/>
    </row>
    <row r="41676" spans="4:4">
      <c r="D41676"/>
    </row>
    <row r="41677" spans="4:4">
      <c r="D41677"/>
    </row>
    <row r="41678" spans="4:4">
      <c r="D41678"/>
    </row>
    <row r="41679" spans="4:4">
      <c r="D41679"/>
    </row>
    <row r="41680" spans="4:4">
      <c r="D41680"/>
    </row>
    <row r="41681" spans="4:4">
      <c r="D41681"/>
    </row>
    <row r="41682" spans="4:4">
      <c r="D41682"/>
    </row>
    <row r="41683" spans="4:4">
      <c r="D41683"/>
    </row>
    <row r="41684" spans="4:4">
      <c r="D41684"/>
    </row>
    <row r="41685" spans="4:4">
      <c r="D41685"/>
    </row>
    <row r="41686" spans="4:4">
      <c r="D41686"/>
    </row>
    <row r="41687" spans="4:4">
      <c r="D41687"/>
    </row>
    <row r="41688" spans="4:4">
      <c r="D41688"/>
    </row>
    <row r="41689" spans="4:4">
      <c r="D41689"/>
    </row>
    <row r="41690" spans="4:4">
      <c r="D41690"/>
    </row>
    <row r="41691" spans="4:4">
      <c r="D41691"/>
    </row>
    <row r="41692" spans="4:4">
      <c r="D41692"/>
    </row>
    <row r="41693" spans="4:4">
      <c r="D41693"/>
    </row>
    <row r="41694" spans="4:4">
      <c r="D41694"/>
    </row>
    <row r="41695" spans="4:4">
      <c r="D41695"/>
    </row>
    <row r="41696" spans="4:4">
      <c r="D41696"/>
    </row>
    <row r="41697" spans="4:4">
      <c r="D41697"/>
    </row>
    <row r="41698" spans="4:4">
      <c r="D41698"/>
    </row>
    <row r="41699" spans="4:4">
      <c r="D41699"/>
    </row>
    <row r="41700" spans="4:4">
      <c r="D41700"/>
    </row>
    <row r="41701" spans="4:4">
      <c r="D41701"/>
    </row>
    <row r="41702" spans="4:4">
      <c r="D41702"/>
    </row>
    <row r="41703" spans="4:4">
      <c r="D41703"/>
    </row>
    <row r="41704" spans="4:4">
      <c r="D41704"/>
    </row>
    <row r="41705" spans="4:4">
      <c r="D41705"/>
    </row>
    <row r="41706" spans="4:4">
      <c r="D41706"/>
    </row>
    <row r="41707" spans="4:4">
      <c r="D41707"/>
    </row>
    <row r="41708" spans="4:4">
      <c r="D41708"/>
    </row>
    <row r="41709" spans="4:4">
      <c r="D41709"/>
    </row>
    <row r="41710" spans="4:4">
      <c r="D41710"/>
    </row>
    <row r="41711" spans="4:4">
      <c r="D41711"/>
    </row>
    <row r="41712" spans="4:4">
      <c r="D41712"/>
    </row>
    <row r="41713" spans="4:4">
      <c r="D41713"/>
    </row>
    <row r="41714" spans="4:4">
      <c r="D41714"/>
    </row>
    <row r="41715" spans="4:4">
      <c r="D41715"/>
    </row>
    <row r="41716" spans="4:4">
      <c r="D41716"/>
    </row>
    <row r="41717" spans="4:4">
      <c r="D41717"/>
    </row>
    <row r="41718" spans="4:4">
      <c r="D41718"/>
    </row>
    <row r="41719" spans="4:4">
      <c r="D41719"/>
    </row>
    <row r="41720" spans="4:4">
      <c r="D41720"/>
    </row>
    <row r="41721" spans="4:4">
      <c r="D41721"/>
    </row>
    <row r="41722" spans="4:4">
      <c r="D41722"/>
    </row>
    <row r="41723" spans="4:4">
      <c r="D41723"/>
    </row>
    <row r="41724" spans="4:4">
      <c r="D41724"/>
    </row>
    <row r="41725" spans="4:4">
      <c r="D41725"/>
    </row>
    <row r="41726" spans="4:4">
      <c r="D41726"/>
    </row>
    <row r="41727" spans="4:4">
      <c r="D41727"/>
    </row>
    <row r="41728" spans="4:4">
      <c r="D41728"/>
    </row>
    <row r="41729" spans="4:4">
      <c r="D41729"/>
    </row>
    <row r="41730" spans="4:4">
      <c r="D41730"/>
    </row>
    <row r="41731" spans="4:4">
      <c r="D41731"/>
    </row>
    <row r="41732" spans="4:4">
      <c r="D41732"/>
    </row>
    <row r="41733" spans="4:4">
      <c r="D41733"/>
    </row>
    <row r="41734" spans="4:4">
      <c r="D41734"/>
    </row>
    <row r="41735" spans="4:4">
      <c r="D41735"/>
    </row>
    <row r="41736" spans="4:4">
      <c r="D41736"/>
    </row>
    <row r="41737" spans="4:4">
      <c r="D41737"/>
    </row>
    <row r="41738" spans="4:4">
      <c r="D41738"/>
    </row>
    <row r="41739" spans="4:4">
      <c r="D41739"/>
    </row>
    <row r="41740" spans="4:4">
      <c r="D41740"/>
    </row>
    <row r="41741" spans="4:4">
      <c r="D41741"/>
    </row>
    <row r="41742" spans="4:4">
      <c r="D41742"/>
    </row>
    <row r="41743" spans="4:4">
      <c r="D41743"/>
    </row>
    <row r="41744" spans="4:4">
      <c r="D41744"/>
    </row>
    <row r="41745" spans="4:4">
      <c r="D41745"/>
    </row>
    <row r="41746" spans="4:4">
      <c r="D41746"/>
    </row>
    <row r="41747" spans="4:4">
      <c r="D41747"/>
    </row>
    <row r="41748" spans="4:4">
      <c r="D41748"/>
    </row>
    <row r="41749" spans="4:4">
      <c r="D41749"/>
    </row>
    <row r="41750" spans="4:4">
      <c r="D41750"/>
    </row>
    <row r="41751" spans="4:4">
      <c r="D41751"/>
    </row>
    <row r="41752" spans="4:4">
      <c r="D41752"/>
    </row>
    <row r="41753" spans="4:4">
      <c r="D41753"/>
    </row>
    <row r="41754" spans="4:4">
      <c r="D41754"/>
    </row>
    <row r="41755" spans="4:4">
      <c r="D41755"/>
    </row>
    <row r="41756" spans="4:4">
      <c r="D41756"/>
    </row>
    <row r="41757" spans="4:4">
      <c r="D41757"/>
    </row>
    <row r="41758" spans="4:4">
      <c r="D41758"/>
    </row>
    <row r="41759" spans="4:4">
      <c r="D41759"/>
    </row>
    <row r="41760" spans="4:4">
      <c r="D41760"/>
    </row>
    <row r="41761" spans="4:4">
      <c r="D41761"/>
    </row>
    <row r="41762" spans="4:4">
      <c r="D41762"/>
    </row>
    <row r="41763" spans="4:4">
      <c r="D41763"/>
    </row>
    <row r="41764" spans="4:4">
      <c r="D41764"/>
    </row>
    <row r="41765" spans="4:4">
      <c r="D41765"/>
    </row>
    <row r="41766" spans="4:4">
      <c r="D41766"/>
    </row>
    <row r="41767" spans="4:4">
      <c r="D41767"/>
    </row>
    <row r="41768" spans="4:4">
      <c r="D41768"/>
    </row>
    <row r="41769" spans="4:4">
      <c r="D41769"/>
    </row>
    <row r="41770" spans="4:4">
      <c r="D41770"/>
    </row>
    <row r="41771" spans="4:4">
      <c r="D41771"/>
    </row>
    <row r="41772" spans="4:4">
      <c r="D41772"/>
    </row>
    <row r="41773" spans="4:4">
      <c r="D41773"/>
    </row>
    <row r="41774" spans="4:4">
      <c r="D41774"/>
    </row>
    <row r="41775" spans="4:4">
      <c r="D41775"/>
    </row>
    <row r="41776" spans="4:4">
      <c r="D41776"/>
    </row>
    <row r="41777" spans="4:4">
      <c r="D41777"/>
    </row>
    <row r="41778" spans="4:4">
      <c r="D41778"/>
    </row>
    <row r="41779" spans="4:4">
      <c r="D41779"/>
    </row>
    <row r="41780" spans="4:4">
      <c r="D41780"/>
    </row>
    <row r="41781" spans="4:4">
      <c r="D41781"/>
    </row>
    <row r="41782" spans="4:4">
      <c r="D41782"/>
    </row>
    <row r="41783" spans="4:4">
      <c r="D41783"/>
    </row>
    <row r="41784" spans="4:4">
      <c r="D41784"/>
    </row>
    <row r="41785" spans="4:4">
      <c r="D41785"/>
    </row>
    <row r="41786" spans="4:4">
      <c r="D41786"/>
    </row>
    <row r="41787" spans="4:4">
      <c r="D41787"/>
    </row>
    <row r="41788" spans="4:4">
      <c r="D41788"/>
    </row>
    <row r="41789" spans="4:4">
      <c r="D41789"/>
    </row>
    <row r="41790" spans="4:4">
      <c r="D41790"/>
    </row>
    <row r="41791" spans="4:4">
      <c r="D41791"/>
    </row>
    <row r="41792" spans="4:4">
      <c r="D41792"/>
    </row>
    <row r="41793" spans="4:4">
      <c r="D41793"/>
    </row>
    <row r="41794" spans="4:4">
      <c r="D41794"/>
    </row>
    <row r="41795" spans="4:4">
      <c r="D41795"/>
    </row>
    <row r="41796" spans="4:4">
      <c r="D41796"/>
    </row>
    <row r="41797" spans="4:4">
      <c r="D41797"/>
    </row>
    <row r="41798" spans="4:4">
      <c r="D41798"/>
    </row>
    <row r="41799" spans="4:4">
      <c r="D41799"/>
    </row>
    <row r="41800" spans="4:4">
      <c r="D41800"/>
    </row>
    <row r="41801" spans="4:4">
      <c r="D41801"/>
    </row>
    <row r="41802" spans="4:4">
      <c r="D41802"/>
    </row>
    <row r="41803" spans="4:4">
      <c r="D41803"/>
    </row>
    <row r="41804" spans="4:4">
      <c r="D41804"/>
    </row>
    <row r="41805" spans="4:4">
      <c r="D41805"/>
    </row>
    <row r="41806" spans="4:4">
      <c r="D41806"/>
    </row>
    <row r="41807" spans="4:4">
      <c r="D41807"/>
    </row>
    <row r="41808" spans="4:4">
      <c r="D41808"/>
    </row>
    <row r="41809" spans="4:4">
      <c r="D41809"/>
    </row>
    <row r="41810" spans="4:4">
      <c r="D41810"/>
    </row>
    <row r="41811" spans="4:4">
      <c r="D41811"/>
    </row>
    <row r="41812" spans="4:4">
      <c r="D41812"/>
    </row>
    <row r="41813" spans="4:4">
      <c r="D41813"/>
    </row>
    <row r="41814" spans="4:4">
      <c r="D41814"/>
    </row>
    <row r="41815" spans="4:4">
      <c r="D41815"/>
    </row>
    <row r="41816" spans="4:4">
      <c r="D41816"/>
    </row>
    <row r="41817" spans="4:4">
      <c r="D41817"/>
    </row>
    <row r="41818" spans="4:4">
      <c r="D41818"/>
    </row>
    <row r="41819" spans="4:4">
      <c r="D41819"/>
    </row>
    <row r="41820" spans="4:4">
      <c r="D41820"/>
    </row>
    <row r="41821" spans="4:4">
      <c r="D41821"/>
    </row>
    <row r="41822" spans="4:4">
      <c r="D41822"/>
    </row>
    <row r="41823" spans="4:4">
      <c r="D41823"/>
    </row>
    <row r="41824" spans="4:4">
      <c r="D41824"/>
    </row>
    <row r="41825" spans="4:4">
      <c r="D41825"/>
    </row>
    <row r="41826" spans="4:4">
      <c r="D41826"/>
    </row>
    <row r="41827" spans="4:4">
      <c r="D41827"/>
    </row>
    <row r="41828" spans="4:4">
      <c r="D41828"/>
    </row>
    <row r="41829" spans="4:4">
      <c r="D41829"/>
    </row>
    <row r="41830" spans="4:4">
      <c r="D41830"/>
    </row>
    <row r="41831" spans="4:4">
      <c r="D41831"/>
    </row>
    <row r="41832" spans="4:4">
      <c r="D41832"/>
    </row>
    <row r="41833" spans="4:4">
      <c r="D41833"/>
    </row>
    <row r="41834" spans="4:4">
      <c r="D41834"/>
    </row>
    <row r="41835" spans="4:4">
      <c r="D41835"/>
    </row>
    <row r="41836" spans="4:4">
      <c r="D41836"/>
    </row>
    <row r="41837" spans="4:4">
      <c r="D41837"/>
    </row>
    <row r="41838" spans="4:4">
      <c r="D41838"/>
    </row>
    <row r="41839" spans="4:4">
      <c r="D41839"/>
    </row>
    <row r="41840" spans="4:4">
      <c r="D41840"/>
    </row>
    <row r="41841" spans="4:4">
      <c r="D41841"/>
    </row>
    <row r="41842" spans="4:4">
      <c r="D41842"/>
    </row>
    <row r="41843" spans="4:4">
      <c r="D41843"/>
    </row>
    <row r="41844" spans="4:4">
      <c r="D41844"/>
    </row>
    <row r="41845" spans="4:4">
      <c r="D41845"/>
    </row>
    <row r="41846" spans="4:4">
      <c r="D41846"/>
    </row>
    <row r="41847" spans="4:4">
      <c r="D41847"/>
    </row>
    <row r="41848" spans="4:4">
      <c r="D41848"/>
    </row>
    <row r="41849" spans="4:4">
      <c r="D41849"/>
    </row>
    <row r="41850" spans="4:4">
      <c r="D41850"/>
    </row>
    <row r="41851" spans="4:4">
      <c r="D41851"/>
    </row>
    <row r="41852" spans="4:4">
      <c r="D41852"/>
    </row>
    <row r="41853" spans="4:4">
      <c r="D41853"/>
    </row>
    <row r="41854" spans="4:4">
      <c r="D41854"/>
    </row>
    <row r="41855" spans="4:4">
      <c r="D41855"/>
    </row>
    <row r="41856" spans="4:4">
      <c r="D41856"/>
    </row>
    <row r="41857" spans="4:4">
      <c r="D41857"/>
    </row>
    <row r="41858" spans="4:4">
      <c r="D41858"/>
    </row>
    <row r="41859" spans="4:4">
      <c r="D41859"/>
    </row>
    <row r="41860" spans="4:4">
      <c r="D41860"/>
    </row>
    <row r="41861" spans="4:4">
      <c r="D41861"/>
    </row>
    <row r="41862" spans="4:4">
      <c r="D41862"/>
    </row>
    <row r="41863" spans="4:4">
      <c r="D41863"/>
    </row>
    <row r="41864" spans="4:4">
      <c r="D41864"/>
    </row>
    <row r="41865" spans="4:4">
      <c r="D41865"/>
    </row>
    <row r="41866" spans="4:4">
      <c r="D41866"/>
    </row>
    <row r="41867" spans="4:4">
      <c r="D41867"/>
    </row>
    <row r="41868" spans="4:4">
      <c r="D41868"/>
    </row>
    <row r="41869" spans="4:4">
      <c r="D41869"/>
    </row>
    <row r="41870" spans="4:4">
      <c r="D41870"/>
    </row>
    <row r="41871" spans="4:4">
      <c r="D41871"/>
    </row>
    <row r="41872" spans="4:4">
      <c r="D41872"/>
    </row>
    <row r="41873" spans="4:4">
      <c r="D41873"/>
    </row>
    <row r="41874" spans="4:4">
      <c r="D41874"/>
    </row>
    <row r="41875" spans="4:4">
      <c r="D41875"/>
    </row>
    <row r="41876" spans="4:4">
      <c r="D41876"/>
    </row>
    <row r="41877" spans="4:4">
      <c r="D41877"/>
    </row>
    <row r="41878" spans="4:4">
      <c r="D41878"/>
    </row>
    <row r="41879" spans="4:4">
      <c r="D41879"/>
    </row>
    <row r="41880" spans="4:4">
      <c r="D41880"/>
    </row>
    <row r="41881" spans="4:4">
      <c r="D41881"/>
    </row>
    <row r="41882" spans="4:4">
      <c r="D41882"/>
    </row>
    <row r="41883" spans="4:4">
      <c r="D41883"/>
    </row>
    <row r="41884" spans="4:4">
      <c r="D41884"/>
    </row>
    <row r="41885" spans="4:4">
      <c r="D41885"/>
    </row>
    <row r="41886" spans="4:4">
      <c r="D41886"/>
    </row>
    <row r="41887" spans="4:4">
      <c r="D41887"/>
    </row>
    <row r="41888" spans="4:4">
      <c r="D41888"/>
    </row>
    <row r="41889" spans="4:4">
      <c r="D41889"/>
    </row>
    <row r="41890" spans="4:4">
      <c r="D41890"/>
    </row>
    <row r="41891" spans="4:4">
      <c r="D41891"/>
    </row>
    <row r="41892" spans="4:4">
      <c r="D41892"/>
    </row>
    <row r="41893" spans="4:4">
      <c r="D41893"/>
    </row>
    <row r="41894" spans="4:4">
      <c r="D41894"/>
    </row>
    <row r="41895" spans="4:4">
      <c r="D41895"/>
    </row>
    <row r="41896" spans="4:4">
      <c r="D41896"/>
    </row>
    <row r="41897" spans="4:4">
      <c r="D41897"/>
    </row>
    <row r="41898" spans="4:4">
      <c r="D41898"/>
    </row>
    <row r="41899" spans="4:4">
      <c r="D41899"/>
    </row>
    <row r="41900" spans="4:4">
      <c r="D41900"/>
    </row>
    <row r="41901" spans="4:4">
      <c r="D41901"/>
    </row>
    <row r="41902" spans="4:4">
      <c r="D41902"/>
    </row>
    <row r="41903" spans="4:4">
      <c r="D41903"/>
    </row>
    <row r="41904" spans="4:4">
      <c r="D41904"/>
    </row>
    <row r="41905" spans="4:4">
      <c r="D41905"/>
    </row>
    <row r="41906" spans="4:4">
      <c r="D41906"/>
    </row>
    <row r="41907" spans="4:4">
      <c r="D41907"/>
    </row>
    <row r="41908" spans="4:4">
      <c r="D41908"/>
    </row>
    <row r="41909" spans="4:4">
      <c r="D41909"/>
    </row>
    <row r="41910" spans="4:4">
      <c r="D41910"/>
    </row>
    <row r="41911" spans="4:4">
      <c r="D41911"/>
    </row>
    <row r="41912" spans="4:4">
      <c r="D41912"/>
    </row>
    <row r="41913" spans="4:4">
      <c r="D41913"/>
    </row>
    <row r="41914" spans="4:4">
      <c r="D41914"/>
    </row>
    <row r="41915" spans="4:4">
      <c r="D41915"/>
    </row>
    <row r="41916" spans="4:4">
      <c r="D41916"/>
    </row>
    <row r="41917" spans="4:4">
      <c r="D41917"/>
    </row>
    <row r="41918" spans="4:4">
      <c r="D41918"/>
    </row>
    <row r="41919" spans="4:4">
      <c r="D41919"/>
    </row>
    <row r="41920" spans="4:4">
      <c r="D41920"/>
    </row>
    <row r="41921" spans="4:4">
      <c r="D41921"/>
    </row>
    <row r="41922" spans="4:4">
      <c r="D41922"/>
    </row>
    <row r="41923" spans="4:4">
      <c r="D41923"/>
    </row>
    <row r="41924" spans="4:4">
      <c r="D41924"/>
    </row>
    <row r="41925" spans="4:4">
      <c r="D41925"/>
    </row>
    <row r="41926" spans="4:4">
      <c r="D41926"/>
    </row>
    <row r="41927" spans="4:4">
      <c r="D41927"/>
    </row>
    <row r="41928" spans="4:4">
      <c r="D41928"/>
    </row>
    <row r="41929" spans="4:4">
      <c r="D41929"/>
    </row>
    <row r="41930" spans="4:4">
      <c r="D41930"/>
    </row>
    <row r="41931" spans="4:4">
      <c r="D41931"/>
    </row>
    <row r="41932" spans="4:4">
      <c r="D41932"/>
    </row>
    <row r="41933" spans="4:4">
      <c r="D41933"/>
    </row>
    <row r="41934" spans="4:4">
      <c r="D41934"/>
    </row>
    <row r="41935" spans="4:4">
      <c r="D41935"/>
    </row>
    <row r="41936" spans="4:4">
      <c r="D41936"/>
    </row>
    <row r="41937" spans="4:4">
      <c r="D41937"/>
    </row>
    <row r="41938" spans="4:4">
      <c r="D41938"/>
    </row>
    <row r="41939" spans="4:4">
      <c r="D41939"/>
    </row>
    <row r="41940" spans="4:4">
      <c r="D41940"/>
    </row>
    <row r="41941" spans="4:4">
      <c r="D41941"/>
    </row>
    <row r="41942" spans="4:4">
      <c r="D41942"/>
    </row>
    <row r="41943" spans="4:4">
      <c r="D41943"/>
    </row>
    <row r="41944" spans="4:4">
      <c r="D41944"/>
    </row>
    <row r="41945" spans="4:4">
      <c r="D41945"/>
    </row>
    <row r="41946" spans="4:4">
      <c r="D41946"/>
    </row>
    <row r="41947" spans="4:4">
      <c r="D41947"/>
    </row>
    <row r="41948" spans="4:4">
      <c r="D41948"/>
    </row>
    <row r="41949" spans="4:4">
      <c r="D41949"/>
    </row>
    <row r="41950" spans="4:4">
      <c r="D41950"/>
    </row>
    <row r="41951" spans="4:4">
      <c r="D41951"/>
    </row>
    <row r="41952" spans="4:4">
      <c r="D41952"/>
    </row>
    <row r="41953" spans="4:4">
      <c r="D41953"/>
    </row>
    <row r="41954" spans="4:4">
      <c r="D41954"/>
    </row>
    <row r="41955" spans="4:4">
      <c r="D41955"/>
    </row>
    <row r="41956" spans="4:4">
      <c r="D41956"/>
    </row>
    <row r="41957" spans="4:4">
      <c r="D41957"/>
    </row>
    <row r="41958" spans="4:4">
      <c r="D41958"/>
    </row>
    <row r="41959" spans="4:4">
      <c r="D41959"/>
    </row>
    <row r="41960" spans="4:4">
      <c r="D41960"/>
    </row>
    <row r="41961" spans="4:4">
      <c r="D41961"/>
    </row>
    <row r="41962" spans="4:4">
      <c r="D41962"/>
    </row>
    <row r="41963" spans="4:4">
      <c r="D41963"/>
    </row>
    <row r="41964" spans="4:4">
      <c r="D41964"/>
    </row>
    <row r="41965" spans="4:4">
      <c r="D41965"/>
    </row>
    <row r="41966" spans="4:4">
      <c r="D41966"/>
    </row>
    <row r="41967" spans="4:4">
      <c r="D41967"/>
    </row>
    <row r="41968" spans="4:4">
      <c r="D41968"/>
    </row>
    <row r="41969" spans="4:4">
      <c r="D41969"/>
    </row>
    <row r="41970" spans="4:4">
      <c r="D41970"/>
    </row>
    <row r="41971" spans="4:4">
      <c r="D41971"/>
    </row>
    <row r="41972" spans="4:4">
      <c r="D41972"/>
    </row>
    <row r="41973" spans="4:4">
      <c r="D41973"/>
    </row>
    <row r="41974" spans="4:4">
      <c r="D41974"/>
    </row>
    <row r="41975" spans="4:4">
      <c r="D41975"/>
    </row>
    <row r="41976" spans="4:4">
      <c r="D41976"/>
    </row>
    <row r="41977" spans="4:4">
      <c r="D41977"/>
    </row>
    <row r="41978" spans="4:4">
      <c r="D41978"/>
    </row>
    <row r="41979" spans="4:4">
      <c r="D41979"/>
    </row>
    <row r="41980" spans="4:4">
      <c r="D41980"/>
    </row>
    <row r="41981" spans="4:4">
      <c r="D41981"/>
    </row>
    <row r="41982" spans="4:4">
      <c r="D41982"/>
    </row>
    <row r="41983" spans="4:4">
      <c r="D41983"/>
    </row>
    <row r="41984" spans="4:4">
      <c r="D41984"/>
    </row>
    <row r="41985" spans="4:4">
      <c r="D41985"/>
    </row>
    <row r="41986" spans="4:4">
      <c r="D41986"/>
    </row>
    <row r="41987" spans="4:4">
      <c r="D41987"/>
    </row>
    <row r="41988" spans="4:4">
      <c r="D41988"/>
    </row>
    <row r="41989" spans="4:4">
      <c r="D41989"/>
    </row>
    <row r="41990" spans="4:4">
      <c r="D41990"/>
    </row>
    <row r="41991" spans="4:4">
      <c r="D41991"/>
    </row>
    <row r="41992" spans="4:4">
      <c r="D41992"/>
    </row>
    <row r="41993" spans="4:4">
      <c r="D41993"/>
    </row>
    <row r="41994" spans="4:4">
      <c r="D41994"/>
    </row>
    <row r="41995" spans="4:4">
      <c r="D41995"/>
    </row>
    <row r="41996" spans="4:4">
      <c r="D41996"/>
    </row>
    <row r="41997" spans="4:4">
      <c r="D41997"/>
    </row>
    <row r="41998" spans="4:4">
      <c r="D41998"/>
    </row>
    <row r="41999" spans="4:4">
      <c r="D41999"/>
    </row>
    <row r="42000" spans="4:4">
      <c r="D42000"/>
    </row>
    <row r="42001" spans="4:4">
      <c r="D42001"/>
    </row>
    <row r="42002" spans="4:4">
      <c r="D42002"/>
    </row>
    <row r="42003" spans="4:4">
      <c r="D42003"/>
    </row>
    <row r="42004" spans="4:4">
      <c r="D42004"/>
    </row>
    <row r="42005" spans="4:4">
      <c r="D42005"/>
    </row>
    <row r="42006" spans="4:4">
      <c r="D42006"/>
    </row>
    <row r="42007" spans="4:4">
      <c r="D42007"/>
    </row>
    <row r="42008" spans="4:4">
      <c r="D42008"/>
    </row>
    <row r="42009" spans="4:4">
      <c r="D42009"/>
    </row>
    <row r="42010" spans="4:4">
      <c r="D42010"/>
    </row>
    <row r="42011" spans="4:4">
      <c r="D42011"/>
    </row>
    <row r="42012" spans="4:4">
      <c r="D42012"/>
    </row>
    <row r="42013" spans="4:4">
      <c r="D42013"/>
    </row>
    <row r="42014" spans="4:4">
      <c r="D42014"/>
    </row>
    <row r="42015" spans="4:4">
      <c r="D42015"/>
    </row>
    <row r="42016" spans="4:4">
      <c r="D42016"/>
    </row>
    <row r="42017" spans="4:4">
      <c r="D42017"/>
    </row>
    <row r="42018" spans="4:4">
      <c r="D42018"/>
    </row>
    <row r="42019" spans="4:4">
      <c r="D42019"/>
    </row>
    <row r="42020" spans="4:4">
      <c r="D42020"/>
    </row>
    <row r="42021" spans="4:4">
      <c r="D42021"/>
    </row>
    <row r="42022" spans="4:4">
      <c r="D42022"/>
    </row>
    <row r="42023" spans="4:4">
      <c r="D42023"/>
    </row>
    <row r="42024" spans="4:4">
      <c r="D42024"/>
    </row>
    <row r="42025" spans="4:4">
      <c r="D42025"/>
    </row>
    <row r="42026" spans="4:4">
      <c r="D42026"/>
    </row>
    <row r="42027" spans="4:4">
      <c r="D42027"/>
    </row>
    <row r="42028" spans="4:4">
      <c r="D42028"/>
    </row>
    <row r="42029" spans="4:4">
      <c r="D42029"/>
    </row>
    <row r="42030" spans="4:4">
      <c r="D42030"/>
    </row>
    <row r="42031" spans="4:4">
      <c r="D42031"/>
    </row>
    <row r="42032" spans="4:4">
      <c r="D42032"/>
    </row>
    <row r="42033" spans="4:4">
      <c r="D42033"/>
    </row>
    <row r="42034" spans="4:4">
      <c r="D42034"/>
    </row>
    <row r="42035" spans="4:4">
      <c r="D42035"/>
    </row>
    <row r="42036" spans="4:4">
      <c r="D42036"/>
    </row>
    <row r="42037" spans="4:4">
      <c r="D42037"/>
    </row>
    <row r="42038" spans="4:4">
      <c r="D42038"/>
    </row>
    <row r="42039" spans="4:4">
      <c r="D42039"/>
    </row>
    <row r="42040" spans="4:4">
      <c r="D42040"/>
    </row>
    <row r="42041" spans="4:4">
      <c r="D42041"/>
    </row>
    <row r="42042" spans="4:4">
      <c r="D42042"/>
    </row>
    <row r="42043" spans="4:4">
      <c r="D42043"/>
    </row>
    <row r="42044" spans="4:4">
      <c r="D42044"/>
    </row>
    <row r="42045" spans="4:4">
      <c r="D42045"/>
    </row>
    <row r="42046" spans="4:4">
      <c r="D42046"/>
    </row>
    <row r="42047" spans="4:4">
      <c r="D42047"/>
    </row>
    <row r="42048" spans="4:4">
      <c r="D42048"/>
    </row>
    <row r="42049" spans="4:4">
      <c r="D42049"/>
    </row>
    <row r="42050" spans="4:4">
      <c r="D42050"/>
    </row>
    <row r="42051" spans="4:4">
      <c r="D42051"/>
    </row>
    <row r="42052" spans="4:4">
      <c r="D42052"/>
    </row>
    <row r="42053" spans="4:4">
      <c r="D42053"/>
    </row>
    <row r="42054" spans="4:4">
      <c r="D42054"/>
    </row>
    <row r="42055" spans="4:4">
      <c r="D42055"/>
    </row>
    <row r="42056" spans="4:4">
      <c r="D42056"/>
    </row>
    <row r="42057" spans="4:4">
      <c r="D42057"/>
    </row>
    <row r="42058" spans="4:4">
      <c r="D42058"/>
    </row>
    <row r="42059" spans="4:4">
      <c r="D42059"/>
    </row>
    <row r="42060" spans="4:4">
      <c r="D42060"/>
    </row>
    <row r="42061" spans="4:4">
      <c r="D42061"/>
    </row>
    <row r="42062" spans="4:4">
      <c r="D42062"/>
    </row>
    <row r="42063" spans="4:4">
      <c r="D42063"/>
    </row>
    <row r="42064" spans="4:4">
      <c r="D42064"/>
    </row>
    <row r="42065" spans="4:4">
      <c r="D42065"/>
    </row>
    <row r="42066" spans="4:4">
      <c r="D42066"/>
    </row>
    <row r="42067" spans="4:4">
      <c r="D42067"/>
    </row>
    <row r="42068" spans="4:4">
      <c r="D42068"/>
    </row>
    <row r="42069" spans="4:4">
      <c r="D42069"/>
    </row>
    <row r="42070" spans="4:4">
      <c r="D42070"/>
    </row>
    <row r="42071" spans="4:4">
      <c r="D42071"/>
    </row>
    <row r="42072" spans="4:4">
      <c r="D42072"/>
    </row>
    <row r="42073" spans="4:4">
      <c r="D42073"/>
    </row>
    <row r="42074" spans="4:4">
      <c r="D42074"/>
    </row>
    <row r="42075" spans="4:4">
      <c r="D42075"/>
    </row>
    <row r="42076" spans="4:4">
      <c r="D42076"/>
    </row>
    <row r="42077" spans="4:4">
      <c r="D42077"/>
    </row>
    <row r="42078" spans="4:4">
      <c r="D42078"/>
    </row>
    <row r="42079" spans="4:4">
      <c r="D42079"/>
    </row>
    <row r="42080" spans="4:4">
      <c r="D42080"/>
    </row>
    <row r="42081" spans="4:4">
      <c r="D42081"/>
    </row>
    <row r="42082" spans="4:4">
      <c r="D42082"/>
    </row>
    <row r="42083" spans="4:4">
      <c r="D42083"/>
    </row>
    <row r="42084" spans="4:4">
      <c r="D42084"/>
    </row>
    <row r="42085" spans="4:4">
      <c r="D42085"/>
    </row>
    <row r="42086" spans="4:4">
      <c r="D42086"/>
    </row>
    <row r="42087" spans="4:4">
      <c r="D42087"/>
    </row>
    <row r="42088" spans="4:4">
      <c r="D42088"/>
    </row>
    <row r="42089" spans="4:4">
      <c r="D42089"/>
    </row>
    <row r="42090" spans="4:4">
      <c r="D42090"/>
    </row>
    <row r="42091" spans="4:4">
      <c r="D42091"/>
    </row>
    <row r="42092" spans="4:4">
      <c r="D42092"/>
    </row>
    <row r="42093" spans="4:4">
      <c r="D42093"/>
    </row>
    <row r="42094" spans="4:4">
      <c r="D42094"/>
    </row>
    <row r="42095" spans="4:4">
      <c r="D42095"/>
    </row>
    <row r="42096" spans="4:4">
      <c r="D42096"/>
    </row>
    <row r="42097" spans="4:4">
      <c r="D42097"/>
    </row>
    <row r="42098" spans="4:4">
      <c r="D42098"/>
    </row>
    <row r="42099" spans="4:4">
      <c r="D42099"/>
    </row>
    <row r="42100" spans="4:4">
      <c r="D42100"/>
    </row>
    <row r="42101" spans="4:4">
      <c r="D42101"/>
    </row>
    <row r="42102" spans="4:4">
      <c r="D42102"/>
    </row>
    <row r="42103" spans="4:4">
      <c r="D42103"/>
    </row>
    <row r="42104" spans="4:4">
      <c r="D42104"/>
    </row>
    <row r="42105" spans="4:4">
      <c r="D42105"/>
    </row>
    <row r="42106" spans="4:4">
      <c r="D42106"/>
    </row>
    <row r="42107" spans="4:4">
      <c r="D42107"/>
    </row>
    <row r="42108" spans="4:4">
      <c r="D42108"/>
    </row>
    <row r="42109" spans="4:4">
      <c r="D42109"/>
    </row>
    <row r="42110" spans="4:4">
      <c r="D42110"/>
    </row>
    <row r="42111" spans="4:4">
      <c r="D42111"/>
    </row>
    <row r="42112" spans="4:4">
      <c r="D42112"/>
    </row>
    <row r="42113" spans="4:4">
      <c r="D42113"/>
    </row>
    <row r="42114" spans="4:4">
      <c r="D42114"/>
    </row>
    <row r="42115" spans="4:4">
      <c r="D42115"/>
    </row>
    <row r="42116" spans="4:4">
      <c r="D42116"/>
    </row>
    <row r="42117" spans="4:4">
      <c r="D42117"/>
    </row>
    <row r="42118" spans="4:4">
      <c r="D42118"/>
    </row>
    <row r="42119" spans="4:4">
      <c r="D42119"/>
    </row>
    <row r="42120" spans="4:4">
      <c r="D42120"/>
    </row>
    <row r="42121" spans="4:4">
      <c r="D42121"/>
    </row>
    <row r="42122" spans="4:4">
      <c r="D42122"/>
    </row>
    <row r="42123" spans="4:4">
      <c r="D42123"/>
    </row>
    <row r="42124" spans="4:4">
      <c r="D42124"/>
    </row>
    <row r="42125" spans="4:4">
      <c r="D42125"/>
    </row>
    <row r="42126" spans="4:4">
      <c r="D42126"/>
    </row>
    <row r="42127" spans="4:4">
      <c r="D42127"/>
    </row>
    <row r="42128" spans="4:4">
      <c r="D42128"/>
    </row>
    <row r="42129" spans="4:4">
      <c r="D42129"/>
    </row>
    <row r="42130" spans="4:4">
      <c r="D42130"/>
    </row>
    <row r="42131" spans="4:4">
      <c r="D42131"/>
    </row>
    <row r="42132" spans="4:4">
      <c r="D42132"/>
    </row>
    <row r="42133" spans="4:4">
      <c r="D42133"/>
    </row>
    <row r="42134" spans="4:4">
      <c r="D42134"/>
    </row>
    <row r="42135" spans="4:4">
      <c r="D42135"/>
    </row>
    <row r="42136" spans="4:4">
      <c r="D42136"/>
    </row>
    <row r="42137" spans="4:4">
      <c r="D42137"/>
    </row>
    <row r="42138" spans="4:4">
      <c r="D42138"/>
    </row>
    <row r="42139" spans="4:4">
      <c r="D42139"/>
    </row>
    <row r="42140" spans="4:4">
      <c r="D42140"/>
    </row>
    <row r="42141" spans="4:4">
      <c r="D42141"/>
    </row>
    <row r="42142" spans="4:4">
      <c r="D42142"/>
    </row>
    <row r="42143" spans="4:4">
      <c r="D42143"/>
    </row>
    <row r="42144" spans="4:4">
      <c r="D42144"/>
    </row>
    <row r="42145" spans="4:4">
      <c r="D42145"/>
    </row>
    <row r="42146" spans="4:4">
      <c r="D42146"/>
    </row>
    <row r="42147" spans="4:4">
      <c r="D42147"/>
    </row>
    <row r="42148" spans="4:4">
      <c r="D42148"/>
    </row>
    <row r="42149" spans="4:4">
      <c r="D42149"/>
    </row>
    <row r="42150" spans="4:4">
      <c r="D42150"/>
    </row>
    <row r="42151" spans="4:4">
      <c r="D42151"/>
    </row>
    <row r="42152" spans="4:4">
      <c r="D42152"/>
    </row>
    <row r="42153" spans="4:4">
      <c r="D42153"/>
    </row>
    <row r="42154" spans="4:4">
      <c r="D42154"/>
    </row>
    <row r="42155" spans="4:4">
      <c r="D42155"/>
    </row>
    <row r="42156" spans="4:4">
      <c r="D42156"/>
    </row>
    <row r="42157" spans="4:4">
      <c r="D42157"/>
    </row>
    <row r="42158" spans="4:4">
      <c r="D42158"/>
    </row>
    <row r="42159" spans="4:4">
      <c r="D42159"/>
    </row>
    <row r="42160" spans="4:4">
      <c r="D42160"/>
    </row>
    <row r="42161" spans="4:4">
      <c r="D42161"/>
    </row>
    <row r="42162" spans="4:4">
      <c r="D42162"/>
    </row>
    <row r="42163" spans="4:4">
      <c r="D42163"/>
    </row>
    <row r="42164" spans="4:4">
      <c r="D42164"/>
    </row>
    <row r="42165" spans="4:4">
      <c r="D42165"/>
    </row>
    <row r="42166" spans="4:4">
      <c r="D42166"/>
    </row>
    <row r="42167" spans="4:4">
      <c r="D42167"/>
    </row>
    <row r="42168" spans="4:4">
      <c r="D42168"/>
    </row>
    <row r="42169" spans="4:4">
      <c r="D42169"/>
    </row>
    <row r="42170" spans="4:4">
      <c r="D42170"/>
    </row>
    <row r="42171" spans="4:4">
      <c r="D42171"/>
    </row>
    <row r="42172" spans="4:4">
      <c r="D42172"/>
    </row>
    <row r="42173" spans="4:4">
      <c r="D42173"/>
    </row>
    <row r="42174" spans="4:4">
      <c r="D42174"/>
    </row>
    <row r="42175" spans="4:4">
      <c r="D42175"/>
    </row>
    <row r="42176" spans="4:4">
      <c r="D42176"/>
    </row>
    <row r="42177" spans="4:4">
      <c r="D42177"/>
    </row>
    <row r="42178" spans="4:4">
      <c r="D42178"/>
    </row>
    <row r="42179" spans="4:4">
      <c r="D42179"/>
    </row>
    <row r="42180" spans="4:4">
      <c r="D42180"/>
    </row>
    <row r="42181" spans="4:4">
      <c r="D42181"/>
    </row>
    <row r="42182" spans="4:4">
      <c r="D42182"/>
    </row>
    <row r="42183" spans="4:4">
      <c r="D42183"/>
    </row>
    <row r="42184" spans="4:4">
      <c r="D42184"/>
    </row>
    <row r="42185" spans="4:4">
      <c r="D42185"/>
    </row>
    <row r="42186" spans="4:4">
      <c r="D42186"/>
    </row>
    <row r="42187" spans="4:4">
      <c r="D42187"/>
    </row>
    <row r="42188" spans="4:4">
      <c r="D42188"/>
    </row>
    <row r="42189" spans="4:4">
      <c r="D42189"/>
    </row>
    <row r="42190" spans="4:4">
      <c r="D42190"/>
    </row>
    <row r="42191" spans="4:4">
      <c r="D42191"/>
    </row>
    <row r="42192" spans="4:4">
      <c r="D42192"/>
    </row>
    <row r="42193" spans="4:4">
      <c r="D42193"/>
    </row>
    <row r="42194" spans="4:4">
      <c r="D42194"/>
    </row>
    <row r="42195" spans="4:4">
      <c r="D42195"/>
    </row>
    <row r="42196" spans="4:4">
      <c r="D42196"/>
    </row>
    <row r="42197" spans="4:4">
      <c r="D42197"/>
    </row>
    <row r="42198" spans="4:4">
      <c r="D42198"/>
    </row>
    <row r="42199" spans="4:4">
      <c r="D42199"/>
    </row>
    <row r="42200" spans="4:4">
      <c r="D42200"/>
    </row>
    <row r="42201" spans="4:4">
      <c r="D42201"/>
    </row>
    <row r="42202" spans="4:4">
      <c r="D42202"/>
    </row>
    <row r="42203" spans="4:4">
      <c r="D42203"/>
    </row>
    <row r="42204" spans="4:4">
      <c r="D42204"/>
    </row>
    <row r="42205" spans="4:4">
      <c r="D42205"/>
    </row>
    <row r="42206" spans="4:4">
      <c r="D42206"/>
    </row>
    <row r="42207" spans="4:4">
      <c r="D42207"/>
    </row>
    <row r="42208" spans="4:4">
      <c r="D42208"/>
    </row>
    <row r="42209" spans="4:4">
      <c r="D42209"/>
    </row>
    <row r="42210" spans="4:4">
      <c r="D42210"/>
    </row>
    <row r="42211" spans="4:4">
      <c r="D42211"/>
    </row>
    <row r="42212" spans="4:4">
      <c r="D42212"/>
    </row>
    <row r="42213" spans="4:4">
      <c r="D42213"/>
    </row>
    <row r="42214" spans="4:4">
      <c r="D42214"/>
    </row>
    <row r="42215" spans="4:4">
      <c r="D42215"/>
    </row>
    <row r="42216" spans="4:4">
      <c r="D42216"/>
    </row>
    <row r="42217" spans="4:4">
      <c r="D42217"/>
    </row>
    <row r="42218" spans="4:4">
      <c r="D42218"/>
    </row>
    <row r="42219" spans="4:4">
      <c r="D42219"/>
    </row>
    <row r="42220" spans="4:4">
      <c r="D42220"/>
    </row>
    <row r="42221" spans="4:4">
      <c r="D42221"/>
    </row>
    <row r="42222" spans="4:4">
      <c r="D42222"/>
    </row>
    <row r="42223" spans="4:4">
      <c r="D42223"/>
    </row>
    <row r="42224" spans="4:4">
      <c r="D42224"/>
    </row>
    <row r="42225" spans="4:4">
      <c r="D42225"/>
    </row>
    <row r="42226" spans="4:4">
      <c r="D42226"/>
    </row>
    <row r="42227" spans="4:4">
      <c r="D42227"/>
    </row>
    <row r="42228" spans="4:4">
      <c r="D42228"/>
    </row>
    <row r="42229" spans="4:4">
      <c r="D42229"/>
    </row>
    <row r="42230" spans="4:4">
      <c r="D42230"/>
    </row>
    <row r="42231" spans="4:4">
      <c r="D42231"/>
    </row>
    <row r="42232" spans="4:4">
      <c r="D42232"/>
    </row>
    <row r="42233" spans="4:4">
      <c r="D42233"/>
    </row>
    <row r="42234" spans="4:4">
      <c r="D42234"/>
    </row>
    <row r="42235" spans="4:4">
      <c r="D42235"/>
    </row>
    <row r="42236" spans="4:4">
      <c r="D42236"/>
    </row>
    <row r="42237" spans="4:4">
      <c r="D42237"/>
    </row>
    <row r="42238" spans="4:4">
      <c r="D42238"/>
    </row>
    <row r="42239" spans="4:4">
      <c r="D42239"/>
    </row>
    <row r="42240" spans="4:4">
      <c r="D42240"/>
    </row>
    <row r="42241" spans="4:4">
      <c r="D42241"/>
    </row>
    <row r="42242" spans="4:4">
      <c r="D42242"/>
    </row>
    <row r="42243" spans="4:4">
      <c r="D42243"/>
    </row>
    <row r="42244" spans="4:4">
      <c r="D42244"/>
    </row>
    <row r="42245" spans="4:4">
      <c r="D42245"/>
    </row>
    <row r="42246" spans="4:4">
      <c r="D42246"/>
    </row>
    <row r="42247" spans="4:4">
      <c r="D42247"/>
    </row>
    <row r="42248" spans="4:4">
      <c r="D42248"/>
    </row>
    <row r="42249" spans="4:4">
      <c r="D42249"/>
    </row>
    <row r="42250" spans="4:4">
      <c r="D42250"/>
    </row>
    <row r="42251" spans="4:4">
      <c r="D42251"/>
    </row>
    <row r="42252" spans="4:4">
      <c r="D42252"/>
    </row>
    <row r="42253" spans="4:4">
      <c r="D42253"/>
    </row>
    <row r="42254" spans="4:4">
      <c r="D42254"/>
    </row>
    <row r="42255" spans="4:4">
      <c r="D42255"/>
    </row>
    <row r="42256" spans="4:4">
      <c r="D42256"/>
    </row>
    <row r="42257" spans="4:4">
      <c r="D42257"/>
    </row>
    <row r="42258" spans="4:4">
      <c r="D42258"/>
    </row>
    <row r="42259" spans="4:4">
      <c r="D42259"/>
    </row>
    <row r="42260" spans="4:4">
      <c r="D42260"/>
    </row>
    <row r="42261" spans="4:4">
      <c r="D42261"/>
    </row>
    <row r="42262" spans="4:4">
      <c r="D42262"/>
    </row>
    <row r="42263" spans="4:4">
      <c r="D42263"/>
    </row>
    <row r="42264" spans="4:4">
      <c r="D42264"/>
    </row>
    <row r="42265" spans="4:4">
      <c r="D42265"/>
    </row>
    <row r="42266" spans="4:4">
      <c r="D42266"/>
    </row>
    <row r="42267" spans="4:4">
      <c r="D42267"/>
    </row>
    <row r="42268" spans="4:4">
      <c r="D42268"/>
    </row>
    <row r="42269" spans="4:4">
      <c r="D42269"/>
    </row>
    <row r="42270" spans="4:4">
      <c r="D42270"/>
    </row>
    <row r="42271" spans="4:4">
      <c r="D42271"/>
    </row>
    <row r="42272" spans="4:4">
      <c r="D42272"/>
    </row>
    <row r="42273" spans="4:4">
      <c r="D42273"/>
    </row>
    <row r="42274" spans="4:4">
      <c r="D42274"/>
    </row>
    <row r="42275" spans="4:4">
      <c r="D42275"/>
    </row>
    <row r="42276" spans="4:4">
      <c r="D42276"/>
    </row>
    <row r="42277" spans="4:4">
      <c r="D42277"/>
    </row>
    <row r="42278" spans="4:4">
      <c r="D42278"/>
    </row>
    <row r="42279" spans="4:4">
      <c r="D42279"/>
    </row>
    <row r="42280" spans="4:4">
      <c r="D42280"/>
    </row>
    <row r="42281" spans="4:4">
      <c r="D42281"/>
    </row>
    <row r="42282" spans="4:4">
      <c r="D42282"/>
    </row>
    <row r="42283" spans="4:4">
      <c r="D42283"/>
    </row>
    <row r="42284" spans="4:4">
      <c r="D42284"/>
    </row>
    <row r="42285" spans="4:4">
      <c r="D42285"/>
    </row>
    <row r="42286" spans="4:4">
      <c r="D42286"/>
    </row>
    <row r="42287" spans="4:4">
      <c r="D42287"/>
    </row>
    <row r="42288" spans="4:4">
      <c r="D42288"/>
    </row>
    <row r="42289" spans="4:4">
      <c r="D42289"/>
    </row>
    <row r="42290" spans="4:4">
      <c r="D42290"/>
    </row>
    <row r="42291" spans="4:4">
      <c r="D42291"/>
    </row>
    <row r="42292" spans="4:4">
      <c r="D42292"/>
    </row>
    <row r="42293" spans="4:4">
      <c r="D42293"/>
    </row>
    <row r="42294" spans="4:4">
      <c r="D42294"/>
    </row>
    <row r="42295" spans="4:4">
      <c r="D42295"/>
    </row>
    <row r="42296" spans="4:4">
      <c r="D42296"/>
    </row>
    <row r="42297" spans="4:4">
      <c r="D42297"/>
    </row>
    <row r="42298" spans="4:4">
      <c r="D42298"/>
    </row>
    <row r="42299" spans="4:4">
      <c r="D42299"/>
    </row>
    <row r="42300" spans="4:4">
      <c r="D42300"/>
    </row>
    <row r="42301" spans="4:4">
      <c r="D42301"/>
    </row>
    <row r="42302" spans="4:4">
      <c r="D42302"/>
    </row>
    <row r="42303" spans="4:4">
      <c r="D42303"/>
    </row>
    <row r="42304" spans="4:4">
      <c r="D42304"/>
    </row>
    <row r="42305" spans="4:4">
      <c r="D42305"/>
    </row>
    <row r="42306" spans="4:4">
      <c r="D42306"/>
    </row>
    <row r="42307" spans="4:4">
      <c r="D42307"/>
    </row>
    <row r="42308" spans="4:4">
      <c r="D42308"/>
    </row>
    <row r="42309" spans="4:4">
      <c r="D42309"/>
    </row>
    <row r="42310" spans="4:4">
      <c r="D42310"/>
    </row>
    <row r="42311" spans="4:4">
      <c r="D42311"/>
    </row>
    <row r="42312" spans="4:4">
      <c r="D42312"/>
    </row>
    <row r="42313" spans="4:4">
      <c r="D42313"/>
    </row>
    <row r="42314" spans="4:4">
      <c r="D42314"/>
    </row>
    <row r="42315" spans="4:4">
      <c r="D42315"/>
    </row>
    <row r="42316" spans="4:4">
      <c r="D42316"/>
    </row>
    <row r="42317" spans="4:4">
      <c r="D42317"/>
    </row>
    <row r="42318" spans="4:4">
      <c r="D42318"/>
    </row>
    <row r="42319" spans="4:4">
      <c r="D42319"/>
    </row>
    <row r="42320" spans="4:4">
      <c r="D42320"/>
    </row>
    <row r="42321" spans="4:4">
      <c r="D42321"/>
    </row>
    <row r="42322" spans="4:4">
      <c r="D42322"/>
    </row>
    <row r="42323" spans="4:4">
      <c r="D42323"/>
    </row>
    <row r="42324" spans="4:4">
      <c r="D42324"/>
    </row>
    <row r="42325" spans="4:4">
      <c r="D42325"/>
    </row>
    <row r="42326" spans="4:4">
      <c r="D42326"/>
    </row>
    <row r="42327" spans="4:4">
      <c r="D42327"/>
    </row>
    <row r="42328" spans="4:4">
      <c r="D42328"/>
    </row>
    <row r="42329" spans="4:4">
      <c r="D42329"/>
    </row>
    <row r="42330" spans="4:4">
      <c r="D42330"/>
    </row>
    <row r="42331" spans="4:4">
      <c r="D42331"/>
    </row>
    <row r="42332" spans="4:4">
      <c r="D42332"/>
    </row>
    <row r="42333" spans="4:4">
      <c r="D42333"/>
    </row>
    <row r="42334" spans="4:4">
      <c r="D42334"/>
    </row>
    <row r="42335" spans="4:4">
      <c r="D42335"/>
    </row>
    <row r="42336" spans="4:4">
      <c r="D42336"/>
    </row>
    <row r="42337" spans="4:4">
      <c r="D42337"/>
    </row>
    <row r="42338" spans="4:4">
      <c r="D42338"/>
    </row>
    <row r="42339" spans="4:4">
      <c r="D42339"/>
    </row>
    <row r="42340" spans="4:4">
      <c r="D42340"/>
    </row>
    <row r="42341" spans="4:4">
      <c r="D42341"/>
    </row>
    <row r="42342" spans="4:4">
      <c r="D42342"/>
    </row>
    <row r="42343" spans="4:4">
      <c r="D42343"/>
    </row>
    <row r="42344" spans="4:4">
      <c r="D42344"/>
    </row>
    <row r="42345" spans="4:4">
      <c r="D42345"/>
    </row>
    <row r="42346" spans="4:4">
      <c r="D42346"/>
    </row>
    <row r="42347" spans="4:4">
      <c r="D42347"/>
    </row>
    <row r="42348" spans="4:4">
      <c r="D42348"/>
    </row>
    <row r="42349" spans="4:4">
      <c r="D42349"/>
    </row>
    <row r="42350" spans="4:4">
      <c r="D42350"/>
    </row>
    <row r="42351" spans="4:4">
      <c r="D42351"/>
    </row>
    <row r="42352" spans="4:4">
      <c r="D42352"/>
    </row>
    <row r="42353" spans="4:4">
      <c r="D42353"/>
    </row>
    <row r="42354" spans="4:4">
      <c r="D42354"/>
    </row>
    <row r="42355" spans="4:4">
      <c r="D42355"/>
    </row>
    <row r="42356" spans="4:4">
      <c r="D42356"/>
    </row>
    <row r="42357" spans="4:4">
      <c r="D42357"/>
    </row>
    <row r="42358" spans="4:4">
      <c r="D42358"/>
    </row>
    <row r="42359" spans="4:4">
      <c r="D42359"/>
    </row>
    <row r="42360" spans="4:4">
      <c r="D42360"/>
    </row>
    <row r="42361" spans="4:4">
      <c r="D42361"/>
    </row>
    <row r="42362" spans="4:4">
      <c r="D42362"/>
    </row>
    <row r="42363" spans="4:4">
      <c r="D42363"/>
    </row>
    <row r="42364" spans="4:4">
      <c r="D42364"/>
    </row>
    <row r="42365" spans="4:4">
      <c r="D42365"/>
    </row>
    <row r="42366" spans="4:4">
      <c r="D42366"/>
    </row>
    <row r="42367" spans="4:4">
      <c r="D42367"/>
    </row>
    <row r="42368" spans="4:4">
      <c r="D42368"/>
    </row>
    <row r="42369" spans="4:4">
      <c r="D42369"/>
    </row>
    <row r="42370" spans="4:4">
      <c r="D42370"/>
    </row>
    <row r="42371" spans="4:4">
      <c r="D42371"/>
    </row>
    <row r="42372" spans="4:4">
      <c r="D42372"/>
    </row>
    <row r="42373" spans="4:4">
      <c r="D42373"/>
    </row>
    <row r="42374" spans="4:4">
      <c r="D42374"/>
    </row>
    <row r="42375" spans="4:4">
      <c r="D42375"/>
    </row>
    <row r="42376" spans="4:4">
      <c r="D42376"/>
    </row>
    <row r="42377" spans="4:4">
      <c r="D42377"/>
    </row>
    <row r="42378" spans="4:4">
      <c r="D42378"/>
    </row>
    <row r="42379" spans="4:4">
      <c r="D42379"/>
    </row>
    <row r="42380" spans="4:4">
      <c r="D42380"/>
    </row>
    <row r="42381" spans="4:4">
      <c r="D42381"/>
    </row>
    <row r="42382" spans="4:4">
      <c r="D42382"/>
    </row>
    <row r="42383" spans="4:4">
      <c r="D42383"/>
    </row>
    <row r="42384" spans="4:4">
      <c r="D42384"/>
    </row>
    <row r="42385" spans="4:4">
      <c r="D42385"/>
    </row>
    <row r="42386" spans="4:4">
      <c r="D42386"/>
    </row>
    <row r="42387" spans="4:4">
      <c r="D42387"/>
    </row>
    <row r="42388" spans="4:4">
      <c r="D42388"/>
    </row>
    <row r="42389" spans="4:4">
      <c r="D42389"/>
    </row>
    <row r="42390" spans="4:4">
      <c r="D42390"/>
    </row>
    <row r="42391" spans="4:4">
      <c r="D42391"/>
    </row>
    <row r="42392" spans="4:4">
      <c r="D42392"/>
    </row>
    <row r="42393" spans="4:4">
      <c r="D42393"/>
    </row>
    <row r="42394" spans="4:4">
      <c r="D42394"/>
    </row>
    <row r="42395" spans="4:4">
      <c r="D42395"/>
    </row>
    <row r="42396" spans="4:4">
      <c r="D42396"/>
    </row>
    <row r="42397" spans="4:4">
      <c r="D42397"/>
    </row>
    <row r="42398" spans="4:4">
      <c r="D42398"/>
    </row>
    <row r="42399" spans="4:4">
      <c r="D42399"/>
    </row>
    <row r="42400" spans="4:4">
      <c r="D42400"/>
    </row>
    <row r="42401" spans="4:4">
      <c r="D42401"/>
    </row>
    <row r="42402" spans="4:4">
      <c r="D42402"/>
    </row>
    <row r="42403" spans="4:4">
      <c r="D42403"/>
    </row>
    <row r="42404" spans="4:4">
      <c r="D42404"/>
    </row>
    <row r="42405" spans="4:4">
      <c r="D42405"/>
    </row>
    <row r="42406" spans="4:4">
      <c r="D42406"/>
    </row>
    <row r="42407" spans="4:4">
      <c r="D42407"/>
    </row>
    <row r="42408" spans="4:4">
      <c r="D42408"/>
    </row>
    <row r="42409" spans="4:4">
      <c r="D42409"/>
    </row>
    <row r="42410" spans="4:4">
      <c r="D42410"/>
    </row>
    <row r="42411" spans="4:4">
      <c r="D42411"/>
    </row>
    <row r="42412" spans="4:4">
      <c r="D42412"/>
    </row>
    <row r="42413" spans="4:4">
      <c r="D42413"/>
    </row>
    <row r="42414" spans="4:4">
      <c r="D42414"/>
    </row>
    <row r="42415" spans="4:4">
      <c r="D42415"/>
    </row>
    <row r="42416" spans="4:4">
      <c r="D42416"/>
    </row>
    <row r="42417" spans="4:4">
      <c r="D42417"/>
    </row>
    <row r="42418" spans="4:4">
      <c r="D42418"/>
    </row>
    <row r="42419" spans="4:4">
      <c r="D42419"/>
    </row>
    <row r="42420" spans="4:4">
      <c r="D42420"/>
    </row>
    <row r="42421" spans="4:4">
      <c r="D42421"/>
    </row>
    <row r="42422" spans="4:4">
      <c r="D42422"/>
    </row>
    <row r="42423" spans="4:4">
      <c r="D42423"/>
    </row>
    <row r="42424" spans="4:4">
      <c r="D42424"/>
    </row>
    <row r="42425" spans="4:4">
      <c r="D42425"/>
    </row>
    <row r="42426" spans="4:4">
      <c r="D42426"/>
    </row>
    <row r="42427" spans="4:4">
      <c r="D42427"/>
    </row>
    <row r="42428" spans="4:4">
      <c r="D42428"/>
    </row>
    <row r="42429" spans="4:4">
      <c r="D42429"/>
    </row>
    <row r="42430" spans="4:4">
      <c r="D42430"/>
    </row>
    <row r="42431" spans="4:4">
      <c r="D42431"/>
    </row>
    <row r="42432" spans="4:4">
      <c r="D42432"/>
    </row>
    <row r="42433" spans="4:4">
      <c r="D42433"/>
    </row>
    <row r="42434" spans="4:4">
      <c r="D42434"/>
    </row>
    <row r="42435" spans="4:4">
      <c r="D42435"/>
    </row>
    <row r="42436" spans="4:4">
      <c r="D42436"/>
    </row>
    <row r="42437" spans="4:4">
      <c r="D42437"/>
    </row>
    <row r="42438" spans="4:4">
      <c r="D42438"/>
    </row>
    <row r="42439" spans="4:4">
      <c r="D42439"/>
    </row>
    <row r="42440" spans="4:4">
      <c r="D42440"/>
    </row>
    <row r="42441" spans="4:4">
      <c r="D42441"/>
    </row>
    <row r="42442" spans="4:4">
      <c r="D42442"/>
    </row>
    <row r="42443" spans="4:4">
      <c r="D42443"/>
    </row>
    <row r="42444" spans="4:4">
      <c r="D42444"/>
    </row>
    <row r="42445" spans="4:4">
      <c r="D42445"/>
    </row>
    <row r="42446" spans="4:4">
      <c r="D42446"/>
    </row>
    <row r="42447" spans="4:4">
      <c r="D42447"/>
    </row>
    <row r="42448" spans="4:4">
      <c r="D42448"/>
    </row>
    <row r="42449" spans="4:4">
      <c r="D42449"/>
    </row>
    <row r="42450" spans="4:4">
      <c r="D42450"/>
    </row>
    <row r="42451" spans="4:4">
      <c r="D42451"/>
    </row>
    <row r="42452" spans="4:4">
      <c r="D42452"/>
    </row>
    <row r="42453" spans="4:4">
      <c r="D42453"/>
    </row>
    <row r="42454" spans="4:4">
      <c r="D42454"/>
    </row>
    <row r="42455" spans="4:4">
      <c r="D42455"/>
    </row>
    <row r="42456" spans="4:4">
      <c r="D42456"/>
    </row>
    <row r="42457" spans="4:4">
      <c r="D42457"/>
    </row>
    <row r="42458" spans="4:4">
      <c r="D42458"/>
    </row>
    <row r="42459" spans="4:4">
      <c r="D42459"/>
    </row>
    <row r="42460" spans="4:4">
      <c r="D42460"/>
    </row>
    <row r="42461" spans="4:4">
      <c r="D42461"/>
    </row>
    <row r="42462" spans="4:4">
      <c r="D42462"/>
    </row>
    <row r="42463" spans="4:4">
      <c r="D42463"/>
    </row>
    <row r="42464" spans="4:4">
      <c r="D42464"/>
    </row>
    <row r="42465" spans="4:4">
      <c r="D42465"/>
    </row>
    <row r="42466" spans="4:4">
      <c r="D42466"/>
    </row>
    <row r="42467" spans="4:4">
      <c r="D42467"/>
    </row>
    <row r="42468" spans="4:4">
      <c r="D42468"/>
    </row>
    <row r="42469" spans="4:4">
      <c r="D42469"/>
    </row>
    <row r="42470" spans="4:4">
      <c r="D42470"/>
    </row>
    <row r="42471" spans="4:4">
      <c r="D42471"/>
    </row>
    <row r="42472" spans="4:4">
      <c r="D42472"/>
    </row>
    <row r="42473" spans="4:4">
      <c r="D42473"/>
    </row>
    <row r="42474" spans="4:4">
      <c r="D42474"/>
    </row>
    <row r="42475" spans="4:4">
      <c r="D42475"/>
    </row>
    <row r="42476" spans="4:4">
      <c r="D42476"/>
    </row>
    <row r="42477" spans="4:4">
      <c r="D42477"/>
    </row>
    <row r="42478" spans="4:4">
      <c r="D42478"/>
    </row>
    <row r="42479" spans="4:4">
      <c r="D42479"/>
    </row>
    <row r="42480" spans="4:4">
      <c r="D42480"/>
    </row>
    <row r="42481" spans="4:4">
      <c r="D42481"/>
    </row>
    <row r="42482" spans="4:4">
      <c r="D42482"/>
    </row>
    <row r="42483" spans="4:4">
      <c r="D42483"/>
    </row>
    <row r="42484" spans="4:4">
      <c r="D42484"/>
    </row>
    <row r="42485" spans="4:4">
      <c r="D42485"/>
    </row>
    <row r="42486" spans="4:4">
      <c r="D42486"/>
    </row>
    <row r="42487" spans="4:4">
      <c r="D42487"/>
    </row>
    <row r="42488" spans="4:4">
      <c r="D42488"/>
    </row>
    <row r="42489" spans="4:4">
      <c r="D42489"/>
    </row>
    <row r="42490" spans="4:4">
      <c r="D42490"/>
    </row>
    <row r="42491" spans="4:4">
      <c r="D42491"/>
    </row>
    <row r="42492" spans="4:4">
      <c r="D42492"/>
    </row>
    <row r="42493" spans="4:4">
      <c r="D42493"/>
    </row>
    <row r="42494" spans="4:4">
      <c r="D42494"/>
    </row>
    <row r="42495" spans="4:4">
      <c r="D42495"/>
    </row>
    <row r="42496" spans="4:4">
      <c r="D42496"/>
    </row>
    <row r="42497" spans="4:4">
      <c r="D42497"/>
    </row>
    <row r="42498" spans="4:4">
      <c r="D42498"/>
    </row>
    <row r="42499" spans="4:4">
      <c r="D42499"/>
    </row>
    <row r="42500" spans="4:4">
      <c r="D42500"/>
    </row>
    <row r="42501" spans="4:4">
      <c r="D42501"/>
    </row>
    <row r="42502" spans="4:4">
      <c r="D42502"/>
    </row>
    <row r="42503" spans="4:4">
      <c r="D42503"/>
    </row>
    <row r="42504" spans="4:4">
      <c r="D42504"/>
    </row>
    <row r="42505" spans="4:4">
      <c r="D42505"/>
    </row>
    <row r="42506" spans="4:4">
      <c r="D42506"/>
    </row>
    <row r="42507" spans="4:4">
      <c r="D42507"/>
    </row>
    <row r="42508" spans="4:4">
      <c r="D42508"/>
    </row>
    <row r="42509" spans="4:4">
      <c r="D42509"/>
    </row>
    <row r="42510" spans="4:4">
      <c r="D42510"/>
    </row>
    <row r="42511" spans="4:4">
      <c r="D42511"/>
    </row>
    <row r="42512" spans="4:4">
      <c r="D42512"/>
    </row>
    <row r="42513" spans="4:4">
      <c r="D42513"/>
    </row>
    <row r="42514" spans="4:4">
      <c r="D42514"/>
    </row>
    <row r="42515" spans="4:4">
      <c r="D42515"/>
    </row>
    <row r="42516" spans="4:4">
      <c r="D42516"/>
    </row>
    <row r="42517" spans="4:4">
      <c r="D42517"/>
    </row>
    <row r="42518" spans="4:4">
      <c r="D42518"/>
    </row>
    <row r="42519" spans="4:4">
      <c r="D42519"/>
    </row>
    <row r="42520" spans="4:4">
      <c r="D42520"/>
    </row>
    <row r="42521" spans="4:4">
      <c r="D42521"/>
    </row>
    <row r="42522" spans="4:4">
      <c r="D42522"/>
    </row>
    <row r="42523" spans="4:4">
      <c r="D42523"/>
    </row>
    <row r="42524" spans="4:4">
      <c r="D42524"/>
    </row>
    <row r="42525" spans="4:4">
      <c r="D42525"/>
    </row>
    <row r="42526" spans="4:4">
      <c r="D42526"/>
    </row>
    <row r="42527" spans="4:4">
      <c r="D42527"/>
    </row>
    <row r="42528" spans="4:4">
      <c r="D42528"/>
    </row>
    <row r="42529" spans="4:4">
      <c r="D42529"/>
    </row>
    <row r="42530" spans="4:4">
      <c r="D42530"/>
    </row>
    <row r="42531" spans="4:4">
      <c r="D42531"/>
    </row>
    <row r="42532" spans="4:4">
      <c r="D42532"/>
    </row>
    <row r="42533" spans="4:4">
      <c r="D42533"/>
    </row>
    <row r="42534" spans="4:4">
      <c r="D42534"/>
    </row>
    <row r="42535" spans="4:4">
      <c r="D42535"/>
    </row>
    <row r="42536" spans="4:4">
      <c r="D42536"/>
    </row>
    <row r="42537" spans="4:4">
      <c r="D42537"/>
    </row>
    <row r="42538" spans="4:4">
      <c r="D42538"/>
    </row>
    <row r="42539" spans="4:4">
      <c r="D42539"/>
    </row>
    <row r="42540" spans="4:4">
      <c r="D42540"/>
    </row>
    <row r="42541" spans="4:4">
      <c r="D42541"/>
    </row>
    <row r="42542" spans="4:4">
      <c r="D42542"/>
    </row>
    <row r="42543" spans="4:4">
      <c r="D42543"/>
    </row>
    <row r="42544" spans="4:4">
      <c r="D42544"/>
    </row>
    <row r="42545" spans="4:4">
      <c r="D42545"/>
    </row>
    <row r="42546" spans="4:4">
      <c r="D42546"/>
    </row>
    <row r="42547" spans="4:4">
      <c r="D42547"/>
    </row>
    <row r="42548" spans="4:4">
      <c r="D42548"/>
    </row>
    <row r="42549" spans="4:4">
      <c r="D42549"/>
    </row>
    <row r="42550" spans="4:4">
      <c r="D42550"/>
    </row>
    <row r="42551" spans="4:4">
      <c r="D42551"/>
    </row>
    <row r="42552" spans="4:4">
      <c r="D42552"/>
    </row>
    <row r="42553" spans="4:4">
      <c r="D42553"/>
    </row>
    <row r="42554" spans="4:4">
      <c r="D42554"/>
    </row>
    <row r="42555" spans="4:4">
      <c r="D42555"/>
    </row>
    <row r="42556" spans="4:4">
      <c r="D42556"/>
    </row>
    <row r="42557" spans="4:4">
      <c r="D42557"/>
    </row>
    <row r="42558" spans="4:4">
      <c r="D42558"/>
    </row>
    <row r="42559" spans="4:4">
      <c r="D42559"/>
    </row>
    <row r="42560" spans="4:4">
      <c r="D42560"/>
    </row>
    <row r="42561" spans="4:4">
      <c r="D42561"/>
    </row>
    <row r="42562" spans="4:4">
      <c r="D42562"/>
    </row>
    <row r="42563" spans="4:4">
      <c r="D42563"/>
    </row>
    <row r="42564" spans="4:4">
      <c r="D42564"/>
    </row>
    <row r="42565" spans="4:4">
      <c r="D42565"/>
    </row>
    <row r="42566" spans="4:4">
      <c r="D42566"/>
    </row>
    <row r="42567" spans="4:4">
      <c r="D42567"/>
    </row>
    <row r="42568" spans="4:4">
      <c r="D42568"/>
    </row>
    <row r="42569" spans="4:4">
      <c r="D42569"/>
    </row>
    <row r="42570" spans="4:4">
      <c r="D42570"/>
    </row>
    <row r="42571" spans="4:4">
      <c r="D42571"/>
    </row>
    <row r="42572" spans="4:4">
      <c r="D42572"/>
    </row>
    <row r="42573" spans="4:4">
      <c r="D42573"/>
    </row>
    <row r="42574" spans="4:4">
      <c r="D42574"/>
    </row>
    <row r="42575" spans="4:4">
      <c r="D42575"/>
    </row>
    <row r="42576" spans="4:4">
      <c r="D42576"/>
    </row>
    <row r="42577" spans="4:4">
      <c r="D42577"/>
    </row>
    <row r="42578" spans="4:4">
      <c r="D42578"/>
    </row>
    <row r="42579" spans="4:4">
      <c r="D42579"/>
    </row>
    <row r="42580" spans="4:4">
      <c r="D42580"/>
    </row>
    <row r="42581" spans="4:4">
      <c r="D42581"/>
    </row>
    <row r="42582" spans="4:4">
      <c r="D42582"/>
    </row>
    <row r="42583" spans="4:4">
      <c r="D42583"/>
    </row>
    <row r="42584" spans="4:4">
      <c r="D42584"/>
    </row>
    <row r="42585" spans="4:4">
      <c r="D42585"/>
    </row>
    <row r="42586" spans="4:4">
      <c r="D42586"/>
    </row>
    <row r="42587" spans="4:4">
      <c r="D42587"/>
    </row>
    <row r="42588" spans="4:4">
      <c r="D42588"/>
    </row>
    <row r="42589" spans="4:4">
      <c r="D42589"/>
    </row>
    <row r="42590" spans="4:4">
      <c r="D42590"/>
    </row>
    <row r="42591" spans="4:4">
      <c r="D42591"/>
    </row>
    <row r="42592" spans="4:4">
      <c r="D42592"/>
    </row>
    <row r="42593" spans="4:4">
      <c r="D42593"/>
    </row>
    <row r="42594" spans="4:4">
      <c r="D42594"/>
    </row>
    <row r="42595" spans="4:4">
      <c r="D42595"/>
    </row>
    <row r="42596" spans="4:4">
      <c r="D42596"/>
    </row>
    <row r="42597" spans="4:4">
      <c r="D42597"/>
    </row>
    <row r="42598" spans="4:4">
      <c r="D42598"/>
    </row>
    <row r="42599" spans="4:4">
      <c r="D42599"/>
    </row>
    <row r="42600" spans="4:4">
      <c r="D42600"/>
    </row>
    <row r="42601" spans="4:4">
      <c r="D42601"/>
    </row>
    <row r="42602" spans="4:4">
      <c r="D42602"/>
    </row>
    <row r="42603" spans="4:4">
      <c r="D42603"/>
    </row>
    <row r="42604" spans="4:4">
      <c r="D42604"/>
    </row>
    <row r="42605" spans="4:4">
      <c r="D42605"/>
    </row>
    <row r="42606" spans="4:4">
      <c r="D42606"/>
    </row>
    <row r="42607" spans="4:4">
      <c r="D42607"/>
    </row>
    <row r="42608" spans="4:4">
      <c r="D42608"/>
    </row>
    <row r="42609" spans="4:4">
      <c r="D42609"/>
    </row>
    <row r="42610" spans="4:4">
      <c r="D42610"/>
    </row>
    <row r="42611" spans="4:4">
      <c r="D42611"/>
    </row>
    <row r="42612" spans="4:4">
      <c r="D42612"/>
    </row>
    <row r="42613" spans="4:4">
      <c r="D42613"/>
    </row>
    <row r="42614" spans="4:4">
      <c r="D42614"/>
    </row>
    <row r="42615" spans="4:4">
      <c r="D42615"/>
    </row>
    <row r="42616" spans="4:4">
      <c r="D42616"/>
    </row>
    <row r="42617" spans="4:4">
      <c r="D42617"/>
    </row>
    <row r="42618" spans="4:4">
      <c r="D42618"/>
    </row>
    <row r="42619" spans="4:4">
      <c r="D42619"/>
    </row>
    <row r="42620" spans="4:4">
      <c r="D42620"/>
    </row>
    <row r="42621" spans="4:4">
      <c r="D42621"/>
    </row>
    <row r="42622" spans="4:4">
      <c r="D42622"/>
    </row>
    <row r="42623" spans="4:4">
      <c r="D42623"/>
    </row>
    <row r="42624" spans="4:4">
      <c r="D42624"/>
    </row>
    <row r="42625" spans="4:4">
      <c r="D42625"/>
    </row>
    <row r="42626" spans="4:4">
      <c r="D42626"/>
    </row>
    <row r="42627" spans="4:4">
      <c r="D42627"/>
    </row>
    <row r="42628" spans="4:4">
      <c r="D42628"/>
    </row>
    <row r="42629" spans="4:4">
      <c r="D42629"/>
    </row>
    <row r="42630" spans="4:4">
      <c r="D42630"/>
    </row>
    <row r="42631" spans="4:4">
      <c r="D42631"/>
    </row>
    <row r="42632" spans="4:4">
      <c r="D42632"/>
    </row>
    <row r="42633" spans="4:4">
      <c r="D42633"/>
    </row>
    <row r="42634" spans="4:4">
      <c r="D42634"/>
    </row>
    <row r="42635" spans="4:4">
      <c r="D42635"/>
    </row>
    <row r="42636" spans="4:4">
      <c r="D42636"/>
    </row>
    <row r="42637" spans="4:4">
      <c r="D42637"/>
    </row>
    <row r="42638" spans="4:4">
      <c r="D42638"/>
    </row>
    <row r="42639" spans="4:4">
      <c r="D42639"/>
    </row>
    <row r="42640" spans="4:4">
      <c r="D42640"/>
    </row>
    <row r="42641" spans="4:4">
      <c r="D42641"/>
    </row>
    <row r="42642" spans="4:4">
      <c r="D42642"/>
    </row>
    <row r="42643" spans="4:4">
      <c r="D42643"/>
    </row>
    <row r="42644" spans="4:4">
      <c r="D42644"/>
    </row>
    <row r="42645" spans="4:4">
      <c r="D42645"/>
    </row>
    <row r="42646" spans="4:4">
      <c r="D42646"/>
    </row>
    <row r="42647" spans="4:4">
      <c r="D42647"/>
    </row>
    <row r="42648" spans="4:4">
      <c r="D42648"/>
    </row>
    <row r="42649" spans="4:4">
      <c r="D42649"/>
    </row>
    <row r="42650" spans="4:4">
      <c r="D42650"/>
    </row>
    <row r="42651" spans="4:4">
      <c r="D42651"/>
    </row>
    <row r="42652" spans="4:4">
      <c r="D42652"/>
    </row>
    <row r="42653" spans="4:4">
      <c r="D42653"/>
    </row>
    <row r="42654" spans="4:4">
      <c r="D42654"/>
    </row>
    <row r="42655" spans="4:4">
      <c r="D42655"/>
    </row>
    <row r="42656" spans="4:4">
      <c r="D42656"/>
    </row>
    <row r="42657" spans="4:4">
      <c r="D42657"/>
    </row>
    <row r="42658" spans="4:4">
      <c r="D42658"/>
    </row>
    <row r="42659" spans="4:4">
      <c r="D42659"/>
    </row>
    <row r="42660" spans="4:4">
      <c r="D42660"/>
    </row>
    <row r="42661" spans="4:4">
      <c r="D42661"/>
    </row>
    <row r="42662" spans="4:4">
      <c r="D42662"/>
    </row>
    <row r="42663" spans="4:4">
      <c r="D42663"/>
    </row>
    <row r="42664" spans="4:4">
      <c r="D42664"/>
    </row>
    <row r="42665" spans="4:4">
      <c r="D42665"/>
    </row>
    <row r="42666" spans="4:4">
      <c r="D42666"/>
    </row>
    <row r="42667" spans="4:4">
      <c r="D42667"/>
    </row>
    <row r="42668" spans="4:4">
      <c r="D42668"/>
    </row>
    <row r="42669" spans="4:4">
      <c r="D42669"/>
    </row>
    <row r="42670" spans="4:4">
      <c r="D42670"/>
    </row>
    <row r="42671" spans="4:4">
      <c r="D42671"/>
    </row>
    <row r="42672" spans="4:4">
      <c r="D42672"/>
    </row>
    <row r="42673" spans="4:4">
      <c r="D42673"/>
    </row>
    <row r="42674" spans="4:4">
      <c r="D42674"/>
    </row>
    <row r="42675" spans="4:4">
      <c r="D42675"/>
    </row>
    <row r="42676" spans="4:4">
      <c r="D42676"/>
    </row>
    <row r="42677" spans="4:4">
      <c r="D42677"/>
    </row>
    <row r="42678" spans="4:4">
      <c r="D42678"/>
    </row>
    <row r="42679" spans="4:4">
      <c r="D42679"/>
    </row>
    <row r="42680" spans="4:4">
      <c r="D42680"/>
    </row>
    <row r="42681" spans="4:4">
      <c r="D42681"/>
    </row>
    <row r="42682" spans="4:4">
      <c r="D42682"/>
    </row>
    <row r="42683" spans="4:4">
      <c r="D42683"/>
    </row>
    <row r="42684" spans="4:4">
      <c r="D42684"/>
    </row>
    <row r="42685" spans="4:4">
      <c r="D42685"/>
    </row>
    <row r="42686" spans="4:4">
      <c r="D42686"/>
    </row>
    <row r="42687" spans="4:4">
      <c r="D42687"/>
    </row>
    <row r="42688" spans="4:4">
      <c r="D42688"/>
    </row>
    <row r="42689" spans="4:4">
      <c r="D42689"/>
    </row>
    <row r="42690" spans="4:4">
      <c r="D42690"/>
    </row>
    <row r="42691" spans="4:4">
      <c r="D42691"/>
    </row>
    <row r="42692" spans="4:4">
      <c r="D42692"/>
    </row>
    <row r="42693" spans="4:4">
      <c r="D42693"/>
    </row>
    <row r="42694" spans="4:4">
      <c r="D42694"/>
    </row>
    <row r="42695" spans="4:4">
      <c r="D42695"/>
    </row>
    <row r="42696" spans="4:4">
      <c r="D42696"/>
    </row>
    <row r="42697" spans="4:4">
      <c r="D42697"/>
    </row>
    <row r="42698" spans="4:4">
      <c r="D42698"/>
    </row>
    <row r="42699" spans="4:4">
      <c r="D42699"/>
    </row>
    <row r="42700" spans="4:4">
      <c r="D42700"/>
    </row>
    <row r="42701" spans="4:4">
      <c r="D42701"/>
    </row>
    <row r="42702" spans="4:4">
      <c r="D42702"/>
    </row>
    <row r="42703" spans="4:4">
      <c r="D42703"/>
    </row>
    <row r="42704" spans="4:4">
      <c r="D42704"/>
    </row>
    <row r="42705" spans="4:4">
      <c r="D42705"/>
    </row>
    <row r="42706" spans="4:4">
      <c r="D42706"/>
    </row>
    <row r="42707" spans="4:4">
      <c r="D42707"/>
    </row>
    <row r="42708" spans="4:4">
      <c r="D42708"/>
    </row>
    <row r="42709" spans="4:4">
      <c r="D42709"/>
    </row>
    <row r="42710" spans="4:4">
      <c r="D42710"/>
    </row>
    <row r="42711" spans="4:4">
      <c r="D42711"/>
    </row>
    <row r="42712" spans="4:4">
      <c r="D42712"/>
    </row>
    <row r="42713" spans="4:4">
      <c r="D42713"/>
    </row>
    <row r="42714" spans="4:4">
      <c r="D42714"/>
    </row>
    <row r="42715" spans="4:4">
      <c r="D42715"/>
    </row>
    <row r="42716" spans="4:4">
      <c r="D42716"/>
    </row>
    <row r="42717" spans="4:4">
      <c r="D42717"/>
    </row>
    <row r="42718" spans="4:4">
      <c r="D42718"/>
    </row>
    <row r="42719" spans="4:4">
      <c r="D42719"/>
    </row>
    <row r="42720" spans="4:4">
      <c r="D42720"/>
    </row>
    <row r="42721" spans="4:4">
      <c r="D42721"/>
    </row>
    <row r="42722" spans="4:4">
      <c r="D42722"/>
    </row>
    <row r="42723" spans="4:4">
      <c r="D42723"/>
    </row>
    <row r="42724" spans="4:4">
      <c r="D42724"/>
    </row>
    <row r="42725" spans="4:4">
      <c r="D42725"/>
    </row>
    <row r="42726" spans="4:4">
      <c r="D42726"/>
    </row>
    <row r="42727" spans="4:4">
      <c r="D42727"/>
    </row>
    <row r="42728" spans="4:4">
      <c r="D42728"/>
    </row>
    <row r="42729" spans="4:4">
      <c r="D42729"/>
    </row>
    <row r="42730" spans="4:4">
      <c r="D42730"/>
    </row>
    <row r="42731" spans="4:4">
      <c r="D42731"/>
    </row>
    <row r="42732" spans="4:4">
      <c r="D42732"/>
    </row>
    <row r="42733" spans="4:4">
      <c r="D42733"/>
    </row>
    <row r="42734" spans="4:4">
      <c r="D42734"/>
    </row>
    <row r="42735" spans="4:4">
      <c r="D42735"/>
    </row>
    <row r="42736" spans="4:4">
      <c r="D42736"/>
    </row>
    <row r="42737" spans="4:4">
      <c r="D42737"/>
    </row>
    <row r="42738" spans="4:4">
      <c r="D42738"/>
    </row>
    <row r="42739" spans="4:4">
      <c r="D42739"/>
    </row>
    <row r="42740" spans="4:4">
      <c r="D42740"/>
    </row>
    <row r="42741" spans="4:4">
      <c r="D42741"/>
    </row>
    <row r="42742" spans="4:4">
      <c r="D42742"/>
    </row>
    <row r="42743" spans="4:4">
      <c r="D42743"/>
    </row>
    <row r="42744" spans="4:4">
      <c r="D42744"/>
    </row>
    <row r="42745" spans="4:4">
      <c r="D42745"/>
    </row>
    <row r="42746" spans="4:4">
      <c r="D42746"/>
    </row>
    <row r="42747" spans="4:4">
      <c r="D42747"/>
    </row>
    <row r="42748" spans="4:4">
      <c r="D42748"/>
    </row>
    <row r="42749" spans="4:4">
      <c r="D42749"/>
    </row>
    <row r="42750" spans="4:4">
      <c r="D42750"/>
    </row>
    <row r="42751" spans="4:4">
      <c r="D42751"/>
    </row>
    <row r="42752" spans="4:4">
      <c r="D42752"/>
    </row>
    <row r="42753" spans="4:4">
      <c r="D42753"/>
    </row>
    <row r="42754" spans="4:4">
      <c r="D42754"/>
    </row>
    <row r="42755" spans="4:4">
      <c r="D42755"/>
    </row>
    <row r="42756" spans="4:4">
      <c r="D42756"/>
    </row>
    <row r="42757" spans="4:4">
      <c r="D42757"/>
    </row>
    <row r="42758" spans="4:4">
      <c r="D42758"/>
    </row>
    <row r="42759" spans="4:4">
      <c r="D42759"/>
    </row>
    <row r="42760" spans="4:4">
      <c r="D42760"/>
    </row>
    <row r="42761" spans="4:4">
      <c r="D42761"/>
    </row>
    <row r="42762" spans="4:4">
      <c r="D42762"/>
    </row>
    <row r="42763" spans="4:4">
      <c r="D42763"/>
    </row>
    <row r="42764" spans="4:4">
      <c r="D42764"/>
    </row>
    <row r="42765" spans="4:4">
      <c r="D42765"/>
    </row>
    <row r="42766" spans="4:4">
      <c r="D42766"/>
    </row>
    <row r="42767" spans="4:4">
      <c r="D42767"/>
    </row>
    <row r="42768" spans="4:4">
      <c r="D42768"/>
    </row>
    <row r="42769" spans="4:4">
      <c r="D42769"/>
    </row>
    <row r="42770" spans="4:4">
      <c r="D42770"/>
    </row>
    <row r="42771" spans="4:4">
      <c r="D42771"/>
    </row>
    <row r="42772" spans="4:4">
      <c r="D42772"/>
    </row>
    <row r="42773" spans="4:4">
      <c r="D42773"/>
    </row>
    <row r="42774" spans="4:4">
      <c r="D42774"/>
    </row>
    <row r="42775" spans="4:4">
      <c r="D42775"/>
    </row>
    <row r="42776" spans="4:4">
      <c r="D42776"/>
    </row>
    <row r="42777" spans="4:4">
      <c r="D42777"/>
    </row>
    <row r="42778" spans="4:4">
      <c r="D42778"/>
    </row>
    <row r="42779" spans="4:4">
      <c r="D42779"/>
    </row>
    <row r="42780" spans="4:4">
      <c r="D42780"/>
    </row>
    <row r="42781" spans="4:4">
      <c r="D42781"/>
    </row>
    <row r="42782" spans="4:4">
      <c r="D42782"/>
    </row>
    <row r="42783" spans="4:4">
      <c r="D42783"/>
    </row>
    <row r="42784" spans="4:4">
      <c r="D42784"/>
    </row>
    <row r="42785" spans="4:4">
      <c r="D42785"/>
    </row>
    <row r="42786" spans="4:4">
      <c r="D42786"/>
    </row>
    <row r="42787" spans="4:4">
      <c r="D42787"/>
    </row>
    <row r="42788" spans="4:4">
      <c r="D42788"/>
    </row>
    <row r="42789" spans="4:4">
      <c r="D42789"/>
    </row>
    <row r="42790" spans="4:4">
      <c r="D42790"/>
    </row>
    <row r="42791" spans="4:4">
      <c r="D42791"/>
    </row>
    <row r="42792" spans="4:4">
      <c r="D42792"/>
    </row>
    <row r="42793" spans="4:4">
      <c r="D42793"/>
    </row>
    <row r="42794" spans="4:4">
      <c r="D42794"/>
    </row>
    <row r="42795" spans="4:4">
      <c r="D42795"/>
    </row>
    <row r="42796" spans="4:4">
      <c r="D42796"/>
    </row>
    <row r="42797" spans="4:4">
      <c r="D42797"/>
    </row>
    <row r="42798" spans="4:4">
      <c r="D42798"/>
    </row>
    <row r="42799" spans="4:4">
      <c r="D42799"/>
    </row>
    <row r="42800" spans="4:4">
      <c r="D42800"/>
    </row>
    <row r="42801" spans="4:4">
      <c r="D42801"/>
    </row>
    <row r="42802" spans="4:4">
      <c r="D42802"/>
    </row>
    <row r="42803" spans="4:4">
      <c r="D42803"/>
    </row>
    <row r="42804" spans="4:4">
      <c r="D42804"/>
    </row>
    <row r="42805" spans="4:4">
      <c r="D42805"/>
    </row>
    <row r="42806" spans="4:4">
      <c r="D42806"/>
    </row>
    <row r="42807" spans="4:4">
      <c r="D42807"/>
    </row>
    <row r="42808" spans="4:4">
      <c r="D42808"/>
    </row>
    <row r="42809" spans="4:4">
      <c r="D42809"/>
    </row>
    <row r="42810" spans="4:4">
      <c r="D42810"/>
    </row>
    <row r="42811" spans="4:4">
      <c r="D42811"/>
    </row>
    <row r="42812" spans="4:4">
      <c r="D42812"/>
    </row>
    <row r="42813" spans="4:4">
      <c r="D42813"/>
    </row>
    <row r="42814" spans="4:4">
      <c r="D42814"/>
    </row>
    <row r="42815" spans="4:4">
      <c r="D42815"/>
    </row>
    <row r="42816" spans="4:4">
      <c r="D42816"/>
    </row>
    <row r="42817" spans="4:4">
      <c r="D42817"/>
    </row>
    <row r="42818" spans="4:4">
      <c r="D42818"/>
    </row>
    <row r="42819" spans="4:4">
      <c r="D42819"/>
    </row>
    <row r="42820" spans="4:4">
      <c r="D42820"/>
    </row>
    <row r="42821" spans="4:4">
      <c r="D42821"/>
    </row>
    <row r="42822" spans="4:4">
      <c r="D42822"/>
    </row>
    <row r="42823" spans="4:4">
      <c r="D42823"/>
    </row>
    <row r="42824" spans="4:4">
      <c r="D42824"/>
    </row>
    <row r="42825" spans="4:4">
      <c r="D42825"/>
    </row>
    <row r="42826" spans="4:4">
      <c r="D42826"/>
    </row>
    <row r="42827" spans="4:4">
      <c r="D42827"/>
    </row>
    <row r="42828" spans="4:4">
      <c r="D42828"/>
    </row>
    <row r="42829" spans="4:4">
      <c r="D42829"/>
    </row>
    <row r="42830" spans="4:4">
      <c r="D42830"/>
    </row>
    <row r="42831" spans="4:4">
      <c r="D42831"/>
    </row>
    <row r="42832" spans="4:4">
      <c r="D42832"/>
    </row>
    <row r="42833" spans="4:4">
      <c r="D42833"/>
    </row>
    <row r="42834" spans="4:4">
      <c r="D42834"/>
    </row>
    <row r="42835" spans="4:4">
      <c r="D42835"/>
    </row>
    <row r="42836" spans="4:4">
      <c r="D42836"/>
    </row>
    <row r="42837" spans="4:4">
      <c r="D42837"/>
    </row>
    <row r="42838" spans="4:4">
      <c r="D42838"/>
    </row>
    <row r="42839" spans="4:4">
      <c r="D42839"/>
    </row>
    <row r="42840" spans="4:4">
      <c r="D42840"/>
    </row>
    <row r="42841" spans="4:4">
      <c r="D42841"/>
    </row>
    <row r="42842" spans="4:4">
      <c r="D42842"/>
    </row>
    <row r="42843" spans="4:4">
      <c r="D42843"/>
    </row>
    <row r="42844" spans="4:4">
      <c r="D42844"/>
    </row>
    <row r="42845" spans="4:4">
      <c r="D42845"/>
    </row>
    <row r="42846" spans="4:4">
      <c r="D42846"/>
    </row>
    <row r="42847" spans="4:4">
      <c r="D42847"/>
    </row>
    <row r="42848" spans="4:4">
      <c r="D42848"/>
    </row>
    <row r="42849" spans="4:4">
      <c r="D42849"/>
    </row>
    <row r="42850" spans="4:4">
      <c r="D42850"/>
    </row>
    <row r="42851" spans="4:4">
      <c r="D42851"/>
    </row>
    <row r="42852" spans="4:4">
      <c r="D42852"/>
    </row>
    <row r="42853" spans="4:4">
      <c r="D42853"/>
    </row>
    <row r="42854" spans="4:4">
      <c r="D42854"/>
    </row>
    <row r="42855" spans="4:4">
      <c r="D42855"/>
    </row>
    <row r="42856" spans="4:4">
      <c r="D42856"/>
    </row>
    <row r="42857" spans="4:4">
      <c r="D42857"/>
    </row>
    <row r="42858" spans="4:4">
      <c r="D42858"/>
    </row>
    <row r="42859" spans="4:4">
      <c r="D42859"/>
    </row>
    <row r="42860" spans="4:4">
      <c r="D42860"/>
    </row>
    <row r="42861" spans="4:4">
      <c r="D42861"/>
    </row>
    <row r="42862" spans="4:4">
      <c r="D42862"/>
    </row>
    <row r="42863" spans="4:4">
      <c r="D42863"/>
    </row>
    <row r="42864" spans="4:4">
      <c r="D42864"/>
    </row>
    <row r="42865" spans="4:4">
      <c r="D42865"/>
    </row>
    <row r="42866" spans="4:4">
      <c r="D42866"/>
    </row>
    <row r="42867" spans="4:4">
      <c r="D42867"/>
    </row>
    <row r="42868" spans="4:4">
      <c r="D42868"/>
    </row>
    <row r="42869" spans="4:4">
      <c r="D42869"/>
    </row>
    <row r="42870" spans="4:4">
      <c r="D42870"/>
    </row>
    <row r="42871" spans="4:4">
      <c r="D42871"/>
    </row>
    <row r="42872" spans="4:4">
      <c r="D42872"/>
    </row>
    <row r="42873" spans="4:4">
      <c r="D42873"/>
    </row>
    <row r="42874" spans="4:4">
      <c r="D42874"/>
    </row>
    <row r="42875" spans="4:4">
      <c r="D42875"/>
    </row>
    <row r="42876" spans="4:4">
      <c r="D42876"/>
    </row>
    <row r="42877" spans="4:4">
      <c r="D42877"/>
    </row>
    <row r="42878" spans="4:4">
      <c r="D42878"/>
    </row>
    <row r="42879" spans="4:4">
      <c r="D42879"/>
    </row>
    <row r="42880" spans="4:4">
      <c r="D42880"/>
    </row>
    <row r="42881" spans="4:4">
      <c r="D42881"/>
    </row>
    <row r="42882" spans="4:4">
      <c r="D42882"/>
    </row>
    <row r="42883" spans="4:4">
      <c r="D42883"/>
    </row>
    <row r="42884" spans="4:4">
      <c r="D42884"/>
    </row>
    <row r="42885" spans="4:4">
      <c r="D42885"/>
    </row>
    <row r="42886" spans="4:4">
      <c r="D42886"/>
    </row>
    <row r="42887" spans="4:4">
      <c r="D42887"/>
    </row>
    <row r="42888" spans="4:4">
      <c r="D42888"/>
    </row>
    <row r="42889" spans="4:4">
      <c r="D42889"/>
    </row>
    <row r="42890" spans="4:4">
      <c r="D42890"/>
    </row>
    <row r="42891" spans="4:4">
      <c r="D42891"/>
    </row>
    <row r="42892" spans="4:4">
      <c r="D42892"/>
    </row>
    <row r="42893" spans="4:4">
      <c r="D42893"/>
    </row>
    <row r="42894" spans="4:4">
      <c r="D42894"/>
    </row>
    <row r="42895" spans="4:4">
      <c r="D42895"/>
    </row>
    <row r="42896" spans="4:4">
      <c r="D42896"/>
    </row>
    <row r="42897" spans="4:4">
      <c r="D42897"/>
    </row>
    <row r="42898" spans="4:4">
      <c r="D42898"/>
    </row>
    <row r="42899" spans="4:4">
      <c r="D42899"/>
    </row>
    <row r="42900" spans="4:4">
      <c r="D42900"/>
    </row>
    <row r="42901" spans="4:4">
      <c r="D42901"/>
    </row>
    <row r="42902" spans="4:4">
      <c r="D42902"/>
    </row>
    <row r="42903" spans="4:4">
      <c r="D42903"/>
    </row>
    <row r="42904" spans="4:4">
      <c r="D42904"/>
    </row>
    <row r="42905" spans="4:4">
      <c r="D42905"/>
    </row>
    <row r="42906" spans="4:4">
      <c r="D42906"/>
    </row>
    <row r="42907" spans="4:4">
      <c r="D42907"/>
    </row>
    <row r="42908" spans="4:4">
      <c r="D42908"/>
    </row>
    <row r="42909" spans="4:4">
      <c r="D42909"/>
    </row>
    <row r="42910" spans="4:4">
      <c r="D42910"/>
    </row>
    <row r="42911" spans="4:4">
      <c r="D42911"/>
    </row>
    <row r="42912" spans="4:4">
      <c r="D42912"/>
    </row>
    <row r="42913" spans="4:4">
      <c r="D42913"/>
    </row>
    <row r="42914" spans="4:4">
      <c r="D42914"/>
    </row>
    <row r="42915" spans="4:4">
      <c r="D42915"/>
    </row>
    <row r="42916" spans="4:4">
      <c r="D42916"/>
    </row>
    <row r="42917" spans="4:4">
      <c r="D42917"/>
    </row>
    <row r="42918" spans="4:4">
      <c r="D42918"/>
    </row>
    <row r="42919" spans="4:4">
      <c r="D42919"/>
    </row>
    <row r="42920" spans="4:4">
      <c r="D42920"/>
    </row>
    <row r="42921" spans="4:4">
      <c r="D42921"/>
    </row>
    <row r="42922" spans="4:4">
      <c r="D42922"/>
    </row>
    <row r="42923" spans="4:4">
      <c r="D42923"/>
    </row>
    <row r="42924" spans="4:4">
      <c r="D42924"/>
    </row>
    <row r="42925" spans="4:4">
      <c r="D42925"/>
    </row>
    <row r="42926" spans="4:4">
      <c r="D42926"/>
    </row>
    <row r="42927" spans="4:4">
      <c r="D42927"/>
    </row>
    <row r="42928" spans="4:4">
      <c r="D42928"/>
    </row>
    <row r="42929" spans="4:4">
      <c r="D42929"/>
    </row>
    <row r="42930" spans="4:4">
      <c r="D42930"/>
    </row>
    <row r="42931" spans="4:4">
      <c r="D42931"/>
    </row>
    <row r="42932" spans="4:4">
      <c r="D42932"/>
    </row>
    <row r="42933" spans="4:4">
      <c r="D42933"/>
    </row>
    <row r="42934" spans="4:4">
      <c r="D42934"/>
    </row>
    <row r="42935" spans="4:4">
      <c r="D42935"/>
    </row>
    <row r="42936" spans="4:4">
      <c r="D42936"/>
    </row>
    <row r="42937" spans="4:4">
      <c r="D42937"/>
    </row>
    <row r="42938" spans="4:4">
      <c r="D42938"/>
    </row>
    <row r="42939" spans="4:4">
      <c r="D42939"/>
    </row>
    <row r="42940" spans="4:4">
      <c r="D42940"/>
    </row>
    <row r="42941" spans="4:4">
      <c r="D42941"/>
    </row>
    <row r="42942" spans="4:4">
      <c r="D42942"/>
    </row>
    <row r="42943" spans="4:4">
      <c r="D42943"/>
    </row>
    <row r="42944" spans="4:4">
      <c r="D42944"/>
    </row>
    <row r="42945" spans="4:4">
      <c r="D42945"/>
    </row>
    <row r="42946" spans="4:4">
      <c r="D42946"/>
    </row>
    <row r="42947" spans="4:4">
      <c r="D42947"/>
    </row>
    <row r="42948" spans="4:4">
      <c r="D42948"/>
    </row>
    <row r="42949" spans="4:4">
      <c r="D42949"/>
    </row>
    <row r="42950" spans="4:4">
      <c r="D42950"/>
    </row>
    <row r="42951" spans="4:4">
      <c r="D42951"/>
    </row>
    <row r="42952" spans="4:4">
      <c r="D42952"/>
    </row>
    <row r="42953" spans="4:4">
      <c r="D42953"/>
    </row>
    <row r="42954" spans="4:4">
      <c r="D42954"/>
    </row>
    <row r="42955" spans="4:4">
      <c r="D42955"/>
    </row>
    <row r="42956" spans="4:4">
      <c r="D42956"/>
    </row>
    <row r="42957" spans="4:4">
      <c r="D42957"/>
    </row>
    <row r="42958" spans="4:4">
      <c r="D42958"/>
    </row>
    <row r="42959" spans="4:4">
      <c r="D42959"/>
    </row>
    <row r="42960" spans="4:4">
      <c r="D42960"/>
    </row>
    <row r="42961" spans="4:4">
      <c r="D42961"/>
    </row>
    <row r="42962" spans="4:4">
      <c r="D42962"/>
    </row>
    <row r="42963" spans="4:4">
      <c r="D42963"/>
    </row>
    <row r="42964" spans="4:4">
      <c r="D42964"/>
    </row>
    <row r="42965" spans="4:4">
      <c r="D42965"/>
    </row>
    <row r="42966" spans="4:4">
      <c r="D42966"/>
    </row>
    <row r="42967" spans="4:4">
      <c r="D42967"/>
    </row>
    <row r="42968" spans="4:4">
      <c r="D42968"/>
    </row>
    <row r="42969" spans="4:4">
      <c r="D42969"/>
    </row>
    <row r="42970" spans="4:4">
      <c r="D42970"/>
    </row>
    <row r="42971" spans="4:4">
      <c r="D42971"/>
    </row>
    <row r="42972" spans="4:4">
      <c r="D42972"/>
    </row>
    <row r="42973" spans="4:4">
      <c r="D42973"/>
    </row>
    <row r="42974" spans="4:4">
      <c r="D42974"/>
    </row>
    <row r="42975" spans="4:4">
      <c r="D42975"/>
    </row>
    <row r="42976" spans="4:4">
      <c r="D42976"/>
    </row>
    <row r="42977" spans="4:4">
      <c r="D42977"/>
    </row>
    <row r="42978" spans="4:4">
      <c r="D42978"/>
    </row>
    <row r="42979" spans="4:4">
      <c r="D42979"/>
    </row>
    <row r="42980" spans="4:4">
      <c r="D42980"/>
    </row>
    <row r="42981" spans="4:4">
      <c r="D42981"/>
    </row>
    <row r="42982" spans="4:4">
      <c r="D42982"/>
    </row>
    <row r="42983" spans="4:4">
      <c r="D42983"/>
    </row>
    <row r="42984" spans="4:4">
      <c r="D42984"/>
    </row>
    <row r="42985" spans="4:4">
      <c r="D42985"/>
    </row>
    <row r="42986" spans="4:4">
      <c r="D42986"/>
    </row>
    <row r="42987" spans="4:4">
      <c r="D42987"/>
    </row>
    <row r="42988" spans="4:4">
      <c r="D42988"/>
    </row>
    <row r="42989" spans="4:4">
      <c r="D42989"/>
    </row>
    <row r="42990" spans="4:4">
      <c r="D42990"/>
    </row>
    <row r="42991" spans="4:4">
      <c r="D42991"/>
    </row>
    <row r="42992" spans="4:4">
      <c r="D42992"/>
    </row>
    <row r="42993" spans="4:4">
      <c r="D42993"/>
    </row>
    <row r="42994" spans="4:4">
      <c r="D42994"/>
    </row>
    <row r="42995" spans="4:4">
      <c r="D42995"/>
    </row>
    <row r="42996" spans="4:4">
      <c r="D42996"/>
    </row>
    <row r="42997" spans="4:4">
      <c r="D42997"/>
    </row>
    <row r="42998" spans="4:4">
      <c r="D42998"/>
    </row>
    <row r="42999" spans="4:4">
      <c r="D42999"/>
    </row>
    <row r="43000" spans="4:4">
      <c r="D43000"/>
    </row>
    <row r="43001" spans="4:4">
      <c r="D43001"/>
    </row>
    <row r="43002" spans="4:4">
      <c r="D43002"/>
    </row>
    <row r="43003" spans="4:4">
      <c r="D43003"/>
    </row>
    <row r="43004" spans="4:4">
      <c r="D43004"/>
    </row>
    <row r="43005" spans="4:4">
      <c r="D43005"/>
    </row>
    <row r="43006" spans="4:4">
      <c r="D43006"/>
    </row>
    <row r="43007" spans="4:4">
      <c r="D43007"/>
    </row>
    <row r="43008" spans="4:4">
      <c r="D43008"/>
    </row>
    <row r="43009" spans="4:4">
      <c r="D43009"/>
    </row>
    <row r="43010" spans="4:4">
      <c r="D43010"/>
    </row>
    <row r="43011" spans="4:4">
      <c r="D43011"/>
    </row>
    <row r="43012" spans="4:4">
      <c r="D43012"/>
    </row>
    <row r="43013" spans="4:4">
      <c r="D43013"/>
    </row>
    <row r="43014" spans="4:4">
      <c r="D43014"/>
    </row>
    <row r="43015" spans="4:4">
      <c r="D43015"/>
    </row>
    <row r="43016" spans="4:4">
      <c r="D43016"/>
    </row>
    <row r="43017" spans="4:4">
      <c r="D43017"/>
    </row>
    <row r="43018" spans="4:4">
      <c r="D43018"/>
    </row>
    <row r="43019" spans="4:4">
      <c r="D43019"/>
    </row>
    <row r="43020" spans="4:4">
      <c r="D43020"/>
    </row>
    <row r="43021" spans="4:4">
      <c r="D43021"/>
    </row>
    <row r="43022" spans="4:4">
      <c r="D43022"/>
    </row>
    <row r="43023" spans="4:4">
      <c r="D43023"/>
    </row>
    <row r="43024" spans="4:4">
      <c r="D43024"/>
    </row>
    <row r="43025" spans="4:4">
      <c r="D43025"/>
    </row>
    <row r="43026" spans="4:4">
      <c r="D43026"/>
    </row>
    <row r="43027" spans="4:4">
      <c r="D43027"/>
    </row>
    <row r="43028" spans="4:4">
      <c r="D43028"/>
    </row>
    <row r="43029" spans="4:4">
      <c r="D43029"/>
    </row>
    <row r="43030" spans="4:4">
      <c r="D43030"/>
    </row>
    <row r="43031" spans="4:4">
      <c r="D43031"/>
    </row>
    <row r="43032" spans="4:4">
      <c r="D43032"/>
    </row>
    <row r="43033" spans="4:4">
      <c r="D43033"/>
    </row>
    <row r="43034" spans="4:4">
      <c r="D43034"/>
    </row>
    <row r="43035" spans="4:4">
      <c r="D43035"/>
    </row>
    <row r="43036" spans="4:4">
      <c r="D43036"/>
    </row>
    <row r="43037" spans="4:4">
      <c r="D43037"/>
    </row>
    <row r="43038" spans="4:4">
      <c r="D43038"/>
    </row>
    <row r="43039" spans="4:4">
      <c r="D43039"/>
    </row>
    <row r="43040" spans="4:4">
      <c r="D43040"/>
    </row>
    <row r="43041" spans="4:4">
      <c r="D43041"/>
    </row>
    <row r="43042" spans="4:4">
      <c r="D43042"/>
    </row>
    <row r="43043" spans="4:4">
      <c r="D43043"/>
    </row>
    <row r="43044" spans="4:4">
      <c r="D43044"/>
    </row>
    <row r="43045" spans="4:4">
      <c r="D43045"/>
    </row>
    <row r="43046" spans="4:4">
      <c r="D43046"/>
    </row>
    <row r="43047" spans="4:4">
      <c r="D43047"/>
    </row>
    <row r="43048" spans="4:4">
      <c r="D43048"/>
    </row>
    <row r="43049" spans="4:4">
      <c r="D43049"/>
    </row>
    <row r="43050" spans="4:4">
      <c r="D43050"/>
    </row>
    <row r="43051" spans="4:4">
      <c r="D43051"/>
    </row>
    <row r="43052" spans="4:4">
      <c r="D43052"/>
    </row>
    <row r="43053" spans="4:4">
      <c r="D43053"/>
    </row>
    <row r="43054" spans="4:4">
      <c r="D43054"/>
    </row>
    <row r="43055" spans="4:4">
      <c r="D43055"/>
    </row>
    <row r="43056" spans="4:4">
      <c r="D43056"/>
    </row>
    <row r="43057" spans="4:4">
      <c r="D43057"/>
    </row>
    <row r="43058" spans="4:4">
      <c r="D43058"/>
    </row>
    <row r="43059" spans="4:4">
      <c r="D43059"/>
    </row>
    <row r="43060" spans="4:4">
      <c r="D43060"/>
    </row>
    <row r="43061" spans="4:4">
      <c r="D43061"/>
    </row>
    <row r="43062" spans="4:4">
      <c r="D43062"/>
    </row>
    <row r="43063" spans="4:4">
      <c r="D43063"/>
    </row>
    <row r="43064" spans="4:4">
      <c r="D43064"/>
    </row>
    <row r="43065" spans="4:4">
      <c r="D43065"/>
    </row>
    <row r="43066" spans="4:4">
      <c r="D43066"/>
    </row>
    <row r="43067" spans="4:4">
      <c r="D43067"/>
    </row>
    <row r="43068" spans="4:4">
      <c r="D43068"/>
    </row>
    <row r="43069" spans="4:4">
      <c r="D43069"/>
    </row>
    <row r="43070" spans="4:4">
      <c r="D43070"/>
    </row>
    <row r="43071" spans="4:4">
      <c r="D43071"/>
    </row>
    <row r="43072" spans="4:4">
      <c r="D43072"/>
    </row>
    <row r="43073" spans="4:4">
      <c r="D43073"/>
    </row>
    <row r="43074" spans="4:4">
      <c r="D43074"/>
    </row>
    <row r="43075" spans="4:4">
      <c r="D43075"/>
    </row>
    <row r="43076" spans="4:4">
      <c r="D43076"/>
    </row>
    <row r="43077" spans="4:4">
      <c r="D43077"/>
    </row>
    <row r="43078" spans="4:4">
      <c r="D43078"/>
    </row>
    <row r="43079" spans="4:4">
      <c r="D43079"/>
    </row>
    <row r="43080" spans="4:4">
      <c r="D43080"/>
    </row>
    <row r="43081" spans="4:4">
      <c r="D43081"/>
    </row>
    <row r="43082" spans="4:4">
      <c r="D43082"/>
    </row>
    <row r="43083" spans="4:4">
      <c r="D43083"/>
    </row>
    <row r="43084" spans="4:4">
      <c r="D43084"/>
    </row>
    <row r="43085" spans="4:4">
      <c r="D43085"/>
    </row>
    <row r="43086" spans="4:4">
      <c r="D43086"/>
    </row>
    <row r="43087" spans="4:4">
      <c r="D43087"/>
    </row>
    <row r="43088" spans="4:4">
      <c r="D43088"/>
    </row>
    <row r="43089" spans="4:4">
      <c r="D43089"/>
    </row>
    <row r="43090" spans="4:4">
      <c r="D43090"/>
    </row>
    <row r="43091" spans="4:4">
      <c r="D43091"/>
    </row>
    <row r="43092" spans="4:4">
      <c r="D43092"/>
    </row>
    <row r="43093" spans="4:4">
      <c r="D43093"/>
    </row>
    <row r="43094" spans="4:4">
      <c r="D43094"/>
    </row>
    <row r="43095" spans="4:4">
      <c r="D43095"/>
    </row>
    <row r="43096" spans="4:4">
      <c r="D43096"/>
    </row>
    <row r="43097" spans="4:4">
      <c r="D43097"/>
    </row>
    <row r="43098" spans="4:4">
      <c r="D43098"/>
    </row>
    <row r="43099" spans="4:4">
      <c r="D43099"/>
    </row>
    <row r="43100" spans="4:4">
      <c r="D43100"/>
    </row>
    <row r="43101" spans="4:4">
      <c r="D43101"/>
    </row>
    <row r="43102" spans="4:4">
      <c r="D43102"/>
    </row>
    <row r="43103" spans="4:4">
      <c r="D43103"/>
    </row>
    <row r="43104" spans="4:4">
      <c r="D43104"/>
    </row>
    <row r="43105" spans="4:4">
      <c r="D43105"/>
    </row>
    <row r="43106" spans="4:4">
      <c r="D43106"/>
    </row>
    <row r="43107" spans="4:4">
      <c r="D43107"/>
    </row>
    <row r="43108" spans="4:4">
      <c r="D43108"/>
    </row>
    <row r="43109" spans="4:4">
      <c r="D43109"/>
    </row>
    <row r="43110" spans="4:4">
      <c r="D43110"/>
    </row>
    <row r="43111" spans="4:4">
      <c r="D43111"/>
    </row>
    <row r="43112" spans="4:4">
      <c r="D43112"/>
    </row>
    <row r="43113" spans="4:4">
      <c r="D43113"/>
    </row>
    <row r="43114" spans="4:4">
      <c r="D43114"/>
    </row>
    <row r="43115" spans="4:4">
      <c r="D43115"/>
    </row>
    <row r="43116" spans="4:4">
      <c r="D43116"/>
    </row>
    <row r="43117" spans="4:4">
      <c r="D43117"/>
    </row>
    <row r="43118" spans="4:4">
      <c r="D43118"/>
    </row>
    <row r="43119" spans="4:4">
      <c r="D43119"/>
    </row>
    <row r="43120" spans="4:4">
      <c r="D43120"/>
    </row>
    <row r="43121" spans="4:4">
      <c r="D43121"/>
    </row>
    <row r="43122" spans="4:4">
      <c r="D43122"/>
    </row>
    <row r="43123" spans="4:4">
      <c r="D43123"/>
    </row>
    <row r="43124" spans="4:4">
      <c r="D43124"/>
    </row>
    <row r="43125" spans="4:4">
      <c r="D43125"/>
    </row>
    <row r="43126" spans="4:4">
      <c r="D43126"/>
    </row>
    <row r="43127" spans="4:4">
      <c r="D43127"/>
    </row>
    <row r="43128" spans="4:4">
      <c r="D43128"/>
    </row>
    <row r="43129" spans="4:4">
      <c r="D43129"/>
    </row>
    <row r="43130" spans="4:4">
      <c r="D43130"/>
    </row>
    <row r="43131" spans="4:4">
      <c r="D43131"/>
    </row>
    <row r="43132" spans="4:4">
      <c r="D43132"/>
    </row>
    <row r="43133" spans="4:4">
      <c r="D43133"/>
    </row>
    <row r="43134" spans="4:4">
      <c r="D43134"/>
    </row>
    <row r="43135" spans="4:4">
      <c r="D43135"/>
    </row>
    <row r="43136" spans="4:4">
      <c r="D43136"/>
    </row>
    <row r="43137" spans="4:4">
      <c r="D43137"/>
    </row>
    <row r="43138" spans="4:4">
      <c r="D43138"/>
    </row>
    <row r="43139" spans="4:4">
      <c r="D43139"/>
    </row>
    <row r="43140" spans="4:4">
      <c r="D43140"/>
    </row>
    <row r="43141" spans="4:4">
      <c r="D43141"/>
    </row>
    <row r="43142" spans="4:4">
      <c r="D43142"/>
    </row>
    <row r="43143" spans="4:4">
      <c r="D43143"/>
    </row>
    <row r="43144" spans="4:4">
      <c r="D43144"/>
    </row>
    <row r="43145" spans="4:4">
      <c r="D43145"/>
    </row>
    <row r="43146" spans="4:4">
      <c r="D43146"/>
    </row>
    <row r="43147" spans="4:4">
      <c r="D43147"/>
    </row>
    <row r="43148" spans="4:4">
      <c r="D43148"/>
    </row>
    <row r="43149" spans="4:4">
      <c r="D43149"/>
    </row>
    <row r="43150" spans="4:4">
      <c r="D43150"/>
    </row>
    <row r="43151" spans="4:4">
      <c r="D43151"/>
    </row>
    <row r="43152" spans="4:4">
      <c r="D43152"/>
    </row>
    <row r="43153" spans="4:4">
      <c r="D43153"/>
    </row>
    <row r="43154" spans="4:4">
      <c r="D43154"/>
    </row>
    <row r="43155" spans="4:4">
      <c r="D43155"/>
    </row>
    <row r="43156" spans="4:4">
      <c r="D43156"/>
    </row>
    <row r="43157" spans="4:4">
      <c r="D43157"/>
    </row>
    <row r="43158" spans="4:4">
      <c r="D43158"/>
    </row>
    <row r="43159" spans="4:4">
      <c r="D43159"/>
    </row>
    <row r="43160" spans="4:4">
      <c r="D43160"/>
    </row>
    <row r="43161" spans="4:4">
      <c r="D43161"/>
    </row>
    <row r="43162" spans="4:4">
      <c r="D43162"/>
    </row>
    <row r="43163" spans="4:4">
      <c r="D43163"/>
    </row>
    <row r="43164" spans="4:4">
      <c r="D43164"/>
    </row>
    <row r="43165" spans="4:4">
      <c r="D43165"/>
    </row>
    <row r="43166" spans="4:4">
      <c r="D43166"/>
    </row>
    <row r="43167" spans="4:4">
      <c r="D43167"/>
    </row>
    <row r="43168" spans="4:4">
      <c r="D43168"/>
    </row>
    <row r="43169" spans="4:4">
      <c r="D43169"/>
    </row>
    <row r="43170" spans="4:4">
      <c r="D43170"/>
    </row>
    <row r="43171" spans="4:4">
      <c r="D43171"/>
    </row>
    <row r="43172" spans="4:4">
      <c r="D43172"/>
    </row>
    <row r="43173" spans="4:4">
      <c r="D43173"/>
    </row>
    <row r="43174" spans="4:4">
      <c r="D43174"/>
    </row>
    <row r="43175" spans="4:4">
      <c r="D43175"/>
    </row>
    <row r="43176" spans="4:4">
      <c r="D43176"/>
    </row>
    <row r="43177" spans="4:4">
      <c r="D43177"/>
    </row>
    <row r="43178" spans="4:4">
      <c r="D43178"/>
    </row>
    <row r="43179" spans="4:4">
      <c r="D43179"/>
    </row>
    <row r="43180" spans="4:4">
      <c r="D43180"/>
    </row>
    <row r="43181" spans="4:4">
      <c r="D43181"/>
    </row>
    <row r="43182" spans="4:4">
      <c r="D43182"/>
    </row>
    <row r="43183" spans="4:4">
      <c r="D43183"/>
    </row>
    <row r="43184" spans="4:4">
      <c r="D43184"/>
    </row>
    <row r="43185" spans="4:4">
      <c r="D43185"/>
    </row>
    <row r="43186" spans="4:4">
      <c r="D43186"/>
    </row>
    <row r="43187" spans="4:4">
      <c r="D43187"/>
    </row>
    <row r="43188" spans="4:4">
      <c r="D43188"/>
    </row>
    <row r="43189" spans="4:4">
      <c r="D43189"/>
    </row>
    <row r="43190" spans="4:4">
      <c r="D43190"/>
    </row>
    <row r="43191" spans="4:4">
      <c r="D43191"/>
    </row>
    <row r="43192" spans="4:4">
      <c r="D43192"/>
    </row>
    <row r="43193" spans="4:4">
      <c r="D43193"/>
    </row>
    <row r="43194" spans="4:4">
      <c r="D43194"/>
    </row>
    <row r="43195" spans="4:4">
      <c r="D43195"/>
    </row>
    <row r="43196" spans="4:4">
      <c r="D43196"/>
    </row>
    <row r="43197" spans="4:4">
      <c r="D43197"/>
    </row>
    <row r="43198" spans="4:4">
      <c r="D43198"/>
    </row>
    <row r="43199" spans="4:4">
      <c r="D43199"/>
    </row>
    <row r="43200" spans="4:4">
      <c r="D43200"/>
    </row>
    <row r="43201" spans="4:4">
      <c r="D43201"/>
    </row>
    <row r="43202" spans="4:4">
      <c r="D43202"/>
    </row>
    <row r="43203" spans="4:4">
      <c r="D43203"/>
    </row>
    <row r="43204" spans="4:4">
      <c r="D43204"/>
    </row>
    <row r="43205" spans="4:4">
      <c r="D43205"/>
    </row>
    <row r="43206" spans="4:4">
      <c r="D43206"/>
    </row>
    <row r="43207" spans="4:4">
      <c r="D43207"/>
    </row>
    <row r="43208" spans="4:4">
      <c r="D43208"/>
    </row>
    <row r="43209" spans="4:4">
      <c r="D43209"/>
    </row>
    <row r="43210" spans="4:4">
      <c r="D43210"/>
    </row>
    <row r="43211" spans="4:4">
      <c r="D43211"/>
    </row>
    <row r="43212" spans="4:4">
      <c r="D43212"/>
    </row>
    <row r="43213" spans="4:4">
      <c r="D43213"/>
    </row>
    <row r="43214" spans="4:4">
      <c r="D43214"/>
    </row>
    <row r="43215" spans="4:4">
      <c r="D43215"/>
    </row>
    <row r="43216" spans="4:4">
      <c r="D43216"/>
    </row>
    <row r="43217" spans="4:4">
      <c r="D43217"/>
    </row>
    <row r="43218" spans="4:4">
      <c r="D43218"/>
    </row>
    <row r="43219" spans="4:4">
      <c r="D43219"/>
    </row>
    <row r="43220" spans="4:4">
      <c r="D43220"/>
    </row>
    <row r="43221" spans="4:4">
      <c r="D43221"/>
    </row>
    <row r="43222" spans="4:4">
      <c r="D43222"/>
    </row>
    <row r="43223" spans="4:4">
      <c r="D43223"/>
    </row>
    <row r="43224" spans="4:4">
      <c r="D43224"/>
    </row>
    <row r="43225" spans="4:4">
      <c r="D43225"/>
    </row>
    <row r="43226" spans="4:4">
      <c r="D43226"/>
    </row>
    <row r="43227" spans="4:4">
      <c r="D43227"/>
    </row>
    <row r="43228" spans="4:4">
      <c r="D43228"/>
    </row>
    <row r="43229" spans="4:4">
      <c r="D43229"/>
    </row>
    <row r="43230" spans="4:4">
      <c r="D43230"/>
    </row>
    <row r="43231" spans="4:4">
      <c r="D43231"/>
    </row>
    <row r="43232" spans="4:4">
      <c r="D43232"/>
    </row>
    <row r="43233" spans="4:4">
      <c r="D43233"/>
    </row>
    <row r="43234" spans="4:4">
      <c r="D43234"/>
    </row>
    <row r="43235" spans="4:4">
      <c r="D43235"/>
    </row>
    <row r="43236" spans="4:4">
      <c r="D43236"/>
    </row>
    <row r="43237" spans="4:4">
      <c r="D43237"/>
    </row>
    <row r="43238" spans="4:4">
      <c r="D43238"/>
    </row>
    <row r="43239" spans="4:4">
      <c r="D43239"/>
    </row>
    <row r="43240" spans="4:4">
      <c r="D43240"/>
    </row>
    <row r="43241" spans="4:4">
      <c r="D43241"/>
    </row>
    <row r="43242" spans="4:4">
      <c r="D43242"/>
    </row>
    <row r="43243" spans="4:4">
      <c r="D43243"/>
    </row>
    <row r="43244" spans="4:4">
      <c r="D43244"/>
    </row>
    <row r="43245" spans="4:4">
      <c r="D43245"/>
    </row>
    <row r="43246" spans="4:4">
      <c r="D43246"/>
    </row>
    <row r="43247" spans="4:4">
      <c r="D43247"/>
    </row>
    <row r="43248" spans="4:4">
      <c r="D43248"/>
    </row>
    <row r="43249" spans="4:4">
      <c r="D43249"/>
    </row>
    <row r="43250" spans="4:4">
      <c r="D43250"/>
    </row>
    <row r="43251" spans="4:4">
      <c r="D43251"/>
    </row>
    <row r="43252" spans="4:4">
      <c r="D43252"/>
    </row>
    <row r="43253" spans="4:4">
      <c r="D43253"/>
    </row>
    <row r="43254" spans="4:4">
      <c r="D43254"/>
    </row>
    <row r="43255" spans="4:4">
      <c r="D43255"/>
    </row>
    <row r="43256" spans="4:4">
      <c r="D43256"/>
    </row>
    <row r="43257" spans="4:4">
      <c r="D43257"/>
    </row>
    <row r="43258" spans="4:4">
      <c r="D43258"/>
    </row>
    <row r="43259" spans="4:4">
      <c r="D43259"/>
    </row>
    <row r="43260" spans="4:4">
      <c r="D43260"/>
    </row>
    <row r="43261" spans="4:4">
      <c r="D43261"/>
    </row>
    <row r="43262" spans="4:4">
      <c r="D43262"/>
    </row>
    <row r="43263" spans="4:4">
      <c r="D43263"/>
    </row>
    <row r="43264" spans="4:4">
      <c r="D43264"/>
    </row>
    <row r="43265" spans="4:4">
      <c r="D43265"/>
    </row>
    <row r="43266" spans="4:4">
      <c r="D43266"/>
    </row>
    <row r="43267" spans="4:4">
      <c r="D43267"/>
    </row>
    <row r="43268" spans="4:4">
      <c r="D43268"/>
    </row>
    <row r="43269" spans="4:4">
      <c r="D43269"/>
    </row>
    <row r="43270" spans="4:4">
      <c r="D43270"/>
    </row>
    <row r="43271" spans="4:4">
      <c r="D43271"/>
    </row>
    <row r="43272" spans="4:4">
      <c r="D43272"/>
    </row>
    <row r="43273" spans="4:4">
      <c r="D43273"/>
    </row>
    <row r="43274" spans="4:4">
      <c r="D43274"/>
    </row>
    <row r="43275" spans="4:4">
      <c r="D43275"/>
    </row>
    <row r="43276" spans="4:4">
      <c r="D43276"/>
    </row>
    <row r="43277" spans="4:4">
      <c r="D43277"/>
    </row>
    <row r="43278" spans="4:4">
      <c r="D43278"/>
    </row>
    <row r="43279" spans="4:4">
      <c r="D43279"/>
    </row>
    <row r="43280" spans="4:4">
      <c r="D43280"/>
    </row>
    <row r="43281" spans="4:4">
      <c r="D43281"/>
    </row>
    <row r="43282" spans="4:4">
      <c r="D43282"/>
    </row>
    <row r="43283" spans="4:4">
      <c r="D43283"/>
    </row>
    <row r="43284" spans="4:4">
      <c r="D43284"/>
    </row>
    <row r="43285" spans="4:4">
      <c r="D43285"/>
    </row>
    <row r="43286" spans="4:4">
      <c r="D43286"/>
    </row>
    <row r="43287" spans="4:4">
      <c r="D43287"/>
    </row>
    <row r="43288" spans="4:4">
      <c r="D43288"/>
    </row>
    <row r="43289" spans="4:4">
      <c r="D43289"/>
    </row>
    <row r="43290" spans="4:4">
      <c r="D43290"/>
    </row>
    <row r="43291" spans="4:4">
      <c r="D43291"/>
    </row>
    <row r="43292" spans="4:4">
      <c r="D43292"/>
    </row>
    <row r="43293" spans="4:4">
      <c r="D43293"/>
    </row>
    <row r="43294" spans="4:4">
      <c r="D43294"/>
    </row>
    <row r="43295" spans="4:4">
      <c r="D43295"/>
    </row>
    <row r="43296" spans="4:4">
      <c r="D43296"/>
    </row>
    <row r="43297" spans="4:4">
      <c r="D43297"/>
    </row>
    <row r="43298" spans="4:4">
      <c r="D43298"/>
    </row>
    <row r="43299" spans="4:4">
      <c r="D43299"/>
    </row>
    <row r="43300" spans="4:4">
      <c r="D43300"/>
    </row>
    <row r="43301" spans="4:4">
      <c r="D43301"/>
    </row>
    <row r="43302" spans="4:4">
      <c r="D43302"/>
    </row>
    <row r="43303" spans="4:4">
      <c r="D43303"/>
    </row>
    <row r="43304" spans="4:4">
      <c r="D43304"/>
    </row>
    <row r="43305" spans="4:4">
      <c r="D43305"/>
    </row>
    <row r="43306" spans="4:4">
      <c r="D43306"/>
    </row>
    <row r="43307" spans="4:4">
      <c r="D43307"/>
    </row>
    <row r="43308" spans="4:4">
      <c r="D43308"/>
    </row>
    <row r="43309" spans="4:4">
      <c r="D43309"/>
    </row>
    <row r="43310" spans="4:4">
      <c r="D43310"/>
    </row>
    <row r="43311" spans="4:4">
      <c r="D43311"/>
    </row>
    <row r="43312" spans="4:4">
      <c r="D43312"/>
    </row>
    <row r="43313" spans="4:4">
      <c r="D43313"/>
    </row>
    <row r="43314" spans="4:4">
      <c r="D43314"/>
    </row>
    <row r="43315" spans="4:4">
      <c r="D43315"/>
    </row>
    <row r="43316" spans="4:4">
      <c r="D43316"/>
    </row>
    <row r="43317" spans="4:4">
      <c r="D43317"/>
    </row>
    <row r="43318" spans="4:4">
      <c r="D43318"/>
    </row>
    <row r="43319" spans="4:4">
      <c r="D43319"/>
    </row>
    <row r="43320" spans="4:4">
      <c r="D43320"/>
    </row>
    <row r="43321" spans="4:4">
      <c r="D43321"/>
    </row>
    <row r="43322" spans="4:4">
      <c r="D43322"/>
    </row>
    <row r="43323" spans="4:4">
      <c r="D43323"/>
    </row>
    <row r="43324" spans="4:4">
      <c r="D43324"/>
    </row>
    <row r="43325" spans="4:4">
      <c r="D43325"/>
    </row>
    <row r="43326" spans="4:4">
      <c r="D43326"/>
    </row>
    <row r="43327" spans="4:4">
      <c r="D43327"/>
    </row>
    <row r="43328" spans="4:4">
      <c r="D43328"/>
    </row>
    <row r="43329" spans="4:4">
      <c r="D43329"/>
    </row>
    <row r="43330" spans="4:4">
      <c r="D43330"/>
    </row>
    <row r="43331" spans="4:4">
      <c r="D43331"/>
    </row>
    <row r="43332" spans="4:4">
      <c r="D43332"/>
    </row>
    <row r="43333" spans="4:4">
      <c r="D43333"/>
    </row>
    <row r="43334" spans="4:4">
      <c r="D43334"/>
    </row>
    <row r="43335" spans="4:4">
      <c r="D43335"/>
    </row>
    <row r="43336" spans="4:4">
      <c r="D43336"/>
    </row>
    <row r="43337" spans="4:4">
      <c r="D43337"/>
    </row>
    <row r="43338" spans="4:4">
      <c r="D43338"/>
    </row>
    <row r="43339" spans="4:4">
      <c r="D43339"/>
    </row>
    <row r="43340" spans="4:4">
      <c r="D43340"/>
    </row>
    <row r="43341" spans="4:4">
      <c r="D43341"/>
    </row>
    <row r="43342" spans="4:4">
      <c r="D43342"/>
    </row>
    <row r="43343" spans="4:4">
      <c r="D43343"/>
    </row>
    <row r="43344" spans="4:4">
      <c r="D43344"/>
    </row>
    <row r="43345" spans="4:4">
      <c r="D43345"/>
    </row>
    <row r="43346" spans="4:4">
      <c r="D43346"/>
    </row>
    <row r="43347" spans="4:4">
      <c r="D43347"/>
    </row>
    <row r="43348" spans="4:4">
      <c r="D43348"/>
    </row>
    <row r="43349" spans="4:4">
      <c r="D43349"/>
    </row>
    <row r="43350" spans="4:4">
      <c r="D43350"/>
    </row>
    <row r="43351" spans="4:4">
      <c r="D43351"/>
    </row>
    <row r="43352" spans="4:4">
      <c r="D43352"/>
    </row>
    <row r="43353" spans="4:4">
      <c r="D43353"/>
    </row>
    <row r="43354" spans="4:4">
      <c r="D43354"/>
    </row>
    <row r="43355" spans="4:4">
      <c r="D43355"/>
    </row>
    <row r="43356" spans="4:4">
      <c r="D43356"/>
    </row>
    <row r="43357" spans="4:4">
      <c r="D43357"/>
    </row>
    <row r="43358" spans="4:4">
      <c r="D43358"/>
    </row>
    <row r="43359" spans="4:4">
      <c r="D43359"/>
    </row>
    <row r="43360" spans="4:4">
      <c r="D43360"/>
    </row>
    <row r="43361" spans="4:4">
      <c r="D43361"/>
    </row>
    <row r="43362" spans="4:4">
      <c r="D43362"/>
    </row>
    <row r="43363" spans="4:4">
      <c r="D43363"/>
    </row>
    <row r="43364" spans="4:4">
      <c r="D43364"/>
    </row>
    <row r="43365" spans="4:4">
      <c r="D43365"/>
    </row>
    <row r="43366" spans="4:4">
      <c r="D43366"/>
    </row>
    <row r="43367" spans="4:4">
      <c r="D43367"/>
    </row>
    <row r="43368" spans="4:4">
      <c r="D43368"/>
    </row>
    <row r="43369" spans="4:4">
      <c r="D43369"/>
    </row>
    <row r="43370" spans="4:4">
      <c r="D43370"/>
    </row>
    <row r="43371" spans="4:4">
      <c r="D43371"/>
    </row>
    <row r="43372" spans="4:4">
      <c r="D43372"/>
    </row>
    <row r="43373" spans="4:4">
      <c r="D43373"/>
    </row>
    <row r="43374" spans="4:4">
      <c r="D43374"/>
    </row>
    <row r="43375" spans="4:4">
      <c r="D43375"/>
    </row>
    <row r="43376" spans="4:4">
      <c r="D43376"/>
    </row>
    <row r="43377" spans="4:4">
      <c r="D43377"/>
    </row>
    <row r="43378" spans="4:4">
      <c r="D43378"/>
    </row>
    <row r="43379" spans="4:4">
      <c r="D43379"/>
    </row>
    <row r="43380" spans="4:4">
      <c r="D43380"/>
    </row>
    <row r="43381" spans="4:4">
      <c r="D43381"/>
    </row>
    <row r="43382" spans="4:4">
      <c r="D43382"/>
    </row>
    <row r="43383" spans="4:4">
      <c r="D43383"/>
    </row>
    <row r="43384" spans="4:4">
      <c r="D43384"/>
    </row>
    <row r="43385" spans="4:4">
      <c r="D43385"/>
    </row>
    <row r="43386" spans="4:4">
      <c r="D43386"/>
    </row>
    <row r="43387" spans="4:4">
      <c r="D43387"/>
    </row>
    <row r="43388" spans="4:4">
      <c r="D43388"/>
    </row>
    <row r="43389" spans="4:4">
      <c r="D43389"/>
    </row>
    <row r="43390" spans="4:4">
      <c r="D43390"/>
    </row>
    <row r="43391" spans="4:4">
      <c r="D43391"/>
    </row>
    <row r="43392" spans="4:4">
      <c r="D43392"/>
    </row>
    <row r="43393" spans="4:4">
      <c r="D43393"/>
    </row>
    <row r="43394" spans="4:4">
      <c r="D43394"/>
    </row>
    <row r="43395" spans="4:4">
      <c r="D43395"/>
    </row>
    <row r="43396" spans="4:4">
      <c r="D43396"/>
    </row>
    <row r="43397" spans="4:4">
      <c r="D43397"/>
    </row>
    <row r="43398" spans="4:4">
      <c r="D43398"/>
    </row>
    <row r="43399" spans="4:4">
      <c r="D43399"/>
    </row>
    <row r="43400" spans="4:4">
      <c r="D43400"/>
    </row>
    <row r="43401" spans="4:4">
      <c r="D43401"/>
    </row>
    <row r="43402" spans="4:4">
      <c r="D43402"/>
    </row>
    <row r="43403" spans="4:4">
      <c r="D43403"/>
    </row>
    <row r="43404" spans="4:4">
      <c r="D43404"/>
    </row>
    <row r="43405" spans="4:4">
      <c r="D43405"/>
    </row>
    <row r="43406" spans="4:4">
      <c r="D43406"/>
    </row>
    <row r="43407" spans="4:4">
      <c r="D43407"/>
    </row>
    <row r="43408" spans="4:4">
      <c r="D43408"/>
    </row>
    <row r="43409" spans="4:4">
      <c r="D43409"/>
    </row>
    <row r="43410" spans="4:4">
      <c r="D43410"/>
    </row>
    <row r="43411" spans="4:4">
      <c r="D43411"/>
    </row>
    <row r="43412" spans="4:4">
      <c r="D43412"/>
    </row>
    <row r="43413" spans="4:4">
      <c r="D43413"/>
    </row>
    <row r="43414" spans="4:4">
      <c r="D43414"/>
    </row>
    <row r="43415" spans="4:4">
      <c r="D43415"/>
    </row>
    <row r="43416" spans="4:4">
      <c r="D43416"/>
    </row>
    <row r="43417" spans="4:4">
      <c r="D43417"/>
    </row>
    <row r="43418" spans="4:4">
      <c r="D43418"/>
    </row>
    <row r="43419" spans="4:4">
      <c r="D43419"/>
    </row>
    <row r="43420" spans="4:4">
      <c r="D43420"/>
    </row>
    <row r="43421" spans="4:4">
      <c r="D43421"/>
    </row>
    <row r="43422" spans="4:4">
      <c r="D43422"/>
    </row>
    <row r="43423" spans="4:4">
      <c r="D43423"/>
    </row>
    <row r="43424" spans="4:4">
      <c r="D43424"/>
    </row>
    <row r="43425" spans="4:4">
      <c r="D43425"/>
    </row>
    <row r="43426" spans="4:4">
      <c r="D43426"/>
    </row>
    <row r="43427" spans="4:4">
      <c r="D43427"/>
    </row>
    <row r="43428" spans="4:4">
      <c r="D43428"/>
    </row>
    <row r="43429" spans="4:4">
      <c r="D43429"/>
    </row>
    <row r="43430" spans="4:4">
      <c r="D43430"/>
    </row>
    <row r="43431" spans="4:4">
      <c r="D43431"/>
    </row>
    <row r="43432" spans="4:4">
      <c r="D43432"/>
    </row>
    <row r="43433" spans="4:4">
      <c r="D43433"/>
    </row>
    <row r="43434" spans="4:4">
      <c r="D43434"/>
    </row>
    <row r="43435" spans="4:4">
      <c r="D43435"/>
    </row>
    <row r="43436" spans="4:4">
      <c r="D43436"/>
    </row>
    <row r="43437" spans="4:4">
      <c r="D43437"/>
    </row>
    <row r="43438" spans="4:4">
      <c r="D43438"/>
    </row>
    <row r="43439" spans="4:4">
      <c r="D43439"/>
    </row>
    <row r="43440" spans="4:4">
      <c r="D43440"/>
    </row>
    <row r="43441" spans="4:4">
      <c r="D43441"/>
    </row>
    <row r="43442" spans="4:4">
      <c r="D43442"/>
    </row>
    <row r="43443" spans="4:4">
      <c r="D43443"/>
    </row>
    <row r="43444" spans="4:4">
      <c r="D43444"/>
    </row>
    <row r="43445" spans="4:4">
      <c r="D43445"/>
    </row>
    <row r="43446" spans="4:4">
      <c r="D43446"/>
    </row>
    <row r="43447" spans="4:4">
      <c r="D43447"/>
    </row>
    <row r="43448" spans="4:4">
      <c r="D43448"/>
    </row>
    <row r="43449" spans="4:4">
      <c r="D43449"/>
    </row>
    <row r="43450" spans="4:4">
      <c r="D43450"/>
    </row>
    <row r="43451" spans="4:4">
      <c r="D43451"/>
    </row>
    <row r="43452" spans="4:4">
      <c r="D43452"/>
    </row>
    <row r="43453" spans="4:4">
      <c r="D43453"/>
    </row>
    <row r="43454" spans="4:4">
      <c r="D43454"/>
    </row>
    <row r="43455" spans="4:4">
      <c r="D43455"/>
    </row>
    <row r="43456" spans="4:4">
      <c r="D43456"/>
    </row>
    <row r="43457" spans="4:4">
      <c r="D43457"/>
    </row>
    <row r="43458" spans="4:4">
      <c r="D43458"/>
    </row>
    <row r="43459" spans="4:4">
      <c r="D43459"/>
    </row>
    <row r="43460" spans="4:4">
      <c r="D43460"/>
    </row>
    <row r="43461" spans="4:4">
      <c r="D43461"/>
    </row>
    <row r="43462" spans="4:4">
      <c r="D43462"/>
    </row>
    <row r="43463" spans="4:4">
      <c r="D43463"/>
    </row>
    <row r="43464" spans="4:4">
      <c r="D43464"/>
    </row>
    <row r="43465" spans="4:4">
      <c r="D43465"/>
    </row>
    <row r="43466" spans="4:4">
      <c r="D43466"/>
    </row>
    <row r="43467" spans="4:4">
      <c r="D43467"/>
    </row>
    <row r="43468" spans="4:4">
      <c r="D43468"/>
    </row>
    <row r="43469" spans="4:4">
      <c r="D43469"/>
    </row>
    <row r="43470" spans="4:4">
      <c r="D43470"/>
    </row>
    <row r="43471" spans="4:4">
      <c r="D43471"/>
    </row>
    <row r="43472" spans="4:4">
      <c r="D43472"/>
    </row>
    <row r="43473" spans="4:4">
      <c r="D43473"/>
    </row>
    <row r="43474" spans="4:4">
      <c r="D43474"/>
    </row>
    <row r="43475" spans="4:4">
      <c r="D43475"/>
    </row>
    <row r="43476" spans="4:4">
      <c r="D43476"/>
    </row>
    <row r="43477" spans="4:4">
      <c r="D43477"/>
    </row>
    <row r="43478" spans="4:4">
      <c r="D43478"/>
    </row>
    <row r="43479" spans="4:4">
      <c r="D43479"/>
    </row>
    <row r="43480" spans="4:4">
      <c r="D43480"/>
    </row>
    <row r="43481" spans="4:4">
      <c r="D43481"/>
    </row>
    <row r="43482" spans="4:4">
      <c r="D43482"/>
    </row>
    <row r="43483" spans="4:4">
      <c r="D43483"/>
    </row>
    <row r="43484" spans="4:4">
      <c r="D43484"/>
    </row>
    <row r="43485" spans="4:4">
      <c r="D43485"/>
    </row>
    <row r="43486" spans="4:4">
      <c r="D43486"/>
    </row>
    <row r="43487" spans="4:4">
      <c r="D43487"/>
    </row>
    <row r="43488" spans="4:4">
      <c r="D43488"/>
    </row>
    <row r="43489" spans="4:4">
      <c r="D43489"/>
    </row>
    <row r="43490" spans="4:4">
      <c r="D43490"/>
    </row>
    <row r="43491" spans="4:4">
      <c r="D43491"/>
    </row>
    <row r="43492" spans="4:4">
      <c r="D43492"/>
    </row>
    <row r="43493" spans="4:4">
      <c r="D43493"/>
    </row>
    <row r="43494" spans="4:4">
      <c r="D43494"/>
    </row>
    <row r="43495" spans="4:4">
      <c r="D43495"/>
    </row>
    <row r="43496" spans="4:4">
      <c r="D43496"/>
    </row>
    <row r="43497" spans="4:4">
      <c r="D43497"/>
    </row>
    <row r="43498" spans="4:4">
      <c r="D43498"/>
    </row>
    <row r="43499" spans="4:4">
      <c r="D43499"/>
    </row>
    <row r="43500" spans="4:4">
      <c r="D43500"/>
    </row>
    <row r="43501" spans="4:4">
      <c r="D43501"/>
    </row>
    <row r="43502" spans="4:4">
      <c r="D43502"/>
    </row>
    <row r="43503" spans="4:4">
      <c r="D43503"/>
    </row>
    <row r="43504" spans="4:4">
      <c r="D43504"/>
    </row>
    <row r="43505" spans="4:4">
      <c r="D43505"/>
    </row>
    <row r="43506" spans="4:4">
      <c r="D43506"/>
    </row>
    <row r="43507" spans="4:4">
      <c r="D43507"/>
    </row>
    <row r="43508" spans="4:4">
      <c r="D43508"/>
    </row>
    <row r="43509" spans="4:4">
      <c r="D43509"/>
    </row>
    <row r="43510" spans="4:4">
      <c r="D43510"/>
    </row>
    <row r="43511" spans="4:4">
      <c r="D43511"/>
    </row>
    <row r="43512" spans="4:4">
      <c r="D43512"/>
    </row>
    <row r="43513" spans="4:4">
      <c r="D43513"/>
    </row>
    <row r="43514" spans="4:4">
      <c r="D43514"/>
    </row>
    <row r="43515" spans="4:4">
      <c r="D43515"/>
    </row>
    <row r="43516" spans="4:4">
      <c r="D43516"/>
    </row>
    <row r="43517" spans="4:4">
      <c r="D43517"/>
    </row>
    <row r="43518" spans="4:4">
      <c r="D43518"/>
    </row>
    <row r="43519" spans="4:4">
      <c r="D43519"/>
    </row>
    <row r="43520" spans="4:4">
      <c r="D43520"/>
    </row>
    <row r="43521" spans="4:4">
      <c r="D43521"/>
    </row>
    <row r="43522" spans="4:4">
      <c r="D43522"/>
    </row>
    <row r="43523" spans="4:4">
      <c r="D43523"/>
    </row>
    <row r="43524" spans="4:4">
      <c r="D43524"/>
    </row>
    <row r="43525" spans="4:4">
      <c r="D43525"/>
    </row>
    <row r="43526" spans="4:4">
      <c r="D43526"/>
    </row>
    <row r="43527" spans="4:4">
      <c r="D43527"/>
    </row>
    <row r="43528" spans="4:4">
      <c r="D43528"/>
    </row>
    <row r="43529" spans="4:4">
      <c r="D43529"/>
    </row>
    <row r="43530" spans="4:4">
      <c r="D43530"/>
    </row>
    <row r="43531" spans="4:4">
      <c r="D43531"/>
    </row>
    <row r="43532" spans="4:4">
      <c r="D43532"/>
    </row>
    <row r="43533" spans="4:4">
      <c r="D43533"/>
    </row>
    <row r="43534" spans="4:4">
      <c r="D43534"/>
    </row>
    <row r="43535" spans="4:4">
      <c r="D43535"/>
    </row>
    <row r="43536" spans="4:4">
      <c r="D43536"/>
    </row>
    <row r="43537" spans="4:4">
      <c r="D43537"/>
    </row>
    <row r="43538" spans="4:4">
      <c r="D43538"/>
    </row>
    <row r="43539" spans="4:4">
      <c r="D43539"/>
    </row>
    <row r="43540" spans="4:4">
      <c r="D43540"/>
    </row>
    <row r="43541" spans="4:4">
      <c r="D43541"/>
    </row>
    <row r="43542" spans="4:4">
      <c r="D43542"/>
    </row>
    <row r="43543" spans="4:4">
      <c r="D43543"/>
    </row>
    <row r="43544" spans="4:4">
      <c r="D43544"/>
    </row>
    <row r="43545" spans="4:4">
      <c r="D43545"/>
    </row>
    <row r="43546" spans="4:4">
      <c r="D43546"/>
    </row>
    <row r="43547" spans="4:4">
      <c r="D43547"/>
    </row>
    <row r="43548" spans="4:4">
      <c r="D43548"/>
    </row>
    <row r="43549" spans="4:4">
      <c r="D43549"/>
    </row>
    <row r="43550" spans="4:4">
      <c r="D43550"/>
    </row>
    <row r="43551" spans="4:4">
      <c r="D43551"/>
    </row>
    <row r="43552" spans="4:4">
      <c r="D43552"/>
    </row>
    <row r="43553" spans="4:4">
      <c r="D43553"/>
    </row>
    <row r="43554" spans="4:4">
      <c r="D43554"/>
    </row>
    <row r="43555" spans="4:4">
      <c r="D43555"/>
    </row>
    <row r="43556" spans="4:4">
      <c r="D43556"/>
    </row>
    <row r="43557" spans="4:4">
      <c r="D43557"/>
    </row>
    <row r="43558" spans="4:4">
      <c r="D43558"/>
    </row>
    <row r="43559" spans="4:4">
      <c r="D43559"/>
    </row>
    <row r="43560" spans="4:4">
      <c r="D43560"/>
    </row>
    <row r="43561" spans="4:4">
      <c r="D43561"/>
    </row>
    <row r="43562" spans="4:4">
      <c r="D43562"/>
    </row>
    <row r="43563" spans="4:4">
      <c r="D43563"/>
    </row>
    <row r="43564" spans="4:4">
      <c r="D43564"/>
    </row>
    <row r="43565" spans="4:4">
      <c r="D43565"/>
    </row>
    <row r="43566" spans="4:4">
      <c r="D43566"/>
    </row>
    <row r="43567" spans="4:4">
      <c r="D43567"/>
    </row>
    <row r="43568" spans="4:4">
      <c r="D43568"/>
    </row>
    <row r="43569" spans="4:4">
      <c r="D43569"/>
    </row>
    <row r="43570" spans="4:4">
      <c r="D43570"/>
    </row>
    <row r="43571" spans="4:4">
      <c r="D43571"/>
    </row>
    <row r="43572" spans="4:4">
      <c r="D43572"/>
    </row>
    <row r="43573" spans="4:4">
      <c r="D43573"/>
    </row>
    <row r="43574" spans="4:4">
      <c r="D43574"/>
    </row>
    <row r="43575" spans="4:4">
      <c r="D43575"/>
    </row>
    <row r="43576" spans="4:4">
      <c r="D43576"/>
    </row>
    <row r="43577" spans="4:4">
      <c r="D43577"/>
    </row>
    <row r="43578" spans="4:4">
      <c r="D43578"/>
    </row>
    <row r="43579" spans="4:4">
      <c r="D43579"/>
    </row>
    <row r="43580" spans="4:4">
      <c r="D43580"/>
    </row>
    <row r="43581" spans="4:4">
      <c r="D43581"/>
    </row>
    <row r="43582" spans="4:4">
      <c r="D43582"/>
    </row>
    <row r="43583" spans="4:4">
      <c r="D43583"/>
    </row>
    <row r="43584" spans="4:4">
      <c r="D43584"/>
    </row>
    <row r="43585" spans="4:4">
      <c r="D43585"/>
    </row>
    <row r="43586" spans="4:4">
      <c r="D43586"/>
    </row>
    <row r="43587" spans="4:4">
      <c r="D43587"/>
    </row>
    <row r="43588" spans="4:4">
      <c r="D43588"/>
    </row>
    <row r="43589" spans="4:4">
      <c r="D43589"/>
    </row>
    <row r="43590" spans="4:4">
      <c r="D43590"/>
    </row>
    <row r="43591" spans="4:4">
      <c r="D43591"/>
    </row>
    <row r="43592" spans="4:4">
      <c r="D43592"/>
    </row>
    <row r="43593" spans="4:4">
      <c r="D43593"/>
    </row>
    <row r="43594" spans="4:4">
      <c r="D43594"/>
    </row>
    <row r="43595" spans="4:4">
      <c r="D43595"/>
    </row>
    <row r="43596" spans="4:4">
      <c r="D43596"/>
    </row>
    <row r="43597" spans="4:4">
      <c r="D43597"/>
    </row>
    <row r="43598" spans="4:4">
      <c r="D43598"/>
    </row>
    <row r="43599" spans="4:4">
      <c r="D43599"/>
    </row>
    <row r="43600" spans="4:4">
      <c r="D43600"/>
    </row>
    <row r="43601" spans="4:4">
      <c r="D43601"/>
    </row>
    <row r="43602" spans="4:4">
      <c r="D43602"/>
    </row>
    <row r="43603" spans="4:4">
      <c r="D43603"/>
    </row>
    <row r="43604" spans="4:4">
      <c r="D43604"/>
    </row>
    <row r="43605" spans="4:4">
      <c r="D43605"/>
    </row>
    <row r="43606" spans="4:4">
      <c r="D43606"/>
    </row>
    <row r="43607" spans="4:4">
      <c r="D43607"/>
    </row>
    <row r="43608" spans="4:4">
      <c r="D43608"/>
    </row>
    <row r="43609" spans="4:4">
      <c r="D43609"/>
    </row>
    <row r="43610" spans="4:4">
      <c r="D43610"/>
    </row>
    <row r="43611" spans="4:4">
      <c r="D43611"/>
    </row>
    <row r="43612" spans="4:4">
      <c r="D43612"/>
    </row>
    <row r="43613" spans="4:4">
      <c r="D43613"/>
    </row>
    <row r="43614" spans="4:4">
      <c r="D43614"/>
    </row>
    <row r="43615" spans="4:4">
      <c r="D43615"/>
    </row>
    <row r="43616" spans="4:4">
      <c r="D43616"/>
    </row>
    <row r="43617" spans="4:4">
      <c r="D43617"/>
    </row>
    <row r="43618" spans="4:4">
      <c r="D43618"/>
    </row>
    <row r="43619" spans="4:4">
      <c r="D43619"/>
    </row>
    <row r="43620" spans="4:4">
      <c r="D43620"/>
    </row>
    <row r="43621" spans="4:4">
      <c r="D43621"/>
    </row>
    <row r="43622" spans="4:4">
      <c r="D43622"/>
    </row>
    <row r="43623" spans="4:4">
      <c r="D43623"/>
    </row>
    <row r="43624" spans="4:4">
      <c r="D43624"/>
    </row>
    <row r="43625" spans="4:4">
      <c r="D43625"/>
    </row>
    <row r="43626" spans="4:4">
      <c r="D43626"/>
    </row>
    <row r="43627" spans="4:4">
      <c r="D43627"/>
    </row>
    <row r="43628" spans="4:4">
      <c r="D43628"/>
    </row>
    <row r="43629" spans="4:4">
      <c r="D43629"/>
    </row>
    <row r="43630" spans="4:4">
      <c r="D43630"/>
    </row>
    <row r="43631" spans="4:4">
      <c r="D43631"/>
    </row>
    <row r="43632" spans="4:4">
      <c r="D43632"/>
    </row>
    <row r="43633" spans="4:4">
      <c r="D43633"/>
    </row>
    <row r="43634" spans="4:4">
      <c r="D43634"/>
    </row>
    <row r="43635" spans="4:4">
      <c r="D43635"/>
    </row>
    <row r="43636" spans="4:4">
      <c r="D43636"/>
    </row>
    <row r="43637" spans="4:4">
      <c r="D43637"/>
    </row>
    <row r="43638" spans="4:4">
      <c r="D43638"/>
    </row>
    <row r="43639" spans="4:4">
      <c r="D43639"/>
    </row>
    <row r="43640" spans="4:4">
      <c r="D43640"/>
    </row>
    <row r="43641" spans="4:4">
      <c r="D43641"/>
    </row>
    <row r="43642" spans="4:4">
      <c r="D43642"/>
    </row>
    <row r="43643" spans="4:4">
      <c r="D43643"/>
    </row>
    <row r="43644" spans="4:4">
      <c r="D43644"/>
    </row>
    <row r="43645" spans="4:4">
      <c r="D43645"/>
    </row>
    <row r="43646" spans="4:4">
      <c r="D43646"/>
    </row>
    <row r="43647" spans="4:4">
      <c r="D43647"/>
    </row>
    <row r="43648" spans="4:4">
      <c r="D43648"/>
    </row>
    <row r="43649" spans="4:4">
      <c r="D43649"/>
    </row>
    <row r="43650" spans="4:4">
      <c r="D43650"/>
    </row>
    <row r="43651" spans="4:4">
      <c r="D43651"/>
    </row>
    <row r="43652" spans="4:4">
      <c r="D43652"/>
    </row>
    <row r="43653" spans="4:4">
      <c r="D43653"/>
    </row>
    <row r="43654" spans="4:4">
      <c r="D43654"/>
    </row>
    <row r="43655" spans="4:4">
      <c r="D43655"/>
    </row>
    <row r="43656" spans="4:4">
      <c r="D43656"/>
    </row>
    <row r="43657" spans="4:4">
      <c r="D43657"/>
    </row>
    <row r="43658" spans="4:4">
      <c r="D43658"/>
    </row>
    <row r="43659" spans="4:4">
      <c r="D43659"/>
    </row>
    <row r="43660" spans="4:4">
      <c r="D43660"/>
    </row>
    <row r="43661" spans="4:4">
      <c r="D43661"/>
    </row>
    <row r="43662" spans="4:4">
      <c r="D43662"/>
    </row>
    <row r="43663" spans="4:4">
      <c r="D43663"/>
    </row>
    <row r="43664" spans="4:4">
      <c r="D43664"/>
    </row>
    <row r="43665" spans="4:4">
      <c r="D43665"/>
    </row>
    <row r="43666" spans="4:4">
      <c r="D43666"/>
    </row>
    <row r="43667" spans="4:4">
      <c r="D43667"/>
    </row>
    <row r="43668" spans="4:4">
      <c r="D43668"/>
    </row>
    <row r="43669" spans="4:4">
      <c r="D43669"/>
    </row>
    <row r="43670" spans="4:4">
      <c r="D43670"/>
    </row>
    <row r="43671" spans="4:4">
      <c r="D43671"/>
    </row>
    <row r="43672" spans="4:4">
      <c r="D43672"/>
    </row>
    <row r="43673" spans="4:4">
      <c r="D43673"/>
    </row>
    <row r="43674" spans="4:4">
      <c r="D43674"/>
    </row>
    <row r="43675" spans="4:4">
      <c r="D43675"/>
    </row>
    <row r="43676" spans="4:4">
      <c r="D43676"/>
    </row>
    <row r="43677" spans="4:4">
      <c r="D43677"/>
    </row>
    <row r="43678" spans="4:4">
      <c r="D43678"/>
    </row>
    <row r="43679" spans="4:4">
      <c r="D43679"/>
    </row>
    <row r="43680" spans="4:4">
      <c r="D43680"/>
    </row>
    <row r="43681" spans="4:4">
      <c r="D43681"/>
    </row>
    <row r="43682" spans="4:4">
      <c r="D43682"/>
    </row>
    <row r="43683" spans="4:4">
      <c r="D43683"/>
    </row>
    <row r="43684" spans="4:4">
      <c r="D43684"/>
    </row>
    <row r="43685" spans="4:4">
      <c r="D43685"/>
    </row>
    <row r="43686" spans="4:4">
      <c r="D43686"/>
    </row>
    <row r="43687" spans="4:4">
      <c r="D43687"/>
    </row>
    <row r="43688" spans="4:4">
      <c r="D43688"/>
    </row>
    <row r="43689" spans="4:4">
      <c r="D43689"/>
    </row>
    <row r="43690" spans="4:4">
      <c r="D43690"/>
    </row>
    <row r="43691" spans="4:4">
      <c r="D43691"/>
    </row>
    <row r="43692" spans="4:4">
      <c r="D43692"/>
    </row>
    <row r="43693" spans="4:4">
      <c r="D43693"/>
    </row>
    <row r="43694" spans="4:4">
      <c r="D43694"/>
    </row>
    <row r="43695" spans="4:4">
      <c r="D43695"/>
    </row>
    <row r="43696" spans="4:4">
      <c r="D43696"/>
    </row>
    <row r="43697" spans="4:4">
      <c r="D43697"/>
    </row>
    <row r="43698" spans="4:4">
      <c r="D43698"/>
    </row>
    <row r="43699" spans="4:4">
      <c r="D43699"/>
    </row>
    <row r="43700" spans="4:4">
      <c r="D43700"/>
    </row>
    <row r="43701" spans="4:4">
      <c r="D43701"/>
    </row>
    <row r="43702" spans="4:4">
      <c r="D43702"/>
    </row>
    <row r="43703" spans="4:4">
      <c r="D43703"/>
    </row>
    <row r="43704" spans="4:4">
      <c r="D43704"/>
    </row>
    <row r="43705" spans="4:4">
      <c r="D43705"/>
    </row>
    <row r="43706" spans="4:4">
      <c r="D43706"/>
    </row>
    <row r="43707" spans="4:4">
      <c r="D43707"/>
    </row>
    <row r="43708" spans="4:4">
      <c r="D43708"/>
    </row>
    <row r="43709" spans="4:4">
      <c r="D43709"/>
    </row>
    <row r="43710" spans="4:4">
      <c r="D43710"/>
    </row>
    <row r="43711" spans="4:4">
      <c r="D43711"/>
    </row>
    <row r="43712" spans="4:4">
      <c r="D43712"/>
    </row>
    <row r="43713" spans="4:4">
      <c r="D43713"/>
    </row>
    <row r="43714" spans="4:4">
      <c r="D43714"/>
    </row>
    <row r="43715" spans="4:4">
      <c r="D43715"/>
    </row>
    <row r="43716" spans="4:4">
      <c r="D43716"/>
    </row>
    <row r="43717" spans="4:4">
      <c r="D43717"/>
    </row>
    <row r="43718" spans="4:4">
      <c r="D43718"/>
    </row>
    <row r="43719" spans="4:4">
      <c r="D43719"/>
    </row>
    <row r="43720" spans="4:4">
      <c r="D43720"/>
    </row>
    <row r="43721" spans="4:4">
      <c r="D43721"/>
    </row>
    <row r="43722" spans="4:4">
      <c r="D43722"/>
    </row>
    <row r="43723" spans="4:4">
      <c r="D43723"/>
    </row>
    <row r="43724" spans="4:4">
      <c r="D43724"/>
    </row>
    <row r="43725" spans="4:4">
      <c r="D43725"/>
    </row>
    <row r="43726" spans="4:4">
      <c r="D43726"/>
    </row>
    <row r="43727" spans="4:4">
      <c r="D43727"/>
    </row>
    <row r="43728" spans="4:4">
      <c r="D43728"/>
    </row>
    <row r="43729" spans="4:4">
      <c r="D43729"/>
    </row>
    <row r="43730" spans="4:4">
      <c r="D43730"/>
    </row>
    <row r="43731" spans="4:4">
      <c r="D43731"/>
    </row>
    <row r="43732" spans="4:4">
      <c r="D43732"/>
    </row>
    <row r="43733" spans="4:4">
      <c r="D43733"/>
    </row>
    <row r="43734" spans="4:4">
      <c r="D43734"/>
    </row>
    <row r="43735" spans="4:4">
      <c r="D43735"/>
    </row>
    <row r="43736" spans="4:4">
      <c r="D43736"/>
    </row>
    <row r="43737" spans="4:4">
      <c r="D43737"/>
    </row>
    <row r="43738" spans="4:4">
      <c r="D43738"/>
    </row>
    <row r="43739" spans="4:4">
      <c r="D43739"/>
    </row>
    <row r="43740" spans="4:4">
      <c r="D43740"/>
    </row>
    <row r="43741" spans="4:4">
      <c r="D43741"/>
    </row>
    <row r="43742" spans="4:4">
      <c r="D43742"/>
    </row>
    <row r="43743" spans="4:4">
      <c r="D43743"/>
    </row>
    <row r="43744" spans="4:4">
      <c r="D43744"/>
    </row>
    <row r="43745" spans="4:4">
      <c r="D43745"/>
    </row>
    <row r="43746" spans="4:4">
      <c r="D43746"/>
    </row>
    <row r="43747" spans="4:4">
      <c r="D43747"/>
    </row>
    <row r="43748" spans="4:4">
      <c r="D43748"/>
    </row>
    <row r="43749" spans="4:4">
      <c r="D43749"/>
    </row>
    <row r="43750" spans="4:4">
      <c r="D43750"/>
    </row>
    <row r="43751" spans="4:4">
      <c r="D43751"/>
    </row>
    <row r="43752" spans="4:4">
      <c r="D43752"/>
    </row>
    <row r="43753" spans="4:4">
      <c r="D43753"/>
    </row>
    <row r="43754" spans="4:4">
      <c r="D43754"/>
    </row>
    <row r="43755" spans="4:4">
      <c r="D43755"/>
    </row>
    <row r="43756" spans="4:4">
      <c r="D43756"/>
    </row>
    <row r="43757" spans="4:4">
      <c r="D43757"/>
    </row>
    <row r="43758" spans="4:4">
      <c r="D43758"/>
    </row>
    <row r="43759" spans="4:4">
      <c r="D43759"/>
    </row>
    <row r="43760" spans="4:4">
      <c r="D43760"/>
    </row>
    <row r="43761" spans="4:4">
      <c r="D43761"/>
    </row>
    <row r="43762" spans="4:4">
      <c r="D43762"/>
    </row>
    <row r="43763" spans="4:4">
      <c r="D43763"/>
    </row>
    <row r="43764" spans="4:4">
      <c r="D43764"/>
    </row>
    <row r="43765" spans="4:4">
      <c r="D43765"/>
    </row>
    <row r="43766" spans="4:4">
      <c r="D43766"/>
    </row>
    <row r="43767" spans="4:4">
      <c r="D43767"/>
    </row>
    <row r="43768" spans="4:4">
      <c r="D43768"/>
    </row>
    <row r="43769" spans="4:4">
      <c r="D43769"/>
    </row>
    <row r="43770" spans="4:4">
      <c r="D43770"/>
    </row>
    <row r="43771" spans="4:4">
      <c r="D43771"/>
    </row>
    <row r="43772" spans="4:4">
      <c r="D43772"/>
    </row>
    <row r="43773" spans="4:4">
      <c r="D43773"/>
    </row>
    <row r="43774" spans="4:4">
      <c r="D43774"/>
    </row>
    <row r="43775" spans="4:4">
      <c r="D43775"/>
    </row>
    <row r="43776" spans="4:4">
      <c r="D43776"/>
    </row>
    <row r="43777" spans="4:4">
      <c r="D43777"/>
    </row>
    <row r="43778" spans="4:4">
      <c r="D43778"/>
    </row>
    <row r="43779" spans="4:4">
      <c r="D43779"/>
    </row>
    <row r="43780" spans="4:4">
      <c r="D43780"/>
    </row>
    <row r="43781" spans="4:4">
      <c r="D43781"/>
    </row>
    <row r="43782" spans="4:4">
      <c r="D43782"/>
    </row>
    <row r="43783" spans="4:4">
      <c r="D43783"/>
    </row>
    <row r="43784" spans="4:4">
      <c r="D43784"/>
    </row>
    <row r="43785" spans="4:4">
      <c r="D43785"/>
    </row>
    <row r="43786" spans="4:4">
      <c r="D43786"/>
    </row>
    <row r="43787" spans="4:4">
      <c r="D43787"/>
    </row>
    <row r="43788" spans="4:4">
      <c r="D43788"/>
    </row>
    <row r="43789" spans="4:4">
      <c r="D43789"/>
    </row>
    <row r="43790" spans="4:4">
      <c r="D43790"/>
    </row>
    <row r="43791" spans="4:4">
      <c r="D43791"/>
    </row>
    <row r="43792" spans="4:4">
      <c r="D43792"/>
    </row>
    <row r="43793" spans="4:4">
      <c r="D43793"/>
    </row>
    <row r="43794" spans="4:4">
      <c r="D43794"/>
    </row>
    <row r="43795" spans="4:4">
      <c r="D43795"/>
    </row>
    <row r="43796" spans="4:4">
      <c r="D43796"/>
    </row>
    <row r="43797" spans="4:4">
      <c r="D43797"/>
    </row>
    <row r="43798" spans="4:4">
      <c r="D43798"/>
    </row>
    <row r="43799" spans="4:4">
      <c r="D43799"/>
    </row>
    <row r="43800" spans="4:4">
      <c r="D43800"/>
    </row>
    <row r="43801" spans="4:4">
      <c r="D43801"/>
    </row>
    <row r="43802" spans="4:4">
      <c r="D43802"/>
    </row>
    <row r="43803" spans="4:4">
      <c r="D43803"/>
    </row>
    <row r="43804" spans="4:4">
      <c r="D43804"/>
    </row>
    <row r="43805" spans="4:4">
      <c r="D43805"/>
    </row>
    <row r="43806" spans="4:4">
      <c r="D43806"/>
    </row>
    <row r="43807" spans="4:4">
      <c r="D43807"/>
    </row>
    <row r="43808" spans="4:4">
      <c r="D43808"/>
    </row>
    <row r="43809" spans="4:4">
      <c r="D43809"/>
    </row>
    <row r="43810" spans="4:4">
      <c r="D43810"/>
    </row>
    <row r="43811" spans="4:4">
      <c r="D43811"/>
    </row>
    <row r="43812" spans="4:4">
      <c r="D43812"/>
    </row>
    <row r="43813" spans="4:4">
      <c r="D43813"/>
    </row>
    <row r="43814" spans="4:4">
      <c r="D43814"/>
    </row>
    <row r="43815" spans="4:4">
      <c r="D43815"/>
    </row>
    <row r="43816" spans="4:4">
      <c r="D43816"/>
    </row>
    <row r="43817" spans="4:4">
      <c r="D43817"/>
    </row>
    <row r="43818" spans="4:4">
      <c r="D43818"/>
    </row>
    <row r="43819" spans="4:4">
      <c r="D43819"/>
    </row>
    <row r="43820" spans="4:4">
      <c r="D43820"/>
    </row>
    <row r="43821" spans="4:4">
      <c r="D43821"/>
    </row>
    <row r="43822" spans="4:4">
      <c r="D43822"/>
    </row>
    <row r="43823" spans="4:4">
      <c r="D43823"/>
    </row>
    <row r="43824" spans="4:4">
      <c r="D43824"/>
    </row>
    <row r="43825" spans="4:4">
      <c r="D43825"/>
    </row>
    <row r="43826" spans="4:4">
      <c r="D43826"/>
    </row>
    <row r="43827" spans="4:4">
      <c r="D43827"/>
    </row>
    <row r="43828" spans="4:4">
      <c r="D43828"/>
    </row>
    <row r="43829" spans="4:4">
      <c r="D43829"/>
    </row>
    <row r="43830" spans="4:4">
      <c r="D43830"/>
    </row>
    <row r="43831" spans="4:4">
      <c r="D43831"/>
    </row>
    <row r="43832" spans="4:4">
      <c r="D43832"/>
    </row>
    <row r="43833" spans="4:4">
      <c r="D43833"/>
    </row>
    <row r="43834" spans="4:4">
      <c r="D43834"/>
    </row>
    <row r="43835" spans="4:4">
      <c r="D43835"/>
    </row>
    <row r="43836" spans="4:4">
      <c r="D43836"/>
    </row>
    <row r="43837" spans="4:4">
      <c r="D43837"/>
    </row>
    <row r="43838" spans="4:4">
      <c r="D43838"/>
    </row>
    <row r="43839" spans="4:4">
      <c r="D43839"/>
    </row>
    <row r="43840" spans="4:4">
      <c r="D43840"/>
    </row>
    <row r="43841" spans="4:4">
      <c r="D43841"/>
    </row>
    <row r="43842" spans="4:4">
      <c r="D43842"/>
    </row>
    <row r="43843" spans="4:4">
      <c r="D43843"/>
    </row>
    <row r="43844" spans="4:4">
      <c r="D43844"/>
    </row>
    <row r="43845" spans="4:4">
      <c r="D43845"/>
    </row>
    <row r="43846" spans="4:4">
      <c r="D43846"/>
    </row>
    <row r="43847" spans="4:4">
      <c r="D43847"/>
    </row>
    <row r="43848" spans="4:4">
      <c r="D43848"/>
    </row>
    <row r="43849" spans="4:4">
      <c r="D43849"/>
    </row>
    <row r="43850" spans="4:4">
      <c r="D43850"/>
    </row>
    <row r="43851" spans="4:4">
      <c r="D43851"/>
    </row>
    <row r="43852" spans="4:4">
      <c r="D43852"/>
    </row>
    <row r="43853" spans="4:4">
      <c r="D43853"/>
    </row>
    <row r="43854" spans="4:4">
      <c r="D43854"/>
    </row>
    <row r="43855" spans="4:4">
      <c r="D43855"/>
    </row>
    <row r="43856" spans="4:4">
      <c r="D43856"/>
    </row>
    <row r="43857" spans="4:4">
      <c r="D43857"/>
    </row>
    <row r="43858" spans="4:4">
      <c r="D43858"/>
    </row>
    <row r="43859" spans="4:4">
      <c r="D43859"/>
    </row>
    <row r="43860" spans="4:4">
      <c r="D43860"/>
    </row>
    <row r="43861" spans="4:4">
      <c r="D43861"/>
    </row>
    <row r="43862" spans="4:4">
      <c r="D43862"/>
    </row>
    <row r="43863" spans="4:4">
      <c r="D43863"/>
    </row>
    <row r="43864" spans="4:4">
      <c r="D43864"/>
    </row>
    <row r="43865" spans="4:4">
      <c r="D43865"/>
    </row>
    <row r="43866" spans="4:4">
      <c r="D43866"/>
    </row>
    <row r="43867" spans="4:4">
      <c r="D43867"/>
    </row>
    <row r="43868" spans="4:4">
      <c r="D43868"/>
    </row>
    <row r="43869" spans="4:4">
      <c r="D43869"/>
    </row>
    <row r="43870" spans="4:4">
      <c r="D43870"/>
    </row>
    <row r="43871" spans="4:4">
      <c r="D43871"/>
    </row>
    <row r="43872" spans="4:4">
      <c r="D43872"/>
    </row>
    <row r="43873" spans="4:4">
      <c r="D43873"/>
    </row>
    <row r="43874" spans="4:4">
      <c r="D43874"/>
    </row>
    <row r="43875" spans="4:4">
      <c r="D43875"/>
    </row>
    <row r="43876" spans="4:4">
      <c r="D43876"/>
    </row>
    <row r="43877" spans="4:4">
      <c r="D43877"/>
    </row>
    <row r="43878" spans="4:4">
      <c r="D43878"/>
    </row>
    <row r="43879" spans="4:4">
      <c r="D43879"/>
    </row>
    <row r="43880" spans="4:4">
      <c r="D43880"/>
    </row>
    <row r="43881" spans="4:4">
      <c r="D43881"/>
    </row>
    <row r="43882" spans="4:4">
      <c r="D43882"/>
    </row>
    <row r="43883" spans="4:4">
      <c r="D43883"/>
    </row>
    <row r="43884" spans="4:4">
      <c r="D43884"/>
    </row>
    <row r="43885" spans="4:4">
      <c r="D43885"/>
    </row>
    <row r="43886" spans="4:4">
      <c r="D43886"/>
    </row>
    <row r="43887" spans="4:4">
      <c r="D43887"/>
    </row>
    <row r="43888" spans="4:4">
      <c r="D43888"/>
    </row>
    <row r="43889" spans="4:4">
      <c r="D43889"/>
    </row>
    <row r="43890" spans="4:4">
      <c r="D43890"/>
    </row>
    <row r="43891" spans="4:4">
      <c r="D43891"/>
    </row>
    <row r="43892" spans="4:4">
      <c r="D43892"/>
    </row>
    <row r="43893" spans="4:4">
      <c r="D43893"/>
    </row>
    <row r="43894" spans="4:4">
      <c r="D43894"/>
    </row>
    <row r="43895" spans="4:4">
      <c r="D43895"/>
    </row>
    <row r="43896" spans="4:4">
      <c r="D43896"/>
    </row>
    <row r="43897" spans="4:4">
      <c r="D43897"/>
    </row>
    <row r="43898" spans="4:4">
      <c r="D43898"/>
    </row>
    <row r="43899" spans="4:4">
      <c r="D43899"/>
    </row>
    <row r="43900" spans="4:4">
      <c r="D43900"/>
    </row>
    <row r="43901" spans="4:4">
      <c r="D43901"/>
    </row>
    <row r="43902" spans="4:4">
      <c r="D43902"/>
    </row>
    <row r="43903" spans="4:4">
      <c r="D43903"/>
    </row>
    <row r="43904" spans="4:4">
      <c r="D43904"/>
    </row>
    <row r="43905" spans="4:4">
      <c r="D43905"/>
    </row>
    <row r="43906" spans="4:4">
      <c r="D43906"/>
    </row>
    <row r="43907" spans="4:4">
      <c r="D43907"/>
    </row>
    <row r="43908" spans="4:4">
      <c r="D43908"/>
    </row>
    <row r="43909" spans="4:4">
      <c r="D43909"/>
    </row>
    <row r="43910" spans="4:4">
      <c r="D43910"/>
    </row>
    <row r="43911" spans="4:4">
      <c r="D43911"/>
    </row>
    <row r="43912" spans="4:4">
      <c r="D43912"/>
    </row>
    <row r="43913" spans="4:4">
      <c r="D43913"/>
    </row>
    <row r="43914" spans="4:4">
      <c r="D43914"/>
    </row>
    <row r="43915" spans="4:4">
      <c r="D43915"/>
    </row>
    <row r="43916" spans="4:4">
      <c r="D43916"/>
    </row>
    <row r="43917" spans="4:4">
      <c r="D43917"/>
    </row>
    <row r="43918" spans="4:4">
      <c r="D43918"/>
    </row>
    <row r="43919" spans="4:4">
      <c r="D43919"/>
    </row>
    <row r="43920" spans="4:4">
      <c r="D43920"/>
    </row>
    <row r="43921" spans="4:4">
      <c r="D43921"/>
    </row>
    <row r="43922" spans="4:4">
      <c r="D43922"/>
    </row>
    <row r="43923" spans="4:4">
      <c r="D43923"/>
    </row>
    <row r="43924" spans="4:4">
      <c r="D43924"/>
    </row>
    <row r="43925" spans="4:4">
      <c r="D43925"/>
    </row>
    <row r="43926" spans="4:4">
      <c r="D43926"/>
    </row>
    <row r="43927" spans="4:4">
      <c r="D43927"/>
    </row>
    <row r="43928" spans="4:4">
      <c r="D43928"/>
    </row>
    <row r="43929" spans="4:4">
      <c r="D43929"/>
    </row>
    <row r="43930" spans="4:4">
      <c r="D43930"/>
    </row>
    <row r="43931" spans="4:4">
      <c r="D43931"/>
    </row>
    <row r="43932" spans="4:4">
      <c r="D43932"/>
    </row>
    <row r="43933" spans="4:4">
      <c r="D43933"/>
    </row>
    <row r="43934" spans="4:4">
      <c r="D43934"/>
    </row>
    <row r="43935" spans="4:4">
      <c r="D43935"/>
    </row>
    <row r="43936" spans="4:4">
      <c r="D43936"/>
    </row>
    <row r="43937" spans="4:4">
      <c r="D43937"/>
    </row>
    <row r="43938" spans="4:4">
      <c r="D43938"/>
    </row>
    <row r="43939" spans="4:4">
      <c r="D43939"/>
    </row>
    <row r="43940" spans="4:4">
      <c r="D43940"/>
    </row>
    <row r="43941" spans="4:4">
      <c r="D43941"/>
    </row>
    <row r="43942" spans="4:4">
      <c r="D43942"/>
    </row>
    <row r="43943" spans="4:4">
      <c r="D43943"/>
    </row>
    <row r="43944" spans="4:4">
      <c r="D43944"/>
    </row>
    <row r="43945" spans="4:4">
      <c r="D43945"/>
    </row>
    <row r="43946" spans="4:4">
      <c r="D43946"/>
    </row>
    <row r="43947" spans="4:4">
      <c r="D43947"/>
    </row>
    <row r="43948" spans="4:4">
      <c r="D43948"/>
    </row>
    <row r="43949" spans="4:4">
      <c r="D43949"/>
    </row>
    <row r="43950" spans="4:4">
      <c r="D43950"/>
    </row>
    <row r="43951" spans="4:4">
      <c r="D43951"/>
    </row>
    <row r="43952" spans="4:4">
      <c r="D43952"/>
    </row>
    <row r="43953" spans="4:4">
      <c r="D43953"/>
    </row>
    <row r="43954" spans="4:4">
      <c r="D43954"/>
    </row>
    <row r="43955" spans="4:4">
      <c r="D43955"/>
    </row>
    <row r="43956" spans="4:4">
      <c r="D43956"/>
    </row>
    <row r="43957" spans="4:4">
      <c r="D43957"/>
    </row>
    <row r="43958" spans="4:4">
      <c r="D43958"/>
    </row>
    <row r="43959" spans="4:4">
      <c r="D43959"/>
    </row>
    <row r="43960" spans="4:4">
      <c r="D43960"/>
    </row>
    <row r="43961" spans="4:4">
      <c r="D43961"/>
    </row>
    <row r="43962" spans="4:4">
      <c r="D43962"/>
    </row>
    <row r="43963" spans="4:4">
      <c r="D43963"/>
    </row>
    <row r="43964" spans="4:4">
      <c r="D43964"/>
    </row>
    <row r="43965" spans="4:4">
      <c r="D43965"/>
    </row>
    <row r="43966" spans="4:4">
      <c r="D43966"/>
    </row>
    <row r="43967" spans="4:4">
      <c r="D43967"/>
    </row>
    <row r="43968" spans="4:4">
      <c r="D43968"/>
    </row>
    <row r="43969" spans="4:4">
      <c r="D43969"/>
    </row>
    <row r="43970" spans="4:4">
      <c r="D43970"/>
    </row>
    <row r="43971" spans="4:4">
      <c r="D43971"/>
    </row>
    <row r="43972" spans="4:4">
      <c r="D43972"/>
    </row>
    <row r="43973" spans="4:4">
      <c r="D43973"/>
    </row>
    <row r="43974" spans="4:4">
      <c r="D43974"/>
    </row>
    <row r="43975" spans="4:4">
      <c r="D43975"/>
    </row>
    <row r="43976" spans="4:4">
      <c r="D43976"/>
    </row>
    <row r="43977" spans="4:4">
      <c r="D43977"/>
    </row>
    <row r="43978" spans="4:4">
      <c r="D43978"/>
    </row>
    <row r="43979" spans="4:4">
      <c r="D43979"/>
    </row>
    <row r="43980" spans="4:4">
      <c r="D43980"/>
    </row>
    <row r="43981" spans="4:4">
      <c r="D43981"/>
    </row>
    <row r="43982" spans="4:4">
      <c r="D43982"/>
    </row>
    <row r="43983" spans="4:4">
      <c r="D43983"/>
    </row>
    <row r="43984" spans="4:4">
      <c r="D43984"/>
    </row>
    <row r="43985" spans="4:4">
      <c r="D43985"/>
    </row>
    <row r="43986" spans="4:4">
      <c r="D43986"/>
    </row>
    <row r="43987" spans="4:4">
      <c r="D43987"/>
    </row>
    <row r="43988" spans="4:4">
      <c r="D43988"/>
    </row>
    <row r="43989" spans="4:4">
      <c r="D43989"/>
    </row>
    <row r="43990" spans="4:4">
      <c r="D43990"/>
    </row>
    <row r="43991" spans="4:4">
      <c r="D43991"/>
    </row>
    <row r="43992" spans="4:4">
      <c r="D43992"/>
    </row>
    <row r="43993" spans="4:4">
      <c r="D43993"/>
    </row>
    <row r="43994" spans="4:4">
      <c r="D43994"/>
    </row>
    <row r="43995" spans="4:4">
      <c r="D43995"/>
    </row>
    <row r="43996" spans="4:4">
      <c r="D43996"/>
    </row>
    <row r="43997" spans="4:4">
      <c r="D43997"/>
    </row>
    <row r="43998" spans="4:4">
      <c r="D43998"/>
    </row>
    <row r="43999" spans="4:4">
      <c r="D43999"/>
    </row>
    <row r="44000" spans="4:4">
      <c r="D44000"/>
    </row>
    <row r="44001" spans="4:4">
      <c r="D44001"/>
    </row>
    <row r="44002" spans="4:4">
      <c r="D44002"/>
    </row>
    <row r="44003" spans="4:4">
      <c r="D44003"/>
    </row>
    <row r="44004" spans="4:4">
      <c r="D44004"/>
    </row>
    <row r="44005" spans="4:4">
      <c r="D44005"/>
    </row>
    <row r="44006" spans="4:4">
      <c r="D44006"/>
    </row>
    <row r="44007" spans="4:4">
      <c r="D44007"/>
    </row>
    <row r="44008" spans="4:4">
      <c r="D44008"/>
    </row>
    <row r="44009" spans="4:4">
      <c r="D44009"/>
    </row>
    <row r="44010" spans="4:4">
      <c r="D44010"/>
    </row>
    <row r="44011" spans="4:4">
      <c r="D44011"/>
    </row>
    <row r="44012" spans="4:4">
      <c r="D44012"/>
    </row>
    <row r="44013" spans="4:4">
      <c r="D44013"/>
    </row>
    <row r="44014" spans="4:4">
      <c r="D44014"/>
    </row>
    <row r="44015" spans="4:4">
      <c r="D44015"/>
    </row>
    <row r="44016" spans="4:4">
      <c r="D44016"/>
    </row>
    <row r="44017" spans="4:4">
      <c r="D44017"/>
    </row>
    <row r="44018" spans="4:4">
      <c r="D44018"/>
    </row>
    <row r="44019" spans="4:4">
      <c r="D44019"/>
    </row>
    <row r="44020" spans="4:4">
      <c r="D44020"/>
    </row>
    <row r="44021" spans="4:4">
      <c r="D44021"/>
    </row>
    <row r="44022" spans="4:4">
      <c r="D44022"/>
    </row>
    <row r="44023" spans="4:4">
      <c r="D44023"/>
    </row>
    <row r="44024" spans="4:4">
      <c r="D44024"/>
    </row>
    <row r="44025" spans="4:4">
      <c r="D44025"/>
    </row>
    <row r="44026" spans="4:4">
      <c r="D44026"/>
    </row>
    <row r="44027" spans="4:4">
      <c r="D44027"/>
    </row>
    <row r="44028" spans="4:4">
      <c r="D44028"/>
    </row>
    <row r="44029" spans="4:4">
      <c r="D44029"/>
    </row>
    <row r="44030" spans="4:4">
      <c r="D44030"/>
    </row>
    <row r="44031" spans="4:4">
      <c r="D44031"/>
    </row>
    <row r="44032" spans="4:4">
      <c r="D44032"/>
    </row>
    <row r="44033" spans="4:4">
      <c r="D44033"/>
    </row>
    <row r="44034" spans="4:4">
      <c r="D44034"/>
    </row>
    <row r="44035" spans="4:4">
      <c r="D44035"/>
    </row>
    <row r="44036" spans="4:4">
      <c r="D44036"/>
    </row>
    <row r="44037" spans="4:4">
      <c r="D44037"/>
    </row>
    <row r="44038" spans="4:4">
      <c r="D44038"/>
    </row>
    <row r="44039" spans="4:4">
      <c r="D44039"/>
    </row>
    <row r="44040" spans="4:4">
      <c r="D44040"/>
    </row>
    <row r="44041" spans="4:4">
      <c r="D44041"/>
    </row>
    <row r="44042" spans="4:4">
      <c r="D44042"/>
    </row>
    <row r="44043" spans="4:4">
      <c r="D44043"/>
    </row>
    <row r="44044" spans="4:4">
      <c r="D44044"/>
    </row>
    <row r="44045" spans="4:4">
      <c r="D44045"/>
    </row>
    <row r="44046" spans="4:4">
      <c r="D44046"/>
    </row>
    <row r="44047" spans="4:4">
      <c r="D44047"/>
    </row>
    <row r="44048" spans="4:4">
      <c r="D44048"/>
    </row>
    <row r="44049" spans="4:4">
      <c r="D44049"/>
    </row>
    <row r="44050" spans="4:4">
      <c r="D44050"/>
    </row>
    <row r="44051" spans="4:4">
      <c r="D44051"/>
    </row>
    <row r="44052" spans="4:4">
      <c r="D44052"/>
    </row>
    <row r="44053" spans="4:4">
      <c r="D44053"/>
    </row>
    <row r="44054" spans="4:4">
      <c r="D44054"/>
    </row>
    <row r="44055" spans="4:4">
      <c r="D44055"/>
    </row>
    <row r="44056" spans="4:4">
      <c r="D44056"/>
    </row>
    <row r="44057" spans="4:4">
      <c r="D44057"/>
    </row>
    <row r="44058" spans="4:4">
      <c r="D44058"/>
    </row>
    <row r="44059" spans="4:4">
      <c r="D44059"/>
    </row>
    <row r="44060" spans="4:4">
      <c r="D44060"/>
    </row>
    <row r="44061" spans="4:4">
      <c r="D44061"/>
    </row>
    <row r="44062" spans="4:4">
      <c r="D44062"/>
    </row>
    <row r="44063" spans="4:4">
      <c r="D44063"/>
    </row>
    <row r="44064" spans="4:4">
      <c r="D44064"/>
    </row>
    <row r="44065" spans="4:4">
      <c r="D44065"/>
    </row>
    <row r="44066" spans="4:4">
      <c r="D44066"/>
    </row>
    <row r="44067" spans="4:4">
      <c r="D44067"/>
    </row>
    <row r="44068" spans="4:4">
      <c r="D44068"/>
    </row>
    <row r="44069" spans="4:4">
      <c r="D44069"/>
    </row>
    <row r="44070" spans="4:4">
      <c r="D44070"/>
    </row>
    <row r="44071" spans="4:4">
      <c r="D44071"/>
    </row>
    <row r="44072" spans="4:4">
      <c r="D44072"/>
    </row>
    <row r="44073" spans="4:4">
      <c r="D44073"/>
    </row>
    <row r="44074" spans="4:4">
      <c r="D44074"/>
    </row>
    <row r="44075" spans="4:4">
      <c r="D44075"/>
    </row>
    <row r="44076" spans="4:4">
      <c r="D44076"/>
    </row>
    <row r="44077" spans="4:4">
      <c r="D44077"/>
    </row>
    <row r="44078" spans="4:4">
      <c r="D44078"/>
    </row>
    <row r="44079" spans="4:4">
      <c r="D44079"/>
    </row>
    <row r="44080" spans="4:4">
      <c r="D44080"/>
    </row>
    <row r="44081" spans="4:4">
      <c r="D44081"/>
    </row>
    <row r="44082" spans="4:4">
      <c r="D44082"/>
    </row>
    <row r="44083" spans="4:4">
      <c r="D44083"/>
    </row>
    <row r="44084" spans="4:4">
      <c r="D44084"/>
    </row>
    <row r="44085" spans="4:4">
      <c r="D44085"/>
    </row>
    <row r="44086" spans="4:4">
      <c r="D44086"/>
    </row>
    <row r="44087" spans="4:4">
      <c r="D44087"/>
    </row>
    <row r="44088" spans="4:4">
      <c r="D44088"/>
    </row>
    <row r="44089" spans="4:4">
      <c r="D44089"/>
    </row>
    <row r="44090" spans="4:4">
      <c r="D44090"/>
    </row>
    <row r="44091" spans="4:4">
      <c r="D44091"/>
    </row>
    <row r="44092" spans="4:4">
      <c r="D44092"/>
    </row>
    <row r="44093" spans="4:4">
      <c r="D44093"/>
    </row>
    <row r="44094" spans="4:4">
      <c r="D44094"/>
    </row>
    <row r="44095" spans="4:4">
      <c r="D44095"/>
    </row>
    <row r="44096" spans="4:4">
      <c r="D44096"/>
    </row>
    <row r="44097" spans="4:4">
      <c r="D44097"/>
    </row>
    <row r="44098" spans="4:4">
      <c r="D44098"/>
    </row>
    <row r="44099" spans="4:4">
      <c r="D44099"/>
    </row>
    <row r="44100" spans="4:4">
      <c r="D44100"/>
    </row>
    <row r="44101" spans="4:4">
      <c r="D44101"/>
    </row>
    <row r="44102" spans="4:4">
      <c r="D44102"/>
    </row>
    <row r="44103" spans="4:4">
      <c r="D44103"/>
    </row>
    <row r="44104" spans="4:4">
      <c r="D44104"/>
    </row>
    <row r="44105" spans="4:4">
      <c r="D44105"/>
    </row>
    <row r="44106" spans="4:4">
      <c r="D44106"/>
    </row>
    <row r="44107" spans="4:4">
      <c r="D44107"/>
    </row>
    <row r="44108" spans="4:4">
      <c r="D44108"/>
    </row>
    <row r="44109" spans="4:4">
      <c r="D44109"/>
    </row>
    <row r="44110" spans="4:4">
      <c r="D44110"/>
    </row>
    <row r="44111" spans="4:4">
      <c r="D44111"/>
    </row>
    <row r="44112" spans="4:4">
      <c r="D44112"/>
    </row>
    <row r="44113" spans="4:4">
      <c r="D44113"/>
    </row>
    <row r="44114" spans="4:4">
      <c r="D44114"/>
    </row>
    <row r="44115" spans="4:4">
      <c r="D44115"/>
    </row>
    <row r="44116" spans="4:4">
      <c r="D44116"/>
    </row>
    <row r="44117" spans="4:4">
      <c r="D44117"/>
    </row>
    <row r="44118" spans="4:4">
      <c r="D44118"/>
    </row>
    <row r="44119" spans="4:4">
      <c r="D44119"/>
    </row>
    <row r="44120" spans="4:4">
      <c r="D44120"/>
    </row>
    <row r="44121" spans="4:4">
      <c r="D44121"/>
    </row>
    <row r="44122" spans="4:4">
      <c r="D44122"/>
    </row>
    <row r="44123" spans="4:4">
      <c r="D44123"/>
    </row>
    <row r="44124" spans="4:4">
      <c r="D44124"/>
    </row>
    <row r="44125" spans="4:4">
      <c r="D44125"/>
    </row>
    <row r="44126" spans="4:4">
      <c r="D44126"/>
    </row>
    <row r="44127" spans="4:4">
      <c r="D44127"/>
    </row>
    <row r="44128" spans="4:4">
      <c r="D44128"/>
    </row>
    <row r="44129" spans="4:4">
      <c r="D44129"/>
    </row>
    <row r="44130" spans="4:4">
      <c r="D44130"/>
    </row>
    <row r="44131" spans="4:4">
      <c r="D44131"/>
    </row>
    <row r="44132" spans="4:4">
      <c r="D44132"/>
    </row>
    <row r="44133" spans="4:4">
      <c r="D44133"/>
    </row>
    <row r="44134" spans="4:4">
      <c r="D44134"/>
    </row>
    <row r="44135" spans="4:4">
      <c r="D44135"/>
    </row>
    <row r="44136" spans="4:4">
      <c r="D44136"/>
    </row>
    <row r="44137" spans="4:4">
      <c r="D44137"/>
    </row>
    <row r="44138" spans="4:4">
      <c r="D44138"/>
    </row>
    <row r="44139" spans="4:4">
      <c r="D44139"/>
    </row>
    <row r="44140" spans="4:4">
      <c r="D44140"/>
    </row>
    <row r="44141" spans="4:4">
      <c r="D44141"/>
    </row>
    <row r="44142" spans="4:4">
      <c r="D44142"/>
    </row>
    <row r="44143" spans="4:4">
      <c r="D44143"/>
    </row>
    <row r="44144" spans="4:4">
      <c r="D44144"/>
    </row>
    <row r="44145" spans="4:4">
      <c r="D44145"/>
    </row>
    <row r="44146" spans="4:4">
      <c r="D44146"/>
    </row>
    <row r="44147" spans="4:4">
      <c r="D44147"/>
    </row>
    <row r="44148" spans="4:4">
      <c r="D44148"/>
    </row>
    <row r="44149" spans="4:4">
      <c r="D44149"/>
    </row>
    <row r="44150" spans="4:4">
      <c r="D44150"/>
    </row>
    <row r="44151" spans="4:4">
      <c r="D44151"/>
    </row>
    <row r="44152" spans="4:4">
      <c r="D44152"/>
    </row>
    <row r="44153" spans="4:4">
      <c r="D44153"/>
    </row>
    <row r="44154" spans="4:4">
      <c r="D44154"/>
    </row>
    <row r="44155" spans="4:4">
      <c r="D44155"/>
    </row>
    <row r="44156" spans="4:4">
      <c r="D44156"/>
    </row>
    <row r="44157" spans="4:4">
      <c r="D44157"/>
    </row>
    <row r="44158" spans="4:4">
      <c r="D44158"/>
    </row>
    <row r="44159" spans="4:4">
      <c r="D44159"/>
    </row>
    <row r="44160" spans="4:4">
      <c r="D44160"/>
    </row>
    <row r="44161" spans="4:4">
      <c r="D44161"/>
    </row>
    <row r="44162" spans="4:4">
      <c r="D44162"/>
    </row>
    <row r="44163" spans="4:4">
      <c r="D44163"/>
    </row>
    <row r="44164" spans="4:4">
      <c r="D44164"/>
    </row>
    <row r="44165" spans="4:4">
      <c r="D44165"/>
    </row>
    <row r="44166" spans="4:4">
      <c r="D44166"/>
    </row>
    <row r="44167" spans="4:4">
      <c r="D44167"/>
    </row>
    <row r="44168" spans="4:4">
      <c r="D44168"/>
    </row>
    <row r="44169" spans="4:4">
      <c r="D44169"/>
    </row>
    <row r="44170" spans="4:4">
      <c r="D44170"/>
    </row>
    <row r="44171" spans="4:4">
      <c r="D44171"/>
    </row>
    <row r="44172" spans="4:4">
      <c r="D44172"/>
    </row>
    <row r="44173" spans="4:4">
      <c r="D44173"/>
    </row>
    <row r="44174" spans="4:4">
      <c r="D44174"/>
    </row>
    <row r="44175" spans="4:4">
      <c r="D44175"/>
    </row>
    <row r="44176" spans="4:4">
      <c r="D44176"/>
    </row>
    <row r="44177" spans="4:4">
      <c r="D44177"/>
    </row>
    <row r="44178" spans="4:4">
      <c r="D44178"/>
    </row>
    <row r="44179" spans="4:4">
      <c r="D44179"/>
    </row>
    <row r="44180" spans="4:4">
      <c r="D44180"/>
    </row>
    <row r="44181" spans="4:4">
      <c r="D44181"/>
    </row>
    <row r="44182" spans="4:4">
      <c r="D44182"/>
    </row>
    <row r="44183" spans="4:4">
      <c r="D44183"/>
    </row>
    <row r="44184" spans="4:4">
      <c r="D44184"/>
    </row>
    <row r="44185" spans="4:4">
      <c r="D44185"/>
    </row>
    <row r="44186" spans="4:4">
      <c r="D44186"/>
    </row>
    <row r="44187" spans="4:4">
      <c r="D44187"/>
    </row>
    <row r="44188" spans="4:4">
      <c r="D44188"/>
    </row>
    <row r="44189" spans="4:4">
      <c r="D44189"/>
    </row>
    <row r="44190" spans="4:4">
      <c r="D44190"/>
    </row>
    <row r="44191" spans="4:4">
      <c r="D44191"/>
    </row>
    <row r="44192" spans="4:4">
      <c r="D44192"/>
    </row>
    <row r="44193" spans="4:4">
      <c r="D44193"/>
    </row>
    <row r="44194" spans="4:4">
      <c r="D44194"/>
    </row>
    <row r="44195" spans="4:4">
      <c r="D44195"/>
    </row>
    <row r="44196" spans="4:4">
      <c r="D44196"/>
    </row>
    <row r="44197" spans="4:4">
      <c r="D44197"/>
    </row>
    <row r="44198" spans="4:4">
      <c r="D44198"/>
    </row>
    <row r="44199" spans="4:4">
      <c r="D44199"/>
    </row>
    <row r="44200" spans="4:4">
      <c r="D44200"/>
    </row>
    <row r="44201" spans="4:4">
      <c r="D44201"/>
    </row>
    <row r="44202" spans="4:4">
      <c r="D44202"/>
    </row>
    <row r="44203" spans="4:4">
      <c r="D44203"/>
    </row>
    <row r="44204" spans="4:4">
      <c r="D44204"/>
    </row>
    <row r="44205" spans="4:4">
      <c r="D44205"/>
    </row>
    <row r="44206" spans="4:4">
      <c r="D44206"/>
    </row>
    <row r="44207" spans="4:4">
      <c r="D44207"/>
    </row>
    <row r="44208" spans="4:4">
      <c r="D44208"/>
    </row>
    <row r="44209" spans="4:4">
      <c r="D44209"/>
    </row>
    <row r="44210" spans="4:4">
      <c r="D44210"/>
    </row>
    <row r="44211" spans="4:4">
      <c r="D44211"/>
    </row>
    <row r="44212" spans="4:4">
      <c r="D44212"/>
    </row>
    <row r="44213" spans="4:4">
      <c r="D44213"/>
    </row>
    <row r="44214" spans="4:4">
      <c r="D44214"/>
    </row>
    <row r="44215" spans="4:4">
      <c r="D44215"/>
    </row>
    <row r="44216" spans="4:4">
      <c r="D44216"/>
    </row>
    <row r="44217" spans="4:4">
      <c r="D44217"/>
    </row>
    <row r="44218" spans="4:4">
      <c r="D44218"/>
    </row>
    <row r="44219" spans="4:4">
      <c r="D44219"/>
    </row>
    <row r="44220" spans="4:4">
      <c r="D44220"/>
    </row>
    <row r="44221" spans="4:4">
      <c r="D44221"/>
    </row>
    <row r="44222" spans="4:4">
      <c r="D44222"/>
    </row>
    <row r="44223" spans="4:4">
      <c r="D44223"/>
    </row>
    <row r="44224" spans="4:4">
      <c r="D44224"/>
    </row>
    <row r="44225" spans="4:4">
      <c r="D44225"/>
    </row>
    <row r="44226" spans="4:4">
      <c r="D44226"/>
    </row>
    <row r="44227" spans="4:4">
      <c r="D44227"/>
    </row>
    <row r="44228" spans="4:4">
      <c r="D44228"/>
    </row>
    <row r="44229" spans="4:4">
      <c r="D44229"/>
    </row>
    <row r="44230" spans="4:4">
      <c r="D44230"/>
    </row>
    <row r="44231" spans="4:4">
      <c r="D44231"/>
    </row>
    <row r="44232" spans="4:4">
      <c r="D44232"/>
    </row>
    <row r="44233" spans="4:4">
      <c r="D44233"/>
    </row>
    <row r="44234" spans="4:4">
      <c r="D44234"/>
    </row>
    <row r="44235" spans="4:4">
      <c r="D44235"/>
    </row>
    <row r="44236" spans="4:4">
      <c r="D44236"/>
    </row>
    <row r="44237" spans="4:4">
      <c r="D44237"/>
    </row>
    <row r="44238" spans="4:4">
      <c r="D44238"/>
    </row>
    <row r="44239" spans="4:4">
      <c r="D44239"/>
    </row>
    <row r="44240" spans="4:4">
      <c r="D44240"/>
    </row>
    <row r="44241" spans="4:4">
      <c r="D44241"/>
    </row>
    <row r="44242" spans="4:4">
      <c r="D44242"/>
    </row>
    <row r="44243" spans="4:4">
      <c r="D44243"/>
    </row>
    <row r="44244" spans="4:4">
      <c r="D44244"/>
    </row>
    <row r="44245" spans="4:4">
      <c r="D44245"/>
    </row>
    <row r="44246" spans="4:4">
      <c r="D44246"/>
    </row>
    <row r="44247" spans="4:4">
      <c r="D44247"/>
    </row>
    <row r="44248" spans="4:4">
      <c r="D44248"/>
    </row>
    <row r="44249" spans="4:4">
      <c r="D44249"/>
    </row>
    <row r="44250" spans="4:4">
      <c r="D44250"/>
    </row>
    <row r="44251" spans="4:4">
      <c r="D44251"/>
    </row>
    <row r="44252" spans="4:4">
      <c r="D44252"/>
    </row>
    <row r="44253" spans="4:4">
      <c r="D44253"/>
    </row>
    <row r="44254" spans="4:4">
      <c r="D44254"/>
    </row>
    <row r="44255" spans="4:4">
      <c r="D44255"/>
    </row>
    <row r="44256" spans="4:4">
      <c r="D44256"/>
    </row>
    <row r="44257" spans="4:4">
      <c r="D44257"/>
    </row>
    <row r="44258" spans="4:4">
      <c r="D44258"/>
    </row>
    <row r="44259" spans="4:4">
      <c r="D44259"/>
    </row>
    <row r="44260" spans="4:4">
      <c r="D44260"/>
    </row>
    <row r="44261" spans="4:4">
      <c r="D44261"/>
    </row>
    <row r="44262" spans="4:4">
      <c r="D44262"/>
    </row>
    <row r="44263" spans="4:4">
      <c r="D44263"/>
    </row>
    <row r="44264" spans="4:4">
      <c r="D44264"/>
    </row>
    <row r="44265" spans="4:4">
      <c r="D44265"/>
    </row>
    <row r="44266" spans="4:4">
      <c r="D44266"/>
    </row>
    <row r="44267" spans="4:4">
      <c r="D44267"/>
    </row>
    <row r="44268" spans="4:4">
      <c r="D44268"/>
    </row>
    <row r="44269" spans="4:4">
      <c r="D44269"/>
    </row>
    <row r="44270" spans="4:4">
      <c r="D44270"/>
    </row>
    <row r="44271" spans="4:4">
      <c r="D44271"/>
    </row>
    <row r="44272" spans="4:4">
      <c r="D44272"/>
    </row>
    <row r="44273" spans="4:4">
      <c r="D44273"/>
    </row>
    <row r="44274" spans="4:4">
      <c r="D44274"/>
    </row>
    <row r="44275" spans="4:4">
      <c r="D44275"/>
    </row>
    <row r="44276" spans="4:4">
      <c r="D44276"/>
    </row>
    <row r="44277" spans="4:4">
      <c r="D44277"/>
    </row>
    <row r="44278" spans="4:4">
      <c r="D44278"/>
    </row>
    <row r="44279" spans="4:4">
      <c r="D44279"/>
    </row>
    <row r="44280" spans="4:4">
      <c r="D44280"/>
    </row>
    <row r="44281" spans="4:4">
      <c r="D44281"/>
    </row>
    <row r="44282" spans="4:4">
      <c r="D44282"/>
    </row>
    <row r="44283" spans="4:4">
      <c r="D44283"/>
    </row>
    <row r="44284" spans="4:4">
      <c r="D44284"/>
    </row>
    <row r="44285" spans="4:4">
      <c r="D44285"/>
    </row>
    <row r="44286" spans="4:4">
      <c r="D44286"/>
    </row>
    <row r="44287" spans="4:4">
      <c r="D44287"/>
    </row>
    <row r="44288" spans="4:4">
      <c r="D44288"/>
    </row>
    <row r="44289" spans="4:4">
      <c r="D44289"/>
    </row>
    <row r="44290" spans="4:4">
      <c r="D44290"/>
    </row>
    <row r="44291" spans="4:4">
      <c r="D44291"/>
    </row>
    <row r="44292" spans="4:4">
      <c r="D44292"/>
    </row>
    <row r="44293" spans="4:4">
      <c r="D44293"/>
    </row>
    <row r="44294" spans="4:4">
      <c r="D44294"/>
    </row>
    <row r="44295" spans="4:4">
      <c r="D44295"/>
    </row>
    <row r="44296" spans="4:4">
      <c r="D44296"/>
    </row>
    <row r="44297" spans="4:4">
      <c r="D44297"/>
    </row>
    <row r="44298" spans="4:4">
      <c r="D44298"/>
    </row>
    <row r="44299" spans="4:4">
      <c r="D44299"/>
    </row>
    <row r="44300" spans="4:4">
      <c r="D44300"/>
    </row>
    <row r="44301" spans="4:4">
      <c r="D44301"/>
    </row>
    <row r="44302" spans="4:4">
      <c r="D44302"/>
    </row>
    <row r="44303" spans="4:4">
      <c r="D44303"/>
    </row>
    <row r="44304" spans="4:4">
      <c r="D44304"/>
    </row>
    <row r="44305" spans="4:4">
      <c r="D44305"/>
    </row>
    <row r="44306" spans="4:4">
      <c r="D44306"/>
    </row>
    <row r="44307" spans="4:4">
      <c r="D44307"/>
    </row>
    <row r="44308" spans="4:4">
      <c r="D44308"/>
    </row>
    <row r="44309" spans="4:4">
      <c r="D44309"/>
    </row>
    <row r="44310" spans="4:4">
      <c r="D44310"/>
    </row>
    <row r="44311" spans="4:4">
      <c r="D44311"/>
    </row>
    <row r="44312" spans="4:4">
      <c r="D44312"/>
    </row>
    <row r="44313" spans="4:4">
      <c r="D44313"/>
    </row>
    <row r="44314" spans="4:4">
      <c r="D44314"/>
    </row>
    <row r="44315" spans="4:4">
      <c r="D44315"/>
    </row>
    <row r="44316" spans="4:4">
      <c r="D44316"/>
    </row>
    <row r="44317" spans="4:4">
      <c r="D44317"/>
    </row>
    <row r="44318" spans="4:4">
      <c r="D44318"/>
    </row>
    <row r="44319" spans="4:4">
      <c r="D44319"/>
    </row>
    <row r="44320" spans="4:4">
      <c r="D44320"/>
    </row>
    <row r="44321" spans="4:4">
      <c r="D44321"/>
    </row>
    <row r="44322" spans="4:4">
      <c r="D44322"/>
    </row>
    <row r="44323" spans="4:4">
      <c r="D44323"/>
    </row>
    <row r="44324" spans="4:4">
      <c r="D44324"/>
    </row>
    <row r="44325" spans="4:4">
      <c r="D44325"/>
    </row>
    <row r="44326" spans="4:4">
      <c r="D44326"/>
    </row>
    <row r="44327" spans="4:4">
      <c r="D44327"/>
    </row>
    <row r="44328" spans="4:4">
      <c r="D44328"/>
    </row>
    <row r="44329" spans="4:4">
      <c r="D44329"/>
    </row>
    <row r="44330" spans="4:4">
      <c r="D44330"/>
    </row>
    <row r="44331" spans="4:4">
      <c r="D44331"/>
    </row>
    <row r="44332" spans="4:4">
      <c r="D44332"/>
    </row>
    <row r="44333" spans="4:4">
      <c r="D44333"/>
    </row>
    <row r="44334" spans="4:4">
      <c r="D44334"/>
    </row>
    <row r="44335" spans="4:4">
      <c r="D44335"/>
    </row>
    <row r="44336" spans="4:4">
      <c r="D44336"/>
    </row>
    <row r="44337" spans="4:4">
      <c r="D44337"/>
    </row>
    <row r="44338" spans="4:4">
      <c r="D44338"/>
    </row>
    <row r="44339" spans="4:4">
      <c r="D44339"/>
    </row>
    <row r="44340" spans="4:4">
      <c r="D44340"/>
    </row>
    <row r="44341" spans="4:4">
      <c r="D44341"/>
    </row>
    <row r="44342" spans="4:4">
      <c r="D44342"/>
    </row>
    <row r="44343" spans="4:4">
      <c r="D44343"/>
    </row>
    <row r="44344" spans="4:4">
      <c r="D44344"/>
    </row>
    <row r="44345" spans="4:4">
      <c r="D44345"/>
    </row>
    <row r="44346" spans="4:4">
      <c r="D44346"/>
    </row>
    <row r="44347" spans="4:4">
      <c r="D44347"/>
    </row>
    <row r="44348" spans="4:4">
      <c r="D44348"/>
    </row>
    <row r="44349" spans="4:4">
      <c r="D44349"/>
    </row>
    <row r="44350" spans="4:4">
      <c r="D44350"/>
    </row>
    <row r="44351" spans="4:4">
      <c r="D44351"/>
    </row>
    <row r="44352" spans="4:4">
      <c r="D44352"/>
    </row>
    <row r="44353" spans="4:4">
      <c r="D44353"/>
    </row>
    <row r="44354" spans="4:4">
      <c r="D44354"/>
    </row>
    <row r="44355" spans="4:4">
      <c r="D44355"/>
    </row>
    <row r="44356" spans="4:4">
      <c r="D44356"/>
    </row>
    <row r="44357" spans="4:4">
      <c r="D44357"/>
    </row>
    <row r="44358" spans="4:4">
      <c r="D44358"/>
    </row>
    <row r="44359" spans="4:4">
      <c r="D44359"/>
    </row>
    <row r="44360" spans="4:4">
      <c r="D44360"/>
    </row>
    <row r="44361" spans="4:4">
      <c r="D44361"/>
    </row>
    <row r="44362" spans="4:4">
      <c r="D44362"/>
    </row>
    <row r="44363" spans="4:4">
      <c r="D44363"/>
    </row>
    <row r="44364" spans="4:4">
      <c r="D44364"/>
    </row>
    <row r="44365" spans="4:4">
      <c r="D44365"/>
    </row>
    <row r="44366" spans="4:4">
      <c r="D44366"/>
    </row>
    <row r="44367" spans="4:4">
      <c r="D44367"/>
    </row>
    <row r="44368" spans="4:4">
      <c r="D44368"/>
    </row>
    <row r="44369" spans="4:4">
      <c r="D44369"/>
    </row>
    <row r="44370" spans="4:4">
      <c r="D44370"/>
    </row>
    <row r="44371" spans="4:4">
      <c r="D44371"/>
    </row>
    <row r="44372" spans="4:4">
      <c r="D44372"/>
    </row>
    <row r="44373" spans="4:4">
      <c r="D44373"/>
    </row>
    <row r="44374" spans="4:4">
      <c r="D44374"/>
    </row>
    <row r="44375" spans="4:4">
      <c r="D44375"/>
    </row>
    <row r="44376" spans="4:4">
      <c r="D44376"/>
    </row>
    <row r="44377" spans="4:4">
      <c r="D44377"/>
    </row>
    <row r="44378" spans="4:4">
      <c r="D44378"/>
    </row>
    <row r="44379" spans="4:4">
      <c r="D44379"/>
    </row>
    <row r="44380" spans="4:4">
      <c r="D44380"/>
    </row>
    <row r="44381" spans="4:4">
      <c r="D44381"/>
    </row>
    <row r="44382" spans="4:4">
      <c r="D44382"/>
    </row>
    <row r="44383" spans="4:4">
      <c r="D44383"/>
    </row>
    <row r="44384" spans="4:4">
      <c r="D44384"/>
    </row>
    <row r="44385" spans="4:4">
      <c r="D44385"/>
    </row>
    <row r="44386" spans="4:4">
      <c r="D44386"/>
    </row>
    <row r="44387" spans="4:4">
      <c r="D44387"/>
    </row>
    <row r="44388" spans="4:4">
      <c r="D44388"/>
    </row>
    <row r="44389" spans="4:4">
      <c r="D44389"/>
    </row>
    <row r="44390" spans="4:4">
      <c r="D44390"/>
    </row>
    <row r="44391" spans="4:4">
      <c r="D44391"/>
    </row>
    <row r="44392" spans="4:4">
      <c r="D44392"/>
    </row>
    <row r="44393" spans="4:4">
      <c r="D44393"/>
    </row>
    <row r="44394" spans="4:4">
      <c r="D44394"/>
    </row>
    <row r="44395" spans="4:4">
      <c r="D44395"/>
    </row>
    <row r="44396" spans="4:4">
      <c r="D44396"/>
    </row>
    <row r="44397" spans="4:4">
      <c r="D44397"/>
    </row>
    <row r="44398" spans="4:4">
      <c r="D44398"/>
    </row>
    <row r="44399" spans="4:4">
      <c r="D44399"/>
    </row>
    <row r="44400" spans="4:4">
      <c r="D44400"/>
    </row>
    <row r="44401" spans="4:4">
      <c r="D44401"/>
    </row>
    <row r="44402" spans="4:4">
      <c r="D44402"/>
    </row>
    <row r="44403" spans="4:4">
      <c r="D44403"/>
    </row>
    <row r="44404" spans="4:4">
      <c r="D44404"/>
    </row>
    <row r="44405" spans="4:4">
      <c r="D44405"/>
    </row>
    <row r="44406" spans="4:4">
      <c r="D44406"/>
    </row>
    <row r="44407" spans="4:4">
      <c r="D44407"/>
    </row>
    <row r="44408" spans="4:4">
      <c r="D44408"/>
    </row>
    <row r="44409" spans="4:4">
      <c r="D44409"/>
    </row>
    <row r="44410" spans="4:4">
      <c r="D44410"/>
    </row>
    <row r="44411" spans="4:4">
      <c r="D44411"/>
    </row>
    <row r="44412" spans="4:4">
      <c r="D44412"/>
    </row>
    <row r="44413" spans="4:4">
      <c r="D44413"/>
    </row>
    <row r="44414" spans="4:4">
      <c r="D44414"/>
    </row>
    <row r="44415" spans="4:4">
      <c r="D44415"/>
    </row>
    <row r="44416" spans="4:4">
      <c r="D44416"/>
    </row>
    <row r="44417" spans="4:4">
      <c r="D44417"/>
    </row>
    <row r="44418" spans="4:4">
      <c r="D44418"/>
    </row>
    <row r="44419" spans="4:4">
      <c r="D44419"/>
    </row>
    <row r="44420" spans="4:4">
      <c r="D44420"/>
    </row>
    <row r="44421" spans="4:4">
      <c r="D44421"/>
    </row>
    <row r="44422" spans="4:4">
      <c r="D44422"/>
    </row>
    <row r="44423" spans="4:4">
      <c r="D44423"/>
    </row>
    <row r="44424" spans="4:4">
      <c r="D44424"/>
    </row>
    <row r="44425" spans="4:4">
      <c r="D44425"/>
    </row>
    <row r="44426" spans="4:4">
      <c r="D44426"/>
    </row>
    <row r="44427" spans="4:4">
      <c r="D44427"/>
    </row>
    <row r="44428" spans="4:4">
      <c r="D44428"/>
    </row>
    <row r="44429" spans="4:4">
      <c r="D44429"/>
    </row>
    <row r="44430" spans="4:4">
      <c r="D44430"/>
    </row>
    <row r="44431" spans="4:4">
      <c r="D44431"/>
    </row>
    <row r="44432" spans="4:4">
      <c r="D44432"/>
    </row>
    <row r="44433" spans="4:4">
      <c r="D44433"/>
    </row>
    <row r="44434" spans="4:4">
      <c r="D44434"/>
    </row>
    <row r="44435" spans="4:4">
      <c r="D44435"/>
    </row>
    <row r="44436" spans="4:4">
      <c r="D44436"/>
    </row>
    <row r="44437" spans="4:4">
      <c r="D44437"/>
    </row>
    <row r="44438" spans="4:4">
      <c r="D44438"/>
    </row>
    <row r="44439" spans="4:4">
      <c r="D44439"/>
    </row>
    <row r="44440" spans="4:4">
      <c r="D44440"/>
    </row>
    <row r="44441" spans="4:4">
      <c r="D44441"/>
    </row>
    <row r="44442" spans="4:4">
      <c r="D44442"/>
    </row>
    <row r="44443" spans="4:4">
      <c r="D44443"/>
    </row>
    <row r="44444" spans="4:4">
      <c r="D44444"/>
    </row>
    <row r="44445" spans="4:4">
      <c r="D44445"/>
    </row>
    <row r="44446" spans="4:4">
      <c r="D44446"/>
    </row>
    <row r="44447" spans="4:4">
      <c r="D44447"/>
    </row>
    <row r="44448" spans="4:4">
      <c r="D44448"/>
    </row>
    <row r="44449" spans="4:4">
      <c r="D44449"/>
    </row>
    <row r="44450" spans="4:4">
      <c r="D44450"/>
    </row>
    <row r="44451" spans="4:4">
      <c r="D44451"/>
    </row>
    <row r="44452" spans="4:4">
      <c r="D44452"/>
    </row>
    <row r="44453" spans="4:4">
      <c r="D44453"/>
    </row>
    <row r="44454" spans="4:4">
      <c r="D44454"/>
    </row>
    <row r="44455" spans="4:4">
      <c r="D44455"/>
    </row>
    <row r="44456" spans="4:4">
      <c r="D44456"/>
    </row>
    <row r="44457" spans="4:4">
      <c r="D44457"/>
    </row>
    <row r="44458" spans="4:4">
      <c r="D44458"/>
    </row>
    <row r="44459" spans="4:4">
      <c r="D44459"/>
    </row>
    <row r="44460" spans="4:4">
      <c r="D44460"/>
    </row>
    <row r="44461" spans="4:4">
      <c r="D44461"/>
    </row>
    <row r="44462" spans="4:4">
      <c r="D44462"/>
    </row>
    <row r="44463" spans="4:4">
      <c r="D44463"/>
    </row>
    <row r="44464" spans="4:4">
      <c r="D44464"/>
    </row>
    <row r="44465" spans="4:4">
      <c r="D44465"/>
    </row>
    <row r="44466" spans="4:4">
      <c r="D44466"/>
    </row>
    <row r="44467" spans="4:4">
      <c r="D44467"/>
    </row>
    <row r="44468" spans="4:4">
      <c r="D44468"/>
    </row>
    <row r="44469" spans="4:4">
      <c r="D44469"/>
    </row>
    <row r="44470" spans="4:4">
      <c r="D44470"/>
    </row>
    <row r="44471" spans="4:4">
      <c r="D44471"/>
    </row>
    <row r="44472" spans="4:4">
      <c r="D44472"/>
    </row>
    <row r="44473" spans="4:4">
      <c r="D44473"/>
    </row>
    <row r="44474" spans="4:4">
      <c r="D44474"/>
    </row>
    <row r="44475" spans="4:4">
      <c r="D44475"/>
    </row>
    <row r="44476" spans="4:4">
      <c r="D44476"/>
    </row>
    <row r="44477" spans="4:4">
      <c r="D44477"/>
    </row>
    <row r="44478" spans="4:4">
      <c r="D44478"/>
    </row>
    <row r="44479" spans="4:4">
      <c r="D44479"/>
    </row>
    <row r="44480" spans="4:4">
      <c r="D44480"/>
    </row>
    <row r="44481" spans="4:4">
      <c r="D44481"/>
    </row>
    <row r="44482" spans="4:4">
      <c r="D44482"/>
    </row>
    <row r="44483" spans="4:4">
      <c r="D44483"/>
    </row>
    <row r="44484" spans="4:4">
      <c r="D44484"/>
    </row>
    <row r="44485" spans="4:4">
      <c r="D44485"/>
    </row>
    <row r="44486" spans="4:4">
      <c r="D44486"/>
    </row>
    <row r="44487" spans="4:4">
      <c r="D44487"/>
    </row>
    <row r="44488" spans="4:4">
      <c r="D44488"/>
    </row>
    <row r="44489" spans="4:4">
      <c r="D44489"/>
    </row>
    <row r="44490" spans="4:4">
      <c r="D44490"/>
    </row>
    <row r="44491" spans="4:4">
      <c r="D44491"/>
    </row>
    <row r="44492" spans="4:4">
      <c r="D44492"/>
    </row>
    <row r="44493" spans="4:4">
      <c r="D44493"/>
    </row>
    <row r="44494" spans="4:4">
      <c r="D44494"/>
    </row>
    <row r="44495" spans="4:4">
      <c r="D44495"/>
    </row>
    <row r="44496" spans="4:4">
      <c r="D44496"/>
    </row>
    <row r="44497" spans="4:4">
      <c r="D44497"/>
    </row>
    <row r="44498" spans="4:4">
      <c r="D44498"/>
    </row>
    <row r="44499" spans="4:4">
      <c r="D44499"/>
    </row>
    <row r="44500" spans="4:4">
      <c r="D44500"/>
    </row>
    <row r="44501" spans="4:4">
      <c r="D44501"/>
    </row>
    <row r="44502" spans="4:4">
      <c r="D44502"/>
    </row>
    <row r="44503" spans="4:4">
      <c r="D44503"/>
    </row>
    <row r="44504" spans="4:4">
      <c r="D44504"/>
    </row>
    <row r="44505" spans="4:4">
      <c r="D44505"/>
    </row>
    <row r="44506" spans="4:4">
      <c r="D44506"/>
    </row>
    <row r="44507" spans="4:4">
      <c r="D44507"/>
    </row>
    <row r="44508" spans="4:4">
      <c r="D44508"/>
    </row>
    <row r="44509" spans="4:4">
      <c r="D44509"/>
    </row>
    <row r="44510" spans="4:4">
      <c r="D44510"/>
    </row>
    <row r="44511" spans="4:4">
      <c r="D44511"/>
    </row>
    <row r="44512" spans="4:4">
      <c r="D44512"/>
    </row>
    <row r="44513" spans="4:4">
      <c r="D44513"/>
    </row>
    <row r="44514" spans="4:4">
      <c r="D44514"/>
    </row>
    <row r="44515" spans="4:4">
      <c r="D44515"/>
    </row>
    <row r="44516" spans="4:4">
      <c r="D44516"/>
    </row>
    <row r="44517" spans="4:4">
      <c r="D44517"/>
    </row>
    <row r="44518" spans="4:4">
      <c r="D44518"/>
    </row>
    <row r="44519" spans="4:4">
      <c r="D44519"/>
    </row>
    <row r="44520" spans="4:4">
      <c r="D44520"/>
    </row>
    <row r="44521" spans="4:4">
      <c r="D44521"/>
    </row>
    <row r="44522" spans="4:4">
      <c r="D44522"/>
    </row>
    <row r="44523" spans="4:4">
      <c r="D44523"/>
    </row>
    <row r="44524" spans="4:4">
      <c r="D44524"/>
    </row>
    <row r="44525" spans="4:4">
      <c r="D44525"/>
    </row>
    <row r="44526" spans="4:4">
      <c r="D44526"/>
    </row>
    <row r="44527" spans="4:4">
      <c r="D44527"/>
    </row>
    <row r="44528" spans="4:4">
      <c r="D44528"/>
    </row>
    <row r="44529" spans="4:4">
      <c r="D44529"/>
    </row>
    <row r="44530" spans="4:4">
      <c r="D44530"/>
    </row>
    <row r="44531" spans="4:4">
      <c r="D44531"/>
    </row>
    <row r="44532" spans="4:4">
      <c r="D44532"/>
    </row>
    <row r="44533" spans="4:4">
      <c r="D44533"/>
    </row>
    <row r="44534" spans="4:4">
      <c r="D44534"/>
    </row>
    <row r="44535" spans="4:4">
      <c r="D44535"/>
    </row>
    <row r="44536" spans="4:4">
      <c r="D44536"/>
    </row>
    <row r="44537" spans="4:4">
      <c r="D44537"/>
    </row>
    <row r="44538" spans="4:4">
      <c r="D44538"/>
    </row>
    <row r="44539" spans="4:4">
      <c r="D44539"/>
    </row>
    <row r="44540" spans="4:4">
      <c r="D44540"/>
    </row>
    <row r="44541" spans="4:4">
      <c r="D44541"/>
    </row>
    <row r="44542" spans="4:4">
      <c r="D44542"/>
    </row>
    <row r="44543" spans="4:4">
      <c r="D44543"/>
    </row>
    <row r="44544" spans="4:4">
      <c r="D44544"/>
    </row>
    <row r="44545" spans="4:4">
      <c r="D44545"/>
    </row>
    <row r="44546" spans="4:4">
      <c r="D44546"/>
    </row>
    <row r="44547" spans="4:4">
      <c r="D44547"/>
    </row>
    <row r="44548" spans="4:4">
      <c r="D44548"/>
    </row>
    <row r="44549" spans="4:4">
      <c r="D44549"/>
    </row>
    <row r="44550" spans="4:4">
      <c r="D44550"/>
    </row>
    <row r="44551" spans="4:4">
      <c r="D44551"/>
    </row>
    <row r="44552" spans="4:4">
      <c r="D44552"/>
    </row>
    <row r="44553" spans="4:4">
      <c r="D44553"/>
    </row>
    <row r="44554" spans="4:4">
      <c r="D44554"/>
    </row>
    <row r="44555" spans="4:4">
      <c r="D44555"/>
    </row>
    <row r="44556" spans="4:4">
      <c r="D44556"/>
    </row>
    <row r="44557" spans="4:4">
      <c r="D44557"/>
    </row>
    <row r="44558" spans="4:4">
      <c r="D44558"/>
    </row>
    <row r="44559" spans="4:4">
      <c r="D44559"/>
    </row>
    <row r="44560" spans="4:4">
      <c r="D44560"/>
    </row>
    <row r="44561" spans="4:4">
      <c r="D44561"/>
    </row>
    <row r="44562" spans="4:4">
      <c r="D44562"/>
    </row>
    <row r="44563" spans="4:4">
      <c r="D44563"/>
    </row>
    <row r="44564" spans="4:4">
      <c r="D44564"/>
    </row>
    <row r="44565" spans="4:4">
      <c r="D44565"/>
    </row>
    <row r="44566" spans="4:4">
      <c r="D44566"/>
    </row>
    <row r="44567" spans="4:4">
      <c r="D44567"/>
    </row>
    <row r="44568" spans="4:4">
      <c r="D44568"/>
    </row>
    <row r="44569" spans="4:4">
      <c r="D44569"/>
    </row>
    <row r="44570" spans="4:4">
      <c r="D44570"/>
    </row>
    <row r="44571" spans="4:4">
      <c r="D44571"/>
    </row>
    <row r="44572" spans="4:4">
      <c r="D44572"/>
    </row>
    <row r="44573" spans="4:4">
      <c r="D44573"/>
    </row>
    <row r="44574" spans="4:4">
      <c r="D44574"/>
    </row>
    <row r="44575" spans="4:4">
      <c r="D44575"/>
    </row>
    <row r="44576" spans="4:4">
      <c r="D44576"/>
    </row>
    <row r="44577" spans="4:4">
      <c r="D44577"/>
    </row>
    <row r="44578" spans="4:4">
      <c r="D44578"/>
    </row>
    <row r="44579" spans="4:4">
      <c r="D44579"/>
    </row>
    <row r="44580" spans="4:4">
      <c r="D44580"/>
    </row>
    <row r="44581" spans="4:4">
      <c r="D44581"/>
    </row>
    <row r="44582" spans="4:4">
      <c r="D44582"/>
    </row>
    <row r="44583" spans="4:4">
      <c r="D44583"/>
    </row>
    <row r="44584" spans="4:4">
      <c r="D44584"/>
    </row>
    <row r="44585" spans="4:4">
      <c r="D44585"/>
    </row>
    <row r="44586" spans="4:4">
      <c r="D44586"/>
    </row>
    <row r="44587" spans="4:4">
      <c r="D44587"/>
    </row>
    <row r="44588" spans="4:4">
      <c r="D44588"/>
    </row>
    <row r="44589" spans="4:4">
      <c r="D44589"/>
    </row>
    <row r="44590" spans="4:4">
      <c r="D44590"/>
    </row>
    <row r="44591" spans="4:4">
      <c r="D44591"/>
    </row>
    <row r="44592" spans="4:4">
      <c r="D44592"/>
    </row>
    <row r="44593" spans="4:4">
      <c r="D44593"/>
    </row>
    <row r="44594" spans="4:4">
      <c r="D44594"/>
    </row>
    <row r="44595" spans="4:4">
      <c r="D44595"/>
    </row>
    <row r="44596" spans="4:4">
      <c r="D44596"/>
    </row>
    <row r="44597" spans="4:4">
      <c r="D44597"/>
    </row>
    <row r="44598" spans="4:4">
      <c r="D44598"/>
    </row>
    <row r="44599" spans="4:4">
      <c r="D44599"/>
    </row>
    <row r="44600" spans="4:4">
      <c r="D44600"/>
    </row>
    <row r="44601" spans="4:4">
      <c r="D44601"/>
    </row>
    <row r="44602" spans="4:4">
      <c r="D44602"/>
    </row>
    <row r="44603" spans="4:4">
      <c r="D44603"/>
    </row>
    <row r="44604" spans="4:4">
      <c r="D44604"/>
    </row>
    <row r="44605" spans="4:4">
      <c r="D44605"/>
    </row>
    <row r="44606" spans="4:4">
      <c r="D44606"/>
    </row>
    <row r="44607" spans="4:4">
      <c r="D44607"/>
    </row>
    <row r="44608" spans="4:4">
      <c r="D44608"/>
    </row>
    <row r="44609" spans="4:4">
      <c r="D44609"/>
    </row>
    <row r="44610" spans="4:4">
      <c r="D44610"/>
    </row>
    <row r="44611" spans="4:4">
      <c r="D44611"/>
    </row>
    <row r="44612" spans="4:4">
      <c r="D44612"/>
    </row>
    <row r="44613" spans="4:4">
      <c r="D44613"/>
    </row>
    <row r="44614" spans="4:4">
      <c r="D44614"/>
    </row>
    <row r="44615" spans="4:4">
      <c r="D44615"/>
    </row>
    <row r="44616" spans="4:4">
      <c r="D44616"/>
    </row>
    <row r="44617" spans="4:4">
      <c r="D44617"/>
    </row>
    <row r="44618" spans="4:4">
      <c r="D44618"/>
    </row>
    <row r="44619" spans="4:4">
      <c r="D44619"/>
    </row>
    <row r="44620" spans="4:4">
      <c r="D44620"/>
    </row>
    <row r="44621" spans="4:4">
      <c r="D44621"/>
    </row>
    <row r="44622" spans="4:4">
      <c r="D44622"/>
    </row>
    <row r="44623" spans="4:4">
      <c r="D44623"/>
    </row>
    <row r="44624" spans="4:4">
      <c r="D44624"/>
    </row>
    <row r="44625" spans="4:4">
      <c r="D44625"/>
    </row>
    <row r="44626" spans="4:4">
      <c r="D44626"/>
    </row>
    <row r="44627" spans="4:4">
      <c r="D44627"/>
    </row>
    <row r="44628" spans="4:4">
      <c r="D44628"/>
    </row>
    <row r="44629" spans="4:4">
      <c r="D44629"/>
    </row>
    <row r="44630" spans="4:4">
      <c r="D44630"/>
    </row>
    <row r="44631" spans="4:4">
      <c r="D44631"/>
    </row>
    <row r="44632" spans="4:4">
      <c r="D44632"/>
    </row>
    <row r="44633" spans="4:4">
      <c r="D44633"/>
    </row>
    <row r="44634" spans="4:4">
      <c r="D44634"/>
    </row>
    <row r="44635" spans="4:4">
      <c r="D44635"/>
    </row>
    <row r="44636" spans="4:4">
      <c r="D44636"/>
    </row>
    <row r="44637" spans="4:4">
      <c r="D44637"/>
    </row>
    <row r="44638" spans="4:4">
      <c r="D44638"/>
    </row>
    <row r="44639" spans="4:4">
      <c r="D44639"/>
    </row>
    <row r="44640" spans="4:4">
      <c r="D44640"/>
    </row>
    <row r="44641" spans="4:4">
      <c r="D44641"/>
    </row>
    <row r="44642" spans="4:4">
      <c r="D44642"/>
    </row>
    <row r="44643" spans="4:4">
      <c r="D44643"/>
    </row>
    <row r="44644" spans="4:4">
      <c r="D44644"/>
    </row>
    <row r="44645" spans="4:4">
      <c r="D44645"/>
    </row>
    <row r="44646" spans="4:4">
      <c r="D44646"/>
    </row>
    <row r="44647" spans="4:4">
      <c r="D44647"/>
    </row>
    <row r="44648" spans="4:4">
      <c r="D44648"/>
    </row>
    <row r="44649" spans="4:4">
      <c r="D44649"/>
    </row>
    <row r="44650" spans="4:4">
      <c r="D44650"/>
    </row>
    <row r="44651" spans="4:4">
      <c r="D44651"/>
    </row>
    <row r="44652" spans="4:4">
      <c r="D44652"/>
    </row>
    <row r="44653" spans="4:4">
      <c r="D44653"/>
    </row>
    <row r="44654" spans="4:4">
      <c r="D44654"/>
    </row>
    <row r="44655" spans="4:4">
      <c r="D44655"/>
    </row>
    <row r="44656" spans="4:4">
      <c r="D44656"/>
    </row>
    <row r="44657" spans="4:4">
      <c r="D44657"/>
    </row>
    <row r="44658" spans="4:4">
      <c r="D44658"/>
    </row>
    <row r="44659" spans="4:4">
      <c r="D44659"/>
    </row>
    <row r="44660" spans="4:4">
      <c r="D44660"/>
    </row>
    <row r="44661" spans="4:4">
      <c r="D44661"/>
    </row>
    <row r="44662" spans="4:4">
      <c r="D44662"/>
    </row>
    <row r="44663" spans="4:4">
      <c r="D44663"/>
    </row>
    <row r="44664" spans="4:4">
      <c r="D44664"/>
    </row>
    <row r="44665" spans="4:4">
      <c r="D44665"/>
    </row>
    <row r="44666" spans="4:4">
      <c r="D44666"/>
    </row>
    <row r="44667" spans="4:4">
      <c r="D44667"/>
    </row>
    <row r="44668" spans="4:4">
      <c r="D44668"/>
    </row>
    <row r="44669" spans="4:4">
      <c r="D44669"/>
    </row>
    <row r="44670" spans="4:4">
      <c r="D44670"/>
    </row>
    <row r="44671" spans="4:4">
      <c r="D44671"/>
    </row>
    <row r="44672" spans="4:4">
      <c r="D44672"/>
    </row>
    <row r="44673" spans="4:4">
      <c r="D44673"/>
    </row>
    <row r="44674" spans="4:4">
      <c r="D44674"/>
    </row>
    <row r="44675" spans="4:4">
      <c r="D44675"/>
    </row>
    <row r="44676" spans="4:4">
      <c r="D44676"/>
    </row>
    <row r="44677" spans="4:4">
      <c r="D44677"/>
    </row>
    <row r="44678" spans="4:4">
      <c r="D44678"/>
    </row>
    <row r="44679" spans="4:4">
      <c r="D44679"/>
    </row>
    <row r="44680" spans="4:4">
      <c r="D44680"/>
    </row>
    <row r="44681" spans="4:4">
      <c r="D44681"/>
    </row>
    <row r="44682" spans="4:4">
      <c r="D44682"/>
    </row>
    <row r="44683" spans="4:4">
      <c r="D44683"/>
    </row>
    <row r="44684" spans="4:4">
      <c r="D44684"/>
    </row>
    <row r="44685" spans="4:4">
      <c r="D44685"/>
    </row>
    <row r="44686" spans="4:4">
      <c r="D44686"/>
    </row>
    <row r="44687" spans="4:4">
      <c r="D44687"/>
    </row>
    <row r="44688" spans="4:4">
      <c r="D44688"/>
    </row>
    <row r="44689" spans="4:4">
      <c r="D44689"/>
    </row>
    <row r="44690" spans="4:4">
      <c r="D44690"/>
    </row>
    <row r="44691" spans="4:4">
      <c r="D44691"/>
    </row>
    <row r="44692" spans="4:4">
      <c r="D44692"/>
    </row>
    <row r="44693" spans="4:4">
      <c r="D44693"/>
    </row>
    <row r="44694" spans="4:4">
      <c r="D44694"/>
    </row>
    <row r="44695" spans="4:4">
      <c r="D44695"/>
    </row>
    <row r="44696" spans="4:4">
      <c r="D44696"/>
    </row>
    <row r="44697" spans="4:4">
      <c r="D44697"/>
    </row>
    <row r="44698" spans="4:4">
      <c r="D44698"/>
    </row>
    <row r="44699" spans="4:4">
      <c r="D44699"/>
    </row>
    <row r="44700" spans="4:4">
      <c r="D44700"/>
    </row>
    <row r="44701" spans="4:4">
      <c r="D44701"/>
    </row>
    <row r="44702" spans="4:4">
      <c r="D44702"/>
    </row>
    <row r="44703" spans="4:4">
      <c r="D44703"/>
    </row>
    <row r="44704" spans="4:4">
      <c r="D44704"/>
    </row>
    <row r="44705" spans="4:4">
      <c r="D44705"/>
    </row>
    <row r="44706" spans="4:4">
      <c r="D44706"/>
    </row>
    <row r="44707" spans="4:4">
      <c r="D44707"/>
    </row>
    <row r="44708" spans="4:4">
      <c r="D44708"/>
    </row>
    <row r="44709" spans="4:4">
      <c r="D44709"/>
    </row>
    <row r="44710" spans="4:4">
      <c r="D44710"/>
    </row>
    <row r="44711" spans="4:4">
      <c r="D44711"/>
    </row>
    <row r="44712" spans="4:4">
      <c r="D44712"/>
    </row>
    <row r="44713" spans="4:4">
      <c r="D44713"/>
    </row>
    <row r="44714" spans="4:4">
      <c r="D44714"/>
    </row>
    <row r="44715" spans="4:4">
      <c r="D44715"/>
    </row>
    <row r="44716" spans="4:4">
      <c r="D44716"/>
    </row>
    <row r="44717" spans="4:4">
      <c r="D44717"/>
    </row>
    <row r="44718" spans="4:4">
      <c r="D44718"/>
    </row>
    <row r="44719" spans="4:4">
      <c r="D44719"/>
    </row>
    <row r="44720" spans="4:4">
      <c r="D44720"/>
    </row>
    <row r="44721" spans="4:4">
      <c r="D44721"/>
    </row>
    <row r="44722" spans="4:4">
      <c r="D44722"/>
    </row>
    <row r="44723" spans="4:4">
      <c r="D44723"/>
    </row>
    <row r="44724" spans="4:4">
      <c r="D44724"/>
    </row>
    <row r="44725" spans="4:4">
      <c r="D44725"/>
    </row>
    <row r="44726" spans="4:4">
      <c r="D44726"/>
    </row>
    <row r="44727" spans="4:4">
      <c r="D44727"/>
    </row>
    <row r="44728" spans="4:4">
      <c r="D44728"/>
    </row>
    <row r="44729" spans="4:4">
      <c r="D44729"/>
    </row>
    <row r="44730" spans="4:4">
      <c r="D44730"/>
    </row>
    <row r="44731" spans="4:4">
      <c r="D44731"/>
    </row>
    <row r="44732" spans="4:4">
      <c r="D44732"/>
    </row>
    <row r="44733" spans="4:4">
      <c r="D44733"/>
    </row>
    <row r="44734" spans="4:4">
      <c r="D44734"/>
    </row>
    <row r="44735" spans="4:4">
      <c r="D44735"/>
    </row>
    <row r="44736" spans="4:4">
      <c r="D44736"/>
    </row>
    <row r="44737" spans="4:4">
      <c r="D44737"/>
    </row>
    <row r="44738" spans="4:4">
      <c r="D44738"/>
    </row>
    <row r="44739" spans="4:4">
      <c r="D44739"/>
    </row>
    <row r="44740" spans="4:4">
      <c r="D44740"/>
    </row>
    <row r="44741" spans="4:4">
      <c r="D44741"/>
    </row>
    <row r="44742" spans="4:4">
      <c r="D44742"/>
    </row>
    <row r="44743" spans="4:4">
      <c r="D44743"/>
    </row>
    <row r="44744" spans="4:4">
      <c r="D44744"/>
    </row>
    <row r="44745" spans="4:4">
      <c r="D44745"/>
    </row>
    <row r="44746" spans="4:4">
      <c r="D44746"/>
    </row>
    <row r="44747" spans="4:4">
      <c r="D44747"/>
    </row>
    <row r="44748" spans="4:4">
      <c r="D44748"/>
    </row>
    <row r="44749" spans="4:4">
      <c r="D44749"/>
    </row>
    <row r="44750" spans="4:4">
      <c r="D44750"/>
    </row>
    <row r="44751" spans="4:4">
      <c r="D44751"/>
    </row>
    <row r="44752" spans="4:4">
      <c r="D44752"/>
    </row>
    <row r="44753" spans="4:4">
      <c r="D44753"/>
    </row>
    <row r="44754" spans="4:4">
      <c r="D44754"/>
    </row>
    <row r="44755" spans="4:4">
      <c r="D44755"/>
    </row>
    <row r="44756" spans="4:4">
      <c r="D44756"/>
    </row>
    <row r="44757" spans="4:4">
      <c r="D44757"/>
    </row>
    <row r="44758" spans="4:4">
      <c r="D44758"/>
    </row>
    <row r="44759" spans="4:4">
      <c r="D44759"/>
    </row>
    <row r="44760" spans="4:4">
      <c r="D44760"/>
    </row>
    <row r="44761" spans="4:4">
      <c r="D44761"/>
    </row>
    <row r="44762" spans="4:4">
      <c r="D44762"/>
    </row>
    <row r="44763" spans="4:4">
      <c r="D44763"/>
    </row>
    <row r="44764" spans="4:4">
      <c r="D44764"/>
    </row>
    <row r="44765" spans="4:4">
      <c r="D44765"/>
    </row>
    <row r="44766" spans="4:4">
      <c r="D44766"/>
    </row>
    <row r="44767" spans="4:4">
      <c r="D44767"/>
    </row>
    <row r="44768" spans="4:4">
      <c r="D44768"/>
    </row>
    <row r="44769" spans="4:4">
      <c r="D44769"/>
    </row>
    <row r="44770" spans="4:4">
      <c r="D44770"/>
    </row>
    <row r="44771" spans="4:4">
      <c r="D44771"/>
    </row>
    <row r="44772" spans="4:4">
      <c r="D44772"/>
    </row>
    <row r="44773" spans="4:4">
      <c r="D44773"/>
    </row>
    <row r="44774" spans="4:4">
      <c r="D44774"/>
    </row>
    <row r="44775" spans="4:4">
      <c r="D44775"/>
    </row>
    <row r="44776" spans="4:4">
      <c r="D44776"/>
    </row>
    <row r="44777" spans="4:4">
      <c r="D44777"/>
    </row>
    <row r="44778" spans="4:4">
      <c r="D44778"/>
    </row>
    <row r="44779" spans="4:4">
      <c r="D44779"/>
    </row>
    <row r="44780" spans="4:4">
      <c r="D44780"/>
    </row>
    <row r="44781" spans="4:4">
      <c r="D44781"/>
    </row>
    <row r="44782" spans="4:4">
      <c r="D44782"/>
    </row>
    <row r="44783" spans="4:4">
      <c r="D44783"/>
    </row>
    <row r="44784" spans="4:4">
      <c r="D44784"/>
    </row>
    <row r="44785" spans="4:4">
      <c r="D44785"/>
    </row>
    <row r="44786" spans="4:4">
      <c r="D44786"/>
    </row>
    <row r="44787" spans="4:4">
      <c r="D44787"/>
    </row>
    <row r="44788" spans="4:4">
      <c r="D44788"/>
    </row>
    <row r="44789" spans="4:4">
      <c r="D44789"/>
    </row>
    <row r="44790" spans="4:4">
      <c r="D44790"/>
    </row>
    <row r="44791" spans="4:4">
      <c r="D44791"/>
    </row>
    <row r="44792" spans="4:4">
      <c r="D44792"/>
    </row>
    <row r="44793" spans="4:4">
      <c r="D44793"/>
    </row>
    <row r="44794" spans="4:4">
      <c r="D44794"/>
    </row>
    <row r="44795" spans="4:4">
      <c r="D44795"/>
    </row>
    <row r="44796" spans="4:4">
      <c r="D44796"/>
    </row>
    <row r="44797" spans="4:4">
      <c r="D44797"/>
    </row>
    <row r="44798" spans="4:4">
      <c r="D44798"/>
    </row>
    <row r="44799" spans="4:4">
      <c r="D44799"/>
    </row>
    <row r="44800" spans="4:4">
      <c r="D44800"/>
    </row>
    <row r="44801" spans="4:4">
      <c r="D44801"/>
    </row>
    <row r="44802" spans="4:4">
      <c r="D44802"/>
    </row>
    <row r="44803" spans="4:4">
      <c r="D44803"/>
    </row>
    <row r="44804" spans="4:4">
      <c r="D44804"/>
    </row>
    <row r="44805" spans="4:4">
      <c r="D44805"/>
    </row>
    <row r="44806" spans="4:4">
      <c r="D44806"/>
    </row>
    <row r="44807" spans="4:4">
      <c r="D44807"/>
    </row>
    <row r="44808" spans="4:4">
      <c r="D44808"/>
    </row>
    <row r="44809" spans="4:4">
      <c r="D44809"/>
    </row>
    <row r="44810" spans="4:4">
      <c r="D44810"/>
    </row>
    <row r="44811" spans="4:4">
      <c r="D44811"/>
    </row>
    <row r="44812" spans="4:4">
      <c r="D44812"/>
    </row>
    <row r="44813" spans="4:4">
      <c r="D44813"/>
    </row>
    <row r="44814" spans="4:4">
      <c r="D44814"/>
    </row>
    <row r="44815" spans="4:4">
      <c r="D44815"/>
    </row>
    <row r="44816" spans="4:4">
      <c r="D44816"/>
    </row>
    <row r="44817" spans="4:4">
      <c r="D44817"/>
    </row>
    <row r="44818" spans="4:4">
      <c r="D44818"/>
    </row>
    <row r="44819" spans="4:4">
      <c r="D44819"/>
    </row>
    <row r="44820" spans="4:4">
      <c r="D44820"/>
    </row>
    <row r="44821" spans="4:4">
      <c r="D44821"/>
    </row>
    <row r="44822" spans="4:4">
      <c r="D44822"/>
    </row>
    <row r="44823" spans="4:4">
      <c r="D44823"/>
    </row>
    <row r="44824" spans="4:4">
      <c r="D44824"/>
    </row>
    <row r="44825" spans="4:4">
      <c r="D44825"/>
    </row>
    <row r="44826" spans="4:4">
      <c r="D44826"/>
    </row>
    <row r="44827" spans="4:4">
      <c r="D44827"/>
    </row>
    <row r="44828" spans="4:4">
      <c r="D44828"/>
    </row>
    <row r="44829" spans="4:4">
      <c r="D44829"/>
    </row>
    <row r="44830" spans="4:4">
      <c r="D44830"/>
    </row>
    <row r="44831" spans="4:4">
      <c r="D44831"/>
    </row>
    <row r="44832" spans="4:4">
      <c r="D44832"/>
    </row>
    <row r="44833" spans="4:4">
      <c r="D44833"/>
    </row>
    <row r="44834" spans="4:4">
      <c r="D44834"/>
    </row>
    <row r="44835" spans="4:4">
      <c r="D44835"/>
    </row>
    <row r="44836" spans="4:4">
      <c r="D44836"/>
    </row>
    <row r="44837" spans="4:4">
      <c r="D44837"/>
    </row>
    <row r="44838" spans="4:4">
      <c r="D44838"/>
    </row>
    <row r="44839" spans="4:4">
      <c r="D44839"/>
    </row>
    <row r="44840" spans="4:4">
      <c r="D44840"/>
    </row>
    <row r="44841" spans="4:4">
      <c r="D44841"/>
    </row>
    <row r="44842" spans="4:4">
      <c r="D44842"/>
    </row>
    <row r="44843" spans="4:4">
      <c r="D44843"/>
    </row>
    <row r="44844" spans="4:4">
      <c r="D44844"/>
    </row>
    <row r="44845" spans="4:4">
      <c r="D44845"/>
    </row>
    <row r="44846" spans="4:4">
      <c r="D44846"/>
    </row>
    <row r="44847" spans="4:4">
      <c r="D44847"/>
    </row>
    <row r="44848" spans="4:4">
      <c r="D44848"/>
    </row>
    <row r="44849" spans="4:4">
      <c r="D44849"/>
    </row>
    <row r="44850" spans="4:4">
      <c r="D44850"/>
    </row>
    <row r="44851" spans="4:4">
      <c r="D44851"/>
    </row>
    <row r="44852" spans="4:4">
      <c r="D44852"/>
    </row>
    <row r="44853" spans="4:4">
      <c r="D44853"/>
    </row>
    <row r="44854" spans="4:4">
      <c r="D44854"/>
    </row>
    <row r="44855" spans="4:4">
      <c r="D44855"/>
    </row>
    <row r="44856" spans="4:4">
      <c r="D44856"/>
    </row>
    <row r="44857" spans="4:4">
      <c r="D44857"/>
    </row>
    <row r="44858" spans="4:4">
      <c r="D44858"/>
    </row>
    <row r="44859" spans="4:4">
      <c r="D44859"/>
    </row>
    <row r="44860" spans="4:4">
      <c r="D44860"/>
    </row>
    <row r="44861" spans="4:4">
      <c r="D44861"/>
    </row>
    <row r="44862" spans="4:4">
      <c r="D44862"/>
    </row>
    <row r="44863" spans="4:4">
      <c r="D44863"/>
    </row>
    <row r="44864" spans="4:4">
      <c r="D44864"/>
    </row>
    <row r="44865" spans="4:4">
      <c r="D44865"/>
    </row>
    <row r="44866" spans="4:4">
      <c r="D44866"/>
    </row>
    <row r="44867" spans="4:4">
      <c r="D44867"/>
    </row>
    <row r="44868" spans="4:4">
      <c r="D44868"/>
    </row>
    <row r="44869" spans="4:4">
      <c r="D44869"/>
    </row>
    <row r="44870" spans="4:4">
      <c r="D44870"/>
    </row>
    <row r="44871" spans="4:4">
      <c r="D44871"/>
    </row>
    <row r="44872" spans="4:4">
      <c r="D44872"/>
    </row>
    <row r="44873" spans="4:4">
      <c r="D44873"/>
    </row>
    <row r="44874" spans="4:4">
      <c r="D44874"/>
    </row>
    <row r="44875" spans="4:4">
      <c r="D44875"/>
    </row>
    <row r="44876" spans="4:4">
      <c r="D44876"/>
    </row>
    <row r="44877" spans="4:4">
      <c r="D44877"/>
    </row>
    <row r="44878" spans="4:4">
      <c r="D44878"/>
    </row>
    <row r="44879" spans="4:4">
      <c r="D44879"/>
    </row>
    <row r="44880" spans="4:4">
      <c r="D44880"/>
    </row>
    <row r="44881" spans="4:4">
      <c r="D44881"/>
    </row>
    <row r="44882" spans="4:4">
      <c r="D44882"/>
    </row>
    <row r="44883" spans="4:4">
      <c r="D44883"/>
    </row>
    <row r="44884" spans="4:4">
      <c r="D44884"/>
    </row>
    <row r="44885" spans="4:4">
      <c r="D44885"/>
    </row>
    <row r="44886" spans="4:4">
      <c r="D44886"/>
    </row>
    <row r="44887" spans="4:4">
      <c r="D44887"/>
    </row>
    <row r="44888" spans="4:4">
      <c r="D44888"/>
    </row>
    <row r="44889" spans="4:4">
      <c r="D44889"/>
    </row>
    <row r="44890" spans="4:4">
      <c r="D44890"/>
    </row>
    <row r="44891" spans="4:4">
      <c r="D44891"/>
    </row>
    <row r="44892" spans="4:4">
      <c r="D44892"/>
    </row>
    <row r="44893" spans="4:4">
      <c r="D44893"/>
    </row>
    <row r="44894" spans="4:4">
      <c r="D44894"/>
    </row>
    <row r="44895" spans="4:4">
      <c r="D44895"/>
    </row>
    <row r="44896" spans="4:4">
      <c r="D44896"/>
    </row>
    <row r="44897" spans="4:4">
      <c r="D44897"/>
    </row>
    <row r="44898" spans="4:4">
      <c r="D44898"/>
    </row>
    <row r="44899" spans="4:4">
      <c r="D44899"/>
    </row>
    <row r="44900" spans="4:4">
      <c r="D44900"/>
    </row>
    <row r="44901" spans="4:4">
      <c r="D44901"/>
    </row>
    <row r="44902" spans="4:4">
      <c r="D44902"/>
    </row>
    <row r="44903" spans="4:4">
      <c r="D44903"/>
    </row>
    <row r="44904" spans="4:4">
      <c r="D44904"/>
    </row>
    <row r="44905" spans="4:4">
      <c r="D44905"/>
    </row>
    <row r="44906" spans="4:4">
      <c r="D44906"/>
    </row>
    <row r="44907" spans="4:4">
      <c r="D44907"/>
    </row>
    <row r="44908" spans="4:4">
      <c r="D44908"/>
    </row>
    <row r="44909" spans="4:4">
      <c r="D44909"/>
    </row>
    <row r="44910" spans="4:4">
      <c r="D44910"/>
    </row>
    <row r="44911" spans="4:4">
      <c r="D44911"/>
    </row>
    <row r="44912" spans="4:4">
      <c r="D44912"/>
    </row>
    <row r="44913" spans="4:4">
      <c r="D44913"/>
    </row>
    <row r="44914" spans="4:4">
      <c r="D44914"/>
    </row>
    <row r="44915" spans="4:4">
      <c r="D44915"/>
    </row>
    <row r="44916" spans="4:4">
      <c r="D44916"/>
    </row>
    <row r="44917" spans="4:4">
      <c r="D44917"/>
    </row>
    <row r="44918" spans="4:4">
      <c r="D44918"/>
    </row>
    <row r="44919" spans="4:4">
      <c r="D44919"/>
    </row>
    <row r="44920" spans="4:4">
      <c r="D44920"/>
    </row>
    <row r="44921" spans="4:4">
      <c r="D44921"/>
    </row>
    <row r="44922" spans="4:4">
      <c r="D44922"/>
    </row>
    <row r="44923" spans="4:4">
      <c r="D44923"/>
    </row>
    <row r="44924" spans="4:4">
      <c r="D44924"/>
    </row>
    <row r="44925" spans="4:4">
      <c r="D44925"/>
    </row>
    <row r="44926" spans="4:4">
      <c r="D44926"/>
    </row>
    <row r="44927" spans="4:4">
      <c r="D44927"/>
    </row>
    <row r="44928" spans="4:4">
      <c r="D44928"/>
    </row>
    <row r="44929" spans="4:4">
      <c r="D44929"/>
    </row>
    <row r="44930" spans="4:4">
      <c r="D44930"/>
    </row>
    <row r="44931" spans="4:4">
      <c r="D44931"/>
    </row>
    <row r="44932" spans="4:4">
      <c r="D44932"/>
    </row>
    <row r="44933" spans="4:4">
      <c r="D44933"/>
    </row>
    <row r="44934" spans="4:4">
      <c r="D44934"/>
    </row>
    <row r="44935" spans="4:4">
      <c r="D44935"/>
    </row>
    <row r="44936" spans="4:4">
      <c r="D44936"/>
    </row>
    <row r="44937" spans="4:4">
      <c r="D44937"/>
    </row>
    <row r="44938" spans="4:4">
      <c r="D44938"/>
    </row>
    <row r="44939" spans="4:4">
      <c r="D44939"/>
    </row>
    <row r="44940" spans="4:4">
      <c r="D44940"/>
    </row>
    <row r="44941" spans="4:4">
      <c r="D44941"/>
    </row>
    <row r="44942" spans="4:4">
      <c r="D44942"/>
    </row>
    <row r="44943" spans="4:4">
      <c r="D44943"/>
    </row>
    <row r="44944" spans="4:4">
      <c r="D44944"/>
    </row>
    <row r="44945" spans="4:4">
      <c r="D44945"/>
    </row>
    <row r="44946" spans="4:4">
      <c r="D44946"/>
    </row>
    <row r="44947" spans="4:4">
      <c r="D44947"/>
    </row>
    <row r="44948" spans="4:4">
      <c r="D44948"/>
    </row>
    <row r="44949" spans="4:4">
      <c r="D44949"/>
    </row>
    <row r="44950" spans="4:4">
      <c r="D44950"/>
    </row>
    <row r="44951" spans="4:4">
      <c r="D44951"/>
    </row>
    <row r="44952" spans="4:4">
      <c r="D44952"/>
    </row>
    <row r="44953" spans="4:4">
      <c r="D44953"/>
    </row>
    <row r="44954" spans="4:4">
      <c r="D44954"/>
    </row>
    <row r="44955" spans="4:4">
      <c r="D44955"/>
    </row>
    <row r="44956" spans="4:4">
      <c r="D44956"/>
    </row>
    <row r="44957" spans="4:4">
      <c r="D44957"/>
    </row>
    <row r="44958" spans="4:4">
      <c r="D44958"/>
    </row>
    <row r="44959" spans="4:4">
      <c r="D44959"/>
    </row>
    <row r="44960" spans="4:4">
      <c r="D44960"/>
    </row>
    <row r="44961" spans="4:4">
      <c r="D44961"/>
    </row>
    <row r="44962" spans="4:4">
      <c r="D44962"/>
    </row>
    <row r="44963" spans="4:4">
      <c r="D44963"/>
    </row>
    <row r="44964" spans="4:4">
      <c r="D44964"/>
    </row>
    <row r="44965" spans="4:4">
      <c r="D44965"/>
    </row>
    <row r="44966" spans="4:4">
      <c r="D44966"/>
    </row>
    <row r="44967" spans="4:4">
      <c r="D44967"/>
    </row>
    <row r="44968" spans="4:4">
      <c r="D44968"/>
    </row>
    <row r="44969" spans="4:4">
      <c r="D44969"/>
    </row>
    <row r="44970" spans="4:4">
      <c r="D44970"/>
    </row>
    <row r="44971" spans="4:4">
      <c r="D44971"/>
    </row>
    <row r="44972" spans="4:4">
      <c r="D44972"/>
    </row>
    <row r="44973" spans="4:4">
      <c r="D44973"/>
    </row>
    <row r="44974" spans="4:4">
      <c r="D44974"/>
    </row>
    <row r="44975" spans="4:4">
      <c r="D44975"/>
    </row>
    <row r="44976" spans="4:4">
      <c r="D44976"/>
    </row>
    <row r="44977" spans="4:4">
      <c r="D44977"/>
    </row>
    <row r="44978" spans="4:4">
      <c r="D44978"/>
    </row>
    <row r="44979" spans="4:4">
      <c r="D44979"/>
    </row>
    <row r="44980" spans="4:4">
      <c r="D44980"/>
    </row>
    <row r="44981" spans="4:4">
      <c r="D44981"/>
    </row>
    <row r="44982" spans="4:4">
      <c r="D44982"/>
    </row>
    <row r="44983" spans="4:4">
      <c r="D44983"/>
    </row>
    <row r="44984" spans="4:4">
      <c r="D44984"/>
    </row>
    <row r="44985" spans="4:4">
      <c r="D44985"/>
    </row>
    <row r="44986" spans="4:4">
      <c r="D44986"/>
    </row>
    <row r="44987" spans="4:4">
      <c r="D44987"/>
    </row>
    <row r="44988" spans="4:4">
      <c r="D44988"/>
    </row>
    <row r="44989" spans="4:4">
      <c r="D44989"/>
    </row>
    <row r="44990" spans="4:4">
      <c r="D44990"/>
    </row>
    <row r="44991" spans="4:4">
      <c r="D44991"/>
    </row>
    <row r="44992" spans="4:4">
      <c r="D44992"/>
    </row>
    <row r="44993" spans="4:4">
      <c r="D44993"/>
    </row>
    <row r="44994" spans="4:4">
      <c r="D44994"/>
    </row>
    <row r="44995" spans="4:4">
      <c r="D44995"/>
    </row>
    <row r="44996" spans="4:4">
      <c r="D44996"/>
    </row>
    <row r="44997" spans="4:4">
      <c r="D44997"/>
    </row>
    <row r="44998" spans="4:4">
      <c r="D44998"/>
    </row>
    <row r="44999" spans="4:4">
      <c r="D44999"/>
    </row>
    <row r="45000" spans="4:4">
      <c r="D45000"/>
    </row>
    <row r="45001" spans="4:4">
      <c r="D45001"/>
    </row>
    <row r="45002" spans="4:4">
      <c r="D45002"/>
    </row>
    <row r="45003" spans="4:4">
      <c r="D45003"/>
    </row>
    <row r="45004" spans="4:4">
      <c r="D45004"/>
    </row>
    <row r="45005" spans="4:4">
      <c r="D45005"/>
    </row>
    <row r="45006" spans="4:4">
      <c r="D45006"/>
    </row>
    <row r="45007" spans="4:4">
      <c r="D45007"/>
    </row>
    <row r="45008" spans="4:4">
      <c r="D45008"/>
    </row>
    <row r="45009" spans="4:4">
      <c r="D45009"/>
    </row>
    <row r="45010" spans="4:4">
      <c r="D45010"/>
    </row>
    <row r="45011" spans="4:4">
      <c r="D45011"/>
    </row>
    <row r="45012" spans="4:4">
      <c r="D45012"/>
    </row>
    <row r="45013" spans="4:4">
      <c r="D45013"/>
    </row>
    <row r="45014" spans="4:4">
      <c r="D45014"/>
    </row>
    <row r="45015" spans="4:4">
      <c r="D45015"/>
    </row>
    <row r="45016" spans="4:4">
      <c r="D45016"/>
    </row>
    <row r="45017" spans="4:4">
      <c r="D45017"/>
    </row>
    <row r="45018" spans="4:4">
      <c r="D45018"/>
    </row>
    <row r="45019" spans="4:4">
      <c r="D45019"/>
    </row>
    <row r="45020" spans="4:4">
      <c r="D45020"/>
    </row>
    <row r="45021" spans="4:4">
      <c r="D45021"/>
    </row>
    <row r="45022" spans="4:4">
      <c r="D45022"/>
    </row>
    <row r="45023" spans="4:4">
      <c r="D45023"/>
    </row>
    <row r="45024" spans="4:4">
      <c r="D45024"/>
    </row>
    <row r="45025" spans="4:4">
      <c r="D45025"/>
    </row>
    <row r="45026" spans="4:4">
      <c r="D45026"/>
    </row>
    <row r="45027" spans="4:4">
      <c r="D45027"/>
    </row>
    <row r="45028" spans="4:4">
      <c r="D45028"/>
    </row>
    <row r="45029" spans="4:4">
      <c r="D45029"/>
    </row>
    <row r="45030" spans="4:4">
      <c r="D45030"/>
    </row>
    <row r="45031" spans="4:4">
      <c r="D45031"/>
    </row>
    <row r="45032" spans="4:4">
      <c r="D45032"/>
    </row>
    <row r="45033" spans="4:4">
      <c r="D45033"/>
    </row>
    <row r="45034" spans="4:4">
      <c r="D45034"/>
    </row>
    <row r="45035" spans="4:4">
      <c r="D45035"/>
    </row>
    <row r="45036" spans="4:4">
      <c r="D45036"/>
    </row>
    <row r="45037" spans="4:4">
      <c r="D45037"/>
    </row>
    <row r="45038" spans="4:4">
      <c r="D45038"/>
    </row>
    <row r="45039" spans="4:4">
      <c r="D45039"/>
    </row>
    <row r="45040" spans="4:4">
      <c r="D45040"/>
    </row>
    <row r="45041" spans="4:4">
      <c r="D45041"/>
    </row>
    <row r="45042" spans="4:4">
      <c r="D45042"/>
    </row>
    <row r="45043" spans="4:4">
      <c r="D45043"/>
    </row>
    <row r="45044" spans="4:4">
      <c r="D45044"/>
    </row>
    <row r="45045" spans="4:4">
      <c r="D45045"/>
    </row>
    <row r="45046" spans="4:4">
      <c r="D45046"/>
    </row>
    <row r="45047" spans="4:4">
      <c r="D45047"/>
    </row>
    <row r="45048" spans="4:4">
      <c r="D45048"/>
    </row>
    <row r="45049" spans="4:4">
      <c r="D45049"/>
    </row>
    <row r="45050" spans="4:4">
      <c r="D45050"/>
    </row>
    <row r="45051" spans="4:4">
      <c r="D45051"/>
    </row>
    <row r="45052" spans="4:4">
      <c r="D45052"/>
    </row>
    <row r="45053" spans="4:4">
      <c r="D45053"/>
    </row>
    <row r="45054" spans="4:4">
      <c r="D45054"/>
    </row>
    <row r="45055" spans="4:4">
      <c r="D45055"/>
    </row>
    <row r="45056" spans="4:4">
      <c r="D45056"/>
    </row>
    <row r="45057" spans="4:4">
      <c r="D45057"/>
    </row>
    <row r="45058" spans="4:4">
      <c r="D45058"/>
    </row>
    <row r="45059" spans="4:4">
      <c r="D45059"/>
    </row>
    <row r="45060" spans="4:4">
      <c r="D45060"/>
    </row>
    <row r="45061" spans="4:4">
      <c r="D45061"/>
    </row>
    <row r="45062" spans="4:4">
      <c r="D45062"/>
    </row>
    <row r="45063" spans="4:4">
      <c r="D45063"/>
    </row>
    <row r="45064" spans="4:4">
      <c r="D45064"/>
    </row>
    <row r="45065" spans="4:4">
      <c r="D45065"/>
    </row>
    <row r="45066" spans="4:4">
      <c r="D45066"/>
    </row>
    <row r="45067" spans="4:4">
      <c r="D45067"/>
    </row>
    <row r="45068" spans="4:4">
      <c r="D45068"/>
    </row>
    <row r="45069" spans="4:4">
      <c r="D45069"/>
    </row>
    <row r="45070" spans="4:4">
      <c r="D45070"/>
    </row>
    <row r="45071" spans="4:4">
      <c r="D45071"/>
    </row>
    <row r="45072" spans="4:4">
      <c r="D45072"/>
    </row>
    <row r="45073" spans="4:4">
      <c r="D45073"/>
    </row>
    <row r="45074" spans="4:4">
      <c r="D45074"/>
    </row>
    <row r="45075" spans="4:4">
      <c r="D45075"/>
    </row>
    <row r="45076" spans="4:4">
      <c r="D45076"/>
    </row>
    <row r="45077" spans="4:4">
      <c r="D45077"/>
    </row>
    <row r="45078" spans="4:4">
      <c r="D45078"/>
    </row>
    <row r="45079" spans="4:4">
      <c r="D45079"/>
    </row>
    <row r="45080" spans="4:4">
      <c r="D45080"/>
    </row>
    <row r="45081" spans="4:4">
      <c r="D45081"/>
    </row>
    <row r="45082" spans="4:4">
      <c r="D45082"/>
    </row>
    <row r="45083" spans="4:4">
      <c r="D45083"/>
    </row>
    <row r="45084" spans="4:4">
      <c r="D45084"/>
    </row>
    <row r="45085" spans="4:4">
      <c r="D45085"/>
    </row>
    <row r="45086" spans="4:4">
      <c r="D45086"/>
    </row>
    <row r="45087" spans="4:4">
      <c r="D45087"/>
    </row>
    <row r="45088" spans="4:4">
      <c r="D45088"/>
    </row>
    <row r="45089" spans="4:4">
      <c r="D45089"/>
    </row>
    <row r="45090" spans="4:4">
      <c r="D45090"/>
    </row>
    <row r="45091" spans="4:4">
      <c r="D45091"/>
    </row>
    <row r="45092" spans="4:4">
      <c r="D45092"/>
    </row>
    <row r="45093" spans="4:4">
      <c r="D45093"/>
    </row>
    <row r="45094" spans="4:4">
      <c r="D45094"/>
    </row>
    <row r="45095" spans="4:4">
      <c r="D45095"/>
    </row>
    <row r="45096" spans="4:4">
      <c r="D45096"/>
    </row>
    <row r="45097" spans="4:4">
      <c r="D45097"/>
    </row>
    <row r="45098" spans="4:4">
      <c r="D45098"/>
    </row>
    <row r="45099" spans="4:4">
      <c r="D45099"/>
    </row>
    <row r="45100" spans="4:4">
      <c r="D45100"/>
    </row>
    <row r="45101" spans="4:4">
      <c r="D45101"/>
    </row>
    <row r="45102" spans="4:4">
      <c r="D45102"/>
    </row>
    <row r="45103" spans="4:4">
      <c r="D45103"/>
    </row>
    <row r="45104" spans="4:4">
      <c r="D45104"/>
    </row>
    <row r="45105" spans="4:4">
      <c r="D45105"/>
    </row>
    <row r="45106" spans="4:4">
      <c r="D45106"/>
    </row>
    <row r="45107" spans="4:4">
      <c r="D45107"/>
    </row>
    <row r="45108" spans="4:4">
      <c r="D45108"/>
    </row>
    <row r="45109" spans="4:4">
      <c r="D45109"/>
    </row>
    <row r="45110" spans="4:4">
      <c r="D45110"/>
    </row>
    <row r="45111" spans="4:4">
      <c r="D45111"/>
    </row>
    <row r="45112" spans="4:4">
      <c r="D45112"/>
    </row>
    <row r="45113" spans="4:4">
      <c r="D45113"/>
    </row>
    <row r="45114" spans="4:4">
      <c r="D45114"/>
    </row>
    <row r="45115" spans="4:4">
      <c r="D45115"/>
    </row>
    <row r="45116" spans="4:4">
      <c r="D45116"/>
    </row>
    <row r="45117" spans="4:4">
      <c r="D45117"/>
    </row>
    <row r="45118" spans="4:4">
      <c r="D45118"/>
    </row>
    <row r="45119" spans="4:4">
      <c r="D45119"/>
    </row>
    <row r="45120" spans="4:4">
      <c r="D45120"/>
    </row>
    <row r="45121" spans="4:4">
      <c r="D45121"/>
    </row>
    <row r="45122" spans="4:4">
      <c r="D45122"/>
    </row>
    <row r="45123" spans="4:4">
      <c r="D45123"/>
    </row>
    <row r="45124" spans="4:4">
      <c r="D45124"/>
    </row>
    <row r="45125" spans="4:4">
      <c r="D45125"/>
    </row>
    <row r="45126" spans="4:4">
      <c r="D45126"/>
    </row>
    <row r="45127" spans="4:4">
      <c r="D45127"/>
    </row>
    <row r="45128" spans="4:4">
      <c r="D45128"/>
    </row>
    <row r="45129" spans="4:4">
      <c r="D45129"/>
    </row>
    <row r="45130" spans="4:4">
      <c r="D45130"/>
    </row>
    <row r="45131" spans="4:4">
      <c r="D45131"/>
    </row>
    <row r="45132" spans="4:4">
      <c r="D45132"/>
    </row>
    <row r="45133" spans="4:4">
      <c r="D45133"/>
    </row>
    <row r="45134" spans="4:4">
      <c r="D45134"/>
    </row>
    <row r="45135" spans="4:4">
      <c r="D45135"/>
    </row>
    <row r="45136" spans="4:4">
      <c r="D45136"/>
    </row>
    <row r="45137" spans="4:4">
      <c r="D45137"/>
    </row>
    <row r="45138" spans="4:4">
      <c r="D45138"/>
    </row>
    <row r="45139" spans="4:4">
      <c r="D45139"/>
    </row>
    <row r="45140" spans="4:4">
      <c r="D45140"/>
    </row>
    <row r="45141" spans="4:4">
      <c r="D45141"/>
    </row>
    <row r="45142" spans="4:4">
      <c r="D45142"/>
    </row>
    <row r="45143" spans="4:4">
      <c r="D45143"/>
    </row>
    <row r="45144" spans="4:4">
      <c r="D45144"/>
    </row>
    <row r="45145" spans="4:4">
      <c r="D45145"/>
    </row>
    <row r="45146" spans="4:4">
      <c r="D45146"/>
    </row>
    <row r="45147" spans="4:4">
      <c r="D45147"/>
    </row>
    <row r="45148" spans="4:4">
      <c r="D45148"/>
    </row>
    <row r="45149" spans="4:4">
      <c r="D45149"/>
    </row>
    <row r="45150" spans="4:4">
      <c r="D45150"/>
    </row>
    <row r="45151" spans="4:4">
      <c r="D45151"/>
    </row>
    <row r="45152" spans="4:4">
      <c r="D45152"/>
    </row>
    <row r="45153" spans="4:4">
      <c r="D45153"/>
    </row>
    <row r="45154" spans="4:4">
      <c r="D45154"/>
    </row>
    <row r="45155" spans="4:4">
      <c r="D45155"/>
    </row>
    <row r="45156" spans="4:4">
      <c r="D45156"/>
    </row>
    <row r="45157" spans="4:4">
      <c r="D45157"/>
    </row>
    <row r="45158" spans="4:4">
      <c r="D45158"/>
    </row>
    <row r="45159" spans="4:4">
      <c r="D45159"/>
    </row>
    <row r="45160" spans="4:4">
      <c r="D45160"/>
    </row>
    <row r="45161" spans="4:4">
      <c r="D45161"/>
    </row>
    <row r="45162" spans="4:4">
      <c r="D45162"/>
    </row>
    <row r="45163" spans="4:4">
      <c r="D45163"/>
    </row>
    <row r="45164" spans="4:4">
      <c r="D45164"/>
    </row>
    <row r="45165" spans="4:4">
      <c r="D45165"/>
    </row>
    <row r="45166" spans="4:4">
      <c r="D45166"/>
    </row>
    <row r="45167" spans="4:4">
      <c r="D45167"/>
    </row>
    <row r="45168" spans="4:4">
      <c r="D45168"/>
    </row>
    <row r="45169" spans="4:4">
      <c r="D45169"/>
    </row>
    <row r="45170" spans="4:4">
      <c r="D45170"/>
    </row>
    <row r="45171" spans="4:4">
      <c r="D45171"/>
    </row>
    <row r="45172" spans="4:4">
      <c r="D45172"/>
    </row>
    <row r="45173" spans="4:4">
      <c r="D45173"/>
    </row>
    <row r="45174" spans="4:4">
      <c r="D45174"/>
    </row>
    <row r="45175" spans="4:4">
      <c r="D45175"/>
    </row>
    <row r="45176" spans="4:4">
      <c r="D45176"/>
    </row>
    <row r="45177" spans="4:4">
      <c r="D45177"/>
    </row>
    <row r="45178" spans="4:4">
      <c r="D45178"/>
    </row>
    <row r="45179" spans="4:4">
      <c r="D45179"/>
    </row>
    <row r="45180" spans="4:4">
      <c r="D45180"/>
    </row>
    <row r="45181" spans="4:4">
      <c r="D45181"/>
    </row>
    <row r="45182" spans="4:4">
      <c r="D45182"/>
    </row>
    <row r="45183" spans="4:4">
      <c r="D45183"/>
    </row>
    <row r="45184" spans="4:4">
      <c r="D45184"/>
    </row>
    <row r="45185" spans="4:4">
      <c r="D45185"/>
    </row>
    <row r="45186" spans="4:4">
      <c r="D45186"/>
    </row>
    <row r="45187" spans="4:4">
      <c r="D45187"/>
    </row>
    <row r="45188" spans="4:4">
      <c r="D45188"/>
    </row>
    <row r="45189" spans="4:4">
      <c r="D45189"/>
    </row>
    <row r="45190" spans="4:4">
      <c r="D45190"/>
    </row>
    <row r="45191" spans="4:4">
      <c r="D45191"/>
    </row>
    <row r="45192" spans="4:4">
      <c r="D45192"/>
    </row>
    <row r="45193" spans="4:4">
      <c r="D45193"/>
    </row>
    <row r="45194" spans="4:4">
      <c r="D45194"/>
    </row>
    <row r="45195" spans="4:4">
      <c r="D45195"/>
    </row>
    <row r="45196" spans="4:4">
      <c r="D45196"/>
    </row>
    <row r="45197" spans="4:4">
      <c r="D45197"/>
    </row>
    <row r="45198" spans="4:4">
      <c r="D45198"/>
    </row>
    <row r="45199" spans="4:4">
      <c r="D45199"/>
    </row>
    <row r="45200" spans="4:4">
      <c r="D45200"/>
    </row>
    <row r="45201" spans="4:4">
      <c r="D45201"/>
    </row>
    <row r="45202" spans="4:4">
      <c r="D45202"/>
    </row>
    <row r="45203" spans="4:4">
      <c r="D45203"/>
    </row>
    <row r="45204" spans="4:4">
      <c r="D45204"/>
    </row>
    <row r="45205" spans="4:4">
      <c r="D45205"/>
    </row>
    <row r="45206" spans="4:4">
      <c r="D45206"/>
    </row>
    <row r="45207" spans="4:4">
      <c r="D45207"/>
    </row>
    <row r="45208" spans="4:4">
      <c r="D45208"/>
    </row>
    <row r="45209" spans="4:4">
      <c r="D45209"/>
    </row>
    <row r="45210" spans="4:4">
      <c r="D45210"/>
    </row>
    <row r="45211" spans="4:4">
      <c r="D45211"/>
    </row>
    <row r="45212" spans="4:4">
      <c r="D45212"/>
    </row>
    <row r="45213" spans="4:4">
      <c r="D45213"/>
    </row>
    <row r="45214" spans="4:4">
      <c r="D45214"/>
    </row>
    <row r="45215" spans="4:4">
      <c r="D45215"/>
    </row>
    <row r="45216" spans="4:4">
      <c r="D45216"/>
    </row>
    <row r="45217" spans="4:4">
      <c r="D45217"/>
    </row>
    <row r="45218" spans="4:4">
      <c r="D45218"/>
    </row>
    <row r="45219" spans="4:4">
      <c r="D45219"/>
    </row>
    <row r="45220" spans="4:4">
      <c r="D45220"/>
    </row>
    <row r="45221" spans="4:4">
      <c r="D45221"/>
    </row>
    <row r="45222" spans="4:4">
      <c r="D45222"/>
    </row>
    <row r="45223" spans="4:4">
      <c r="D45223"/>
    </row>
    <row r="45224" spans="4:4">
      <c r="D45224"/>
    </row>
    <row r="45225" spans="4:4">
      <c r="D45225"/>
    </row>
    <row r="45226" spans="4:4">
      <c r="D45226"/>
    </row>
    <row r="45227" spans="4:4">
      <c r="D45227"/>
    </row>
    <row r="45228" spans="4:4">
      <c r="D45228"/>
    </row>
    <row r="45229" spans="4:4">
      <c r="D45229"/>
    </row>
    <row r="45230" spans="4:4">
      <c r="D45230"/>
    </row>
    <row r="45231" spans="4:4">
      <c r="D45231"/>
    </row>
    <row r="45232" spans="4:4">
      <c r="D45232"/>
    </row>
    <row r="45233" spans="4:4">
      <c r="D45233"/>
    </row>
    <row r="45234" spans="4:4">
      <c r="D45234"/>
    </row>
    <row r="45235" spans="4:4">
      <c r="D45235"/>
    </row>
    <row r="45236" spans="4:4">
      <c r="D45236"/>
    </row>
    <row r="45237" spans="4:4">
      <c r="D45237"/>
    </row>
    <row r="45238" spans="4:4">
      <c r="D45238"/>
    </row>
    <row r="45239" spans="4:4">
      <c r="D45239"/>
    </row>
    <row r="45240" spans="4:4">
      <c r="D45240"/>
    </row>
    <row r="45241" spans="4:4">
      <c r="D45241"/>
    </row>
    <row r="45242" spans="4:4">
      <c r="D45242"/>
    </row>
    <row r="45243" spans="4:4">
      <c r="D45243"/>
    </row>
    <row r="45244" spans="4:4">
      <c r="D45244"/>
    </row>
    <row r="45245" spans="4:4">
      <c r="D45245"/>
    </row>
    <row r="45246" spans="4:4">
      <c r="D45246"/>
    </row>
    <row r="45247" spans="4:4">
      <c r="D45247"/>
    </row>
    <row r="45248" spans="4:4">
      <c r="D45248"/>
    </row>
    <row r="45249" spans="4:4">
      <c r="D45249"/>
    </row>
    <row r="45250" spans="4:4">
      <c r="D45250"/>
    </row>
    <row r="45251" spans="4:4">
      <c r="D45251"/>
    </row>
    <row r="45252" spans="4:4">
      <c r="D45252"/>
    </row>
    <row r="45253" spans="4:4">
      <c r="D45253"/>
    </row>
    <row r="45254" spans="4:4">
      <c r="D45254"/>
    </row>
    <row r="45255" spans="4:4">
      <c r="D45255"/>
    </row>
    <row r="45256" spans="4:4">
      <c r="D45256"/>
    </row>
    <row r="45257" spans="4:4">
      <c r="D45257"/>
    </row>
    <row r="45258" spans="4:4">
      <c r="D45258"/>
    </row>
    <row r="45259" spans="4:4">
      <c r="D45259"/>
    </row>
    <row r="45260" spans="4:4">
      <c r="D45260"/>
    </row>
    <row r="45261" spans="4:4">
      <c r="D45261"/>
    </row>
    <row r="45262" spans="4:4">
      <c r="D45262"/>
    </row>
    <row r="45263" spans="4:4">
      <c r="D45263"/>
    </row>
    <row r="45264" spans="4:4">
      <c r="D45264"/>
    </row>
    <row r="45265" spans="4:4">
      <c r="D45265"/>
    </row>
    <row r="45266" spans="4:4">
      <c r="D45266"/>
    </row>
    <row r="45267" spans="4:4">
      <c r="D45267"/>
    </row>
    <row r="45268" spans="4:4">
      <c r="D45268"/>
    </row>
    <row r="45269" spans="4:4">
      <c r="D45269"/>
    </row>
    <row r="45270" spans="4:4">
      <c r="D45270"/>
    </row>
    <row r="45271" spans="4:4">
      <c r="D45271"/>
    </row>
    <row r="45272" spans="4:4">
      <c r="D45272"/>
    </row>
    <row r="45273" spans="4:4">
      <c r="D45273"/>
    </row>
    <row r="45274" spans="4:4">
      <c r="D45274"/>
    </row>
    <row r="45275" spans="4:4">
      <c r="D45275"/>
    </row>
    <row r="45276" spans="4:4">
      <c r="D45276"/>
    </row>
    <row r="45277" spans="4:4">
      <c r="D45277"/>
    </row>
    <row r="45278" spans="4:4">
      <c r="D45278"/>
    </row>
    <row r="45279" spans="4:4">
      <c r="D45279"/>
    </row>
    <row r="45280" spans="4:4">
      <c r="D45280"/>
    </row>
    <row r="45281" spans="4:4">
      <c r="D45281"/>
    </row>
    <row r="45282" spans="4:4">
      <c r="D45282"/>
    </row>
    <row r="45283" spans="4:4">
      <c r="D45283"/>
    </row>
    <row r="45284" spans="4:4">
      <c r="D45284"/>
    </row>
    <row r="45285" spans="4:4">
      <c r="D45285"/>
    </row>
    <row r="45286" spans="4:4">
      <c r="D45286"/>
    </row>
    <row r="45287" spans="4:4">
      <c r="D45287"/>
    </row>
    <row r="45288" spans="4:4">
      <c r="D45288"/>
    </row>
    <row r="45289" spans="4:4">
      <c r="D45289"/>
    </row>
    <row r="45290" spans="4:4">
      <c r="D45290"/>
    </row>
    <row r="45291" spans="4:4">
      <c r="D45291"/>
    </row>
    <row r="45292" spans="4:4">
      <c r="D45292"/>
    </row>
    <row r="45293" spans="4:4">
      <c r="D45293"/>
    </row>
    <row r="45294" spans="4:4">
      <c r="D45294"/>
    </row>
    <row r="45295" spans="4:4">
      <c r="D45295"/>
    </row>
    <row r="45296" spans="4:4">
      <c r="D45296"/>
    </row>
    <row r="45297" spans="4:4">
      <c r="D45297"/>
    </row>
    <row r="45298" spans="4:4">
      <c r="D45298"/>
    </row>
    <row r="45299" spans="4:4">
      <c r="D45299"/>
    </row>
    <row r="45300" spans="4:4">
      <c r="D45300"/>
    </row>
    <row r="45301" spans="4:4">
      <c r="D45301"/>
    </row>
    <row r="45302" spans="4:4">
      <c r="D45302"/>
    </row>
    <row r="45303" spans="4:4">
      <c r="D45303"/>
    </row>
    <row r="45304" spans="4:4">
      <c r="D45304"/>
    </row>
    <row r="45305" spans="4:4">
      <c r="D45305"/>
    </row>
    <row r="45306" spans="4:4">
      <c r="D45306"/>
    </row>
    <row r="45307" spans="4:4">
      <c r="D45307"/>
    </row>
    <row r="45308" spans="4:4">
      <c r="D45308"/>
    </row>
    <row r="45309" spans="4:4">
      <c r="D45309"/>
    </row>
    <row r="45310" spans="4:4">
      <c r="D45310"/>
    </row>
    <row r="45311" spans="4:4">
      <c r="D45311"/>
    </row>
    <row r="45312" spans="4:4">
      <c r="D45312"/>
    </row>
    <row r="45313" spans="4:4">
      <c r="D45313"/>
    </row>
    <row r="45314" spans="4:4">
      <c r="D45314"/>
    </row>
    <row r="45315" spans="4:4">
      <c r="D45315"/>
    </row>
    <row r="45316" spans="4:4">
      <c r="D45316"/>
    </row>
    <row r="45317" spans="4:4">
      <c r="D45317"/>
    </row>
    <row r="45318" spans="4:4">
      <c r="D45318"/>
    </row>
    <row r="45319" spans="4:4">
      <c r="D45319"/>
    </row>
    <row r="45320" spans="4:4">
      <c r="D45320"/>
    </row>
    <row r="45321" spans="4:4">
      <c r="D45321"/>
    </row>
    <row r="45322" spans="4:4">
      <c r="D45322"/>
    </row>
    <row r="45323" spans="4:4">
      <c r="D45323"/>
    </row>
    <row r="45324" spans="4:4">
      <c r="D45324"/>
    </row>
    <row r="45325" spans="4:4">
      <c r="D45325"/>
    </row>
    <row r="45326" spans="4:4">
      <c r="D45326"/>
    </row>
    <row r="45327" spans="4:4">
      <c r="D45327"/>
    </row>
    <row r="45328" spans="4:4">
      <c r="D45328"/>
    </row>
    <row r="45329" spans="4:4">
      <c r="D45329"/>
    </row>
    <row r="45330" spans="4:4">
      <c r="D45330"/>
    </row>
    <row r="45331" spans="4:4">
      <c r="D45331"/>
    </row>
    <row r="45332" spans="4:4">
      <c r="D45332"/>
    </row>
    <row r="45333" spans="4:4">
      <c r="D45333"/>
    </row>
    <row r="45334" spans="4:4">
      <c r="D45334"/>
    </row>
    <row r="45335" spans="4:4">
      <c r="D45335"/>
    </row>
    <row r="45336" spans="4:4">
      <c r="D45336"/>
    </row>
    <row r="45337" spans="4:4">
      <c r="D45337"/>
    </row>
    <row r="45338" spans="4:4">
      <c r="D45338"/>
    </row>
    <row r="45339" spans="4:4">
      <c r="D45339"/>
    </row>
    <row r="45340" spans="4:4">
      <c r="D45340"/>
    </row>
    <row r="45341" spans="4:4">
      <c r="D45341"/>
    </row>
    <row r="45342" spans="4:4">
      <c r="D45342"/>
    </row>
    <row r="45343" spans="4:4">
      <c r="D45343"/>
    </row>
    <row r="45344" spans="4:4">
      <c r="D45344"/>
    </row>
    <row r="45345" spans="4:4">
      <c r="D45345"/>
    </row>
    <row r="45346" spans="4:4">
      <c r="D45346"/>
    </row>
    <row r="45347" spans="4:4">
      <c r="D45347"/>
    </row>
    <row r="45348" spans="4:4">
      <c r="D45348"/>
    </row>
    <row r="45349" spans="4:4">
      <c r="D45349"/>
    </row>
    <row r="45350" spans="4:4">
      <c r="D45350"/>
    </row>
    <row r="45351" spans="4:4">
      <c r="D45351"/>
    </row>
    <row r="45352" spans="4:4">
      <c r="D45352"/>
    </row>
    <row r="45353" spans="4:4">
      <c r="D45353"/>
    </row>
    <row r="45354" spans="4:4">
      <c r="D45354"/>
    </row>
    <row r="45355" spans="4:4">
      <c r="D45355"/>
    </row>
    <row r="45356" spans="4:4">
      <c r="D45356"/>
    </row>
    <row r="45357" spans="4:4">
      <c r="D45357"/>
    </row>
    <row r="45358" spans="4:4">
      <c r="D45358"/>
    </row>
    <row r="45359" spans="4:4">
      <c r="D45359"/>
    </row>
    <row r="45360" spans="4:4">
      <c r="D45360"/>
    </row>
    <row r="45361" spans="4:4">
      <c r="D45361"/>
    </row>
    <row r="45362" spans="4:4">
      <c r="D45362"/>
    </row>
    <row r="45363" spans="4:4">
      <c r="D45363"/>
    </row>
    <row r="45364" spans="4:4">
      <c r="D45364"/>
    </row>
    <row r="45365" spans="4:4">
      <c r="D45365"/>
    </row>
    <row r="45366" spans="4:4">
      <c r="D45366"/>
    </row>
    <row r="45367" spans="4:4">
      <c r="D45367"/>
    </row>
    <row r="45368" spans="4:4">
      <c r="D45368"/>
    </row>
    <row r="45369" spans="4:4">
      <c r="D45369"/>
    </row>
    <row r="45370" spans="4:4">
      <c r="D45370"/>
    </row>
    <row r="45371" spans="4:4">
      <c r="D45371"/>
    </row>
    <row r="45372" spans="4:4">
      <c r="D45372"/>
    </row>
    <row r="45373" spans="4:4">
      <c r="D45373"/>
    </row>
    <row r="45374" spans="4:4">
      <c r="D45374"/>
    </row>
    <row r="45375" spans="4:4">
      <c r="D45375"/>
    </row>
    <row r="45376" spans="4:4">
      <c r="D45376"/>
    </row>
    <row r="45377" spans="4:4">
      <c r="D45377"/>
    </row>
    <row r="45378" spans="4:4">
      <c r="D45378"/>
    </row>
    <row r="45379" spans="4:4">
      <c r="D45379"/>
    </row>
    <row r="45380" spans="4:4">
      <c r="D45380"/>
    </row>
    <row r="45381" spans="4:4">
      <c r="D45381"/>
    </row>
    <row r="45382" spans="4:4">
      <c r="D45382"/>
    </row>
    <row r="45383" spans="4:4">
      <c r="D45383"/>
    </row>
    <row r="45384" spans="4:4">
      <c r="D45384"/>
    </row>
    <row r="45385" spans="4:4">
      <c r="D45385"/>
    </row>
    <row r="45386" spans="4:4">
      <c r="D45386"/>
    </row>
    <row r="45387" spans="4:4">
      <c r="D45387"/>
    </row>
    <row r="45388" spans="4:4">
      <c r="D45388"/>
    </row>
    <row r="45389" spans="4:4">
      <c r="D45389"/>
    </row>
    <row r="45390" spans="4:4">
      <c r="D45390"/>
    </row>
    <row r="45391" spans="4:4">
      <c r="D45391"/>
    </row>
    <row r="45392" spans="4:4">
      <c r="D45392"/>
    </row>
    <row r="45393" spans="4:4">
      <c r="D45393"/>
    </row>
    <row r="45394" spans="4:4">
      <c r="D45394"/>
    </row>
    <row r="45395" spans="4:4">
      <c r="D45395"/>
    </row>
    <row r="45396" spans="4:4">
      <c r="D45396"/>
    </row>
    <row r="45397" spans="4:4">
      <c r="D45397"/>
    </row>
    <row r="45398" spans="4:4">
      <c r="D45398"/>
    </row>
    <row r="45399" spans="4:4">
      <c r="D45399"/>
    </row>
    <row r="45400" spans="4:4">
      <c r="D45400"/>
    </row>
    <row r="45401" spans="4:4">
      <c r="D45401"/>
    </row>
    <row r="45402" spans="4:4">
      <c r="D45402"/>
    </row>
    <row r="45403" spans="4:4">
      <c r="D45403"/>
    </row>
    <row r="45404" spans="4:4">
      <c r="D45404"/>
    </row>
    <row r="45405" spans="4:4">
      <c r="D45405"/>
    </row>
    <row r="45406" spans="4:4">
      <c r="D45406"/>
    </row>
    <row r="45407" spans="4:4">
      <c r="D45407"/>
    </row>
    <row r="45408" spans="4:4">
      <c r="D45408"/>
    </row>
    <row r="45409" spans="4:4">
      <c r="D45409"/>
    </row>
    <row r="45410" spans="4:4">
      <c r="D45410"/>
    </row>
    <row r="45411" spans="4:4">
      <c r="D45411"/>
    </row>
    <row r="45412" spans="4:4">
      <c r="D45412"/>
    </row>
    <row r="45413" spans="4:4">
      <c r="D45413"/>
    </row>
    <row r="45414" spans="4:4">
      <c r="D45414"/>
    </row>
    <row r="45415" spans="4:4">
      <c r="D45415"/>
    </row>
    <row r="45416" spans="4:4">
      <c r="D45416"/>
    </row>
    <row r="45417" spans="4:4">
      <c r="D45417"/>
    </row>
    <row r="45418" spans="4:4">
      <c r="D45418"/>
    </row>
    <row r="45419" spans="4:4">
      <c r="D45419"/>
    </row>
    <row r="45420" spans="4:4">
      <c r="D45420"/>
    </row>
    <row r="45421" spans="4:4">
      <c r="D45421"/>
    </row>
    <row r="45422" spans="4:4">
      <c r="D45422"/>
    </row>
    <row r="45423" spans="4:4">
      <c r="D45423"/>
    </row>
    <row r="45424" spans="4:4">
      <c r="D45424"/>
    </row>
    <row r="45425" spans="4:4">
      <c r="D45425"/>
    </row>
    <row r="45426" spans="4:4">
      <c r="D45426"/>
    </row>
    <row r="45427" spans="4:4">
      <c r="D45427"/>
    </row>
    <row r="45428" spans="4:4">
      <c r="D45428"/>
    </row>
    <row r="45429" spans="4:4">
      <c r="D45429"/>
    </row>
    <row r="45430" spans="4:4">
      <c r="D45430"/>
    </row>
    <row r="45431" spans="4:4">
      <c r="D45431"/>
    </row>
    <row r="45432" spans="4:4">
      <c r="D45432"/>
    </row>
    <row r="45433" spans="4:4">
      <c r="D45433"/>
    </row>
    <row r="45434" spans="4:4">
      <c r="D45434"/>
    </row>
    <row r="45435" spans="4:4">
      <c r="D45435"/>
    </row>
    <row r="45436" spans="4:4">
      <c r="D45436"/>
    </row>
    <row r="45437" spans="4:4">
      <c r="D45437"/>
    </row>
    <row r="45438" spans="4:4">
      <c r="D45438"/>
    </row>
    <row r="45439" spans="4:4">
      <c r="D45439"/>
    </row>
    <row r="45440" spans="4:4">
      <c r="D45440"/>
    </row>
    <row r="45441" spans="4:4">
      <c r="D45441"/>
    </row>
    <row r="45442" spans="4:4">
      <c r="D45442"/>
    </row>
    <row r="45443" spans="4:4">
      <c r="D45443"/>
    </row>
    <row r="45444" spans="4:4">
      <c r="D45444"/>
    </row>
    <row r="45445" spans="4:4">
      <c r="D45445"/>
    </row>
    <row r="45446" spans="4:4">
      <c r="D45446"/>
    </row>
    <row r="45447" spans="4:4">
      <c r="D45447"/>
    </row>
    <row r="45448" spans="4:4">
      <c r="D45448"/>
    </row>
    <row r="45449" spans="4:4">
      <c r="D45449"/>
    </row>
    <row r="45450" spans="4:4">
      <c r="D45450"/>
    </row>
    <row r="45451" spans="4:4">
      <c r="D45451"/>
    </row>
    <row r="45452" spans="4:4">
      <c r="D45452"/>
    </row>
    <row r="45453" spans="4:4">
      <c r="D45453"/>
    </row>
    <row r="45454" spans="4:4">
      <c r="D45454"/>
    </row>
    <row r="45455" spans="4:4">
      <c r="D45455"/>
    </row>
    <row r="45456" spans="4:4">
      <c r="D45456"/>
    </row>
    <row r="45457" spans="4:4">
      <c r="D45457"/>
    </row>
    <row r="45458" spans="4:4">
      <c r="D45458"/>
    </row>
    <row r="45459" spans="4:4">
      <c r="D45459"/>
    </row>
    <row r="45460" spans="4:4">
      <c r="D45460"/>
    </row>
    <row r="45461" spans="4:4">
      <c r="D45461"/>
    </row>
    <row r="45462" spans="4:4">
      <c r="D45462"/>
    </row>
    <row r="45463" spans="4:4">
      <c r="D45463"/>
    </row>
    <row r="45464" spans="4:4">
      <c r="D45464"/>
    </row>
    <row r="45465" spans="4:4">
      <c r="D45465"/>
    </row>
    <row r="45466" spans="4:4">
      <c r="D45466"/>
    </row>
    <row r="45467" spans="4:4">
      <c r="D45467"/>
    </row>
    <row r="45468" spans="4:4">
      <c r="D45468"/>
    </row>
    <row r="45469" spans="4:4">
      <c r="D45469"/>
    </row>
    <row r="45470" spans="4:4">
      <c r="D45470"/>
    </row>
    <row r="45471" spans="4:4">
      <c r="D45471"/>
    </row>
    <row r="45472" spans="4:4">
      <c r="D45472"/>
    </row>
    <row r="45473" spans="4:4">
      <c r="D45473"/>
    </row>
    <row r="45474" spans="4:4">
      <c r="D45474"/>
    </row>
    <row r="45475" spans="4:4">
      <c r="D45475"/>
    </row>
    <row r="45476" spans="4:4">
      <c r="D45476"/>
    </row>
    <row r="45477" spans="4:4">
      <c r="D45477"/>
    </row>
    <row r="45478" spans="4:4">
      <c r="D45478"/>
    </row>
    <row r="45479" spans="4:4">
      <c r="D45479"/>
    </row>
    <row r="45480" spans="4:4">
      <c r="D45480"/>
    </row>
    <row r="45481" spans="4:4">
      <c r="D45481"/>
    </row>
    <row r="45482" spans="4:4">
      <c r="D45482"/>
    </row>
    <row r="45483" spans="4:4">
      <c r="D45483"/>
    </row>
    <row r="45484" spans="4:4">
      <c r="D45484"/>
    </row>
    <row r="45485" spans="4:4">
      <c r="D45485"/>
    </row>
    <row r="45486" spans="4:4">
      <c r="D45486"/>
    </row>
    <row r="45487" spans="4:4">
      <c r="D45487"/>
    </row>
    <row r="45488" spans="4:4">
      <c r="D45488"/>
    </row>
    <row r="45489" spans="4:4">
      <c r="D45489"/>
    </row>
    <row r="45490" spans="4:4">
      <c r="D45490"/>
    </row>
    <row r="45491" spans="4:4">
      <c r="D45491"/>
    </row>
    <row r="45492" spans="4:4">
      <c r="D45492"/>
    </row>
    <row r="45493" spans="4:4">
      <c r="D45493"/>
    </row>
    <row r="45494" spans="4:4">
      <c r="D45494"/>
    </row>
    <row r="45495" spans="4:4">
      <c r="D45495"/>
    </row>
    <row r="45496" spans="4:4">
      <c r="D45496"/>
    </row>
    <row r="45497" spans="4:4">
      <c r="D45497"/>
    </row>
    <row r="45498" spans="4:4">
      <c r="D45498"/>
    </row>
    <row r="45499" spans="4:4">
      <c r="D45499"/>
    </row>
    <row r="45500" spans="4:4">
      <c r="D45500"/>
    </row>
    <row r="45501" spans="4:4">
      <c r="D45501"/>
    </row>
    <row r="45502" spans="4:4">
      <c r="D45502"/>
    </row>
    <row r="45503" spans="4:4">
      <c r="D45503"/>
    </row>
    <row r="45504" spans="4:4">
      <c r="D45504"/>
    </row>
    <row r="45505" spans="4:4">
      <c r="D45505"/>
    </row>
    <row r="45506" spans="4:4">
      <c r="D45506"/>
    </row>
    <row r="45507" spans="4:4">
      <c r="D45507"/>
    </row>
    <row r="45508" spans="4:4">
      <c r="D45508"/>
    </row>
    <row r="45509" spans="4:4">
      <c r="D45509"/>
    </row>
    <row r="45510" spans="4:4">
      <c r="D45510"/>
    </row>
    <row r="45511" spans="4:4">
      <c r="D45511"/>
    </row>
    <row r="45512" spans="4:4">
      <c r="D45512"/>
    </row>
    <row r="45513" spans="4:4">
      <c r="D45513"/>
    </row>
    <row r="45514" spans="4:4">
      <c r="D45514"/>
    </row>
    <row r="45515" spans="4:4">
      <c r="D45515"/>
    </row>
    <row r="45516" spans="4:4">
      <c r="D45516"/>
    </row>
    <row r="45517" spans="4:4">
      <c r="D45517"/>
    </row>
    <row r="45518" spans="4:4">
      <c r="D45518"/>
    </row>
    <row r="45519" spans="4:4">
      <c r="D45519"/>
    </row>
    <row r="45520" spans="4:4">
      <c r="D45520"/>
    </row>
    <row r="45521" spans="4:4">
      <c r="D45521"/>
    </row>
    <row r="45522" spans="4:4">
      <c r="D45522"/>
    </row>
    <row r="45523" spans="4:4">
      <c r="D45523"/>
    </row>
    <row r="45524" spans="4:4">
      <c r="D45524"/>
    </row>
    <row r="45525" spans="4:4">
      <c r="D45525"/>
    </row>
    <row r="45526" spans="4:4">
      <c r="D45526"/>
    </row>
    <row r="45527" spans="4:4">
      <c r="D45527"/>
    </row>
    <row r="45528" spans="4:4">
      <c r="D45528"/>
    </row>
    <row r="45529" spans="4:4">
      <c r="D45529"/>
    </row>
    <row r="45530" spans="4:4">
      <c r="D45530"/>
    </row>
    <row r="45531" spans="4:4">
      <c r="D45531"/>
    </row>
    <row r="45532" spans="4:4">
      <c r="D45532"/>
    </row>
    <row r="45533" spans="4:4">
      <c r="D45533"/>
    </row>
    <row r="45534" spans="4:4">
      <c r="D45534"/>
    </row>
    <row r="45535" spans="4:4">
      <c r="D45535"/>
    </row>
    <row r="45536" spans="4:4">
      <c r="D45536"/>
    </row>
    <row r="45537" spans="4:4">
      <c r="D45537"/>
    </row>
    <row r="45538" spans="4:4">
      <c r="D45538"/>
    </row>
    <row r="45539" spans="4:4">
      <c r="D45539"/>
    </row>
    <row r="45540" spans="4:4">
      <c r="D45540"/>
    </row>
    <row r="45541" spans="4:4">
      <c r="D45541"/>
    </row>
    <row r="45542" spans="4:4">
      <c r="D45542"/>
    </row>
    <row r="45543" spans="4:4">
      <c r="D45543"/>
    </row>
    <row r="45544" spans="4:4">
      <c r="D45544"/>
    </row>
    <row r="45545" spans="4:4">
      <c r="D45545"/>
    </row>
    <row r="45546" spans="4:4">
      <c r="D45546"/>
    </row>
    <row r="45547" spans="4:4">
      <c r="D45547"/>
    </row>
    <row r="45548" spans="4:4">
      <c r="D45548"/>
    </row>
    <row r="45549" spans="4:4">
      <c r="D45549"/>
    </row>
    <row r="45550" spans="4:4">
      <c r="D45550"/>
    </row>
    <row r="45551" spans="4:4">
      <c r="D45551"/>
    </row>
    <row r="45552" spans="4:4">
      <c r="D45552"/>
    </row>
    <row r="45553" spans="4:4">
      <c r="D45553"/>
    </row>
    <row r="45554" spans="4:4">
      <c r="D45554"/>
    </row>
    <row r="45555" spans="4:4">
      <c r="D45555"/>
    </row>
    <row r="45556" spans="4:4">
      <c r="D45556"/>
    </row>
    <row r="45557" spans="4:4">
      <c r="D45557"/>
    </row>
    <row r="45558" spans="4:4">
      <c r="D45558"/>
    </row>
    <row r="45559" spans="4:4">
      <c r="D45559"/>
    </row>
    <row r="45560" spans="4:4">
      <c r="D45560"/>
    </row>
    <row r="45561" spans="4:4">
      <c r="D45561"/>
    </row>
    <row r="45562" spans="4:4">
      <c r="D45562"/>
    </row>
    <row r="45563" spans="4:4">
      <c r="D45563"/>
    </row>
    <row r="45564" spans="4:4">
      <c r="D45564"/>
    </row>
    <row r="45565" spans="4:4">
      <c r="D45565"/>
    </row>
    <row r="45566" spans="4:4">
      <c r="D45566"/>
    </row>
    <row r="45567" spans="4:4">
      <c r="D45567"/>
    </row>
    <row r="45568" spans="4:4">
      <c r="D45568"/>
    </row>
    <row r="45569" spans="4:4">
      <c r="D45569"/>
    </row>
    <row r="45570" spans="4:4">
      <c r="D45570"/>
    </row>
    <row r="45571" spans="4:4">
      <c r="D45571"/>
    </row>
    <row r="45572" spans="4:4">
      <c r="D45572"/>
    </row>
    <row r="45573" spans="4:4">
      <c r="D45573"/>
    </row>
    <row r="45574" spans="4:4">
      <c r="D45574"/>
    </row>
    <row r="45575" spans="4:4">
      <c r="D45575"/>
    </row>
    <row r="45576" spans="4:4">
      <c r="D45576"/>
    </row>
    <row r="45577" spans="4:4">
      <c r="D45577"/>
    </row>
    <row r="45578" spans="4:4">
      <c r="D45578"/>
    </row>
    <row r="45579" spans="4:4">
      <c r="D45579"/>
    </row>
    <row r="45580" spans="4:4">
      <c r="D45580"/>
    </row>
    <row r="45581" spans="4:4">
      <c r="D45581"/>
    </row>
    <row r="45582" spans="4:4">
      <c r="D45582"/>
    </row>
    <row r="45583" spans="4:4">
      <c r="D45583"/>
    </row>
    <row r="45584" spans="4:4">
      <c r="D45584"/>
    </row>
    <row r="45585" spans="4:4">
      <c r="D45585"/>
    </row>
    <row r="45586" spans="4:4">
      <c r="D45586"/>
    </row>
    <row r="45587" spans="4:4">
      <c r="D45587"/>
    </row>
    <row r="45588" spans="4:4">
      <c r="D45588"/>
    </row>
    <row r="45589" spans="4:4">
      <c r="D45589"/>
    </row>
    <row r="45590" spans="4:4">
      <c r="D45590"/>
    </row>
    <row r="45591" spans="4:4">
      <c r="D45591"/>
    </row>
    <row r="45592" spans="4:4">
      <c r="D45592"/>
    </row>
    <row r="45593" spans="4:4">
      <c r="D45593"/>
    </row>
    <row r="45594" spans="4:4">
      <c r="D45594"/>
    </row>
    <row r="45595" spans="4:4">
      <c r="D45595"/>
    </row>
    <row r="45596" spans="4:4">
      <c r="D45596"/>
    </row>
    <row r="45597" spans="4:4">
      <c r="D45597"/>
    </row>
    <row r="45598" spans="4:4">
      <c r="D45598"/>
    </row>
    <row r="45599" spans="4:4">
      <c r="D45599"/>
    </row>
    <row r="45600" spans="4:4">
      <c r="D45600"/>
    </row>
    <row r="45601" spans="4:4">
      <c r="D45601"/>
    </row>
    <row r="45602" spans="4:4">
      <c r="D45602"/>
    </row>
    <row r="45603" spans="4:4">
      <c r="D45603"/>
    </row>
    <row r="45604" spans="4:4">
      <c r="D45604"/>
    </row>
    <row r="45605" spans="4:4">
      <c r="D45605"/>
    </row>
    <row r="45606" spans="4:4">
      <c r="D45606"/>
    </row>
    <row r="45607" spans="4:4">
      <c r="D45607"/>
    </row>
    <row r="45608" spans="4:4">
      <c r="D45608"/>
    </row>
    <row r="45609" spans="4:4">
      <c r="D45609"/>
    </row>
    <row r="45610" spans="4:4">
      <c r="D45610"/>
    </row>
    <row r="45611" spans="4:4">
      <c r="D45611"/>
    </row>
    <row r="45612" spans="4:4">
      <c r="D45612"/>
    </row>
    <row r="45613" spans="4:4">
      <c r="D45613"/>
    </row>
    <row r="45614" spans="4:4">
      <c r="D45614"/>
    </row>
    <row r="45615" spans="4:4">
      <c r="D45615"/>
    </row>
    <row r="45616" spans="4:4">
      <c r="D45616"/>
    </row>
    <row r="45617" spans="4:4">
      <c r="D45617"/>
    </row>
    <row r="45618" spans="4:4">
      <c r="D45618"/>
    </row>
    <row r="45619" spans="4:4">
      <c r="D45619"/>
    </row>
    <row r="45620" spans="4:4">
      <c r="D45620"/>
    </row>
    <row r="45621" spans="4:4">
      <c r="D45621"/>
    </row>
    <row r="45622" spans="4:4">
      <c r="D45622"/>
    </row>
    <row r="45623" spans="4:4">
      <c r="D45623"/>
    </row>
    <row r="45624" spans="4:4">
      <c r="D45624"/>
    </row>
    <row r="45625" spans="4:4">
      <c r="D45625"/>
    </row>
    <row r="45626" spans="4:4">
      <c r="D45626"/>
    </row>
    <row r="45627" spans="4:4">
      <c r="D45627"/>
    </row>
    <row r="45628" spans="4:4">
      <c r="D45628"/>
    </row>
    <row r="45629" spans="4:4">
      <c r="D45629"/>
    </row>
    <row r="45630" spans="4:4">
      <c r="D45630"/>
    </row>
    <row r="45631" spans="4:4">
      <c r="D45631"/>
    </row>
    <row r="45632" spans="4:4">
      <c r="D45632"/>
    </row>
    <row r="45633" spans="4:4">
      <c r="D45633"/>
    </row>
    <row r="45634" spans="4:4">
      <c r="D45634"/>
    </row>
    <row r="45635" spans="4:4">
      <c r="D45635"/>
    </row>
    <row r="45636" spans="4:4">
      <c r="D45636"/>
    </row>
    <row r="45637" spans="4:4">
      <c r="D45637"/>
    </row>
    <row r="45638" spans="4:4">
      <c r="D45638"/>
    </row>
    <row r="45639" spans="4:4">
      <c r="D45639"/>
    </row>
    <row r="45640" spans="4:4">
      <c r="D45640"/>
    </row>
    <row r="45641" spans="4:4">
      <c r="D45641"/>
    </row>
    <row r="45642" spans="4:4">
      <c r="D45642"/>
    </row>
    <row r="45643" spans="4:4">
      <c r="D45643"/>
    </row>
    <row r="45644" spans="4:4">
      <c r="D45644"/>
    </row>
    <row r="45645" spans="4:4">
      <c r="D45645"/>
    </row>
    <row r="45646" spans="4:4">
      <c r="D45646"/>
    </row>
    <row r="45647" spans="4:4">
      <c r="D45647"/>
    </row>
    <row r="45648" spans="4:4">
      <c r="D45648"/>
    </row>
    <row r="45649" spans="4:4">
      <c r="D45649"/>
    </row>
    <row r="45650" spans="4:4">
      <c r="D45650"/>
    </row>
    <row r="45651" spans="4:4">
      <c r="D45651"/>
    </row>
    <row r="45652" spans="4:4">
      <c r="D45652"/>
    </row>
    <row r="45653" spans="4:4">
      <c r="D45653"/>
    </row>
    <row r="45654" spans="4:4">
      <c r="D45654"/>
    </row>
    <row r="45655" spans="4:4">
      <c r="D45655"/>
    </row>
    <row r="45656" spans="4:4">
      <c r="D45656"/>
    </row>
    <row r="45657" spans="4:4">
      <c r="D45657"/>
    </row>
    <row r="45658" spans="4:4">
      <c r="D45658"/>
    </row>
    <row r="45659" spans="4:4">
      <c r="D45659"/>
    </row>
    <row r="45660" spans="4:4">
      <c r="D45660"/>
    </row>
    <row r="45661" spans="4:4">
      <c r="D45661"/>
    </row>
    <row r="45662" spans="4:4">
      <c r="D45662"/>
    </row>
    <row r="45663" spans="4:4">
      <c r="D45663"/>
    </row>
    <row r="45664" spans="4:4">
      <c r="D45664"/>
    </row>
    <row r="45665" spans="4:4">
      <c r="D45665"/>
    </row>
    <row r="45666" spans="4:4">
      <c r="D45666"/>
    </row>
    <row r="45667" spans="4:4">
      <c r="D45667"/>
    </row>
    <row r="45668" spans="4:4">
      <c r="D45668"/>
    </row>
    <row r="45669" spans="4:4">
      <c r="D45669"/>
    </row>
    <row r="45670" spans="4:4">
      <c r="D45670"/>
    </row>
    <row r="45671" spans="4:4">
      <c r="D45671"/>
    </row>
    <row r="45672" spans="4:4">
      <c r="D45672"/>
    </row>
    <row r="45673" spans="4:4">
      <c r="D45673"/>
    </row>
    <row r="45674" spans="4:4">
      <c r="D45674"/>
    </row>
    <row r="45675" spans="4:4">
      <c r="D45675"/>
    </row>
    <row r="45676" spans="4:4">
      <c r="D45676"/>
    </row>
    <row r="45677" spans="4:4">
      <c r="D45677"/>
    </row>
    <row r="45678" spans="4:4">
      <c r="D45678"/>
    </row>
    <row r="45679" spans="4:4">
      <c r="D45679"/>
    </row>
    <row r="45680" spans="4:4">
      <c r="D45680"/>
    </row>
    <row r="45681" spans="4:4">
      <c r="D45681"/>
    </row>
    <row r="45682" spans="4:4">
      <c r="D45682"/>
    </row>
    <row r="45683" spans="4:4">
      <c r="D45683"/>
    </row>
    <row r="45684" spans="4:4">
      <c r="D45684"/>
    </row>
    <row r="45685" spans="4:4">
      <c r="D45685"/>
    </row>
    <row r="45686" spans="4:4">
      <c r="D45686"/>
    </row>
    <row r="45687" spans="4:4">
      <c r="D45687"/>
    </row>
    <row r="45688" spans="4:4">
      <c r="D45688"/>
    </row>
    <row r="45689" spans="4:4">
      <c r="D45689"/>
    </row>
    <row r="45690" spans="4:4">
      <c r="D45690"/>
    </row>
    <row r="45691" spans="4:4">
      <c r="D45691"/>
    </row>
    <row r="45692" spans="4:4">
      <c r="D45692"/>
    </row>
    <row r="45693" spans="4:4">
      <c r="D45693"/>
    </row>
    <row r="45694" spans="4:4">
      <c r="D45694"/>
    </row>
    <row r="45695" spans="4:4">
      <c r="D45695"/>
    </row>
    <row r="45696" spans="4:4">
      <c r="D45696"/>
    </row>
    <row r="45697" spans="4:4">
      <c r="D45697"/>
    </row>
    <row r="45698" spans="4:4">
      <c r="D45698"/>
    </row>
    <row r="45699" spans="4:4">
      <c r="D45699"/>
    </row>
    <row r="45700" spans="4:4">
      <c r="D45700"/>
    </row>
    <row r="45701" spans="4:4">
      <c r="D45701"/>
    </row>
    <row r="45702" spans="4:4">
      <c r="D45702"/>
    </row>
    <row r="45703" spans="4:4">
      <c r="D45703"/>
    </row>
    <row r="45704" spans="4:4">
      <c r="D45704"/>
    </row>
    <row r="45705" spans="4:4">
      <c r="D45705"/>
    </row>
    <row r="45706" spans="4:4">
      <c r="D45706"/>
    </row>
    <row r="45707" spans="4:4">
      <c r="D45707"/>
    </row>
    <row r="45708" spans="4:4">
      <c r="D45708"/>
    </row>
    <row r="45709" spans="4:4">
      <c r="D45709"/>
    </row>
    <row r="45710" spans="4:4">
      <c r="D45710"/>
    </row>
    <row r="45711" spans="4:4">
      <c r="D45711"/>
    </row>
    <row r="45712" spans="4:4">
      <c r="D45712"/>
    </row>
    <row r="45713" spans="4:4">
      <c r="D45713"/>
    </row>
    <row r="45714" spans="4:4">
      <c r="D45714"/>
    </row>
    <row r="45715" spans="4:4">
      <c r="D45715"/>
    </row>
    <row r="45716" spans="4:4">
      <c r="D45716"/>
    </row>
    <row r="45717" spans="4:4">
      <c r="D45717"/>
    </row>
    <row r="45718" spans="4:4">
      <c r="D45718"/>
    </row>
    <row r="45719" spans="4:4">
      <c r="D45719"/>
    </row>
    <row r="45720" spans="4:4">
      <c r="D45720"/>
    </row>
    <row r="45721" spans="4:4">
      <c r="D45721"/>
    </row>
    <row r="45722" spans="4:4">
      <c r="D45722"/>
    </row>
    <row r="45723" spans="4:4">
      <c r="D45723"/>
    </row>
    <row r="45724" spans="4:4">
      <c r="D45724"/>
    </row>
    <row r="45725" spans="4:4">
      <c r="D45725"/>
    </row>
    <row r="45726" spans="4:4">
      <c r="D45726"/>
    </row>
    <row r="45727" spans="4:4">
      <c r="D45727"/>
    </row>
    <row r="45728" spans="4:4">
      <c r="D45728"/>
    </row>
    <row r="45729" spans="4:4">
      <c r="D45729"/>
    </row>
    <row r="45730" spans="4:4">
      <c r="D45730"/>
    </row>
    <row r="45731" spans="4:4">
      <c r="D45731"/>
    </row>
    <row r="45732" spans="4:4">
      <c r="D45732"/>
    </row>
    <row r="45733" spans="4:4">
      <c r="D45733"/>
    </row>
    <row r="45734" spans="4:4">
      <c r="D45734"/>
    </row>
    <row r="45735" spans="4:4">
      <c r="D45735"/>
    </row>
    <row r="45736" spans="4:4">
      <c r="D45736"/>
    </row>
    <row r="45737" spans="4:4">
      <c r="D45737"/>
    </row>
    <row r="45738" spans="4:4">
      <c r="D45738"/>
    </row>
    <row r="45739" spans="4:4">
      <c r="D45739"/>
    </row>
    <row r="45740" spans="4:4">
      <c r="D45740"/>
    </row>
    <row r="45741" spans="4:4">
      <c r="D45741"/>
    </row>
    <row r="45742" spans="4:4">
      <c r="D45742"/>
    </row>
    <row r="45743" spans="4:4">
      <c r="D45743"/>
    </row>
    <row r="45744" spans="4:4">
      <c r="D45744"/>
    </row>
    <row r="45745" spans="4:4">
      <c r="D45745"/>
    </row>
    <row r="45746" spans="4:4">
      <c r="D45746"/>
    </row>
    <row r="45747" spans="4:4">
      <c r="D45747"/>
    </row>
    <row r="45748" spans="4:4">
      <c r="D45748"/>
    </row>
    <row r="45749" spans="4:4">
      <c r="D45749"/>
    </row>
    <row r="45750" spans="4:4">
      <c r="D45750"/>
    </row>
    <row r="45751" spans="4:4">
      <c r="D45751"/>
    </row>
    <row r="45752" spans="4:4">
      <c r="D45752"/>
    </row>
    <row r="45753" spans="4:4">
      <c r="D45753"/>
    </row>
    <row r="45754" spans="4:4">
      <c r="D45754"/>
    </row>
    <row r="45755" spans="4:4">
      <c r="D45755"/>
    </row>
    <row r="45756" spans="4:4">
      <c r="D45756"/>
    </row>
    <row r="45757" spans="4:4">
      <c r="D45757"/>
    </row>
    <row r="45758" spans="4:4">
      <c r="D45758"/>
    </row>
    <row r="45759" spans="4:4">
      <c r="D45759"/>
    </row>
    <row r="45760" spans="4:4">
      <c r="D45760"/>
    </row>
    <row r="45761" spans="4:4">
      <c r="D45761"/>
    </row>
    <row r="45762" spans="4:4">
      <c r="D45762"/>
    </row>
    <row r="45763" spans="4:4">
      <c r="D45763"/>
    </row>
    <row r="45764" spans="4:4">
      <c r="D45764"/>
    </row>
    <row r="45765" spans="4:4">
      <c r="D45765"/>
    </row>
    <row r="45766" spans="4:4">
      <c r="D45766"/>
    </row>
    <row r="45767" spans="4:4">
      <c r="D45767"/>
    </row>
    <row r="45768" spans="4:4">
      <c r="D45768"/>
    </row>
    <row r="45769" spans="4:4">
      <c r="D45769"/>
    </row>
    <row r="45770" spans="4:4">
      <c r="D45770"/>
    </row>
    <row r="45771" spans="4:4">
      <c r="D45771"/>
    </row>
    <row r="45772" spans="4:4">
      <c r="D45772"/>
    </row>
    <row r="45773" spans="4:4">
      <c r="D45773"/>
    </row>
    <row r="45774" spans="4:4">
      <c r="D45774"/>
    </row>
    <row r="45775" spans="4:4">
      <c r="D45775"/>
    </row>
    <row r="45776" spans="4:4">
      <c r="D45776"/>
    </row>
    <row r="45777" spans="4:4">
      <c r="D45777"/>
    </row>
    <row r="45778" spans="4:4">
      <c r="D45778"/>
    </row>
    <row r="45779" spans="4:4">
      <c r="D45779"/>
    </row>
    <row r="45780" spans="4:4">
      <c r="D45780"/>
    </row>
    <row r="45781" spans="4:4">
      <c r="D45781"/>
    </row>
    <row r="45782" spans="4:4">
      <c r="D45782"/>
    </row>
    <row r="45783" spans="4:4">
      <c r="D45783"/>
    </row>
    <row r="45784" spans="4:4">
      <c r="D45784"/>
    </row>
    <row r="45785" spans="4:4">
      <c r="D45785"/>
    </row>
    <row r="45786" spans="4:4">
      <c r="D45786"/>
    </row>
    <row r="45787" spans="4:4">
      <c r="D45787"/>
    </row>
    <row r="45788" spans="4:4">
      <c r="D45788"/>
    </row>
    <row r="45789" spans="4:4">
      <c r="D45789"/>
    </row>
    <row r="45790" spans="4:4">
      <c r="D45790"/>
    </row>
    <row r="45791" spans="4:4">
      <c r="D45791"/>
    </row>
    <row r="45792" spans="4:4">
      <c r="D45792"/>
    </row>
    <row r="45793" spans="4:4">
      <c r="D45793"/>
    </row>
    <row r="45794" spans="4:4">
      <c r="D45794"/>
    </row>
    <row r="45795" spans="4:4">
      <c r="D45795"/>
    </row>
    <row r="45796" spans="4:4">
      <c r="D45796"/>
    </row>
    <row r="45797" spans="4:4">
      <c r="D45797"/>
    </row>
    <row r="45798" spans="4:4">
      <c r="D45798"/>
    </row>
    <row r="45799" spans="4:4">
      <c r="D45799"/>
    </row>
    <row r="45800" spans="4:4">
      <c r="D45800"/>
    </row>
    <row r="45801" spans="4:4">
      <c r="D45801"/>
    </row>
    <row r="45802" spans="4:4">
      <c r="D45802"/>
    </row>
    <row r="45803" spans="4:4">
      <c r="D45803"/>
    </row>
    <row r="45804" spans="4:4">
      <c r="D45804"/>
    </row>
    <row r="45805" spans="4:4">
      <c r="D45805"/>
    </row>
    <row r="45806" spans="4:4">
      <c r="D45806"/>
    </row>
    <row r="45807" spans="4:4">
      <c r="D45807"/>
    </row>
    <row r="45808" spans="4:4">
      <c r="D45808"/>
    </row>
    <row r="45809" spans="4:4">
      <c r="D45809"/>
    </row>
    <row r="45810" spans="4:4">
      <c r="D45810"/>
    </row>
    <row r="45811" spans="4:4">
      <c r="D45811"/>
    </row>
    <row r="45812" spans="4:4">
      <c r="D45812"/>
    </row>
    <row r="45813" spans="4:4">
      <c r="D45813"/>
    </row>
    <row r="45814" spans="4:4">
      <c r="D45814"/>
    </row>
    <row r="45815" spans="4:4">
      <c r="D45815"/>
    </row>
    <row r="45816" spans="4:4">
      <c r="D45816"/>
    </row>
    <row r="45817" spans="4:4">
      <c r="D45817"/>
    </row>
    <row r="45818" spans="4:4">
      <c r="D45818"/>
    </row>
    <row r="45819" spans="4:4">
      <c r="D45819"/>
    </row>
    <row r="45820" spans="4:4">
      <c r="D45820"/>
    </row>
    <row r="45821" spans="4:4">
      <c r="D45821"/>
    </row>
    <row r="45822" spans="4:4">
      <c r="D45822"/>
    </row>
    <row r="45823" spans="4:4">
      <c r="D45823"/>
    </row>
    <row r="45824" spans="4:4">
      <c r="D45824"/>
    </row>
    <row r="45825" spans="4:4">
      <c r="D45825"/>
    </row>
    <row r="45826" spans="4:4">
      <c r="D45826"/>
    </row>
    <row r="45827" spans="4:4">
      <c r="D45827"/>
    </row>
    <row r="45828" spans="4:4">
      <c r="D45828"/>
    </row>
    <row r="45829" spans="4:4">
      <c r="D45829"/>
    </row>
    <row r="45830" spans="4:4">
      <c r="D45830"/>
    </row>
    <row r="45831" spans="4:4">
      <c r="D45831"/>
    </row>
    <row r="45832" spans="4:4">
      <c r="D45832"/>
    </row>
    <row r="45833" spans="4:4">
      <c r="D45833"/>
    </row>
    <row r="45834" spans="4:4">
      <c r="D45834"/>
    </row>
    <row r="45835" spans="4:4">
      <c r="D45835"/>
    </row>
    <row r="45836" spans="4:4">
      <c r="D45836"/>
    </row>
    <row r="45837" spans="4:4">
      <c r="D45837"/>
    </row>
    <row r="45838" spans="4:4">
      <c r="D45838"/>
    </row>
    <row r="45839" spans="4:4">
      <c r="D45839"/>
    </row>
    <row r="45840" spans="4:4">
      <c r="D45840"/>
    </row>
    <row r="45841" spans="4:4">
      <c r="D45841"/>
    </row>
    <row r="45842" spans="4:4">
      <c r="D45842"/>
    </row>
    <row r="45843" spans="4:4">
      <c r="D45843"/>
    </row>
    <row r="45844" spans="4:4">
      <c r="D45844"/>
    </row>
    <row r="45845" spans="4:4">
      <c r="D45845"/>
    </row>
    <row r="45846" spans="4:4">
      <c r="D45846"/>
    </row>
    <row r="45847" spans="4:4">
      <c r="D45847"/>
    </row>
    <row r="45848" spans="4:4">
      <c r="D45848"/>
    </row>
    <row r="45849" spans="4:4">
      <c r="D45849"/>
    </row>
    <row r="45850" spans="4:4">
      <c r="D45850"/>
    </row>
    <row r="45851" spans="4:4">
      <c r="D45851"/>
    </row>
    <row r="45852" spans="4:4">
      <c r="D45852"/>
    </row>
    <row r="45853" spans="4:4">
      <c r="D45853"/>
    </row>
    <row r="45854" spans="4:4">
      <c r="D45854"/>
    </row>
    <row r="45855" spans="4:4">
      <c r="D45855"/>
    </row>
    <row r="45856" spans="4:4">
      <c r="D45856"/>
    </row>
    <row r="45857" spans="4:4">
      <c r="D45857"/>
    </row>
    <row r="45858" spans="4:4">
      <c r="D45858"/>
    </row>
    <row r="45859" spans="4:4">
      <c r="D45859"/>
    </row>
    <row r="45860" spans="4:4">
      <c r="D45860"/>
    </row>
    <row r="45861" spans="4:4">
      <c r="D45861"/>
    </row>
    <row r="45862" spans="4:4">
      <c r="D45862"/>
    </row>
    <row r="45863" spans="4:4">
      <c r="D45863"/>
    </row>
    <row r="45864" spans="4:4">
      <c r="D45864"/>
    </row>
    <row r="45865" spans="4:4">
      <c r="D45865"/>
    </row>
    <row r="45866" spans="4:4">
      <c r="D45866"/>
    </row>
    <row r="45867" spans="4:4">
      <c r="D45867"/>
    </row>
    <row r="45868" spans="4:4">
      <c r="D45868"/>
    </row>
    <row r="45869" spans="4:4">
      <c r="D45869"/>
    </row>
    <row r="45870" spans="4:4">
      <c r="D45870"/>
    </row>
    <row r="45871" spans="4:4">
      <c r="D45871"/>
    </row>
    <row r="45872" spans="4:4">
      <c r="D45872"/>
    </row>
    <row r="45873" spans="4:4">
      <c r="D45873"/>
    </row>
    <row r="45874" spans="4:4">
      <c r="D45874"/>
    </row>
    <row r="45875" spans="4:4">
      <c r="D45875"/>
    </row>
    <row r="45876" spans="4:4">
      <c r="D45876"/>
    </row>
    <row r="45877" spans="4:4">
      <c r="D45877"/>
    </row>
    <row r="45878" spans="4:4">
      <c r="D45878"/>
    </row>
    <row r="45879" spans="4:4">
      <c r="D45879"/>
    </row>
    <row r="45880" spans="4:4">
      <c r="D45880"/>
    </row>
    <row r="45881" spans="4:4">
      <c r="D45881"/>
    </row>
    <row r="45882" spans="4:4">
      <c r="D45882"/>
    </row>
    <row r="45883" spans="4:4">
      <c r="D45883"/>
    </row>
    <row r="45884" spans="4:4">
      <c r="D45884"/>
    </row>
    <row r="45885" spans="4:4">
      <c r="D45885"/>
    </row>
    <row r="45886" spans="4:4">
      <c r="D45886"/>
    </row>
    <row r="45887" spans="4:4">
      <c r="D45887"/>
    </row>
    <row r="45888" spans="4:4">
      <c r="D45888"/>
    </row>
    <row r="45889" spans="4:4">
      <c r="D45889"/>
    </row>
    <row r="45890" spans="4:4">
      <c r="D45890"/>
    </row>
    <row r="45891" spans="4:4">
      <c r="D45891"/>
    </row>
    <row r="45892" spans="4:4">
      <c r="D45892"/>
    </row>
    <row r="45893" spans="4:4">
      <c r="D45893"/>
    </row>
    <row r="45894" spans="4:4">
      <c r="D45894"/>
    </row>
    <row r="45895" spans="4:4">
      <c r="D45895"/>
    </row>
    <row r="45896" spans="4:4">
      <c r="D45896"/>
    </row>
    <row r="45897" spans="4:4">
      <c r="D45897"/>
    </row>
    <row r="45898" spans="4:4">
      <c r="D45898"/>
    </row>
    <row r="45899" spans="4:4">
      <c r="D45899"/>
    </row>
    <row r="45900" spans="4:4">
      <c r="D45900"/>
    </row>
    <row r="45901" spans="4:4">
      <c r="D45901"/>
    </row>
    <row r="45902" spans="4:4">
      <c r="D45902"/>
    </row>
    <row r="45903" spans="4:4">
      <c r="D45903"/>
    </row>
    <row r="45904" spans="4:4">
      <c r="D45904"/>
    </row>
    <row r="45905" spans="4:4">
      <c r="D45905"/>
    </row>
    <row r="45906" spans="4:4">
      <c r="D45906"/>
    </row>
    <row r="45907" spans="4:4">
      <c r="D45907"/>
    </row>
    <row r="45908" spans="4:4">
      <c r="D45908"/>
    </row>
    <row r="45909" spans="4:4">
      <c r="D45909"/>
    </row>
    <row r="45910" spans="4:4">
      <c r="D45910"/>
    </row>
    <row r="45911" spans="4:4">
      <c r="D45911"/>
    </row>
    <row r="45912" spans="4:4">
      <c r="D45912"/>
    </row>
    <row r="45913" spans="4:4">
      <c r="D45913"/>
    </row>
    <row r="45914" spans="4:4">
      <c r="D45914"/>
    </row>
    <row r="45915" spans="4:4">
      <c r="D45915"/>
    </row>
    <row r="45916" spans="4:4">
      <c r="D45916"/>
    </row>
    <row r="45917" spans="4:4">
      <c r="D45917"/>
    </row>
    <row r="45918" spans="4:4">
      <c r="D45918"/>
    </row>
    <row r="45919" spans="4:4">
      <c r="D45919"/>
    </row>
    <row r="45920" spans="4:4">
      <c r="D45920"/>
    </row>
    <row r="45921" spans="4:4">
      <c r="D45921"/>
    </row>
    <row r="45922" spans="4:4">
      <c r="D45922"/>
    </row>
    <row r="45923" spans="4:4">
      <c r="D45923"/>
    </row>
    <row r="45924" spans="4:4">
      <c r="D45924"/>
    </row>
    <row r="45925" spans="4:4">
      <c r="D45925"/>
    </row>
    <row r="45926" spans="4:4">
      <c r="D45926"/>
    </row>
    <row r="45927" spans="4:4">
      <c r="D45927"/>
    </row>
    <row r="45928" spans="4:4">
      <c r="D45928"/>
    </row>
    <row r="45929" spans="4:4">
      <c r="D45929"/>
    </row>
    <row r="45930" spans="4:4">
      <c r="D45930"/>
    </row>
    <row r="45931" spans="4:4">
      <c r="D45931"/>
    </row>
    <row r="45932" spans="4:4">
      <c r="D45932"/>
    </row>
    <row r="45933" spans="4:4">
      <c r="D45933"/>
    </row>
    <row r="45934" spans="4:4">
      <c r="D45934"/>
    </row>
    <row r="45935" spans="4:4">
      <c r="D45935"/>
    </row>
    <row r="45936" spans="4:4">
      <c r="D45936"/>
    </row>
    <row r="45937" spans="4:4">
      <c r="D45937"/>
    </row>
    <row r="45938" spans="4:4">
      <c r="D45938"/>
    </row>
    <row r="45939" spans="4:4">
      <c r="D45939"/>
    </row>
    <row r="45940" spans="4:4">
      <c r="D45940"/>
    </row>
    <row r="45941" spans="4:4">
      <c r="D45941"/>
    </row>
    <row r="45942" spans="4:4">
      <c r="D45942"/>
    </row>
    <row r="45943" spans="4:4">
      <c r="D45943"/>
    </row>
    <row r="45944" spans="4:4">
      <c r="D45944"/>
    </row>
    <row r="45945" spans="4:4">
      <c r="D45945"/>
    </row>
    <row r="45946" spans="4:4">
      <c r="D45946"/>
    </row>
    <row r="45947" spans="4:4">
      <c r="D45947"/>
    </row>
    <row r="45948" spans="4:4">
      <c r="D45948"/>
    </row>
    <row r="45949" spans="4:4">
      <c r="D45949"/>
    </row>
    <row r="45950" spans="4:4">
      <c r="D45950"/>
    </row>
    <row r="45951" spans="4:4">
      <c r="D45951"/>
    </row>
    <row r="45952" spans="4:4">
      <c r="D45952"/>
    </row>
    <row r="45953" spans="4:4">
      <c r="D45953"/>
    </row>
    <row r="45954" spans="4:4">
      <c r="D45954"/>
    </row>
    <row r="45955" spans="4:4">
      <c r="D45955"/>
    </row>
    <row r="45956" spans="4:4">
      <c r="D45956"/>
    </row>
    <row r="45957" spans="4:4">
      <c r="D45957"/>
    </row>
    <row r="45958" spans="4:4">
      <c r="D45958"/>
    </row>
    <row r="45959" spans="4:4">
      <c r="D45959"/>
    </row>
    <row r="45960" spans="4:4">
      <c r="D45960"/>
    </row>
    <row r="45961" spans="4:4">
      <c r="D45961"/>
    </row>
    <row r="45962" spans="4:4">
      <c r="D45962"/>
    </row>
    <row r="45963" spans="4:4">
      <c r="D45963"/>
    </row>
    <row r="45964" spans="4:4">
      <c r="D45964"/>
    </row>
    <row r="45965" spans="4:4">
      <c r="D45965"/>
    </row>
    <row r="45966" spans="4:4">
      <c r="D45966"/>
    </row>
    <row r="45967" spans="4:4">
      <c r="D45967"/>
    </row>
    <row r="45968" spans="4:4">
      <c r="D45968"/>
    </row>
    <row r="45969" spans="4:4">
      <c r="D45969"/>
    </row>
    <row r="45970" spans="4:4">
      <c r="D45970"/>
    </row>
    <row r="45971" spans="4:4">
      <c r="D45971"/>
    </row>
    <row r="45972" spans="4:4">
      <c r="D45972"/>
    </row>
    <row r="45973" spans="4:4">
      <c r="D45973"/>
    </row>
    <row r="45974" spans="4:4">
      <c r="D45974"/>
    </row>
    <row r="45975" spans="4:4">
      <c r="D45975"/>
    </row>
    <row r="45976" spans="4:4">
      <c r="D45976"/>
    </row>
    <row r="45977" spans="4:4">
      <c r="D45977"/>
    </row>
    <row r="45978" spans="4:4">
      <c r="D45978"/>
    </row>
    <row r="45979" spans="4:4">
      <c r="D45979"/>
    </row>
    <row r="45980" spans="4:4">
      <c r="D45980"/>
    </row>
    <row r="45981" spans="4:4">
      <c r="D45981"/>
    </row>
    <row r="45982" spans="4:4">
      <c r="D45982"/>
    </row>
    <row r="45983" spans="4:4">
      <c r="D45983"/>
    </row>
    <row r="45984" spans="4:4">
      <c r="D45984"/>
    </row>
    <row r="45985" spans="4:4">
      <c r="D45985"/>
    </row>
    <row r="45986" spans="4:4">
      <c r="D45986"/>
    </row>
    <row r="45987" spans="4:4">
      <c r="D45987"/>
    </row>
    <row r="45988" spans="4:4">
      <c r="D45988"/>
    </row>
    <row r="45989" spans="4:4">
      <c r="D45989"/>
    </row>
    <row r="45990" spans="4:4">
      <c r="D45990"/>
    </row>
    <row r="45991" spans="4:4">
      <c r="D45991"/>
    </row>
    <row r="45992" spans="4:4">
      <c r="D45992"/>
    </row>
    <row r="45993" spans="4:4">
      <c r="D45993"/>
    </row>
    <row r="45994" spans="4:4">
      <c r="D45994"/>
    </row>
    <row r="45995" spans="4:4">
      <c r="D45995"/>
    </row>
    <row r="45996" spans="4:4">
      <c r="D45996"/>
    </row>
    <row r="45997" spans="4:4">
      <c r="D45997"/>
    </row>
    <row r="45998" spans="4:4">
      <c r="D45998"/>
    </row>
    <row r="45999" spans="4:4">
      <c r="D45999"/>
    </row>
    <row r="46000" spans="4:4">
      <c r="D46000"/>
    </row>
    <row r="46001" spans="4:4">
      <c r="D46001"/>
    </row>
    <row r="46002" spans="4:4">
      <c r="D46002"/>
    </row>
    <row r="46003" spans="4:4">
      <c r="D46003"/>
    </row>
    <row r="46004" spans="4:4">
      <c r="D46004"/>
    </row>
    <row r="46005" spans="4:4">
      <c r="D46005"/>
    </row>
    <row r="46006" spans="4:4">
      <c r="D46006"/>
    </row>
    <row r="46007" spans="4:4">
      <c r="D46007"/>
    </row>
    <row r="46008" spans="4:4">
      <c r="D46008"/>
    </row>
    <row r="46009" spans="4:4">
      <c r="D46009"/>
    </row>
    <row r="46010" spans="4:4">
      <c r="D46010"/>
    </row>
    <row r="46011" spans="4:4">
      <c r="D46011"/>
    </row>
    <row r="46012" spans="4:4">
      <c r="D46012"/>
    </row>
    <row r="46013" spans="4:4">
      <c r="D46013"/>
    </row>
    <row r="46014" spans="4:4">
      <c r="D46014"/>
    </row>
    <row r="46015" spans="4:4">
      <c r="D46015"/>
    </row>
    <row r="46016" spans="4:4">
      <c r="D46016"/>
    </row>
    <row r="46017" spans="4:4">
      <c r="D46017"/>
    </row>
    <row r="46018" spans="4:4">
      <c r="D46018"/>
    </row>
    <row r="46019" spans="4:4">
      <c r="D46019"/>
    </row>
    <row r="46020" spans="4:4">
      <c r="D46020"/>
    </row>
    <row r="46021" spans="4:4">
      <c r="D46021"/>
    </row>
    <row r="46022" spans="4:4">
      <c r="D46022"/>
    </row>
    <row r="46023" spans="4:4">
      <c r="D46023"/>
    </row>
    <row r="46024" spans="4:4">
      <c r="D46024"/>
    </row>
    <row r="46025" spans="4:4">
      <c r="D46025"/>
    </row>
    <row r="46026" spans="4:4">
      <c r="D46026"/>
    </row>
    <row r="46027" spans="4:4">
      <c r="D46027"/>
    </row>
    <row r="46028" spans="4:4">
      <c r="D46028"/>
    </row>
    <row r="46029" spans="4:4">
      <c r="D46029"/>
    </row>
    <row r="46030" spans="4:4">
      <c r="D46030"/>
    </row>
    <row r="46031" spans="4:4">
      <c r="D46031"/>
    </row>
    <row r="46032" spans="4:4">
      <c r="D46032"/>
    </row>
    <row r="46033" spans="4:4">
      <c r="D46033"/>
    </row>
    <row r="46034" spans="4:4">
      <c r="D46034"/>
    </row>
    <row r="46035" spans="4:4">
      <c r="D46035"/>
    </row>
    <row r="46036" spans="4:4">
      <c r="D46036"/>
    </row>
    <row r="46037" spans="4:4">
      <c r="D46037"/>
    </row>
    <row r="46038" spans="4:4">
      <c r="D46038"/>
    </row>
    <row r="46039" spans="4:4">
      <c r="D46039"/>
    </row>
    <row r="46040" spans="4:4">
      <c r="D46040"/>
    </row>
    <row r="46041" spans="4:4">
      <c r="D46041"/>
    </row>
    <row r="46042" spans="4:4">
      <c r="D46042"/>
    </row>
    <row r="46043" spans="4:4">
      <c r="D46043"/>
    </row>
    <row r="46044" spans="4:4">
      <c r="D46044"/>
    </row>
    <row r="46045" spans="4:4">
      <c r="D46045"/>
    </row>
    <row r="46046" spans="4:4">
      <c r="D46046"/>
    </row>
    <row r="46047" spans="4:4">
      <c r="D46047"/>
    </row>
    <row r="46048" spans="4:4">
      <c r="D46048"/>
    </row>
    <row r="46049" spans="4:4">
      <c r="D46049"/>
    </row>
    <row r="46050" spans="4:4">
      <c r="D46050"/>
    </row>
    <row r="46051" spans="4:4">
      <c r="D46051"/>
    </row>
    <row r="46052" spans="4:4">
      <c r="D46052"/>
    </row>
    <row r="46053" spans="4:4">
      <c r="D46053"/>
    </row>
    <row r="46054" spans="4:4">
      <c r="D46054"/>
    </row>
    <row r="46055" spans="4:4">
      <c r="D46055"/>
    </row>
    <row r="46056" spans="4:4">
      <c r="D46056"/>
    </row>
    <row r="46057" spans="4:4">
      <c r="D46057"/>
    </row>
    <row r="46058" spans="4:4">
      <c r="D46058"/>
    </row>
    <row r="46059" spans="4:4">
      <c r="D46059"/>
    </row>
    <row r="46060" spans="4:4">
      <c r="D46060"/>
    </row>
    <row r="46061" spans="4:4">
      <c r="D46061"/>
    </row>
    <row r="46062" spans="4:4">
      <c r="D46062"/>
    </row>
    <row r="46063" spans="4:4">
      <c r="D46063"/>
    </row>
    <row r="46064" spans="4:4">
      <c r="D46064"/>
    </row>
    <row r="46065" spans="4:4">
      <c r="D46065"/>
    </row>
    <row r="46066" spans="4:4">
      <c r="D46066"/>
    </row>
    <row r="46067" spans="4:4">
      <c r="D46067"/>
    </row>
    <row r="46068" spans="4:4">
      <c r="D46068"/>
    </row>
    <row r="46069" spans="4:4">
      <c r="D46069"/>
    </row>
    <row r="46070" spans="4:4">
      <c r="D46070"/>
    </row>
    <row r="46071" spans="4:4">
      <c r="D46071"/>
    </row>
    <row r="46072" spans="4:4">
      <c r="D46072"/>
    </row>
    <row r="46073" spans="4:4">
      <c r="D46073"/>
    </row>
    <row r="46074" spans="4:4">
      <c r="D46074"/>
    </row>
    <row r="46075" spans="4:4">
      <c r="D46075"/>
    </row>
    <row r="46076" spans="4:4">
      <c r="D46076"/>
    </row>
    <row r="46077" spans="4:4">
      <c r="D46077"/>
    </row>
    <row r="46078" spans="4:4">
      <c r="D46078"/>
    </row>
    <row r="46079" spans="4:4">
      <c r="D46079"/>
    </row>
    <row r="46080" spans="4:4">
      <c r="D46080"/>
    </row>
    <row r="46081" spans="4:4">
      <c r="D46081"/>
    </row>
    <row r="46082" spans="4:4">
      <c r="D46082"/>
    </row>
    <row r="46083" spans="4:4">
      <c r="D46083"/>
    </row>
    <row r="46084" spans="4:4">
      <c r="D46084"/>
    </row>
    <row r="46085" spans="4:4">
      <c r="D46085"/>
    </row>
    <row r="46086" spans="4:4">
      <c r="D46086"/>
    </row>
    <row r="46087" spans="4:4">
      <c r="D46087"/>
    </row>
    <row r="46088" spans="4:4">
      <c r="D46088"/>
    </row>
    <row r="46089" spans="4:4">
      <c r="D46089"/>
    </row>
    <row r="46090" spans="4:4">
      <c r="D46090"/>
    </row>
    <row r="46091" spans="4:4">
      <c r="D46091"/>
    </row>
    <row r="46092" spans="4:4">
      <c r="D46092"/>
    </row>
    <row r="46093" spans="4:4">
      <c r="D46093"/>
    </row>
    <row r="46094" spans="4:4">
      <c r="D46094"/>
    </row>
    <row r="46095" spans="4:4">
      <c r="D46095"/>
    </row>
    <row r="46096" spans="4:4">
      <c r="D46096"/>
    </row>
    <row r="46097" spans="4:4">
      <c r="D46097"/>
    </row>
    <row r="46098" spans="4:4">
      <c r="D46098"/>
    </row>
    <row r="46099" spans="4:4">
      <c r="D46099"/>
    </row>
    <row r="46100" spans="4:4">
      <c r="D46100"/>
    </row>
    <row r="46101" spans="4:4">
      <c r="D46101"/>
    </row>
    <row r="46102" spans="4:4">
      <c r="D46102"/>
    </row>
    <row r="46103" spans="4:4">
      <c r="D46103"/>
    </row>
    <row r="46104" spans="4:4">
      <c r="D46104"/>
    </row>
    <row r="46105" spans="4:4">
      <c r="D46105"/>
    </row>
    <row r="46106" spans="4:4">
      <c r="D46106"/>
    </row>
    <row r="46107" spans="4:4">
      <c r="D46107"/>
    </row>
    <row r="46108" spans="4:4">
      <c r="D46108"/>
    </row>
    <row r="46109" spans="4:4">
      <c r="D46109"/>
    </row>
    <row r="46110" spans="4:4">
      <c r="D46110"/>
    </row>
    <row r="46111" spans="4:4">
      <c r="D46111"/>
    </row>
    <row r="46112" spans="4:4">
      <c r="D46112"/>
    </row>
    <row r="46113" spans="4:4">
      <c r="D46113"/>
    </row>
    <row r="46114" spans="4:4">
      <c r="D46114"/>
    </row>
    <row r="46115" spans="4:4">
      <c r="D46115"/>
    </row>
    <row r="46116" spans="4:4">
      <c r="D46116"/>
    </row>
    <row r="46117" spans="4:4">
      <c r="D46117"/>
    </row>
    <row r="46118" spans="4:4">
      <c r="D46118"/>
    </row>
    <row r="46119" spans="4:4">
      <c r="D46119"/>
    </row>
    <row r="46120" spans="4:4">
      <c r="D46120"/>
    </row>
    <row r="46121" spans="4:4">
      <c r="D46121"/>
    </row>
    <row r="46122" spans="4:4">
      <c r="D46122"/>
    </row>
    <row r="46123" spans="4:4">
      <c r="D46123"/>
    </row>
    <row r="46124" spans="4:4">
      <c r="D46124"/>
    </row>
    <row r="46125" spans="4:4">
      <c r="D46125"/>
    </row>
    <row r="46126" spans="4:4">
      <c r="D46126"/>
    </row>
    <row r="46127" spans="4:4">
      <c r="D46127"/>
    </row>
    <row r="46128" spans="4:4">
      <c r="D46128"/>
    </row>
    <row r="46129" spans="4:4">
      <c r="D46129"/>
    </row>
    <row r="46130" spans="4:4">
      <c r="D46130"/>
    </row>
    <row r="46131" spans="4:4">
      <c r="D46131"/>
    </row>
    <row r="46132" spans="4:4">
      <c r="D46132"/>
    </row>
    <row r="46133" spans="4:4">
      <c r="D46133"/>
    </row>
    <row r="46134" spans="4:4">
      <c r="D46134"/>
    </row>
    <row r="46135" spans="4:4">
      <c r="D46135"/>
    </row>
    <row r="46136" spans="4:4">
      <c r="D46136"/>
    </row>
    <row r="46137" spans="4:4">
      <c r="D46137"/>
    </row>
    <row r="46138" spans="4:4">
      <c r="D46138"/>
    </row>
    <row r="46139" spans="4:4">
      <c r="D46139"/>
    </row>
    <row r="46140" spans="4:4">
      <c r="D46140"/>
    </row>
    <row r="46141" spans="4:4">
      <c r="D46141"/>
    </row>
    <row r="46142" spans="4:4">
      <c r="D46142"/>
    </row>
    <row r="46143" spans="4:4">
      <c r="D46143"/>
    </row>
    <row r="46144" spans="4:4">
      <c r="D46144"/>
    </row>
    <row r="46145" spans="4:4">
      <c r="D46145"/>
    </row>
    <row r="46146" spans="4:4">
      <c r="D46146"/>
    </row>
    <row r="46147" spans="4:4">
      <c r="D46147"/>
    </row>
    <row r="46148" spans="4:4">
      <c r="D46148"/>
    </row>
    <row r="46149" spans="4:4">
      <c r="D46149"/>
    </row>
    <row r="46150" spans="4:4">
      <c r="D46150"/>
    </row>
    <row r="46151" spans="4:4">
      <c r="D46151"/>
    </row>
    <row r="46152" spans="4:4">
      <c r="D46152"/>
    </row>
    <row r="46153" spans="4:4">
      <c r="D46153"/>
    </row>
    <row r="46154" spans="4:4">
      <c r="D46154"/>
    </row>
    <row r="46155" spans="4:4">
      <c r="D46155"/>
    </row>
    <row r="46156" spans="4:4">
      <c r="D46156"/>
    </row>
    <row r="46157" spans="4:4">
      <c r="D46157"/>
    </row>
    <row r="46158" spans="4:4">
      <c r="D46158"/>
    </row>
    <row r="46159" spans="4:4">
      <c r="D46159"/>
    </row>
    <row r="46160" spans="4:4">
      <c r="D46160"/>
    </row>
    <row r="46161" spans="4:4">
      <c r="D46161"/>
    </row>
    <row r="46162" spans="4:4">
      <c r="D46162"/>
    </row>
    <row r="46163" spans="4:4">
      <c r="D46163"/>
    </row>
    <row r="46164" spans="4:4">
      <c r="D46164"/>
    </row>
    <row r="46165" spans="4:4">
      <c r="D46165"/>
    </row>
    <row r="46166" spans="4:4">
      <c r="D46166"/>
    </row>
    <row r="46167" spans="4:4">
      <c r="D46167"/>
    </row>
    <row r="46168" spans="4:4">
      <c r="D46168"/>
    </row>
    <row r="46169" spans="4:4">
      <c r="D46169"/>
    </row>
    <row r="46170" spans="4:4">
      <c r="D46170"/>
    </row>
    <row r="46171" spans="4:4">
      <c r="D46171"/>
    </row>
    <row r="46172" spans="4:4">
      <c r="D46172"/>
    </row>
    <row r="46173" spans="4:4">
      <c r="D46173"/>
    </row>
    <row r="46174" spans="4:4">
      <c r="D46174"/>
    </row>
    <row r="46175" spans="4:4">
      <c r="D46175"/>
    </row>
    <row r="46176" spans="4:4">
      <c r="D46176"/>
    </row>
    <row r="46177" spans="4:4">
      <c r="D46177"/>
    </row>
    <row r="46178" spans="4:4">
      <c r="D46178"/>
    </row>
    <row r="46179" spans="4:4">
      <c r="D46179"/>
    </row>
    <row r="46180" spans="4:4">
      <c r="D46180"/>
    </row>
    <row r="46181" spans="4:4">
      <c r="D46181"/>
    </row>
    <row r="46182" spans="4:4">
      <c r="D46182"/>
    </row>
    <row r="46183" spans="4:4">
      <c r="D46183"/>
    </row>
    <row r="46184" spans="4:4">
      <c r="D46184"/>
    </row>
    <row r="46185" spans="4:4">
      <c r="D46185"/>
    </row>
    <row r="46186" spans="4:4">
      <c r="D46186"/>
    </row>
    <row r="46187" spans="4:4">
      <c r="D46187"/>
    </row>
    <row r="46188" spans="4:4">
      <c r="D46188"/>
    </row>
    <row r="46189" spans="4:4">
      <c r="D46189"/>
    </row>
    <row r="46190" spans="4:4">
      <c r="D46190"/>
    </row>
    <row r="46191" spans="4:4">
      <c r="D46191"/>
    </row>
    <row r="46192" spans="4:4">
      <c r="D46192"/>
    </row>
    <row r="46193" spans="4:4">
      <c r="D46193"/>
    </row>
    <row r="46194" spans="4:4">
      <c r="D46194"/>
    </row>
    <row r="46195" spans="4:4">
      <c r="D46195"/>
    </row>
    <row r="46196" spans="4:4">
      <c r="D46196"/>
    </row>
    <row r="46197" spans="4:4">
      <c r="D46197"/>
    </row>
    <row r="46198" spans="4:4">
      <c r="D46198"/>
    </row>
    <row r="46199" spans="4:4">
      <c r="D46199"/>
    </row>
    <row r="46200" spans="4:4">
      <c r="D46200"/>
    </row>
    <row r="46201" spans="4:4">
      <c r="D46201"/>
    </row>
    <row r="46202" spans="4:4">
      <c r="D46202"/>
    </row>
    <row r="46203" spans="4:4">
      <c r="D46203"/>
    </row>
    <row r="46204" spans="4:4">
      <c r="D46204"/>
    </row>
    <row r="46205" spans="4:4">
      <c r="D46205"/>
    </row>
    <row r="46206" spans="4:4">
      <c r="D46206"/>
    </row>
    <row r="46207" spans="4:4">
      <c r="D46207"/>
    </row>
    <row r="46208" spans="4:4">
      <c r="D46208"/>
    </row>
    <row r="46209" spans="4:4">
      <c r="D46209"/>
    </row>
    <row r="46210" spans="4:4">
      <c r="D46210"/>
    </row>
    <row r="46211" spans="4:4">
      <c r="D46211"/>
    </row>
    <row r="46212" spans="4:4">
      <c r="D46212"/>
    </row>
    <row r="46213" spans="4:4">
      <c r="D46213"/>
    </row>
    <row r="46214" spans="4:4">
      <c r="D46214"/>
    </row>
    <row r="46215" spans="4:4">
      <c r="D46215"/>
    </row>
    <row r="46216" spans="4:4">
      <c r="D46216"/>
    </row>
    <row r="46217" spans="4:4">
      <c r="D46217"/>
    </row>
    <row r="46218" spans="4:4">
      <c r="D46218"/>
    </row>
    <row r="46219" spans="4:4">
      <c r="D46219"/>
    </row>
    <row r="46220" spans="4:4">
      <c r="D46220"/>
    </row>
    <row r="46221" spans="4:4">
      <c r="D46221"/>
    </row>
    <row r="46222" spans="4:4">
      <c r="D46222"/>
    </row>
    <row r="46223" spans="4:4">
      <c r="D46223"/>
    </row>
    <row r="46224" spans="4:4">
      <c r="D46224"/>
    </row>
    <row r="46225" spans="4:4">
      <c r="D46225"/>
    </row>
    <row r="46226" spans="4:4">
      <c r="D46226"/>
    </row>
    <row r="46227" spans="4:4">
      <c r="D46227"/>
    </row>
    <row r="46228" spans="4:4">
      <c r="D46228"/>
    </row>
    <row r="46229" spans="4:4">
      <c r="D46229"/>
    </row>
    <row r="46230" spans="4:4">
      <c r="D46230"/>
    </row>
    <row r="46231" spans="4:4">
      <c r="D46231"/>
    </row>
    <row r="46232" spans="4:4">
      <c r="D46232"/>
    </row>
    <row r="46233" spans="4:4">
      <c r="D46233"/>
    </row>
    <row r="46234" spans="4:4">
      <c r="D46234"/>
    </row>
    <row r="46235" spans="4:4">
      <c r="D46235"/>
    </row>
    <row r="46236" spans="4:4">
      <c r="D46236"/>
    </row>
    <row r="46237" spans="4:4">
      <c r="D46237"/>
    </row>
    <row r="46238" spans="4:4">
      <c r="D46238"/>
    </row>
    <row r="46239" spans="4:4">
      <c r="D46239"/>
    </row>
    <row r="46240" spans="4:4">
      <c r="D46240"/>
    </row>
    <row r="46241" spans="4:4">
      <c r="D46241"/>
    </row>
    <row r="46242" spans="4:4">
      <c r="D46242"/>
    </row>
    <row r="46243" spans="4:4">
      <c r="D46243"/>
    </row>
    <row r="46244" spans="4:4">
      <c r="D46244"/>
    </row>
    <row r="46245" spans="4:4">
      <c r="D46245"/>
    </row>
    <row r="46246" spans="4:4">
      <c r="D46246"/>
    </row>
    <row r="46247" spans="4:4">
      <c r="D46247"/>
    </row>
    <row r="46248" spans="4:4">
      <c r="D46248"/>
    </row>
    <row r="46249" spans="4:4">
      <c r="D46249"/>
    </row>
    <row r="46250" spans="4:4">
      <c r="D46250"/>
    </row>
    <row r="46251" spans="4:4">
      <c r="D46251"/>
    </row>
    <row r="46252" spans="4:4">
      <c r="D46252"/>
    </row>
    <row r="46253" spans="4:4">
      <c r="D46253"/>
    </row>
    <row r="46254" spans="4:4">
      <c r="D46254"/>
    </row>
    <row r="46255" spans="4:4">
      <c r="D46255"/>
    </row>
    <row r="46256" spans="4:4">
      <c r="D46256"/>
    </row>
    <row r="46257" spans="4:4">
      <c r="D46257"/>
    </row>
    <row r="46258" spans="4:4">
      <c r="D46258"/>
    </row>
    <row r="46259" spans="4:4">
      <c r="D46259"/>
    </row>
    <row r="46260" spans="4:4">
      <c r="D46260"/>
    </row>
    <row r="46261" spans="4:4">
      <c r="D46261"/>
    </row>
    <row r="46262" spans="4:4">
      <c r="D46262"/>
    </row>
    <row r="46263" spans="4:4">
      <c r="D46263"/>
    </row>
    <row r="46264" spans="4:4">
      <c r="D46264"/>
    </row>
    <row r="46265" spans="4:4">
      <c r="D46265"/>
    </row>
    <row r="46266" spans="4:4">
      <c r="D46266"/>
    </row>
    <row r="46267" spans="4:4">
      <c r="D46267"/>
    </row>
    <row r="46268" spans="4:4">
      <c r="D46268"/>
    </row>
    <row r="46269" spans="4:4">
      <c r="D46269"/>
    </row>
    <row r="46270" spans="4:4">
      <c r="D46270"/>
    </row>
    <row r="46271" spans="4:4">
      <c r="D46271"/>
    </row>
    <row r="46272" spans="4:4">
      <c r="D46272"/>
    </row>
    <row r="46273" spans="4:4">
      <c r="D46273"/>
    </row>
    <row r="46274" spans="4:4">
      <c r="D46274"/>
    </row>
    <row r="46275" spans="4:4">
      <c r="D46275"/>
    </row>
    <row r="46276" spans="4:4">
      <c r="D46276"/>
    </row>
    <row r="46277" spans="4:4">
      <c r="D46277"/>
    </row>
    <row r="46278" spans="4:4">
      <c r="D46278"/>
    </row>
    <row r="46279" spans="4:4">
      <c r="D46279"/>
    </row>
    <row r="46280" spans="4:4">
      <c r="D46280"/>
    </row>
    <row r="46281" spans="4:4">
      <c r="D46281"/>
    </row>
    <row r="46282" spans="4:4">
      <c r="D46282"/>
    </row>
    <row r="46283" spans="4:4">
      <c r="D46283"/>
    </row>
    <row r="46284" spans="4:4">
      <c r="D46284"/>
    </row>
    <row r="46285" spans="4:4">
      <c r="D46285"/>
    </row>
    <row r="46286" spans="4:4">
      <c r="D46286"/>
    </row>
    <row r="46287" spans="4:4">
      <c r="D46287"/>
    </row>
    <row r="46288" spans="4:4">
      <c r="D46288"/>
    </row>
    <row r="46289" spans="4:4">
      <c r="D46289"/>
    </row>
    <row r="46290" spans="4:4">
      <c r="D46290"/>
    </row>
    <row r="46291" spans="4:4">
      <c r="D46291"/>
    </row>
    <row r="46292" spans="4:4">
      <c r="D46292"/>
    </row>
    <row r="46293" spans="4:4">
      <c r="D46293"/>
    </row>
    <row r="46294" spans="4:4">
      <c r="D46294"/>
    </row>
    <row r="46295" spans="4:4">
      <c r="D46295"/>
    </row>
    <row r="46296" spans="4:4">
      <c r="D46296"/>
    </row>
    <row r="46297" spans="4:4">
      <c r="D46297"/>
    </row>
    <row r="46298" spans="4:4">
      <c r="D46298"/>
    </row>
    <row r="46299" spans="4:4">
      <c r="D46299"/>
    </row>
    <row r="46300" spans="4:4">
      <c r="D46300"/>
    </row>
    <row r="46301" spans="4:4">
      <c r="D46301"/>
    </row>
    <row r="46302" spans="4:4">
      <c r="D46302"/>
    </row>
    <row r="46303" spans="4:4">
      <c r="D46303"/>
    </row>
    <row r="46304" spans="4:4">
      <c r="D46304"/>
    </row>
    <row r="46305" spans="4:4">
      <c r="D46305"/>
    </row>
    <row r="46306" spans="4:4">
      <c r="D46306"/>
    </row>
    <row r="46307" spans="4:4">
      <c r="D46307"/>
    </row>
    <row r="46308" spans="4:4">
      <c r="D46308"/>
    </row>
    <row r="46309" spans="4:4">
      <c r="D46309"/>
    </row>
    <row r="46310" spans="4:4">
      <c r="D46310"/>
    </row>
    <row r="46311" spans="4:4">
      <c r="D46311"/>
    </row>
    <row r="46312" spans="4:4">
      <c r="D46312"/>
    </row>
    <row r="46313" spans="4:4">
      <c r="D46313"/>
    </row>
    <row r="46314" spans="4:4">
      <c r="D46314"/>
    </row>
    <row r="46315" spans="4:4">
      <c r="D46315"/>
    </row>
    <row r="46316" spans="4:4">
      <c r="D46316"/>
    </row>
    <row r="46317" spans="4:4">
      <c r="D46317"/>
    </row>
    <row r="46318" spans="4:4">
      <c r="D46318"/>
    </row>
    <row r="46319" spans="4:4">
      <c r="D46319"/>
    </row>
    <row r="46320" spans="4:4">
      <c r="D46320"/>
    </row>
    <row r="46321" spans="4:4">
      <c r="D46321"/>
    </row>
    <row r="46322" spans="4:4">
      <c r="D46322"/>
    </row>
    <row r="46323" spans="4:4">
      <c r="D46323"/>
    </row>
    <row r="46324" spans="4:4">
      <c r="D46324"/>
    </row>
    <row r="46325" spans="4:4">
      <c r="D46325"/>
    </row>
    <row r="46326" spans="4:4">
      <c r="D46326"/>
    </row>
    <row r="46327" spans="4:4">
      <c r="D46327"/>
    </row>
    <row r="46328" spans="4:4">
      <c r="D46328"/>
    </row>
    <row r="46329" spans="4:4">
      <c r="D46329"/>
    </row>
    <row r="46330" spans="4:4">
      <c r="D46330"/>
    </row>
    <row r="46331" spans="4:4">
      <c r="D46331"/>
    </row>
    <row r="46332" spans="4:4">
      <c r="D46332"/>
    </row>
    <row r="46333" spans="4:4">
      <c r="D46333"/>
    </row>
    <row r="46334" spans="4:4">
      <c r="D46334"/>
    </row>
    <row r="46335" spans="4:4">
      <c r="D46335"/>
    </row>
    <row r="46336" spans="4:4">
      <c r="D46336"/>
    </row>
    <row r="46337" spans="4:4">
      <c r="D46337"/>
    </row>
    <row r="46338" spans="4:4">
      <c r="D46338"/>
    </row>
    <row r="46339" spans="4:4">
      <c r="D46339"/>
    </row>
    <row r="46340" spans="4:4">
      <c r="D46340"/>
    </row>
    <row r="46341" spans="4:4">
      <c r="D46341"/>
    </row>
    <row r="46342" spans="4:4">
      <c r="D46342"/>
    </row>
    <row r="46343" spans="4:4">
      <c r="D46343"/>
    </row>
    <row r="46344" spans="4:4">
      <c r="D46344"/>
    </row>
    <row r="46345" spans="4:4">
      <c r="D46345"/>
    </row>
    <row r="46346" spans="4:4">
      <c r="D46346"/>
    </row>
    <row r="46347" spans="4:4">
      <c r="D46347"/>
    </row>
    <row r="46348" spans="4:4">
      <c r="D46348"/>
    </row>
    <row r="46349" spans="4:4">
      <c r="D46349"/>
    </row>
    <row r="46350" spans="4:4">
      <c r="D46350"/>
    </row>
    <row r="46351" spans="4:4">
      <c r="D46351"/>
    </row>
    <row r="46352" spans="4:4">
      <c r="D46352"/>
    </row>
    <row r="46353" spans="4:4">
      <c r="D46353"/>
    </row>
    <row r="46354" spans="4:4">
      <c r="D46354"/>
    </row>
    <row r="46355" spans="4:4">
      <c r="D46355"/>
    </row>
    <row r="46356" spans="4:4">
      <c r="D46356"/>
    </row>
    <row r="46357" spans="4:4">
      <c r="D46357"/>
    </row>
    <row r="46358" spans="4:4">
      <c r="D46358"/>
    </row>
    <row r="46359" spans="4:4">
      <c r="D46359"/>
    </row>
    <row r="46360" spans="4:4">
      <c r="D46360"/>
    </row>
    <row r="46361" spans="4:4">
      <c r="D46361"/>
    </row>
    <row r="46362" spans="4:4">
      <c r="D46362"/>
    </row>
    <row r="46363" spans="4:4">
      <c r="D46363"/>
    </row>
    <row r="46364" spans="4:4">
      <c r="D46364"/>
    </row>
    <row r="46365" spans="4:4">
      <c r="D46365"/>
    </row>
    <row r="46366" spans="4:4">
      <c r="D46366"/>
    </row>
    <row r="46367" spans="4:4">
      <c r="D46367"/>
    </row>
    <row r="46368" spans="4:4">
      <c r="D46368"/>
    </row>
    <row r="46369" spans="4:4">
      <c r="D46369"/>
    </row>
    <row r="46370" spans="4:4">
      <c r="D46370"/>
    </row>
    <row r="46371" spans="4:4">
      <c r="D46371"/>
    </row>
    <row r="46372" spans="4:4">
      <c r="D46372"/>
    </row>
    <row r="46373" spans="4:4">
      <c r="D46373"/>
    </row>
    <row r="46374" spans="4:4">
      <c r="D46374"/>
    </row>
    <row r="46375" spans="4:4">
      <c r="D46375"/>
    </row>
    <row r="46376" spans="4:4">
      <c r="D46376"/>
    </row>
    <row r="46377" spans="4:4">
      <c r="D46377"/>
    </row>
    <row r="46378" spans="4:4">
      <c r="D46378"/>
    </row>
    <row r="46379" spans="4:4">
      <c r="D46379"/>
    </row>
    <row r="46380" spans="4:4">
      <c r="D46380"/>
    </row>
    <row r="46381" spans="4:4">
      <c r="D46381"/>
    </row>
    <row r="46382" spans="4:4">
      <c r="D46382"/>
    </row>
    <row r="46383" spans="4:4">
      <c r="D46383"/>
    </row>
    <row r="46384" spans="4:4">
      <c r="D46384"/>
    </row>
    <row r="46385" spans="4:4">
      <c r="D46385"/>
    </row>
    <row r="46386" spans="4:4">
      <c r="D46386"/>
    </row>
    <row r="46387" spans="4:4">
      <c r="D46387"/>
    </row>
    <row r="46388" spans="4:4">
      <c r="D46388"/>
    </row>
    <row r="46389" spans="4:4">
      <c r="D46389"/>
    </row>
    <row r="46390" spans="4:4">
      <c r="D46390"/>
    </row>
    <row r="46391" spans="4:4">
      <c r="D46391"/>
    </row>
    <row r="46392" spans="4:4">
      <c r="D46392"/>
    </row>
    <row r="46393" spans="4:4">
      <c r="D46393"/>
    </row>
    <row r="46394" spans="4:4">
      <c r="D46394"/>
    </row>
    <row r="46395" spans="4:4">
      <c r="D46395"/>
    </row>
    <row r="46396" spans="4:4">
      <c r="D46396"/>
    </row>
    <row r="46397" spans="4:4">
      <c r="D46397"/>
    </row>
    <row r="46398" spans="4:4">
      <c r="D46398"/>
    </row>
    <row r="46399" spans="4:4">
      <c r="D46399"/>
    </row>
    <row r="46400" spans="4:4">
      <c r="D46400"/>
    </row>
    <row r="46401" spans="4:4">
      <c r="D46401"/>
    </row>
    <row r="46402" spans="4:4">
      <c r="D46402"/>
    </row>
    <row r="46403" spans="4:4">
      <c r="D46403"/>
    </row>
    <row r="46404" spans="4:4">
      <c r="D46404"/>
    </row>
    <row r="46405" spans="4:4">
      <c r="D46405"/>
    </row>
    <row r="46406" spans="4:4">
      <c r="D46406"/>
    </row>
    <row r="46407" spans="4:4">
      <c r="D46407"/>
    </row>
    <row r="46408" spans="4:4">
      <c r="D46408"/>
    </row>
    <row r="46409" spans="4:4">
      <c r="D46409"/>
    </row>
    <row r="46410" spans="4:4">
      <c r="D46410"/>
    </row>
    <row r="46411" spans="4:4">
      <c r="D46411"/>
    </row>
    <row r="46412" spans="4:4">
      <c r="D46412"/>
    </row>
    <row r="46413" spans="4:4">
      <c r="D46413"/>
    </row>
    <row r="46414" spans="4:4">
      <c r="D46414"/>
    </row>
    <row r="46415" spans="4:4">
      <c r="D46415"/>
    </row>
    <row r="46416" spans="4:4">
      <c r="D46416"/>
    </row>
    <row r="46417" spans="4:4">
      <c r="D46417"/>
    </row>
    <row r="46418" spans="4:4">
      <c r="D46418"/>
    </row>
    <row r="46419" spans="4:4">
      <c r="D46419"/>
    </row>
    <row r="46420" spans="4:4">
      <c r="D46420"/>
    </row>
    <row r="46421" spans="4:4">
      <c r="D46421"/>
    </row>
    <row r="46422" spans="4:4">
      <c r="D46422"/>
    </row>
    <row r="46423" spans="4:4">
      <c r="D46423"/>
    </row>
    <row r="46424" spans="4:4">
      <c r="D46424"/>
    </row>
    <row r="46425" spans="4:4">
      <c r="D46425"/>
    </row>
    <row r="46426" spans="4:4">
      <c r="D46426"/>
    </row>
    <row r="46427" spans="4:4">
      <c r="D46427"/>
    </row>
    <row r="46428" spans="4:4">
      <c r="D46428"/>
    </row>
    <row r="46429" spans="4:4">
      <c r="D46429"/>
    </row>
    <row r="46430" spans="4:4">
      <c r="D46430"/>
    </row>
    <row r="46431" spans="4:4">
      <c r="D46431"/>
    </row>
    <row r="46432" spans="4:4">
      <c r="D46432"/>
    </row>
    <row r="46433" spans="4:4">
      <c r="D46433"/>
    </row>
    <row r="46434" spans="4:4">
      <c r="D46434"/>
    </row>
    <row r="46435" spans="4:4">
      <c r="D46435"/>
    </row>
    <row r="46436" spans="4:4">
      <c r="D46436"/>
    </row>
    <row r="46437" spans="4:4">
      <c r="D46437"/>
    </row>
    <row r="46438" spans="4:4">
      <c r="D46438"/>
    </row>
    <row r="46439" spans="4:4">
      <c r="D46439"/>
    </row>
    <row r="46440" spans="4:4">
      <c r="D46440"/>
    </row>
    <row r="46441" spans="4:4">
      <c r="D46441"/>
    </row>
    <row r="46442" spans="4:4">
      <c r="D46442"/>
    </row>
    <row r="46443" spans="4:4">
      <c r="D46443"/>
    </row>
    <row r="46444" spans="4:4">
      <c r="D46444"/>
    </row>
    <row r="46445" spans="4:4">
      <c r="D46445"/>
    </row>
    <row r="46446" spans="4:4">
      <c r="D46446"/>
    </row>
    <row r="46447" spans="4:4">
      <c r="D46447"/>
    </row>
    <row r="46448" spans="4:4">
      <c r="D46448"/>
    </row>
    <row r="46449" spans="4:4">
      <c r="D46449"/>
    </row>
    <row r="46450" spans="4:4">
      <c r="D46450"/>
    </row>
    <row r="46451" spans="4:4">
      <c r="D46451"/>
    </row>
    <row r="46452" spans="4:4">
      <c r="D46452"/>
    </row>
    <row r="46453" spans="4:4">
      <c r="D46453"/>
    </row>
    <row r="46454" spans="4:4">
      <c r="D46454"/>
    </row>
    <row r="46455" spans="4:4">
      <c r="D46455"/>
    </row>
    <row r="46456" spans="4:4">
      <c r="D46456"/>
    </row>
    <row r="46457" spans="4:4">
      <c r="D46457"/>
    </row>
    <row r="46458" spans="4:4">
      <c r="D46458"/>
    </row>
    <row r="46459" spans="4:4">
      <c r="D46459"/>
    </row>
    <row r="46460" spans="4:4">
      <c r="D46460"/>
    </row>
    <row r="46461" spans="4:4">
      <c r="D46461"/>
    </row>
    <row r="46462" spans="4:4">
      <c r="D46462"/>
    </row>
    <row r="46463" spans="4:4">
      <c r="D46463"/>
    </row>
    <row r="46464" spans="4:4">
      <c r="D46464"/>
    </row>
    <row r="46465" spans="4:4">
      <c r="D46465"/>
    </row>
    <row r="46466" spans="4:4">
      <c r="D46466"/>
    </row>
    <row r="46467" spans="4:4">
      <c r="D46467"/>
    </row>
    <row r="46468" spans="4:4">
      <c r="D46468"/>
    </row>
    <row r="46469" spans="4:4">
      <c r="D46469"/>
    </row>
    <row r="46470" spans="4:4">
      <c r="D46470"/>
    </row>
    <row r="46471" spans="4:4">
      <c r="D46471"/>
    </row>
    <row r="46472" spans="4:4">
      <c r="D46472"/>
    </row>
    <row r="46473" spans="4:4">
      <c r="D46473"/>
    </row>
    <row r="46474" spans="4:4">
      <c r="D46474"/>
    </row>
    <row r="46475" spans="4:4">
      <c r="D46475"/>
    </row>
    <row r="46476" spans="4:4">
      <c r="D46476"/>
    </row>
    <row r="46477" spans="4:4">
      <c r="D46477"/>
    </row>
    <row r="46478" spans="4:4">
      <c r="D46478"/>
    </row>
    <row r="46479" spans="4:4">
      <c r="D46479"/>
    </row>
    <row r="46480" spans="4:4">
      <c r="D46480"/>
    </row>
    <row r="46481" spans="4:4">
      <c r="D46481"/>
    </row>
    <row r="46482" spans="4:4">
      <c r="D46482"/>
    </row>
    <row r="46483" spans="4:4">
      <c r="D46483"/>
    </row>
    <row r="46484" spans="4:4">
      <c r="D46484"/>
    </row>
    <row r="46485" spans="4:4">
      <c r="D46485"/>
    </row>
    <row r="46486" spans="4:4">
      <c r="D46486"/>
    </row>
    <row r="46487" spans="4:4">
      <c r="D46487"/>
    </row>
    <row r="46488" spans="4:4">
      <c r="D46488"/>
    </row>
    <row r="46489" spans="4:4">
      <c r="D46489"/>
    </row>
    <row r="46490" spans="4:4">
      <c r="D46490"/>
    </row>
    <row r="46491" spans="4:4">
      <c r="D46491"/>
    </row>
    <row r="46492" spans="4:4">
      <c r="D46492"/>
    </row>
    <row r="46493" spans="4:4">
      <c r="D46493"/>
    </row>
    <row r="46494" spans="4:4">
      <c r="D46494"/>
    </row>
    <row r="46495" spans="4:4">
      <c r="D46495"/>
    </row>
    <row r="46496" spans="4:4">
      <c r="D46496"/>
    </row>
    <row r="46497" spans="4:4">
      <c r="D46497"/>
    </row>
    <row r="46498" spans="4:4">
      <c r="D46498"/>
    </row>
    <row r="46499" spans="4:4">
      <c r="D46499"/>
    </row>
    <row r="46500" spans="4:4">
      <c r="D46500"/>
    </row>
    <row r="46501" spans="4:4">
      <c r="D46501"/>
    </row>
    <row r="46502" spans="4:4">
      <c r="D46502"/>
    </row>
    <row r="46503" spans="4:4">
      <c r="D46503"/>
    </row>
    <row r="46504" spans="4:4">
      <c r="D46504"/>
    </row>
    <row r="46505" spans="4:4">
      <c r="D46505"/>
    </row>
    <row r="46506" spans="4:4">
      <c r="D46506"/>
    </row>
    <row r="46507" spans="4:4">
      <c r="D46507"/>
    </row>
    <row r="46508" spans="4:4">
      <c r="D46508"/>
    </row>
    <row r="46509" spans="4:4">
      <c r="D46509"/>
    </row>
    <row r="46510" spans="4:4">
      <c r="D46510"/>
    </row>
    <row r="46511" spans="4:4">
      <c r="D46511"/>
    </row>
    <row r="46512" spans="4:4">
      <c r="D46512"/>
    </row>
    <row r="46513" spans="4:4">
      <c r="D46513"/>
    </row>
    <row r="46514" spans="4:4">
      <c r="D46514"/>
    </row>
    <row r="46515" spans="4:4">
      <c r="D46515"/>
    </row>
    <row r="46516" spans="4:4">
      <c r="D46516"/>
    </row>
    <row r="46517" spans="4:4">
      <c r="D46517"/>
    </row>
    <row r="46518" spans="4:4">
      <c r="D46518"/>
    </row>
    <row r="46519" spans="4:4">
      <c r="D46519"/>
    </row>
    <row r="46520" spans="4:4">
      <c r="D46520"/>
    </row>
    <row r="46521" spans="4:4">
      <c r="D46521"/>
    </row>
    <row r="46522" spans="4:4">
      <c r="D46522"/>
    </row>
    <row r="46523" spans="4:4">
      <c r="D46523"/>
    </row>
    <row r="46524" spans="4:4">
      <c r="D46524"/>
    </row>
    <row r="46525" spans="4:4">
      <c r="D46525"/>
    </row>
    <row r="46526" spans="4:4">
      <c r="D46526"/>
    </row>
    <row r="46527" spans="4:4">
      <c r="D46527"/>
    </row>
    <row r="46528" spans="4:4">
      <c r="D46528"/>
    </row>
    <row r="46529" spans="4:4">
      <c r="D46529"/>
    </row>
    <row r="46530" spans="4:4">
      <c r="D46530"/>
    </row>
    <row r="46531" spans="4:4">
      <c r="D46531"/>
    </row>
    <row r="46532" spans="4:4">
      <c r="D46532"/>
    </row>
    <row r="46533" spans="4:4">
      <c r="D46533"/>
    </row>
    <row r="46534" spans="4:4">
      <c r="D46534"/>
    </row>
    <row r="46535" spans="4:4">
      <c r="D46535"/>
    </row>
    <row r="46536" spans="4:4">
      <c r="D46536"/>
    </row>
    <row r="46537" spans="4:4">
      <c r="D46537"/>
    </row>
    <row r="46538" spans="4:4">
      <c r="D46538"/>
    </row>
    <row r="46539" spans="4:4">
      <c r="D46539"/>
    </row>
    <row r="46540" spans="4:4">
      <c r="D46540"/>
    </row>
    <row r="46541" spans="4:4">
      <c r="D46541"/>
    </row>
    <row r="46542" spans="4:4">
      <c r="D46542"/>
    </row>
    <row r="46543" spans="4:4">
      <c r="D46543"/>
    </row>
    <row r="46544" spans="4:4">
      <c r="D46544"/>
    </row>
    <row r="46545" spans="4:4">
      <c r="D46545"/>
    </row>
    <row r="46546" spans="4:4">
      <c r="D46546"/>
    </row>
    <row r="46547" spans="4:4">
      <c r="D46547"/>
    </row>
    <row r="46548" spans="4:4">
      <c r="D46548"/>
    </row>
    <row r="46549" spans="4:4">
      <c r="D46549"/>
    </row>
    <row r="46550" spans="4:4">
      <c r="D46550"/>
    </row>
    <row r="46551" spans="4:4">
      <c r="D46551"/>
    </row>
    <row r="46552" spans="4:4">
      <c r="D46552"/>
    </row>
    <row r="46553" spans="4:4">
      <c r="D46553"/>
    </row>
    <row r="46554" spans="4:4">
      <c r="D46554"/>
    </row>
    <row r="46555" spans="4:4">
      <c r="D46555"/>
    </row>
    <row r="46556" spans="4:4">
      <c r="D46556"/>
    </row>
    <row r="46557" spans="4:4">
      <c r="D46557"/>
    </row>
    <row r="46558" spans="4:4">
      <c r="D46558"/>
    </row>
    <row r="46559" spans="4:4">
      <c r="D46559"/>
    </row>
    <row r="46560" spans="4:4">
      <c r="D46560"/>
    </row>
    <row r="46561" spans="4:4">
      <c r="D46561"/>
    </row>
    <row r="46562" spans="4:4">
      <c r="D46562"/>
    </row>
    <row r="46563" spans="4:4">
      <c r="D46563"/>
    </row>
    <row r="46564" spans="4:4">
      <c r="D46564"/>
    </row>
    <row r="46565" spans="4:4">
      <c r="D46565"/>
    </row>
    <row r="46566" spans="4:4">
      <c r="D46566"/>
    </row>
    <row r="46567" spans="4:4">
      <c r="D46567"/>
    </row>
    <row r="46568" spans="4:4">
      <c r="D46568"/>
    </row>
    <row r="46569" spans="4:4">
      <c r="D46569"/>
    </row>
    <row r="46570" spans="4:4">
      <c r="D46570"/>
    </row>
    <row r="46571" spans="4:4">
      <c r="D46571"/>
    </row>
    <row r="46572" spans="4:4">
      <c r="D46572"/>
    </row>
    <row r="46573" spans="4:4">
      <c r="D46573"/>
    </row>
    <row r="46574" spans="4:4">
      <c r="D46574"/>
    </row>
    <row r="46575" spans="4:4">
      <c r="D46575"/>
    </row>
    <row r="46576" spans="4:4">
      <c r="D46576"/>
    </row>
    <row r="46577" spans="4:4">
      <c r="D46577"/>
    </row>
    <row r="46578" spans="4:4">
      <c r="D46578"/>
    </row>
    <row r="46579" spans="4:4">
      <c r="D46579"/>
    </row>
    <row r="46580" spans="4:4">
      <c r="D46580"/>
    </row>
    <row r="46581" spans="4:4">
      <c r="D46581"/>
    </row>
    <row r="46582" spans="4:4">
      <c r="D46582"/>
    </row>
    <row r="46583" spans="4:4">
      <c r="D46583"/>
    </row>
    <row r="46584" spans="4:4">
      <c r="D46584"/>
    </row>
    <row r="46585" spans="4:4">
      <c r="D46585"/>
    </row>
    <row r="46586" spans="4:4">
      <c r="D46586"/>
    </row>
    <row r="46587" spans="4:4">
      <c r="D46587"/>
    </row>
    <row r="46588" spans="4:4">
      <c r="D46588"/>
    </row>
    <row r="46589" spans="4:4">
      <c r="D46589"/>
    </row>
    <row r="46590" spans="4:4">
      <c r="D46590"/>
    </row>
    <row r="46591" spans="4:4">
      <c r="D46591"/>
    </row>
    <row r="46592" spans="4:4">
      <c r="D46592"/>
    </row>
    <row r="46593" spans="4:4">
      <c r="D46593"/>
    </row>
    <row r="46594" spans="4:4">
      <c r="D46594"/>
    </row>
    <row r="46595" spans="4:4">
      <c r="D46595"/>
    </row>
    <row r="46596" spans="4:4">
      <c r="D46596"/>
    </row>
    <row r="46597" spans="4:4">
      <c r="D46597"/>
    </row>
    <row r="46598" spans="4:4">
      <c r="D46598"/>
    </row>
    <row r="46599" spans="4:4">
      <c r="D46599"/>
    </row>
    <row r="46600" spans="4:4">
      <c r="D46600"/>
    </row>
    <row r="46601" spans="4:4">
      <c r="D46601"/>
    </row>
    <row r="46602" spans="4:4">
      <c r="D46602"/>
    </row>
    <row r="46603" spans="4:4">
      <c r="D46603"/>
    </row>
    <row r="46604" spans="4:4">
      <c r="D46604"/>
    </row>
    <row r="46605" spans="4:4">
      <c r="D46605"/>
    </row>
    <row r="46606" spans="4:4">
      <c r="D46606"/>
    </row>
    <row r="46607" spans="4:4">
      <c r="D46607"/>
    </row>
    <row r="46608" spans="4:4">
      <c r="D46608"/>
    </row>
    <row r="46609" spans="4:4">
      <c r="D46609"/>
    </row>
    <row r="46610" spans="4:4">
      <c r="D46610"/>
    </row>
    <row r="46611" spans="4:4">
      <c r="D46611"/>
    </row>
    <row r="46612" spans="4:4">
      <c r="D46612"/>
    </row>
    <row r="46613" spans="4:4">
      <c r="D46613"/>
    </row>
    <row r="46614" spans="4:4">
      <c r="D46614"/>
    </row>
    <row r="46615" spans="4:4">
      <c r="D46615"/>
    </row>
    <row r="46616" spans="4:4">
      <c r="D46616"/>
    </row>
    <row r="46617" spans="4:4">
      <c r="D46617"/>
    </row>
    <row r="46618" spans="4:4">
      <c r="D46618"/>
    </row>
    <row r="46619" spans="4:4">
      <c r="D46619"/>
    </row>
    <row r="46620" spans="4:4">
      <c r="D46620"/>
    </row>
    <row r="46621" spans="4:4">
      <c r="D46621"/>
    </row>
    <row r="46622" spans="4:4">
      <c r="D46622"/>
    </row>
    <row r="46623" spans="4:4">
      <c r="D46623"/>
    </row>
    <row r="46624" spans="4:4">
      <c r="D46624"/>
    </row>
    <row r="46625" spans="4:4">
      <c r="D46625"/>
    </row>
    <row r="46626" spans="4:4">
      <c r="D46626"/>
    </row>
    <row r="46627" spans="4:4">
      <c r="D46627"/>
    </row>
    <row r="46628" spans="4:4">
      <c r="D46628"/>
    </row>
    <row r="46629" spans="4:4">
      <c r="D46629"/>
    </row>
    <row r="46630" spans="4:4">
      <c r="D46630"/>
    </row>
    <row r="46631" spans="4:4">
      <c r="D46631"/>
    </row>
    <row r="46632" spans="4:4">
      <c r="D46632"/>
    </row>
    <row r="46633" spans="4:4">
      <c r="D46633"/>
    </row>
    <row r="46634" spans="4:4">
      <c r="D46634"/>
    </row>
    <row r="46635" spans="4:4">
      <c r="D46635"/>
    </row>
    <row r="46636" spans="4:4">
      <c r="D46636"/>
    </row>
    <row r="46637" spans="4:4">
      <c r="D46637"/>
    </row>
    <row r="46638" spans="4:4">
      <c r="D46638"/>
    </row>
    <row r="46639" spans="4:4">
      <c r="D46639"/>
    </row>
    <row r="46640" spans="4:4">
      <c r="D46640"/>
    </row>
    <row r="46641" spans="4:4">
      <c r="D46641"/>
    </row>
    <row r="46642" spans="4:4">
      <c r="D46642"/>
    </row>
    <row r="46643" spans="4:4">
      <c r="D46643"/>
    </row>
    <row r="46644" spans="4:4">
      <c r="D46644"/>
    </row>
    <row r="46645" spans="4:4">
      <c r="D46645"/>
    </row>
    <row r="46646" spans="4:4">
      <c r="D46646"/>
    </row>
    <row r="46647" spans="4:4">
      <c r="D46647"/>
    </row>
    <row r="46648" spans="4:4">
      <c r="D46648"/>
    </row>
    <row r="46649" spans="4:4">
      <c r="D46649"/>
    </row>
    <row r="46650" spans="4:4">
      <c r="D46650"/>
    </row>
    <row r="46651" spans="4:4">
      <c r="D46651"/>
    </row>
    <row r="46652" spans="4:4">
      <c r="D46652"/>
    </row>
    <row r="46653" spans="4:4">
      <c r="D46653"/>
    </row>
    <row r="46654" spans="4:4">
      <c r="D46654"/>
    </row>
    <row r="46655" spans="4:4">
      <c r="D46655"/>
    </row>
    <row r="46656" spans="4:4">
      <c r="D46656"/>
    </row>
    <row r="46657" spans="4:4">
      <c r="D46657"/>
    </row>
    <row r="46658" spans="4:4">
      <c r="D46658"/>
    </row>
    <row r="46659" spans="4:4">
      <c r="D46659"/>
    </row>
    <row r="46660" spans="4:4">
      <c r="D46660"/>
    </row>
    <row r="46661" spans="4:4">
      <c r="D46661"/>
    </row>
    <row r="46662" spans="4:4">
      <c r="D46662"/>
    </row>
    <row r="46663" spans="4:4">
      <c r="D46663"/>
    </row>
    <row r="46664" spans="4:4">
      <c r="D46664"/>
    </row>
    <row r="46665" spans="4:4">
      <c r="D46665"/>
    </row>
    <row r="46666" spans="4:4">
      <c r="D46666"/>
    </row>
    <row r="46667" spans="4:4">
      <c r="D46667"/>
    </row>
    <row r="46668" spans="4:4">
      <c r="D46668"/>
    </row>
    <row r="46669" spans="4:4">
      <c r="D46669"/>
    </row>
    <row r="46670" spans="4:4">
      <c r="D46670"/>
    </row>
    <row r="46671" spans="4:4">
      <c r="D46671"/>
    </row>
    <row r="46672" spans="4:4">
      <c r="D46672"/>
    </row>
    <row r="46673" spans="4:4">
      <c r="D46673"/>
    </row>
    <row r="46674" spans="4:4">
      <c r="D46674"/>
    </row>
    <row r="46675" spans="4:4">
      <c r="D46675"/>
    </row>
    <row r="46676" spans="4:4">
      <c r="D46676"/>
    </row>
    <row r="46677" spans="4:4">
      <c r="D46677"/>
    </row>
    <row r="46678" spans="4:4">
      <c r="D46678"/>
    </row>
    <row r="46679" spans="4:4">
      <c r="D46679"/>
    </row>
    <row r="46680" spans="4:4">
      <c r="D46680"/>
    </row>
    <row r="46681" spans="4:4">
      <c r="D46681"/>
    </row>
    <row r="46682" spans="4:4">
      <c r="D46682"/>
    </row>
    <row r="46683" spans="4:4">
      <c r="D46683"/>
    </row>
    <row r="46684" spans="4:4">
      <c r="D46684"/>
    </row>
    <row r="46685" spans="4:4">
      <c r="D46685"/>
    </row>
    <row r="46686" spans="4:4">
      <c r="D46686"/>
    </row>
    <row r="46687" spans="4:4">
      <c r="D46687"/>
    </row>
    <row r="46688" spans="4:4">
      <c r="D46688"/>
    </row>
    <row r="46689" spans="4:4">
      <c r="D46689"/>
    </row>
    <row r="46690" spans="4:4">
      <c r="D46690"/>
    </row>
    <row r="46691" spans="4:4">
      <c r="D46691"/>
    </row>
    <row r="46692" spans="4:4">
      <c r="D46692"/>
    </row>
    <row r="46693" spans="4:4">
      <c r="D46693"/>
    </row>
    <row r="46694" spans="4:4">
      <c r="D46694"/>
    </row>
    <row r="46695" spans="4:4">
      <c r="D46695"/>
    </row>
    <row r="46696" spans="4:4">
      <c r="D46696"/>
    </row>
    <row r="46697" spans="4:4">
      <c r="D46697"/>
    </row>
    <row r="46698" spans="4:4">
      <c r="D46698"/>
    </row>
    <row r="46699" spans="4:4">
      <c r="D46699"/>
    </row>
    <row r="46700" spans="4:4">
      <c r="D46700"/>
    </row>
    <row r="46701" spans="4:4">
      <c r="D46701"/>
    </row>
    <row r="46702" spans="4:4">
      <c r="D46702"/>
    </row>
    <row r="46703" spans="4:4">
      <c r="D46703"/>
    </row>
    <row r="46704" spans="4:4">
      <c r="D46704"/>
    </row>
    <row r="46705" spans="4:4">
      <c r="D46705"/>
    </row>
    <row r="46706" spans="4:4">
      <c r="D46706"/>
    </row>
    <row r="46707" spans="4:4">
      <c r="D46707"/>
    </row>
    <row r="46708" spans="4:4">
      <c r="D46708"/>
    </row>
    <row r="46709" spans="4:4">
      <c r="D46709"/>
    </row>
    <row r="46710" spans="4:4">
      <c r="D46710"/>
    </row>
    <row r="46711" spans="4:4">
      <c r="D46711"/>
    </row>
    <row r="46712" spans="4:4">
      <c r="D46712"/>
    </row>
    <row r="46713" spans="4:4">
      <c r="D46713"/>
    </row>
    <row r="46714" spans="4:4">
      <c r="D46714"/>
    </row>
    <row r="46715" spans="4:4">
      <c r="D46715"/>
    </row>
    <row r="46716" spans="4:4">
      <c r="D46716"/>
    </row>
    <row r="46717" spans="4:4">
      <c r="D46717"/>
    </row>
    <row r="46718" spans="4:4">
      <c r="D46718"/>
    </row>
    <row r="46719" spans="4:4">
      <c r="D46719"/>
    </row>
    <row r="46720" spans="4:4">
      <c r="D46720"/>
    </row>
    <row r="46721" spans="4:4">
      <c r="D46721"/>
    </row>
    <row r="46722" spans="4:4">
      <c r="D46722"/>
    </row>
    <row r="46723" spans="4:4">
      <c r="D46723"/>
    </row>
    <row r="46724" spans="4:4">
      <c r="D46724"/>
    </row>
    <row r="46725" spans="4:4">
      <c r="D46725"/>
    </row>
    <row r="46726" spans="4:4">
      <c r="D46726"/>
    </row>
    <row r="46727" spans="4:4">
      <c r="D46727"/>
    </row>
    <row r="46728" spans="4:4">
      <c r="D46728"/>
    </row>
    <row r="46729" spans="4:4">
      <c r="D46729"/>
    </row>
    <row r="46730" spans="4:4">
      <c r="D46730"/>
    </row>
    <row r="46731" spans="4:4">
      <c r="D46731"/>
    </row>
    <row r="46732" spans="4:4">
      <c r="D46732"/>
    </row>
    <row r="46733" spans="4:4">
      <c r="D46733"/>
    </row>
    <row r="46734" spans="4:4">
      <c r="D46734"/>
    </row>
    <row r="46735" spans="4:4">
      <c r="D46735"/>
    </row>
    <row r="46736" spans="4:4">
      <c r="D46736"/>
    </row>
    <row r="46737" spans="4:4">
      <c r="D46737"/>
    </row>
    <row r="46738" spans="4:4">
      <c r="D46738"/>
    </row>
    <row r="46739" spans="4:4">
      <c r="D46739"/>
    </row>
    <row r="46740" spans="4:4">
      <c r="D46740"/>
    </row>
    <row r="46741" spans="4:4">
      <c r="D46741"/>
    </row>
    <row r="46742" spans="4:4">
      <c r="D46742"/>
    </row>
    <row r="46743" spans="4:4">
      <c r="D46743"/>
    </row>
    <row r="46744" spans="4:4">
      <c r="D46744"/>
    </row>
    <row r="46745" spans="4:4">
      <c r="D46745"/>
    </row>
    <row r="46746" spans="4:4">
      <c r="D46746"/>
    </row>
    <row r="46747" spans="4:4">
      <c r="D46747"/>
    </row>
    <row r="46748" spans="4:4">
      <c r="D46748"/>
    </row>
    <row r="46749" spans="4:4">
      <c r="D46749"/>
    </row>
    <row r="46750" spans="4:4">
      <c r="D46750"/>
    </row>
    <row r="46751" spans="4:4">
      <c r="D46751"/>
    </row>
    <row r="46752" spans="4:4">
      <c r="D46752"/>
    </row>
    <row r="46753" spans="4:4">
      <c r="D46753"/>
    </row>
    <row r="46754" spans="4:4">
      <c r="D46754"/>
    </row>
    <row r="46755" spans="4:4">
      <c r="D46755"/>
    </row>
    <row r="46756" spans="4:4">
      <c r="D46756"/>
    </row>
    <row r="46757" spans="4:4">
      <c r="D46757"/>
    </row>
    <row r="46758" spans="4:4">
      <c r="D46758"/>
    </row>
    <row r="46759" spans="4:4">
      <c r="D46759"/>
    </row>
    <row r="46760" spans="4:4">
      <c r="D46760"/>
    </row>
    <row r="46761" spans="4:4">
      <c r="D46761"/>
    </row>
    <row r="46762" spans="4:4">
      <c r="D46762"/>
    </row>
    <row r="46763" spans="4:4">
      <c r="D46763"/>
    </row>
    <row r="46764" spans="4:4">
      <c r="D46764"/>
    </row>
    <row r="46765" spans="4:4">
      <c r="D46765"/>
    </row>
    <row r="46766" spans="4:4">
      <c r="D46766"/>
    </row>
    <row r="46767" spans="4:4">
      <c r="D46767"/>
    </row>
    <row r="46768" spans="4:4">
      <c r="D46768"/>
    </row>
    <row r="46769" spans="4:4">
      <c r="D46769"/>
    </row>
    <row r="46770" spans="4:4">
      <c r="D46770"/>
    </row>
    <row r="46771" spans="4:4">
      <c r="D46771"/>
    </row>
    <row r="46772" spans="4:4">
      <c r="D46772"/>
    </row>
    <row r="46773" spans="4:4">
      <c r="D46773"/>
    </row>
    <row r="46774" spans="4:4">
      <c r="D46774"/>
    </row>
    <row r="46775" spans="4:4">
      <c r="D46775"/>
    </row>
    <row r="46776" spans="4:4">
      <c r="D46776"/>
    </row>
    <row r="46777" spans="4:4">
      <c r="D46777"/>
    </row>
    <row r="46778" spans="4:4">
      <c r="D46778"/>
    </row>
    <row r="46779" spans="4:4">
      <c r="D46779"/>
    </row>
    <row r="46780" spans="4:4">
      <c r="D46780"/>
    </row>
    <row r="46781" spans="4:4">
      <c r="D46781"/>
    </row>
    <row r="46782" spans="4:4">
      <c r="D46782"/>
    </row>
    <row r="46783" spans="4:4">
      <c r="D46783"/>
    </row>
    <row r="46784" spans="4:4">
      <c r="D46784"/>
    </row>
    <row r="46785" spans="4:4">
      <c r="D46785"/>
    </row>
    <row r="46786" spans="4:4">
      <c r="D46786"/>
    </row>
    <row r="46787" spans="4:4">
      <c r="D46787"/>
    </row>
    <row r="46788" spans="4:4">
      <c r="D46788"/>
    </row>
    <row r="46789" spans="4:4">
      <c r="D46789"/>
    </row>
    <row r="46790" spans="4:4">
      <c r="D46790"/>
    </row>
    <row r="46791" spans="4:4">
      <c r="D46791"/>
    </row>
    <row r="46792" spans="4:4">
      <c r="D46792"/>
    </row>
    <row r="46793" spans="4:4">
      <c r="D46793"/>
    </row>
    <row r="46794" spans="4:4">
      <c r="D46794"/>
    </row>
    <row r="46795" spans="4:4">
      <c r="D46795"/>
    </row>
    <row r="46796" spans="4:4">
      <c r="D46796"/>
    </row>
    <row r="46797" spans="4:4">
      <c r="D46797"/>
    </row>
    <row r="46798" spans="4:4">
      <c r="D46798"/>
    </row>
    <row r="46799" spans="4:4">
      <c r="D46799"/>
    </row>
    <row r="46800" spans="4:4">
      <c r="D46800"/>
    </row>
    <row r="46801" spans="4:4">
      <c r="D46801"/>
    </row>
    <row r="46802" spans="4:4">
      <c r="D46802"/>
    </row>
    <row r="46803" spans="4:4">
      <c r="D46803"/>
    </row>
    <row r="46804" spans="4:4">
      <c r="D46804"/>
    </row>
    <row r="46805" spans="4:4">
      <c r="D46805"/>
    </row>
    <row r="46806" spans="4:4">
      <c r="D46806"/>
    </row>
    <row r="46807" spans="4:4">
      <c r="D46807"/>
    </row>
    <row r="46808" spans="4:4">
      <c r="D46808"/>
    </row>
    <row r="46809" spans="4:4">
      <c r="D46809"/>
    </row>
    <row r="46810" spans="4:4">
      <c r="D46810"/>
    </row>
    <row r="46811" spans="4:4">
      <c r="D46811"/>
    </row>
    <row r="46812" spans="4:4">
      <c r="D46812"/>
    </row>
    <row r="46813" spans="4:4">
      <c r="D46813"/>
    </row>
    <row r="46814" spans="4:4">
      <c r="D46814"/>
    </row>
    <row r="46815" spans="4:4">
      <c r="D46815"/>
    </row>
    <row r="46816" spans="4:4">
      <c r="D46816"/>
    </row>
    <row r="46817" spans="4:4">
      <c r="D46817"/>
    </row>
    <row r="46818" spans="4:4">
      <c r="D46818"/>
    </row>
    <row r="46819" spans="4:4">
      <c r="D46819"/>
    </row>
    <row r="46820" spans="4:4">
      <c r="D46820"/>
    </row>
    <row r="46821" spans="4:4">
      <c r="D46821"/>
    </row>
    <row r="46822" spans="4:4">
      <c r="D46822"/>
    </row>
    <row r="46823" spans="4:4">
      <c r="D46823"/>
    </row>
    <row r="46824" spans="4:4">
      <c r="D46824"/>
    </row>
    <row r="46825" spans="4:4">
      <c r="D46825"/>
    </row>
    <row r="46826" spans="4:4">
      <c r="D46826"/>
    </row>
    <row r="46827" spans="4:4">
      <c r="D46827"/>
    </row>
    <row r="46828" spans="4:4">
      <c r="D46828"/>
    </row>
    <row r="46829" spans="4:4">
      <c r="D46829"/>
    </row>
    <row r="46830" spans="4:4">
      <c r="D46830"/>
    </row>
    <row r="46831" spans="4:4">
      <c r="D46831"/>
    </row>
    <row r="46832" spans="4:4">
      <c r="D46832"/>
    </row>
    <row r="46833" spans="4:4">
      <c r="D46833"/>
    </row>
    <row r="46834" spans="4:4">
      <c r="D46834"/>
    </row>
    <row r="46835" spans="4:4">
      <c r="D46835"/>
    </row>
    <row r="46836" spans="4:4">
      <c r="D46836"/>
    </row>
    <row r="46837" spans="4:4">
      <c r="D46837"/>
    </row>
    <row r="46838" spans="4:4">
      <c r="D46838"/>
    </row>
    <row r="46839" spans="4:4">
      <c r="D46839"/>
    </row>
    <row r="46840" spans="4:4">
      <c r="D46840"/>
    </row>
    <row r="46841" spans="4:4">
      <c r="D46841"/>
    </row>
    <row r="46842" spans="4:4">
      <c r="D46842"/>
    </row>
    <row r="46843" spans="4:4">
      <c r="D46843"/>
    </row>
    <row r="46844" spans="4:4">
      <c r="D46844"/>
    </row>
    <row r="46845" spans="4:4">
      <c r="D46845"/>
    </row>
    <row r="46846" spans="4:4">
      <c r="D46846"/>
    </row>
    <row r="46847" spans="4:4">
      <c r="D46847"/>
    </row>
    <row r="46848" spans="4:4">
      <c r="D46848"/>
    </row>
    <row r="46849" spans="4:4">
      <c r="D46849"/>
    </row>
    <row r="46850" spans="4:4">
      <c r="D46850"/>
    </row>
    <row r="46851" spans="4:4">
      <c r="D46851"/>
    </row>
    <row r="46852" spans="4:4">
      <c r="D46852"/>
    </row>
    <row r="46853" spans="4:4">
      <c r="D46853"/>
    </row>
    <row r="46854" spans="4:4">
      <c r="D46854"/>
    </row>
    <row r="46855" spans="4:4">
      <c r="D46855"/>
    </row>
    <row r="46856" spans="4:4">
      <c r="D46856"/>
    </row>
    <row r="46857" spans="4:4">
      <c r="D46857"/>
    </row>
    <row r="46858" spans="4:4">
      <c r="D46858"/>
    </row>
    <row r="46859" spans="4:4">
      <c r="D46859"/>
    </row>
    <row r="46860" spans="4:4">
      <c r="D46860"/>
    </row>
    <row r="46861" spans="4:4">
      <c r="D46861"/>
    </row>
    <row r="46862" spans="4:4">
      <c r="D46862"/>
    </row>
    <row r="46863" spans="4:4">
      <c r="D46863"/>
    </row>
    <row r="46864" spans="4:4">
      <c r="D46864"/>
    </row>
    <row r="46865" spans="4:4">
      <c r="D46865"/>
    </row>
    <row r="46866" spans="4:4">
      <c r="D46866"/>
    </row>
    <row r="46867" spans="4:4">
      <c r="D46867"/>
    </row>
    <row r="46868" spans="4:4">
      <c r="D46868"/>
    </row>
    <row r="46869" spans="4:4">
      <c r="D46869"/>
    </row>
    <row r="46870" spans="4:4">
      <c r="D46870"/>
    </row>
    <row r="46871" spans="4:4">
      <c r="D46871"/>
    </row>
    <row r="46872" spans="4:4">
      <c r="D46872"/>
    </row>
    <row r="46873" spans="4:4">
      <c r="D46873"/>
    </row>
    <row r="46874" spans="4:4">
      <c r="D46874"/>
    </row>
    <row r="46875" spans="4:4">
      <c r="D46875"/>
    </row>
    <row r="46876" spans="4:4">
      <c r="D46876"/>
    </row>
    <row r="46877" spans="4:4">
      <c r="D46877"/>
    </row>
    <row r="46878" spans="4:4">
      <c r="D46878"/>
    </row>
    <row r="46879" spans="4:4">
      <c r="D46879"/>
    </row>
    <row r="46880" spans="4:4">
      <c r="D46880"/>
    </row>
    <row r="46881" spans="4:4">
      <c r="D46881"/>
    </row>
    <row r="46882" spans="4:4">
      <c r="D46882"/>
    </row>
    <row r="46883" spans="4:4">
      <c r="D46883"/>
    </row>
    <row r="46884" spans="4:4">
      <c r="D46884"/>
    </row>
    <row r="46885" spans="4:4">
      <c r="D46885"/>
    </row>
    <row r="46886" spans="4:4">
      <c r="D46886"/>
    </row>
    <row r="46887" spans="4:4">
      <c r="D46887"/>
    </row>
    <row r="46888" spans="4:4">
      <c r="D46888"/>
    </row>
    <row r="46889" spans="4:4">
      <c r="D46889"/>
    </row>
    <row r="46890" spans="4:4">
      <c r="D46890"/>
    </row>
    <row r="46891" spans="4:4">
      <c r="D46891"/>
    </row>
    <row r="46892" spans="4:4">
      <c r="D46892"/>
    </row>
    <row r="46893" spans="4:4">
      <c r="D46893"/>
    </row>
    <row r="46894" spans="4:4">
      <c r="D46894"/>
    </row>
    <row r="46895" spans="4:4">
      <c r="D46895"/>
    </row>
    <row r="46896" spans="4:4">
      <c r="D46896"/>
    </row>
    <row r="46897" spans="4:4">
      <c r="D46897"/>
    </row>
    <row r="46898" spans="4:4">
      <c r="D46898"/>
    </row>
    <row r="46899" spans="4:4">
      <c r="D46899"/>
    </row>
    <row r="46900" spans="4:4">
      <c r="D46900"/>
    </row>
    <row r="46901" spans="4:4">
      <c r="D46901"/>
    </row>
    <row r="46902" spans="4:4">
      <c r="D46902"/>
    </row>
    <row r="46903" spans="4:4">
      <c r="D46903"/>
    </row>
    <row r="46904" spans="4:4">
      <c r="D46904"/>
    </row>
    <row r="46905" spans="4:4">
      <c r="D46905"/>
    </row>
    <row r="46906" spans="4:4">
      <c r="D46906"/>
    </row>
    <row r="46907" spans="4:4">
      <c r="D46907"/>
    </row>
    <row r="46908" spans="4:4">
      <c r="D46908"/>
    </row>
    <row r="46909" spans="4:4">
      <c r="D46909"/>
    </row>
    <row r="46910" spans="4:4">
      <c r="D46910"/>
    </row>
    <row r="46911" spans="4:4">
      <c r="D46911"/>
    </row>
    <row r="46912" spans="4:4">
      <c r="D46912"/>
    </row>
    <row r="46913" spans="4:4">
      <c r="D46913"/>
    </row>
    <row r="46914" spans="4:4">
      <c r="D46914"/>
    </row>
    <row r="46915" spans="4:4">
      <c r="D46915"/>
    </row>
    <row r="46916" spans="4:4">
      <c r="D46916"/>
    </row>
    <row r="46917" spans="4:4">
      <c r="D46917"/>
    </row>
    <row r="46918" spans="4:4">
      <c r="D46918"/>
    </row>
    <row r="46919" spans="4:4">
      <c r="D46919"/>
    </row>
    <row r="46920" spans="4:4">
      <c r="D46920"/>
    </row>
    <row r="46921" spans="4:4">
      <c r="D46921"/>
    </row>
    <row r="46922" spans="4:4">
      <c r="D46922"/>
    </row>
    <row r="46923" spans="4:4">
      <c r="D46923"/>
    </row>
    <row r="46924" spans="4:4">
      <c r="D46924"/>
    </row>
    <row r="46925" spans="4:4">
      <c r="D46925"/>
    </row>
    <row r="46926" spans="4:4">
      <c r="D46926"/>
    </row>
    <row r="46927" spans="4:4">
      <c r="D46927"/>
    </row>
    <row r="46928" spans="4:4">
      <c r="D46928"/>
    </row>
    <row r="46929" spans="4:4">
      <c r="D46929"/>
    </row>
    <row r="46930" spans="4:4">
      <c r="D46930"/>
    </row>
    <row r="46931" spans="4:4">
      <c r="D46931"/>
    </row>
    <row r="46932" spans="4:4">
      <c r="D46932"/>
    </row>
    <row r="46933" spans="4:4">
      <c r="D46933"/>
    </row>
    <row r="46934" spans="4:4">
      <c r="D46934"/>
    </row>
    <row r="46935" spans="4:4">
      <c r="D46935"/>
    </row>
    <row r="46936" spans="4:4">
      <c r="D46936"/>
    </row>
    <row r="46937" spans="4:4">
      <c r="D46937"/>
    </row>
    <row r="46938" spans="4:4">
      <c r="D46938"/>
    </row>
    <row r="46939" spans="4:4">
      <c r="D46939"/>
    </row>
    <row r="46940" spans="4:4">
      <c r="D46940"/>
    </row>
    <row r="46941" spans="4:4">
      <c r="D46941"/>
    </row>
    <row r="46942" spans="4:4">
      <c r="D46942"/>
    </row>
    <row r="46943" spans="4:4">
      <c r="D46943"/>
    </row>
    <row r="46944" spans="4:4">
      <c r="D46944"/>
    </row>
    <row r="46945" spans="4:4">
      <c r="D46945"/>
    </row>
    <row r="46946" spans="4:4">
      <c r="D46946"/>
    </row>
    <row r="46947" spans="4:4">
      <c r="D46947"/>
    </row>
    <row r="46948" spans="4:4">
      <c r="D46948"/>
    </row>
    <row r="46949" spans="4:4">
      <c r="D46949"/>
    </row>
    <row r="46950" spans="4:4">
      <c r="D46950"/>
    </row>
    <row r="46951" spans="4:4">
      <c r="D46951"/>
    </row>
    <row r="46952" spans="4:4">
      <c r="D46952"/>
    </row>
    <row r="46953" spans="4:4">
      <c r="D46953"/>
    </row>
    <row r="46954" spans="4:4">
      <c r="D46954"/>
    </row>
    <row r="46955" spans="4:4">
      <c r="D46955"/>
    </row>
    <row r="46956" spans="4:4">
      <c r="D46956"/>
    </row>
    <row r="46957" spans="4:4">
      <c r="D46957"/>
    </row>
    <row r="46958" spans="4:4">
      <c r="D46958"/>
    </row>
    <row r="46959" spans="4:4">
      <c r="D46959"/>
    </row>
    <row r="46960" spans="4:4">
      <c r="D46960"/>
    </row>
    <row r="46961" spans="4:4">
      <c r="D46961"/>
    </row>
    <row r="46962" spans="4:4">
      <c r="D46962"/>
    </row>
    <row r="46963" spans="4:4">
      <c r="D46963"/>
    </row>
    <row r="46964" spans="4:4">
      <c r="D46964"/>
    </row>
    <row r="46965" spans="4:4">
      <c r="D46965"/>
    </row>
    <row r="46966" spans="4:4">
      <c r="D46966"/>
    </row>
    <row r="46967" spans="4:4">
      <c r="D46967"/>
    </row>
    <row r="46968" spans="4:4">
      <c r="D46968"/>
    </row>
    <row r="46969" spans="4:4">
      <c r="D46969"/>
    </row>
    <row r="46970" spans="4:4">
      <c r="D46970"/>
    </row>
    <row r="46971" spans="4:4">
      <c r="D46971"/>
    </row>
    <row r="46972" spans="4:4">
      <c r="D46972"/>
    </row>
    <row r="46973" spans="4:4">
      <c r="D46973"/>
    </row>
    <row r="46974" spans="4:4">
      <c r="D46974"/>
    </row>
    <row r="46975" spans="4:4">
      <c r="D46975"/>
    </row>
    <row r="46976" spans="4:4">
      <c r="D46976"/>
    </row>
    <row r="46977" spans="4:4">
      <c r="D46977"/>
    </row>
    <row r="46978" spans="4:4">
      <c r="D46978"/>
    </row>
    <row r="46979" spans="4:4">
      <c r="D46979"/>
    </row>
    <row r="46980" spans="4:4">
      <c r="D46980"/>
    </row>
    <row r="46981" spans="4:4">
      <c r="D46981"/>
    </row>
    <row r="46982" spans="4:4">
      <c r="D46982"/>
    </row>
    <row r="46983" spans="4:4">
      <c r="D46983"/>
    </row>
    <row r="46984" spans="4:4">
      <c r="D46984"/>
    </row>
    <row r="46985" spans="4:4">
      <c r="D46985"/>
    </row>
    <row r="46986" spans="4:4">
      <c r="D46986"/>
    </row>
    <row r="46987" spans="4:4">
      <c r="D46987"/>
    </row>
    <row r="46988" spans="4:4">
      <c r="D46988"/>
    </row>
    <row r="46989" spans="4:4">
      <c r="D46989"/>
    </row>
    <row r="46990" spans="4:4">
      <c r="D46990"/>
    </row>
    <row r="46991" spans="4:4">
      <c r="D46991"/>
    </row>
    <row r="46992" spans="4:4">
      <c r="D46992"/>
    </row>
    <row r="46993" spans="4:4">
      <c r="D46993"/>
    </row>
    <row r="46994" spans="4:4">
      <c r="D46994"/>
    </row>
    <row r="46995" spans="4:4">
      <c r="D46995"/>
    </row>
    <row r="46996" spans="4:4">
      <c r="D46996"/>
    </row>
    <row r="46997" spans="4:4">
      <c r="D46997"/>
    </row>
    <row r="46998" spans="4:4">
      <c r="D46998"/>
    </row>
    <row r="46999" spans="4:4">
      <c r="D46999"/>
    </row>
    <row r="47000" spans="4:4">
      <c r="D47000"/>
    </row>
    <row r="47001" spans="4:4">
      <c r="D47001"/>
    </row>
    <row r="47002" spans="4:4">
      <c r="D47002"/>
    </row>
    <row r="47003" spans="4:4">
      <c r="D47003"/>
    </row>
    <row r="47004" spans="4:4">
      <c r="D47004"/>
    </row>
    <row r="47005" spans="4:4">
      <c r="D47005"/>
    </row>
    <row r="47006" spans="4:4">
      <c r="D47006"/>
    </row>
    <row r="47007" spans="4:4">
      <c r="D47007"/>
    </row>
    <row r="47008" spans="4:4">
      <c r="D47008"/>
    </row>
    <row r="47009" spans="4:4">
      <c r="D47009"/>
    </row>
    <row r="47010" spans="4:4">
      <c r="D47010"/>
    </row>
    <row r="47011" spans="4:4">
      <c r="D47011"/>
    </row>
    <row r="47012" spans="4:4">
      <c r="D47012"/>
    </row>
    <row r="47013" spans="4:4">
      <c r="D47013"/>
    </row>
    <row r="47014" spans="4:4">
      <c r="D47014"/>
    </row>
    <row r="47015" spans="4:4">
      <c r="D47015"/>
    </row>
    <row r="47016" spans="4:4">
      <c r="D47016"/>
    </row>
    <row r="47017" spans="4:4">
      <c r="D47017"/>
    </row>
    <row r="47018" spans="4:4">
      <c r="D47018"/>
    </row>
    <row r="47019" spans="4:4">
      <c r="D47019"/>
    </row>
    <row r="47020" spans="4:4">
      <c r="D47020"/>
    </row>
    <row r="47021" spans="4:4">
      <c r="D47021"/>
    </row>
    <row r="47022" spans="4:4">
      <c r="D47022"/>
    </row>
    <row r="47023" spans="4:4">
      <c r="D47023"/>
    </row>
    <row r="47024" spans="4:4">
      <c r="D47024"/>
    </row>
    <row r="47025" spans="4:4">
      <c r="D47025"/>
    </row>
    <row r="47026" spans="4:4">
      <c r="D47026"/>
    </row>
    <row r="47027" spans="4:4">
      <c r="D47027"/>
    </row>
    <row r="47028" spans="4:4">
      <c r="D47028"/>
    </row>
    <row r="47029" spans="4:4">
      <c r="D47029"/>
    </row>
    <row r="47030" spans="4:4">
      <c r="D47030"/>
    </row>
    <row r="47031" spans="4:4">
      <c r="D47031"/>
    </row>
    <row r="47032" spans="4:4">
      <c r="D47032"/>
    </row>
    <row r="47033" spans="4:4">
      <c r="D47033"/>
    </row>
    <row r="47034" spans="4:4">
      <c r="D47034"/>
    </row>
    <row r="47035" spans="4:4">
      <c r="D47035"/>
    </row>
    <row r="47036" spans="4:4">
      <c r="D47036"/>
    </row>
    <row r="47037" spans="4:4">
      <c r="D47037"/>
    </row>
    <row r="47038" spans="4:4">
      <c r="D47038"/>
    </row>
    <row r="47039" spans="4:4">
      <c r="D47039"/>
    </row>
    <row r="47040" spans="4:4">
      <c r="D47040"/>
    </row>
    <row r="47041" spans="4:4">
      <c r="D47041"/>
    </row>
    <row r="47042" spans="4:4">
      <c r="D47042"/>
    </row>
    <row r="47043" spans="4:4">
      <c r="D47043"/>
    </row>
    <row r="47044" spans="4:4">
      <c r="D47044"/>
    </row>
    <row r="47045" spans="4:4">
      <c r="D47045"/>
    </row>
    <row r="47046" spans="4:4">
      <c r="D47046"/>
    </row>
    <row r="47047" spans="4:4">
      <c r="D47047"/>
    </row>
    <row r="47048" spans="4:4">
      <c r="D47048"/>
    </row>
    <row r="47049" spans="4:4">
      <c r="D47049"/>
    </row>
    <row r="47050" spans="4:4">
      <c r="D47050"/>
    </row>
    <row r="47051" spans="4:4">
      <c r="D47051"/>
    </row>
    <row r="47052" spans="4:4">
      <c r="D47052"/>
    </row>
    <row r="47053" spans="4:4">
      <c r="D47053"/>
    </row>
    <row r="47054" spans="4:4">
      <c r="D47054"/>
    </row>
    <row r="47055" spans="4:4">
      <c r="D47055"/>
    </row>
    <row r="47056" spans="4:4">
      <c r="D47056"/>
    </row>
    <row r="47057" spans="4:4">
      <c r="D47057"/>
    </row>
    <row r="47058" spans="4:4">
      <c r="D47058"/>
    </row>
    <row r="47059" spans="4:4">
      <c r="D47059"/>
    </row>
    <row r="47060" spans="4:4">
      <c r="D47060"/>
    </row>
    <row r="47061" spans="4:4">
      <c r="D47061"/>
    </row>
    <row r="47062" spans="4:4">
      <c r="D47062"/>
    </row>
    <row r="47063" spans="4:4">
      <c r="D47063"/>
    </row>
    <row r="47064" spans="4:4">
      <c r="D47064"/>
    </row>
    <row r="47065" spans="4:4">
      <c r="D47065"/>
    </row>
    <row r="47066" spans="4:4">
      <c r="D47066"/>
    </row>
    <row r="47067" spans="4:4">
      <c r="D47067"/>
    </row>
    <row r="47068" spans="4:4">
      <c r="D47068"/>
    </row>
    <row r="47069" spans="4:4">
      <c r="D47069"/>
    </row>
    <row r="47070" spans="4:4">
      <c r="D47070"/>
    </row>
    <row r="47071" spans="4:4">
      <c r="D47071"/>
    </row>
    <row r="47072" spans="4:4">
      <c r="D47072"/>
    </row>
    <row r="47073" spans="4:4">
      <c r="D47073"/>
    </row>
    <row r="47074" spans="4:4">
      <c r="D47074"/>
    </row>
    <row r="47075" spans="4:4">
      <c r="D47075"/>
    </row>
    <row r="47076" spans="4:4">
      <c r="D47076"/>
    </row>
    <row r="47077" spans="4:4">
      <c r="D47077"/>
    </row>
    <row r="47078" spans="4:4">
      <c r="D47078"/>
    </row>
    <row r="47079" spans="4:4">
      <c r="D47079"/>
    </row>
    <row r="47080" spans="4:4">
      <c r="D47080"/>
    </row>
    <row r="47081" spans="4:4">
      <c r="D47081"/>
    </row>
    <row r="47082" spans="4:4">
      <c r="D47082"/>
    </row>
    <row r="47083" spans="4:4">
      <c r="D47083"/>
    </row>
    <row r="47084" spans="4:4">
      <c r="D47084"/>
    </row>
    <row r="47085" spans="4:4">
      <c r="D47085"/>
    </row>
    <row r="47086" spans="4:4">
      <c r="D47086"/>
    </row>
    <row r="47087" spans="4:4">
      <c r="D47087"/>
    </row>
    <row r="47088" spans="4:4">
      <c r="D47088"/>
    </row>
    <row r="47089" spans="4:4">
      <c r="D47089"/>
    </row>
    <row r="47090" spans="4:4">
      <c r="D47090"/>
    </row>
    <row r="47091" spans="4:4">
      <c r="D47091"/>
    </row>
    <row r="47092" spans="4:4">
      <c r="D47092"/>
    </row>
    <row r="47093" spans="4:4">
      <c r="D47093"/>
    </row>
    <row r="47094" spans="4:4">
      <c r="D47094"/>
    </row>
    <row r="47095" spans="4:4">
      <c r="D47095"/>
    </row>
    <row r="47096" spans="4:4">
      <c r="D47096"/>
    </row>
    <row r="47097" spans="4:4">
      <c r="D47097"/>
    </row>
    <row r="47098" spans="4:4">
      <c r="D47098"/>
    </row>
    <row r="47099" spans="4:4">
      <c r="D47099"/>
    </row>
    <row r="47100" spans="4:4">
      <c r="D47100"/>
    </row>
    <row r="47101" spans="4:4">
      <c r="D47101"/>
    </row>
    <row r="47102" spans="4:4">
      <c r="D47102"/>
    </row>
    <row r="47103" spans="4:4">
      <c r="D47103"/>
    </row>
    <row r="47104" spans="4:4">
      <c r="D47104"/>
    </row>
    <row r="47105" spans="4:4">
      <c r="D47105"/>
    </row>
    <row r="47106" spans="4:4">
      <c r="D47106"/>
    </row>
    <row r="47107" spans="4:4">
      <c r="D47107"/>
    </row>
    <row r="47108" spans="4:4">
      <c r="D47108"/>
    </row>
    <row r="47109" spans="4:4">
      <c r="D47109"/>
    </row>
    <row r="47110" spans="4:4">
      <c r="D47110"/>
    </row>
    <row r="47111" spans="4:4">
      <c r="D47111"/>
    </row>
    <row r="47112" spans="4:4">
      <c r="D47112"/>
    </row>
    <row r="47113" spans="4:4">
      <c r="D47113"/>
    </row>
    <row r="47114" spans="4:4">
      <c r="D47114"/>
    </row>
    <row r="47115" spans="4:4">
      <c r="D47115"/>
    </row>
    <row r="47116" spans="4:4">
      <c r="D47116"/>
    </row>
    <row r="47117" spans="4:4">
      <c r="D47117"/>
    </row>
    <row r="47118" spans="4:4">
      <c r="D47118"/>
    </row>
    <row r="47119" spans="4:4">
      <c r="D47119"/>
    </row>
    <row r="47120" spans="4:4">
      <c r="D47120"/>
    </row>
    <row r="47121" spans="4:4">
      <c r="D47121"/>
    </row>
    <row r="47122" spans="4:4">
      <c r="D47122"/>
    </row>
    <row r="47123" spans="4:4">
      <c r="D47123"/>
    </row>
    <row r="47124" spans="4:4">
      <c r="D47124"/>
    </row>
    <row r="47125" spans="4:4">
      <c r="D47125"/>
    </row>
    <row r="47126" spans="4:4">
      <c r="D47126"/>
    </row>
    <row r="47127" spans="4:4">
      <c r="D47127"/>
    </row>
    <row r="47128" spans="4:4">
      <c r="D47128"/>
    </row>
    <row r="47129" spans="4:4">
      <c r="D47129"/>
    </row>
    <row r="47130" spans="4:4">
      <c r="D47130"/>
    </row>
    <row r="47131" spans="4:4">
      <c r="D47131"/>
    </row>
    <row r="47132" spans="4:4">
      <c r="D47132"/>
    </row>
    <row r="47133" spans="4:4">
      <c r="D47133"/>
    </row>
    <row r="47134" spans="4:4">
      <c r="D47134"/>
    </row>
    <row r="47135" spans="4:4">
      <c r="D47135"/>
    </row>
    <row r="47136" spans="4:4">
      <c r="D47136"/>
    </row>
    <row r="47137" spans="4:4">
      <c r="D47137"/>
    </row>
    <row r="47138" spans="4:4">
      <c r="D47138"/>
    </row>
    <row r="47139" spans="4:4">
      <c r="D47139"/>
    </row>
    <row r="47140" spans="4:4">
      <c r="D47140"/>
    </row>
    <row r="47141" spans="4:4">
      <c r="D47141"/>
    </row>
    <row r="47142" spans="4:4">
      <c r="D47142"/>
    </row>
    <row r="47143" spans="4:4">
      <c r="D47143"/>
    </row>
    <row r="47144" spans="4:4">
      <c r="D47144"/>
    </row>
    <row r="47145" spans="4:4">
      <c r="D47145"/>
    </row>
    <row r="47146" spans="4:4">
      <c r="D47146"/>
    </row>
    <row r="47147" spans="4:4">
      <c r="D47147"/>
    </row>
    <row r="47148" spans="4:4">
      <c r="D47148"/>
    </row>
    <row r="47149" spans="4:4">
      <c r="D47149"/>
    </row>
    <row r="47150" spans="4:4">
      <c r="D47150"/>
    </row>
    <row r="47151" spans="4:4">
      <c r="D47151"/>
    </row>
    <row r="47152" spans="4:4">
      <c r="D47152"/>
    </row>
    <row r="47153" spans="4:4">
      <c r="D47153"/>
    </row>
    <row r="47154" spans="4:4">
      <c r="D47154"/>
    </row>
    <row r="47155" spans="4:4">
      <c r="D47155"/>
    </row>
    <row r="47156" spans="4:4">
      <c r="D47156"/>
    </row>
    <row r="47157" spans="4:4">
      <c r="D47157"/>
    </row>
    <row r="47158" spans="4:4">
      <c r="D47158"/>
    </row>
    <row r="47159" spans="4:4">
      <c r="D47159"/>
    </row>
    <row r="47160" spans="4:4">
      <c r="D47160"/>
    </row>
    <row r="47161" spans="4:4">
      <c r="D47161"/>
    </row>
    <row r="47162" spans="4:4">
      <c r="D47162"/>
    </row>
    <row r="47163" spans="4:4">
      <c r="D47163"/>
    </row>
    <row r="47164" spans="4:4">
      <c r="D47164"/>
    </row>
    <row r="47165" spans="4:4">
      <c r="D47165"/>
    </row>
    <row r="47166" spans="4:4">
      <c r="D47166"/>
    </row>
    <row r="47167" spans="4:4">
      <c r="D47167"/>
    </row>
    <row r="47168" spans="4:4">
      <c r="D47168"/>
    </row>
    <row r="47169" spans="4:4">
      <c r="D47169"/>
    </row>
    <row r="47170" spans="4:4">
      <c r="D47170"/>
    </row>
    <row r="47171" spans="4:4">
      <c r="D47171"/>
    </row>
    <row r="47172" spans="4:4">
      <c r="D47172"/>
    </row>
    <row r="47173" spans="4:4">
      <c r="D47173"/>
    </row>
    <row r="47174" spans="4:4">
      <c r="D47174"/>
    </row>
    <row r="47175" spans="4:4">
      <c r="D47175"/>
    </row>
    <row r="47176" spans="4:4">
      <c r="D47176"/>
    </row>
    <row r="47177" spans="4:4">
      <c r="D47177"/>
    </row>
    <row r="47178" spans="4:4">
      <c r="D47178"/>
    </row>
    <row r="47179" spans="4:4">
      <c r="D47179"/>
    </row>
    <row r="47180" spans="4:4">
      <c r="D47180"/>
    </row>
    <row r="47181" spans="4:4">
      <c r="D47181"/>
    </row>
    <row r="47182" spans="4:4">
      <c r="D47182"/>
    </row>
    <row r="47183" spans="4:4">
      <c r="D47183"/>
    </row>
    <row r="47184" spans="4:4">
      <c r="D47184"/>
    </row>
    <row r="47185" spans="4:4">
      <c r="D47185"/>
    </row>
    <row r="47186" spans="4:4">
      <c r="D47186"/>
    </row>
    <row r="47187" spans="4:4">
      <c r="D47187"/>
    </row>
    <row r="47188" spans="4:4">
      <c r="D47188"/>
    </row>
    <row r="47189" spans="4:4">
      <c r="D47189"/>
    </row>
    <row r="47190" spans="4:4">
      <c r="D47190"/>
    </row>
    <row r="47191" spans="4:4">
      <c r="D47191"/>
    </row>
    <row r="47192" spans="4:4">
      <c r="D47192"/>
    </row>
    <row r="47193" spans="4:4">
      <c r="D47193"/>
    </row>
    <row r="47194" spans="4:4">
      <c r="D47194"/>
    </row>
    <row r="47195" spans="4:4">
      <c r="D47195"/>
    </row>
    <row r="47196" spans="4:4">
      <c r="D47196"/>
    </row>
    <row r="47197" spans="4:4">
      <c r="D47197"/>
    </row>
    <row r="47198" spans="4:4">
      <c r="D47198"/>
    </row>
    <row r="47199" spans="4:4">
      <c r="D47199"/>
    </row>
    <row r="47200" spans="4:4">
      <c r="D47200"/>
    </row>
    <row r="47201" spans="4:4">
      <c r="D47201"/>
    </row>
    <row r="47202" spans="4:4">
      <c r="D47202"/>
    </row>
    <row r="47203" spans="4:4">
      <c r="D47203"/>
    </row>
    <row r="47204" spans="4:4">
      <c r="D47204"/>
    </row>
    <row r="47205" spans="4:4">
      <c r="D47205"/>
    </row>
    <row r="47206" spans="4:4">
      <c r="D47206"/>
    </row>
    <row r="47207" spans="4:4">
      <c r="D47207"/>
    </row>
    <row r="47208" spans="4:4">
      <c r="D47208"/>
    </row>
    <row r="47209" spans="4:4">
      <c r="D47209"/>
    </row>
    <row r="47210" spans="4:4">
      <c r="D47210"/>
    </row>
    <row r="47211" spans="4:4">
      <c r="D47211"/>
    </row>
    <row r="47212" spans="4:4">
      <c r="D47212"/>
    </row>
    <row r="47213" spans="4:4">
      <c r="D47213"/>
    </row>
    <row r="47214" spans="4:4">
      <c r="D47214"/>
    </row>
    <row r="47215" spans="4:4">
      <c r="D47215"/>
    </row>
    <row r="47216" spans="4:4">
      <c r="D47216"/>
    </row>
    <row r="47217" spans="4:4">
      <c r="D47217"/>
    </row>
    <row r="47218" spans="4:4">
      <c r="D47218"/>
    </row>
    <row r="47219" spans="4:4">
      <c r="D47219"/>
    </row>
    <row r="47220" spans="4:4">
      <c r="D47220"/>
    </row>
    <row r="47221" spans="4:4">
      <c r="D47221"/>
    </row>
    <row r="47222" spans="4:4">
      <c r="D47222"/>
    </row>
    <row r="47223" spans="4:4">
      <c r="D47223"/>
    </row>
    <row r="47224" spans="4:4">
      <c r="D47224"/>
    </row>
    <row r="47225" spans="4:4">
      <c r="D47225"/>
    </row>
    <row r="47226" spans="4:4">
      <c r="D47226"/>
    </row>
    <row r="47227" spans="4:4">
      <c r="D47227"/>
    </row>
    <row r="47228" spans="4:4">
      <c r="D47228"/>
    </row>
    <row r="47229" spans="4:4">
      <c r="D47229"/>
    </row>
    <row r="47230" spans="4:4">
      <c r="D47230"/>
    </row>
    <row r="47231" spans="4:4">
      <c r="D47231"/>
    </row>
    <row r="47232" spans="4:4">
      <c r="D47232"/>
    </row>
    <row r="47233" spans="4:4">
      <c r="D47233"/>
    </row>
    <row r="47234" spans="4:4">
      <c r="D47234"/>
    </row>
    <row r="47235" spans="4:4">
      <c r="D47235"/>
    </row>
    <row r="47236" spans="4:4">
      <c r="D47236"/>
    </row>
    <row r="47237" spans="4:4">
      <c r="D47237"/>
    </row>
    <row r="47238" spans="4:4">
      <c r="D47238"/>
    </row>
    <row r="47239" spans="4:4">
      <c r="D47239"/>
    </row>
    <row r="47240" spans="4:4">
      <c r="D47240"/>
    </row>
    <row r="47241" spans="4:4">
      <c r="D47241"/>
    </row>
    <row r="47242" spans="4:4">
      <c r="D47242"/>
    </row>
    <row r="47243" spans="4:4">
      <c r="D47243"/>
    </row>
    <row r="47244" spans="4:4">
      <c r="D47244"/>
    </row>
    <row r="47245" spans="4:4">
      <c r="D47245"/>
    </row>
    <row r="47246" spans="4:4">
      <c r="D47246"/>
    </row>
    <row r="47247" spans="4:4">
      <c r="D47247"/>
    </row>
    <row r="47248" spans="4:4">
      <c r="D47248"/>
    </row>
    <row r="47249" spans="4:4">
      <c r="D47249"/>
    </row>
    <row r="47250" spans="4:4">
      <c r="D47250"/>
    </row>
    <row r="47251" spans="4:4">
      <c r="D47251"/>
    </row>
    <row r="47252" spans="4:4">
      <c r="D47252"/>
    </row>
    <row r="47253" spans="4:4">
      <c r="D47253"/>
    </row>
    <row r="47254" spans="4:4">
      <c r="D47254"/>
    </row>
    <row r="47255" spans="4:4">
      <c r="D47255"/>
    </row>
    <row r="47256" spans="4:4">
      <c r="D47256"/>
    </row>
    <row r="47257" spans="4:4">
      <c r="D47257"/>
    </row>
    <row r="47258" spans="4:4">
      <c r="D47258"/>
    </row>
    <row r="47259" spans="4:4">
      <c r="D47259"/>
    </row>
    <row r="47260" spans="4:4">
      <c r="D47260"/>
    </row>
    <row r="47261" spans="4:4">
      <c r="D47261"/>
    </row>
    <row r="47262" spans="4:4">
      <c r="D47262"/>
    </row>
    <row r="47263" spans="4:4">
      <c r="D47263"/>
    </row>
    <row r="47264" spans="4:4">
      <c r="D47264"/>
    </row>
    <row r="47265" spans="4:4">
      <c r="D47265"/>
    </row>
    <row r="47266" spans="4:4">
      <c r="D47266"/>
    </row>
    <row r="47267" spans="4:4">
      <c r="D47267"/>
    </row>
    <row r="47268" spans="4:4">
      <c r="D47268"/>
    </row>
    <row r="47269" spans="4:4">
      <c r="D47269"/>
    </row>
    <row r="47270" spans="4:4">
      <c r="D47270"/>
    </row>
    <row r="47271" spans="4:4">
      <c r="D47271"/>
    </row>
    <row r="47272" spans="4:4">
      <c r="D47272"/>
    </row>
    <row r="47273" spans="4:4">
      <c r="D47273"/>
    </row>
    <row r="47274" spans="4:4">
      <c r="D47274"/>
    </row>
    <row r="47275" spans="4:4">
      <c r="D47275"/>
    </row>
    <row r="47276" spans="4:4">
      <c r="D47276"/>
    </row>
    <row r="47277" spans="4:4">
      <c r="D47277"/>
    </row>
    <row r="47278" spans="4:4">
      <c r="D47278"/>
    </row>
    <row r="47279" spans="4:4">
      <c r="D47279"/>
    </row>
    <row r="47280" spans="4:4">
      <c r="D47280"/>
    </row>
    <row r="47281" spans="4:4">
      <c r="D47281"/>
    </row>
    <row r="47282" spans="4:4">
      <c r="D47282"/>
    </row>
    <row r="47283" spans="4:4">
      <c r="D47283"/>
    </row>
    <row r="47284" spans="4:4">
      <c r="D47284"/>
    </row>
    <row r="47285" spans="4:4">
      <c r="D47285"/>
    </row>
    <row r="47286" spans="4:4">
      <c r="D47286"/>
    </row>
    <row r="47287" spans="4:4">
      <c r="D47287"/>
    </row>
    <row r="47288" spans="4:4">
      <c r="D47288"/>
    </row>
    <row r="47289" spans="4:4">
      <c r="D47289"/>
    </row>
    <row r="47290" spans="4:4">
      <c r="D47290"/>
    </row>
    <row r="47291" spans="4:4">
      <c r="D47291"/>
    </row>
    <row r="47292" spans="4:4">
      <c r="D47292"/>
    </row>
    <row r="47293" spans="4:4">
      <c r="D47293"/>
    </row>
    <row r="47294" spans="4:4">
      <c r="D47294"/>
    </row>
    <row r="47295" spans="4:4">
      <c r="D47295"/>
    </row>
    <row r="47296" spans="4:4">
      <c r="D47296"/>
    </row>
    <row r="47297" spans="4:4">
      <c r="D47297"/>
    </row>
    <row r="47298" spans="4:4">
      <c r="D47298"/>
    </row>
    <row r="47299" spans="4:4">
      <c r="D47299"/>
    </row>
    <row r="47300" spans="4:4">
      <c r="D47300"/>
    </row>
    <row r="47301" spans="4:4">
      <c r="D47301"/>
    </row>
    <row r="47302" spans="4:4">
      <c r="D47302"/>
    </row>
    <row r="47303" spans="4:4">
      <c r="D47303"/>
    </row>
    <row r="47304" spans="4:4">
      <c r="D47304"/>
    </row>
    <row r="47305" spans="4:4">
      <c r="D47305"/>
    </row>
    <row r="47306" spans="4:4">
      <c r="D47306"/>
    </row>
    <row r="47307" spans="4:4">
      <c r="D47307"/>
    </row>
    <row r="47308" spans="4:4">
      <c r="D47308"/>
    </row>
    <row r="47309" spans="4:4">
      <c r="D47309"/>
    </row>
    <row r="47310" spans="4:4">
      <c r="D47310"/>
    </row>
    <row r="47311" spans="4:4">
      <c r="D47311"/>
    </row>
    <row r="47312" spans="4:4">
      <c r="D47312"/>
    </row>
    <row r="47313" spans="4:4">
      <c r="D47313"/>
    </row>
    <row r="47314" spans="4:4">
      <c r="D47314"/>
    </row>
    <row r="47315" spans="4:4">
      <c r="D47315"/>
    </row>
    <row r="47316" spans="4:4">
      <c r="D47316"/>
    </row>
    <row r="47317" spans="4:4">
      <c r="D47317"/>
    </row>
    <row r="47318" spans="4:4">
      <c r="D47318"/>
    </row>
    <row r="47319" spans="4:4">
      <c r="D47319"/>
    </row>
    <row r="47320" spans="4:4">
      <c r="D47320"/>
    </row>
    <row r="47321" spans="4:4">
      <c r="D47321"/>
    </row>
    <row r="47322" spans="4:4">
      <c r="D47322"/>
    </row>
    <row r="47323" spans="4:4">
      <c r="D47323"/>
    </row>
    <row r="47324" spans="4:4">
      <c r="D47324"/>
    </row>
    <row r="47325" spans="4:4">
      <c r="D47325"/>
    </row>
    <row r="47326" spans="4:4">
      <c r="D47326"/>
    </row>
    <row r="47327" spans="4:4">
      <c r="D47327"/>
    </row>
    <row r="47328" spans="4:4">
      <c r="D47328"/>
    </row>
    <row r="47329" spans="4:4">
      <c r="D47329"/>
    </row>
    <row r="47330" spans="4:4">
      <c r="D47330"/>
    </row>
    <row r="47331" spans="4:4">
      <c r="D47331"/>
    </row>
    <row r="47332" spans="4:4">
      <c r="D47332"/>
    </row>
    <row r="47333" spans="4:4">
      <c r="D47333"/>
    </row>
    <row r="47334" spans="4:4">
      <c r="D47334"/>
    </row>
    <row r="47335" spans="4:4">
      <c r="D47335"/>
    </row>
    <row r="47336" spans="4:4">
      <c r="D47336"/>
    </row>
    <row r="47337" spans="4:4">
      <c r="D47337"/>
    </row>
    <row r="47338" spans="4:4">
      <c r="D47338"/>
    </row>
    <row r="47339" spans="4:4">
      <c r="D47339"/>
    </row>
    <row r="47340" spans="4:4">
      <c r="D47340"/>
    </row>
    <row r="47341" spans="4:4">
      <c r="D47341"/>
    </row>
    <row r="47342" spans="4:4">
      <c r="D47342"/>
    </row>
    <row r="47343" spans="4:4">
      <c r="D47343"/>
    </row>
    <row r="47344" spans="4:4">
      <c r="D47344"/>
    </row>
    <row r="47345" spans="4:4">
      <c r="D47345"/>
    </row>
    <row r="47346" spans="4:4">
      <c r="D47346"/>
    </row>
    <row r="47347" spans="4:4">
      <c r="D47347"/>
    </row>
    <row r="47348" spans="4:4">
      <c r="D47348"/>
    </row>
    <row r="47349" spans="4:4">
      <c r="D47349"/>
    </row>
    <row r="47350" spans="4:4">
      <c r="D47350"/>
    </row>
    <row r="47351" spans="4:4">
      <c r="D47351"/>
    </row>
    <row r="47352" spans="4:4">
      <c r="D47352"/>
    </row>
    <row r="47353" spans="4:4">
      <c r="D47353"/>
    </row>
    <row r="47354" spans="4:4">
      <c r="D47354"/>
    </row>
    <row r="47355" spans="4:4">
      <c r="D47355"/>
    </row>
    <row r="47356" spans="4:4">
      <c r="D47356"/>
    </row>
    <row r="47357" spans="4:4">
      <c r="D47357"/>
    </row>
    <row r="47358" spans="4:4">
      <c r="D47358"/>
    </row>
    <row r="47359" spans="4:4">
      <c r="D47359"/>
    </row>
    <row r="47360" spans="4:4">
      <c r="D47360"/>
    </row>
    <row r="47361" spans="4:4">
      <c r="D47361"/>
    </row>
    <row r="47362" spans="4:4">
      <c r="D47362"/>
    </row>
    <row r="47363" spans="4:4">
      <c r="D47363"/>
    </row>
    <row r="47364" spans="4:4">
      <c r="D47364"/>
    </row>
    <row r="47365" spans="4:4">
      <c r="D47365"/>
    </row>
    <row r="47366" spans="4:4">
      <c r="D47366"/>
    </row>
    <row r="47367" spans="4:4">
      <c r="D47367"/>
    </row>
    <row r="47368" spans="4:4">
      <c r="D47368"/>
    </row>
    <row r="47369" spans="4:4">
      <c r="D47369"/>
    </row>
    <row r="47370" spans="4:4">
      <c r="D47370"/>
    </row>
    <row r="47371" spans="4:4">
      <c r="D47371"/>
    </row>
    <row r="47372" spans="4:4">
      <c r="D47372"/>
    </row>
    <row r="47373" spans="4:4">
      <c r="D47373"/>
    </row>
    <row r="47374" spans="4:4">
      <c r="D47374"/>
    </row>
    <row r="47375" spans="4:4">
      <c r="D47375"/>
    </row>
    <row r="47376" spans="4:4">
      <c r="D47376"/>
    </row>
    <row r="47377" spans="4:4">
      <c r="D47377"/>
    </row>
    <row r="47378" spans="4:4">
      <c r="D47378"/>
    </row>
    <row r="47379" spans="4:4">
      <c r="D47379"/>
    </row>
    <row r="47380" spans="4:4">
      <c r="D47380"/>
    </row>
    <row r="47381" spans="4:4">
      <c r="D47381"/>
    </row>
    <row r="47382" spans="4:4">
      <c r="D47382"/>
    </row>
    <row r="47383" spans="4:4">
      <c r="D47383"/>
    </row>
    <row r="47384" spans="4:4">
      <c r="D47384"/>
    </row>
    <row r="47385" spans="4:4">
      <c r="D47385"/>
    </row>
    <row r="47386" spans="4:4">
      <c r="D47386"/>
    </row>
    <row r="47387" spans="4:4">
      <c r="D47387"/>
    </row>
    <row r="47388" spans="4:4">
      <c r="D47388"/>
    </row>
    <row r="47389" spans="4:4">
      <c r="D47389"/>
    </row>
    <row r="47390" spans="4:4">
      <c r="D47390"/>
    </row>
    <row r="47391" spans="4:4">
      <c r="D47391"/>
    </row>
    <row r="47392" spans="4:4">
      <c r="D47392"/>
    </row>
    <row r="47393" spans="4:4">
      <c r="D47393"/>
    </row>
    <row r="47394" spans="4:4">
      <c r="D47394"/>
    </row>
    <row r="47395" spans="4:4">
      <c r="D47395"/>
    </row>
    <row r="47396" spans="4:4">
      <c r="D47396"/>
    </row>
    <row r="47397" spans="4:4">
      <c r="D47397"/>
    </row>
    <row r="47398" spans="4:4">
      <c r="D47398"/>
    </row>
    <row r="47399" spans="4:4">
      <c r="D47399"/>
    </row>
    <row r="47400" spans="4:4">
      <c r="D47400"/>
    </row>
    <row r="47401" spans="4:4">
      <c r="D47401"/>
    </row>
    <row r="47402" spans="4:4">
      <c r="D47402"/>
    </row>
    <row r="47403" spans="4:4">
      <c r="D47403"/>
    </row>
    <row r="47404" spans="4:4">
      <c r="D47404"/>
    </row>
    <row r="47405" spans="4:4">
      <c r="D47405"/>
    </row>
    <row r="47406" spans="4:4">
      <c r="D47406"/>
    </row>
    <row r="47407" spans="4:4">
      <c r="D47407"/>
    </row>
    <row r="47408" spans="4:4">
      <c r="D47408"/>
    </row>
    <row r="47409" spans="4:4">
      <c r="D47409"/>
    </row>
    <row r="47410" spans="4:4">
      <c r="D47410"/>
    </row>
    <row r="47411" spans="4:4">
      <c r="D47411"/>
    </row>
    <row r="47412" spans="4:4">
      <c r="D47412"/>
    </row>
    <row r="47413" spans="4:4">
      <c r="D47413"/>
    </row>
    <row r="47414" spans="4:4">
      <c r="D47414"/>
    </row>
    <row r="47415" spans="4:4">
      <c r="D47415"/>
    </row>
    <row r="47416" spans="4:4">
      <c r="D47416"/>
    </row>
    <row r="47417" spans="4:4">
      <c r="D47417"/>
    </row>
    <row r="47418" spans="4:4">
      <c r="D47418"/>
    </row>
    <row r="47419" spans="4:4">
      <c r="D47419"/>
    </row>
    <row r="47420" spans="4:4">
      <c r="D47420"/>
    </row>
    <row r="47421" spans="4:4">
      <c r="D47421"/>
    </row>
    <row r="47422" spans="4:4">
      <c r="D47422"/>
    </row>
    <row r="47423" spans="4:4">
      <c r="D47423"/>
    </row>
    <row r="47424" spans="4:4">
      <c r="D47424"/>
    </row>
    <row r="47425" spans="4:4">
      <c r="D47425"/>
    </row>
    <row r="47426" spans="4:4">
      <c r="D47426"/>
    </row>
    <row r="47427" spans="4:4">
      <c r="D47427"/>
    </row>
    <row r="47428" spans="4:4">
      <c r="D47428"/>
    </row>
    <row r="47429" spans="4:4">
      <c r="D47429"/>
    </row>
    <row r="47430" spans="4:4">
      <c r="D47430"/>
    </row>
    <row r="47431" spans="4:4">
      <c r="D47431"/>
    </row>
    <row r="47432" spans="4:4">
      <c r="D47432"/>
    </row>
    <row r="47433" spans="4:4">
      <c r="D47433"/>
    </row>
    <row r="47434" spans="4:4">
      <c r="D47434"/>
    </row>
    <row r="47435" spans="4:4">
      <c r="D47435"/>
    </row>
    <row r="47436" spans="4:4">
      <c r="D47436"/>
    </row>
    <row r="47437" spans="4:4">
      <c r="D47437"/>
    </row>
    <row r="47438" spans="4:4">
      <c r="D47438"/>
    </row>
    <row r="47439" spans="4:4">
      <c r="D47439"/>
    </row>
    <row r="47440" spans="4:4">
      <c r="D47440"/>
    </row>
    <row r="47441" spans="4:4">
      <c r="D47441"/>
    </row>
    <row r="47442" spans="4:4">
      <c r="D47442"/>
    </row>
    <row r="47443" spans="4:4">
      <c r="D47443"/>
    </row>
    <row r="47444" spans="4:4">
      <c r="D47444"/>
    </row>
    <row r="47445" spans="4:4">
      <c r="D47445"/>
    </row>
    <row r="47446" spans="4:4">
      <c r="D47446"/>
    </row>
    <row r="47447" spans="4:4">
      <c r="D47447"/>
    </row>
    <row r="47448" spans="4:4">
      <c r="D47448"/>
    </row>
    <row r="47449" spans="4:4">
      <c r="D47449"/>
    </row>
    <row r="47450" spans="4:4">
      <c r="D47450"/>
    </row>
    <row r="47451" spans="4:4">
      <c r="D47451"/>
    </row>
    <row r="47452" spans="4:4">
      <c r="D47452"/>
    </row>
    <row r="47453" spans="4:4">
      <c r="D47453"/>
    </row>
    <row r="47454" spans="4:4">
      <c r="D47454"/>
    </row>
    <row r="47455" spans="4:4">
      <c r="D47455"/>
    </row>
    <row r="47456" spans="4:4">
      <c r="D47456"/>
    </row>
    <row r="47457" spans="4:4">
      <c r="D47457"/>
    </row>
    <row r="47458" spans="4:4">
      <c r="D47458"/>
    </row>
    <row r="47459" spans="4:4">
      <c r="D47459"/>
    </row>
    <row r="47460" spans="4:4">
      <c r="D47460"/>
    </row>
    <row r="47461" spans="4:4">
      <c r="D47461"/>
    </row>
    <row r="47462" spans="4:4">
      <c r="D47462"/>
    </row>
    <row r="47463" spans="4:4">
      <c r="D47463"/>
    </row>
    <row r="47464" spans="4:4">
      <c r="D47464"/>
    </row>
    <row r="47465" spans="4:4">
      <c r="D47465"/>
    </row>
    <row r="47466" spans="4:4">
      <c r="D47466"/>
    </row>
    <row r="47467" spans="4:4">
      <c r="D47467"/>
    </row>
    <row r="47468" spans="4:4">
      <c r="D47468"/>
    </row>
    <row r="47469" spans="4:4">
      <c r="D47469"/>
    </row>
    <row r="47470" spans="4:4">
      <c r="D47470"/>
    </row>
    <row r="47471" spans="4:4">
      <c r="D47471"/>
    </row>
    <row r="47472" spans="4:4">
      <c r="D47472"/>
    </row>
    <row r="47473" spans="4:4">
      <c r="D47473"/>
    </row>
    <row r="47474" spans="4:4">
      <c r="D47474"/>
    </row>
    <row r="47475" spans="4:4">
      <c r="D47475"/>
    </row>
    <row r="47476" spans="4:4">
      <c r="D47476"/>
    </row>
    <row r="47477" spans="4:4">
      <c r="D47477"/>
    </row>
    <row r="47478" spans="4:4">
      <c r="D47478"/>
    </row>
    <row r="47479" spans="4:4">
      <c r="D47479"/>
    </row>
    <row r="47480" spans="4:4">
      <c r="D47480"/>
    </row>
    <row r="47481" spans="4:4">
      <c r="D47481"/>
    </row>
    <row r="47482" spans="4:4">
      <c r="D47482"/>
    </row>
    <row r="47483" spans="4:4">
      <c r="D47483"/>
    </row>
    <row r="47484" spans="4:4">
      <c r="D47484"/>
    </row>
    <row r="47485" spans="4:4">
      <c r="D47485"/>
    </row>
    <row r="47486" spans="4:4">
      <c r="D47486"/>
    </row>
    <row r="47487" spans="4:4">
      <c r="D47487"/>
    </row>
    <row r="47488" spans="4:4">
      <c r="D47488"/>
    </row>
    <row r="47489" spans="4:4">
      <c r="D47489"/>
    </row>
    <row r="47490" spans="4:4">
      <c r="D47490"/>
    </row>
    <row r="47491" spans="4:4">
      <c r="D47491"/>
    </row>
    <row r="47492" spans="4:4">
      <c r="D47492"/>
    </row>
    <row r="47493" spans="4:4">
      <c r="D47493"/>
    </row>
    <row r="47494" spans="4:4">
      <c r="D47494"/>
    </row>
    <row r="47495" spans="4:4">
      <c r="D47495"/>
    </row>
    <row r="47496" spans="4:4">
      <c r="D47496"/>
    </row>
    <row r="47497" spans="4:4">
      <c r="D47497"/>
    </row>
    <row r="47498" spans="4:4">
      <c r="D47498"/>
    </row>
    <row r="47499" spans="4:4">
      <c r="D47499"/>
    </row>
    <row r="47500" spans="4:4">
      <c r="D47500"/>
    </row>
    <row r="47501" spans="4:4">
      <c r="D47501"/>
    </row>
    <row r="47502" spans="4:4">
      <c r="D47502"/>
    </row>
    <row r="47503" spans="4:4">
      <c r="D47503"/>
    </row>
    <row r="47504" spans="4:4">
      <c r="D47504"/>
    </row>
    <row r="47505" spans="4:4">
      <c r="D47505"/>
    </row>
    <row r="47506" spans="4:4">
      <c r="D47506"/>
    </row>
    <row r="47507" spans="4:4">
      <c r="D47507"/>
    </row>
    <row r="47508" spans="4:4">
      <c r="D47508"/>
    </row>
    <row r="47509" spans="4:4">
      <c r="D47509"/>
    </row>
    <row r="47510" spans="4:4">
      <c r="D47510"/>
    </row>
    <row r="47511" spans="4:4">
      <c r="D47511"/>
    </row>
    <row r="47512" spans="4:4">
      <c r="D47512"/>
    </row>
    <row r="47513" spans="4:4">
      <c r="D47513"/>
    </row>
    <row r="47514" spans="4:4">
      <c r="D47514"/>
    </row>
    <row r="47515" spans="4:4">
      <c r="D47515"/>
    </row>
    <row r="47516" spans="4:4">
      <c r="D47516"/>
    </row>
    <row r="47517" spans="4:4">
      <c r="D47517"/>
    </row>
    <row r="47518" spans="4:4">
      <c r="D47518"/>
    </row>
    <row r="47519" spans="4:4">
      <c r="D47519"/>
    </row>
    <row r="47520" spans="4:4">
      <c r="D47520"/>
    </row>
    <row r="47521" spans="4:4">
      <c r="D47521"/>
    </row>
    <row r="47522" spans="4:4">
      <c r="D47522"/>
    </row>
    <row r="47523" spans="4:4">
      <c r="D47523"/>
    </row>
    <row r="47524" spans="4:4">
      <c r="D47524"/>
    </row>
    <row r="47525" spans="4:4">
      <c r="D47525"/>
    </row>
    <row r="47526" spans="4:4">
      <c r="D47526"/>
    </row>
    <row r="47527" spans="4:4">
      <c r="D47527"/>
    </row>
    <row r="47528" spans="4:4">
      <c r="D47528"/>
    </row>
    <row r="47529" spans="4:4">
      <c r="D47529"/>
    </row>
    <row r="47530" spans="4:4">
      <c r="D47530"/>
    </row>
    <row r="47531" spans="4:4">
      <c r="D47531"/>
    </row>
    <row r="47532" spans="4:4">
      <c r="D47532"/>
    </row>
    <row r="47533" spans="4:4">
      <c r="D47533"/>
    </row>
    <row r="47534" spans="4:4">
      <c r="D47534"/>
    </row>
    <row r="47535" spans="4:4">
      <c r="D47535"/>
    </row>
    <row r="47536" spans="4:4">
      <c r="D47536"/>
    </row>
    <row r="47537" spans="4:4">
      <c r="D47537"/>
    </row>
    <row r="47538" spans="4:4">
      <c r="D47538"/>
    </row>
    <row r="47539" spans="4:4">
      <c r="D47539"/>
    </row>
    <row r="47540" spans="4:4">
      <c r="D47540"/>
    </row>
    <row r="47541" spans="4:4">
      <c r="D47541"/>
    </row>
    <row r="47542" spans="4:4">
      <c r="D47542"/>
    </row>
    <row r="47543" spans="4:4">
      <c r="D47543"/>
    </row>
    <row r="47544" spans="4:4">
      <c r="D47544"/>
    </row>
    <row r="47545" spans="4:4">
      <c r="D47545"/>
    </row>
    <row r="47546" spans="4:4">
      <c r="D47546"/>
    </row>
    <row r="47547" spans="4:4">
      <c r="D47547"/>
    </row>
    <row r="47548" spans="4:4">
      <c r="D47548"/>
    </row>
    <row r="47549" spans="4:4">
      <c r="D47549"/>
    </row>
    <row r="47550" spans="4:4">
      <c r="D47550"/>
    </row>
    <row r="47551" spans="4:4">
      <c r="D47551"/>
    </row>
    <row r="47552" spans="4:4">
      <c r="D47552"/>
    </row>
    <row r="47553" spans="4:4">
      <c r="D47553"/>
    </row>
    <row r="47554" spans="4:4">
      <c r="D47554"/>
    </row>
    <row r="47555" spans="4:4">
      <c r="D47555"/>
    </row>
    <row r="47556" spans="4:4">
      <c r="D47556"/>
    </row>
    <row r="47557" spans="4:4">
      <c r="D47557"/>
    </row>
    <row r="47558" spans="4:4">
      <c r="D47558"/>
    </row>
    <row r="47559" spans="4:4">
      <c r="D47559"/>
    </row>
    <row r="47560" spans="4:4">
      <c r="D47560"/>
    </row>
    <row r="47561" spans="4:4">
      <c r="D47561"/>
    </row>
    <row r="47562" spans="4:4">
      <c r="D47562"/>
    </row>
    <row r="47563" spans="4:4">
      <c r="D47563"/>
    </row>
    <row r="47564" spans="4:4">
      <c r="D47564"/>
    </row>
    <row r="47565" spans="4:4">
      <c r="D47565"/>
    </row>
    <row r="47566" spans="4:4">
      <c r="D47566"/>
    </row>
    <row r="47567" spans="4:4">
      <c r="D47567"/>
    </row>
    <row r="47568" spans="4:4">
      <c r="D47568"/>
    </row>
    <row r="47569" spans="4:4">
      <c r="D47569"/>
    </row>
    <row r="47570" spans="4:4">
      <c r="D47570"/>
    </row>
    <row r="47571" spans="4:4">
      <c r="D47571"/>
    </row>
    <row r="47572" spans="4:4">
      <c r="D47572"/>
    </row>
    <row r="47573" spans="4:4">
      <c r="D47573"/>
    </row>
    <row r="47574" spans="4:4">
      <c r="D47574"/>
    </row>
    <row r="47575" spans="4:4">
      <c r="D47575"/>
    </row>
    <row r="47576" spans="4:4">
      <c r="D47576"/>
    </row>
    <row r="47577" spans="4:4">
      <c r="D47577"/>
    </row>
    <row r="47578" spans="4:4">
      <c r="D47578"/>
    </row>
    <row r="47579" spans="4:4">
      <c r="D47579"/>
    </row>
    <row r="47580" spans="4:4">
      <c r="D47580"/>
    </row>
    <row r="47581" spans="4:4">
      <c r="D47581"/>
    </row>
    <row r="47582" spans="4:4">
      <c r="D47582"/>
    </row>
    <row r="47583" spans="4:4">
      <c r="D47583"/>
    </row>
    <row r="47584" spans="4:4">
      <c r="D47584"/>
    </row>
    <row r="47585" spans="4:4">
      <c r="D47585"/>
    </row>
    <row r="47586" spans="4:4">
      <c r="D47586"/>
    </row>
    <row r="47587" spans="4:4">
      <c r="D47587"/>
    </row>
    <row r="47588" spans="4:4">
      <c r="D47588"/>
    </row>
    <row r="47589" spans="4:4">
      <c r="D47589"/>
    </row>
    <row r="47590" spans="4:4">
      <c r="D47590"/>
    </row>
    <row r="47591" spans="4:4">
      <c r="D47591"/>
    </row>
    <row r="47592" spans="4:4">
      <c r="D47592"/>
    </row>
    <row r="47593" spans="4:4">
      <c r="D47593"/>
    </row>
    <row r="47594" spans="4:4">
      <c r="D47594"/>
    </row>
    <row r="47595" spans="4:4">
      <c r="D47595"/>
    </row>
    <row r="47596" spans="4:4">
      <c r="D47596"/>
    </row>
    <row r="47597" spans="4:4">
      <c r="D47597"/>
    </row>
    <row r="47598" spans="4:4">
      <c r="D47598"/>
    </row>
    <row r="47599" spans="4:4">
      <c r="D47599"/>
    </row>
    <row r="47600" spans="4:4">
      <c r="D47600"/>
    </row>
    <row r="47601" spans="4:4">
      <c r="D47601"/>
    </row>
    <row r="47602" spans="4:4">
      <c r="D47602"/>
    </row>
    <row r="47603" spans="4:4">
      <c r="D47603"/>
    </row>
    <row r="47604" spans="4:4">
      <c r="D47604"/>
    </row>
    <row r="47605" spans="4:4">
      <c r="D47605"/>
    </row>
    <row r="47606" spans="4:4">
      <c r="D47606"/>
    </row>
    <row r="47607" spans="4:4">
      <c r="D47607"/>
    </row>
    <row r="47608" spans="4:4">
      <c r="D47608"/>
    </row>
    <row r="47609" spans="4:4">
      <c r="D47609"/>
    </row>
    <row r="47610" spans="4:4">
      <c r="D47610"/>
    </row>
    <row r="47611" spans="4:4">
      <c r="D47611"/>
    </row>
    <row r="47612" spans="4:4">
      <c r="D47612"/>
    </row>
    <row r="47613" spans="4:4">
      <c r="D47613"/>
    </row>
    <row r="47614" spans="4:4">
      <c r="D47614"/>
    </row>
    <row r="47615" spans="4:4">
      <c r="D47615"/>
    </row>
    <row r="47616" spans="4:4">
      <c r="D47616"/>
    </row>
    <row r="47617" spans="4:4">
      <c r="D47617"/>
    </row>
    <row r="47618" spans="4:4">
      <c r="D47618"/>
    </row>
    <row r="47619" spans="4:4">
      <c r="D47619"/>
    </row>
    <row r="47620" spans="4:4">
      <c r="D47620"/>
    </row>
    <row r="47621" spans="4:4">
      <c r="D47621"/>
    </row>
    <row r="47622" spans="4:4">
      <c r="D47622"/>
    </row>
    <row r="47623" spans="4:4">
      <c r="D47623"/>
    </row>
    <row r="47624" spans="4:4">
      <c r="D47624"/>
    </row>
    <row r="47625" spans="4:4">
      <c r="D47625"/>
    </row>
    <row r="47626" spans="4:4">
      <c r="D47626"/>
    </row>
    <row r="47627" spans="4:4">
      <c r="D47627"/>
    </row>
    <row r="47628" spans="4:4">
      <c r="D47628"/>
    </row>
    <row r="47629" spans="4:4">
      <c r="D47629"/>
    </row>
    <row r="47630" spans="4:4">
      <c r="D47630"/>
    </row>
    <row r="47631" spans="4:4">
      <c r="D47631"/>
    </row>
    <row r="47632" spans="4:4">
      <c r="D47632"/>
    </row>
    <row r="47633" spans="4:4">
      <c r="D47633"/>
    </row>
    <row r="47634" spans="4:4">
      <c r="D47634"/>
    </row>
    <row r="47635" spans="4:4">
      <c r="D47635"/>
    </row>
    <row r="47636" spans="4:4">
      <c r="D47636"/>
    </row>
    <row r="47637" spans="4:4">
      <c r="D47637"/>
    </row>
    <row r="47638" spans="4:4">
      <c r="D47638"/>
    </row>
    <row r="47639" spans="4:4">
      <c r="D47639"/>
    </row>
    <row r="47640" spans="4:4">
      <c r="D47640"/>
    </row>
    <row r="47641" spans="4:4">
      <c r="D47641"/>
    </row>
    <row r="47642" spans="4:4">
      <c r="D47642"/>
    </row>
    <row r="47643" spans="4:4">
      <c r="D47643"/>
    </row>
    <row r="47644" spans="4:4">
      <c r="D47644"/>
    </row>
    <row r="47645" spans="4:4">
      <c r="D47645"/>
    </row>
    <row r="47646" spans="4:4">
      <c r="D47646"/>
    </row>
    <row r="47647" spans="4:4">
      <c r="D47647"/>
    </row>
    <row r="47648" spans="4:4">
      <c r="D47648"/>
    </row>
    <row r="47649" spans="4:4">
      <c r="D47649"/>
    </row>
    <row r="47650" spans="4:4">
      <c r="D47650"/>
    </row>
    <row r="47651" spans="4:4">
      <c r="D47651"/>
    </row>
    <row r="47652" spans="4:4">
      <c r="D47652"/>
    </row>
    <row r="47653" spans="4:4">
      <c r="D47653"/>
    </row>
    <row r="47654" spans="4:4">
      <c r="D47654"/>
    </row>
    <row r="47655" spans="4:4">
      <c r="D47655"/>
    </row>
    <row r="47656" spans="4:4">
      <c r="D47656"/>
    </row>
    <row r="47657" spans="4:4">
      <c r="D47657"/>
    </row>
    <row r="47658" spans="4:4">
      <c r="D47658"/>
    </row>
    <row r="47659" spans="4:4">
      <c r="D47659"/>
    </row>
    <row r="47660" spans="4:4">
      <c r="D47660"/>
    </row>
    <row r="47661" spans="4:4">
      <c r="D47661"/>
    </row>
    <row r="47662" spans="4:4">
      <c r="D47662"/>
    </row>
    <row r="47663" spans="4:4">
      <c r="D47663"/>
    </row>
    <row r="47664" spans="4:4">
      <c r="D47664"/>
    </row>
    <row r="47665" spans="4:4">
      <c r="D47665"/>
    </row>
    <row r="47666" spans="4:4">
      <c r="D47666"/>
    </row>
    <row r="47667" spans="4:4">
      <c r="D47667"/>
    </row>
    <row r="47668" spans="4:4">
      <c r="D47668"/>
    </row>
    <row r="47669" spans="4:4">
      <c r="D47669"/>
    </row>
    <row r="47670" spans="4:4">
      <c r="D47670"/>
    </row>
    <row r="47671" spans="4:4">
      <c r="D47671"/>
    </row>
    <row r="47672" spans="4:4">
      <c r="D47672"/>
    </row>
    <row r="47673" spans="4:4">
      <c r="D47673"/>
    </row>
    <row r="47674" spans="4:4">
      <c r="D47674"/>
    </row>
    <row r="47675" spans="4:4">
      <c r="D47675"/>
    </row>
    <row r="47676" spans="4:4">
      <c r="D47676"/>
    </row>
    <row r="47677" spans="4:4">
      <c r="D47677"/>
    </row>
    <row r="47678" spans="4:4">
      <c r="D47678"/>
    </row>
    <row r="47679" spans="4:4">
      <c r="D47679"/>
    </row>
    <row r="47680" spans="4:4">
      <c r="D47680"/>
    </row>
    <row r="47681" spans="4:4">
      <c r="D47681"/>
    </row>
    <row r="47682" spans="4:4">
      <c r="D47682"/>
    </row>
    <row r="47683" spans="4:4">
      <c r="D47683"/>
    </row>
    <row r="47684" spans="4:4">
      <c r="D47684"/>
    </row>
    <row r="47685" spans="4:4">
      <c r="D47685"/>
    </row>
    <row r="47686" spans="4:4">
      <c r="D47686"/>
    </row>
    <row r="47687" spans="4:4">
      <c r="D47687"/>
    </row>
    <row r="47688" spans="4:4">
      <c r="D47688"/>
    </row>
    <row r="47689" spans="4:4">
      <c r="D47689"/>
    </row>
    <row r="47690" spans="4:4">
      <c r="D47690"/>
    </row>
    <row r="47691" spans="4:4">
      <c r="D47691"/>
    </row>
    <row r="47692" spans="4:4">
      <c r="D47692"/>
    </row>
    <row r="47693" spans="4:4">
      <c r="D47693"/>
    </row>
    <row r="47694" spans="4:4">
      <c r="D47694"/>
    </row>
    <row r="47695" spans="4:4">
      <c r="D47695"/>
    </row>
    <row r="47696" spans="4:4">
      <c r="D47696"/>
    </row>
    <row r="47697" spans="4:4">
      <c r="D47697"/>
    </row>
    <row r="47698" spans="4:4">
      <c r="D47698"/>
    </row>
    <row r="47699" spans="4:4">
      <c r="D47699"/>
    </row>
    <row r="47700" spans="4:4">
      <c r="D47700"/>
    </row>
    <row r="47701" spans="4:4">
      <c r="D47701"/>
    </row>
    <row r="47702" spans="4:4">
      <c r="D47702"/>
    </row>
    <row r="47703" spans="4:4">
      <c r="D47703"/>
    </row>
    <row r="47704" spans="4:4">
      <c r="D47704"/>
    </row>
    <row r="47705" spans="4:4">
      <c r="D47705"/>
    </row>
    <row r="47706" spans="4:4">
      <c r="D47706"/>
    </row>
    <row r="47707" spans="4:4">
      <c r="D47707"/>
    </row>
    <row r="47708" spans="4:4">
      <c r="D47708"/>
    </row>
    <row r="47709" spans="4:4">
      <c r="D47709"/>
    </row>
    <row r="47710" spans="4:4">
      <c r="D47710"/>
    </row>
    <row r="47711" spans="4:4">
      <c r="D47711"/>
    </row>
    <row r="47712" spans="4:4">
      <c r="D47712"/>
    </row>
    <row r="47713" spans="4:4">
      <c r="D47713"/>
    </row>
    <row r="47714" spans="4:4">
      <c r="D47714"/>
    </row>
    <row r="47715" spans="4:4">
      <c r="D47715"/>
    </row>
    <row r="47716" spans="4:4">
      <c r="D47716"/>
    </row>
    <row r="47717" spans="4:4">
      <c r="D47717"/>
    </row>
    <row r="47718" spans="4:4">
      <c r="D47718"/>
    </row>
    <row r="47719" spans="4:4">
      <c r="D47719"/>
    </row>
    <row r="47720" spans="4:4">
      <c r="D47720"/>
    </row>
    <row r="47721" spans="4:4">
      <c r="D47721"/>
    </row>
    <row r="47722" spans="4:4">
      <c r="D47722"/>
    </row>
    <row r="47723" spans="4:4">
      <c r="D47723"/>
    </row>
    <row r="47724" spans="4:4">
      <c r="D47724"/>
    </row>
    <row r="47725" spans="4:4">
      <c r="D47725"/>
    </row>
    <row r="47726" spans="4:4">
      <c r="D47726"/>
    </row>
    <row r="47727" spans="4:4">
      <c r="D47727"/>
    </row>
    <row r="47728" spans="4:4">
      <c r="D47728"/>
    </row>
    <row r="47729" spans="4:4">
      <c r="D47729"/>
    </row>
    <row r="47730" spans="4:4">
      <c r="D47730"/>
    </row>
    <row r="47731" spans="4:4">
      <c r="D47731"/>
    </row>
    <row r="47732" spans="4:4">
      <c r="D47732"/>
    </row>
    <row r="47733" spans="4:4">
      <c r="D47733"/>
    </row>
    <row r="47734" spans="4:4">
      <c r="D47734"/>
    </row>
    <row r="47735" spans="4:4">
      <c r="D47735"/>
    </row>
    <row r="47736" spans="4:4">
      <c r="D47736"/>
    </row>
    <row r="47737" spans="4:4">
      <c r="D47737"/>
    </row>
    <row r="47738" spans="4:4">
      <c r="D47738"/>
    </row>
    <row r="47739" spans="4:4">
      <c r="D47739"/>
    </row>
    <row r="47740" spans="4:4">
      <c r="D47740"/>
    </row>
    <row r="47741" spans="4:4">
      <c r="D47741"/>
    </row>
    <row r="47742" spans="4:4">
      <c r="D47742"/>
    </row>
    <row r="47743" spans="4:4">
      <c r="D47743"/>
    </row>
    <row r="47744" spans="4:4">
      <c r="D47744"/>
    </row>
    <row r="47745" spans="4:4">
      <c r="D47745"/>
    </row>
    <row r="47746" spans="4:4">
      <c r="D47746"/>
    </row>
    <row r="47747" spans="4:4">
      <c r="D47747"/>
    </row>
    <row r="47748" spans="4:4">
      <c r="D47748"/>
    </row>
    <row r="47749" spans="4:4">
      <c r="D47749"/>
    </row>
    <row r="47750" spans="4:4">
      <c r="D47750"/>
    </row>
    <row r="47751" spans="4:4">
      <c r="D47751"/>
    </row>
    <row r="47752" spans="4:4">
      <c r="D47752"/>
    </row>
    <row r="47753" spans="4:4">
      <c r="D47753"/>
    </row>
    <row r="47754" spans="4:4">
      <c r="D47754"/>
    </row>
    <row r="47755" spans="4:4">
      <c r="D47755"/>
    </row>
    <row r="47756" spans="4:4">
      <c r="D47756"/>
    </row>
    <row r="47757" spans="4:4">
      <c r="D47757"/>
    </row>
    <row r="47758" spans="4:4">
      <c r="D47758"/>
    </row>
    <row r="47759" spans="4:4">
      <c r="D47759"/>
    </row>
    <row r="47760" spans="4:4">
      <c r="D47760"/>
    </row>
    <row r="47761" spans="4:4">
      <c r="D47761"/>
    </row>
    <row r="47762" spans="4:4">
      <c r="D47762"/>
    </row>
    <row r="47763" spans="4:4">
      <c r="D47763"/>
    </row>
    <row r="47764" spans="4:4">
      <c r="D47764"/>
    </row>
    <row r="47765" spans="4:4">
      <c r="D47765"/>
    </row>
    <row r="47766" spans="4:4">
      <c r="D47766"/>
    </row>
    <row r="47767" spans="4:4">
      <c r="D47767"/>
    </row>
    <row r="47768" spans="4:4">
      <c r="D47768"/>
    </row>
    <row r="47769" spans="4:4">
      <c r="D47769"/>
    </row>
    <row r="47770" spans="4:4">
      <c r="D47770"/>
    </row>
    <row r="47771" spans="4:4">
      <c r="D47771"/>
    </row>
    <row r="47772" spans="4:4">
      <c r="D47772"/>
    </row>
    <row r="47773" spans="4:4">
      <c r="D47773"/>
    </row>
    <row r="47774" spans="4:4">
      <c r="D47774"/>
    </row>
    <row r="47775" spans="4:4">
      <c r="D47775"/>
    </row>
    <row r="47776" spans="4:4">
      <c r="D47776"/>
    </row>
    <row r="47777" spans="4:4">
      <c r="D47777"/>
    </row>
    <row r="47778" spans="4:4">
      <c r="D47778"/>
    </row>
    <row r="47779" spans="4:4">
      <c r="D47779"/>
    </row>
    <row r="47780" spans="4:4">
      <c r="D47780"/>
    </row>
    <row r="47781" spans="4:4">
      <c r="D47781"/>
    </row>
    <row r="47782" spans="4:4">
      <c r="D47782"/>
    </row>
    <row r="47783" spans="4:4">
      <c r="D47783"/>
    </row>
    <row r="47784" spans="4:4">
      <c r="D47784"/>
    </row>
    <row r="47785" spans="4:4">
      <c r="D47785"/>
    </row>
    <row r="47786" spans="4:4">
      <c r="D47786"/>
    </row>
    <row r="47787" spans="4:4">
      <c r="D47787"/>
    </row>
    <row r="47788" spans="4:4">
      <c r="D47788"/>
    </row>
    <row r="47789" spans="4:4">
      <c r="D47789"/>
    </row>
    <row r="47790" spans="4:4">
      <c r="D47790"/>
    </row>
    <row r="47791" spans="4:4">
      <c r="D47791"/>
    </row>
    <row r="47792" spans="4:4">
      <c r="D47792"/>
    </row>
    <row r="47793" spans="4:4">
      <c r="D47793"/>
    </row>
    <row r="47794" spans="4:4">
      <c r="D47794"/>
    </row>
    <row r="47795" spans="4:4">
      <c r="D47795"/>
    </row>
    <row r="47796" spans="4:4">
      <c r="D47796"/>
    </row>
    <row r="47797" spans="4:4">
      <c r="D47797"/>
    </row>
    <row r="47798" spans="4:4">
      <c r="D47798"/>
    </row>
    <row r="47799" spans="4:4">
      <c r="D47799"/>
    </row>
    <row r="47800" spans="4:4">
      <c r="D47800"/>
    </row>
    <row r="47801" spans="4:4">
      <c r="D47801"/>
    </row>
    <row r="47802" spans="4:4">
      <c r="D47802"/>
    </row>
    <row r="47803" spans="4:4">
      <c r="D47803"/>
    </row>
    <row r="47804" spans="4:4">
      <c r="D47804"/>
    </row>
    <row r="47805" spans="4:4">
      <c r="D47805"/>
    </row>
    <row r="47806" spans="4:4">
      <c r="D47806"/>
    </row>
    <row r="47807" spans="4:4">
      <c r="D47807"/>
    </row>
    <row r="47808" spans="4:4">
      <c r="D47808"/>
    </row>
    <row r="47809" spans="4:4">
      <c r="D47809"/>
    </row>
    <row r="47810" spans="4:4">
      <c r="D47810"/>
    </row>
    <row r="47811" spans="4:4">
      <c r="D47811"/>
    </row>
    <row r="47812" spans="4:4">
      <c r="D47812"/>
    </row>
    <row r="47813" spans="4:4">
      <c r="D47813"/>
    </row>
    <row r="47814" spans="4:4">
      <c r="D47814"/>
    </row>
    <row r="47815" spans="4:4">
      <c r="D47815"/>
    </row>
    <row r="47816" spans="4:4">
      <c r="D47816"/>
    </row>
    <row r="47817" spans="4:4">
      <c r="D47817"/>
    </row>
    <row r="47818" spans="4:4">
      <c r="D47818"/>
    </row>
    <row r="47819" spans="4:4">
      <c r="D47819"/>
    </row>
    <row r="47820" spans="4:4">
      <c r="D47820"/>
    </row>
    <row r="47821" spans="4:4">
      <c r="D47821"/>
    </row>
    <row r="47822" spans="4:4">
      <c r="D47822"/>
    </row>
    <row r="47823" spans="4:4">
      <c r="D47823"/>
    </row>
    <row r="47824" spans="4:4">
      <c r="D47824"/>
    </row>
    <row r="47825" spans="4:4">
      <c r="D47825"/>
    </row>
    <row r="47826" spans="4:4">
      <c r="D47826"/>
    </row>
    <row r="47827" spans="4:4">
      <c r="D47827"/>
    </row>
    <row r="47828" spans="4:4">
      <c r="D47828"/>
    </row>
    <row r="47829" spans="4:4">
      <c r="D47829"/>
    </row>
    <row r="47830" spans="4:4">
      <c r="D47830"/>
    </row>
    <row r="47831" spans="4:4">
      <c r="D47831"/>
    </row>
    <row r="47832" spans="4:4">
      <c r="D47832"/>
    </row>
    <row r="47833" spans="4:4">
      <c r="D47833"/>
    </row>
    <row r="47834" spans="4:4">
      <c r="D47834"/>
    </row>
    <row r="47835" spans="4:4">
      <c r="D47835"/>
    </row>
    <row r="47836" spans="4:4">
      <c r="D47836"/>
    </row>
    <row r="47837" spans="4:4">
      <c r="D47837"/>
    </row>
    <row r="47838" spans="4:4">
      <c r="D47838"/>
    </row>
    <row r="47839" spans="4:4">
      <c r="D47839"/>
    </row>
    <row r="47840" spans="4:4">
      <c r="D47840"/>
    </row>
    <row r="47841" spans="4:4">
      <c r="D47841"/>
    </row>
    <row r="47842" spans="4:4">
      <c r="D47842"/>
    </row>
    <row r="47843" spans="4:4">
      <c r="D47843"/>
    </row>
    <row r="47844" spans="4:4">
      <c r="D47844"/>
    </row>
    <row r="47845" spans="4:4">
      <c r="D47845"/>
    </row>
    <row r="47846" spans="4:4">
      <c r="D47846"/>
    </row>
    <row r="47847" spans="4:4">
      <c r="D47847"/>
    </row>
    <row r="47848" spans="4:4">
      <c r="D47848"/>
    </row>
    <row r="47849" spans="4:4">
      <c r="D47849"/>
    </row>
    <row r="47850" spans="4:4">
      <c r="D47850"/>
    </row>
    <row r="47851" spans="4:4">
      <c r="D47851"/>
    </row>
    <row r="47852" spans="4:4">
      <c r="D47852"/>
    </row>
    <row r="47853" spans="4:4">
      <c r="D47853"/>
    </row>
    <row r="47854" spans="4:4">
      <c r="D47854"/>
    </row>
    <row r="47855" spans="4:4">
      <c r="D47855"/>
    </row>
    <row r="47856" spans="4:4">
      <c r="D47856"/>
    </row>
    <row r="47857" spans="4:4">
      <c r="D47857"/>
    </row>
    <row r="47858" spans="4:4">
      <c r="D47858"/>
    </row>
    <row r="47859" spans="4:4">
      <c r="D47859"/>
    </row>
    <row r="47860" spans="4:4">
      <c r="D47860"/>
    </row>
    <row r="47861" spans="4:4">
      <c r="D47861"/>
    </row>
    <row r="47862" spans="4:4">
      <c r="D47862"/>
    </row>
    <row r="47863" spans="4:4">
      <c r="D47863"/>
    </row>
    <row r="47864" spans="4:4">
      <c r="D47864"/>
    </row>
    <row r="47865" spans="4:4">
      <c r="D47865"/>
    </row>
    <row r="47866" spans="4:4">
      <c r="D47866"/>
    </row>
    <row r="47867" spans="4:4">
      <c r="D47867"/>
    </row>
    <row r="47868" spans="4:4">
      <c r="D47868"/>
    </row>
    <row r="47869" spans="4:4">
      <c r="D47869"/>
    </row>
    <row r="47870" spans="4:4">
      <c r="D47870"/>
    </row>
    <row r="47871" spans="4:4">
      <c r="D47871"/>
    </row>
    <row r="47872" spans="4:4">
      <c r="D47872"/>
    </row>
    <row r="47873" spans="4:4">
      <c r="D47873"/>
    </row>
    <row r="47874" spans="4:4">
      <c r="D47874"/>
    </row>
    <row r="47875" spans="4:4">
      <c r="D47875"/>
    </row>
    <row r="47876" spans="4:4">
      <c r="D47876"/>
    </row>
    <row r="47877" spans="4:4">
      <c r="D47877"/>
    </row>
    <row r="47878" spans="4:4">
      <c r="D47878"/>
    </row>
    <row r="47879" spans="4:4">
      <c r="D47879"/>
    </row>
    <row r="47880" spans="4:4">
      <c r="D47880"/>
    </row>
    <row r="47881" spans="4:4">
      <c r="D47881"/>
    </row>
    <row r="47882" spans="4:4">
      <c r="D47882"/>
    </row>
    <row r="47883" spans="4:4">
      <c r="D47883"/>
    </row>
    <row r="47884" spans="4:4">
      <c r="D47884"/>
    </row>
    <row r="47885" spans="4:4">
      <c r="D47885"/>
    </row>
    <row r="47886" spans="4:4">
      <c r="D47886"/>
    </row>
    <row r="47887" spans="4:4">
      <c r="D47887"/>
    </row>
    <row r="47888" spans="4:4">
      <c r="D47888"/>
    </row>
    <row r="47889" spans="4:4">
      <c r="D47889"/>
    </row>
    <row r="47890" spans="4:4">
      <c r="D47890"/>
    </row>
    <row r="47891" spans="4:4">
      <c r="D47891"/>
    </row>
    <row r="47892" spans="4:4">
      <c r="D47892"/>
    </row>
    <row r="47893" spans="4:4">
      <c r="D47893"/>
    </row>
    <row r="47894" spans="4:4">
      <c r="D47894"/>
    </row>
    <row r="47895" spans="4:4">
      <c r="D47895"/>
    </row>
    <row r="47896" spans="4:4">
      <c r="D47896"/>
    </row>
    <row r="47897" spans="4:4">
      <c r="D47897"/>
    </row>
    <row r="47898" spans="4:4">
      <c r="D47898"/>
    </row>
    <row r="47899" spans="4:4">
      <c r="D47899"/>
    </row>
    <row r="47900" spans="4:4">
      <c r="D47900"/>
    </row>
    <row r="47901" spans="4:4">
      <c r="D47901"/>
    </row>
    <row r="47902" spans="4:4">
      <c r="D47902"/>
    </row>
    <row r="47903" spans="4:4">
      <c r="D47903"/>
    </row>
    <row r="47904" spans="4:4">
      <c r="D47904"/>
    </row>
    <row r="47905" spans="4:4">
      <c r="D47905"/>
    </row>
    <row r="47906" spans="4:4">
      <c r="D47906"/>
    </row>
    <row r="47907" spans="4:4">
      <c r="D47907"/>
    </row>
    <row r="47908" spans="4:4">
      <c r="D47908"/>
    </row>
    <row r="47909" spans="4:4">
      <c r="D47909"/>
    </row>
    <row r="47910" spans="4:4">
      <c r="D47910"/>
    </row>
    <row r="47911" spans="4:4">
      <c r="D47911"/>
    </row>
    <row r="47912" spans="4:4">
      <c r="D47912"/>
    </row>
    <row r="47913" spans="4:4">
      <c r="D47913"/>
    </row>
    <row r="47914" spans="4:4">
      <c r="D47914"/>
    </row>
    <row r="47915" spans="4:4">
      <c r="D47915"/>
    </row>
    <row r="47916" spans="4:4">
      <c r="D47916"/>
    </row>
    <row r="47917" spans="4:4">
      <c r="D47917"/>
    </row>
    <row r="47918" spans="4:4">
      <c r="D47918"/>
    </row>
    <row r="47919" spans="4:4">
      <c r="D47919"/>
    </row>
    <row r="47920" spans="4:4">
      <c r="D47920"/>
    </row>
    <row r="47921" spans="4:4">
      <c r="D47921"/>
    </row>
    <row r="47922" spans="4:4">
      <c r="D47922"/>
    </row>
    <row r="47923" spans="4:4">
      <c r="D47923"/>
    </row>
    <row r="47924" spans="4:4">
      <c r="D47924"/>
    </row>
    <row r="47925" spans="4:4">
      <c r="D47925"/>
    </row>
    <row r="47926" spans="4:4">
      <c r="D47926"/>
    </row>
    <row r="47927" spans="4:4">
      <c r="D47927"/>
    </row>
    <row r="47928" spans="4:4">
      <c r="D47928"/>
    </row>
    <row r="47929" spans="4:4">
      <c r="D47929"/>
    </row>
    <row r="47930" spans="4:4">
      <c r="D47930"/>
    </row>
    <row r="47931" spans="4:4">
      <c r="D47931"/>
    </row>
    <row r="47932" spans="4:4">
      <c r="D47932"/>
    </row>
    <row r="47933" spans="4:4">
      <c r="D47933"/>
    </row>
    <row r="47934" spans="4:4">
      <c r="D47934"/>
    </row>
    <row r="47935" spans="4:4">
      <c r="D47935"/>
    </row>
    <row r="47936" spans="4:4">
      <c r="D47936"/>
    </row>
    <row r="47937" spans="4:4">
      <c r="D47937"/>
    </row>
    <row r="47938" spans="4:4">
      <c r="D47938"/>
    </row>
    <row r="47939" spans="4:4">
      <c r="D47939"/>
    </row>
    <row r="47940" spans="4:4">
      <c r="D47940"/>
    </row>
    <row r="47941" spans="4:4">
      <c r="D47941"/>
    </row>
    <row r="47942" spans="4:4">
      <c r="D47942"/>
    </row>
    <row r="47943" spans="4:4">
      <c r="D47943"/>
    </row>
    <row r="47944" spans="4:4">
      <c r="D47944"/>
    </row>
    <row r="47945" spans="4:4">
      <c r="D47945"/>
    </row>
    <row r="47946" spans="4:4">
      <c r="D47946"/>
    </row>
    <row r="47947" spans="4:4">
      <c r="D47947"/>
    </row>
    <row r="47948" spans="4:4">
      <c r="D47948"/>
    </row>
    <row r="47949" spans="4:4">
      <c r="D47949"/>
    </row>
    <row r="47950" spans="4:4">
      <c r="D47950"/>
    </row>
    <row r="47951" spans="4:4">
      <c r="D47951"/>
    </row>
    <row r="47952" spans="4:4">
      <c r="D47952"/>
    </row>
    <row r="47953" spans="4:4">
      <c r="D47953"/>
    </row>
    <row r="47954" spans="4:4">
      <c r="D47954"/>
    </row>
    <row r="47955" spans="4:4">
      <c r="D47955"/>
    </row>
    <row r="47956" spans="4:4">
      <c r="D47956"/>
    </row>
    <row r="47957" spans="4:4">
      <c r="D47957"/>
    </row>
    <row r="47958" spans="4:4">
      <c r="D47958"/>
    </row>
    <row r="47959" spans="4:4">
      <c r="D47959"/>
    </row>
    <row r="47960" spans="4:4">
      <c r="D47960"/>
    </row>
    <row r="47961" spans="4:4">
      <c r="D47961"/>
    </row>
    <row r="47962" spans="4:4">
      <c r="D47962"/>
    </row>
    <row r="47963" spans="4:4">
      <c r="D47963"/>
    </row>
    <row r="47964" spans="4:4">
      <c r="D47964"/>
    </row>
    <row r="47965" spans="4:4">
      <c r="D47965"/>
    </row>
    <row r="47966" spans="4:4">
      <c r="D47966"/>
    </row>
    <row r="47967" spans="4:4">
      <c r="D47967"/>
    </row>
    <row r="47968" spans="4:4">
      <c r="D47968"/>
    </row>
    <row r="47969" spans="4:4">
      <c r="D47969"/>
    </row>
    <row r="47970" spans="4:4">
      <c r="D47970"/>
    </row>
    <row r="47971" spans="4:4">
      <c r="D47971"/>
    </row>
    <row r="47972" spans="4:4">
      <c r="D47972"/>
    </row>
    <row r="47973" spans="4:4">
      <c r="D47973"/>
    </row>
    <row r="47974" spans="4:4">
      <c r="D47974"/>
    </row>
    <row r="47975" spans="4:4">
      <c r="D47975"/>
    </row>
    <row r="47976" spans="4:4">
      <c r="D47976"/>
    </row>
    <row r="47977" spans="4:4">
      <c r="D47977"/>
    </row>
    <row r="47978" spans="4:4">
      <c r="D47978"/>
    </row>
    <row r="47979" spans="4:4">
      <c r="D47979"/>
    </row>
    <row r="47980" spans="4:4">
      <c r="D47980"/>
    </row>
    <row r="47981" spans="4:4">
      <c r="D47981"/>
    </row>
    <row r="47982" spans="4:4">
      <c r="D47982"/>
    </row>
    <row r="47983" spans="4:4">
      <c r="D47983"/>
    </row>
    <row r="47984" spans="4:4">
      <c r="D47984"/>
    </row>
    <row r="47985" spans="4:4">
      <c r="D47985"/>
    </row>
    <row r="47986" spans="4:4">
      <c r="D47986"/>
    </row>
    <row r="47987" spans="4:4">
      <c r="D47987"/>
    </row>
    <row r="47988" spans="4:4">
      <c r="D47988"/>
    </row>
    <row r="47989" spans="4:4">
      <c r="D47989"/>
    </row>
    <row r="47990" spans="4:4">
      <c r="D47990"/>
    </row>
    <row r="47991" spans="4:4">
      <c r="D47991"/>
    </row>
    <row r="47992" spans="4:4">
      <c r="D47992"/>
    </row>
    <row r="47993" spans="4:4">
      <c r="D47993"/>
    </row>
    <row r="47994" spans="4:4">
      <c r="D47994"/>
    </row>
    <row r="47995" spans="4:4">
      <c r="D47995"/>
    </row>
    <row r="47996" spans="4:4">
      <c r="D47996"/>
    </row>
    <row r="47997" spans="4:4">
      <c r="D47997"/>
    </row>
    <row r="47998" spans="4:4">
      <c r="D47998"/>
    </row>
    <row r="47999" spans="4:4">
      <c r="D47999"/>
    </row>
    <row r="48000" spans="4:4">
      <c r="D48000"/>
    </row>
    <row r="48001" spans="4:4">
      <c r="D48001"/>
    </row>
    <row r="48002" spans="4:4">
      <c r="D48002"/>
    </row>
    <row r="48003" spans="4:4">
      <c r="D48003"/>
    </row>
    <row r="48004" spans="4:4">
      <c r="D48004"/>
    </row>
    <row r="48005" spans="4:4">
      <c r="D48005"/>
    </row>
    <row r="48006" spans="4:4">
      <c r="D48006"/>
    </row>
    <row r="48007" spans="4:4">
      <c r="D48007"/>
    </row>
    <row r="48008" spans="4:4">
      <c r="D48008"/>
    </row>
    <row r="48009" spans="4:4">
      <c r="D48009"/>
    </row>
    <row r="48010" spans="4:4">
      <c r="D48010"/>
    </row>
    <row r="48011" spans="4:4">
      <c r="D48011"/>
    </row>
    <row r="48012" spans="4:4">
      <c r="D48012"/>
    </row>
    <row r="48013" spans="4:4">
      <c r="D48013"/>
    </row>
    <row r="48014" spans="4:4">
      <c r="D48014"/>
    </row>
    <row r="48015" spans="4:4">
      <c r="D48015"/>
    </row>
    <row r="48016" spans="4:4">
      <c r="D48016"/>
    </row>
    <row r="48017" spans="4:4">
      <c r="D48017"/>
    </row>
    <row r="48018" spans="4:4">
      <c r="D48018"/>
    </row>
    <row r="48019" spans="4:4">
      <c r="D48019"/>
    </row>
    <row r="48020" spans="4:4">
      <c r="D48020"/>
    </row>
    <row r="48021" spans="4:4">
      <c r="D48021"/>
    </row>
    <row r="48022" spans="4:4">
      <c r="D48022"/>
    </row>
    <row r="48023" spans="4:4">
      <c r="D48023"/>
    </row>
    <row r="48024" spans="4:4">
      <c r="D48024"/>
    </row>
    <row r="48025" spans="4:4">
      <c r="D48025"/>
    </row>
    <row r="48026" spans="4:4">
      <c r="D48026"/>
    </row>
    <row r="48027" spans="4:4">
      <c r="D48027"/>
    </row>
    <row r="48028" spans="4:4">
      <c r="D48028"/>
    </row>
    <row r="48029" spans="4:4">
      <c r="D48029"/>
    </row>
    <row r="48030" spans="4:4">
      <c r="D48030"/>
    </row>
    <row r="48031" spans="4:4">
      <c r="D48031"/>
    </row>
    <row r="48032" spans="4:4">
      <c r="D48032"/>
    </row>
    <row r="48033" spans="4:4">
      <c r="D48033"/>
    </row>
    <row r="48034" spans="4:4">
      <c r="D48034"/>
    </row>
    <row r="48035" spans="4:4">
      <c r="D48035"/>
    </row>
    <row r="48036" spans="4:4">
      <c r="D48036"/>
    </row>
    <row r="48037" spans="4:4">
      <c r="D48037"/>
    </row>
    <row r="48038" spans="4:4">
      <c r="D48038"/>
    </row>
    <row r="48039" spans="4:4">
      <c r="D48039"/>
    </row>
    <row r="48040" spans="4:4">
      <c r="D48040"/>
    </row>
    <row r="48041" spans="4:4">
      <c r="D48041"/>
    </row>
    <row r="48042" spans="4:4">
      <c r="D48042"/>
    </row>
    <row r="48043" spans="4:4">
      <c r="D48043"/>
    </row>
    <row r="48044" spans="4:4">
      <c r="D48044"/>
    </row>
    <row r="48045" spans="4:4">
      <c r="D48045"/>
    </row>
    <row r="48046" spans="4:4">
      <c r="D48046"/>
    </row>
    <row r="48047" spans="4:4">
      <c r="D48047"/>
    </row>
    <row r="48048" spans="4:4">
      <c r="D48048"/>
    </row>
    <row r="48049" spans="4:4">
      <c r="D48049"/>
    </row>
    <row r="48050" spans="4:4">
      <c r="D48050"/>
    </row>
    <row r="48051" spans="4:4">
      <c r="D48051"/>
    </row>
    <row r="48052" spans="4:4">
      <c r="D48052"/>
    </row>
    <row r="48053" spans="4:4">
      <c r="D48053"/>
    </row>
    <row r="48054" spans="4:4">
      <c r="D48054"/>
    </row>
    <row r="48055" spans="4:4">
      <c r="D48055"/>
    </row>
    <row r="48056" spans="4:4">
      <c r="D48056"/>
    </row>
    <row r="48057" spans="4:4">
      <c r="D48057"/>
    </row>
    <row r="48058" spans="4:4">
      <c r="D48058"/>
    </row>
    <row r="48059" spans="4:4">
      <c r="D48059"/>
    </row>
    <row r="48060" spans="4:4">
      <c r="D48060"/>
    </row>
    <row r="48061" spans="4:4">
      <c r="D48061"/>
    </row>
    <row r="48062" spans="4:4">
      <c r="D48062"/>
    </row>
    <row r="48063" spans="4:4">
      <c r="D48063"/>
    </row>
    <row r="48064" spans="4:4">
      <c r="D48064"/>
    </row>
    <row r="48065" spans="4:4">
      <c r="D48065"/>
    </row>
    <row r="48066" spans="4:4">
      <c r="D48066"/>
    </row>
    <row r="48067" spans="4:4">
      <c r="D48067"/>
    </row>
    <row r="48068" spans="4:4">
      <c r="D48068"/>
    </row>
    <row r="48069" spans="4:4">
      <c r="D48069"/>
    </row>
    <row r="48070" spans="4:4">
      <c r="D48070"/>
    </row>
    <row r="48071" spans="4:4">
      <c r="D48071"/>
    </row>
    <row r="48072" spans="4:4">
      <c r="D48072"/>
    </row>
    <row r="48073" spans="4:4">
      <c r="D48073"/>
    </row>
    <row r="48074" spans="4:4">
      <c r="D48074"/>
    </row>
    <row r="48075" spans="4:4">
      <c r="D48075"/>
    </row>
    <row r="48076" spans="4:4">
      <c r="D48076"/>
    </row>
    <row r="48077" spans="4:4">
      <c r="D48077"/>
    </row>
    <row r="48078" spans="4:4">
      <c r="D48078"/>
    </row>
    <row r="48079" spans="4:4">
      <c r="D48079"/>
    </row>
    <row r="48080" spans="4:4">
      <c r="D48080"/>
    </row>
    <row r="48081" spans="4:4">
      <c r="D48081"/>
    </row>
    <row r="48082" spans="4:4">
      <c r="D48082"/>
    </row>
    <row r="48083" spans="4:4">
      <c r="D48083"/>
    </row>
    <row r="48084" spans="4:4">
      <c r="D48084"/>
    </row>
    <row r="48085" spans="4:4">
      <c r="D48085"/>
    </row>
    <row r="48086" spans="4:4">
      <c r="D48086"/>
    </row>
    <row r="48087" spans="4:4">
      <c r="D48087"/>
    </row>
    <row r="48088" spans="4:4">
      <c r="D48088"/>
    </row>
    <row r="48089" spans="4:4">
      <c r="D48089"/>
    </row>
    <row r="48090" spans="4:4">
      <c r="D48090"/>
    </row>
    <row r="48091" spans="4:4">
      <c r="D48091"/>
    </row>
    <row r="48092" spans="4:4">
      <c r="D48092"/>
    </row>
    <row r="48093" spans="4:4">
      <c r="D48093"/>
    </row>
    <row r="48094" spans="4:4">
      <c r="D48094"/>
    </row>
    <row r="48095" spans="4:4">
      <c r="D48095"/>
    </row>
    <row r="48096" spans="4:4">
      <c r="D48096"/>
    </row>
    <row r="48097" spans="4:4">
      <c r="D48097"/>
    </row>
    <row r="48098" spans="4:4">
      <c r="D48098"/>
    </row>
    <row r="48099" spans="4:4">
      <c r="D48099"/>
    </row>
    <row r="48100" spans="4:4">
      <c r="D48100"/>
    </row>
    <row r="48101" spans="4:4">
      <c r="D48101"/>
    </row>
    <row r="48102" spans="4:4">
      <c r="D48102"/>
    </row>
    <row r="48103" spans="4:4">
      <c r="D48103"/>
    </row>
    <row r="48104" spans="4:4">
      <c r="D48104"/>
    </row>
    <row r="48105" spans="4:4">
      <c r="D48105"/>
    </row>
    <row r="48106" spans="4:4">
      <c r="D48106"/>
    </row>
    <row r="48107" spans="4:4">
      <c r="D48107"/>
    </row>
    <row r="48108" spans="4:4">
      <c r="D48108"/>
    </row>
    <row r="48109" spans="4:4">
      <c r="D48109"/>
    </row>
    <row r="48110" spans="4:4">
      <c r="D48110"/>
    </row>
    <row r="48111" spans="4:4">
      <c r="D48111"/>
    </row>
    <row r="48112" spans="4:4">
      <c r="D48112"/>
    </row>
    <row r="48113" spans="4:4">
      <c r="D48113"/>
    </row>
    <row r="48114" spans="4:4">
      <c r="D48114"/>
    </row>
    <row r="48115" spans="4:4">
      <c r="D48115"/>
    </row>
    <row r="48116" spans="4:4">
      <c r="D48116"/>
    </row>
    <row r="48117" spans="4:4">
      <c r="D48117"/>
    </row>
    <row r="48118" spans="4:4">
      <c r="D48118"/>
    </row>
    <row r="48119" spans="4:4">
      <c r="D48119"/>
    </row>
    <row r="48120" spans="4:4">
      <c r="D48120"/>
    </row>
    <row r="48121" spans="4:4">
      <c r="D48121"/>
    </row>
    <row r="48122" spans="4:4">
      <c r="D48122"/>
    </row>
    <row r="48123" spans="4:4">
      <c r="D48123"/>
    </row>
    <row r="48124" spans="4:4">
      <c r="D48124"/>
    </row>
    <row r="48125" spans="4:4">
      <c r="D48125"/>
    </row>
    <row r="48126" spans="4:4">
      <c r="D48126"/>
    </row>
    <row r="48127" spans="4:4">
      <c r="D48127"/>
    </row>
    <row r="48128" spans="4:4">
      <c r="D48128"/>
    </row>
    <row r="48129" spans="4:4">
      <c r="D48129"/>
    </row>
    <row r="48130" spans="4:4">
      <c r="D48130"/>
    </row>
    <row r="48131" spans="4:4">
      <c r="D48131"/>
    </row>
    <row r="48132" spans="4:4">
      <c r="D48132"/>
    </row>
    <row r="48133" spans="4:4">
      <c r="D48133"/>
    </row>
    <row r="48134" spans="4:4">
      <c r="D48134"/>
    </row>
    <row r="48135" spans="4:4">
      <c r="D48135"/>
    </row>
    <row r="48136" spans="4:4">
      <c r="D48136"/>
    </row>
    <row r="48137" spans="4:4">
      <c r="D48137"/>
    </row>
    <row r="48138" spans="4:4">
      <c r="D48138"/>
    </row>
    <row r="48139" spans="4:4">
      <c r="D48139"/>
    </row>
    <row r="48140" spans="4:4">
      <c r="D48140"/>
    </row>
    <row r="48141" spans="4:4">
      <c r="D48141"/>
    </row>
    <row r="48142" spans="4:4">
      <c r="D48142"/>
    </row>
    <row r="48143" spans="4:4">
      <c r="D48143"/>
    </row>
    <row r="48144" spans="4:4">
      <c r="D48144"/>
    </row>
    <row r="48145" spans="4:4">
      <c r="D48145"/>
    </row>
    <row r="48146" spans="4:4">
      <c r="D48146"/>
    </row>
    <row r="48147" spans="4:4">
      <c r="D48147"/>
    </row>
    <row r="48148" spans="4:4">
      <c r="D48148"/>
    </row>
    <row r="48149" spans="4:4">
      <c r="D48149"/>
    </row>
    <row r="48150" spans="4:4">
      <c r="D48150"/>
    </row>
    <row r="48151" spans="4:4">
      <c r="D48151"/>
    </row>
    <row r="48152" spans="4:4">
      <c r="D48152"/>
    </row>
    <row r="48153" spans="4:4">
      <c r="D48153"/>
    </row>
    <row r="48154" spans="4:4">
      <c r="D48154"/>
    </row>
    <row r="48155" spans="4:4">
      <c r="D48155"/>
    </row>
    <row r="48156" spans="4:4">
      <c r="D48156"/>
    </row>
    <row r="48157" spans="4:4">
      <c r="D48157"/>
    </row>
    <row r="48158" spans="4:4">
      <c r="D48158"/>
    </row>
    <row r="48159" spans="4:4">
      <c r="D48159"/>
    </row>
    <row r="48160" spans="4:4">
      <c r="D48160"/>
    </row>
    <row r="48161" spans="4:4">
      <c r="D48161"/>
    </row>
    <row r="48162" spans="4:4">
      <c r="D48162"/>
    </row>
    <row r="48163" spans="4:4">
      <c r="D48163"/>
    </row>
    <row r="48164" spans="4:4">
      <c r="D48164"/>
    </row>
    <row r="48165" spans="4:4">
      <c r="D48165"/>
    </row>
    <row r="48166" spans="4:4">
      <c r="D48166"/>
    </row>
    <row r="48167" spans="4:4">
      <c r="D48167"/>
    </row>
    <row r="48168" spans="4:4">
      <c r="D48168"/>
    </row>
    <row r="48169" spans="4:4">
      <c r="D48169"/>
    </row>
    <row r="48170" spans="4:4">
      <c r="D48170"/>
    </row>
    <row r="48171" spans="4:4">
      <c r="D48171"/>
    </row>
    <row r="48172" spans="4:4">
      <c r="D48172"/>
    </row>
    <row r="48173" spans="4:4">
      <c r="D48173"/>
    </row>
    <row r="48174" spans="4:4">
      <c r="D48174"/>
    </row>
    <row r="48175" spans="4:4">
      <c r="D48175"/>
    </row>
    <row r="48176" spans="4:4">
      <c r="D48176"/>
    </row>
    <row r="48177" spans="4:4">
      <c r="D48177"/>
    </row>
    <row r="48178" spans="4:4">
      <c r="D48178"/>
    </row>
    <row r="48179" spans="4:4">
      <c r="D48179"/>
    </row>
    <row r="48180" spans="4:4">
      <c r="D48180"/>
    </row>
    <row r="48181" spans="4:4">
      <c r="D48181"/>
    </row>
    <row r="48182" spans="4:4">
      <c r="D48182"/>
    </row>
    <row r="48183" spans="4:4">
      <c r="D48183"/>
    </row>
    <row r="48184" spans="4:4">
      <c r="D48184"/>
    </row>
    <row r="48185" spans="4:4">
      <c r="D48185"/>
    </row>
    <row r="48186" spans="4:4">
      <c r="D48186"/>
    </row>
    <row r="48187" spans="4:4">
      <c r="D48187"/>
    </row>
    <row r="48188" spans="4:4">
      <c r="D48188"/>
    </row>
    <row r="48189" spans="4:4">
      <c r="D48189"/>
    </row>
    <row r="48190" spans="4:4">
      <c r="D48190"/>
    </row>
    <row r="48191" spans="4:4">
      <c r="D48191"/>
    </row>
    <row r="48192" spans="4:4">
      <c r="D48192"/>
    </row>
    <row r="48193" spans="4:4">
      <c r="D48193"/>
    </row>
    <row r="48194" spans="4:4">
      <c r="D48194"/>
    </row>
    <row r="48195" spans="4:4">
      <c r="D48195"/>
    </row>
    <row r="48196" spans="4:4">
      <c r="D48196"/>
    </row>
    <row r="48197" spans="4:4">
      <c r="D48197"/>
    </row>
    <row r="48198" spans="4:4">
      <c r="D48198"/>
    </row>
    <row r="48199" spans="4:4">
      <c r="D48199"/>
    </row>
    <row r="48200" spans="4:4">
      <c r="D48200"/>
    </row>
    <row r="48201" spans="4:4">
      <c r="D48201"/>
    </row>
    <row r="48202" spans="4:4">
      <c r="D48202"/>
    </row>
    <row r="48203" spans="4:4">
      <c r="D48203"/>
    </row>
    <row r="48204" spans="4:4">
      <c r="D48204"/>
    </row>
    <row r="48205" spans="4:4">
      <c r="D48205"/>
    </row>
    <row r="48206" spans="4:4">
      <c r="D48206"/>
    </row>
    <row r="48207" spans="4:4">
      <c r="D48207"/>
    </row>
    <row r="48208" spans="4:4">
      <c r="D48208"/>
    </row>
    <row r="48209" spans="4:4">
      <c r="D48209"/>
    </row>
    <row r="48210" spans="4:4">
      <c r="D48210"/>
    </row>
    <row r="48211" spans="4:4">
      <c r="D48211"/>
    </row>
    <row r="48212" spans="4:4">
      <c r="D48212"/>
    </row>
    <row r="48213" spans="4:4">
      <c r="D48213"/>
    </row>
    <row r="48214" spans="4:4">
      <c r="D48214"/>
    </row>
    <row r="48215" spans="4:4">
      <c r="D48215"/>
    </row>
    <row r="48216" spans="4:4">
      <c r="D48216"/>
    </row>
    <row r="48217" spans="4:4">
      <c r="D48217"/>
    </row>
    <row r="48218" spans="4:4">
      <c r="D48218"/>
    </row>
    <row r="48219" spans="4:4">
      <c r="D48219"/>
    </row>
    <row r="48220" spans="4:4">
      <c r="D48220"/>
    </row>
    <row r="48221" spans="4:4">
      <c r="D48221"/>
    </row>
    <row r="48222" spans="4:4">
      <c r="D48222"/>
    </row>
    <row r="48223" spans="4:4">
      <c r="D48223"/>
    </row>
    <row r="48224" spans="4:4">
      <c r="D48224"/>
    </row>
    <row r="48225" spans="4:4">
      <c r="D48225"/>
    </row>
    <row r="48226" spans="4:4">
      <c r="D48226"/>
    </row>
    <row r="48227" spans="4:4">
      <c r="D48227"/>
    </row>
    <row r="48228" spans="4:4">
      <c r="D48228"/>
    </row>
    <row r="48229" spans="4:4">
      <c r="D48229"/>
    </row>
    <row r="48230" spans="4:4">
      <c r="D48230"/>
    </row>
    <row r="48231" spans="4:4">
      <c r="D48231"/>
    </row>
    <row r="48232" spans="4:4">
      <c r="D48232"/>
    </row>
    <row r="48233" spans="4:4">
      <c r="D48233"/>
    </row>
    <row r="48234" spans="4:4">
      <c r="D48234"/>
    </row>
    <row r="48235" spans="4:4">
      <c r="D48235"/>
    </row>
    <row r="48236" spans="4:4">
      <c r="D48236"/>
    </row>
    <row r="48237" spans="4:4">
      <c r="D48237"/>
    </row>
    <row r="48238" spans="4:4">
      <c r="D48238"/>
    </row>
    <row r="48239" spans="4:4">
      <c r="D48239"/>
    </row>
    <row r="48240" spans="4:4">
      <c r="D48240"/>
    </row>
    <row r="48241" spans="4:4">
      <c r="D48241"/>
    </row>
    <row r="48242" spans="4:4">
      <c r="D48242"/>
    </row>
    <row r="48243" spans="4:4">
      <c r="D48243"/>
    </row>
    <row r="48244" spans="4:4">
      <c r="D48244"/>
    </row>
    <row r="48245" spans="4:4">
      <c r="D48245"/>
    </row>
    <row r="48246" spans="4:4">
      <c r="D48246"/>
    </row>
    <row r="48247" spans="4:4">
      <c r="D48247"/>
    </row>
    <row r="48248" spans="4:4">
      <c r="D48248"/>
    </row>
    <row r="48249" spans="4:4">
      <c r="D48249"/>
    </row>
    <row r="48250" spans="4:4">
      <c r="D48250"/>
    </row>
    <row r="48251" spans="4:4">
      <c r="D48251"/>
    </row>
    <row r="48252" spans="4:4">
      <c r="D48252"/>
    </row>
    <row r="48253" spans="4:4">
      <c r="D48253"/>
    </row>
    <row r="48254" spans="4:4">
      <c r="D48254"/>
    </row>
    <row r="48255" spans="4:4">
      <c r="D48255"/>
    </row>
    <row r="48256" spans="4:4">
      <c r="D48256"/>
    </row>
    <row r="48257" spans="4:4">
      <c r="D48257"/>
    </row>
    <row r="48258" spans="4:4">
      <c r="D48258"/>
    </row>
    <row r="48259" spans="4:4">
      <c r="D48259"/>
    </row>
    <row r="48260" spans="4:4">
      <c r="D48260"/>
    </row>
    <row r="48261" spans="4:4">
      <c r="D48261"/>
    </row>
    <row r="48262" spans="4:4">
      <c r="D48262"/>
    </row>
    <row r="48263" spans="4:4">
      <c r="D48263"/>
    </row>
    <row r="48264" spans="4:4">
      <c r="D48264"/>
    </row>
    <row r="48265" spans="4:4">
      <c r="D48265"/>
    </row>
    <row r="48266" spans="4:4">
      <c r="D48266"/>
    </row>
    <row r="48267" spans="4:4">
      <c r="D48267"/>
    </row>
    <row r="48268" spans="4:4">
      <c r="D48268"/>
    </row>
    <row r="48269" spans="4:4">
      <c r="D48269"/>
    </row>
    <row r="48270" spans="4:4">
      <c r="D48270"/>
    </row>
    <row r="48271" spans="4:4">
      <c r="D48271"/>
    </row>
    <row r="48272" spans="4:4">
      <c r="D48272"/>
    </row>
    <row r="48273" spans="4:4">
      <c r="D48273"/>
    </row>
    <row r="48274" spans="4:4">
      <c r="D48274"/>
    </row>
    <row r="48275" spans="4:4">
      <c r="D48275"/>
    </row>
    <row r="48276" spans="4:4">
      <c r="D48276"/>
    </row>
    <row r="48277" spans="4:4">
      <c r="D48277"/>
    </row>
    <row r="48278" spans="4:4">
      <c r="D48278"/>
    </row>
    <row r="48279" spans="4:4">
      <c r="D48279"/>
    </row>
    <row r="48280" spans="4:4">
      <c r="D48280"/>
    </row>
    <row r="48281" spans="4:4">
      <c r="D48281"/>
    </row>
    <row r="48282" spans="4:4">
      <c r="D48282"/>
    </row>
    <row r="48283" spans="4:4">
      <c r="D48283"/>
    </row>
    <row r="48284" spans="4:4">
      <c r="D48284"/>
    </row>
    <row r="48285" spans="4:4">
      <c r="D48285"/>
    </row>
    <row r="48286" spans="4:4">
      <c r="D48286"/>
    </row>
    <row r="48287" spans="4:4">
      <c r="D48287"/>
    </row>
    <row r="48288" spans="4:4">
      <c r="D48288"/>
    </row>
    <row r="48289" spans="4:4">
      <c r="D48289"/>
    </row>
    <row r="48290" spans="4:4">
      <c r="D48290"/>
    </row>
    <row r="48291" spans="4:4">
      <c r="D48291"/>
    </row>
    <row r="48292" spans="4:4">
      <c r="D48292"/>
    </row>
    <row r="48293" spans="4:4">
      <c r="D48293"/>
    </row>
    <row r="48294" spans="4:4">
      <c r="D48294"/>
    </row>
    <row r="48295" spans="4:4">
      <c r="D48295"/>
    </row>
    <row r="48296" spans="4:4">
      <c r="D48296"/>
    </row>
    <row r="48297" spans="4:4">
      <c r="D48297"/>
    </row>
    <row r="48298" spans="4:4">
      <c r="D48298"/>
    </row>
    <row r="48299" spans="4:4">
      <c r="D48299"/>
    </row>
    <row r="48300" spans="4:4">
      <c r="D48300"/>
    </row>
    <row r="48301" spans="4:4">
      <c r="D48301"/>
    </row>
    <row r="48302" spans="4:4">
      <c r="D48302"/>
    </row>
    <row r="48303" spans="4:4">
      <c r="D48303"/>
    </row>
    <row r="48304" spans="4:4">
      <c r="D48304"/>
    </row>
    <row r="48305" spans="4:4">
      <c r="D48305"/>
    </row>
    <row r="48306" spans="4:4">
      <c r="D48306"/>
    </row>
    <row r="48307" spans="4:4">
      <c r="D48307"/>
    </row>
    <row r="48308" spans="4:4">
      <c r="D48308"/>
    </row>
    <row r="48309" spans="4:4">
      <c r="D48309"/>
    </row>
    <row r="48310" spans="4:4">
      <c r="D48310"/>
    </row>
    <row r="48311" spans="4:4">
      <c r="D48311"/>
    </row>
    <row r="48312" spans="4:4">
      <c r="D48312"/>
    </row>
    <row r="48313" spans="4:4">
      <c r="D48313"/>
    </row>
    <row r="48314" spans="4:4">
      <c r="D48314"/>
    </row>
    <row r="48315" spans="4:4">
      <c r="D48315"/>
    </row>
    <row r="48316" spans="4:4">
      <c r="D48316"/>
    </row>
    <row r="48317" spans="4:4">
      <c r="D48317"/>
    </row>
    <row r="48318" spans="4:4">
      <c r="D48318"/>
    </row>
    <row r="48319" spans="4:4">
      <c r="D48319"/>
    </row>
    <row r="48320" spans="4:4">
      <c r="D48320"/>
    </row>
    <row r="48321" spans="4:4">
      <c r="D48321"/>
    </row>
    <row r="48322" spans="4:4">
      <c r="D48322"/>
    </row>
    <row r="48323" spans="4:4">
      <c r="D48323"/>
    </row>
    <row r="48324" spans="4:4">
      <c r="D48324"/>
    </row>
    <row r="48325" spans="4:4">
      <c r="D48325"/>
    </row>
    <row r="48326" spans="4:4">
      <c r="D48326"/>
    </row>
    <row r="48327" spans="4:4">
      <c r="D48327"/>
    </row>
    <row r="48328" spans="4:4">
      <c r="D48328"/>
    </row>
    <row r="48329" spans="4:4">
      <c r="D48329"/>
    </row>
    <row r="48330" spans="4:4">
      <c r="D48330"/>
    </row>
    <row r="48331" spans="4:4">
      <c r="D48331"/>
    </row>
    <row r="48332" spans="4:4">
      <c r="D48332"/>
    </row>
    <row r="48333" spans="4:4">
      <c r="D48333"/>
    </row>
    <row r="48334" spans="4:4">
      <c r="D48334"/>
    </row>
    <row r="48335" spans="4:4">
      <c r="D48335"/>
    </row>
    <row r="48336" spans="4:4">
      <c r="D48336"/>
    </row>
    <row r="48337" spans="4:4">
      <c r="D48337"/>
    </row>
    <row r="48338" spans="4:4">
      <c r="D48338"/>
    </row>
    <row r="48339" spans="4:4">
      <c r="D48339"/>
    </row>
    <row r="48340" spans="4:4">
      <c r="D48340"/>
    </row>
    <row r="48341" spans="4:4">
      <c r="D48341"/>
    </row>
    <row r="48342" spans="4:4">
      <c r="D48342"/>
    </row>
    <row r="48343" spans="4:4">
      <c r="D48343"/>
    </row>
    <row r="48344" spans="4:4">
      <c r="D48344"/>
    </row>
    <row r="48345" spans="4:4">
      <c r="D48345"/>
    </row>
    <row r="48346" spans="4:4">
      <c r="D48346"/>
    </row>
    <row r="48347" spans="4:4">
      <c r="D48347"/>
    </row>
    <row r="48348" spans="4:4">
      <c r="D48348"/>
    </row>
    <row r="48349" spans="4:4">
      <c r="D48349"/>
    </row>
    <row r="48350" spans="4:4">
      <c r="D48350"/>
    </row>
    <row r="48351" spans="4:4">
      <c r="D48351"/>
    </row>
    <row r="48352" spans="4:4">
      <c r="D48352"/>
    </row>
    <row r="48353" spans="4:4">
      <c r="D48353"/>
    </row>
    <row r="48354" spans="4:4">
      <c r="D48354"/>
    </row>
    <row r="48355" spans="4:4">
      <c r="D48355"/>
    </row>
    <row r="48356" spans="4:4">
      <c r="D48356"/>
    </row>
    <row r="48357" spans="4:4">
      <c r="D48357"/>
    </row>
    <row r="48358" spans="4:4">
      <c r="D48358"/>
    </row>
    <row r="48359" spans="4:4">
      <c r="D48359"/>
    </row>
    <row r="48360" spans="4:4">
      <c r="D48360"/>
    </row>
    <row r="48361" spans="4:4">
      <c r="D48361"/>
    </row>
    <row r="48362" spans="4:4">
      <c r="D48362"/>
    </row>
    <row r="48363" spans="4:4">
      <c r="D48363"/>
    </row>
    <row r="48364" spans="4:4">
      <c r="D48364"/>
    </row>
    <row r="48365" spans="4:4">
      <c r="D48365"/>
    </row>
    <row r="48366" spans="4:4">
      <c r="D48366"/>
    </row>
    <row r="48367" spans="4:4">
      <c r="D48367"/>
    </row>
    <row r="48368" spans="4:4">
      <c r="D48368"/>
    </row>
    <row r="48369" spans="4:4">
      <c r="D48369"/>
    </row>
    <row r="48370" spans="4:4">
      <c r="D48370"/>
    </row>
    <row r="48371" spans="4:4">
      <c r="D48371"/>
    </row>
    <row r="48372" spans="4:4">
      <c r="D48372"/>
    </row>
    <row r="48373" spans="4:4">
      <c r="D48373"/>
    </row>
    <row r="48374" spans="4:4">
      <c r="D48374"/>
    </row>
    <row r="48375" spans="4:4">
      <c r="D48375"/>
    </row>
    <row r="48376" spans="4:4">
      <c r="D48376"/>
    </row>
    <row r="48377" spans="4:4">
      <c r="D48377"/>
    </row>
    <row r="48378" spans="4:4">
      <c r="D48378"/>
    </row>
    <row r="48379" spans="4:4">
      <c r="D48379"/>
    </row>
    <row r="48380" spans="4:4">
      <c r="D48380"/>
    </row>
    <row r="48381" spans="4:4">
      <c r="D48381"/>
    </row>
    <row r="48382" spans="4:4">
      <c r="D48382"/>
    </row>
    <row r="48383" spans="4:4">
      <c r="D48383"/>
    </row>
    <row r="48384" spans="4:4">
      <c r="D48384"/>
    </row>
    <row r="48385" spans="4:4">
      <c r="D48385"/>
    </row>
    <row r="48386" spans="4:4">
      <c r="D48386"/>
    </row>
    <row r="48387" spans="4:4">
      <c r="D48387"/>
    </row>
    <row r="48388" spans="4:4">
      <c r="D48388"/>
    </row>
    <row r="48389" spans="4:4">
      <c r="D48389"/>
    </row>
    <row r="48390" spans="4:4">
      <c r="D48390"/>
    </row>
    <row r="48391" spans="4:4">
      <c r="D48391"/>
    </row>
    <row r="48392" spans="4:4">
      <c r="D48392"/>
    </row>
    <row r="48393" spans="4:4">
      <c r="D48393"/>
    </row>
    <row r="48394" spans="4:4">
      <c r="D48394"/>
    </row>
    <row r="48395" spans="4:4">
      <c r="D48395"/>
    </row>
    <row r="48396" spans="4:4">
      <c r="D48396"/>
    </row>
    <row r="48397" spans="4:4">
      <c r="D48397"/>
    </row>
    <row r="48398" spans="4:4">
      <c r="D48398"/>
    </row>
    <row r="48399" spans="4:4">
      <c r="D48399"/>
    </row>
    <row r="48400" spans="4:4">
      <c r="D48400"/>
    </row>
    <row r="48401" spans="4:4">
      <c r="D48401"/>
    </row>
    <row r="48402" spans="4:4">
      <c r="D48402"/>
    </row>
    <row r="48403" spans="4:4">
      <c r="D48403"/>
    </row>
    <row r="48404" spans="4:4">
      <c r="D48404"/>
    </row>
    <row r="48405" spans="4:4">
      <c r="D48405"/>
    </row>
    <row r="48406" spans="4:4">
      <c r="D48406"/>
    </row>
    <row r="48407" spans="4:4">
      <c r="D48407"/>
    </row>
    <row r="48408" spans="4:4">
      <c r="D48408"/>
    </row>
    <row r="48409" spans="4:4">
      <c r="D48409"/>
    </row>
    <row r="48410" spans="4:4">
      <c r="D48410"/>
    </row>
    <row r="48411" spans="4:4">
      <c r="D48411"/>
    </row>
    <row r="48412" spans="4:4">
      <c r="D48412"/>
    </row>
    <row r="48413" spans="4:4">
      <c r="D48413"/>
    </row>
    <row r="48414" spans="4:4">
      <c r="D48414"/>
    </row>
    <row r="48415" spans="4:4">
      <c r="D48415"/>
    </row>
    <row r="48416" spans="4:4">
      <c r="D48416"/>
    </row>
    <row r="48417" spans="4:4">
      <c r="D48417"/>
    </row>
    <row r="48418" spans="4:4">
      <c r="D48418"/>
    </row>
    <row r="48419" spans="4:4">
      <c r="D48419"/>
    </row>
    <row r="48420" spans="4:4">
      <c r="D48420"/>
    </row>
    <row r="48421" spans="4:4">
      <c r="D48421"/>
    </row>
    <row r="48422" spans="4:4">
      <c r="D48422"/>
    </row>
    <row r="48423" spans="4:4">
      <c r="D48423"/>
    </row>
    <row r="48424" spans="4:4">
      <c r="D48424"/>
    </row>
    <row r="48425" spans="4:4">
      <c r="D48425"/>
    </row>
    <row r="48426" spans="4:4">
      <c r="D48426"/>
    </row>
    <row r="48427" spans="4:4">
      <c r="D48427"/>
    </row>
    <row r="48428" spans="4:4">
      <c r="D48428"/>
    </row>
    <row r="48429" spans="4:4">
      <c r="D48429"/>
    </row>
    <row r="48430" spans="4:4">
      <c r="D48430"/>
    </row>
    <row r="48431" spans="4:4">
      <c r="D48431"/>
    </row>
    <row r="48432" spans="4:4">
      <c r="D48432"/>
    </row>
    <row r="48433" spans="4:4">
      <c r="D48433"/>
    </row>
    <row r="48434" spans="4:4">
      <c r="D48434"/>
    </row>
    <row r="48435" spans="4:4">
      <c r="D48435"/>
    </row>
    <row r="48436" spans="4:4">
      <c r="D48436"/>
    </row>
    <row r="48437" spans="4:4">
      <c r="D48437"/>
    </row>
    <row r="48438" spans="4:4">
      <c r="D48438"/>
    </row>
    <row r="48439" spans="4:4">
      <c r="D48439"/>
    </row>
    <row r="48440" spans="4:4">
      <c r="D48440"/>
    </row>
    <row r="48441" spans="4:4">
      <c r="D48441"/>
    </row>
    <row r="48442" spans="4:4">
      <c r="D48442"/>
    </row>
    <row r="48443" spans="4:4">
      <c r="D48443"/>
    </row>
    <row r="48444" spans="4:4">
      <c r="D48444"/>
    </row>
    <row r="48445" spans="4:4">
      <c r="D48445"/>
    </row>
    <row r="48446" spans="4:4">
      <c r="D48446"/>
    </row>
    <row r="48447" spans="4:4">
      <c r="D48447"/>
    </row>
    <row r="48448" spans="4:4">
      <c r="D48448"/>
    </row>
    <row r="48449" spans="4:4">
      <c r="D48449"/>
    </row>
    <row r="48450" spans="4:4">
      <c r="D48450"/>
    </row>
    <row r="48451" spans="4:4">
      <c r="D48451"/>
    </row>
    <row r="48452" spans="4:4">
      <c r="D48452"/>
    </row>
    <row r="48453" spans="4:4">
      <c r="D48453"/>
    </row>
    <row r="48454" spans="4:4">
      <c r="D48454"/>
    </row>
    <row r="48455" spans="4:4">
      <c r="D48455"/>
    </row>
    <row r="48456" spans="4:4">
      <c r="D48456"/>
    </row>
    <row r="48457" spans="4:4">
      <c r="D48457"/>
    </row>
    <row r="48458" spans="4:4">
      <c r="D48458"/>
    </row>
    <row r="48459" spans="4:4">
      <c r="D48459"/>
    </row>
    <row r="48460" spans="4:4">
      <c r="D48460"/>
    </row>
    <row r="48461" spans="4:4">
      <c r="D48461"/>
    </row>
    <row r="48462" spans="4:4">
      <c r="D48462"/>
    </row>
    <row r="48463" spans="4:4">
      <c r="D48463"/>
    </row>
    <row r="48464" spans="4:4">
      <c r="D48464"/>
    </row>
    <row r="48465" spans="4:4">
      <c r="D48465"/>
    </row>
    <row r="48466" spans="4:4">
      <c r="D48466"/>
    </row>
    <row r="48467" spans="4:4">
      <c r="D48467"/>
    </row>
    <row r="48468" spans="4:4">
      <c r="D48468"/>
    </row>
    <row r="48469" spans="4:4">
      <c r="D48469"/>
    </row>
    <row r="48470" spans="4:4">
      <c r="D48470"/>
    </row>
    <row r="48471" spans="4:4">
      <c r="D48471"/>
    </row>
    <row r="48472" spans="4:4">
      <c r="D48472"/>
    </row>
    <row r="48473" spans="4:4">
      <c r="D48473"/>
    </row>
    <row r="48474" spans="4:4">
      <c r="D48474"/>
    </row>
    <row r="48475" spans="4:4">
      <c r="D48475"/>
    </row>
    <row r="48476" spans="4:4">
      <c r="D48476"/>
    </row>
    <row r="48477" spans="4:4">
      <c r="D48477"/>
    </row>
    <row r="48478" spans="4:4">
      <c r="D48478"/>
    </row>
    <row r="48479" spans="4:4">
      <c r="D48479"/>
    </row>
    <row r="48480" spans="4:4">
      <c r="D48480"/>
    </row>
    <row r="48481" spans="4:4">
      <c r="D48481"/>
    </row>
    <row r="48482" spans="4:4">
      <c r="D48482"/>
    </row>
    <row r="48483" spans="4:4">
      <c r="D48483"/>
    </row>
    <row r="48484" spans="4:4">
      <c r="D48484"/>
    </row>
    <row r="48485" spans="4:4">
      <c r="D48485"/>
    </row>
    <row r="48486" spans="4:4">
      <c r="D48486"/>
    </row>
    <row r="48487" spans="4:4">
      <c r="D48487"/>
    </row>
    <row r="48488" spans="4:4">
      <c r="D48488"/>
    </row>
    <row r="48489" spans="4:4">
      <c r="D48489"/>
    </row>
    <row r="48490" spans="4:4">
      <c r="D48490"/>
    </row>
    <row r="48491" spans="4:4">
      <c r="D48491"/>
    </row>
    <row r="48492" spans="4:4">
      <c r="D48492"/>
    </row>
    <row r="48493" spans="4:4">
      <c r="D48493"/>
    </row>
    <row r="48494" spans="4:4">
      <c r="D48494"/>
    </row>
    <row r="48495" spans="4:4">
      <c r="D48495"/>
    </row>
    <row r="48496" spans="4:4">
      <c r="D48496"/>
    </row>
    <row r="48497" spans="4:4">
      <c r="D48497"/>
    </row>
    <row r="48498" spans="4:4">
      <c r="D48498"/>
    </row>
    <row r="48499" spans="4:4">
      <c r="D48499"/>
    </row>
    <row r="48500" spans="4:4">
      <c r="D48500"/>
    </row>
    <row r="48501" spans="4:4">
      <c r="D48501"/>
    </row>
    <row r="48502" spans="4:4">
      <c r="D48502"/>
    </row>
    <row r="48503" spans="4:4">
      <c r="D48503"/>
    </row>
    <row r="48504" spans="4:4">
      <c r="D48504"/>
    </row>
    <row r="48505" spans="4:4">
      <c r="D48505"/>
    </row>
    <row r="48506" spans="4:4">
      <c r="D48506"/>
    </row>
    <row r="48507" spans="4:4">
      <c r="D48507"/>
    </row>
    <row r="48508" spans="4:4">
      <c r="D48508"/>
    </row>
    <row r="48509" spans="4:4">
      <c r="D48509"/>
    </row>
    <row r="48510" spans="4:4">
      <c r="D48510"/>
    </row>
    <row r="48511" spans="4:4">
      <c r="D48511"/>
    </row>
    <row r="48512" spans="4:4">
      <c r="D48512"/>
    </row>
    <row r="48513" spans="4:4">
      <c r="D48513"/>
    </row>
    <row r="48514" spans="4:4">
      <c r="D48514"/>
    </row>
    <row r="48515" spans="4:4">
      <c r="D48515"/>
    </row>
    <row r="48516" spans="4:4">
      <c r="D48516"/>
    </row>
    <row r="48517" spans="4:4">
      <c r="D48517"/>
    </row>
    <row r="48518" spans="4:4">
      <c r="D48518"/>
    </row>
    <row r="48519" spans="4:4">
      <c r="D48519"/>
    </row>
    <row r="48520" spans="4:4">
      <c r="D48520"/>
    </row>
    <row r="48521" spans="4:4">
      <c r="D48521"/>
    </row>
    <row r="48522" spans="4:4">
      <c r="D48522"/>
    </row>
    <row r="48523" spans="4:4">
      <c r="D48523"/>
    </row>
    <row r="48524" spans="4:4">
      <c r="D48524"/>
    </row>
    <row r="48525" spans="4:4">
      <c r="D48525"/>
    </row>
    <row r="48526" spans="4:4">
      <c r="D48526"/>
    </row>
    <row r="48527" spans="4:4">
      <c r="D48527"/>
    </row>
    <row r="48528" spans="4:4">
      <c r="D48528"/>
    </row>
    <row r="48529" spans="4:4">
      <c r="D48529"/>
    </row>
    <row r="48530" spans="4:4">
      <c r="D48530"/>
    </row>
    <row r="48531" spans="4:4">
      <c r="D48531"/>
    </row>
    <row r="48532" spans="4:4">
      <c r="D48532"/>
    </row>
    <row r="48533" spans="4:4">
      <c r="D48533"/>
    </row>
    <row r="48534" spans="4:4">
      <c r="D48534"/>
    </row>
    <row r="48535" spans="4:4">
      <c r="D48535"/>
    </row>
    <row r="48536" spans="4:4">
      <c r="D48536"/>
    </row>
    <row r="48537" spans="4:4">
      <c r="D48537"/>
    </row>
    <row r="48538" spans="4:4">
      <c r="D48538"/>
    </row>
    <row r="48539" spans="4:4">
      <c r="D48539"/>
    </row>
    <row r="48540" spans="4:4">
      <c r="D48540"/>
    </row>
    <row r="48541" spans="4:4">
      <c r="D48541"/>
    </row>
    <row r="48542" spans="4:4">
      <c r="D48542"/>
    </row>
    <row r="48543" spans="4:4">
      <c r="D48543"/>
    </row>
    <row r="48544" spans="4:4">
      <c r="D48544"/>
    </row>
    <row r="48545" spans="4:4">
      <c r="D48545"/>
    </row>
    <row r="48546" spans="4:4">
      <c r="D48546"/>
    </row>
    <row r="48547" spans="4:4">
      <c r="D48547"/>
    </row>
    <row r="48548" spans="4:4">
      <c r="D48548"/>
    </row>
    <row r="48549" spans="4:4">
      <c r="D48549"/>
    </row>
    <row r="48550" spans="4:4">
      <c r="D48550"/>
    </row>
    <row r="48551" spans="4:4">
      <c r="D48551"/>
    </row>
    <row r="48552" spans="4:4">
      <c r="D48552"/>
    </row>
    <row r="48553" spans="4:4">
      <c r="D48553"/>
    </row>
    <row r="48554" spans="4:4">
      <c r="D48554"/>
    </row>
    <row r="48555" spans="4:4">
      <c r="D48555"/>
    </row>
    <row r="48556" spans="4:4">
      <c r="D48556"/>
    </row>
    <row r="48557" spans="4:4">
      <c r="D48557"/>
    </row>
    <row r="48558" spans="4:4">
      <c r="D48558"/>
    </row>
    <row r="48559" spans="4:4">
      <c r="D48559"/>
    </row>
    <row r="48560" spans="4:4">
      <c r="D48560"/>
    </row>
    <row r="48561" spans="4:4">
      <c r="D48561"/>
    </row>
    <row r="48562" spans="4:4">
      <c r="D48562"/>
    </row>
    <row r="48563" spans="4:4">
      <c r="D48563"/>
    </row>
    <row r="48564" spans="4:4">
      <c r="D48564"/>
    </row>
    <row r="48565" spans="4:4">
      <c r="D48565"/>
    </row>
    <row r="48566" spans="4:4">
      <c r="D48566"/>
    </row>
    <row r="48567" spans="4:4">
      <c r="D48567"/>
    </row>
    <row r="48568" spans="4:4">
      <c r="D48568"/>
    </row>
    <row r="48569" spans="4:4">
      <c r="D48569"/>
    </row>
    <row r="48570" spans="4:4">
      <c r="D48570"/>
    </row>
    <row r="48571" spans="4:4">
      <c r="D48571"/>
    </row>
    <row r="48572" spans="4:4">
      <c r="D48572"/>
    </row>
    <row r="48573" spans="4:4">
      <c r="D48573"/>
    </row>
    <row r="48574" spans="4:4">
      <c r="D48574"/>
    </row>
    <row r="48575" spans="4:4">
      <c r="D48575"/>
    </row>
    <row r="48576" spans="4:4">
      <c r="D48576"/>
    </row>
    <row r="48577" spans="4:4">
      <c r="D48577"/>
    </row>
    <row r="48578" spans="4:4">
      <c r="D48578"/>
    </row>
    <row r="48579" spans="4:4">
      <c r="D48579"/>
    </row>
    <row r="48580" spans="4:4">
      <c r="D48580"/>
    </row>
    <row r="48581" spans="4:4">
      <c r="D48581"/>
    </row>
    <row r="48582" spans="4:4">
      <c r="D48582"/>
    </row>
    <row r="48583" spans="4:4">
      <c r="D48583"/>
    </row>
    <row r="48584" spans="4:4">
      <c r="D48584"/>
    </row>
    <row r="48585" spans="4:4">
      <c r="D48585"/>
    </row>
    <row r="48586" spans="4:4">
      <c r="D48586"/>
    </row>
    <row r="48587" spans="4:4">
      <c r="D48587"/>
    </row>
    <row r="48588" spans="4:4">
      <c r="D48588"/>
    </row>
    <row r="48589" spans="4:4">
      <c r="D48589"/>
    </row>
    <row r="48590" spans="4:4">
      <c r="D48590"/>
    </row>
    <row r="48591" spans="4:4">
      <c r="D48591"/>
    </row>
    <row r="48592" spans="4:4">
      <c r="D48592"/>
    </row>
    <row r="48593" spans="4:4">
      <c r="D48593"/>
    </row>
    <row r="48594" spans="4:4">
      <c r="D48594"/>
    </row>
    <row r="48595" spans="4:4">
      <c r="D48595"/>
    </row>
    <row r="48596" spans="4:4">
      <c r="D48596"/>
    </row>
    <row r="48597" spans="4:4">
      <c r="D48597"/>
    </row>
    <row r="48598" spans="4:4">
      <c r="D48598"/>
    </row>
    <row r="48599" spans="4:4">
      <c r="D48599"/>
    </row>
    <row r="48600" spans="4:4">
      <c r="D48600"/>
    </row>
    <row r="48601" spans="4:4">
      <c r="D48601"/>
    </row>
    <row r="48602" spans="4:4">
      <c r="D48602"/>
    </row>
    <row r="48603" spans="4:4">
      <c r="D48603"/>
    </row>
    <row r="48604" spans="4:4">
      <c r="D48604"/>
    </row>
    <row r="48605" spans="4:4">
      <c r="D48605"/>
    </row>
    <row r="48606" spans="4:4">
      <c r="D48606"/>
    </row>
    <row r="48607" spans="4:4">
      <c r="D48607"/>
    </row>
    <row r="48608" spans="4:4">
      <c r="D48608"/>
    </row>
    <row r="48609" spans="4:4">
      <c r="D48609"/>
    </row>
    <row r="48610" spans="4:4">
      <c r="D48610"/>
    </row>
    <row r="48611" spans="4:4">
      <c r="D48611"/>
    </row>
    <row r="48612" spans="4:4">
      <c r="D48612"/>
    </row>
    <row r="48613" spans="4:4">
      <c r="D48613"/>
    </row>
    <row r="48614" spans="4:4">
      <c r="D48614"/>
    </row>
    <row r="48615" spans="4:4">
      <c r="D48615"/>
    </row>
    <row r="48616" spans="4:4">
      <c r="D48616"/>
    </row>
    <row r="48617" spans="4:4">
      <c r="D48617"/>
    </row>
    <row r="48618" spans="4:4">
      <c r="D48618"/>
    </row>
    <row r="48619" spans="4:4">
      <c r="D48619"/>
    </row>
    <row r="48620" spans="4:4">
      <c r="D48620"/>
    </row>
    <row r="48621" spans="4:4">
      <c r="D48621"/>
    </row>
    <row r="48622" spans="4:4">
      <c r="D48622"/>
    </row>
    <row r="48623" spans="4:4">
      <c r="D48623"/>
    </row>
    <row r="48624" spans="4:4">
      <c r="D48624"/>
    </row>
    <row r="48625" spans="4:4">
      <c r="D48625"/>
    </row>
    <row r="48626" spans="4:4">
      <c r="D48626"/>
    </row>
    <row r="48627" spans="4:4">
      <c r="D48627"/>
    </row>
    <row r="48628" spans="4:4">
      <c r="D48628"/>
    </row>
    <row r="48629" spans="4:4">
      <c r="D48629"/>
    </row>
    <row r="48630" spans="4:4">
      <c r="D48630"/>
    </row>
    <row r="48631" spans="4:4">
      <c r="D48631"/>
    </row>
    <row r="48632" spans="4:4">
      <c r="D48632"/>
    </row>
    <row r="48633" spans="4:4">
      <c r="D48633"/>
    </row>
    <row r="48634" spans="4:4">
      <c r="D48634"/>
    </row>
    <row r="48635" spans="4:4">
      <c r="D48635"/>
    </row>
    <row r="48636" spans="4:4">
      <c r="D48636"/>
    </row>
    <row r="48637" spans="4:4">
      <c r="D48637"/>
    </row>
    <row r="48638" spans="4:4">
      <c r="D48638"/>
    </row>
    <row r="48639" spans="4:4">
      <c r="D48639"/>
    </row>
    <row r="48640" spans="4:4">
      <c r="D48640"/>
    </row>
    <row r="48641" spans="4:4">
      <c r="D48641"/>
    </row>
    <row r="48642" spans="4:4">
      <c r="D48642"/>
    </row>
    <row r="48643" spans="4:4">
      <c r="D48643"/>
    </row>
    <row r="48644" spans="4:4">
      <c r="D48644"/>
    </row>
    <row r="48645" spans="4:4">
      <c r="D48645"/>
    </row>
    <row r="48646" spans="4:4">
      <c r="D48646"/>
    </row>
    <row r="48647" spans="4:4">
      <c r="D48647"/>
    </row>
    <row r="48648" spans="4:4">
      <c r="D48648"/>
    </row>
    <row r="48649" spans="4:4">
      <c r="D48649"/>
    </row>
    <row r="48650" spans="4:4">
      <c r="D48650"/>
    </row>
    <row r="48651" spans="4:4">
      <c r="D48651"/>
    </row>
    <row r="48652" spans="4:4">
      <c r="D48652"/>
    </row>
    <row r="48653" spans="4:4">
      <c r="D48653"/>
    </row>
    <row r="48654" spans="4:4">
      <c r="D48654"/>
    </row>
    <row r="48655" spans="4:4">
      <c r="D48655"/>
    </row>
    <row r="48656" spans="4:4">
      <c r="D48656"/>
    </row>
    <row r="48657" spans="4:4">
      <c r="D48657"/>
    </row>
    <row r="48658" spans="4:4">
      <c r="D48658"/>
    </row>
    <row r="48659" spans="4:4">
      <c r="D48659"/>
    </row>
    <row r="48660" spans="4:4">
      <c r="D48660"/>
    </row>
    <row r="48661" spans="4:4">
      <c r="D48661"/>
    </row>
    <row r="48662" spans="4:4">
      <c r="D48662"/>
    </row>
    <row r="48663" spans="4:4">
      <c r="D48663"/>
    </row>
    <row r="48664" spans="4:4">
      <c r="D48664"/>
    </row>
    <row r="48665" spans="4:4">
      <c r="D48665"/>
    </row>
    <row r="48666" spans="4:4">
      <c r="D48666"/>
    </row>
    <row r="48667" spans="4:4">
      <c r="D48667"/>
    </row>
    <row r="48668" spans="4:4">
      <c r="D48668"/>
    </row>
    <row r="48669" spans="4:4">
      <c r="D48669"/>
    </row>
    <row r="48670" spans="4:4">
      <c r="D48670"/>
    </row>
    <row r="48671" spans="4:4">
      <c r="D48671"/>
    </row>
    <row r="48672" spans="4:4">
      <c r="D48672"/>
    </row>
    <row r="48673" spans="4:4">
      <c r="D48673"/>
    </row>
    <row r="48674" spans="4:4">
      <c r="D48674"/>
    </row>
    <row r="48675" spans="4:4">
      <c r="D48675"/>
    </row>
    <row r="48676" spans="4:4">
      <c r="D48676"/>
    </row>
    <row r="48677" spans="4:4">
      <c r="D48677"/>
    </row>
    <row r="48678" spans="4:4">
      <c r="D48678"/>
    </row>
    <row r="48679" spans="4:4">
      <c r="D48679"/>
    </row>
    <row r="48680" spans="4:4">
      <c r="D48680"/>
    </row>
    <row r="48681" spans="4:4">
      <c r="D48681"/>
    </row>
    <row r="48682" spans="4:4">
      <c r="D48682"/>
    </row>
    <row r="48683" spans="4:4">
      <c r="D48683"/>
    </row>
    <row r="48684" spans="4:4">
      <c r="D48684"/>
    </row>
    <row r="48685" spans="4:4">
      <c r="D48685"/>
    </row>
    <row r="48686" spans="4:4">
      <c r="D48686"/>
    </row>
    <row r="48687" spans="4:4">
      <c r="D48687"/>
    </row>
    <row r="48688" spans="4:4">
      <c r="D48688"/>
    </row>
    <row r="48689" spans="4:4">
      <c r="D48689"/>
    </row>
    <row r="48690" spans="4:4">
      <c r="D48690"/>
    </row>
    <row r="48691" spans="4:4">
      <c r="D48691"/>
    </row>
    <row r="48692" spans="4:4">
      <c r="D48692"/>
    </row>
    <row r="48693" spans="4:4">
      <c r="D48693"/>
    </row>
    <row r="48694" spans="4:4">
      <c r="D48694"/>
    </row>
    <row r="48695" spans="4:4">
      <c r="D48695"/>
    </row>
    <row r="48696" spans="4:4">
      <c r="D48696"/>
    </row>
    <row r="48697" spans="4:4">
      <c r="D48697"/>
    </row>
    <row r="48698" spans="4:4">
      <c r="D48698"/>
    </row>
    <row r="48699" spans="4:4">
      <c r="D48699"/>
    </row>
    <row r="48700" spans="4:4">
      <c r="D48700"/>
    </row>
    <row r="48701" spans="4:4">
      <c r="D48701"/>
    </row>
    <row r="48702" spans="4:4">
      <c r="D48702"/>
    </row>
    <row r="48703" spans="4:4">
      <c r="D48703"/>
    </row>
    <row r="48704" spans="4:4">
      <c r="D48704"/>
    </row>
    <row r="48705" spans="4:4">
      <c r="D48705"/>
    </row>
    <row r="48706" spans="4:4">
      <c r="D48706"/>
    </row>
    <row r="48707" spans="4:4">
      <c r="D48707"/>
    </row>
    <row r="48708" spans="4:4">
      <c r="D48708"/>
    </row>
    <row r="48709" spans="4:4">
      <c r="D48709"/>
    </row>
    <row r="48710" spans="4:4">
      <c r="D48710"/>
    </row>
    <row r="48711" spans="4:4">
      <c r="D48711"/>
    </row>
    <row r="48712" spans="4:4">
      <c r="D48712"/>
    </row>
    <row r="48713" spans="4:4">
      <c r="D48713"/>
    </row>
    <row r="48714" spans="4:4">
      <c r="D48714"/>
    </row>
    <row r="48715" spans="4:4">
      <c r="D48715"/>
    </row>
    <row r="48716" spans="4:4">
      <c r="D48716"/>
    </row>
    <row r="48717" spans="4:4">
      <c r="D48717"/>
    </row>
    <row r="48718" spans="4:4">
      <c r="D48718"/>
    </row>
    <row r="48719" spans="4:4">
      <c r="D48719"/>
    </row>
    <row r="48720" spans="4:4">
      <c r="D48720"/>
    </row>
    <row r="48721" spans="4:4">
      <c r="D48721"/>
    </row>
    <row r="48722" spans="4:4">
      <c r="D48722"/>
    </row>
    <row r="48723" spans="4:4">
      <c r="D48723"/>
    </row>
    <row r="48724" spans="4:4">
      <c r="D48724"/>
    </row>
    <row r="48725" spans="4:4">
      <c r="D48725"/>
    </row>
    <row r="48726" spans="4:4">
      <c r="D48726"/>
    </row>
    <row r="48727" spans="4:4">
      <c r="D48727"/>
    </row>
    <row r="48728" spans="4:4">
      <c r="D48728"/>
    </row>
    <row r="48729" spans="4:4">
      <c r="D48729"/>
    </row>
    <row r="48730" spans="4:4">
      <c r="D48730"/>
    </row>
    <row r="48731" spans="4:4">
      <c r="D48731"/>
    </row>
    <row r="48732" spans="4:4">
      <c r="D48732"/>
    </row>
    <row r="48733" spans="4:4">
      <c r="D48733"/>
    </row>
    <row r="48734" spans="4:4">
      <c r="D48734"/>
    </row>
    <row r="48735" spans="4:4">
      <c r="D48735"/>
    </row>
    <row r="48736" spans="4:4">
      <c r="D48736"/>
    </row>
    <row r="48737" spans="4:4">
      <c r="D48737"/>
    </row>
    <row r="48738" spans="4:4">
      <c r="D48738"/>
    </row>
    <row r="48739" spans="4:4">
      <c r="D48739"/>
    </row>
    <row r="48740" spans="4:4">
      <c r="D48740"/>
    </row>
    <row r="48741" spans="4:4">
      <c r="D48741"/>
    </row>
    <row r="48742" spans="4:4">
      <c r="D48742"/>
    </row>
    <row r="48743" spans="4:4">
      <c r="D48743"/>
    </row>
    <row r="48744" spans="4:4">
      <c r="D48744"/>
    </row>
    <row r="48745" spans="4:4">
      <c r="D48745"/>
    </row>
    <row r="48746" spans="4:4">
      <c r="D48746"/>
    </row>
    <row r="48747" spans="4:4">
      <c r="D48747"/>
    </row>
    <row r="48748" spans="4:4">
      <c r="D48748"/>
    </row>
    <row r="48749" spans="4:4">
      <c r="D48749"/>
    </row>
    <row r="48750" spans="4:4">
      <c r="D48750"/>
    </row>
    <row r="48751" spans="4:4">
      <c r="D48751"/>
    </row>
    <row r="48752" spans="4:4">
      <c r="D48752"/>
    </row>
    <row r="48753" spans="4:4">
      <c r="D48753"/>
    </row>
    <row r="48754" spans="4:4">
      <c r="D48754"/>
    </row>
    <row r="48755" spans="4:4">
      <c r="D48755"/>
    </row>
    <row r="48756" spans="4:4">
      <c r="D48756"/>
    </row>
    <row r="48757" spans="4:4">
      <c r="D48757"/>
    </row>
    <row r="48758" spans="4:4">
      <c r="D48758"/>
    </row>
    <row r="48759" spans="4:4">
      <c r="D48759"/>
    </row>
    <row r="48760" spans="4:4">
      <c r="D48760"/>
    </row>
    <row r="48761" spans="4:4">
      <c r="D48761"/>
    </row>
    <row r="48762" spans="4:4">
      <c r="D48762"/>
    </row>
    <row r="48763" spans="4:4">
      <c r="D48763"/>
    </row>
    <row r="48764" spans="4:4">
      <c r="D48764"/>
    </row>
    <row r="48765" spans="4:4">
      <c r="D48765"/>
    </row>
    <row r="48766" spans="4:4">
      <c r="D48766"/>
    </row>
    <row r="48767" spans="4:4">
      <c r="D48767"/>
    </row>
    <row r="48768" spans="4:4">
      <c r="D48768"/>
    </row>
    <row r="48769" spans="4:4">
      <c r="D48769"/>
    </row>
    <row r="48770" spans="4:4">
      <c r="D48770"/>
    </row>
    <row r="48771" spans="4:4">
      <c r="D48771"/>
    </row>
    <row r="48772" spans="4:4">
      <c r="D48772"/>
    </row>
    <row r="48773" spans="4:4">
      <c r="D48773"/>
    </row>
    <row r="48774" spans="4:4">
      <c r="D48774"/>
    </row>
    <row r="48775" spans="4:4">
      <c r="D48775"/>
    </row>
    <row r="48776" spans="4:4">
      <c r="D48776"/>
    </row>
    <row r="48777" spans="4:4">
      <c r="D48777"/>
    </row>
    <row r="48778" spans="4:4">
      <c r="D48778"/>
    </row>
    <row r="48779" spans="4:4">
      <c r="D48779"/>
    </row>
    <row r="48780" spans="4:4">
      <c r="D48780"/>
    </row>
    <row r="48781" spans="4:4">
      <c r="D48781"/>
    </row>
    <row r="48782" spans="4:4">
      <c r="D48782"/>
    </row>
    <row r="48783" spans="4:4">
      <c r="D48783"/>
    </row>
    <row r="48784" spans="4:4">
      <c r="D48784"/>
    </row>
    <row r="48785" spans="4:4">
      <c r="D48785"/>
    </row>
    <row r="48786" spans="4:4">
      <c r="D48786"/>
    </row>
    <row r="48787" spans="4:4">
      <c r="D48787"/>
    </row>
    <row r="48788" spans="4:4">
      <c r="D48788"/>
    </row>
    <row r="48789" spans="4:4">
      <c r="D48789"/>
    </row>
    <row r="48790" spans="4:4">
      <c r="D48790"/>
    </row>
    <row r="48791" spans="4:4">
      <c r="D48791"/>
    </row>
    <row r="48792" spans="4:4">
      <c r="D48792"/>
    </row>
    <row r="48793" spans="4:4">
      <c r="D48793"/>
    </row>
    <row r="48794" spans="4:4">
      <c r="D48794"/>
    </row>
    <row r="48795" spans="4:4">
      <c r="D48795"/>
    </row>
    <row r="48796" spans="4:4">
      <c r="D48796"/>
    </row>
    <row r="48797" spans="4:4">
      <c r="D48797"/>
    </row>
    <row r="48798" spans="4:4">
      <c r="D48798"/>
    </row>
    <row r="48799" spans="4:4">
      <c r="D48799"/>
    </row>
    <row r="48800" spans="4:4">
      <c r="D48800"/>
    </row>
    <row r="48801" spans="4:4">
      <c r="D48801"/>
    </row>
    <row r="48802" spans="4:4">
      <c r="D48802"/>
    </row>
    <row r="48803" spans="4:4">
      <c r="D48803"/>
    </row>
    <row r="48804" spans="4:4">
      <c r="D48804"/>
    </row>
    <row r="48805" spans="4:4">
      <c r="D48805"/>
    </row>
    <row r="48806" spans="4:4">
      <c r="D48806"/>
    </row>
    <row r="48807" spans="4:4">
      <c r="D48807"/>
    </row>
    <row r="48808" spans="4:4">
      <c r="D48808"/>
    </row>
    <row r="48809" spans="4:4">
      <c r="D48809"/>
    </row>
    <row r="48810" spans="4:4">
      <c r="D48810"/>
    </row>
    <row r="48811" spans="4:4">
      <c r="D48811"/>
    </row>
    <row r="48812" spans="4:4">
      <c r="D48812"/>
    </row>
    <row r="48813" spans="4:4">
      <c r="D48813"/>
    </row>
    <row r="48814" spans="4:4">
      <c r="D48814"/>
    </row>
    <row r="48815" spans="4:4">
      <c r="D48815"/>
    </row>
    <row r="48816" spans="4:4">
      <c r="D48816"/>
    </row>
    <row r="48817" spans="4:4">
      <c r="D48817"/>
    </row>
    <row r="48818" spans="4:4">
      <c r="D48818"/>
    </row>
    <row r="48819" spans="4:4">
      <c r="D48819"/>
    </row>
    <row r="48820" spans="4:4">
      <c r="D48820"/>
    </row>
    <row r="48821" spans="4:4">
      <c r="D48821"/>
    </row>
    <row r="48822" spans="4:4">
      <c r="D48822"/>
    </row>
    <row r="48823" spans="4:4">
      <c r="D48823"/>
    </row>
    <row r="48824" spans="4:4">
      <c r="D48824"/>
    </row>
    <row r="48825" spans="4:4">
      <c r="D48825"/>
    </row>
    <row r="48826" spans="4:4">
      <c r="D48826"/>
    </row>
    <row r="48827" spans="4:4">
      <c r="D48827"/>
    </row>
    <row r="48828" spans="4:4">
      <c r="D48828"/>
    </row>
    <row r="48829" spans="4:4">
      <c r="D48829"/>
    </row>
    <row r="48830" spans="4:4">
      <c r="D48830"/>
    </row>
    <row r="48831" spans="4:4">
      <c r="D48831"/>
    </row>
    <row r="48832" spans="4:4">
      <c r="D48832"/>
    </row>
    <row r="48833" spans="4:4">
      <c r="D48833"/>
    </row>
    <row r="48834" spans="4:4">
      <c r="D48834"/>
    </row>
    <row r="48835" spans="4:4">
      <c r="D48835"/>
    </row>
    <row r="48836" spans="4:4">
      <c r="D48836"/>
    </row>
    <row r="48837" spans="4:4">
      <c r="D48837"/>
    </row>
    <row r="48838" spans="4:4">
      <c r="D48838"/>
    </row>
    <row r="48839" spans="4:4">
      <c r="D48839"/>
    </row>
    <row r="48840" spans="4:4">
      <c r="D48840"/>
    </row>
    <row r="48841" spans="4:4">
      <c r="D48841"/>
    </row>
    <row r="48842" spans="4:4">
      <c r="D48842"/>
    </row>
    <row r="48843" spans="4:4">
      <c r="D48843"/>
    </row>
    <row r="48844" spans="4:4">
      <c r="D48844"/>
    </row>
    <row r="48845" spans="4:4">
      <c r="D48845"/>
    </row>
    <row r="48846" spans="4:4">
      <c r="D48846"/>
    </row>
    <row r="48847" spans="4:4">
      <c r="D48847"/>
    </row>
    <row r="48848" spans="4:4">
      <c r="D48848"/>
    </row>
    <row r="48849" spans="4:4">
      <c r="D48849"/>
    </row>
    <row r="48850" spans="4:4">
      <c r="D48850"/>
    </row>
    <row r="48851" spans="4:4">
      <c r="D48851"/>
    </row>
    <row r="48852" spans="4:4">
      <c r="D48852"/>
    </row>
    <row r="48853" spans="4:4">
      <c r="D48853"/>
    </row>
    <row r="48854" spans="4:4">
      <c r="D48854"/>
    </row>
    <row r="48855" spans="4:4">
      <c r="D48855"/>
    </row>
    <row r="48856" spans="4:4">
      <c r="D48856"/>
    </row>
    <row r="48857" spans="4:4">
      <c r="D48857"/>
    </row>
    <row r="48858" spans="4:4">
      <c r="D48858"/>
    </row>
    <row r="48859" spans="4:4">
      <c r="D48859"/>
    </row>
    <row r="48860" spans="4:4">
      <c r="D48860"/>
    </row>
    <row r="48861" spans="4:4">
      <c r="D48861"/>
    </row>
    <row r="48862" spans="4:4">
      <c r="D48862"/>
    </row>
    <row r="48863" spans="4:4">
      <c r="D48863"/>
    </row>
    <row r="48864" spans="4:4">
      <c r="D48864"/>
    </row>
    <row r="48865" spans="4:4">
      <c r="D48865"/>
    </row>
    <row r="48866" spans="4:4">
      <c r="D48866"/>
    </row>
    <row r="48867" spans="4:4">
      <c r="D48867"/>
    </row>
    <row r="48868" spans="4:4">
      <c r="D48868"/>
    </row>
    <row r="48869" spans="4:4">
      <c r="D48869"/>
    </row>
    <row r="48870" spans="4:4">
      <c r="D48870"/>
    </row>
    <row r="48871" spans="4:4">
      <c r="D48871"/>
    </row>
    <row r="48872" spans="4:4">
      <c r="D48872"/>
    </row>
    <row r="48873" spans="4:4">
      <c r="D48873"/>
    </row>
    <row r="48874" spans="4:4">
      <c r="D48874"/>
    </row>
    <row r="48875" spans="4:4">
      <c r="D48875"/>
    </row>
    <row r="48876" spans="4:4">
      <c r="D48876"/>
    </row>
    <row r="48877" spans="4:4">
      <c r="D48877"/>
    </row>
    <row r="48878" spans="4:4">
      <c r="D48878"/>
    </row>
    <row r="48879" spans="4:4">
      <c r="D48879"/>
    </row>
    <row r="48880" spans="4:4">
      <c r="D48880"/>
    </row>
    <row r="48881" spans="4:4">
      <c r="D48881"/>
    </row>
    <row r="48882" spans="4:4">
      <c r="D48882"/>
    </row>
    <row r="48883" spans="4:4">
      <c r="D48883"/>
    </row>
    <row r="48884" spans="4:4">
      <c r="D48884"/>
    </row>
    <row r="48885" spans="4:4">
      <c r="D48885"/>
    </row>
    <row r="48886" spans="4:4">
      <c r="D48886"/>
    </row>
    <row r="48887" spans="4:4">
      <c r="D48887"/>
    </row>
    <row r="48888" spans="4:4">
      <c r="D48888"/>
    </row>
    <row r="48889" spans="4:4">
      <c r="D48889"/>
    </row>
    <row r="48890" spans="4:4">
      <c r="D48890"/>
    </row>
    <row r="48891" spans="4:4">
      <c r="D48891"/>
    </row>
    <row r="48892" spans="4:4">
      <c r="D48892"/>
    </row>
    <row r="48893" spans="4:4">
      <c r="D48893"/>
    </row>
    <row r="48894" spans="4:4">
      <c r="D48894"/>
    </row>
    <row r="48895" spans="4:4">
      <c r="D48895"/>
    </row>
    <row r="48896" spans="4:4">
      <c r="D48896"/>
    </row>
    <row r="48897" spans="4:4">
      <c r="D48897"/>
    </row>
    <row r="48898" spans="4:4">
      <c r="D48898"/>
    </row>
    <row r="48899" spans="4:4">
      <c r="D48899"/>
    </row>
    <row r="48900" spans="4:4">
      <c r="D48900"/>
    </row>
    <row r="48901" spans="4:4">
      <c r="D48901"/>
    </row>
    <row r="48902" spans="4:4">
      <c r="D48902"/>
    </row>
    <row r="48903" spans="4:4">
      <c r="D48903"/>
    </row>
    <row r="48904" spans="4:4">
      <c r="D48904"/>
    </row>
    <row r="48905" spans="4:4">
      <c r="D48905"/>
    </row>
    <row r="48906" spans="4:4">
      <c r="D48906"/>
    </row>
    <row r="48907" spans="4:4">
      <c r="D48907"/>
    </row>
    <row r="48908" spans="4:4">
      <c r="D48908"/>
    </row>
    <row r="48909" spans="4:4">
      <c r="D48909"/>
    </row>
    <row r="48910" spans="4:4">
      <c r="D48910"/>
    </row>
    <row r="48911" spans="4:4">
      <c r="D48911"/>
    </row>
    <row r="48912" spans="4:4">
      <c r="D48912"/>
    </row>
    <row r="48913" spans="4:4">
      <c r="D48913"/>
    </row>
    <row r="48914" spans="4:4">
      <c r="D48914"/>
    </row>
    <row r="48915" spans="4:4">
      <c r="D48915"/>
    </row>
    <row r="48916" spans="4:4">
      <c r="D48916"/>
    </row>
    <row r="48917" spans="4:4">
      <c r="D48917"/>
    </row>
    <row r="48918" spans="4:4">
      <c r="D48918"/>
    </row>
    <row r="48919" spans="4:4">
      <c r="D48919"/>
    </row>
    <row r="48920" spans="4:4">
      <c r="D48920"/>
    </row>
    <row r="48921" spans="4:4">
      <c r="D48921"/>
    </row>
    <row r="48922" spans="4:4">
      <c r="D48922"/>
    </row>
    <row r="48923" spans="4:4">
      <c r="D48923"/>
    </row>
    <row r="48924" spans="4:4">
      <c r="D48924"/>
    </row>
    <row r="48925" spans="4:4">
      <c r="D48925"/>
    </row>
    <row r="48926" spans="4:4">
      <c r="D48926"/>
    </row>
    <row r="48927" spans="4:4">
      <c r="D48927"/>
    </row>
    <row r="48928" spans="4:4">
      <c r="D48928"/>
    </row>
    <row r="48929" spans="4:4">
      <c r="D48929"/>
    </row>
    <row r="48930" spans="4:4">
      <c r="D48930"/>
    </row>
    <row r="48931" spans="4:4">
      <c r="D48931"/>
    </row>
    <row r="48932" spans="4:4">
      <c r="D48932"/>
    </row>
    <row r="48933" spans="4:4">
      <c r="D48933"/>
    </row>
    <row r="48934" spans="4:4">
      <c r="D48934"/>
    </row>
    <row r="48935" spans="4:4">
      <c r="D48935"/>
    </row>
    <row r="48936" spans="4:4">
      <c r="D48936"/>
    </row>
    <row r="48937" spans="4:4">
      <c r="D48937"/>
    </row>
    <row r="48938" spans="4:4">
      <c r="D48938"/>
    </row>
    <row r="48939" spans="4:4">
      <c r="D48939"/>
    </row>
    <row r="48940" spans="4:4">
      <c r="D48940"/>
    </row>
    <row r="48941" spans="4:4">
      <c r="D48941"/>
    </row>
    <row r="48942" spans="4:4">
      <c r="D48942"/>
    </row>
    <row r="48943" spans="4:4">
      <c r="D48943"/>
    </row>
    <row r="48944" spans="4:4">
      <c r="D48944"/>
    </row>
    <row r="48945" spans="4:4">
      <c r="D48945"/>
    </row>
    <row r="48946" spans="4:4">
      <c r="D48946"/>
    </row>
    <row r="48947" spans="4:4">
      <c r="D48947"/>
    </row>
    <row r="48948" spans="4:4">
      <c r="D48948"/>
    </row>
    <row r="48949" spans="4:4">
      <c r="D48949"/>
    </row>
    <row r="48950" spans="4:4">
      <c r="D48950"/>
    </row>
    <row r="48951" spans="4:4">
      <c r="D48951"/>
    </row>
    <row r="48952" spans="4:4">
      <c r="D48952"/>
    </row>
    <row r="48953" spans="4:4">
      <c r="D48953"/>
    </row>
    <row r="48954" spans="4:4">
      <c r="D48954"/>
    </row>
    <row r="48955" spans="4:4">
      <c r="D48955"/>
    </row>
    <row r="48956" spans="4:4">
      <c r="D48956"/>
    </row>
    <row r="48957" spans="4:4">
      <c r="D48957"/>
    </row>
    <row r="48958" spans="4:4">
      <c r="D48958"/>
    </row>
    <row r="48959" spans="4:4">
      <c r="D48959"/>
    </row>
    <row r="48960" spans="4:4">
      <c r="D48960"/>
    </row>
    <row r="48961" spans="4:4">
      <c r="D48961"/>
    </row>
    <row r="48962" spans="4:4">
      <c r="D48962"/>
    </row>
    <row r="48963" spans="4:4">
      <c r="D48963"/>
    </row>
    <row r="48964" spans="4:4">
      <c r="D48964"/>
    </row>
    <row r="48965" spans="4:4">
      <c r="D48965"/>
    </row>
    <row r="48966" spans="4:4">
      <c r="D48966"/>
    </row>
    <row r="48967" spans="4:4">
      <c r="D48967"/>
    </row>
    <row r="48968" spans="4:4">
      <c r="D48968"/>
    </row>
    <row r="48969" spans="4:4">
      <c r="D48969"/>
    </row>
    <row r="48970" spans="4:4">
      <c r="D48970"/>
    </row>
    <row r="48971" spans="4:4">
      <c r="D48971"/>
    </row>
    <row r="48972" spans="4:4">
      <c r="D48972"/>
    </row>
    <row r="48973" spans="4:4">
      <c r="D48973"/>
    </row>
    <row r="48974" spans="4:4">
      <c r="D48974"/>
    </row>
    <row r="48975" spans="4:4">
      <c r="D48975"/>
    </row>
    <row r="48976" spans="4:4">
      <c r="D48976"/>
    </row>
    <row r="48977" spans="4:4">
      <c r="D48977"/>
    </row>
    <row r="48978" spans="4:4">
      <c r="D48978"/>
    </row>
    <row r="48979" spans="4:4">
      <c r="D48979"/>
    </row>
    <row r="48980" spans="4:4">
      <c r="D48980"/>
    </row>
    <row r="48981" spans="4:4">
      <c r="D48981"/>
    </row>
    <row r="48982" spans="4:4">
      <c r="D48982"/>
    </row>
    <row r="48983" spans="4:4">
      <c r="D48983"/>
    </row>
    <row r="48984" spans="4:4">
      <c r="D48984"/>
    </row>
    <row r="48985" spans="4:4">
      <c r="D48985"/>
    </row>
    <row r="48986" spans="4:4">
      <c r="D48986"/>
    </row>
    <row r="48987" spans="4:4">
      <c r="D48987"/>
    </row>
    <row r="48988" spans="4:4">
      <c r="D48988"/>
    </row>
    <row r="48989" spans="4:4">
      <c r="D48989"/>
    </row>
    <row r="48990" spans="4:4">
      <c r="D48990"/>
    </row>
    <row r="48991" spans="4:4">
      <c r="D48991"/>
    </row>
    <row r="48992" spans="4:4">
      <c r="D48992"/>
    </row>
    <row r="48993" spans="4:4">
      <c r="D48993"/>
    </row>
    <row r="48994" spans="4:4">
      <c r="D48994"/>
    </row>
    <row r="48995" spans="4:4">
      <c r="D48995"/>
    </row>
    <row r="48996" spans="4:4">
      <c r="D48996"/>
    </row>
    <row r="48997" spans="4:4">
      <c r="D48997"/>
    </row>
    <row r="48998" spans="4:4">
      <c r="D48998"/>
    </row>
    <row r="48999" spans="4:4">
      <c r="D48999"/>
    </row>
    <row r="49000" spans="4:4">
      <c r="D49000"/>
    </row>
    <row r="49001" spans="4:4">
      <c r="D49001"/>
    </row>
    <row r="49002" spans="4:4">
      <c r="D49002"/>
    </row>
    <row r="49003" spans="4:4">
      <c r="D49003"/>
    </row>
    <row r="49004" spans="4:4">
      <c r="D49004"/>
    </row>
    <row r="49005" spans="4:4">
      <c r="D49005"/>
    </row>
    <row r="49006" spans="4:4">
      <c r="D49006"/>
    </row>
    <row r="49007" spans="4:4">
      <c r="D49007"/>
    </row>
    <row r="49008" spans="4:4">
      <c r="D49008"/>
    </row>
    <row r="49009" spans="4:4">
      <c r="D49009"/>
    </row>
    <row r="49010" spans="4:4">
      <c r="D49010"/>
    </row>
    <row r="49011" spans="4:4">
      <c r="D49011"/>
    </row>
    <row r="49012" spans="4:4">
      <c r="D49012"/>
    </row>
    <row r="49013" spans="4:4">
      <c r="D49013"/>
    </row>
    <row r="49014" spans="4:4">
      <c r="D49014"/>
    </row>
    <row r="49015" spans="4:4">
      <c r="D49015"/>
    </row>
    <row r="49016" spans="4:4">
      <c r="D49016"/>
    </row>
    <row r="49017" spans="4:4">
      <c r="D49017"/>
    </row>
    <row r="49018" spans="4:4">
      <c r="D49018"/>
    </row>
    <row r="49019" spans="4:4">
      <c r="D49019"/>
    </row>
    <row r="49020" spans="4:4">
      <c r="D49020"/>
    </row>
    <row r="49021" spans="4:4">
      <c r="D49021"/>
    </row>
    <row r="49022" spans="4:4">
      <c r="D49022"/>
    </row>
    <row r="49023" spans="4:4">
      <c r="D49023"/>
    </row>
    <row r="49024" spans="4:4">
      <c r="D49024"/>
    </row>
    <row r="49025" spans="4:4">
      <c r="D49025"/>
    </row>
    <row r="49026" spans="4:4">
      <c r="D49026"/>
    </row>
    <row r="49027" spans="4:4">
      <c r="D49027"/>
    </row>
    <row r="49028" spans="4:4">
      <c r="D49028"/>
    </row>
    <row r="49029" spans="4:4">
      <c r="D49029"/>
    </row>
    <row r="49030" spans="4:4">
      <c r="D49030"/>
    </row>
    <row r="49031" spans="4:4">
      <c r="D49031"/>
    </row>
    <row r="49032" spans="4:4">
      <c r="D49032"/>
    </row>
    <row r="49033" spans="4:4">
      <c r="D49033"/>
    </row>
    <row r="49034" spans="4:4">
      <c r="D49034"/>
    </row>
    <row r="49035" spans="4:4">
      <c r="D49035"/>
    </row>
    <row r="49036" spans="4:4">
      <c r="D49036"/>
    </row>
    <row r="49037" spans="4:4">
      <c r="D49037"/>
    </row>
    <row r="49038" spans="4:4">
      <c r="D49038"/>
    </row>
    <row r="49039" spans="4:4">
      <c r="D49039"/>
    </row>
    <row r="49040" spans="4:4">
      <c r="D49040"/>
    </row>
    <row r="49041" spans="4:4">
      <c r="D49041"/>
    </row>
    <row r="49042" spans="4:4">
      <c r="D49042"/>
    </row>
    <row r="49043" spans="4:4">
      <c r="D49043"/>
    </row>
    <row r="49044" spans="4:4">
      <c r="D49044"/>
    </row>
    <row r="49045" spans="4:4">
      <c r="D49045"/>
    </row>
    <row r="49046" spans="4:4">
      <c r="D49046"/>
    </row>
    <row r="49047" spans="4:4">
      <c r="D49047"/>
    </row>
    <row r="49048" spans="4:4">
      <c r="D49048"/>
    </row>
    <row r="49049" spans="4:4">
      <c r="D49049"/>
    </row>
    <row r="49050" spans="4:4">
      <c r="D49050"/>
    </row>
    <row r="49051" spans="4:4">
      <c r="D49051"/>
    </row>
    <row r="49052" spans="4:4">
      <c r="D49052"/>
    </row>
    <row r="49053" spans="4:4">
      <c r="D49053"/>
    </row>
    <row r="49054" spans="4:4">
      <c r="D49054"/>
    </row>
    <row r="49055" spans="4:4">
      <c r="D49055"/>
    </row>
    <row r="49056" spans="4:4">
      <c r="D49056"/>
    </row>
    <row r="49057" spans="4:4">
      <c r="D49057"/>
    </row>
    <row r="49058" spans="4:4">
      <c r="D49058"/>
    </row>
    <row r="49059" spans="4:4">
      <c r="D49059"/>
    </row>
    <row r="49060" spans="4:4">
      <c r="D49060"/>
    </row>
    <row r="49061" spans="4:4">
      <c r="D49061"/>
    </row>
    <row r="49062" spans="4:4">
      <c r="D49062"/>
    </row>
    <row r="49063" spans="4:4">
      <c r="D49063"/>
    </row>
    <row r="49064" spans="4:4">
      <c r="D49064"/>
    </row>
    <row r="49065" spans="4:4">
      <c r="D49065"/>
    </row>
    <row r="49066" spans="4:4">
      <c r="D49066"/>
    </row>
    <row r="49067" spans="4:4">
      <c r="D49067"/>
    </row>
    <row r="49068" spans="4:4">
      <c r="D49068"/>
    </row>
    <row r="49069" spans="4:4">
      <c r="D49069"/>
    </row>
    <row r="49070" spans="4:4">
      <c r="D49070"/>
    </row>
    <row r="49071" spans="4:4">
      <c r="D49071"/>
    </row>
    <row r="49072" spans="4:4">
      <c r="D49072"/>
    </row>
    <row r="49073" spans="4:4">
      <c r="D49073"/>
    </row>
    <row r="49074" spans="4:4">
      <c r="D49074"/>
    </row>
    <row r="49075" spans="4:4">
      <c r="D49075"/>
    </row>
    <row r="49076" spans="4:4">
      <c r="D49076"/>
    </row>
    <row r="49077" spans="4:4">
      <c r="D49077"/>
    </row>
    <row r="49078" spans="4:4">
      <c r="D49078"/>
    </row>
    <row r="49079" spans="4:4">
      <c r="D49079"/>
    </row>
    <row r="49080" spans="4:4">
      <c r="D49080"/>
    </row>
    <row r="49081" spans="4:4">
      <c r="D49081"/>
    </row>
    <row r="49082" spans="4:4">
      <c r="D49082"/>
    </row>
    <row r="49083" spans="4:4">
      <c r="D49083"/>
    </row>
    <row r="49084" spans="4:4">
      <c r="D49084"/>
    </row>
    <row r="49085" spans="4:4">
      <c r="D49085"/>
    </row>
    <row r="49086" spans="4:4">
      <c r="D49086"/>
    </row>
    <row r="49087" spans="4:4">
      <c r="D49087"/>
    </row>
    <row r="49088" spans="4:4">
      <c r="D49088"/>
    </row>
    <row r="49089" spans="4:4">
      <c r="D49089"/>
    </row>
    <row r="49090" spans="4:4">
      <c r="D49090"/>
    </row>
    <row r="49091" spans="4:4">
      <c r="D49091"/>
    </row>
    <row r="49092" spans="4:4">
      <c r="D49092"/>
    </row>
    <row r="49093" spans="4:4">
      <c r="D49093"/>
    </row>
    <row r="49094" spans="4:4">
      <c r="D49094"/>
    </row>
    <row r="49095" spans="4:4">
      <c r="D49095"/>
    </row>
    <row r="49096" spans="4:4">
      <c r="D49096"/>
    </row>
    <row r="49097" spans="4:4">
      <c r="D49097"/>
    </row>
    <row r="49098" spans="4:4">
      <c r="D49098"/>
    </row>
    <row r="49099" spans="4:4">
      <c r="D49099"/>
    </row>
    <row r="49100" spans="4:4">
      <c r="D49100"/>
    </row>
    <row r="49101" spans="4:4">
      <c r="D49101"/>
    </row>
    <row r="49102" spans="4:4">
      <c r="D49102"/>
    </row>
    <row r="49103" spans="4:4">
      <c r="D49103"/>
    </row>
    <row r="49104" spans="4:4">
      <c r="D49104"/>
    </row>
    <row r="49105" spans="4:4">
      <c r="D49105"/>
    </row>
    <row r="49106" spans="4:4">
      <c r="D49106"/>
    </row>
    <row r="49107" spans="4:4">
      <c r="D49107"/>
    </row>
    <row r="49108" spans="4:4">
      <c r="D49108"/>
    </row>
    <row r="49109" spans="4:4">
      <c r="D49109"/>
    </row>
    <row r="49110" spans="4:4">
      <c r="D49110"/>
    </row>
    <row r="49111" spans="4:4">
      <c r="D49111"/>
    </row>
    <row r="49112" spans="4:4">
      <c r="D49112"/>
    </row>
    <row r="49113" spans="4:4">
      <c r="D49113"/>
    </row>
    <row r="49114" spans="4:4">
      <c r="D49114"/>
    </row>
    <row r="49115" spans="4:4">
      <c r="D49115"/>
    </row>
    <row r="49116" spans="4:4">
      <c r="D49116"/>
    </row>
    <row r="49117" spans="4:4">
      <c r="D49117"/>
    </row>
    <row r="49118" spans="4:4">
      <c r="D49118"/>
    </row>
    <row r="49119" spans="4:4">
      <c r="D49119"/>
    </row>
    <row r="49120" spans="4:4">
      <c r="D49120"/>
    </row>
    <row r="49121" spans="4:4">
      <c r="D49121"/>
    </row>
    <row r="49122" spans="4:4">
      <c r="D49122"/>
    </row>
    <row r="49123" spans="4:4">
      <c r="D49123"/>
    </row>
    <row r="49124" spans="4:4">
      <c r="D49124"/>
    </row>
    <row r="49125" spans="4:4">
      <c r="D49125"/>
    </row>
    <row r="49126" spans="4:4">
      <c r="D49126"/>
    </row>
    <row r="49127" spans="4:4">
      <c r="D49127"/>
    </row>
    <row r="49128" spans="4:4">
      <c r="D49128"/>
    </row>
    <row r="49129" spans="4:4">
      <c r="D49129"/>
    </row>
    <row r="49130" spans="4:4">
      <c r="D49130"/>
    </row>
    <row r="49131" spans="4:4">
      <c r="D49131"/>
    </row>
    <row r="49132" spans="4:4">
      <c r="D49132"/>
    </row>
    <row r="49133" spans="4:4">
      <c r="D49133"/>
    </row>
    <row r="49134" spans="4:4">
      <c r="D49134"/>
    </row>
    <row r="49135" spans="4:4">
      <c r="D49135"/>
    </row>
    <row r="49136" spans="4:4">
      <c r="D49136"/>
    </row>
    <row r="49137" spans="4:4">
      <c r="D49137"/>
    </row>
    <row r="49138" spans="4:4">
      <c r="D49138"/>
    </row>
    <row r="49139" spans="4:4">
      <c r="D49139"/>
    </row>
    <row r="49140" spans="4:4">
      <c r="D49140"/>
    </row>
    <row r="49141" spans="4:4">
      <c r="D49141"/>
    </row>
    <row r="49142" spans="4:4">
      <c r="D49142"/>
    </row>
    <row r="49143" spans="4:4">
      <c r="D49143"/>
    </row>
    <row r="49144" spans="4:4">
      <c r="D49144"/>
    </row>
    <row r="49145" spans="4:4">
      <c r="D49145"/>
    </row>
    <row r="49146" spans="4:4">
      <c r="D49146"/>
    </row>
    <row r="49147" spans="4:4">
      <c r="D49147"/>
    </row>
    <row r="49148" spans="4:4">
      <c r="D49148"/>
    </row>
    <row r="49149" spans="4:4">
      <c r="D49149"/>
    </row>
    <row r="49150" spans="4:4">
      <c r="D49150"/>
    </row>
    <row r="49151" spans="4:4">
      <c r="D49151"/>
    </row>
    <row r="49152" spans="4:4">
      <c r="D49152"/>
    </row>
    <row r="49153" spans="4:4">
      <c r="D49153"/>
    </row>
    <row r="49154" spans="4:4">
      <c r="D49154"/>
    </row>
    <row r="49155" spans="4:4">
      <c r="D49155"/>
    </row>
    <row r="49156" spans="4:4">
      <c r="D49156"/>
    </row>
    <row r="49157" spans="4:4">
      <c r="D49157"/>
    </row>
    <row r="49158" spans="4:4">
      <c r="D49158"/>
    </row>
    <row r="49159" spans="4:4">
      <c r="D49159"/>
    </row>
    <row r="49160" spans="4:4">
      <c r="D49160"/>
    </row>
    <row r="49161" spans="4:4">
      <c r="D49161"/>
    </row>
    <row r="49162" spans="4:4">
      <c r="D49162"/>
    </row>
    <row r="49163" spans="4:4">
      <c r="D49163"/>
    </row>
    <row r="49164" spans="4:4">
      <c r="D49164"/>
    </row>
    <row r="49165" spans="4:4">
      <c r="D49165"/>
    </row>
    <row r="49166" spans="4:4">
      <c r="D49166"/>
    </row>
    <row r="49167" spans="4:4">
      <c r="D49167"/>
    </row>
    <row r="49168" spans="4:4">
      <c r="D49168"/>
    </row>
    <row r="49169" spans="4:4">
      <c r="D49169"/>
    </row>
    <row r="49170" spans="4:4">
      <c r="D49170"/>
    </row>
    <row r="49171" spans="4:4">
      <c r="D49171"/>
    </row>
    <row r="49172" spans="4:4">
      <c r="D49172"/>
    </row>
    <row r="49173" spans="4:4">
      <c r="D49173"/>
    </row>
    <row r="49174" spans="4:4">
      <c r="D49174"/>
    </row>
    <row r="49175" spans="4:4">
      <c r="D49175"/>
    </row>
    <row r="49176" spans="4:4">
      <c r="D49176"/>
    </row>
    <row r="49177" spans="4:4">
      <c r="D49177"/>
    </row>
    <row r="49178" spans="4:4">
      <c r="D49178"/>
    </row>
    <row r="49179" spans="4:4">
      <c r="D49179"/>
    </row>
    <row r="49180" spans="4:4">
      <c r="D49180"/>
    </row>
    <row r="49181" spans="4:4">
      <c r="D49181"/>
    </row>
    <row r="49182" spans="4:4">
      <c r="D49182"/>
    </row>
    <row r="49183" spans="4:4">
      <c r="D49183"/>
    </row>
    <row r="49184" spans="4:4">
      <c r="D49184"/>
    </row>
    <row r="49185" spans="4:4">
      <c r="D49185"/>
    </row>
    <row r="49186" spans="4:4">
      <c r="D49186"/>
    </row>
    <row r="49187" spans="4:4">
      <c r="D49187"/>
    </row>
    <row r="49188" spans="4:4">
      <c r="D49188"/>
    </row>
    <row r="49189" spans="4:4">
      <c r="D49189"/>
    </row>
    <row r="49190" spans="4:4">
      <c r="D49190"/>
    </row>
    <row r="49191" spans="4:4">
      <c r="D49191"/>
    </row>
    <row r="49192" spans="4:4">
      <c r="D49192"/>
    </row>
    <row r="49193" spans="4:4">
      <c r="D49193"/>
    </row>
    <row r="49194" spans="4:4">
      <c r="D49194"/>
    </row>
    <row r="49195" spans="4:4">
      <c r="D49195"/>
    </row>
    <row r="49196" spans="4:4">
      <c r="D49196"/>
    </row>
    <row r="49197" spans="4:4">
      <c r="D49197"/>
    </row>
    <row r="49198" spans="4:4">
      <c r="D49198"/>
    </row>
    <row r="49199" spans="4:4">
      <c r="D49199"/>
    </row>
    <row r="49200" spans="4:4">
      <c r="D49200"/>
    </row>
    <row r="49201" spans="4:4">
      <c r="D49201"/>
    </row>
    <row r="49202" spans="4:4">
      <c r="D49202"/>
    </row>
    <row r="49203" spans="4:4">
      <c r="D49203"/>
    </row>
    <row r="49204" spans="4:4">
      <c r="D49204"/>
    </row>
    <row r="49205" spans="4:4">
      <c r="D49205"/>
    </row>
    <row r="49206" spans="4:4">
      <c r="D49206"/>
    </row>
    <row r="49207" spans="4:4">
      <c r="D49207"/>
    </row>
    <row r="49208" spans="4:4">
      <c r="D49208"/>
    </row>
    <row r="49209" spans="4:4">
      <c r="D49209"/>
    </row>
    <row r="49210" spans="4:4">
      <c r="D49210"/>
    </row>
    <row r="49211" spans="4:4">
      <c r="D49211"/>
    </row>
    <row r="49212" spans="4:4">
      <c r="D49212"/>
    </row>
    <row r="49213" spans="4:4">
      <c r="D49213"/>
    </row>
    <row r="49214" spans="4:4">
      <c r="D49214"/>
    </row>
    <row r="49215" spans="4:4">
      <c r="D49215"/>
    </row>
    <row r="49216" spans="4:4">
      <c r="D49216"/>
    </row>
    <row r="49217" spans="4:4">
      <c r="D49217"/>
    </row>
    <row r="49218" spans="4:4">
      <c r="D49218"/>
    </row>
    <row r="49219" spans="4:4">
      <c r="D49219"/>
    </row>
    <row r="49220" spans="4:4">
      <c r="D49220"/>
    </row>
    <row r="49221" spans="4:4">
      <c r="D49221"/>
    </row>
    <row r="49222" spans="4:4">
      <c r="D49222"/>
    </row>
    <row r="49223" spans="4:4">
      <c r="D49223"/>
    </row>
    <row r="49224" spans="4:4">
      <c r="D49224"/>
    </row>
    <row r="49225" spans="4:4">
      <c r="D49225"/>
    </row>
    <row r="49226" spans="4:4">
      <c r="D49226"/>
    </row>
    <row r="49227" spans="4:4">
      <c r="D49227"/>
    </row>
    <row r="49228" spans="4:4">
      <c r="D49228"/>
    </row>
    <row r="49229" spans="4:4">
      <c r="D49229"/>
    </row>
    <row r="49230" spans="4:4">
      <c r="D49230"/>
    </row>
    <row r="49231" spans="4:4">
      <c r="D49231"/>
    </row>
    <row r="49232" spans="4:4">
      <c r="D49232"/>
    </row>
    <row r="49233" spans="4:4">
      <c r="D49233"/>
    </row>
    <row r="49234" spans="4:4">
      <c r="D49234"/>
    </row>
    <row r="49235" spans="4:4">
      <c r="D49235"/>
    </row>
    <row r="49236" spans="4:4">
      <c r="D49236"/>
    </row>
    <row r="49237" spans="4:4">
      <c r="D49237"/>
    </row>
    <row r="49238" spans="4:4">
      <c r="D49238"/>
    </row>
    <row r="49239" spans="4:4">
      <c r="D49239"/>
    </row>
    <row r="49240" spans="4:4">
      <c r="D49240"/>
    </row>
    <row r="49241" spans="4:4">
      <c r="D49241"/>
    </row>
    <row r="49242" spans="4:4">
      <c r="D49242"/>
    </row>
    <row r="49243" spans="4:4">
      <c r="D49243"/>
    </row>
    <row r="49244" spans="4:4">
      <c r="D49244"/>
    </row>
    <row r="49245" spans="4:4">
      <c r="D49245"/>
    </row>
    <row r="49246" spans="4:4">
      <c r="D49246"/>
    </row>
    <row r="49247" spans="4:4">
      <c r="D49247"/>
    </row>
    <row r="49248" spans="4:4">
      <c r="D49248"/>
    </row>
    <row r="49249" spans="4:4">
      <c r="D49249"/>
    </row>
    <row r="49250" spans="4:4">
      <c r="D49250"/>
    </row>
    <row r="49251" spans="4:4">
      <c r="D49251"/>
    </row>
    <row r="49252" spans="4:4">
      <c r="D49252"/>
    </row>
    <row r="49253" spans="4:4">
      <c r="D49253"/>
    </row>
    <row r="49254" spans="4:4">
      <c r="D49254"/>
    </row>
    <row r="49255" spans="4:4">
      <c r="D49255"/>
    </row>
    <row r="49256" spans="4:4">
      <c r="D49256"/>
    </row>
    <row r="49257" spans="4:4">
      <c r="D49257"/>
    </row>
    <row r="49258" spans="4:4">
      <c r="D49258"/>
    </row>
    <row r="49259" spans="4:4">
      <c r="D49259"/>
    </row>
    <row r="49260" spans="4:4">
      <c r="D49260"/>
    </row>
    <row r="49261" spans="4:4">
      <c r="D49261"/>
    </row>
    <row r="49262" spans="4:4">
      <c r="D49262"/>
    </row>
    <row r="49263" spans="4:4">
      <c r="D49263"/>
    </row>
    <row r="49264" spans="4:4">
      <c r="D49264"/>
    </row>
    <row r="49265" spans="4:4">
      <c r="D49265"/>
    </row>
    <row r="49266" spans="4:4">
      <c r="D49266"/>
    </row>
    <row r="49267" spans="4:4">
      <c r="D49267"/>
    </row>
    <row r="49268" spans="4:4">
      <c r="D49268"/>
    </row>
    <row r="49269" spans="4:4">
      <c r="D49269"/>
    </row>
    <row r="49270" spans="4:4">
      <c r="D49270"/>
    </row>
    <row r="49271" spans="4:4">
      <c r="D49271"/>
    </row>
    <row r="49272" spans="4:4">
      <c r="D49272"/>
    </row>
    <row r="49273" spans="4:4">
      <c r="D49273"/>
    </row>
    <row r="49274" spans="4:4">
      <c r="D49274"/>
    </row>
    <row r="49275" spans="4:4">
      <c r="D49275"/>
    </row>
    <row r="49276" spans="4:4">
      <c r="D49276"/>
    </row>
    <row r="49277" spans="4:4">
      <c r="D49277"/>
    </row>
    <row r="49278" spans="4:4">
      <c r="D49278"/>
    </row>
    <row r="49279" spans="4:4">
      <c r="D49279"/>
    </row>
    <row r="49280" spans="4:4">
      <c r="D49280"/>
    </row>
    <row r="49281" spans="4:4">
      <c r="D49281"/>
    </row>
    <row r="49282" spans="4:4">
      <c r="D49282"/>
    </row>
    <row r="49283" spans="4:4">
      <c r="D49283"/>
    </row>
    <row r="49284" spans="4:4">
      <c r="D49284"/>
    </row>
    <row r="49285" spans="4:4">
      <c r="D49285"/>
    </row>
    <row r="49286" spans="4:4">
      <c r="D49286"/>
    </row>
    <row r="49287" spans="4:4">
      <c r="D49287"/>
    </row>
    <row r="49288" spans="4:4">
      <c r="D49288"/>
    </row>
    <row r="49289" spans="4:4">
      <c r="D49289"/>
    </row>
    <row r="49290" spans="4:4">
      <c r="D49290"/>
    </row>
    <row r="49291" spans="4:4">
      <c r="D49291"/>
    </row>
    <row r="49292" spans="4:4">
      <c r="D49292"/>
    </row>
    <row r="49293" spans="4:4">
      <c r="D49293"/>
    </row>
    <row r="49294" spans="4:4">
      <c r="D49294"/>
    </row>
    <row r="49295" spans="4:4">
      <c r="D49295"/>
    </row>
    <row r="49296" spans="4:4">
      <c r="D49296"/>
    </row>
    <row r="49297" spans="4:4">
      <c r="D49297"/>
    </row>
    <row r="49298" spans="4:4">
      <c r="D49298"/>
    </row>
    <row r="49299" spans="4:4">
      <c r="D49299"/>
    </row>
    <row r="49300" spans="4:4">
      <c r="D49300"/>
    </row>
    <row r="49301" spans="4:4">
      <c r="D49301"/>
    </row>
    <row r="49302" spans="4:4">
      <c r="D49302"/>
    </row>
    <row r="49303" spans="4:4">
      <c r="D49303"/>
    </row>
    <row r="49304" spans="4:4">
      <c r="D49304"/>
    </row>
    <row r="49305" spans="4:4">
      <c r="D49305"/>
    </row>
    <row r="49306" spans="4:4">
      <c r="D49306"/>
    </row>
    <row r="49307" spans="4:4">
      <c r="D49307"/>
    </row>
    <row r="49308" spans="4:4">
      <c r="D49308"/>
    </row>
    <row r="49309" spans="4:4">
      <c r="D49309"/>
    </row>
    <row r="49310" spans="4:4">
      <c r="D49310"/>
    </row>
    <row r="49311" spans="4:4">
      <c r="D49311"/>
    </row>
    <row r="49312" spans="4:4">
      <c r="D49312"/>
    </row>
    <row r="49313" spans="4:4">
      <c r="D49313"/>
    </row>
    <row r="49314" spans="4:4">
      <c r="D49314"/>
    </row>
    <row r="49315" spans="4:4">
      <c r="D49315"/>
    </row>
    <row r="49316" spans="4:4">
      <c r="D49316"/>
    </row>
    <row r="49317" spans="4:4">
      <c r="D49317"/>
    </row>
    <row r="49318" spans="4:4">
      <c r="D49318"/>
    </row>
    <row r="49319" spans="4:4">
      <c r="D49319"/>
    </row>
    <row r="49320" spans="4:4">
      <c r="D49320"/>
    </row>
    <row r="49321" spans="4:4">
      <c r="D49321"/>
    </row>
    <row r="49322" spans="4:4">
      <c r="D49322"/>
    </row>
    <row r="49323" spans="4:4">
      <c r="D49323"/>
    </row>
    <row r="49324" spans="4:4">
      <c r="D49324"/>
    </row>
    <row r="49325" spans="4:4">
      <c r="D49325"/>
    </row>
    <row r="49326" spans="4:4">
      <c r="D49326"/>
    </row>
    <row r="49327" spans="4:4">
      <c r="D49327"/>
    </row>
    <row r="49328" spans="4:4">
      <c r="D49328"/>
    </row>
    <row r="49329" spans="4:4">
      <c r="D49329"/>
    </row>
    <row r="49330" spans="4:4">
      <c r="D49330"/>
    </row>
    <row r="49331" spans="4:4">
      <c r="D49331"/>
    </row>
    <row r="49332" spans="4:4">
      <c r="D49332"/>
    </row>
    <row r="49333" spans="4:4">
      <c r="D49333"/>
    </row>
    <row r="49334" spans="4:4">
      <c r="D49334"/>
    </row>
    <row r="49335" spans="4:4">
      <c r="D49335"/>
    </row>
    <row r="49336" spans="4:4">
      <c r="D49336"/>
    </row>
    <row r="49337" spans="4:4">
      <c r="D49337"/>
    </row>
    <row r="49338" spans="4:4">
      <c r="D49338"/>
    </row>
    <row r="49339" spans="4:4">
      <c r="D49339"/>
    </row>
    <row r="49340" spans="4:4">
      <c r="D49340"/>
    </row>
    <row r="49341" spans="4:4">
      <c r="D49341"/>
    </row>
    <row r="49342" spans="4:4">
      <c r="D49342"/>
    </row>
    <row r="49343" spans="4:4">
      <c r="D49343"/>
    </row>
    <row r="49344" spans="4:4">
      <c r="D49344"/>
    </row>
    <row r="49345" spans="4:4">
      <c r="D49345"/>
    </row>
    <row r="49346" spans="4:4">
      <c r="D49346"/>
    </row>
    <row r="49347" spans="4:4">
      <c r="D49347"/>
    </row>
    <row r="49348" spans="4:4">
      <c r="D49348"/>
    </row>
    <row r="49349" spans="4:4">
      <c r="D49349"/>
    </row>
    <row r="49350" spans="4:4">
      <c r="D49350"/>
    </row>
    <row r="49351" spans="4:4">
      <c r="D49351"/>
    </row>
    <row r="49352" spans="4:4">
      <c r="D49352"/>
    </row>
    <row r="49353" spans="4:4">
      <c r="D49353"/>
    </row>
    <row r="49354" spans="4:4">
      <c r="D49354"/>
    </row>
    <row r="49355" spans="4:4">
      <c r="D49355"/>
    </row>
    <row r="49356" spans="4:4">
      <c r="D49356"/>
    </row>
    <row r="49357" spans="4:4">
      <c r="D49357"/>
    </row>
    <row r="49358" spans="4:4">
      <c r="D49358"/>
    </row>
    <row r="49359" spans="4:4">
      <c r="D49359"/>
    </row>
    <row r="49360" spans="4:4">
      <c r="D49360"/>
    </row>
    <row r="49361" spans="4:4">
      <c r="D49361"/>
    </row>
    <row r="49362" spans="4:4">
      <c r="D49362"/>
    </row>
    <row r="49363" spans="4:4">
      <c r="D49363"/>
    </row>
    <row r="49364" spans="4:4">
      <c r="D49364"/>
    </row>
    <row r="49365" spans="4:4">
      <c r="D49365"/>
    </row>
    <row r="49366" spans="4:4">
      <c r="D49366"/>
    </row>
    <row r="49367" spans="4:4">
      <c r="D49367"/>
    </row>
    <row r="49368" spans="4:4">
      <c r="D49368"/>
    </row>
    <row r="49369" spans="4:4">
      <c r="D49369"/>
    </row>
    <row r="49370" spans="4:4">
      <c r="D49370"/>
    </row>
    <row r="49371" spans="4:4">
      <c r="D49371"/>
    </row>
    <row r="49372" spans="4:4">
      <c r="D49372"/>
    </row>
    <row r="49373" spans="4:4">
      <c r="D49373"/>
    </row>
    <row r="49374" spans="4:4">
      <c r="D49374"/>
    </row>
    <row r="49375" spans="4:4">
      <c r="D49375"/>
    </row>
    <row r="49376" spans="4:4">
      <c r="D49376"/>
    </row>
    <row r="49377" spans="4:4">
      <c r="D49377"/>
    </row>
    <row r="49378" spans="4:4">
      <c r="D49378"/>
    </row>
    <row r="49379" spans="4:4">
      <c r="D49379"/>
    </row>
    <row r="49380" spans="4:4">
      <c r="D49380"/>
    </row>
    <row r="49381" spans="4:4">
      <c r="D49381"/>
    </row>
    <row r="49382" spans="4:4">
      <c r="D49382"/>
    </row>
    <row r="49383" spans="4:4">
      <c r="D49383"/>
    </row>
    <row r="49384" spans="4:4">
      <c r="D49384"/>
    </row>
    <row r="49385" spans="4:4">
      <c r="D49385"/>
    </row>
    <row r="49386" spans="4:4">
      <c r="D49386"/>
    </row>
    <row r="49387" spans="4:4">
      <c r="D49387"/>
    </row>
    <row r="49388" spans="4:4">
      <c r="D49388"/>
    </row>
    <row r="49389" spans="4:4">
      <c r="D49389"/>
    </row>
    <row r="49390" spans="4:4">
      <c r="D49390"/>
    </row>
    <row r="49391" spans="4:4">
      <c r="D49391"/>
    </row>
    <row r="49392" spans="4:4">
      <c r="D49392"/>
    </row>
    <row r="49393" spans="4:4">
      <c r="D49393"/>
    </row>
    <row r="49394" spans="4:4">
      <c r="D49394"/>
    </row>
    <row r="49395" spans="4:4">
      <c r="D49395"/>
    </row>
    <row r="49396" spans="4:4">
      <c r="D49396"/>
    </row>
    <row r="49397" spans="4:4">
      <c r="D49397"/>
    </row>
    <row r="49398" spans="4:4">
      <c r="D49398"/>
    </row>
    <row r="49399" spans="4:4">
      <c r="D49399"/>
    </row>
    <row r="49400" spans="4:4">
      <c r="D49400"/>
    </row>
    <row r="49401" spans="4:4">
      <c r="D49401"/>
    </row>
    <row r="49402" spans="4:4">
      <c r="D49402"/>
    </row>
    <row r="49403" spans="4:4">
      <c r="D49403"/>
    </row>
    <row r="49404" spans="4:4">
      <c r="D49404"/>
    </row>
    <row r="49405" spans="4:4">
      <c r="D49405"/>
    </row>
    <row r="49406" spans="4:4">
      <c r="D49406"/>
    </row>
    <row r="49407" spans="4:4">
      <c r="D49407"/>
    </row>
    <row r="49408" spans="4:4">
      <c r="D49408"/>
    </row>
    <row r="49409" spans="4:4">
      <c r="D49409"/>
    </row>
    <row r="49410" spans="4:4">
      <c r="D49410"/>
    </row>
    <row r="49411" spans="4:4">
      <c r="D49411"/>
    </row>
    <row r="49412" spans="4:4">
      <c r="D49412"/>
    </row>
    <row r="49413" spans="4:4">
      <c r="D49413"/>
    </row>
    <row r="49414" spans="4:4">
      <c r="D49414"/>
    </row>
    <row r="49415" spans="4:4">
      <c r="D49415"/>
    </row>
    <row r="49416" spans="4:4">
      <c r="D49416"/>
    </row>
    <row r="49417" spans="4:4">
      <c r="D49417"/>
    </row>
    <row r="49418" spans="4:4">
      <c r="D49418"/>
    </row>
    <row r="49419" spans="4:4">
      <c r="D49419"/>
    </row>
    <row r="49420" spans="4:4">
      <c r="D49420"/>
    </row>
    <row r="49421" spans="4:4">
      <c r="D49421"/>
    </row>
    <row r="49422" spans="4:4">
      <c r="D49422"/>
    </row>
    <row r="49423" spans="4:4">
      <c r="D49423"/>
    </row>
    <row r="49424" spans="4:4">
      <c r="D49424"/>
    </row>
    <row r="49425" spans="4:4">
      <c r="D49425"/>
    </row>
    <row r="49426" spans="4:4">
      <c r="D49426"/>
    </row>
    <row r="49427" spans="4:4">
      <c r="D49427"/>
    </row>
    <row r="49428" spans="4:4">
      <c r="D49428"/>
    </row>
    <row r="49429" spans="4:4">
      <c r="D49429"/>
    </row>
    <row r="49430" spans="4:4">
      <c r="D49430"/>
    </row>
    <row r="49431" spans="4:4">
      <c r="D49431"/>
    </row>
    <row r="49432" spans="4:4">
      <c r="D49432"/>
    </row>
    <row r="49433" spans="4:4">
      <c r="D49433"/>
    </row>
    <row r="49434" spans="4:4">
      <c r="D49434"/>
    </row>
    <row r="49435" spans="4:4">
      <c r="D49435"/>
    </row>
    <row r="49436" spans="4:4">
      <c r="D49436"/>
    </row>
    <row r="49437" spans="4:4">
      <c r="D49437"/>
    </row>
    <row r="49438" spans="4:4">
      <c r="D49438"/>
    </row>
    <row r="49439" spans="4:4">
      <c r="D49439"/>
    </row>
    <row r="49440" spans="4:4">
      <c r="D49440"/>
    </row>
    <row r="49441" spans="4:4">
      <c r="D49441"/>
    </row>
    <row r="49442" spans="4:4">
      <c r="D49442"/>
    </row>
    <row r="49443" spans="4:4">
      <c r="D49443"/>
    </row>
    <row r="49444" spans="4:4">
      <c r="D49444"/>
    </row>
    <row r="49445" spans="4:4">
      <c r="D49445"/>
    </row>
    <row r="49446" spans="4:4">
      <c r="D49446"/>
    </row>
    <row r="49447" spans="4:4">
      <c r="D49447"/>
    </row>
    <row r="49448" spans="4:4">
      <c r="D49448"/>
    </row>
    <row r="49449" spans="4:4">
      <c r="D49449"/>
    </row>
    <row r="49450" spans="4:4">
      <c r="D49450"/>
    </row>
    <row r="49451" spans="4:4">
      <c r="D49451"/>
    </row>
    <row r="49452" spans="4:4">
      <c r="D49452"/>
    </row>
    <row r="49453" spans="4:4">
      <c r="D49453"/>
    </row>
    <row r="49454" spans="4:4">
      <c r="D49454"/>
    </row>
    <row r="49455" spans="4:4">
      <c r="D49455"/>
    </row>
    <row r="49456" spans="4:4">
      <c r="D49456"/>
    </row>
    <row r="49457" spans="4:4">
      <c r="D49457"/>
    </row>
    <row r="49458" spans="4:4">
      <c r="D49458"/>
    </row>
    <row r="49459" spans="4:4">
      <c r="D49459"/>
    </row>
    <row r="49460" spans="4:4">
      <c r="D49460"/>
    </row>
    <row r="49461" spans="4:4">
      <c r="D49461"/>
    </row>
    <row r="49462" spans="4:4">
      <c r="D49462"/>
    </row>
    <row r="49463" spans="4:4">
      <c r="D49463"/>
    </row>
    <row r="49464" spans="4:4">
      <c r="D49464"/>
    </row>
    <row r="49465" spans="4:4">
      <c r="D49465"/>
    </row>
    <row r="49466" spans="4:4">
      <c r="D49466"/>
    </row>
    <row r="49467" spans="4:4">
      <c r="D49467"/>
    </row>
    <row r="49468" spans="4:4">
      <c r="D49468"/>
    </row>
    <row r="49469" spans="4:4">
      <c r="D49469"/>
    </row>
    <row r="49470" spans="4:4">
      <c r="D49470"/>
    </row>
    <row r="49471" spans="4:4">
      <c r="D49471"/>
    </row>
    <row r="49472" spans="4:4">
      <c r="D49472"/>
    </row>
    <row r="49473" spans="4:4">
      <c r="D49473"/>
    </row>
    <row r="49474" spans="4:4">
      <c r="D49474"/>
    </row>
    <row r="49475" spans="4:4">
      <c r="D49475"/>
    </row>
    <row r="49476" spans="4:4">
      <c r="D49476"/>
    </row>
    <row r="49477" spans="4:4">
      <c r="D49477"/>
    </row>
    <row r="49478" spans="4:4">
      <c r="D49478"/>
    </row>
    <row r="49479" spans="4:4">
      <c r="D49479"/>
    </row>
    <row r="49480" spans="4:4">
      <c r="D49480"/>
    </row>
    <row r="49481" spans="4:4">
      <c r="D49481"/>
    </row>
    <row r="49482" spans="4:4">
      <c r="D49482"/>
    </row>
    <row r="49483" spans="4:4">
      <c r="D49483"/>
    </row>
    <row r="49484" spans="4:4">
      <c r="D49484"/>
    </row>
    <row r="49485" spans="4:4">
      <c r="D49485"/>
    </row>
    <row r="49486" spans="4:4">
      <c r="D49486"/>
    </row>
    <row r="49487" spans="4:4">
      <c r="D49487"/>
    </row>
    <row r="49488" spans="4:4">
      <c r="D49488"/>
    </row>
    <row r="49489" spans="4:4">
      <c r="D49489"/>
    </row>
    <row r="49490" spans="4:4">
      <c r="D49490"/>
    </row>
    <row r="49491" spans="4:4">
      <c r="D49491"/>
    </row>
    <row r="49492" spans="4:4">
      <c r="D49492"/>
    </row>
    <row r="49493" spans="4:4">
      <c r="D49493"/>
    </row>
    <row r="49494" spans="4:4">
      <c r="D49494"/>
    </row>
    <row r="49495" spans="4:4">
      <c r="D49495"/>
    </row>
    <row r="49496" spans="4:4">
      <c r="D49496"/>
    </row>
    <row r="49497" spans="4:4">
      <c r="D49497"/>
    </row>
    <row r="49498" spans="4:4">
      <c r="D49498"/>
    </row>
    <row r="49499" spans="4:4">
      <c r="D49499"/>
    </row>
    <row r="49500" spans="4:4">
      <c r="D49500"/>
    </row>
    <row r="49501" spans="4:4">
      <c r="D49501"/>
    </row>
    <row r="49502" spans="4:4">
      <c r="D49502"/>
    </row>
    <row r="49503" spans="4:4">
      <c r="D49503"/>
    </row>
    <row r="49504" spans="4:4">
      <c r="D49504"/>
    </row>
    <row r="49505" spans="4:4">
      <c r="D49505"/>
    </row>
    <row r="49506" spans="4:4">
      <c r="D49506"/>
    </row>
    <row r="49507" spans="4:4">
      <c r="D49507"/>
    </row>
    <row r="49508" spans="4:4">
      <c r="D49508"/>
    </row>
    <row r="49509" spans="4:4">
      <c r="D49509"/>
    </row>
    <row r="49510" spans="4:4">
      <c r="D49510"/>
    </row>
    <row r="49511" spans="4:4">
      <c r="D49511"/>
    </row>
    <row r="49512" spans="4:4">
      <c r="D49512"/>
    </row>
    <row r="49513" spans="4:4">
      <c r="D49513"/>
    </row>
    <row r="49514" spans="4:4">
      <c r="D49514"/>
    </row>
    <row r="49515" spans="4:4">
      <c r="D49515"/>
    </row>
    <row r="49516" spans="4:4">
      <c r="D49516"/>
    </row>
    <row r="49517" spans="4:4">
      <c r="D49517"/>
    </row>
    <row r="49518" spans="4:4">
      <c r="D49518"/>
    </row>
    <row r="49519" spans="4:4">
      <c r="D49519"/>
    </row>
    <row r="49520" spans="4:4">
      <c r="D49520"/>
    </row>
    <row r="49521" spans="4:4">
      <c r="D49521"/>
    </row>
    <row r="49522" spans="4:4">
      <c r="D49522"/>
    </row>
    <row r="49523" spans="4:4">
      <c r="D49523"/>
    </row>
    <row r="49524" spans="4:4">
      <c r="D49524"/>
    </row>
    <row r="49525" spans="4:4">
      <c r="D49525"/>
    </row>
    <row r="49526" spans="4:4">
      <c r="D49526"/>
    </row>
    <row r="49527" spans="4:4">
      <c r="D49527"/>
    </row>
    <row r="49528" spans="4:4">
      <c r="D49528"/>
    </row>
    <row r="49529" spans="4:4">
      <c r="D49529"/>
    </row>
    <row r="49530" spans="4:4">
      <c r="D49530"/>
    </row>
    <row r="49531" spans="4:4">
      <c r="D49531"/>
    </row>
    <row r="49532" spans="4:4">
      <c r="D49532"/>
    </row>
    <row r="49533" spans="4:4">
      <c r="D49533"/>
    </row>
    <row r="49534" spans="4:4">
      <c r="D49534"/>
    </row>
    <row r="49535" spans="4:4">
      <c r="D49535"/>
    </row>
    <row r="49536" spans="4:4">
      <c r="D49536"/>
    </row>
    <row r="49537" spans="4:4">
      <c r="D49537"/>
    </row>
    <row r="49538" spans="4:4">
      <c r="D49538"/>
    </row>
    <row r="49539" spans="4:4">
      <c r="D49539"/>
    </row>
    <row r="49540" spans="4:4">
      <c r="D49540"/>
    </row>
    <row r="49541" spans="4:4">
      <c r="D49541"/>
    </row>
    <row r="49542" spans="4:4">
      <c r="D49542"/>
    </row>
    <row r="49543" spans="4:4">
      <c r="D49543"/>
    </row>
    <row r="49544" spans="4:4">
      <c r="D49544"/>
    </row>
    <row r="49545" spans="4:4">
      <c r="D49545"/>
    </row>
    <row r="49546" spans="4:4">
      <c r="D49546"/>
    </row>
    <row r="49547" spans="4:4">
      <c r="D49547"/>
    </row>
    <row r="49548" spans="4:4">
      <c r="D49548"/>
    </row>
    <row r="49549" spans="4:4">
      <c r="D49549"/>
    </row>
    <row r="49550" spans="4:4">
      <c r="D49550"/>
    </row>
    <row r="49551" spans="4:4">
      <c r="D49551"/>
    </row>
    <row r="49552" spans="4:4">
      <c r="D49552"/>
    </row>
    <row r="49553" spans="4:4">
      <c r="D49553"/>
    </row>
    <row r="49554" spans="4:4">
      <c r="D49554"/>
    </row>
    <row r="49555" spans="4:4">
      <c r="D49555"/>
    </row>
    <row r="49556" spans="4:4">
      <c r="D49556"/>
    </row>
    <row r="49557" spans="4:4">
      <c r="D49557"/>
    </row>
    <row r="49558" spans="4:4">
      <c r="D49558"/>
    </row>
    <row r="49559" spans="4:4">
      <c r="D49559"/>
    </row>
    <row r="49560" spans="4:4">
      <c r="D49560"/>
    </row>
    <row r="49561" spans="4:4">
      <c r="D49561"/>
    </row>
    <row r="49562" spans="4:4">
      <c r="D49562"/>
    </row>
    <row r="49563" spans="4:4">
      <c r="D49563"/>
    </row>
    <row r="49564" spans="4:4">
      <c r="D49564"/>
    </row>
    <row r="49565" spans="4:4">
      <c r="D49565"/>
    </row>
    <row r="49566" spans="4:4">
      <c r="D49566"/>
    </row>
    <row r="49567" spans="4:4">
      <c r="D49567"/>
    </row>
    <row r="49568" spans="4:4">
      <c r="D49568"/>
    </row>
    <row r="49569" spans="4:4">
      <c r="D49569"/>
    </row>
    <row r="49570" spans="4:4">
      <c r="D49570"/>
    </row>
    <row r="49571" spans="4:4">
      <c r="D49571"/>
    </row>
    <row r="49572" spans="4:4">
      <c r="D49572"/>
    </row>
    <row r="49573" spans="4:4">
      <c r="D49573"/>
    </row>
    <row r="49574" spans="4:4">
      <c r="D49574"/>
    </row>
    <row r="49575" spans="4:4">
      <c r="D49575"/>
    </row>
    <row r="49576" spans="4:4">
      <c r="D49576"/>
    </row>
    <row r="49577" spans="4:4">
      <c r="D49577"/>
    </row>
    <row r="49578" spans="4:4">
      <c r="D49578"/>
    </row>
    <row r="49579" spans="4:4">
      <c r="D49579"/>
    </row>
    <row r="49580" spans="4:4">
      <c r="D49580"/>
    </row>
    <row r="49581" spans="4:4">
      <c r="D49581"/>
    </row>
    <row r="49582" spans="4:4">
      <c r="D49582"/>
    </row>
    <row r="49583" spans="4:4">
      <c r="D49583"/>
    </row>
    <row r="49584" spans="4:4">
      <c r="D49584"/>
    </row>
    <row r="49585" spans="4:4">
      <c r="D49585"/>
    </row>
    <row r="49586" spans="4:4">
      <c r="D49586"/>
    </row>
    <row r="49587" spans="4:4">
      <c r="D49587"/>
    </row>
    <row r="49588" spans="4:4">
      <c r="D49588"/>
    </row>
    <row r="49589" spans="4:4">
      <c r="D49589"/>
    </row>
    <row r="49590" spans="4:4">
      <c r="D49590"/>
    </row>
    <row r="49591" spans="4:4">
      <c r="D49591"/>
    </row>
    <row r="49592" spans="4:4">
      <c r="D49592"/>
    </row>
    <row r="49593" spans="4:4">
      <c r="D49593"/>
    </row>
    <row r="49594" spans="4:4">
      <c r="D49594"/>
    </row>
    <row r="49595" spans="4:4">
      <c r="D49595"/>
    </row>
    <row r="49596" spans="4:4">
      <c r="D49596"/>
    </row>
    <row r="49597" spans="4:4">
      <c r="D49597"/>
    </row>
    <row r="49598" spans="4:4">
      <c r="D49598"/>
    </row>
    <row r="49599" spans="4:4">
      <c r="D49599"/>
    </row>
    <row r="49600" spans="4:4">
      <c r="D49600"/>
    </row>
    <row r="49601" spans="4:4">
      <c r="D49601"/>
    </row>
    <row r="49602" spans="4:4">
      <c r="D49602"/>
    </row>
    <row r="49603" spans="4:4">
      <c r="D49603"/>
    </row>
    <row r="49604" spans="4:4">
      <c r="D49604"/>
    </row>
    <row r="49605" spans="4:4">
      <c r="D49605"/>
    </row>
    <row r="49606" spans="4:4">
      <c r="D49606"/>
    </row>
    <row r="49607" spans="4:4">
      <c r="D49607"/>
    </row>
    <row r="49608" spans="4:4">
      <c r="D49608"/>
    </row>
    <row r="49609" spans="4:4">
      <c r="D49609"/>
    </row>
    <row r="49610" spans="4:4">
      <c r="D49610"/>
    </row>
    <row r="49611" spans="4:4">
      <c r="D49611"/>
    </row>
    <row r="49612" spans="4:4">
      <c r="D49612"/>
    </row>
    <row r="49613" spans="4:4">
      <c r="D49613"/>
    </row>
    <row r="49614" spans="4:4">
      <c r="D49614"/>
    </row>
    <row r="49615" spans="4:4">
      <c r="D49615"/>
    </row>
    <row r="49616" spans="4:4">
      <c r="D49616"/>
    </row>
    <row r="49617" spans="4:4">
      <c r="D49617"/>
    </row>
    <row r="49618" spans="4:4">
      <c r="D49618"/>
    </row>
    <row r="49619" spans="4:4">
      <c r="D49619"/>
    </row>
    <row r="49620" spans="4:4">
      <c r="D49620"/>
    </row>
    <row r="49621" spans="4:4">
      <c r="D49621"/>
    </row>
    <row r="49622" spans="4:4">
      <c r="D49622"/>
    </row>
    <row r="49623" spans="4:4">
      <c r="D49623"/>
    </row>
    <row r="49624" spans="4:4">
      <c r="D49624"/>
    </row>
    <row r="49625" spans="4:4">
      <c r="D49625"/>
    </row>
    <row r="49626" spans="4:4">
      <c r="D49626"/>
    </row>
    <row r="49627" spans="4:4">
      <c r="D49627"/>
    </row>
    <row r="49628" spans="4:4">
      <c r="D49628"/>
    </row>
    <row r="49629" spans="4:4">
      <c r="D49629"/>
    </row>
    <row r="49630" spans="4:4">
      <c r="D49630"/>
    </row>
    <row r="49631" spans="4:4">
      <c r="D49631"/>
    </row>
    <row r="49632" spans="4:4">
      <c r="D49632"/>
    </row>
    <row r="49633" spans="4:4">
      <c r="D49633"/>
    </row>
    <row r="49634" spans="4:4">
      <c r="D49634"/>
    </row>
    <row r="49635" spans="4:4">
      <c r="D49635"/>
    </row>
    <row r="49636" spans="4:4">
      <c r="D49636"/>
    </row>
    <row r="49637" spans="4:4">
      <c r="D49637"/>
    </row>
    <row r="49638" spans="4:4">
      <c r="D49638"/>
    </row>
    <row r="49639" spans="4:4">
      <c r="D49639"/>
    </row>
    <row r="49640" spans="4:4">
      <c r="D49640"/>
    </row>
    <row r="49641" spans="4:4">
      <c r="D49641"/>
    </row>
    <row r="49642" spans="4:4">
      <c r="D49642"/>
    </row>
    <row r="49643" spans="4:4">
      <c r="D49643"/>
    </row>
    <row r="49644" spans="4:4">
      <c r="D49644"/>
    </row>
    <row r="49645" spans="4:4">
      <c r="D49645"/>
    </row>
    <row r="49646" spans="4:4">
      <c r="D49646"/>
    </row>
    <row r="49647" spans="4:4">
      <c r="D49647"/>
    </row>
    <row r="49648" spans="4:4">
      <c r="D49648"/>
    </row>
    <row r="49649" spans="4:4">
      <c r="D49649"/>
    </row>
    <row r="49650" spans="4:4">
      <c r="D49650"/>
    </row>
    <row r="49651" spans="4:4">
      <c r="D49651"/>
    </row>
    <row r="49652" spans="4:4">
      <c r="D49652"/>
    </row>
    <row r="49653" spans="4:4">
      <c r="D49653"/>
    </row>
    <row r="49654" spans="4:4">
      <c r="D49654"/>
    </row>
    <row r="49655" spans="4:4">
      <c r="D49655"/>
    </row>
    <row r="49656" spans="4:4">
      <c r="D49656"/>
    </row>
    <row r="49657" spans="4:4">
      <c r="D49657"/>
    </row>
    <row r="49658" spans="4:4">
      <c r="D49658"/>
    </row>
    <row r="49659" spans="4:4">
      <c r="D49659"/>
    </row>
    <row r="49660" spans="4:4">
      <c r="D49660"/>
    </row>
    <row r="49661" spans="4:4">
      <c r="D49661"/>
    </row>
    <row r="49662" spans="4:4">
      <c r="D49662"/>
    </row>
    <row r="49663" spans="4:4">
      <c r="D49663"/>
    </row>
    <row r="49664" spans="4:4">
      <c r="D49664"/>
    </row>
    <row r="49665" spans="4:4">
      <c r="D49665"/>
    </row>
    <row r="49666" spans="4:4">
      <c r="D49666"/>
    </row>
    <row r="49667" spans="4:4">
      <c r="D49667"/>
    </row>
    <row r="49668" spans="4:4">
      <c r="D49668"/>
    </row>
    <row r="49669" spans="4:4">
      <c r="D49669"/>
    </row>
    <row r="49670" spans="4:4">
      <c r="D49670"/>
    </row>
    <row r="49671" spans="4:4">
      <c r="D49671"/>
    </row>
    <row r="49672" spans="4:4">
      <c r="D49672"/>
    </row>
    <row r="49673" spans="4:4">
      <c r="D49673"/>
    </row>
    <row r="49674" spans="4:4">
      <c r="D49674"/>
    </row>
    <row r="49675" spans="4:4">
      <c r="D49675"/>
    </row>
    <row r="49676" spans="4:4">
      <c r="D49676"/>
    </row>
    <row r="49677" spans="4:4">
      <c r="D49677"/>
    </row>
    <row r="49678" spans="4:4">
      <c r="D49678"/>
    </row>
    <row r="49679" spans="4:4">
      <c r="D49679"/>
    </row>
    <row r="49680" spans="4:4">
      <c r="D49680"/>
    </row>
    <row r="49681" spans="4:4">
      <c r="D49681"/>
    </row>
    <row r="49682" spans="4:4">
      <c r="D49682"/>
    </row>
    <row r="49683" spans="4:4">
      <c r="D49683"/>
    </row>
    <row r="49684" spans="4:4">
      <c r="D49684"/>
    </row>
    <row r="49685" spans="4:4">
      <c r="D49685"/>
    </row>
    <row r="49686" spans="4:4">
      <c r="D49686"/>
    </row>
    <row r="49687" spans="4:4">
      <c r="D49687"/>
    </row>
    <row r="49688" spans="4:4">
      <c r="D49688"/>
    </row>
    <row r="49689" spans="4:4">
      <c r="D49689"/>
    </row>
    <row r="49690" spans="4:4">
      <c r="D49690"/>
    </row>
    <row r="49691" spans="4:4">
      <c r="D49691"/>
    </row>
    <row r="49692" spans="4:4">
      <c r="D49692"/>
    </row>
    <row r="49693" spans="4:4">
      <c r="D49693"/>
    </row>
    <row r="49694" spans="4:4">
      <c r="D49694"/>
    </row>
    <row r="49695" spans="4:4">
      <c r="D49695"/>
    </row>
    <row r="49696" spans="4:4">
      <c r="D49696"/>
    </row>
    <row r="49697" spans="4:4">
      <c r="D49697"/>
    </row>
    <row r="49698" spans="4:4">
      <c r="D49698"/>
    </row>
    <row r="49699" spans="4:4">
      <c r="D49699"/>
    </row>
    <row r="49700" spans="4:4">
      <c r="D49700"/>
    </row>
    <row r="49701" spans="4:4">
      <c r="D49701"/>
    </row>
    <row r="49702" spans="4:4">
      <c r="D49702"/>
    </row>
    <row r="49703" spans="4:4">
      <c r="D49703"/>
    </row>
    <row r="49704" spans="4:4">
      <c r="D49704"/>
    </row>
    <row r="49705" spans="4:4">
      <c r="D49705"/>
    </row>
    <row r="49706" spans="4:4">
      <c r="D49706"/>
    </row>
    <row r="49707" spans="4:4">
      <c r="D49707"/>
    </row>
    <row r="49708" spans="4:4">
      <c r="D49708"/>
    </row>
    <row r="49709" spans="4:4">
      <c r="D49709"/>
    </row>
    <row r="49710" spans="4:4">
      <c r="D49710"/>
    </row>
    <row r="49711" spans="4:4">
      <c r="D49711"/>
    </row>
    <row r="49712" spans="4:4">
      <c r="D49712"/>
    </row>
    <row r="49713" spans="4:4">
      <c r="D49713"/>
    </row>
    <row r="49714" spans="4:4">
      <c r="D49714"/>
    </row>
    <row r="49715" spans="4:4">
      <c r="D49715"/>
    </row>
    <row r="49716" spans="4:4">
      <c r="D49716"/>
    </row>
    <row r="49717" spans="4:4">
      <c r="D49717"/>
    </row>
    <row r="49718" spans="4:4">
      <c r="D49718"/>
    </row>
    <row r="49719" spans="4:4">
      <c r="D49719"/>
    </row>
    <row r="49720" spans="4:4">
      <c r="D49720"/>
    </row>
    <row r="49721" spans="4:4">
      <c r="D49721"/>
    </row>
    <row r="49722" spans="4:4">
      <c r="D49722"/>
    </row>
    <row r="49723" spans="4:4">
      <c r="D49723"/>
    </row>
    <row r="49724" spans="4:4">
      <c r="D49724"/>
    </row>
    <row r="49725" spans="4:4">
      <c r="D49725"/>
    </row>
    <row r="49726" spans="4:4">
      <c r="D49726"/>
    </row>
    <row r="49727" spans="4:4">
      <c r="D49727"/>
    </row>
    <row r="49728" spans="4:4">
      <c r="D49728"/>
    </row>
    <row r="49729" spans="4:4">
      <c r="D49729"/>
    </row>
    <row r="49730" spans="4:4">
      <c r="D49730"/>
    </row>
    <row r="49731" spans="4:4">
      <c r="D49731"/>
    </row>
    <row r="49732" spans="4:4">
      <c r="D49732"/>
    </row>
    <row r="49733" spans="4:4">
      <c r="D49733"/>
    </row>
    <row r="49734" spans="4:4">
      <c r="D49734"/>
    </row>
    <row r="49735" spans="4:4">
      <c r="D49735"/>
    </row>
    <row r="49736" spans="4:4">
      <c r="D49736"/>
    </row>
    <row r="49737" spans="4:4">
      <c r="D49737"/>
    </row>
    <row r="49738" spans="4:4">
      <c r="D49738"/>
    </row>
    <row r="49739" spans="4:4">
      <c r="D49739"/>
    </row>
    <row r="49740" spans="4:4">
      <c r="D49740"/>
    </row>
    <row r="49741" spans="4:4">
      <c r="D49741"/>
    </row>
    <row r="49742" spans="4:4">
      <c r="D49742"/>
    </row>
    <row r="49743" spans="4:4">
      <c r="D49743"/>
    </row>
    <row r="49744" spans="4:4">
      <c r="D49744"/>
    </row>
    <row r="49745" spans="4:4">
      <c r="D49745"/>
    </row>
    <row r="49746" spans="4:4">
      <c r="D49746"/>
    </row>
    <row r="49747" spans="4:4">
      <c r="D49747"/>
    </row>
    <row r="49748" spans="4:4">
      <c r="D49748"/>
    </row>
    <row r="49749" spans="4:4">
      <c r="D49749"/>
    </row>
    <row r="49750" spans="4:4">
      <c r="D49750"/>
    </row>
    <row r="49751" spans="4:4">
      <c r="D49751"/>
    </row>
    <row r="49752" spans="4:4">
      <c r="D49752"/>
    </row>
    <row r="49753" spans="4:4">
      <c r="D49753"/>
    </row>
    <row r="49754" spans="4:4">
      <c r="D49754"/>
    </row>
    <row r="49755" spans="4:4">
      <c r="D49755"/>
    </row>
    <row r="49756" spans="4:4">
      <c r="D49756"/>
    </row>
    <row r="49757" spans="4:4">
      <c r="D49757"/>
    </row>
    <row r="49758" spans="4:4">
      <c r="D49758"/>
    </row>
    <row r="49759" spans="4:4">
      <c r="D49759"/>
    </row>
    <row r="49760" spans="4:4">
      <c r="D49760"/>
    </row>
    <row r="49761" spans="4:4">
      <c r="D49761"/>
    </row>
    <row r="49762" spans="4:4">
      <c r="D49762"/>
    </row>
    <row r="49763" spans="4:4">
      <c r="D49763"/>
    </row>
    <row r="49764" spans="4:4">
      <c r="D49764"/>
    </row>
    <row r="49765" spans="4:4">
      <c r="D49765"/>
    </row>
    <row r="49766" spans="4:4">
      <c r="D49766"/>
    </row>
    <row r="49767" spans="4:4">
      <c r="D49767"/>
    </row>
    <row r="49768" spans="4:4">
      <c r="D49768"/>
    </row>
    <row r="49769" spans="4:4">
      <c r="D49769"/>
    </row>
    <row r="49770" spans="4:4">
      <c r="D49770"/>
    </row>
    <row r="49771" spans="4:4">
      <c r="D49771"/>
    </row>
    <row r="49772" spans="4:4">
      <c r="D49772"/>
    </row>
    <row r="49773" spans="4:4">
      <c r="D49773"/>
    </row>
    <row r="49774" spans="4:4">
      <c r="D49774"/>
    </row>
    <row r="49775" spans="4:4">
      <c r="D49775"/>
    </row>
    <row r="49776" spans="4:4">
      <c r="D49776"/>
    </row>
    <row r="49777" spans="4:4">
      <c r="D49777"/>
    </row>
    <row r="49778" spans="4:4">
      <c r="D49778"/>
    </row>
    <row r="49779" spans="4:4">
      <c r="D49779"/>
    </row>
    <row r="49780" spans="4:4">
      <c r="D49780"/>
    </row>
    <row r="49781" spans="4:4">
      <c r="D49781"/>
    </row>
    <row r="49782" spans="4:4">
      <c r="D49782"/>
    </row>
    <row r="49783" spans="4:4">
      <c r="D49783"/>
    </row>
    <row r="49784" spans="4:4">
      <c r="D49784"/>
    </row>
    <row r="49785" spans="4:4">
      <c r="D49785"/>
    </row>
    <row r="49786" spans="4:4">
      <c r="D49786"/>
    </row>
    <row r="49787" spans="4:4">
      <c r="D49787"/>
    </row>
    <row r="49788" spans="4:4">
      <c r="D49788"/>
    </row>
    <row r="49789" spans="4:4">
      <c r="D49789"/>
    </row>
    <row r="49790" spans="4:4">
      <c r="D49790"/>
    </row>
    <row r="49791" spans="4:4">
      <c r="D49791"/>
    </row>
    <row r="49792" spans="4:4">
      <c r="D49792"/>
    </row>
    <row r="49793" spans="4:4">
      <c r="D49793"/>
    </row>
    <row r="49794" spans="4:4">
      <c r="D49794"/>
    </row>
    <row r="49795" spans="4:4">
      <c r="D49795"/>
    </row>
    <row r="49796" spans="4:4">
      <c r="D49796"/>
    </row>
    <row r="49797" spans="4:4">
      <c r="D49797"/>
    </row>
    <row r="49798" spans="4:4">
      <c r="D49798"/>
    </row>
    <row r="49799" spans="4:4">
      <c r="D49799"/>
    </row>
    <row r="49800" spans="4:4">
      <c r="D49800"/>
    </row>
    <row r="49801" spans="4:4">
      <c r="D49801"/>
    </row>
    <row r="49802" spans="4:4">
      <c r="D49802"/>
    </row>
    <row r="49803" spans="4:4">
      <c r="D49803"/>
    </row>
    <row r="49804" spans="4:4">
      <c r="D49804"/>
    </row>
    <row r="49805" spans="4:4">
      <c r="D49805"/>
    </row>
    <row r="49806" spans="4:4">
      <c r="D49806"/>
    </row>
    <row r="49807" spans="4:4">
      <c r="D49807"/>
    </row>
    <row r="49808" spans="4:4">
      <c r="D49808"/>
    </row>
    <row r="49809" spans="4:4">
      <c r="D49809"/>
    </row>
    <row r="49810" spans="4:4">
      <c r="D49810"/>
    </row>
    <row r="49811" spans="4:4">
      <c r="D49811"/>
    </row>
    <row r="49812" spans="4:4">
      <c r="D49812"/>
    </row>
    <row r="49813" spans="4:4">
      <c r="D49813"/>
    </row>
    <row r="49814" spans="4:4">
      <c r="D49814"/>
    </row>
    <row r="49815" spans="4:4">
      <c r="D49815"/>
    </row>
    <row r="49816" spans="4:4">
      <c r="D49816"/>
    </row>
    <row r="49817" spans="4:4">
      <c r="D49817"/>
    </row>
    <row r="49818" spans="4:4">
      <c r="D49818"/>
    </row>
    <row r="49819" spans="4:4">
      <c r="D49819"/>
    </row>
    <row r="49820" spans="4:4">
      <c r="D49820"/>
    </row>
    <row r="49821" spans="4:4">
      <c r="D49821"/>
    </row>
    <row r="49822" spans="4:4">
      <c r="D49822"/>
    </row>
    <row r="49823" spans="4:4">
      <c r="D49823"/>
    </row>
    <row r="49824" spans="4:4">
      <c r="D49824"/>
    </row>
    <row r="49825" spans="4:4">
      <c r="D49825"/>
    </row>
    <row r="49826" spans="4:4">
      <c r="D49826"/>
    </row>
    <row r="49827" spans="4:4">
      <c r="D49827"/>
    </row>
    <row r="49828" spans="4:4">
      <c r="D49828"/>
    </row>
    <row r="49829" spans="4:4">
      <c r="D49829"/>
    </row>
    <row r="49830" spans="4:4">
      <c r="D49830"/>
    </row>
    <row r="49831" spans="4:4">
      <c r="D49831"/>
    </row>
    <row r="49832" spans="4:4">
      <c r="D49832"/>
    </row>
    <row r="49833" spans="4:4">
      <c r="D49833"/>
    </row>
    <row r="49834" spans="4:4">
      <c r="D49834"/>
    </row>
    <row r="49835" spans="4:4">
      <c r="D49835"/>
    </row>
    <row r="49836" spans="4:4">
      <c r="D49836"/>
    </row>
    <row r="49837" spans="4:4">
      <c r="D49837"/>
    </row>
    <row r="49838" spans="4:4">
      <c r="D49838"/>
    </row>
    <row r="49839" spans="4:4">
      <c r="D49839"/>
    </row>
    <row r="49840" spans="4:4">
      <c r="D49840"/>
    </row>
    <row r="49841" spans="4:4">
      <c r="D49841"/>
    </row>
    <row r="49842" spans="4:4">
      <c r="D49842"/>
    </row>
    <row r="49843" spans="4:4">
      <c r="D49843"/>
    </row>
    <row r="49844" spans="4:4">
      <c r="D49844"/>
    </row>
    <row r="49845" spans="4:4">
      <c r="D49845"/>
    </row>
    <row r="49846" spans="4:4">
      <c r="D49846"/>
    </row>
    <row r="49847" spans="4:4">
      <c r="D49847"/>
    </row>
    <row r="49848" spans="4:4">
      <c r="D49848"/>
    </row>
    <row r="49849" spans="4:4">
      <c r="D49849"/>
    </row>
    <row r="49850" spans="4:4">
      <c r="D49850"/>
    </row>
    <row r="49851" spans="4:4">
      <c r="D49851"/>
    </row>
    <row r="49852" spans="4:4">
      <c r="D49852"/>
    </row>
    <row r="49853" spans="4:4">
      <c r="D49853"/>
    </row>
    <row r="49854" spans="4:4">
      <c r="D49854"/>
    </row>
    <row r="49855" spans="4:4">
      <c r="D49855"/>
    </row>
    <row r="49856" spans="4:4">
      <c r="D49856"/>
    </row>
    <row r="49857" spans="4:4">
      <c r="D49857"/>
    </row>
    <row r="49858" spans="4:4">
      <c r="D49858"/>
    </row>
    <row r="49859" spans="4:4">
      <c r="D49859"/>
    </row>
    <row r="49860" spans="4:4">
      <c r="D49860"/>
    </row>
    <row r="49861" spans="4:4">
      <c r="D49861"/>
    </row>
    <row r="49862" spans="4:4">
      <c r="D49862"/>
    </row>
    <row r="49863" spans="4:4">
      <c r="D49863"/>
    </row>
    <row r="49864" spans="4:4">
      <c r="D49864"/>
    </row>
    <row r="49865" spans="4:4">
      <c r="D49865"/>
    </row>
    <row r="49866" spans="4:4">
      <c r="D49866"/>
    </row>
    <row r="49867" spans="4:4">
      <c r="D49867"/>
    </row>
    <row r="49868" spans="4:4">
      <c r="D49868"/>
    </row>
    <row r="49869" spans="4:4">
      <c r="D49869"/>
    </row>
    <row r="49870" spans="4:4">
      <c r="D49870"/>
    </row>
    <row r="49871" spans="4:4">
      <c r="D49871"/>
    </row>
    <row r="49872" spans="4:4">
      <c r="D49872"/>
    </row>
    <row r="49873" spans="4:4">
      <c r="D49873"/>
    </row>
    <row r="49874" spans="4:4">
      <c r="D49874"/>
    </row>
    <row r="49875" spans="4:4">
      <c r="D49875"/>
    </row>
    <row r="49876" spans="4:4">
      <c r="D49876"/>
    </row>
    <row r="49877" spans="4:4">
      <c r="D49877"/>
    </row>
    <row r="49878" spans="4:4">
      <c r="D49878"/>
    </row>
    <row r="49879" spans="4:4">
      <c r="D49879"/>
    </row>
    <row r="49880" spans="4:4">
      <c r="D49880"/>
    </row>
    <row r="49881" spans="4:4">
      <c r="D49881"/>
    </row>
    <row r="49882" spans="4:4">
      <c r="D49882"/>
    </row>
    <row r="49883" spans="4:4">
      <c r="D49883"/>
    </row>
    <row r="49884" spans="4:4">
      <c r="D49884"/>
    </row>
    <row r="49885" spans="4:4">
      <c r="D49885"/>
    </row>
    <row r="49886" spans="4:4">
      <c r="D49886"/>
    </row>
    <row r="49887" spans="4:4">
      <c r="D49887"/>
    </row>
    <row r="49888" spans="4:4">
      <c r="D49888"/>
    </row>
    <row r="49889" spans="4:4">
      <c r="D49889"/>
    </row>
    <row r="49890" spans="4:4">
      <c r="D49890"/>
    </row>
    <row r="49891" spans="4:4">
      <c r="D49891"/>
    </row>
    <row r="49892" spans="4:4">
      <c r="D49892"/>
    </row>
    <row r="49893" spans="4:4">
      <c r="D49893"/>
    </row>
    <row r="49894" spans="4:4">
      <c r="D49894"/>
    </row>
    <row r="49895" spans="4:4">
      <c r="D49895"/>
    </row>
    <row r="49896" spans="4:4">
      <c r="D49896"/>
    </row>
    <row r="49897" spans="4:4">
      <c r="D49897"/>
    </row>
    <row r="49898" spans="4:4">
      <c r="D49898"/>
    </row>
    <row r="49899" spans="4:4">
      <c r="D49899"/>
    </row>
    <row r="49900" spans="4:4">
      <c r="D49900"/>
    </row>
    <row r="49901" spans="4:4">
      <c r="D49901"/>
    </row>
    <row r="49902" spans="4:4">
      <c r="D49902"/>
    </row>
    <row r="49903" spans="4:4">
      <c r="D49903"/>
    </row>
    <row r="49904" spans="4:4">
      <c r="D49904"/>
    </row>
    <row r="49905" spans="4:4">
      <c r="D49905"/>
    </row>
    <row r="49906" spans="4:4">
      <c r="D49906"/>
    </row>
    <row r="49907" spans="4:4">
      <c r="D49907"/>
    </row>
    <row r="49908" spans="4:4">
      <c r="D49908"/>
    </row>
    <row r="49909" spans="4:4">
      <c r="D49909"/>
    </row>
    <row r="49910" spans="4:4">
      <c r="D49910"/>
    </row>
    <row r="49911" spans="4:4">
      <c r="D49911"/>
    </row>
    <row r="49912" spans="4:4">
      <c r="D49912"/>
    </row>
    <row r="49913" spans="4:4">
      <c r="D49913"/>
    </row>
    <row r="49914" spans="4:4">
      <c r="D49914"/>
    </row>
    <row r="49915" spans="4:4">
      <c r="D49915"/>
    </row>
    <row r="49916" spans="4:4">
      <c r="D49916"/>
    </row>
    <row r="49917" spans="4:4">
      <c r="D49917"/>
    </row>
    <row r="49918" spans="4:4">
      <c r="D49918"/>
    </row>
    <row r="49919" spans="4:4">
      <c r="D49919"/>
    </row>
    <row r="49920" spans="4:4">
      <c r="D49920"/>
    </row>
    <row r="49921" spans="4:4">
      <c r="D49921"/>
    </row>
    <row r="49922" spans="4:4">
      <c r="D49922"/>
    </row>
    <row r="49923" spans="4:4">
      <c r="D49923"/>
    </row>
    <row r="49924" spans="4:4">
      <c r="D49924"/>
    </row>
    <row r="49925" spans="4:4">
      <c r="D49925"/>
    </row>
    <row r="49926" spans="4:4">
      <c r="D49926"/>
    </row>
    <row r="49927" spans="4:4">
      <c r="D49927"/>
    </row>
    <row r="49928" spans="4:4">
      <c r="D49928"/>
    </row>
    <row r="49929" spans="4:4">
      <c r="D49929"/>
    </row>
    <row r="49930" spans="4:4">
      <c r="D49930"/>
    </row>
    <row r="49931" spans="4:4">
      <c r="D49931"/>
    </row>
    <row r="49932" spans="4:4">
      <c r="D49932"/>
    </row>
    <row r="49933" spans="4:4">
      <c r="D49933"/>
    </row>
    <row r="49934" spans="4:4">
      <c r="D49934"/>
    </row>
    <row r="49935" spans="4:4">
      <c r="D49935"/>
    </row>
    <row r="49936" spans="4:4">
      <c r="D49936"/>
    </row>
    <row r="49937" spans="4:4">
      <c r="D49937"/>
    </row>
    <row r="49938" spans="4:4">
      <c r="D49938"/>
    </row>
    <row r="49939" spans="4:4">
      <c r="D49939"/>
    </row>
    <row r="49940" spans="4:4">
      <c r="D49940"/>
    </row>
    <row r="49941" spans="4:4">
      <c r="D49941"/>
    </row>
    <row r="49942" spans="4:4">
      <c r="D49942"/>
    </row>
    <row r="49943" spans="4:4">
      <c r="D49943"/>
    </row>
    <row r="49944" spans="4:4">
      <c r="D49944"/>
    </row>
    <row r="49945" spans="4:4">
      <c r="D49945"/>
    </row>
    <row r="49946" spans="4:4">
      <c r="D49946"/>
    </row>
    <row r="49947" spans="4:4">
      <c r="D49947"/>
    </row>
    <row r="49948" spans="4:4">
      <c r="D49948"/>
    </row>
    <row r="49949" spans="4:4">
      <c r="D49949"/>
    </row>
    <row r="49950" spans="4:4">
      <c r="D49950"/>
    </row>
    <row r="49951" spans="4:4">
      <c r="D49951"/>
    </row>
    <row r="49952" spans="4:4">
      <c r="D49952"/>
    </row>
    <row r="49953" spans="4:4">
      <c r="D49953"/>
    </row>
    <row r="49954" spans="4:4">
      <c r="D49954"/>
    </row>
    <row r="49955" spans="4:4">
      <c r="D49955"/>
    </row>
    <row r="49956" spans="4:4">
      <c r="D49956"/>
    </row>
    <row r="49957" spans="4:4">
      <c r="D49957"/>
    </row>
    <row r="49958" spans="4:4">
      <c r="D49958"/>
    </row>
    <row r="49959" spans="4:4">
      <c r="D49959"/>
    </row>
    <row r="49960" spans="4:4">
      <c r="D49960"/>
    </row>
    <row r="49961" spans="4:4">
      <c r="D49961"/>
    </row>
    <row r="49962" spans="4:4">
      <c r="D49962"/>
    </row>
    <row r="49963" spans="4:4">
      <c r="D49963"/>
    </row>
    <row r="49964" spans="4:4">
      <c r="D49964"/>
    </row>
    <row r="49965" spans="4:4">
      <c r="D49965"/>
    </row>
    <row r="49966" spans="4:4">
      <c r="D49966"/>
    </row>
    <row r="49967" spans="4:4">
      <c r="D49967"/>
    </row>
    <row r="49968" spans="4:4">
      <c r="D49968"/>
    </row>
    <row r="49969" spans="4:4">
      <c r="D49969"/>
    </row>
    <row r="49970" spans="4:4">
      <c r="D49970"/>
    </row>
    <row r="49971" spans="4:4">
      <c r="D49971"/>
    </row>
    <row r="49972" spans="4:4">
      <c r="D49972"/>
    </row>
    <row r="49973" spans="4:4">
      <c r="D49973"/>
    </row>
    <row r="49974" spans="4:4">
      <c r="D49974"/>
    </row>
    <row r="49975" spans="4:4">
      <c r="D49975"/>
    </row>
    <row r="49976" spans="4:4">
      <c r="D49976"/>
    </row>
    <row r="49977" spans="4:4">
      <c r="D49977"/>
    </row>
    <row r="49978" spans="4:4">
      <c r="D49978"/>
    </row>
    <row r="49979" spans="4:4">
      <c r="D49979"/>
    </row>
    <row r="49980" spans="4:4">
      <c r="D49980"/>
    </row>
    <row r="49981" spans="4:4">
      <c r="D49981"/>
    </row>
    <row r="49982" spans="4:4">
      <c r="D49982"/>
    </row>
    <row r="49983" spans="4:4">
      <c r="D49983"/>
    </row>
    <row r="49984" spans="4:4">
      <c r="D49984"/>
    </row>
    <row r="49985" spans="4:4">
      <c r="D49985"/>
    </row>
    <row r="49986" spans="4:4">
      <c r="D49986"/>
    </row>
    <row r="49987" spans="4:4">
      <c r="D49987"/>
    </row>
    <row r="49988" spans="4:4">
      <c r="D49988"/>
    </row>
    <row r="49989" spans="4:4">
      <c r="D49989"/>
    </row>
    <row r="49990" spans="4:4">
      <c r="D49990"/>
    </row>
    <row r="49991" spans="4:4">
      <c r="D49991"/>
    </row>
    <row r="49992" spans="4:4">
      <c r="D49992"/>
    </row>
    <row r="49993" spans="4:4">
      <c r="D49993"/>
    </row>
    <row r="49994" spans="4:4">
      <c r="D49994"/>
    </row>
    <row r="49995" spans="4:4">
      <c r="D49995"/>
    </row>
    <row r="49996" spans="4:4">
      <c r="D49996"/>
    </row>
    <row r="49997" spans="4:4">
      <c r="D49997"/>
    </row>
    <row r="49998" spans="4:4">
      <c r="D49998"/>
    </row>
    <row r="49999" spans="4:4">
      <c r="D49999"/>
    </row>
    <row r="50000" spans="4:4">
      <c r="D50000"/>
    </row>
    <row r="50001" spans="4:4">
      <c r="D50001"/>
    </row>
    <row r="50002" spans="4:4">
      <c r="D50002"/>
    </row>
    <row r="50003" spans="4:4">
      <c r="D50003"/>
    </row>
    <row r="50004" spans="4:4">
      <c r="D50004"/>
    </row>
    <row r="50005" spans="4:4">
      <c r="D50005"/>
    </row>
    <row r="50006" spans="4:4">
      <c r="D50006"/>
    </row>
    <row r="50007" spans="4:4">
      <c r="D50007"/>
    </row>
    <row r="50008" spans="4:4">
      <c r="D50008"/>
    </row>
    <row r="50009" spans="4:4">
      <c r="D50009"/>
    </row>
    <row r="50010" spans="4:4">
      <c r="D50010"/>
    </row>
    <row r="50011" spans="4:4">
      <c r="D50011"/>
    </row>
    <row r="50012" spans="4:4">
      <c r="D50012"/>
    </row>
    <row r="50013" spans="4:4">
      <c r="D50013"/>
    </row>
    <row r="50014" spans="4:4">
      <c r="D50014"/>
    </row>
    <row r="50015" spans="4:4">
      <c r="D50015"/>
    </row>
    <row r="50016" spans="4:4">
      <c r="D50016"/>
    </row>
    <row r="50017" spans="4:4">
      <c r="D50017"/>
    </row>
    <row r="50018" spans="4:4">
      <c r="D50018"/>
    </row>
    <row r="50019" spans="4:4">
      <c r="D50019"/>
    </row>
    <row r="50020" spans="4:4">
      <c r="D50020"/>
    </row>
    <row r="50021" spans="4:4">
      <c r="D50021"/>
    </row>
    <row r="50022" spans="4:4">
      <c r="D50022"/>
    </row>
    <row r="50023" spans="4:4">
      <c r="D50023"/>
    </row>
    <row r="50024" spans="4:4">
      <c r="D50024"/>
    </row>
    <row r="50025" spans="4:4">
      <c r="D50025"/>
    </row>
    <row r="50026" spans="4:4">
      <c r="D50026"/>
    </row>
    <row r="50027" spans="4:4">
      <c r="D50027"/>
    </row>
    <row r="50028" spans="4:4">
      <c r="D50028"/>
    </row>
    <row r="50029" spans="4:4">
      <c r="D50029"/>
    </row>
    <row r="50030" spans="4:4">
      <c r="D50030"/>
    </row>
    <row r="50031" spans="4:4">
      <c r="D50031"/>
    </row>
    <row r="50032" spans="4:4">
      <c r="D50032"/>
    </row>
    <row r="50033" spans="4:4">
      <c r="D50033"/>
    </row>
    <row r="50034" spans="4:4">
      <c r="D50034"/>
    </row>
    <row r="50035" spans="4:4">
      <c r="D50035"/>
    </row>
    <row r="50036" spans="4:4">
      <c r="D50036"/>
    </row>
    <row r="50037" spans="4:4">
      <c r="D50037"/>
    </row>
    <row r="50038" spans="4:4">
      <c r="D50038"/>
    </row>
    <row r="50039" spans="4:4">
      <c r="D50039"/>
    </row>
    <row r="50040" spans="4:4">
      <c r="D50040"/>
    </row>
    <row r="50041" spans="4:4">
      <c r="D50041"/>
    </row>
    <row r="50042" spans="4:4">
      <c r="D50042"/>
    </row>
    <row r="50043" spans="4:4">
      <c r="D50043"/>
    </row>
    <row r="50044" spans="4:4">
      <c r="D50044"/>
    </row>
    <row r="50045" spans="4:4">
      <c r="D50045"/>
    </row>
    <row r="50046" spans="4:4">
      <c r="D50046"/>
    </row>
    <row r="50047" spans="4:4">
      <c r="D50047"/>
    </row>
    <row r="50048" spans="4:4">
      <c r="D50048"/>
    </row>
    <row r="50049" spans="4:4">
      <c r="D50049"/>
    </row>
    <row r="50050" spans="4:4">
      <c r="D50050"/>
    </row>
    <row r="50051" spans="4:4">
      <c r="D50051"/>
    </row>
    <row r="50052" spans="4:4">
      <c r="D50052"/>
    </row>
    <row r="50053" spans="4:4">
      <c r="D50053"/>
    </row>
    <row r="50054" spans="4:4">
      <c r="D50054"/>
    </row>
    <row r="50055" spans="4:4">
      <c r="D50055"/>
    </row>
    <row r="50056" spans="4:4">
      <c r="D50056"/>
    </row>
    <row r="50057" spans="4:4">
      <c r="D50057"/>
    </row>
    <row r="50058" spans="4:4">
      <c r="D50058"/>
    </row>
    <row r="50059" spans="4:4">
      <c r="D50059"/>
    </row>
    <row r="50060" spans="4:4">
      <c r="D50060"/>
    </row>
    <row r="50061" spans="4:4">
      <c r="D50061"/>
    </row>
    <row r="50062" spans="4:4">
      <c r="D50062"/>
    </row>
    <row r="50063" spans="4:4">
      <c r="D50063"/>
    </row>
    <row r="50064" spans="4:4">
      <c r="D50064"/>
    </row>
    <row r="50065" spans="4:4">
      <c r="D50065"/>
    </row>
    <row r="50066" spans="4:4">
      <c r="D50066"/>
    </row>
    <row r="50067" spans="4:4">
      <c r="D50067"/>
    </row>
    <row r="50068" spans="4:4">
      <c r="D50068"/>
    </row>
    <row r="50069" spans="4:4">
      <c r="D50069"/>
    </row>
    <row r="50070" spans="4:4">
      <c r="D50070"/>
    </row>
    <row r="50071" spans="4:4">
      <c r="D50071"/>
    </row>
    <row r="50072" spans="4:4">
      <c r="D50072"/>
    </row>
    <row r="50073" spans="4:4">
      <c r="D50073"/>
    </row>
    <row r="50074" spans="4:4">
      <c r="D50074"/>
    </row>
    <row r="50075" spans="4:4">
      <c r="D50075"/>
    </row>
    <row r="50076" spans="4:4">
      <c r="D50076"/>
    </row>
    <row r="50077" spans="4:4">
      <c r="D50077"/>
    </row>
    <row r="50078" spans="4:4">
      <c r="D50078"/>
    </row>
    <row r="50079" spans="4:4">
      <c r="D50079"/>
    </row>
    <row r="50080" spans="4:4">
      <c r="D50080"/>
    </row>
    <row r="50081" spans="4:4">
      <c r="D50081"/>
    </row>
    <row r="50082" spans="4:4">
      <c r="D50082"/>
    </row>
    <row r="50083" spans="4:4">
      <c r="D50083"/>
    </row>
    <row r="50084" spans="4:4">
      <c r="D50084"/>
    </row>
    <row r="50085" spans="4:4">
      <c r="D50085"/>
    </row>
    <row r="50086" spans="4:4">
      <c r="D50086"/>
    </row>
    <row r="50087" spans="4:4">
      <c r="D50087"/>
    </row>
    <row r="50088" spans="4:4">
      <c r="D50088"/>
    </row>
    <row r="50089" spans="4:4">
      <c r="D50089"/>
    </row>
    <row r="50090" spans="4:4">
      <c r="D50090"/>
    </row>
    <row r="50091" spans="4:4">
      <c r="D50091"/>
    </row>
    <row r="50092" spans="4:4">
      <c r="D50092"/>
    </row>
    <row r="50093" spans="4:4">
      <c r="D50093"/>
    </row>
    <row r="50094" spans="4:4">
      <c r="D50094"/>
    </row>
    <row r="50095" spans="4:4">
      <c r="D50095"/>
    </row>
    <row r="50096" spans="4:4">
      <c r="D50096"/>
    </row>
    <row r="50097" spans="4:4">
      <c r="D50097"/>
    </row>
    <row r="50098" spans="4:4">
      <c r="D50098"/>
    </row>
    <row r="50099" spans="4:4">
      <c r="D50099"/>
    </row>
    <row r="50100" spans="4:4">
      <c r="D50100"/>
    </row>
    <row r="50101" spans="4:4">
      <c r="D50101"/>
    </row>
    <row r="50102" spans="4:4">
      <c r="D50102"/>
    </row>
    <row r="50103" spans="4:4">
      <c r="D50103"/>
    </row>
    <row r="50104" spans="4:4">
      <c r="D50104"/>
    </row>
    <row r="50105" spans="4:4">
      <c r="D50105"/>
    </row>
    <row r="50106" spans="4:4">
      <c r="D50106"/>
    </row>
    <row r="50107" spans="4:4">
      <c r="D50107"/>
    </row>
    <row r="50108" spans="4:4">
      <c r="D50108"/>
    </row>
    <row r="50109" spans="4:4">
      <c r="D50109"/>
    </row>
    <row r="50110" spans="4:4">
      <c r="D50110"/>
    </row>
    <row r="50111" spans="4:4">
      <c r="D50111"/>
    </row>
    <row r="50112" spans="4:4">
      <c r="D50112"/>
    </row>
    <row r="50113" spans="4:4">
      <c r="D50113"/>
    </row>
    <row r="50114" spans="4:4">
      <c r="D50114"/>
    </row>
    <row r="50115" spans="4:4">
      <c r="D50115"/>
    </row>
    <row r="50116" spans="4:4">
      <c r="D50116"/>
    </row>
    <row r="50117" spans="4:4">
      <c r="D50117"/>
    </row>
    <row r="50118" spans="4:4">
      <c r="D50118"/>
    </row>
    <row r="50119" spans="4:4">
      <c r="D50119"/>
    </row>
    <row r="50120" spans="4:4">
      <c r="D50120"/>
    </row>
    <row r="50121" spans="4:4">
      <c r="D50121"/>
    </row>
    <row r="50122" spans="4:4">
      <c r="D50122"/>
    </row>
    <row r="50123" spans="4:4">
      <c r="D50123"/>
    </row>
    <row r="50124" spans="4:4">
      <c r="D50124"/>
    </row>
    <row r="50125" spans="4:4">
      <c r="D50125"/>
    </row>
    <row r="50126" spans="4:4">
      <c r="D50126"/>
    </row>
    <row r="50127" spans="4:4">
      <c r="D50127"/>
    </row>
    <row r="50128" spans="4:4">
      <c r="D50128"/>
    </row>
    <row r="50129" spans="4:4">
      <c r="D50129"/>
    </row>
    <row r="50130" spans="4:4">
      <c r="D50130"/>
    </row>
    <row r="50131" spans="4:4">
      <c r="D50131"/>
    </row>
    <row r="50132" spans="4:4">
      <c r="D50132"/>
    </row>
    <row r="50133" spans="4:4">
      <c r="D50133"/>
    </row>
    <row r="50134" spans="4:4">
      <c r="D50134"/>
    </row>
    <row r="50135" spans="4:4">
      <c r="D50135"/>
    </row>
    <row r="50136" spans="4:4">
      <c r="D50136"/>
    </row>
    <row r="50137" spans="4:4">
      <c r="D50137"/>
    </row>
    <row r="50138" spans="4:4">
      <c r="D50138"/>
    </row>
    <row r="50139" spans="4:4">
      <c r="D50139"/>
    </row>
    <row r="50140" spans="4:4">
      <c r="D50140"/>
    </row>
    <row r="50141" spans="4:4">
      <c r="D50141"/>
    </row>
    <row r="50142" spans="4:4">
      <c r="D50142"/>
    </row>
    <row r="50143" spans="4:4">
      <c r="D50143"/>
    </row>
    <row r="50144" spans="4:4">
      <c r="D50144"/>
    </row>
    <row r="50145" spans="4:4">
      <c r="D50145"/>
    </row>
    <row r="50146" spans="4:4">
      <c r="D50146"/>
    </row>
    <row r="50147" spans="4:4">
      <c r="D50147"/>
    </row>
    <row r="50148" spans="4:4">
      <c r="D50148"/>
    </row>
    <row r="50149" spans="4:4">
      <c r="D50149"/>
    </row>
    <row r="50150" spans="4:4">
      <c r="D50150"/>
    </row>
    <row r="50151" spans="4:4">
      <c r="D50151"/>
    </row>
    <row r="50152" spans="4:4">
      <c r="D50152"/>
    </row>
    <row r="50153" spans="4:4">
      <c r="D50153"/>
    </row>
    <row r="50154" spans="4:4">
      <c r="D50154"/>
    </row>
    <row r="50155" spans="4:4">
      <c r="D50155"/>
    </row>
    <row r="50156" spans="4:4">
      <c r="D50156"/>
    </row>
    <row r="50157" spans="4:4">
      <c r="D50157"/>
    </row>
    <row r="50158" spans="4:4">
      <c r="D50158"/>
    </row>
    <row r="50159" spans="4:4">
      <c r="D50159"/>
    </row>
    <row r="50160" spans="4:4">
      <c r="D50160"/>
    </row>
    <row r="50161" spans="4:4">
      <c r="D50161"/>
    </row>
    <row r="50162" spans="4:4">
      <c r="D50162"/>
    </row>
    <row r="50163" spans="4:4">
      <c r="D50163"/>
    </row>
    <row r="50164" spans="4:4">
      <c r="D50164"/>
    </row>
    <row r="50165" spans="4:4">
      <c r="D50165"/>
    </row>
    <row r="50166" spans="4:4">
      <c r="D50166"/>
    </row>
    <row r="50167" spans="4:4">
      <c r="D50167"/>
    </row>
    <row r="50168" spans="4:4">
      <c r="D50168"/>
    </row>
    <row r="50169" spans="4:4">
      <c r="D50169"/>
    </row>
    <row r="50170" spans="4:4">
      <c r="D50170"/>
    </row>
    <row r="50171" spans="4:4">
      <c r="D50171"/>
    </row>
    <row r="50172" spans="4:4">
      <c r="D50172"/>
    </row>
    <row r="50173" spans="4:4">
      <c r="D50173"/>
    </row>
    <row r="50174" spans="4:4">
      <c r="D50174"/>
    </row>
    <row r="50175" spans="4:4">
      <c r="D50175"/>
    </row>
    <row r="50176" spans="4:4">
      <c r="D50176"/>
    </row>
    <row r="50177" spans="4:4">
      <c r="D50177"/>
    </row>
    <row r="50178" spans="4:4">
      <c r="D50178"/>
    </row>
    <row r="50179" spans="4:4">
      <c r="D50179"/>
    </row>
    <row r="50180" spans="4:4">
      <c r="D50180"/>
    </row>
    <row r="50181" spans="4:4">
      <c r="D50181"/>
    </row>
    <row r="50182" spans="4:4">
      <c r="D50182"/>
    </row>
    <row r="50183" spans="4:4">
      <c r="D50183"/>
    </row>
    <row r="50184" spans="4:4">
      <c r="D50184"/>
    </row>
    <row r="50185" spans="4:4">
      <c r="D50185"/>
    </row>
    <row r="50186" spans="4:4">
      <c r="D50186"/>
    </row>
    <row r="50187" spans="4:4">
      <c r="D50187"/>
    </row>
    <row r="50188" spans="4:4">
      <c r="D50188"/>
    </row>
    <row r="50189" spans="4:4">
      <c r="D50189"/>
    </row>
    <row r="50190" spans="4:4">
      <c r="D50190"/>
    </row>
    <row r="50191" spans="4:4">
      <c r="D50191"/>
    </row>
    <row r="50192" spans="4:4">
      <c r="D50192"/>
    </row>
    <row r="50193" spans="4:4">
      <c r="D50193"/>
    </row>
    <row r="50194" spans="4:4">
      <c r="D50194"/>
    </row>
    <row r="50195" spans="4:4">
      <c r="D50195"/>
    </row>
    <row r="50196" spans="4:4">
      <c r="D50196"/>
    </row>
    <row r="50197" spans="4:4">
      <c r="D50197"/>
    </row>
    <row r="50198" spans="4:4">
      <c r="D50198"/>
    </row>
    <row r="50199" spans="4:4">
      <c r="D50199"/>
    </row>
    <row r="50200" spans="4:4">
      <c r="D50200"/>
    </row>
    <row r="50201" spans="4:4">
      <c r="D50201"/>
    </row>
    <row r="50202" spans="4:4">
      <c r="D50202"/>
    </row>
    <row r="50203" spans="4:4">
      <c r="D50203"/>
    </row>
    <row r="50204" spans="4:4">
      <c r="D50204"/>
    </row>
    <row r="50205" spans="4:4">
      <c r="D50205"/>
    </row>
    <row r="50206" spans="4:4">
      <c r="D50206"/>
    </row>
    <row r="50207" spans="4:4">
      <c r="D50207"/>
    </row>
    <row r="50208" spans="4:4">
      <c r="D50208"/>
    </row>
    <row r="50209" spans="4:4">
      <c r="D50209"/>
    </row>
    <row r="50210" spans="4:4">
      <c r="D50210"/>
    </row>
    <row r="50211" spans="4:4">
      <c r="D50211"/>
    </row>
    <row r="50212" spans="4:4">
      <c r="D50212"/>
    </row>
    <row r="50213" spans="4:4">
      <c r="D50213"/>
    </row>
    <row r="50214" spans="4:4">
      <c r="D50214"/>
    </row>
    <row r="50215" spans="4:4">
      <c r="D50215"/>
    </row>
    <row r="50216" spans="4:4">
      <c r="D50216"/>
    </row>
    <row r="50217" spans="4:4">
      <c r="D50217"/>
    </row>
    <row r="50218" spans="4:4">
      <c r="D50218"/>
    </row>
    <row r="50219" spans="4:4">
      <c r="D50219"/>
    </row>
    <row r="50220" spans="4:4">
      <c r="D50220"/>
    </row>
    <row r="50221" spans="4:4">
      <c r="D50221"/>
    </row>
    <row r="50222" spans="4:4">
      <c r="D50222"/>
    </row>
    <row r="50223" spans="4:4">
      <c r="D50223"/>
    </row>
    <row r="50224" spans="4:4">
      <c r="D50224"/>
    </row>
    <row r="50225" spans="4:4">
      <c r="D50225"/>
    </row>
    <row r="50226" spans="4:4">
      <c r="D50226"/>
    </row>
    <row r="50227" spans="4:4">
      <c r="D50227"/>
    </row>
    <row r="50228" spans="4:4">
      <c r="D50228"/>
    </row>
    <row r="50229" spans="4:4">
      <c r="D50229"/>
    </row>
    <row r="50230" spans="4:4">
      <c r="D50230"/>
    </row>
    <row r="50231" spans="4:4">
      <c r="D50231"/>
    </row>
    <row r="50232" spans="4:4">
      <c r="D50232"/>
    </row>
    <row r="50233" spans="4:4">
      <c r="D50233"/>
    </row>
    <row r="50234" spans="4:4">
      <c r="D50234"/>
    </row>
    <row r="50235" spans="4:4">
      <c r="D50235"/>
    </row>
    <row r="50236" spans="4:4">
      <c r="D50236"/>
    </row>
    <row r="50237" spans="4:4">
      <c r="D50237"/>
    </row>
    <row r="50238" spans="4:4">
      <c r="D50238"/>
    </row>
    <row r="50239" spans="4:4">
      <c r="D50239"/>
    </row>
    <row r="50240" spans="4:4">
      <c r="D50240"/>
    </row>
    <row r="50241" spans="4:4">
      <c r="D50241"/>
    </row>
    <row r="50242" spans="4:4">
      <c r="D50242"/>
    </row>
    <row r="50243" spans="4:4">
      <c r="D50243"/>
    </row>
    <row r="50244" spans="4:4">
      <c r="D50244"/>
    </row>
    <row r="50245" spans="4:4">
      <c r="D50245"/>
    </row>
    <row r="50246" spans="4:4">
      <c r="D50246"/>
    </row>
    <row r="50247" spans="4:4">
      <c r="D50247"/>
    </row>
    <row r="50248" spans="4:4">
      <c r="D50248"/>
    </row>
    <row r="50249" spans="4:4">
      <c r="D50249"/>
    </row>
    <row r="50250" spans="4:4">
      <c r="D50250"/>
    </row>
    <row r="50251" spans="4:4">
      <c r="D50251"/>
    </row>
    <row r="50252" spans="4:4">
      <c r="D50252"/>
    </row>
    <row r="50253" spans="4:4">
      <c r="D50253"/>
    </row>
    <row r="50254" spans="4:4">
      <c r="D50254"/>
    </row>
    <row r="50255" spans="4:4">
      <c r="D50255"/>
    </row>
    <row r="50256" spans="4:4">
      <c r="D50256"/>
    </row>
    <row r="50257" spans="4:4">
      <c r="D50257"/>
    </row>
    <row r="50258" spans="4:4">
      <c r="D50258"/>
    </row>
    <row r="50259" spans="4:4">
      <c r="D50259"/>
    </row>
    <row r="50260" spans="4:4">
      <c r="D50260"/>
    </row>
    <row r="50261" spans="4:4">
      <c r="D50261"/>
    </row>
    <row r="50262" spans="4:4">
      <c r="D50262"/>
    </row>
    <row r="50263" spans="4:4">
      <c r="D50263"/>
    </row>
    <row r="50264" spans="4:4">
      <c r="D50264"/>
    </row>
    <row r="50265" spans="4:4">
      <c r="D50265"/>
    </row>
    <row r="50266" spans="4:4">
      <c r="D50266"/>
    </row>
    <row r="50267" spans="4:4">
      <c r="D50267"/>
    </row>
    <row r="50268" spans="4:4">
      <c r="D50268"/>
    </row>
    <row r="50269" spans="4:4">
      <c r="D50269"/>
    </row>
    <row r="50270" spans="4:4">
      <c r="D50270"/>
    </row>
    <row r="50271" spans="4:4">
      <c r="D50271"/>
    </row>
    <row r="50272" spans="4:4">
      <c r="D50272"/>
    </row>
    <row r="50273" spans="4:4">
      <c r="D50273"/>
    </row>
    <row r="50274" spans="4:4">
      <c r="D50274"/>
    </row>
    <row r="50275" spans="4:4">
      <c r="D50275"/>
    </row>
    <row r="50276" spans="4:4">
      <c r="D50276"/>
    </row>
    <row r="50277" spans="4:4">
      <c r="D50277"/>
    </row>
    <row r="50278" spans="4:4">
      <c r="D50278"/>
    </row>
    <row r="50279" spans="4:4">
      <c r="D50279"/>
    </row>
    <row r="50280" spans="4:4">
      <c r="D50280"/>
    </row>
    <row r="50281" spans="4:4">
      <c r="D50281"/>
    </row>
    <row r="50282" spans="4:4">
      <c r="D50282"/>
    </row>
    <row r="50283" spans="4:4">
      <c r="D50283"/>
    </row>
    <row r="50284" spans="4:4">
      <c r="D50284"/>
    </row>
    <row r="50285" spans="4:4">
      <c r="D50285"/>
    </row>
    <row r="50286" spans="4:4">
      <c r="D50286"/>
    </row>
    <row r="50287" spans="4:4">
      <c r="D50287"/>
    </row>
    <row r="50288" spans="4:4">
      <c r="D50288"/>
    </row>
    <row r="50289" spans="4:4">
      <c r="D50289"/>
    </row>
    <row r="50290" spans="4:4">
      <c r="D50290"/>
    </row>
    <row r="50291" spans="4:4">
      <c r="D50291"/>
    </row>
    <row r="50292" spans="4:4">
      <c r="D50292"/>
    </row>
    <row r="50293" spans="4:4">
      <c r="D50293"/>
    </row>
    <row r="50294" spans="4:4">
      <c r="D50294"/>
    </row>
    <row r="50295" spans="4:4">
      <c r="D50295"/>
    </row>
    <row r="50296" spans="4:4">
      <c r="D50296"/>
    </row>
    <row r="50297" spans="4:4">
      <c r="D50297"/>
    </row>
    <row r="50298" spans="4:4">
      <c r="D50298"/>
    </row>
    <row r="50299" spans="4:4">
      <c r="D50299"/>
    </row>
    <row r="50300" spans="4:4">
      <c r="D50300"/>
    </row>
    <row r="50301" spans="4:4">
      <c r="D50301"/>
    </row>
    <row r="50302" spans="4:4">
      <c r="D50302"/>
    </row>
    <row r="50303" spans="4:4">
      <c r="D50303"/>
    </row>
    <row r="50304" spans="4:4">
      <c r="D50304"/>
    </row>
    <row r="50305" spans="4:4">
      <c r="D50305"/>
    </row>
    <row r="50306" spans="4:4">
      <c r="D50306"/>
    </row>
    <row r="50307" spans="4:4">
      <c r="D50307"/>
    </row>
    <row r="50308" spans="4:4">
      <c r="D50308"/>
    </row>
    <row r="50309" spans="4:4">
      <c r="D50309"/>
    </row>
    <row r="50310" spans="4:4">
      <c r="D50310"/>
    </row>
    <row r="50311" spans="4:4">
      <c r="D50311"/>
    </row>
    <row r="50312" spans="4:4">
      <c r="D50312"/>
    </row>
    <row r="50313" spans="4:4">
      <c r="D50313"/>
    </row>
    <row r="50314" spans="4:4">
      <c r="D50314"/>
    </row>
    <row r="50315" spans="4:4">
      <c r="D50315"/>
    </row>
    <row r="50316" spans="4:4">
      <c r="D50316"/>
    </row>
    <row r="50317" spans="4:4">
      <c r="D50317"/>
    </row>
    <row r="50318" spans="4:4">
      <c r="D50318"/>
    </row>
    <row r="50319" spans="4:4">
      <c r="D50319"/>
    </row>
    <row r="50320" spans="4:4">
      <c r="D50320"/>
    </row>
    <row r="50321" spans="4:4">
      <c r="D50321"/>
    </row>
    <row r="50322" spans="4:4">
      <c r="D50322"/>
    </row>
    <row r="50323" spans="4:4">
      <c r="D50323"/>
    </row>
    <row r="50324" spans="4:4">
      <c r="D50324"/>
    </row>
    <row r="50325" spans="4:4">
      <c r="D50325"/>
    </row>
    <row r="50326" spans="4:4">
      <c r="D50326"/>
    </row>
    <row r="50327" spans="4:4">
      <c r="D50327"/>
    </row>
    <row r="50328" spans="4:4">
      <c r="D50328"/>
    </row>
    <row r="50329" spans="4:4">
      <c r="D50329"/>
    </row>
    <row r="50330" spans="4:4">
      <c r="D50330"/>
    </row>
    <row r="50331" spans="4:4">
      <c r="D50331"/>
    </row>
    <row r="50332" spans="4:4">
      <c r="D50332"/>
    </row>
    <row r="50333" spans="4:4">
      <c r="D50333"/>
    </row>
    <row r="50334" spans="4:4">
      <c r="D50334"/>
    </row>
    <row r="50335" spans="4:4">
      <c r="D50335"/>
    </row>
    <row r="50336" spans="4:4">
      <c r="D50336"/>
    </row>
    <row r="50337" spans="4:4">
      <c r="D50337"/>
    </row>
    <row r="50338" spans="4:4">
      <c r="D50338"/>
    </row>
    <row r="50339" spans="4:4">
      <c r="D50339"/>
    </row>
    <row r="50340" spans="4:4">
      <c r="D50340"/>
    </row>
    <row r="50341" spans="4:4">
      <c r="D50341"/>
    </row>
    <row r="50342" spans="4:4">
      <c r="D50342"/>
    </row>
    <row r="50343" spans="4:4">
      <c r="D50343"/>
    </row>
    <row r="50344" spans="4:4">
      <c r="D50344"/>
    </row>
    <row r="50345" spans="4:4">
      <c r="D50345"/>
    </row>
    <row r="50346" spans="4:4">
      <c r="D50346"/>
    </row>
    <row r="50347" spans="4:4">
      <c r="D50347"/>
    </row>
    <row r="50348" spans="4:4">
      <c r="D50348"/>
    </row>
    <row r="50349" spans="4:4">
      <c r="D50349"/>
    </row>
    <row r="50350" spans="4:4">
      <c r="D50350"/>
    </row>
    <row r="50351" spans="4:4">
      <c r="D50351"/>
    </row>
    <row r="50352" spans="4:4">
      <c r="D50352"/>
    </row>
    <row r="50353" spans="4:4">
      <c r="D50353"/>
    </row>
    <row r="50354" spans="4:4">
      <c r="D50354"/>
    </row>
    <row r="50355" spans="4:4">
      <c r="D50355"/>
    </row>
    <row r="50356" spans="4:4">
      <c r="D50356"/>
    </row>
    <row r="50357" spans="4:4">
      <c r="D50357"/>
    </row>
    <row r="50358" spans="4:4">
      <c r="D50358"/>
    </row>
    <row r="50359" spans="4:4">
      <c r="D50359"/>
    </row>
    <row r="50360" spans="4:4">
      <c r="D50360"/>
    </row>
    <row r="50361" spans="4:4">
      <c r="D50361"/>
    </row>
    <row r="50362" spans="4:4">
      <c r="D50362"/>
    </row>
    <row r="50363" spans="4:4">
      <c r="D50363"/>
    </row>
    <row r="50364" spans="4:4">
      <c r="D50364"/>
    </row>
    <row r="50365" spans="4:4">
      <c r="D50365"/>
    </row>
    <row r="50366" spans="4:4">
      <c r="D50366"/>
    </row>
    <row r="50367" spans="4:4">
      <c r="D50367"/>
    </row>
    <row r="50368" spans="4:4">
      <c r="D50368"/>
    </row>
    <row r="50369" spans="4:4">
      <c r="D50369"/>
    </row>
    <row r="50370" spans="4:4">
      <c r="D50370"/>
    </row>
    <row r="50371" spans="4:4">
      <c r="D50371"/>
    </row>
    <row r="50372" spans="4:4">
      <c r="D50372"/>
    </row>
    <row r="50373" spans="4:4">
      <c r="D50373"/>
    </row>
    <row r="50374" spans="4:4">
      <c r="D50374"/>
    </row>
    <row r="50375" spans="4:4">
      <c r="D50375"/>
    </row>
    <row r="50376" spans="4:4">
      <c r="D50376"/>
    </row>
    <row r="50377" spans="4:4">
      <c r="D50377"/>
    </row>
    <row r="50378" spans="4:4">
      <c r="D50378"/>
    </row>
    <row r="50379" spans="4:4">
      <c r="D50379"/>
    </row>
    <row r="50380" spans="4:4">
      <c r="D50380"/>
    </row>
    <row r="50381" spans="4:4">
      <c r="D50381"/>
    </row>
    <row r="50382" spans="4:4">
      <c r="D50382"/>
    </row>
    <row r="50383" spans="4:4">
      <c r="D50383"/>
    </row>
    <row r="50384" spans="4:4">
      <c r="D50384"/>
    </row>
    <row r="50385" spans="4:4">
      <c r="D50385"/>
    </row>
    <row r="50386" spans="4:4">
      <c r="D50386"/>
    </row>
    <row r="50387" spans="4:4">
      <c r="D50387"/>
    </row>
    <row r="50388" spans="4:4">
      <c r="D50388"/>
    </row>
    <row r="50389" spans="4:4">
      <c r="D50389"/>
    </row>
    <row r="50390" spans="4:4">
      <c r="D50390"/>
    </row>
    <row r="50391" spans="4:4">
      <c r="D50391"/>
    </row>
    <row r="50392" spans="4:4">
      <c r="D50392"/>
    </row>
    <row r="50393" spans="4:4">
      <c r="D50393"/>
    </row>
    <row r="50394" spans="4:4">
      <c r="D50394"/>
    </row>
    <row r="50395" spans="4:4">
      <c r="D50395"/>
    </row>
    <row r="50396" spans="4:4">
      <c r="D50396"/>
    </row>
    <row r="50397" spans="4:4">
      <c r="D50397"/>
    </row>
    <row r="50398" spans="4:4">
      <c r="D50398"/>
    </row>
    <row r="50399" spans="4:4">
      <c r="D50399"/>
    </row>
    <row r="50400" spans="4:4">
      <c r="D50400"/>
    </row>
    <row r="50401" spans="4:4">
      <c r="D50401"/>
    </row>
    <row r="50402" spans="4:4">
      <c r="D50402"/>
    </row>
    <row r="50403" spans="4:4">
      <c r="D50403"/>
    </row>
    <row r="50404" spans="4:4">
      <c r="D50404"/>
    </row>
    <row r="50405" spans="4:4">
      <c r="D50405"/>
    </row>
    <row r="50406" spans="4:4">
      <c r="D50406"/>
    </row>
    <row r="50407" spans="4:4">
      <c r="D50407"/>
    </row>
    <row r="50408" spans="4:4">
      <c r="D50408"/>
    </row>
    <row r="50409" spans="4:4">
      <c r="D50409"/>
    </row>
    <row r="50410" spans="4:4">
      <c r="D50410"/>
    </row>
    <row r="50411" spans="4:4">
      <c r="D50411"/>
    </row>
    <row r="50412" spans="4:4">
      <c r="D50412"/>
    </row>
    <row r="50413" spans="4:4">
      <c r="D50413"/>
    </row>
    <row r="50414" spans="4:4">
      <c r="D50414"/>
    </row>
    <row r="50415" spans="4:4">
      <c r="D50415"/>
    </row>
    <row r="50416" spans="4:4">
      <c r="D50416"/>
    </row>
    <row r="50417" spans="4:4">
      <c r="D50417"/>
    </row>
    <row r="50418" spans="4:4">
      <c r="D50418"/>
    </row>
    <row r="50419" spans="4:4">
      <c r="D50419"/>
    </row>
    <row r="50420" spans="4:4">
      <c r="D50420"/>
    </row>
    <row r="50421" spans="4:4">
      <c r="D50421"/>
    </row>
    <row r="50422" spans="4:4">
      <c r="D50422"/>
    </row>
    <row r="50423" spans="4:4">
      <c r="D50423"/>
    </row>
    <row r="50424" spans="4:4">
      <c r="D50424"/>
    </row>
    <row r="50425" spans="4:4">
      <c r="D50425"/>
    </row>
    <row r="50426" spans="4:4">
      <c r="D50426"/>
    </row>
    <row r="50427" spans="4:4">
      <c r="D50427"/>
    </row>
    <row r="50428" spans="4:4">
      <c r="D50428"/>
    </row>
    <row r="50429" spans="4:4">
      <c r="D50429"/>
    </row>
    <row r="50430" spans="4:4">
      <c r="D50430"/>
    </row>
    <row r="50431" spans="4:4">
      <c r="D50431"/>
    </row>
    <row r="50432" spans="4:4">
      <c r="D50432"/>
    </row>
    <row r="50433" spans="4:4">
      <c r="D50433"/>
    </row>
    <row r="50434" spans="4:4">
      <c r="D50434"/>
    </row>
    <row r="50435" spans="4:4">
      <c r="D50435"/>
    </row>
    <row r="50436" spans="4:4">
      <c r="D50436"/>
    </row>
    <row r="50437" spans="4:4">
      <c r="D50437"/>
    </row>
    <row r="50438" spans="4:4">
      <c r="D50438"/>
    </row>
    <row r="50439" spans="4:4">
      <c r="D50439"/>
    </row>
    <row r="50440" spans="4:4">
      <c r="D50440"/>
    </row>
    <row r="50441" spans="4:4">
      <c r="D50441"/>
    </row>
    <row r="50442" spans="4:4">
      <c r="D50442"/>
    </row>
    <row r="50443" spans="4:4">
      <c r="D50443"/>
    </row>
    <row r="50444" spans="4:4">
      <c r="D50444"/>
    </row>
    <row r="50445" spans="4:4">
      <c r="D50445"/>
    </row>
    <row r="50446" spans="4:4">
      <c r="D50446"/>
    </row>
    <row r="50447" spans="4:4">
      <c r="D50447"/>
    </row>
    <row r="50448" spans="4:4">
      <c r="D50448"/>
    </row>
    <row r="50449" spans="4:4">
      <c r="D50449"/>
    </row>
    <row r="50450" spans="4:4">
      <c r="D50450"/>
    </row>
    <row r="50451" spans="4:4">
      <c r="D50451"/>
    </row>
    <row r="50452" spans="4:4">
      <c r="D50452"/>
    </row>
    <row r="50453" spans="4:4">
      <c r="D50453"/>
    </row>
    <row r="50454" spans="4:4">
      <c r="D50454"/>
    </row>
    <row r="50455" spans="4:4">
      <c r="D50455"/>
    </row>
    <row r="50456" spans="4:4">
      <c r="D50456"/>
    </row>
    <row r="50457" spans="4:4">
      <c r="D50457"/>
    </row>
    <row r="50458" spans="4:4">
      <c r="D50458"/>
    </row>
    <row r="50459" spans="4:4">
      <c r="D50459"/>
    </row>
    <row r="50460" spans="4:4">
      <c r="D50460"/>
    </row>
    <row r="50461" spans="4:4">
      <c r="D50461"/>
    </row>
    <row r="50462" spans="4:4">
      <c r="D50462"/>
    </row>
    <row r="50463" spans="4:4">
      <c r="D50463"/>
    </row>
    <row r="50464" spans="4:4">
      <c r="D50464"/>
    </row>
    <row r="50465" spans="4:4">
      <c r="D50465"/>
    </row>
    <row r="50466" spans="4:4">
      <c r="D50466"/>
    </row>
    <row r="50467" spans="4:4">
      <c r="D50467"/>
    </row>
    <row r="50468" spans="4:4">
      <c r="D50468"/>
    </row>
    <row r="50469" spans="4:4">
      <c r="D50469"/>
    </row>
    <row r="50470" spans="4:4">
      <c r="D50470"/>
    </row>
    <row r="50471" spans="4:4">
      <c r="D50471"/>
    </row>
    <row r="50472" spans="4:4">
      <c r="D50472"/>
    </row>
    <row r="50473" spans="4:4">
      <c r="D50473"/>
    </row>
    <row r="50474" spans="4:4">
      <c r="D50474"/>
    </row>
    <row r="50475" spans="4:4">
      <c r="D50475"/>
    </row>
    <row r="50476" spans="4:4">
      <c r="D50476"/>
    </row>
    <row r="50477" spans="4:4">
      <c r="D50477"/>
    </row>
    <row r="50478" spans="4:4">
      <c r="D50478"/>
    </row>
    <row r="50479" spans="4:4">
      <c r="D50479"/>
    </row>
    <row r="50480" spans="4:4">
      <c r="D50480"/>
    </row>
    <row r="50481" spans="4:4">
      <c r="D50481"/>
    </row>
    <row r="50482" spans="4:4">
      <c r="D50482"/>
    </row>
    <row r="50483" spans="4:4">
      <c r="D50483"/>
    </row>
    <row r="50484" spans="4:4">
      <c r="D50484"/>
    </row>
    <row r="50485" spans="4:4">
      <c r="D50485"/>
    </row>
    <row r="50486" spans="4:4">
      <c r="D50486"/>
    </row>
    <row r="50487" spans="4:4">
      <c r="D50487"/>
    </row>
    <row r="50488" spans="4:4">
      <c r="D50488"/>
    </row>
    <row r="50489" spans="4:4">
      <c r="D50489"/>
    </row>
    <row r="50490" spans="4:4">
      <c r="D50490"/>
    </row>
    <row r="50491" spans="4:4">
      <c r="D50491"/>
    </row>
    <row r="50492" spans="4:4">
      <c r="D50492"/>
    </row>
    <row r="50493" spans="4:4">
      <c r="D50493"/>
    </row>
    <row r="50494" spans="4:4">
      <c r="D50494"/>
    </row>
    <row r="50495" spans="4:4">
      <c r="D50495"/>
    </row>
    <row r="50496" spans="4:4">
      <c r="D50496"/>
    </row>
    <row r="50497" spans="4:4">
      <c r="D50497"/>
    </row>
    <row r="50498" spans="4:4">
      <c r="D50498"/>
    </row>
    <row r="50499" spans="4:4">
      <c r="D50499"/>
    </row>
    <row r="50500" spans="4:4">
      <c r="D50500"/>
    </row>
    <row r="50501" spans="4:4">
      <c r="D50501"/>
    </row>
    <row r="50502" spans="4:4">
      <c r="D50502"/>
    </row>
    <row r="50503" spans="4:4">
      <c r="D50503"/>
    </row>
    <row r="50504" spans="4:4">
      <c r="D50504"/>
    </row>
    <row r="50505" spans="4:4">
      <c r="D50505"/>
    </row>
    <row r="50506" spans="4:4">
      <c r="D50506"/>
    </row>
    <row r="50507" spans="4:4">
      <c r="D50507"/>
    </row>
    <row r="50508" spans="4:4">
      <c r="D50508"/>
    </row>
    <row r="50509" spans="4:4">
      <c r="D50509"/>
    </row>
    <row r="50510" spans="4:4">
      <c r="D50510"/>
    </row>
    <row r="50511" spans="4:4">
      <c r="D50511"/>
    </row>
    <row r="50512" spans="4:4">
      <c r="D50512"/>
    </row>
    <row r="50513" spans="4:4">
      <c r="D50513"/>
    </row>
    <row r="50514" spans="4:4">
      <c r="D50514"/>
    </row>
    <row r="50515" spans="4:4">
      <c r="D50515"/>
    </row>
    <row r="50516" spans="4:4">
      <c r="D50516"/>
    </row>
    <row r="50517" spans="4:4">
      <c r="D50517"/>
    </row>
    <row r="50518" spans="4:4">
      <c r="D50518"/>
    </row>
    <row r="50519" spans="4:4">
      <c r="D50519"/>
    </row>
    <row r="50520" spans="4:4">
      <c r="D50520"/>
    </row>
    <row r="50521" spans="4:4">
      <c r="D50521"/>
    </row>
    <row r="50522" spans="4:4">
      <c r="D50522"/>
    </row>
    <row r="50523" spans="4:4">
      <c r="D50523"/>
    </row>
    <row r="50524" spans="4:4">
      <c r="D50524"/>
    </row>
    <row r="50525" spans="4:4">
      <c r="D50525"/>
    </row>
    <row r="50526" spans="4:4">
      <c r="D50526"/>
    </row>
    <row r="50527" spans="4:4">
      <c r="D50527"/>
    </row>
    <row r="50528" spans="4:4">
      <c r="D50528"/>
    </row>
    <row r="50529" spans="4:4">
      <c r="D50529"/>
    </row>
    <row r="50530" spans="4:4">
      <c r="D50530"/>
    </row>
    <row r="50531" spans="4:4">
      <c r="D50531"/>
    </row>
    <row r="50532" spans="4:4">
      <c r="D50532"/>
    </row>
    <row r="50533" spans="4:4">
      <c r="D50533"/>
    </row>
    <row r="50534" spans="4:4">
      <c r="D50534"/>
    </row>
    <row r="50535" spans="4:4">
      <c r="D50535"/>
    </row>
    <row r="50536" spans="4:4">
      <c r="D50536"/>
    </row>
    <row r="50537" spans="4:4">
      <c r="D50537"/>
    </row>
    <row r="50538" spans="4:4">
      <c r="D50538"/>
    </row>
    <row r="50539" spans="4:4">
      <c r="D50539"/>
    </row>
    <row r="50540" spans="4:4">
      <c r="D50540"/>
    </row>
    <row r="50541" spans="4:4">
      <c r="D50541"/>
    </row>
    <row r="50542" spans="4:4">
      <c r="D50542"/>
    </row>
    <row r="50543" spans="4:4">
      <c r="D50543"/>
    </row>
    <row r="50544" spans="4:4">
      <c r="D50544"/>
    </row>
    <row r="50545" spans="4:4">
      <c r="D50545"/>
    </row>
    <row r="50546" spans="4:4">
      <c r="D50546"/>
    </row>
    <row r="50547" spans="4:4">
      <c r="D50547"/>
    </row>
    <row r="50548" spans="4:4">
      <c r="D50548"/>
    </row>
    <row r="50549" spans="4:4">
      <c r="D50549"/>
    </row>
    <row r="50550" spans="4:4">
      <c r="D50550"/>
    </row>
    <row r="50551" spans="4:4">
      <c r="D50551"/>
    </row>
    <row r="50552" spans="4:4">
      <c r="D50552"/>
    </row>
    <row r="50553" spans="4:4">
      <c r="D50553"/>
    </row>
    <row r="50554" spans="4:4">
      <c r="D50554"/>
    </row>
    <row r="50555" spans="4:4">
      <c r="D50555"/>
    </row>
    <row r="50556" spans="4:4">
      <c r="D50556"/>
    </row>
    <row r="50557" spans="4:4">
      <c r="D50557"/>
    </row>
    <row r="50558" spans="4:4">
      <c r="D50558"/>
    </row>
    <row r="50559" spans="4:4">
      <c r="D50559"/>
    </row>
    <row r="50560" spans="4:4">
      <c r="D50560"/>
    </row>
    <row r="50561" spans="4:4">
      <c r="D50561"/>
    </row>
    <row r="50562" spans="4:4">
      <c r="D50562"/>
    </row>
    <row r="50563" spans="4:4">
      <c r="D50563"/>
    </row>
    <row r="50564" spans="4:4">
      <c r="D50564"/>
    </row>
    <row r="50565" spans="4:4">
      <c r="D50565"/>
    </row>
    <row r="50566" spans="4:4">
      <c r="D50566"/>
    </row>
    <row r="50567" spans="4:4">
      <c r="D50567"/>
    </row>
    <row r="50568" spans="4:4">
      <c r="D50568"/>
    </row>
    <row r="50569" spans="4:4">
      <c r="D50569"/>
    </row>
    <row r="50570" spans="4:4">
      <c r="D50570"/>
    </row>
    <row r="50571" spans="4:4">
      <c r="D50571"/>
    </row>
    <row r="50572" spans="4:4">
      <c r="D50572"/>
    </row>
    <row r="50573" spans="4:4">
      <c r="D50573"/>
    </row>
    <row r="50574" spans="4:4">
      <c r="D50574"/>
    </row>
    <row r="50575" spans="4:4">
      <c r="D50575"/>
    </row>
    <row r="50576" spans="4:4">
      <c r="D50576"/>
    </row>
    <row r="50577" spans="4:4">
      <c r="D50577"/>
    </row>
    <row r="50578" spans="4:4">
      <c r="D50578"/>
    </row>
    <row r="50579" spans="4:4">
      <c r="D50579"/>
    </row>
    <row r="50580" spans="4:4">
      <c r="D50580"/>
    </row>
    <row r="50581" spans="4:4">
      <c r="D50581"/>
    </row>
    <row r="50582" spans="4:4">
      <c r="D50582"/>
    </row>
    <row r="50583" spans="4:4">
      <c r="D50583"/>
    </row>
    <row r="50584" spans="4:4">
      <c r="D50584"/>
    </row>
    <row r="50585" spans="4:4">
      <c r="D50585"/>
    </row>
    <row r="50586" spans="4:4">
      <c r="D50586"/>
    </row>
    <row r="50587" spans="4:4">
      <c r="D50587"/>
    </row>
    <row r="50588" spans="4:4">
      <c r="D50588"/>
    </row>
    <row r="50589" spans="4:4">
      <c r="D50589"/>
    </row>
    <row r="50590" spans="4:4">
      <c r="D50590"/>
    </row>
    <row r="50591" spans="4:4">
      <c r="D50591"/>
    </row>
    <row r="50592" spans="4:4">
      <c r="D50592"/>
    </row>
    <row r="50593" spans="4:4">
      <c r="D50593"/>
    </row>
    <row r="50594" spans="4:4">
      <c r="D50594"/>
    </row>
    <row r="50595" spans="4:4">
      <c r="D50595"/>
    </row>
    <row r="50596" spans="4:4">
      <c r="D50596"/>
    </row>
    <row r="50597" spans="4:4">
      <c r="D50597"/>
    </row>
    <row r="50598" spans="4:4">
      <c r="D50598"/>
    </row>
    <row r="50599" spans="4:4">
      <c r="D50599"/>
    </row>
    <row r="50600" spans="4:4">
      <c r="D50600"/>
    </row>
    <row r="50601" spans="4:4">
      <c r="D50601"/>
    </row>
    <row r="50602" spans="4:4">
      <c r="D50602"/>
    </row>
    <row r="50603" spans="4:4">
      <c r="D50603"/>
    </row>
    <row r="50604" spans="4:4">
      <c r="D50604"/>
    </row>
    <row r="50605" spans="4:4">
      <c r="D50605"/>
    </row>
    <row r="50606" spans="4:4">
      <c r="D50606"/>
    </row>
    <row r="50607" spans="4:4">
      <c r="D50607"/>
    </row>
    <row r="50608" spans="4:4">
      <c r="D50608"/>
    </row>
    <row r="50609" spans="4:4">
      <c r="D50609"/>
    </row>
    <row r="50610" spans="4:4">
      <c r="D50610"/>
    </row>
    <row r="50611" spans="4:4">
      <c r="D50611"/>
    </row>
    <row r="50612" spans="4:4">
      <c r="D50612"/>
    </row>
    <row r="50613" spans="4:4">
      <c r="D50613"/>
    </row>
    <row r="50614" spans="4:4">
      <c r="D50614"/>
    </row>
    <row r="50615" spans="4:4">
      <c r="D50615"/>
    </row>
    <row r="50616" spans="4:4">
      <c r="D50616"/>
    </row>
    <row r="50617" spans="4:4">
      <c r="D50617"/>
    </row>
    <row r="50618" spans="4:4">
      <c r="D50618"/>
    </row>
    <row r="50619" spans="4:4">
      <c r="D50619"/>
    </row>
    <row r="50620" spans="4:4">
      <c r="D50620"/>
    </row>
    <row r="50621" spans="4:4">
      <c r="D50621"/>
    </row>
    <row r="50622" spans="4:4">
      <c r="D50622"/>
    </row>
    <row r="50623" spans="4:4">
      <c r="D50623"/>
    </row>
    <row r="50624" spans="4:4">
      <c r="D50624"/>
    </row>
    <row r="50625" spans="4:4">
      <c r="D50625"/>
    </row>
    <row r="50626" spans="4:4">
      <c r="D50626"/>
    </row>
    <row r="50627" spans="4:4">
      <c r="D50627"/>
    </row>
    <row r="50628" spans="4:4">
      <c r="D50628"/>
    </row>
    <row r="50629" spans="4:4">
      <c r="D50629"/>
    </row>
    <row r="50630" spans="4:4">
      <c r="D50630"/>
    </row>
    <row r="50631" spans="4:4">
      <c r="D50631"/>
    </row>
    <row r="50632" spans="4:4">
      <c r="D50632"/>
    </row>
    <row r="50633" spans="4:4">
      <c r="D50633"/>
    </row>
    <row r="50634" spans="4:4">
      <c r="D50634"/>
    </row>
    <row r="50635" spans="4:4">
      <c r="D50635"/>
    </row>
    <row r="50636" spans="4:4">
      <c r="D50636"/>
    </row>
    <row r="50637" spans="4:4">
      <c r="D50637"/>
    </row>
    <row r="50638" spans="4:4">
      <c r="D50638"/>
    </row>
    <row r="50639" spans="4:4">
      <c r="D50639"/>
    </row>
    <row r="50640" spans="4:4">
      <c r="D50640"/>
    </row>
    <row r="50641" spans="4:4">
      <c r="D50641"/>
    </row>
    <row r="50642" spans="4:4">
      <c r="D50642"/>
    </row>
    <row r="50643" spans="4:4">
      <c r="D50643"/>
    </row>
    <row r="50644" spans="4:4">
      <c r="D50644"/>
    </row>
    <row r="50645" spans="4:4">
      <c r="D50645"/>
    </row>
    <row r="50646" spans="4:4">
      <c r="D50646"/>
    </row>
    <row r="50647" spans="4:4">
      <c r="D50647"/>
    </row>
    <row r="50648" spans="4:4">
      <c r="D50648"/>
    </row>
    <row r="50649" spans="4:4">
      <c r="D50649"/>
    </row>
    <row r="50650" spans="4:4">
      <c r="D50650"/>
    </row>
    <row r="50651" spans="4:4">
      <c r="D50651"/>
    </row>
    <row r="50652" spans="4:4">
      <c r="D50652"/>
    </row>
    <row r="50653" spans="4:4">
      <c r="D50653"/>
    </row>
    <row r="50654" spans="4:4">
      <c r="D50654"/>
    </row>
    <row r="50655" spans="4:4">
      <c r="D50655"/>
    </row>
    <row r="50656" spans="4:4">
      <c r="D50656"/>
    </row>
    <row r="50657" spans="4:4">
      <c r="D50657"/>
    </row>
    <row r="50658" spans="4:4">
      <c r="D50658"/>
    </row>
    <row r="50659" spans="4:4">
      <c r="D50659"/>
    </row>
    <row r="50660" spans="4:4">
      <c r="D50660"/>
    </row>
    <row r="50661" spans="4:4">
      <c r="D50661"/>
    </row>
    <row r="50662" spans="4:4">
      <c r="D50662"/>
    </row>
    <row r="50663" spans="4:4">
      <c r="D50663"/>
    </row>
    <row r="50664" spans="4:4">
      <c r="D50664"/>
    </row>
    <row r="50665" spans="4:4">
      <c r="D50665"/>
    </row>
    <row r="50666" spans="4:4">
      <c r="D50666"/>
    </row>
    <row r="50667" spans="4:4">
      <c r="D50667"/>
    </row>
    <row r="50668" spans="4:4">
      <c r="D50668"/>
    </row>
    <row r="50669" spans="4:4">
      <c r="D50669"/>
    </row>
    <row r="50670" spans="4:4">
      <c r="D50670"/>
    </row>
    <row r="50671" spans="4:4">
      <c r="D50671"/>
    </row>
    <row r="50672" spans="4:4">
      <c r="D50672"/>
    </row>
    <row r="50673" spans="4:4">
      <c r="D50673"/>
    </row>
    <row r="50674" spans="4:4">
      <c r="D50674"/>
    </row>
    <row r="50675" spans="4:4">
      <c r="D50675"/>
    </row>
    <row r="50676" spans="4:4">
      <c r="D50676"/>
    </row>
    <row r="50677" spans="4:4">
      <c r="D50677"/>
    </row>
    <row r="50678" spans="4:4">
      <c r="D50678"/>
    </row>
    <row r="50679" spans="4:4">
      <c r="D50679"/>
    </row>
    <row r="50680" spans="4:4">
      <c r="D50680"/>
    </row>
    <row r="50681" spans="4:4">
      <c r="D50681"/>
    </row>
    <row r="50682" spans="4:4">
      <c r="D50682"/>
    </row>
    <row r="50683" spans="4:4">
      <c r="D50683"/>
    </row>
    <row r="50684" spans="4:4">
      <c r="D50684"/>
    </row>
    <row r="50685" spans="4:4">
      <c r="D50685"/>
    </row>
    <row r="50686" spans="4:4">
      <c r="D50686"/>
    </row>
    <row r="50687" spans="4:4">
      <c r="D50687"/>
    </row>
    <row r="50688" spans="4:4">
      <c r="D50688"/>
    </row>
    <row r="50689" spans="4:4">
      <c r="D50689"/>
    </row>
    <row r="50690" spans="4:4">
      <c r="D50690"/>
    </row>
    <row r="50691" spans="4:4">
      <c r="D50691"/>
    </row>
    <row r="50692" spans="4:4">
      <c r="D50692"/>
    </row>
    <row r="50693" spans="4:4">
      <c r="D50693"/>
    </row>
    <row r="50694" spans="4:4">
      <c r="D50694"/>
    </row>
    <row r="50695" spans="4:4">
      <c r="D50695"/>
    </row>
    <row r="50696" spans="4:4">
      <c r="D50696"/>
    </row>
    <row r="50697" spans="4:4">
      <c r="D50697"/>
    </row>
    <row r="50698" spans="4:4">
      <c r="D50698"/>
    </row>
    <row r="50699" spans="4:4">
      <c r="D50699"/>
    </row>
    <row r="50700" spans="4:4">
      <c r="D50700"/>
    </row>
    <row r="50701" spans="4:4">
      <c r="D50701"/>
    </row>
    <row r="50702" spans="4:4">
      <c r="D50702"/>
    </row>
    <row r="50703" spans="4:4">
      <c r="D50703"/>
    </row>
    <row r="50704" spans="4:4">
      <c r="D50704"/>
    </row>
    <row r="50705" spans="4:4">
      <c r="D50705"/>
    </row>
    <row r="50706" spans="4:4">
      <c r="D50706"/>
    </row>
    <row r="50707" spans="4:4">
      <c r="D50707"/>
    </row>
    <row r="50708" spans="4:4">
      <c r="D50708"/>
    </row>
    <row r="50709" spans="4:4">
      <c r="D50709"/>
    </row>
    <row r="50710" spans="4:4">
      <c r="D50710"/>
    </row>
    <row r="50711" spans="4:4">
      <c r="D50711"/>
    </row>
    <row r="50712" spans="4:4">
      <c r="D50712"/>
    </row>
    <row r="50713" spans="4:4">
      <c r="D50713"/>
    </row>
    <row r="50714" spans="4:4">
      <c r="D50714"/>
    </row>
    <row r="50715" spans="4:4">
      <c r="D50715"/>
    </row>
    <row r="50716" spans="4:4">
      <c r="D50716"/>
    </row>
    <row r="50717" spans="4:4">
      <c r="D50717"/>
    </row>
    <row r="50718" spans="4:4">
      <c r="D50718"/>
    </row>
    <row r="50719" spans="4:4">
      <c r="D50719"/>
    </row>
    <row r="50720" spans="4:4">
      <c r="D50720"/>
    </row>
    <row r="50721" spans="4:4">
      <c r="D50721"/>
    </row>
    <row r="50722" spans="4:4">
      <c r="D50722"/>
    </row>
    <row r="50723" spans="4:4">
      <c r="D50723"/>
    </row>
    <row r="50724" spans="4:4">
      <c r="D50724"/>
    </row>
    <row r="50725" spans="4:4">
      <c r="D50725"/>
    </row>
    <row r="50726" spans="4:4">
      <c r="D50726"/>
    </row>
    <row r="50727" spans="4:4">
      <c r="D50727"/>
    </row>
    <row r="50728" spans="4:4">
      <c r="D50728"/>
    </row>
    <row r="50729" spans="4:4">
      <c r="D50729"/>
    </row>
    <row r="50730" spans="4:4">
      <c r="D50730"/>
    </row>
    <row r="50731" spans="4:4">
      <c r="D50731"/>
    </row>
    <row r="50732" spans="4:4">
      <c r="D50732"/>
    </row>
    <row r="50733" spans="4:4">
      <c r="D50733"/>
    </row>
    <row r="50734" spans="4:4">
      <c r="D50734"/>
    </row>
    <row r="50735" spans="4:4">
      <c r="D50735"/>
    </row>
    <row r="50736" spans="4:4">
      <c r="D50736"/>
    </row>
    <row r="50737" spans="4:4">
      <c r="D50737"/>
    </row>
    <row r="50738" spans="4:4">
      <c r="D50738"/>
    </row>
    <row r="50739" spans="4:4">
      <c r="D50739"/>
    </row>
    <row r="50740" spans="4:4">
      <c r="D50740"/>
    </row>
    <row r="50741" spans="4:4">
      <c r="D50741"/>
    </row>
    <row r="50742" spans="4:4">
      <c r="D50742"/>
    </row>
    <row r="50743" spans="4:4">
      <c r="D50743"/>
    </row>
    <row r="50744" spans="4:4">
      <c r="D50744"/>
    </row>
    <row r="50745" spans="4:4">
      <c r="D50745"/>
    </row>
    <row r="50746" spans="4:4">
      <c r="D50746"/>
    </row>
    <row r="50747" spans="4:4">
      <c r="D50747"/>
    </row>
    <row r="50748" spans="4:4">
      <c r="D50748"/>
    </row>
    <row r="50749" spans="4:4">
      <c r="D50749"/>
    </row>
    <row r="50750" spans="4:4">
      <c r="D50750"/>
    </row>
    <row r="50751" spans="4:4">
      <c r="D50751"/>
    </row>
    <row r="50752" spans="4:4">
      <c r="D50752"/>
    </row>
    <row r="50753" spans="4:4">
      <c r="D50753"/>
    </row>
    <row r="50754" spans="4:4">
      <c r="D50754"/>
    </row>
    <row r="50755" spans="4:4">
      <c r="D50755"/>
    </row>
    <row r="50756" spans="4:4">
      <c r="D50756"/>
    </row>
    <row r="50757" spans="4:4">
      <c r="D50757"/>
    </row>
    <row r="50758" spans="4:4">
      <c r="D50758"/>
    </row>
    <row r="50759" spans="4:4">
      <c r="D50759"/>
    </row>
    <row r="50760" spans="4:4">
      <c r="D50760"/>
    </row>
    <row r="50761" spans="4:4">
      <c r="D50761"/>
    </row>
    <row r="50762" spans="4:4">
      <c r="D50762"/>
    </row>
    <row r="50763" spans="4:4">
      <c r="D50763"/>
    </row>
    <row r="50764" spans="4:4">
      <c r="D50764"/>
    </row>
    <row r="50765" spans="4:4">
      <c r="D50765"/>
    </row>
    <row r="50766" spans="4:4">
      <c r="D50766"/>
    </row>
    <row r="50767" spans="4:4">
      <c r="D50767"/>
    </row>
    <row r="50768" spans="4:4">
      <c r="D50768"/>
    </row>
    <row r="50769" spans="4:4">
      <c r="D50769"/>
    </row>
    <row r="50770" spans="4:4">
      <c r="D50770"/>
    </row>
    <row r="50771" spans="4:4">
      <c r="D50771"/>
    </row>
    <row r="50772" spans="4:4">
      <c r="D50772"/>
    </row>
    <row r="50773" spans="4:4">
      <c r="D50773"/>
    </row>
    <row r="50774" spans="4:4">
      <c r="D50774"/>
    </row>
    <row r="50775" spans="4:4">
      <c r="D50775"/>
    </row>
    <row r="50776" spans="4:4">
      <c r="D50776"/>
    </row>
    <row r="50777" spans="4:4">
      <c r="D50777"/>
    </row>
    <row r="50778" spans="4:4">
      <c r="D50778"/>
    </row>
    <row r="50779" spans="4:4">
      <c r="D50779"/>
    </row>
    <row r="50780" spans="4:4">
      <c r="D50780"/>
    </row>
    <row r="50781" spans="4:4">
      <c r="D50781"/>
    </row>
    <row r="50782" spans="4:4">
      <c r="D50782"/>
    </row>
    <row r="50783" spans="4:4">
      <c r="D50783"/>
    </row>
    <row r="50784" spans="4:4">
      <c r="D50784"/>
    </row>
    <row r="50785" spans="4:4">
      <c r="D50785"/>
    </row>
    <row r="50786" spans="4:4">
      <c r="D50786"/>
    </row>
    <row r="50787" spans="4:4">
      <c r="D50787"/>
    </row>
    <row r="50788" spans="4:4">
      <c r="D50788"/>
    </row>
    <row r="50789" spans="4:4">
      <c r="D50789"/>
    </row>
    <row r="50790" spans="4:4">
      <c r="D50790"/>
    </row>
    <row r="50791" spans="4:4">
      <c r="D50791"/>
    </row>
    <row r="50792" spans="4:4">
      <c r="D50792"/>
    </row>
    <row r="50793" spans="4:4">
      <c r="D50793"/>
    </row>
    <row r="50794" spans="4:4">
      <c r="D50794"/>
    </row>
    <row r="50795" spans="4:4">
      <c r="D50795"/>
    </row>
    <row r="50796" spans="4:4">
      <c r="D50796"/>
    </row>
    <row r="50797" spans="4:4">
      <c r="D50797"/>
    </row>
    <row r="50798" spans="4:4">
      <c r="D50798"/>
    </row>
    <row r="50799" spans="4:4">
      <c r="D50799"/>
    </row>
    <row r="50800" spans="4:4">
      <c r="D50800"/>
    </row>
    <row r="50801" spans="4:4">
      <c r="D50801"/>
    </row>
    <row r="50802" spans="4:4">
      <c r="D50802"/>
    </row>
    <row r="50803" spans="4:4">
      <c r="D50803"/>
    </row>
    <row r="50804" spans="4:4">
      <c r="D50804"/>
    </row>
    <row r="50805" spans="4:4">
      <c r="D50805"/>
    </row>
    <row r="50806" spans="4:4">
      <c r="D50806"/>
    </row>
    <row r="50807" spans="4:4">
      <c r="D50807"/>
    </row>
    <row r="50808" spans="4:4">
      <c r="D50808"/>
    </row>
    <row r="50809" spans="4:4">
      <c r="D50809"/>
    </row>
    <row r="50810" spans="4:4">
      <c r="D50810"/>
    </row>
    <row r="50811" spans="4:4">
      <c r="D50811"/>
    </row>
    <row r="50812" spans="4:4">
      <c r="D50812"/>
    </row>
    <row r="50813" spans="4:4">
      <c r="D50813"/>
    </row>
    <row r="50814" spans="4:4">
      <c r="D50814"/>
    </row>
    <row r="50815" spans="4:4">
      <c r="D50815"/>
    </row>
    <row r="50816" spans="4:4">
      <c r="D50816"/>
    </row>
    <row r="50817" spans="4:4">
      <c r="D50817"/>
    </row>
    <row r="50818" spans="4:4">
      <c r="D50818"/>
    </row>
    <row r="50819" spans="4:4">
      <c r="D50819"/>
    </row>
    <row r="50820" spans="4:4">
      <c r="D50820"/>
    </row>
    <row r="50821" spans="4:4">
      <c r="D50821"/>
    </row>
    <row r="50822" spans="4:4">
      <c r="D50822"/>
    </row>
    <row r="50823" spans="4:4">
      <c r="D50823"/>
    </row>
    <row r="50824" spans="4:4">
      <c r="D50824"/>
    </row>
    <row r="50825" spans="4:4">
      <c r="D50825"/>
    </row>
    <row r="50826" spans="4:4">
      <c r="D50826"/>
    </row>
    <row r="50827" spans="4:4">
      <c r="D50827"/>
    </row>
    <row r="50828" spans="4:4">
      <c r="D50828"/>
    </row>
    <row r="50829" spans="4:4">
      <c r="D50829"/>
    </row>
    <row r="50830" spans="4:4">
      <c r="D50830"/>
    </row>
    <row r="50831" spans="4:4">
      <c r="D50831"/>
    </row>
    <row r="50832" spans="4:4">
      <c r="D50832"/>
    </row>
    <row r="50833" spans="4:4">
      <c r="D50833"/>
    </row>
    <row r="50834" spans="4:4">
      <c r="D50834"/>
    </row>
    <row r="50835" spans="4:4">
      <c r="D50835"/>
    </row>
    <row r="50836" spans="4:4">
      <c r="D50836"/>
    </row>
    <row r="50837" spans="4:4">
      <c r="D50837"/>
    </row>
    <row r="50838" spans="4:4">
      <c r="D50838"/>
    </row>
    <row r="50839" spans="4:4">
      <c r="D50839"/>
    </row>
    <row r="50840" spans="4:4">
      <c r="D50840"/>
    </row>
    <row r="50841" spans="4:4">
      <c r="D50841"/>
    </row>
    <row r="50842" spans="4:4">
      <c r="D50842"/>
    </row>
    <row r="50843" spans="4:4">
      <c r="D50843"/>
    </row>
    <row r="50844" spans="4:4">
      <c r="D50844"/>
    </row>
    <row r="50845" spans="4:4">
      <c r="D50845"/>
    </row>
    <row r="50846" spans="4:4">
      <c r="D50846"/>
    </row>
    <row r="50847" spans="4:4">
      <c r="D50847"/>
    </row>
    <row r="50848" spans="4:4">
      <c r="D50848"/>
    </row>
    <row r="50849" spans="4:4">
      <c r="D50849"/>
    </row>
    <row r="50850" spans="4:4">
      <c r="D50850"/>
    </row>
    <row r="50851" spans="4:4">
      <c r="D50851"/>
    </row>
    <row r="50852" spans="4:4">
      <c r="D50852"/>
    </row>
    <row r="50853" spans="4:4">
      <c r="D50853"/>
    </row>
    <row r="50854" spans="4:4">
      <c r="D50854"/>
    </row>
    <row r="50855" spans="4:4">
      <c r="D50855"/>
    </row>
    <row r="50856" spans="4:4">
      <c r="D50856"/>
    </row>
    <row r="50857" spans="4:4">
      <c r="D50857"/>
    </row>
    <row r="50858" spans="4:4">
      <c r="D50858"/>
    </row>
    <row r="50859" spans="4:4">
      <c r="D50859"/>
    </row>
    <row r="50860" spans="4:4">
      <c r="D50860"/>
    </row>
    <row r="50861" spans="4:4">
      <c r="D50861"/>
    </row>
    <row r="50862" spans="4:4">
      <c r="D50862"/>
    </row>
    <row r="50863" spans="4:4">
      <c r="D50863"/>
    </row>
    <row r="50864" spans="4:4">
      <c r="D50864"/>
    </row>
    <row r="50865" spans="4:4">
      <c r="D50865"/>
    </row>
    <row r="50866" spans="4:4">
      <c r="D50866"/>
    </row>
    <row r="50867" spans="4:4">
      <c r="D50867"/>
    </row>
    <row r="50868" spans="4:4">
      <c r="D50868"/>
    </row>
    <row r="50869" spans="4:4">
      <c r="D50869"/>
    </row>
    <row r="50870" spans="4:4">
      <c r="D50870"/>
    </row>
    <row r="50871" spans="4:4">
      <c r="D50871"/>
    </row>
    <row r="50872" spans="4:4">
      <c r="D50872"/>
    </row>
    <row r="50873" spans="4:4">
      <c r="D50873"/>
    </row>
    <row r="50874" spans="4:4">
      <c r="D50874"/>
    </row>
    <row r="50875" spans="4:4">
      <c r="D50875"/>
    </row>
    <row r="50876" spans="4:4">
      <c r="D50876"/>
    </row>
    <row r="50877" spans="4:4">
      <c r="D50877"/>
    </row>
    <row r="50878" spans="4:4">
      <c r="D50878"/>
    </row>
    <row r="50879" spans="4:4">
      <c r="D50879"/>
    </row>
    <row r="50880" spans="4:4">
      <c r="D50880"/>
    </row>
    <row r="50881" spans="4:4">
      <c r="D50881"/>
    </row>
    <row r="50882" spans="4:4">
      <c r="D50882"/>
    </row>
    <row r="50883" spans="4:4">
      <c r="D50883"/>
    </row>
    <row r="50884" spans="4:4">
      <c r="D50884"/>
    </row>
    <row r="50885" spans="4:4">
      <c r="D50885"/>
    </row>
    <row r="50886" spans="4:4">
      <c r="D50886"/>
    </row>
    <row r="50887" spans="4:4">
      <c r="D50887"/>
    </row>
    <row r="50888" spans="4:4">
      <c r="D50888"/>
    </row>
    <row r="50889" spans="4:4">
      <c r="D50889"/>
    </row>
    <row r="50890" spans="4:4">
      <c r="D50890"/>
    </row>
    <row r="50891" spans="4:4">
      <c r="D50891"/>
    </row>
    <row r="50892" spans="4:4">
      <c r="D50892"/>
    </row>
    <row r="50893" spans="4:4">
      <c r="D50893"/>
    </row>
    <row r="50894" spans="4:4">
      <c r="D50894"/>
    </row>
    <row r="50895" spans="4:4">
      <c r="D50895"/>
    </row>
    <row r="50896" spans="4:4">
      <c r="D50896"/>
    </row>
    <row r="50897" spans="4:4">
      <c r="D50897"/>
    </row>
    <row r="50898" spans="4:4">
      <c r="D50898"/>
    </row>
    <row r="50899" spans="4:4">
      <c r="D50899"/>
    </row>
    <row r="50900" spans="4:4">
      <c r="D50900"/>
    </row>
    <row r="50901" spans="4:4">
      <c r="D50901"/>
    </row>
    <row r="50902" spans="4:4">
      <c r="D50902"/>
    </row>
    <row r="50903" spans="4:4">
      <c r="D50903"/>
    </row>
    <row r="50904" spans="4:4">
      <c r="D50904"/>
    </row>
    <row r="50905" spans="4:4">
      <c r="D50905"/>
    </row>
    <row r="50906" spans="4:4">
      <c r="D50906"/>
    </row>
    <row r="50907" spans="4:4">
      <c r="D50907"/>
    </row>
    <row r="50908" spans="4:4">
      <c r="D50908"/>
    </row>
    <row r="50909" spans="4:4">
      <c r="D50909"/>
    </row>
    <row r="50910" spans="4:4">
      <c r="D50910"/>
    </row>
    <row r="50911" spans="4:4">
      <c r="D50911"/>
    </row>
    <row r="50912" spans="4:4">
      <c r="D50912"/>
    </row>
    <row r="50913" spans="4:4">
      <c r="D50913"/>
    </row>
    <row r="50914" spans="4:4">
      <c r="D50914"/>
    </row>
    <row r="50915" spans="4:4">
      <c r="D50915"/>
    </row>
    <row r="50916" spans="4:4">
      <c r="D50916"/>
    </row>
    <row r="50917" spans="4:4">
      <c r="D50917"/>
    </row>
    <row r="50918" spans="4:4">
      <c r="D50918"/>
    </row>
    <row r="50919" spans="4:4">
      <c r="D50919"/>
    </row>
    <row r="50920" spans="4:4">
      <c r="D50920"/>
    </row>
    <row r="50921" spans="4:4">
      <c r="D50921"/>
    </row>
    <row r="50922" spans="4:4">
      <c r="D50922"/>
    </row>
    <row r="50923" spans="4:4">
      <c r="D50923"/>
    </row>
    <row r="50924" spans="4:4">
      <c r="D50924"/>
    </row>
    <row r="50925" spans="4:4">
      <c r="D50925"/>
    </row>
    <row r="50926" spans="4:4">
      <c r="D50926"/>
    </row>
    <row r="50927" spans="4:4">
      <c r="D50927"/>
    </row>
    <row r="50928" spans="4:4">
      <c r="D50928"/>
    </row>
    <row r="50929" spans="4:4">
      <c r="D50929"/>
    </row>
    <row r="50930" spans="4:4">
      <c r="D50930"/>
    </row>
    <row r="50931" spans="4:4">
      <c r="D50931"/>
    </row>
    <row r="50932" spans="4:4">
      <c r="D50932"/>
    </row>
    <row r="50933" spans="4:4">
      <c r="D50933"/>
    </row>
    <row r="50934" spans="4:4">
      <c r="D50934"/>
    </row>
    <row r="50935" spans="4:4">
      <c r="D50935"/>
    </row>
    <row r="50936" spans="4:4">
      <c r="D50936"/>
    </row>
    <row r="50937" spans="4:4">
      <c r="D50937"/>
    </row>
    <row r="50938" spans="4:4">
      <c r="D50938"/>
    </row>
    <row r="50939" spans="4:4">
      <c r="D50939"/>
    </row>
    <row r="50940" spans="4:4">
      <c r="D50940"/>
    </row>
    <row r="50941" spans="4:4">
      <c r="D50941"/>
    </row>
    <row r="50942" spans="4:4">
      <c r="D50942"/>
    </row>
    <row r="50943" spans="4:4">
      <c r="D50943"/>
    </row>
    <row r="50944" spans="4:4">
      <c r="D50944"/>
    </row>
    <row r="50945" spans="4:4">
      <c r="D50945"/>
    </row>
    <row r="50946" spans="4:4">
      <c r="D50946"/>
    </row>
    <row r="50947" spans="4:4">
      <c r="D50947"/>
    </row>
    <row r="50948" spans="4:4">
      <c r="D50948"/>
    </row>
    <row r="50949" spans="4:4">
      <c r="D50949"/>
    </row>
    <row r="50950" spans="4:4">
      <c r="D50950"/>
    </row>
    <row r="50951" spans="4:4">
      <c r="D50951"/>
    </row>
    <row r="50952" spans="4:4">
      <c r="D50952"/>
    </row>
    <row r="50953" spans="4:4">
      <c r="D50953"/>
    </row>
    <row r="50954" spans="4:4">
      <c r="D50954"/>
    </row>
    <row r="50955" spans="4:4">
      <c r="D50955"/>
    </row>
    <row r="50956" spans="4:4">
      <c r="D50956"/>
    </row>
    <row r="50957" spans="4:4">
      <c r="D50957"/>
    </row>
    <row r="50958" spans="4:4">
      <c r="D50958"/>
    </row>
    <row r="50959" spans="4:4">
      <c r="D50959"/>
    </row>
    <row r="50960" spans="4:4">
      <c r="D50960"/>
    </row>
    <row r="50961" spans="4:4">
      <c r="D50961"/>
    </row>
    <row r="50962" spans="4:4">
      <c r="D50962"/>
    </row>
    <row r="50963" spans="4:4">
      <c r="D50963"/>
    </row>
    <row r="50964" spans="4:4">
      <c r="D50964"/>
    </row>
    <row r="50965" spans="4:4">
      <c r="D50965"/>
    </row>
    <row r="50966" spans="4:4">
      <c r="D50966"/>
    </row>
    <row r="50967" spans="4:4">
      <c r="D50967"/>
    </row>
    <row r="50968" spans="4:4">
      <c r="D50968"/>
    </row>
    <row r="50969" spans="4:4">
      <c r="D50969"/>
    </row>
    <row r="50970" spans="4:4">
      <c r="D50970"/>
    </row>
    <row r="50971" spans="4:4">
      <c r="D50971"/>
    </row>
    <row r="50972" spans="4:4">
      <c r="D50972"/>
    </row>
    <row r="50973" spans="4:4">
      <c r="D50973"/>
    </row>
    <row r="50974" spans="4:4">
      <c r="D50974"/>
    </row>
    <row r="50975" spans="4:4">
      <c r="D50975"/>
    </row>
    <row r="50976" spans="4:4">
      <c r="D50976"/>
    </row>
    <row r="50977" spans="4:4">
      <c r="D50977"/>
    </row>
    <row r="50978" spans="4:4">
      <c r="D50978"/>
    </row>
    <row r="50979" spans="4:4">
      <c r="D50979"/>
    </row>
    <row r="50980" spans="4:4">
      <c r="D50980"/>
    </row>
    <row r="50981" spans="4:4">
      <c r="D50981"/>
    </row>
    <row r="50982" spans="4:4">
      <c r="D50982"/>
    </row>
    <row r="50983" spans="4:4">
      <c r="D50983"/>
    </row>
    <row r="50984" spans="4:4">
      <c r="D50984"/>
    </row>
    <row r="50985" spans="4:4">
      <c r="D50985"/>
    </row>
    <row r="50986" spans="4:4">
      <c r="D50986"/>
    </row>
    <row r="50987" spans="4:4">
      <c r="D50987"/>
    </row>
    <row r="50988" spans="4:4">
      <c r="D50988"/>
    </row>
    <row r="50989" spans="4:4">
      <c r="D50989"/>
    </row>
    <row r="50990" spans="4:4">
      <c r="D50990"/>
    </row>
    <row r="50991" spans="4:4">
      <c r="D50991"/>
    </row>
    <row r="50992" spans="4:4">
      <c r="D50992"/>
    </row>
    <row r="50993" spans="4:4">
      <c r="D50993"/>
    </row>
    <row r="50994" spans="4:4">
      <c r="D50994"/>
    </row>
    <row r="50995" spans="4:4">
      <c r="D50995"/>
    </row>
    <row r="50996" spans="4:4">
      <c r="D50996"/>
    </row>
    <row r="50997" spans="4:4">
      <c r="D50997"/>
    </row>
    <row r="50998" spans="4:4">
      <c r="D50998"/>
    </row>
    <row r="50999" spans="4:4">
      <c r="D50999"/>
    </row>
    <row r="51000" spans="4:4">
      <c r="D51000"/>
    </row>
    <row r="51001" spans="4:4">
      <c r="D51001"/>
    </row>
    <row r="51002" spans="4:4">
      <c r="D51002"/>
    </row>
    <row r="51003" spans="4:4">
      <c r="D51003"/>
    </row>
    <row r="51004" spans="4:4">
      <c r="D51004"/>
    </row>
    <row r="51005" spans="4:4">
      <c r="D51005"/>
    </row>
    <row r="51006" spans="4:4">
      <c r="D51006"/>
    </row>
    <row r="51007" spans="4:4">
      <c r="D51007"/>
    </row>
    <row r="51008" spans="4:4">
      <c r="D51008"/>
    </row>
    <row r="51009" spans="4:4">
      <c r="D51009"/>
    </row>
    <row r="51010" spans="4:4">
      <c r="D51010"/>
    </row>
    <row r="51011" spans="4:4">
      <c r="D51011"/>
    </row>
    <row r="51012" spans="4:4">
      <c r="D51012"/>
    </row>
    <row r="51013" spans="4:4">
      <c r="D51013"/>
    </row>
    <row r="51014" spans="4:4">
      <c r="D51014"/>
    </row>
    <row r="51015" spans="4:4">
      <c r="D51015"/>
    </row>
    <row r="51016" spans="4:4">
      <c r="D51016"/>
    </row>
    <row r="51017" spans="4:4">
      <c r="D51017"/>
    </row>
    <row r="51018" spans="4:4">
      <c r="D51018"/>
    </row>
    <row r="51019" spans="4:4">
      <c r="D51019"/>
    </row>
    <row r="51020" spans="4:4">
      <c r="D51020"/>
    </row>
    <row r="51021" spans="4:4">
      <c r="D51021"/>
    </row>
    <row r="51022" spans="4:4">
      <c r="D51022"/>
    </row>
    <row r="51023" spans="4:4">
      <c r="D51023"/>
    </row>
    <row r="51024" spans="4:4">
      <c r="D51024"/>
    </row>
    <row r="51025" spans="4:4">
      <c r="D51025"/>
    </row>
    <row r="51026" spans="4:4">
      <c r="D51026"/>
    </row>
    <row r="51027" spans="4:4">
      <c r="D51027"/>
    </row>
    <row r="51028" spans="4:4">
      <c r="D51028"/>
    </row>
    <row r="51029" spans="4:4">
      <c r="D51029"/>
    </row>
    <row r="51030" spans="4:4">
      <c r="D51030"/>
    </row>
    <row r="51031" spans="4:4">
      <c r="D51031"/>
    </row>
    <row r="51032" spans="4:4">
      <c r="D51032"/>
    </row>
    <row r="51033" spans="4:4">
      <c r="D51033"/>
    </row>
    <row r="51034" spans="4:4">
      <c r="D51034"/>
    </row>
    <row r="51035" spans="4:4">
      <c r="D51035"/>
    </row>
    <row r="51036" spans="4:4">
      <c r="D51036"/>
    </row>
    <row r="51037" spans="4:4">
      <c r="D51037"/>
    </row>
    <row r="51038" spans="4:4">
      <c r="D51038"/>
    </row>
    <row r="51039" spans="4:4">
      <c r="D51039"/>
    </row>
    <row r="51040" spans="4:4">
      <c r="D51040"/>
    </row>
    <row r="51041" spans="4:4">
      <c r="D51041"/>
    </row>
    <row r="51042" spans="4:4">
      <c r="D51042"/>
    </row>
    <row r="51043" spans="4:4">
      <c r="D51043"/>
    </row>
    <row r="51044" spans="4:4">
      <c r="D51044"/>
    </row>
    <row r="51045" spans="4:4">
      <c r="D51045"/>
    </row>
    <row r="51046" spans="4:4">
      <c r="D51046"/>
    </row>
    <row r="51047" spans="4:4">
      <c r="D51047"/>
    </row>
    <row r="51048" spans="4:4">
      <c r="D51048"/>
    </row>
    <row r="51049" spans="4:4">
      <c r="D51049"/>
    </row>
    <row r="51050" spans="4:4">
      <c r="D51050"/>
    </row>
    <row r="51051" spans="4:4">
      <c r="D51051"/>
    </row>
    <row r="51052" spans="4:4">
      <c r="D51052"/>
    </row>
    <row r="51053" spans="4:4">
      <c r="D51053"/>
    </row>
    <row r="51054" spans="4:4">
      <c r="D51054"/>
    </row>
    <row r="51055" spans="4:4">
      <c r="D51055"/>
    </row>
    <row r="51056" spans="4:4">
      <c r="D51056"/>
    </row>
    <row r="51057" spans="4:4">
      <c r="D51057"/>
    </row>
    <row r="51058" spans="4:4">
      <c r="D51058"/>
    </row>
    <row r="51059" spans="4:4">
      <c r="D51059"/>
    </row>
    <row r="51060" spans="4:4">
      <c r="D51060"/>
    </row>
    <row r="51061" spans="4:4">
      <c r="D51061"/>
    </row>
    <row r="51062" spans="4:4">
      <c r="D51062"/>
    </row>
    <row r="51063" spans="4:4">
      <c r="D51063"/>
    </row>
    <row r="51064" spans="4:4">
      <c r="D51064"/>
    </row>
    <row r="51065" spans="4:4">
      <c r="D51065"/>
    </row>
    <row r="51066" spans="4:4">
      <c r="D51066"/>
    </row>
    <row r="51067" spans="4:4">
      <c r="D51067"/>
    </row>
    <row r="51068" spans="4:4">
      <c r="D51068"/>
    </row>
    <row r="51069" spans="4:4">
      <c r="D51069"/>
    </row>
    <row r="51070" spans="4:4">
      <c r="D51070"/>
    </row>
    <row r="51071" spans="4:4">
      <c r="D51071"/>
    </row>
    <row r="51072" spans="4:4">
      <c r="D51072"/>
    </row>
    <row r="51073" spans="4:4">
      <c r="D51073"/>
    </row>
    <row r="51074" spans="4:4">
      <c r="D51074"/>
    </row>
    <row r="51075" spans="4:4">
      <c r="D51075"/>
    </row>
    <row r="51076" spans="4:4">
      <c r="D51076"/>
    </row>
    <row r="51077" spans="4:4">
      <c r="D51077"/>
    </row>
    <row r="51078" spans="4:4">
      <c r="D51078"/>
    </row>
    <row r="51079" spans="4:4">
      <c r="D51079"/>
    </row>
    <row r="51080" spans="4:4">
      <c r="D51080"/>
    </row>
    <row r="51081" spans="4:4">
      <c r="D51081"/>
    </row>
    <row r="51082" spans="4:4">
      <c r="D51082"/>
    </row>
    <row r="51083" spans="4:4">
      <c r="D51083"/>
    </row>
    <row r="51084" spans="4:4">
      <c r="D51084"/>
    </row>
    <row r="51085" spans="4:4">
      <c r="D51085"/>
    </row>
    <row r="51086" spans="4:4">
      <c r="D51086"/>
    </row>
    <row r="51087" spans="4:4">
      <c r="D51087"/>
    </row>
    <row r="51088" spans="4:4">
      <c r="D51088"/>
    </row>
    <row r="51089" spans="4:4">
      <c r="D51089"/>
    </row>
    <row r="51090" spans="4:4">
      <c r="D51090"/>
    </row>
    <row r="51091" spans="4:4">
      <c r="D51091"/>
    </row>
    <row r="51092" spans="4:4">
      <c r="D51092"/>
    </row>
    <row r="51093" spans="4:4">
      <c r="D51093"/>
    </row>
    <row r="51094" spans="4:4">
      <c r="D51094"/>
    </row>
    <row r="51095" spans="4:4">
      <c r="D51095"/>
    </row>
    <row r="51096" spans="4:4">
      <c r="D51096"/>
    </row>
    <row r="51097" spans="4:4">
      <c r="D51097"/>
    </row>
    <row r="51098" spans="4:4">
      <c r="D51098"/>
    </row>
    <row r="51099" spans="4:4">
      <c r="D51099"/>
    </row>
    <row r="51100" spans="4:4">
      <c r="D51100"/>
    </row>
    <row r="51101" spans="4:4">
      <c r="D51101"/>
    </row>
    <row r="51102" spans="4:4">
      <c r="D51102"/>
    </row>
    <row r="51103" spans="4:4">
      <c r="D51103"/>
    </row>
    <row r="51104" spans="4:4">
      <c r="D51104"/>
    </row>
    <row r="51105" spans="4:4">
      <c r="D51105"/>
    </row>
    <row r="51106" spans="4:4">
      <c r="D51106"/>
    </row>
    <row r="51107" spans="4:4">
      <c r="D51107"/>
    </row>
    <row r="51108" spans="4:4">
      <c r="D51108"/>
    </row>
    <row r="51109" spans="4:4">
      <c r="D51109"/>
    </row>
    <row r="51110" spans="4:4">
      <c r="D51110"/>
    </row>
    <row r="51111" spans="4:4">
      <c r="D51111"/>
    </row>
    <row r="51112" spans="4:4">
      <c r="D51112"/>
    </row>
    <row r="51113" spans="4:4">
      <c r="D51113"/>
    </row>
    <row r="51114" spans="4:4">
      <c r="D51114"/>
    </row>
    <row r="51115" spans="4:4">
      <c r="D51115"/>
    </row>
    <row r="51116" spans="4:4">
      <c r="D51116"/>
    </row>
    <row r="51117" spans="4:4">
      <c r="D51117"/>
    </row>
    <row r="51118" spans="4:4">
      <c r="D51118"/>
    </row>
    <row r="51119" spans="4:4">
      <c r="D51119"/>
    </row>
    <row r="51120" spans="4:4">
      <c r="D51120"/>
    </row>
    <row r="51121" spans="4:4">
      <c r="D51121"/>
    </row>
    <row r="51122" spans="4:4">
      <c r="D51122"/>
    </row>
    <row r="51123" spans="4:4">
      <c r="D51123"/>
    </row>
    <row r="51124" spans="4:4">
      <c r="D51124"/>
    </row>
    <row r="51125" spans="4:4">
      <c r="D51125"/>
    </row>
    <row r="51126" spans="4:4">
      <c r="D51126"/>
    </row>
    <row r="51127" spans="4:4">
      <c r="D51127"/>
    </row>
    <row r="51128" spans="4:4">
      <c r="D51128"/>
    </row>
    <row r="51129" spans="4:4">
      <c r="D51129"/>
    </row>
    <row r="51130" spans="4:4">
      <c r="D51130"/>
    </row>
    <row r="51131" spans="4:4">
      <c r="D51131"/>
    </row>
    <row r="51132" spans="4:4">
      <c r="D51132"/>
    </row>
    <row r="51133" spans="4:4">
      <c r="D51133"/>
    </row>
    <row r="51134" spans="4:4">
      <c r="D51134"/>
    </row>
    <row r="51135" spans="4:4">
      <c r="D51135"/>
    </row>
    <row r="51136" spans="4:4">
      <c r="D51136"/>
    </row>
    <row r="51137" spans="4:4">
      <c r="D51137"/>
    </row>
    <row r="51138" spans="4:4">
      <c r="D51138"/>
    </row>
    <row r="51139" spans="4:4">
      <c r="D51139"/>
    </row>
    <row r="51140" spans="4:4">
      <c r="D51140"/>
    </row>
    <row r="51141" spans="4:4">
      <c r="D51141"/>
    </row>
    <row r="51142" spans="4:4">
      <c r="D51142"/>
    </row>
    <row r="51143" spans="4:4">
      <c r="D51143"/>
    </row>
    <row r="51144" spans="4:4">
      <c r="D51144"/>
    </row>
    <row r="51145" spans="4:4">
      <c r="D51145"/>
    </row>
    <row r="51146" spans="4:4">
      <c r="D51146"/>
    </row>
    <row r="51147" spans="4:4">
      <c r="D51147"/>
    </row>
    <row r="51148" spans="4:4">
      <c r="D51148"/>
    </row>
    <row r="51149" spans="4:4">
      <c r="D51149"/>
    </row>
    <row r="51150" spans="4:4">
      <c r="D51150"/>
    </row>
    <row r="51151" spans="4:4">
      <c r="D51151"/>
    </row>
    <row r="51152" spans="4:4">
      <c r="D51152"/>
    </row>
    <row r="51153" spans="4:4">
      <c r="D51153"/>
    </row>
    <row r="51154" spans="4:4">
      <c r="D51154"/>
    </row>
    <row r="51155" spans="4:4">
      <c r="D51155"/>
    </row>
    <row r="51156" spans="4:4">
      <c r="D51156"/>
    </row>
    <row r="51157" spans="4:4">
      <c r="D51157"/>
    </row>
    <row r="51158" spans="4:4">
      <c r="D51158"/>
    </row>
    <row r="51159" spans="4:4">
      <c r="D51159"/>
    </row>
    <row r="51160" spans="4:4">
      <c r="D51160"/>
    </row>
    <row r="51161" spans="4:4">
      <c r="D51161"/>
    </row>
    <row r="51162" spans="4:4">
      <c r="D51162"/>
    </row>
    <row r="51163" spans="4:4">
      <c r="D51163"/>
    </row>
    <row r="51164" spans="4:4">
      <c r="D51164"/>
    </row>
    <row r="51165" spans="4:4">
      <c r="D51165"/>
    </row>
    <row r="51166" spans="4:4">
      <c r="D51166"/>
    </row>
    <row r="51167" spans="4:4">
      <c r="D51167"/>
    </row>
    <row r="51168" spans="4:4">
      <c r="D51168"/>
    </row>
    <row r="51169" spans="4:4">
      <c r="D51169"/>
    </row>
    <row r="51170" spans="4:4">
      <c r="D51170"/>
    </row>
    <row r="51171" spans="4:4">
      <c r="D51171"/>
    </row>
    <row r="51172" spans="4:4">
      <c r="D51172"/>
    </row>
    <row r="51173" spans="4:4">
      <c r="D51173"/>
    </row>
    <row r="51174" spans="4:4">
      <c r="D51174"/>
    </row>
    <row r="51175" spans="4:4">
      <c r="D51175"/>
    </row>
    <row r="51176" spans="4:4">
      <c r="D51176"/>
    </row>
    <row r="51177" spans="4:4">
      <c r="D51177"/>
    </row>
    <row r="51178" spans="4:4">
      <c r="D51178"/>
    </row>
    <row r="51179" spans="4:4">
      <c r="D51179"/>
    </row>
    <row r="51180" spans="4:4">
      <c r="D51180"/>
    </row>
    <row r="51181" spans="4:4">
      <c r="D51181"/>
    </row>
    <row r="51182" spans="4:4">
      <c r="D51182"/>
    </row>
    <row r="51183" spans="4:4">
      <c r="D51183"/>
    </row>
    <row r="51184" spans="4:4">
      <c r="D51184"/>
    </row>
    <row r="51185" spans="4:4">
      <c r="D51185"/>
    </row>
    <row r="51186" spans="4:4">
      <c r="D51186"/>
    </row>
    <row r="51187" spans="4:4">
      <c r="D51187"/>
    </row>
    <row r="51188" spans="4:4">
      <c r="D51188"/>
    </row>
    <row r="51189" spans="4:4">
      <c r="D51189"/>
    </row>
    <row r="51190" spans="4:4">
      <c r="D51190"/>
    </row>
    <row r="51191" spans="4:4">
      <c r="D51191"/>
    </row>
    <row r="51192" spans="4:4">
      <c r="D51192"/>
    </row>
    <row r="51193" spans="4:4">
      <c r="D51193"/>
    </row>
    <row r="51194" spans="4:4">
      <c r="D51194"/>
    </row>
    <row r="51195" spans="4:4">
      <c r="D51195"/>
    </row>
    <row r="51196" spans="4:4">
      <c r="D51196"/>
    </row>
    <row r="51197" spans="4:4">
      <c r="D51197"/>
    </row>
    <row r="51198" spans="4:4">
      <c r="D51198"/>
    </row>
    <row r="51199" spans="4:4">
      <c r="D51199"/>
    </row>
    <row r="51200" spans="4:4">
      <c r="D51200"/>
    </row>
    <row r="51201" spans="4:4">
      <c r="D51201"/>
    </row>
    <row r="51202" spans="4:4">
      <c r="D51202"/>
    </row>
    <row r="51203" spans="4:4">
      <c r="D51203"/>
    </row>
    <row r="51204" spans="4:4">
      <c r="D51204"/>
    </row>
    <row r="51205" spans="4:4">
      <c r="D51205"/>
    </row>
    <row r="51206" spans="4:4">
      <c r="D51206"/>
    </row>
    <row r="51207" spans="4:4">
      <c r="D51207"/>
    </row>
    <row r="51208" spans="4:4">
      <c r="D51208"/>
    </row>
    <row r="51209" spans="4:4">
      <c r="D51209"/>
    </row>
    <row r="51210" spans="4:4">
      <c r="D51210"/>
    </row>
    <row r="51211" spans="4:4">
      <c r="D51211"/>
    </row>
    <row r="51212" spans="4:4">
      <c r="D51212"/>
    </row>
    <row r="51213" spans="4:4">
      <c r="D51213"/>
    </row>
    <row r="51214" spans="4:4">
      <c r="D51214"/>
    </row>
    <row r="51215" spans="4:4">
      <c r="D51215"/>
    </row>
    <row r="51216" spans="4:4">
      <c r="D51216"/>
    </row>
    <row r="51217" spans="4:4">
      <c r="D51217"/>
    </row>
    <row r="51218" spans="4:4">
      <c r="D51218"/>
    </row>
    <row r="51219" spans="4:4">
      <c r="D51219"/>
    </row>
    <row r="51220" spans="4:4">
      <c r="D51220"/>
    </row>
    <row r="51221" spans="4:4">
      <c r="D51221"/>
    </row>
    <row r="51222" spans="4:4">
      <c r="D51222"/>
    </row>
    <row r="51223" spans="4:4">
      <c r="D51223"/>
    </row>
    <row r="51224" spans="4:4">
      <c r="D51224"/>
    </row>
    <row r="51225" spans="4:4">
      <c r="D51225"/>
    </row>
    <row r="51226" spans="4:4">
      <c r="D51226"/>
    </row>
    <row r="51227" spans="4:4">
      <c r="D51227"/>
    </row>
    <row r="51228" spans="4:4">
      <c r="D51228"/>
    </row>
    <row r="51229" spans="4:4">
      <c r="D51229"/>
    </row>
    <row r="51230" spans="4:4">
      <c r="D51230"/>
    </row>
    <row r="51231" spans="4:4">
      <c r="D51231"/>
    </row>
    <row r="51232" spans="4:4">
      <c r="D51232"/>
    </row>
    <row r="51233" spans="4:4">
      <c r="D51233"/>
    </row>
    <row r="51234" spans="4:4">
      <c r="D51234"/>
    </row>
    <row r="51235" spans="4:4">
      <c r="D51235"/>
    </row>
    <row r="51236" spans="4:4">
      <c r="D51236"/>
    </row>
    <row r="51237" spans="4:4">
      <c r="D51237"/>
    </row>
    <row r="51238" spans="4:4">
      <c r="D51238"/>
    </row>
    <row r="51239" spans="4:4">
      <c r="D51239"/>
    </row>
    <row r="51240" spans="4:4">
      <c r="D51240"/>
    </row>
    <row r="51241" spans="4:4">
      <c r="D51241"/>
    </row>
    <row r="51242" spans="4:4">
      <c r="D51242"/>
    </row>
    <row r="51243" spans="4:4">
      <c r="D51243"/>
    </row>
    <row r="51244" spans="4:4">
      <c r="D51244"/>
    </row>
    <row r="51245" spans="4:4">
      <c r="D51245"/>
    </row>
    <row r="51246" spans="4:4">
      <c r="D51246"/>
    </row>
    <row r="51247" spans="4:4">
      <c r="D51247"/>
    </row>
    <row r="51248" spans="4:4">
      <c r="D51248"/>
    </row>
    <row r="51249" spans="4:4">
      <c r="D51249"/>
    </row>
    <row r="51250" spans="4:4">
      <c r="D51250"/>
    </row>
    <row r="51251" spans="4:4">
      <c r="D51251"/>
    </row>
    <row r="51252" spans="4:4">
      <c r="D51252"/>
    </row>
    <row r="51253" spans="4:4">
      <c r="D51253"/>
    </row>
    <row r="51254" spans="4:4">
      <c r="D51254"/>
    </row>
    <row r="51255" spans="4:4">
      <c r="D51255"/>
    </row>
    <row r="51256" spans="4:4">
      <c r="D51256"/>
    </row>
    <row r="51257" spans="4:4">
      <c r="D51257"/>
    </row>
    <row r="51258" spans="4:4">
      <c r="D51258"/>
    </row>
    <row r="51259" spans="4:4">
      <c r="D51259"/>
    </row>
    <row r="51260" spans="4:4">
      <c r="D51260"/>
    </row>
    <row r="51261" spans="4:4">
      <c r="D51261"/>
    </row>
    <row r="51262" spans="4:4">
      <c r="D51262"/>
    </row>
    <row r="51263" spans="4:4">
      <c r="D51263"/>
    </row>
    <row r="51264" spans="4:4">
      <c r="D51264"/>
    </row>
    <row r="51265" spans="4:4">
      <c r="D51265"/>
    </row>
    <row r="51266" spans="4:4">
      <c r="D51266"/>
    </row>
    <row r="51267" spans="4:4">
      <c r="D51267"/>
    </row>
    <row r="51268" spans="4:4">
      <c r="D51268"/>
    </row>
    <row r="51269" spans="4:4">
      <c r="D51269"/>
    </row>
    <row r="51270" spans="4:4">
      <c r="D51270"/>
    </row>
    <row r="51271" spans="4:4">
      <c r="D51271"/>
    </row>
    <row r="51272" spans="4:4">
      <c r="D51272"/>
    </row>
    <row r="51273" spans="4:4">
      <c r="D51273"/>
    </row>
    <row r="51274" spans="4:4">
      <c r="D51274"/>
    </row>
    <row r="51275" spans="4:4">
      <c r="D51275"/>
    </row>
    <row r="51276" spans="4:4">
      <c r="D51276"/>
    </row>
    <row r="51277" spans="4:4">
      <c r="D51277"/>
    </row>
    <row r="51278" spans="4:4">
      <c r="D51278"/>
    </row>
    <row r="51279" spans="4:4">
      <c r="D51279"/>
    </row>
    <row r="51280" spans="4:4">
      <c r="D51280"/>
    </row>
    <row r="51281" spans="4:4">
      <c r="D51281"/>
    </row>
    <row r="51282" spans="4:4">
      <c r="D51282"/>
    </row>
    <row r="51283" spans="4:4">
      <c r="D51283"/>
    </row>
    <row r="51284" spans="4:4">
      <c r="D51284"/>
    </row>
    <row r="51285" spans="4:4">
      <c r="D51285"/>
    </row>
    <row r="51286" spans="4:4">
      <c r="D51286"/>
    </row>
    <row r="51287" spans="4:4">
      <c r="D51287"/>
    </row>
    <row r="51288" spans="4:4">
      <c r="D51288"/>
    </row>
    <row r="51289" spans="4:4">
      <c r="D51289"/>
    </row>
    <row r="51290" spans="4:4">
      <c r="D51290"/>
    </row>
    <row r="51291" spans="4:4">
      <c r="D51291"/>
    </row>
    <row r="51292" spans="4:4">
      <c r="D51292"/>
    </row>
    <row r="51293" spans="4:4">
      <c r="D51293"/>
    </row>
    <row r="51294" spans="4:4">
      <c r="D51294"/>
    </row>
    <row r="51295" spans="4:4">
      <c r="D51295"/>
    </row>
    <row r="51296" spans="4:4">
      <c r="D51296"/>
    </row>
    <row r="51297" spans="4:4">
      <c r="D51297"/>
    </row>
    <row r="51298" spans="4:4">
      <c r="D51298"/>
    </row>
    <row r="51299" spans="4:4">
      <c r="D51299"/>
    </row>
    <row r="51300" spans="4:4">
      <c r="D51300"/>
    </row>
    <row r="51301" spans="4:4">
      <c r="D51301"/>
    </row>
    <row r="51302" spans="4:4">
      <c r="D51302"/>
    </row>
    <row r="51303" spans="4:4">
      <c r="D51303"/>
    </row>
    <row r="51304" spans="4:4">
      <c r="D51304"/>
    </row>
    <row r="51305" spans="4:4">
      <c r="D51305"/>
    </row>
    <row r="51306" spans="4:4">
      <c r="D51306"/>
    </row>
    <row r="51307" spans="4:4">
      <c r="D51307"/>
    </row>
    <row r="51308" spans="4:4">
      <c r="D51308"/>
    </row>
    <row r="51309" spans="4:4">
      <c r="D51309"/>
    </row>
    <row r="51310" spans="4:4">
      <c r="D51310"/>
    </row>
    <row r="51311" spans="4:4">
      <c r="D51311"/>
    </row>
    <row r="51312" spans="4:4">
      <c r="D51312"/>
    </row>
    <row r="51313" spans="4:4">
      <c r="D51313"/>
    </row>
    <row r="51314" spans="4:4">
      <c r="D51314"/>
    </row>
    <row r="51315" spans="4:4">
      <c r="D51315"/>
    </row>
    <row r="51316" spans="4:4">
      <c r="D51316"/>
    </row>
    <row r="51317" spans="4:4">
      <c r="D51317"/>
    </row>
    <row r="51318" spans="4:4">
      <c r="D51318"/>
    </row>
    <row r="51319" spans="4:4">
      <c r="D51319"/>
    </row>
    <row r="51320" spans="4:4">
      <c r="D51320"/>
    </row>
    <row r="51321" spans="4:4">
      <c r="D51321"/>
    </row>
    <row r="51322" spans="4:4">
      <c r="D51322"/>
    </row>
    <row r="51323" spans="4:4">
      <c r="D51323"/>
    </row>
    <row r="51324" spans="4:4">
      <c r="D51324"/>
    </row>
    <row r="51325" spans="4:4">
      <c r="D51325"/>
    </row>
    <row r="51326" spans="4:4">
      <c r="D51326"/>
    </row>
    <row r="51327" spans="4:4">
      <c r="D51327"/>
    </row>
    <row r="51328" spans="4:4">
      <c r="D51328"/>
    </row>
    <row r="51329" spans="4:4">
      <c r="D51329"/>
    </row>
    <row r="51330" spans="4:4">
      <c r="D51330"/>
    </row>
    <row r="51331" spans="4:4">
      <c r="D51331"/>
    </row>
    <row r="51332" spans="4:4">
      <c r="D51332"/>
    </row>
    <row r="51333" spans="4:4">
      <c r="D51333"/>
    </row>
    <row r="51334" spans="4:4">
      <c r="D51334"/>
    </row>
    <row r="51335" spans="4:4">
      <c r="D51335"/>
    </row>
    <row r="51336" spans="4:4">
      <c r="D51336"/>
    </row>
    <row r="51337" spans="4:4">
      <c r="D51337"/>
    </row>
    <row r="51338" spans="4:4">
      <c r="D51338"/>
    </row>
    <row r="51339" spans="4:4">
      <c r="D51339"/>
    </row>
    <row r="51340" spans="4:4">
      <c r="D51340"/>
    </row>
    <row r="51341" spans="4:4">
      <c r="D51341"/>
    </row>
    <row r="51342" spans="4:4">
      <c r="D51342"/>
    </row>
    <row r="51343" spans="4:4">
      <c r="D51343"/>
    </row>
    <row r="51344" spans="4:4">
      <c r="D51344"/>
    </row>
    <row r="51345" spans="4:4">
      <c r="D51345"/>
    </row>
    <row r="51346" spans="4:4">
      <c r="D51346"/>
    </row>
    <row r="51347" spans="4:4">
      <c r="D51347"/>
    </row>
    <row r="51348" spans="4:4">
      <c r="D51348"/>
    </row>
    <row r="51349" spans="4:4">
      <c r="D51349"/>
    </row>
    <row r="51350" spans="4:4">
      <c r="D51350"/>
    </row>
    <row r="51351" spans="4:4">
      <c r="D51351"/>
    </row>
    <row r="51352" spans="4:4">
      <c r="D51352"/>
    </row>
    <row r="51353" spans="4:4">
      <c r="D51353"/>
    </row>
    <row r="51354" spans="4:4">
      <c r="D51354"/>
    </row>
    <row r="51355" spans="4:4">
      <c r="D51355"/>
    </row>
    <row r="51356" spans="4:4">
      <c r="D51356"/>
    </row>
    <row r="51357" spans="4:4">
      <c r="D51357"/>
    </row>
    <row r="51358" spans="4:4">
      <c r="D51358"/>
    </row>
    <row r="51359" spans="4:4">
      <c r="D51359"/>
    </row>
    <row r="51360" spans="4:4">
      <c r="D51360"/>
    </row>
    <row r="51361" spans="4:4">
      <c r="D51361"/>
    </row>
    <row r="51362" spans="4:4">
      <c r="D51362"/>
    </row>
    <row r="51363" spans="4:4">
      <c r="D51363"/>
    </row>
    <row r="51364" spans="4:4">
      <c r="D51364"/>
    </row>
    <row r="51365" spans="4:4">
      <c r="D51365"/>
    </row>
    <row r="51366" spans="4:4">
      <c r="D51366"/>
    </row>
    <row r="51367" spans="4:4">
      <c r="D51367"/>
    </row>
    <row r="51368" spans="4:4">
      <c r="D51368"/>
    </row>
    <row r="51369" spans="4:4">
      <c r="D51369"/>
    </row>
    <row r="51370" spans="4:4">
      <c r="D51370"/>
    </row>
    <row r="51371" spans="4:4">
      <c r="D51371"/>
    </row>
    <row r="51372" spans="4:4">
      <c r="D51372"/>
    </row>
    <row r="51373" spans="4:4">
      <c r="D51373"/>
    </row>
    <row r="51374" spans="4:4">
      <c r="D51374"/>
    </row>
    <row r="51375" spans="4:4">
      <c r="D51375"/>
    </row>
    <row r="51376" spans="4:4">
      <c r="D51376"/>
    </row>
    <row r="51377" spans="4:4">
      <c r="D51377"/>
    </row>
    <row r="51378" spans="4:4">
      <c r="D51378"/>
    </row>
    <row r="51379" spans="4:4">
      <c r="D51379"/>
    </row>
    <row r="51380" spans="4:4">
      <c r="D51380"/>
    </row>
    <row r="51381" spans="4:4">
      <c r="D51381"/>
    </row>
    <row r="51382" spans="4:4">
      <c r="D51382"/>
    </row>
    <row r="51383" spans="4:4">
      <c r="D51383"/>
    </row>
    <row r="51384" spans="4:4">
      <c r="D51384"/>
    </row>
    <row r="51385" spans="4:4">
      <c r="D51385"/>
    </row>
    <row r="51386" spans="4:4">
      <c r="D51386"/>
    </row>
    <row r="51387" spans="4:4">
      <c r="D51387"/>
    </row>
    <row r="51388" spans="4:4">
      <c r="D51388"/>
    </row>
    <row r="51389" spans="4:4">
      <c r="D51389"/>
    </row>
    <row r="51390" spans="4:4">
      <c r="D51390"/>
    </row>
    <row r="51391" spans="4:4">
      <c r="D51391"/>
    </row>
    <row r="51392" spans="4:4">
      <c r="D51392"/>
    </row>
    <row r="51393" spans="4:4">
      <c r="D51393"/>
    </row>
    <row r="51394" spans="4:4">
      <c r="D51394"/>
    </row>
    <row r="51395" spans="4:4">
      <c r="D51395"/>
    </row>
    <row r="51396" spans="4:4">
      <c r="D51396"/>
    </row>
    <row r="51397" spans="4:4">
      <c r="D51397"/>
    </row>
    <row r="51398" spans="4:4">
      <c r="D51398"/>
    </row>
    <row r="51399" spans="4:4">
      <c r="D51399"/>
    </row>
    <row r="51400" spans="4:4">
      <c r="D51400"/>
    </row>
    <row r="51401" spans="4:4">
      <c r="D51401"/>
    </row>
    <row r="51402" spans="4:4">
      <c r="D51402"/>
    </row>
    <row r="51403" spans="4:4">
      <c r="D51403"/>
    </row>
    <row r="51404" spans="4:4">
      <c r="D51404"/>
    </row>
    <row r="51405" spans="4:4">
      <c r="D51405"/>
    </row>
    <row r="51406" spans="4:4">
      <c r="D51406"/>
    </row>
    <row r="51407" spans="4:4">
      <c r="D51407"/>
    </row>
    <row r="51408" spans="4:4">
      <c r="D51408"/>
    </row>
    <row r="51409" spans="4:4">
      <c r="D51409"/>
    </row>
    <row r="51410" spans="4:4">
      <c r="D51410"/>
    </row>
    <row r="51411" spans="4:4">
      <c r="D51411"/>
    </row>
    <row r="51412" spans="4:4">
      <c r="D51412"/>
    </row>
    <row r="51413" spans="4:4">
      <c r="D51413"/>
    </row>
    <row r="51414" spans="4:4">
      <c r="D51414"/>
    </row>
    <row r="51415" spans="4:4">
      <c r="D51415"/>
    </row>
    <row r="51416" spans="4:4">
      <c r="D51416"/>
    </row>
    <row r="51417" spans="4:4">
      <c r="D51417"/>
    </row>
    <row r="51418" spans="4:4">
      <c r="D51418"/>
    </row>
    <row r="51419" spans="4:4">
      <c r="D51419"/>
    </row>
    <row r="51420" spans="4:4">
      <c r="D51420"/>
    </row>
    <row r="51421" spans="4:4">
      <c r="D51421"/>
    </row>
    <row r="51422" spans="4:4">
      <c r="D51422"/>
    </row>
    <row r="51423" spans="4:4">
      <c r="D51423"/>
    </row>
    <row r="51424" spans="4:4">
      <c r="D51424"/>
    </row>
    <row r="51425" spans="4:4">
      <c r="D51425"/>
    </row>
    <row r="51426" spans="4:4">
      <c r="D51426"/>
    </row>
    <row r="51427" spans="4:4">
      <c r="D51427"/>
    </row>
    <row r="51428" spans="4:4">
      <c r="D51428"/>
    </row>
    <row r="51429" spans="4:4">
      <c r="D51429"/>
    </row>
    <row r="51430" spans="4:4">
      <c r="D51430"/>
    </row>
    <row r="51431" spans="4:4">
      <c r="D51431"/>
    </row>
    <row r="51432" spans="4:4">
      <c r="D51432"/>
    </row>
    <row r="51433" spans="4:4">
      <c r="D51433"/>
    </row>
    <row r="51434" spans="4:4">
      <c r="D51434"/>
    </row>
    <row r="51435" spans="4:4">
      <c r="D51435"/>
    </row>
    <row r="51436" spans="4:4">
      <c r="D51436"/>
    </row>
    <row r="51437" spans="4:4">
      <c r="D51437"/>
    </row>
    <row r="51438" spans="4:4">
      <c r="D51438"/>
    </row>
    <row r="51439" spans="4:4">
      <c r="D51439"/>
    </row>
    <row r="51440" spans="4:4">
      <c r="D51440"/>
    </row>
    <row r="51441" spans="4:4">
      <c r="D51441"/>
    </row>
    <row r="51442" spans="4:4">
      <c r="D51442"/>
    </row>
    <row r="51443" spans="4:4">
      <c r="D51443"/>
    </row>
    <row r="51444" spans="4:4">
      <c r="D51444"/>
    </row>
    <row r="51445" spans="4:4">
      <c r="D51445"/>
    </row>
    <row r="51446" spans="4:4">
      <c r="D51446"/>
    </row>
    <row r="51447" spans="4:4">
      <c r="D51447"/>
    </row>
    <row r="51448" spans="4:4">
      <c r="D51448"/>
    </row>
    <row r="51449" spans="4:4">
      <c r="D51449"/>
    </row>
    <row r="51450" spans="4:4">
      <c r="D51450"/>
    </row>
    <row r="51451" spans="4:4">
      <c r="D51451"/>
    </row>
    <row r="51452" spans="4:4">
      <c r="D51452"/>
    </row>
    <row r="51453" spans="4:4">
      <c r="D51453"/>
    </row>
    <row r="51454" spans="4:4">
      <c r="D51454"/>
    </row>
    <row r="51455" spans="4:4">
      <c r="D51455"/>
    </row>
    <row r="51456" spans="4:4">
      <c r="D51456"/>
    </row>
    <row r="51457" spans="4:4">
      <c r="D51457"/>
    </row>
    <row r="51458" spans="4:4">
      <c r="D51458"/>
    </row>
    <row r="51459" spans="4:4">
      <c r="D51459"/>
    </row>
    <row r="51460" spans="4:4">
      <c r="D51460"/>
    </row>
    <row r="51461" spans="4:4">
      <c r="D51461"/>
    </row>
    <row r="51462" spans="4:4">
      <c r="D51462"/>
    </row>
    <row r="51463" spans="4:4">
      <c r="D51463"/>
    </row>
    <row r="51464" spans="4:4">
      <c r="D51464"/>
    </row>
    <row r="51465" spans="4:4">
      <c r="D51465"/>
    </row>
    <row r="51466" spans="4:4">
      <c r="D51466"/>
    </row>
    <row r="51467" spans="4:4">
      <c r="D51467"/>
    </row>
    <row r="51468" spans="4:4">
      <c r="D51468"/>
    </row>
    <row r="51469" spans="4:4">
      <c r="D51469"/>
    </row>
    <row r="51470" spans="4:4">
      <c r="D51470"/>
    </row>
    <row r="51471" spans="4:4">
      <c r="D51471"/>
    </row>
    <row r="51472" spans="4:4">
      <c r="D51472"/>
    </row>
    <row r="51473" spans="4:4">
      <c r="D51473"/>
    </row>
    <row r="51474" spans="4:4">
      <c r="D51474"/>
    </row>
    <row r="51475" spans="4:4">
      <c r="D51475"/>
    </row>
    <row r="51476" spans="4:4">
      <c r="D51476"/>
    </row>
    <row r="51477" spans="4:4">
      <c r="D51477"/>
    </row>
    <row r="51478" spans="4:4">
      <c r="D51478"/>
    </row>
    <row r="51479" spans="4:4">
      <c r="D51479"/>
    </row>
    <row r="51480" spans="4:4">
      <c r="D51480"/>
    </row>
    <row r="51481" spans="4:4">
      <c r="D51481"/>
    </row>
    <row r="51482" spans="4:4">
      <c r="D51482"/>
    </row>
    <row r="51483" spans="4:4">
      <c r="D51483"/>
    </row>
    <row r="51484" spans="4:4">
      <c r="D51484"/>
    </row>
    <row r="51485" spans="4:4">
      <c r="D51485"/>
    </row>
    <row r="51486" spans="4:4">
      <c r="D51486"/>
    </row>
    <row r="51487" spans="4:4">
      <c r="D51487"/>
    </row>
    <row r="51488" spans="4:4">
      <c r="D51488"/>
    </row>
    <row r="51489" spans="4:4">
      <c r="D51489"/>
    </row>
    <row r="51490" spans="4:4">
      <c r="D51490"/>
    </row>
    <row r="51491" spans="4:4">
      <c r="D51491"/>
    </row>
    <row r="51492" spans="4:4">
      <c r="D51492"/>
    </row>
    <row r="51493" spans="4:4">
      <c r="D51493"/>
    </row>
    <row r="51494" spans="4:4">
      <c r="D51494"/>
    </row>
    <row r="51495" spans="4:4">
      <c r="D51495"/>
    </row>
    <row r="51496" spans="4:4">
      <c r="D51496"/>
    </row>
    <row r="51497" spans="4:4">
      <c r="D51497"/>
    </row>
    <row r="51498" spans="4:4">
      <c r="D51498"/>
    </row>
    <row r="51499" spans="4:4">
      <c r="D51499"/>
    </row>
    <row r="51500" spans="4:4">
      <c r="D51500"/>
    </row>
    <row r="51501" spans="4:4">
      <c r="D51501"/>
    </row>
    <row r="51502" spans="4:4">
      <c r="D51502"/>
    </row>
    <row r="51503" spans="4:4">
      <c r="D51503"/>
    </row>
    <row r="51504" spans="4:4">
      <c r="D51504"/>
    </row>
    <row r="51505" spans="4:4">
      <c r="D51505"/>
    </row>
    <row r="51506" spans="4:4">
      <c r="D51506"/>
    </row>
    <row r="51507" spans="4:4">
      <c r="D51507"/>
    </row>
    <row r="51508" spans="4:4">
      <c r="D51508"/>
    </row>
    <row r="51509" spans="4:4">
      <c r="D51509"/>
    </row>
    <row r="51510" spans="4:4">
      <c r="D51510"/>
    </row>
    <row r="51511" spans="4:4">
      <c r="D51511"/>
    </row>
    <row r="51512" spans="4:4">
      <c r="D51512"/>
    </row>
    <row r="51513" spans="4:4">
      <c r="D51513"/>
    </row>
    <row r="51514" spans="4:4">
      <c r="D51514"/>
    </row>
    <row r="51515" spans="4:4">
      <c r="D51515"/>
    </row>
    <row r="51516" spans="4:4">
      <c r="D51516"/>
    </row>
    <row r="51517" spans="4:4">
      <c r="D51517"/>
    </row>
    <row r="51518" spans="4:4">
      <c r="D51518"/>
    </row>
    <row r="51519" spans="4:4">
      <c r="D51519"/>
    </row>
    <row r="51520" spans="4:4">
      <c r="D51520"/>
    </row>
    <row r="51521" spans="4:4">
      <c r="D51521"/>
    </row>
    <row r="51522" spans="4:4">
      <c r="D51522"/>
    </row>
    <row r="51523" spans="4:4">
      <c r="D51523"/>
    </row>
    <row r="51524" spans="4:4">
      <c r="D51524"/>
    </row>
    <row r="51525" spans="4:4">
      <c r="D51525"/>
    </row>
    <row r="51526" spans="4:4">
      <c r="D51526"/>
    </row>
    <row r="51527" spans="4:4">
      <c r="D51527"/>
    </row>
    <row r="51528" spans="4:4">
      <c r="D51528"/>
    </row>
    <row r="51529" spans="4:4">
      <c r="D51529"/>
    </row>
    <row r="51530" spans="4:4">
      <c r="D51530"/>
    </row>
    <row r="51531" spans="4:4">
      <c r="D51531"/>
    </row>
    <row r="51532" spans="4:4">
      <c r="D51532"/>
    </row>
    <row r="51533" spans="4:4">
      <c r="D51533"/>
    </row>
    <row r="51534" spans="4:4">
      <c r="D51534"/>
    </row>
    <row r="51535" spans="4:4">
      <c r="D51535"/>
    </row>
    <row r="51536" spans="4:4">
      <c r="D51536"/>
    </row>
    <row r="51537" spans="4:4">
      <c r="D51537"/>
    </row>
    <row r="51538" spans="4:4">
      <c r="D51538"/>
    </row>
    <row r="51539" spans="4:4">
      <c r="D51539"/>
    </row>
    <row r="51540" spans="4:4">
      <c r="D51540"/>
    </row>
    <row r="51541" spans="4:4">
      <c r="D51541"/>
    </row>
    <row r="51542" spans="4:4">
      <c r="D51542"/>
    </row>
    <row r="51543" spans="4:4">
      <c r="D51543"/>
    </row>
    <row r="51544" spans="4:4">
      <c r="D51544"/>
    </row>
    <row r="51545" spans="4:4">
      <c r="D51545"/>
    </row>
    <row r="51546" spans="4:4">
      <c r="D51546"/>
    </row>
    <row r="51547" spans="4:4">
      <c r="D51547"/>
    </row>
    <row r="51548" spans="4:4">
      <c r="D51548"/>
    </row>
    <row r="51549" spans="4:4">
      <c r="D51549"/>
    </row>
    <row r="51550" spans="4:4">
      <c r="D51550"/>
    </row>
    <row r="51551" spans="4:4">
      <c r="D51551"/>
    </row>
    <row r="51552" spans="4:4">
      <c r="D51552"/>
    </row>
    <row r="51553" spans="4:4">
      <c r="D51553"/>
    </row>
    <row r="51554" spans="4:4">
      <c r="D51554"/>
    </row>
    <row r="51555" spans="4:4">
      <c r="D51555"/>
    </row>
    <row r="51556" spans="4:4">
      <c r="D51556"/>
    </row>
    <row r="51557" spans="4:4">
      <c r="D51557"/>
    </row>
    <row r="51558" spans="4:4">
      <c r="D51558"/>
    </row>
    <row r="51559" spans="4:4">
      <c r="D51559"/>
    </row>
    <row r="51560" spans="4:4">
      <c r="D51560"/>
    </row>
    <row r="51561" spans="4:4">
      <c r="D51561"/>
    </row>
    <row r="51562" spans="4:4">
      <c r="D51562"/>
    </row>
    <row r="51563" spans="4:4">
      <c r="D51563"/>
    </row>
    <row r="51564" spans="4:4">
      <c r="D51564"/>
    </row>
    <row r="51565" spans="4:4">
      <c r="D51565"/>
    </row>
    <row r="51566" spans="4:4">
      <c r="D51566"/>
    </row>
    <row r="51567" spans="4:4">
      <c r="D51567"/>
    </row>
    <row r="51568" spans="4:4">
      <c r="D51568"/>
    </row>
    <row r="51569" spans="4:4">
      <c r="D51569"/>
    </row>
    <row r="51570" spans="4:4">
      <c r="D51570"/>
    </row>
    <row r="51571" spans="4:4">
      <c r="D51571"/>
    </row>
    <row r="51572" spans="4:4">
      <c r="D51572"/>
    </row>
    <row r="51573" spans="4:4">
      <c r="D51573"/>
    </row>
    <row r="51574" spans="4:4">
      <c r="D51574"/>
    </row>
    <row r="51575" spans="4:4">
      <c r="D51575"/>
    </row>
    <row r="51576" spans="4:4">
      <c r="D51576"/>
    </row>
    <row r="51577" spans="4:4">
      <c r="D51577"/>
    </row>
    <row r="51578" spans="4:4">
      <c r="D51578"/>
    </row>
    <row r="51579" spans="4:4">
      <c r="D51579"/>
    </row>
    <row r="51580" spans="4:4">
      <c r="D51580"/>
    </row>
    <row r="51581" spans="4:4">
      <c r="D51581"/>
    </row>
    <row r="51582" spans="4:4">
      <c r="D51582"/>
    </row>
    <row r="51583" spans="4:4">
      <c r="D51583"/>
    </row>
    <row r="51584" spans="4:4">
      <c r="D51584"/>
    </row>
    <row r="51585" spans="4:4">
      <c r="D51585"/>
    </row>
    <row r="51586" spans="4:4">
      <c r="D51586"/>
    </row>
    <row r="51587" spans="4:4">
      <c r="D51587"/>
    </row>
    <row r="51588" spans="4:4">
      <c r="D51588"/>
    </row>
    <row r="51589" spans="4:4">
      <c r="D51589"/>
    </row>
    <row r="51590" spans="4:4">
      <c r="D51590"/>
    </row>
    <row r="51591" spans="4:4">
      <c r="D51591"/>
    </row>
    <row r="51592" spans="4:4">
      <c r="D51592"/>
    </row>
    <row r="51593" spans="4:4">
      <c r="D51593"/>
    </row>
    <row r="51594" spans="4:4">
      <c r="D51594"/>
    </row>
    <row r="51595" spans="4:4">
      <c r="D51595"/>
    </row>
    <row r="51596" spans="4:4">
      <c r="D51596"/>
    </row>
    <row r="51597" spans="4:4">
      <c r="D51597"/>
    </row>
    <row r="51598" spans="4:4">
      <c r="D51598"/>
    </row>
    <row r="51599" spans="4:4">
      <c r="D51599"/>
    </row>
    <row r="51600" spans="4:4">
      <c r="D51600"/>
    </row>
    <row r="51601" spans="4:4">
      <c r="D51601"/>
    </row>
    <row r="51602" spans="4:4">
      <c r="D51602"/>
    </row>
    <row r="51603" spans="4:4">
      <c r="D51603"/>
    </row>
    <row r="51604" spans="4:4">
      <c r="D51604"/>
    </row>
    <row r="51605" spans="4:4">
      <c r="D51605"/>
    </row>
    <row r="51606" spans="4:4">
      <c r="D51606"/>
    </row>
    <row r="51607" spans="4:4">
      <c r="D51607"/>
    </row>
    <row r="51608" spans="4:4">
      <c r="D51608"/>
    </row>
    <row r="51609" spans="4:4">
      <c r="D51609"/>
    </row>
    <row r="51610" spans="4:4">
      <c r="D51610"/>
    </row>
    <row r="51611" spans="4:4">
      <c r="D51611"/>
    </row>
    <row r="51612" spans="4:4">
      <c r="D51612"/>
    </row>
    <row r="51613" spans="4:4">
      <c r="D51613"/>
    </row>
    <row r="51614" spans="4:4">
      <c r="D51614"/>
    </row>
    <row r="51615" spans="4:4">
      <c r="D51615"/>
    </row>
    <row r="51616" spans="4:4">
      <c r="D51616"/>
    </row>
    <row r="51617" spans="4:4">
      <c r="D51617"/>
    </row>
    <row r="51618" spans="4:4">
      <c r="D51618"/>
    </row>
    <row r="51619" spans="4:4">
      <c r="D51619"/>
    </row>
    <row r="51620" spans="4:4">
      <c r="D51620"/>
    </row>
    <row r="51621" spans="4:4">
      <c r="D51621"/>
    </row>
    <row r="51622" spans="4:4">
      <c r="D51622"/>
    </row>
    <row r="51623" spans="4:4">
      <c r="D51623"/>
    </row>
    <row r="51624" spans="4:4">
      <c r="D51624"/>
    </row>
    <row r="51625" spans="4:4">
      <c r="D51625"/>
    </row>
    <row r="51626" spans="4:4">
      <c r="D51626"/>
    </row>
    <row r="51627" spans="4:4">
      <c r="D51627"/>
    </row>
    <row r="51628" spans="4:4">
      <c r="D51628"/>
    </row>
    <row r="51629" spans="4:4">
      <c r="D51629"/>
    </row>
    <row r="51630" spans="4:4">
      <c r="D51630"/>
    </row>
    <row r="51631" spans="4:4">
      <c r="D51631"/>
    </row>
    <row r="51632" spans="4:4">
      <c r="D51632"/>
    </row>
    <row r="51633" spans="4:4">
      <c r="D51633"/>
    </row>
    <row r="51634" spans="4:4">
      <c r="D51634"/>
    </row>
    <row r="51635" spans="4:4">
      <c r="D51635"/>
    </row>
    <row r="51636" spans="4:4">
      <c r="D51636"/>
    </row>
    <row r="51637" spans="4:4">
      <c r="D51637"/>
    </row>
    <row r="51638" spans="4:4">
      <c r="D51638"/>
    </row>
    <row r="51639" spans="4:4">
      <c r="D51639"/>
    </row>
    <row r="51640" spans="4:4">
      <c r="D51640"/>
    </row>
    <row r="51641" spans="4:4">
      <c r="D51641"/>
    </row>
    <row r="51642" spans="4:4">
      <c r="D51642"/>
    </row>
    <row r="51643" spans="4:4">
      <c r="D51643"/>
    </row>
    <row r="51644" spans="4:4">
      <c r="D51644"/>
    </row>
    <row r="51645" spans="4:4">
      <c r="D51645"/>
    </row>
    <row r="51646" spans="4:4">
      <c r="D51646"/>
    </row>
    <row r="51647" spans="4:4">
      <c r="D51647"/>
    </row>
    <row r="51648" spans="4:4">
      <c r="D51648"/>
    </row>
    <row r="51649" spans="4:4">
      <c r="D51649"/>
    </row>
    <row r="51650" spans="4:4">
      <c r="D51650"/>
    </row>
    <row r="51651" spans="4:4">
      <c r="D51651"/>
    </row>
    <row r="51652" spans="4:4">
      <c r="D51652"/>
    </row>
    <row r="51653" spans="4:4">
      <c r="D51653"/>
    </row>
    <row r="51654" spans="4:4">
      <c r="D51654"/>
    </row>
    <row r="51655" spans="4:4">
      <c r="D51655"/>
    </row>
    <row r="51656" spans="4:4">
      <c r="D51656"/>
    </row>
    <row r="51657" spans="4:4">
      <c r="D51657"/>
    </row>
    <row r="51658" spans="4:4">
      <c r="D51658"/>
    </row>
    <row r="51659" spans="4:4">
      <c r="D51659"/>
    </row>
    <row r="51660" spans="4:4">
      <c r="D51660"/>
    </row>
    <row r="51661" spans="4:4">
      <c r="D51661"/>
    </row>
    <row r="51662" spans="4:4">
      <c r="D51662"/>
    </row>
    <row r="51663" spans="4:4">
      <c r="D51663"/>
    </row>
    <row r="51664" spans="4:4">
      <c r="D51664"/>
    </row>
    <row r="51665" spans="4:4">
      <c r="D51665"/>
    </row>
    <row r="51666" spans="4:4">
      <c r="D51666"/>
    </row>
    <row r="51667" spans="4:4">
      <c r="D51667"/>
    </row>
    <row r="51668" spans="4:4">
      <c r="D51668"/>
    </row>
    <row r="51669" spans="4:4">
      <c r="D51669"/>
    </row>
    <row r="51670" spans="4:4">
      <c r="D51670"/>
    </row>
    <row r="51671" spans="4:4">
      <c r="D51671"/>
    </row>
    <row r="51672" spans="4:4">
      <c r="D51672"/>
    </row>
    <row r="51673" spans="4:4">
      <c r="D51673"/>
    </row>
    <row r="51674" spans="4:4">
      <c r="D51674"/>
    </row>
    <row r="51675" spans="4:4">
      <c r="D51675"/>
    </row>
    <row r="51676" spans="4:4">
      <c r="D51676"/>
    </row>
    <row r="51677" spans="4:4">
      <c r="D51677"/>
    </row>
    <row r="51678" spans="4:4">
      <c r="D51678"/>
    </row>
    <row r="51679" spans="4:4">
      <c r="D51679"/>
    </row>
    <row r="51680" spans="4:4">
      <c r="D51680"/>
    </row>
    <row r="51681" spans="4:4">
      <c r="D51681"/>
    </row>
    <row r="51682" spans="4:4">
      <c r="D51682"/>
    </row>
    <row r="51683" spans="4:4">
      <c r="D51683"/>
    </row>
    <row r="51684" spans="4:4">
      <c r="D51684"/>
    </row>
    <row r="51685" spans="4:4">
      <c r="D51685"/>
    </row>
    <row r="51686" spans="4:4">
      <c r="D51686"/>
    </row>
    <row r="51687" spans="4:4">
      <c r="D51687"/>
    </row>
    <row r="51688" spans="4:4">
      <c r="D51688"/>
    </row>
    <row r="51689" spans="4:4">
      <c r="D51689"/>
    </row>
    <row r="51690" spans="4:4">
      <c r="D51690"/>
    </row>
    <row r="51691" spans="4:4">
      <c r="D51691"/>
    </row>
    <row r="51692" spans="4:4">
      <c r="D51692"/>
    </row>
    <row r="51693" spans="4:4">
      <c r="D51693"/>
    </row>
    <row r="51694" spans="4:4">
      <c r="D51694"/>
    </row>
    <row r="51695" spans="4:4">
      <c r="D51695"/>
    </row>
    <row r="51696" spans="4:4">
      <c r="D51696"/>
    </row>
    <row r="51697" spans="4:4">
      <c r="D51697"/>
    </row>
    <row r="51698" spans="4:4">
      <c r="D51698"/>
    </row>
    <row r="51699" spans="4:4">
      <c r="D51699"/>
    </row>
    <row r="51700" spans="4:4">
      <c r="D51700"/>
    </row>
    <row r="51701" spans="4:4">
      <c r="D51701"/>
    </row>
    <row r="51702" spans="4:4">
      <c r="D51702"/>
    </row>
    <row r="51703" spans="4:4">
      <c r="D51703"/>
    </row>
    <row r="51704" spans="4:4">
      <c r="D51704"/>
    </row>
    <row r="51705" spans="4:4">
      <c r="D51705"/>
    </row>
    <row r="51706" spans="4:4">
      <c r="D51706"/>
    </row>
    <row r="51707" spans="4:4">
      <c r="D51707"/>
    </row>
    <row r="51708" spans="4:4">
      <c r="D51708"/>
    </row>
    <row r="51709" spans="4:4">
      <c r="D51709"/>
    </row>
    <row r="51710" spans="4:4">
      <c r="D51710"/>
    </row>
    <row r="51711" spans="4:4">
      <c r="D51711"/>
    </row>
    <row r="51712" spans="4:4">
      <c r="D51712"/>
    </row>
    <row r="51713" spans="4:4">
      <c r="D51713"/>
    </row>
    <row r="51714" spans="4:4">
      <c r="D51714"/>
    </row>
    <row r="51715" spans="4:4">
      <c r="D51715"/>
    </row>
    <row r="51716" spans="4:4">
      <c r="D51716"/>
    </row>
    <row r="51717" spans="4:4">
      <c r="D51717"/>
    </row>
    <row r="51718" spans="4:4">
      <c r="D51718"/>
    </row>
    <row r="51719" spans="4:4">
      <c r="D51719"/>
    </row>
    <row r="51720" spans="4:4">
      <c r="D51720"/>
    </row>
    <row r="51721" spans="4:4">
      <c r="D51721"/>
    </row>
    <row r="51722" spans="4:4">
      <c r="D51722"/>
    </row>
    <row r="51723" spans="4:4">
      <c r="D51723"/>
    </row>
    <row r="51724" spans="4:4">
      <c r="D51724"/>
    </row>
    <row r="51725" spans="4:4">
      <c r="D51725"/>
    </row>
    <row r="51726" spans="4:4">
      <c r="D51726"/>
    </row>
    <row r="51727" spans="4:4">
      <c r="D51727"/>
    </row>
    <row r="51728" spans="4:4">
      <c r="D51728"/>
    </row>
    <row r="51729" spans="4:4">
      <c r="D51729"/>
    </row>
    <row r="51730" spans="4:4">
      <c r="D51730"/>
    </row>
    <row r="51731" spans="4:4">
      <c r="D51731"/>
    </row>
    <row r="51732" spans="4:4">
      <c r="D51732"/>
    </row>
    <row r="51733" spans="4:4">
      <c r="D51733"/>
    </row>
    <row r="51734" spans="4:4">
      <c r="D51734"/>
    </row>
    <row r="51735" spans="4:4">
      <c r="D51735"/>
    </row>
    <row r="51736" spans="4:4">
      <c r="D51736"/>
    </row>
    <row r="51737" spans="4:4">
      <c r="D51737"/>
    </row>
    <row r="51738" spans="4:4">
      <c r="D51738"/>
    </row>
    <row r="51739" spans="4:4">
      <c r="D51739"/>
    </row>
    <row r="51740" spans="4:4">
      <c r="D51740"/>
    </row>
    <row r="51741" spans="4:4">
      <c r="D51741"/>
    </row>
    <row r="51742" spans="4:4">
      <c r="D51742"/>
    </row>
    <row r="51743" spans="4:4">
      <c r="D51743"/>
    </row>
    <row r="51744" spans="4:4">
      <c r="D51744"/>
    </row>
    <row r="51745" spans="4:4">
      <c r="D51745"/>
    </row>
    <row r="51746" spans="4:4">
      <c r="D51746"/>
    </row>
    <row r="51747" spans="4:4">
      <c r="D51747"/>
    </row>
    <row r="51748" spans="4:4">
      <c r="D51748"/>
    </row>
    <row r="51749" spans="4:4">
      <c r="D51749"/>
    </row>
    <row r="51750" spans="4:4">
      <c r="D51750"/>
    </row>
    <row r="51751" spans="4:4">
      <c r="D51751"/>
    </row>
    <row r="51752" spans="4:4">
      <c r="D51752"/>
    </row>
    <row r="51753" spans="4:4">
      <c r="D51753"/>
    </row>
    <row r="51754" spans="4:4">
      <c r="D51754"/>
    </row>
    <row r="51755" spans="4:4">
      <c r="D51755"/>
    </row>
    <row r="51756" spans="4:4">
      <c r="D51756"/>
    </row>
    <row r="51757" spans="4:4">
      <c r="D51757"/>
    </row>
    <row r="51758" spans="4:4">
      <c r="D51758"/>
    </row>
    <row r="51759" spans="4:4">
      <c r="D51759"/>
    </row>
    <row r="51760" spans="4:4">
      <c r="D51760"/>
    </row>
    <row r="51761" spans="4:4">
      <c r="D51761"/>
    </row>
    <row r="51762" spans="4:4">
      <c r="D51762"/>
    </row>
    <row r="51763" spans="4:4">
      <c r="D51763"/>
    </row>
    <row r="51764" spans="4:4">
      <c r="D51764"/>
    </row>
    <row r="51765" spans="4:4">
      <c r="D51765"/>
    </row>
    <row r="51766" spans="4:4">
      <c r="D51766"/>
    </row>
    <row r="51767" spans="4:4">
      <c r="D51767"/>
    </row>
    <row r="51768" spans="4:4">
      <c r="D51768"/>
    </row>
    <row r="51769" spans="4:4">
      <c r="D51769"/>
    </row>
    <row r="51770" spans="4:4">
      <c r="D51770"/>
    </row>
    <row r="51771" spans="4:4">
      <c r="D51771"/>
    </row>
    <row r="51772" spans="4:4">
      <c r="D51772"/>
    </row>
    <row r="51773" spans="4:4">
      <c r="D51773"/>
    </row>
    <row r="51774" spans="4:4">
      <c r="D51774"/>
    </row>
    <row r="51775" spans="4:4">
      <c r="D51775"/>
    </row>
    <row r="51776" spans="4:4">
      <c r="D51776"/>
    </row>
    <row r="51777" spans="4:4">
      <c r="D51777"/>
    </row>
    <row r="51778" spans="4:4">
      <c r="D51778"/>
    </row>
    <row r="51779" spans="4:4">
      <c r="D51779"/>
    </row>
    <row r="51780" spans="4:4">
      <c r="D51780"/>
    </row>
    <row r="51781" spans="4:4">
      <c r="D51781"/>
    </row>
    <row r="51782" spans="4:4">
      <c r="D51782"/>
    </row>
    <row r="51783" spans="4:4">
      <c r="D51783"/>
    </row>
    <row r="51784" spans="4:4">
      <c r="D51784"/>
    </row>
    <row r="51785" spans="4:4">
      <c r="D51785"/>
    </row>
    <row r="51786" spans="4:4">
      <c r="D51786"/>
    </row>
    <row r="51787" spans="4:4">
      <c r="D51787"/>
    </row>
    <row r="51788" spans="4:4">
      <c r="D51788"/>
    </row>
    <row r="51789" spans="4:4">
      <c r="D51789"/>
    </row>
    <row r="51790" spans="4:4">
      <c r="D51790"/>
    </row>
    <row r="51791" spans="4:4">
      <c r="D51791"/>
    </row>
    <row r="51792" spans="4:4">
      <c r="D51792"/>
    </row>
    <row r="51793" spans="4:4">
      <c r="D51793"/>
    </row>
    <row r="51794" spans="4:4">
      <c r="D51794"/>
    </row>
    <row r="51795" spans="4:4">
      <c r="D51795"/>
    </row>
    <row r="51796" spans="4:4">
      <c r="D51796"/>
    </row>
    <row r="51797" spans="4:4">
      <c r="D51797"/>
    </row>
    <row r="51798" spans="4:4">
      <c r="D51798"/>
    </row>
    <row r="51799" spans="4:4">
      <c r="D51799"/>
    </row>
    <row r="51800" spans="4:4">
      <c r="D51800"/>
    </row>
    <row r="51801" spans="4:4">
      <c r="D51801"/>
    </row>
    <row r="51802" spans="4:4">
      <c r="D51802"/>
    </row>
    <row r="51803" spans="4:4">
      <c r="D51803"/>
    </row>
    <row r="51804" spans="4:4">
      <c r="D51804"/>
    </row>
    <row r="51805" spans="4:4">
      <c r="D51805"/>
    </row>
    <row r="51806" spans="4:4">
      <c r="D51806"/>
    </row>
    <row r="51807" spans="4:4">
      <c r="D51807"/>
    </row>
    <row r="51808" spans="4:4">
      <c r="D51808"/>
    </row>
    <row r="51809" spans="4:4">
      <c r="D51809"/>
    </row>
    <row r="51810" spans="4:4">
      <c r="D51810"/>
    </row>
    <row r="51811" spans="4:4">
      <c r="D51811"/>
    </row>
    <row r="51812" spans="4:4">
      <c r="D51812"/>
    </row>
    <row r="51813" spans="4:4">
      <c r="D51813"/>
    </row>
    <row r="51814" spans="4:4">
      <c r="D51814"/>
    </row>
    <row r="51815" spans="4:4">
      <c r="D51815"/>
    </row>
    <row r="51816" spans="4:4">
      <c r="D51816"/>
    </row>
    <row r="51817" spans="4:4">
      <c r="D51817"/>
    </row>
    <row r="51818" spans="4:4">
      <c r="D51818"/>
    </row>
    <row r="51819" spans="4:4">
      <c r="D51819"/>
    </row>
    <row r="51820" spans="4:4">
      <c r="D51820"/>
    </row>
    <row r="51821" spans="4:4">
      <c r="D51821"/>
    </row>
    <row r="51822" spans="4:4">
      <c r="D51822"/>
    </row>
    <row r="51823" spans="4:4">
      <c r="D51823"/>
    </row>
    <row r="51824" spans="4:4">
      <c r="D51824"/>
    </row>
    <row r="51825" spans="4:4">
      <c r="D51825"/>
    </row>
    <row r="51826" spans="4:4">
      <c r="D51826"/>
    </row>
    <row r="51827" spans="4:4">
      <c r="D51827"/>
    </row>
    <row r="51828" spans="4:4">
      <c r="D51828"/>
    </row>
    <row r="51829" spans="4:4">
      <c r="D51829"/>
    </row>
    <row r="51830" spans="4:4">
      <c r="D51830"/>
    </row>
    <row r="51831" spans="4:4">
      <c r="D51831"/>
    </row>
    <row r="51832" spans="4:4">
      <c r="D51832"/>
    </row>
    <row r="51833" spans="4:4">
      <c r="D51833"/>
    </row>
    <row r="51834" spans="4:4">
      <c r="D51834"/>
    </row>
    <row r="51835" spans="4:4">
      <c r="D51835"/>
    </row>
    <row r="51836" spans="4:4">
      <c r="D51836"/>
    </row>
    <row r="51837" spans="4:4">
      <c r="D51837"/>
    </row>
    <row r="51838" spans="4:4">
      <c r="D51838"/>
    </row>
    <row r="51839" spans="4:4">
      <c r="D51839"/>
    </row>
    <row r="51840" spans="4:4">
      <c r="D51840"/>
    </row>
    <row r="51841" spans="4:4">
      <c r="D51841"/>
    </row>
    <row r="51842" spans="4:4">
      <c r="D51842"/>
    </row>
    <row r="51843" spans="4:4">
      <c r="D51843"/>
    </row>
    <row r="51844" spans="4:4">
      <c r="D51844"/>
    </row>
    <row r="51845" spans="4:4">
      <c r="D51845"/>
    </row>
    <row r="51846" spans="4:4">
      <c r="D51846"/>
    </row>
    <row r="51847" spans="4:4">
      <c r="D51847"/>
    </row>
    <row r="51848" spans="4:4">
      <c r="D51848"/>
    </row>
    <row r="51849" spans="4:4">
      <c r="D51849"/>
    </row>
    <row r="51850" spans="4:4">
      <c r="D51850"/>
    </row>
    <row r="51851" spans="4:4">
      <c r="D51851"/>
    </row>
    <row r="51852" spans="4:4">
      <c r="D51852"/>
    </row>
    <row r="51853" spans="4:4">
      <c r="D51853"/>
    </row>
    <row r="51854" spans="4:4">
      <c r="D51854"/>
    </row>
    <row r="51855" spans="4:4">
      <c r="D51855"/>
    </row>
    <row r="51856" spans="4:4">
      <c r="D51856"/>
    </row>
    <row r="51857" spans="4:4">
      <c r="D51857"/>
    </row>
    <row r="51858" spans="4:4">
      <c r="D51858"/>
    </row>
    <row r="51859" spans="4:4">
      <c r="D51859"/>
    </row>
    <row r="51860" spans="4:4">
      <c r="D51860"/>
    </row>
    <row r="51861" spans="4:4">
      <c r="D51861"/>
    </row>
    <row r="51862" spans="4:4">
      <c r="D51862"/>
    </row>
    <row r="51863" spans="4:4">
      <c r="D51863"/>
    </row>
    <row r="51864" spans="4:4">
      <c r="D51864"/>
    </row>
    <row r="51865" spans="4:4">
      <c r="D51865"/>
    </row>
    <row r="51866" spans="4:4">
      <c r="D51866"/>
    </row>
    <row r="51867" spans="4:4">
      <c r="D51867"/>
    </row>
    <row r="51868" spans="4:4">
      <c r="D51868"/>
    </row>
    <row r="51869" spans="4:4">
      <c r="D51869"/>
    </row>
    <row r="51870" spans="4:4">
      <c r="D51870"/>
    </row>
    <row r="51871" spans="4:4">
      <c r="D51871"/>
    </row>
    <row r="51872" spans="4:4">
      <c r="D51872"/>
    </row>
    <row r="51873" spans="4:4">
      <c r="D51873"/>
    </row>
    <row r="51874" spans="4:4">
      <c r="D51874"/>
    </row>
    <row r="51875" spans="4:4">
      <c r="D51875"/>
    </row>
    <row r="51876" spans="4:4">
      <c r="D51876"/>
    </row>
    <row r="51877" spans="4:4">
      <c r="D51877"/>
    </row>
    <row r="51878" spans="4:4">
      <c r="D51878"/>
    </row>
    <row r="51879" spans="4:4">
      <c r="D51879"/>
    </row>
    <row r="51880" spans="4:4">
      <c r="D51880"/>
    </row>
    <row r="51881" spans="4:4">
      <c r="D51881"/>
    </row>
    <row r="51882" spans="4:4">
      <c r="D51882"/>
    </row>
    <row r="51883" spans="4:4">
      <c r="D51883"/>
    </row>
    <row r="51884" spans="4:4">
      <c r="D51884"/>
    </row>
    <row r="51885" spans="4:4">
      <c r="D51885"/>
    </row>
    <row r="51886" spans="4:4">
      <c r="D51886"/>
    </row>
    <row r="51887" spans="4:4">
      <c r="D51887"/>
    </row>
    <row r="51888" spans="4:4">
      <c r="D51888"/>
    </row>
    <row r="51889" spans="4:4">
      <c r="D51889"/>
    </row>
    <row r="51890" spans="4:4">
      <c r="D51890"/>
    </row>
    <row r="51891" spans="4:4">
      <c r="D51891"/>
    </row>
    <row r="51892" spans="4:4">
      <c r="D51892"/>
    </row>
    <row r="51893" spans="4:4">
      <c r="D51893"/>
    </row>
    <row r="51894" spans="4:4">
      <c r="D51894"/>
    </row>
    <row r="51895" spans="4:4">
      <c r="D51895"/>
    </row>
    <row r="51896" spans="4:4">
      <c r="D51896"/>
    </row>
    <row r="51897" spans="4:4">
      <c r="D51897"/>
    </row>
    <row r="51898" spans="4:4">
      <c r="D51898"/>
    </row>
    <row r="51899" spans="4:4">
      <c r="D51899"/>
    </row>
    <row r="51900" spans="4:4">
      <c r="D51900"/>
    </row>
    <row r="51901" spans="4:4">
      <c r="D51901"/>
    </row>
    <row r="51902" spans="4:4">
      <c r="D51902"/>
    </row>
    <row r="51903" spans="4:4">
      <c r="D51903"/>
    </row>
    <row r="51904" spans="4:4">
      <c r="D51904"/>
    </row>
    <row r="51905" spans="4:4">
      <c r="D51905"/>
    </row>
    <row r="51906" spans="4:4">
      <c r="D51906"/>
    </row>
    <row r="51907" spans="4:4">
      <c r="D51907"/>
    </row>
    <row r="51908" spans="4:4">
      <c r="D51908"/>
    </row>
    <row r="51909" spans="4:4">
      <c r="D51909"/>
    </row>
    <row r="51910" spans="4:4">
      <c r="D51910"/>
    </row>
    <row r="51911" spans="4:4">
      <c r="D51911"/>
    </row>
    <row r="51912" spans="4:4">
      <c r="D51912"/>
    </row>
    <row r="51913" spans="4:4">
      <c r="D51913"/>
    </row>
    <row r="51914" spans="4:4">
      <c r="D51914"/>
    </row>
    <row r="51915" spans="4:4">
      <c r="D51915"/>
    </row>
    <row r="51916" spans="4:4">
      <c r="D51916"/>
    </row>
    <row r="51917" spans="4:4">
      <c r="D51917"/>
    </row>
    <row r="51918" spans="4:4">
      <c r="D51918"/>
    </row>
    <row r="51919" spans="4:4">
      <c r="D51919"/>
    </row>
    <row r="51920" spans="4:4">
      <c r="D51920"/>
    </row>
    <row r="51921" spans="4:4">
      <c r="D51921"/>
    </row>
    <row r="51922" spans="4:4">
      <c r="D51922"/>
    </row>
    <row r="51923" spans="4:4">
      <c r="D51923"/>
    </row>
    <row r="51924" spans="4:4">
      <c r="D51924"/>
    </row>
    <row r="51925" spans="4:4">
      <c r="D51925"/>
    </row>
    <row r="51926" spans="4:4">
      <c r="D51926"/>
    </row>
    <row r="51927" spans="4:4">
      <c r="D51927"/>
    </row>
    <row r="51928" spans="4:4">
      <c r="D51928"/>
    </row>
    <row r="51929" spans="4:4">
      <c r="D51929"/>
    </row>
    <row r="51930" spans="4:4">
      <c r="D51930"/>
    </row>
    <row r="51931" spans="4:4">
      <c r="D51931"/>
    </row>
    <row r="51932" spans="4:4">
      <c r="D51932"/>
    </row>
    <row r="51933" spans="4:4">
      <c r="D51933"/>
    </row>
    <row r="51934" spans="4:4">
      <c r="D51934"/>
    </row>
    <row r="51935" spans="4:4">
      <c r="D51935"/>
    </row>
    <row r="51936" spans="4:4">
      <c r="D51936"/>
    </row>
    <row r="51937" spans="4:4">
      <c r="D51937"/>
    </row>
    <row r="51938" spans="4:4">
      <c r="D51938"/>
    </row>
    <row r="51939" spans="4:4">
      <c r="D51939"/>
    </row>
    <row r="51940" spans="4:4">
      <c r="D51940"/>
    </row>
    <row r="51941" spans="4:4">
      <c r="D51941"/>
    </row>
    <row r="51942" spans="4:4">
      <c r="D51942"/>
    </row>
    <row r="51943" spans="4:4">
      <c r="D51943"/>
    </row>
    <row r="51944" spans="4:4">
      <c r="D51944"/>
    </row>
    <row r="51945" spans="4:4">
      <c r="D51945"/>
    </row>
    <row r="51946" spans="4:4">
      <c r="D51946"/>
    </row>
    <row r="51947" spans="4:4">
      <c r="D51947"/>
    </row>
    <row r="51948" spans="4:4">
      <c r="D51948"/>
    </row>
    <row r="51949" spans="4:4">
      <c r="D51949"/>
    </row>
    <row r="51950" spans="4:4">
      <c r="D51950"/>
    </row>
    <row r="51951" spans="4:4">
      <c r="D51951"/>
    </row>
    <row r="51952" spans="4:4">
      <c r="D51952"/>
    </row>
    <row r="51953" spans="4:4">
      <c r="D51953"/>
    </row>
    <row r="51954" spans="4:4">
      <c r="D51954"/>
    </row>
    <row r="51955" spans="4:4">
      <c r="D51955"/>
    </row>
    <row r="51956" spans="4:4">
      <c r="D51956"/>
    </row>
    <row r="51957" spans="4:4">
      <c r="D51957"/>
    </row>
    <row r="51958" spans="4:4">
      <c r="D51958"/>
    </row>
    <row r="51959" spans="4:4">
      <c r="D51959"/>
    </row>
    <row r="51960" spans="4:4">
      <c r="D51960"/>
    </row>
    <row r="51961" spans="4:4">
      <c r="D51961"/>
    </row>
    <row r="51962" spans="4:4">
      <c r="D51962"/>
    </row>
    <row r="51963" spans="4:4">
      <c r="D51963"/>
    </row>
    <row r="51964" spans="4:4">
      <c r="D51964"/>
    </row>
    <row r="51965" spans="4:4">
      <c r="D51965"/>
    </row>
    <row r="51966" spans="4:4">
      <c r="D51966"/>
    </row>
    <row r="51967" spans="4:4">
      <c r="D51967"/>
    </row>
    <row r="51968" spans="4:4">
      <c r="D51968"/>
    </row>
    <row r="51969" spans="4:4">
      <c r="D51969"/>
    </row>
    <row r="51970" spans="4:4">
      <c r="D51970"/>
    </row>
    <row r="51971" spans="4:4">
      <c r="D51971"/>
    </row>
    <row r="51972" spans="4:4">
      <c r="D51972"/>
    </row>
    <row r="51973" spans="4:4">
      <c r="D51973"/>
    </row>
    <row r="51974" spans="4:4">
      <c r="D51974"/>
    </row>
    <row r="51975" spans="4:4">
      <c r="D51975"/>
    </row>
    <row r="51976" spans="4:4">
      <c r="D51976"/>
    </row>
    <row r="51977" spans="4:4">
      <c r="D51977"/>
    </row>
    <row r="51978" spans="4:4">
      <c r="D51978"/>
    </row>
    <row r="51979" spans="4:4">
      <c r="D51979"/>
    </row>
    <row r="51980" spans="4:4">
      <c r="D51980"/>
    </row>
    <row r="51981" spans="4:4">
      <c r="D51981"/>
    </row>
    <row r="51982" spans="4:4">
      <c r="D51982"/>
    </row>
    <row r="51983" spans="4:4">
      <c r="D51983"/>
    </row>
    <row r="51984" spans="4:4">
      <c r="D51984"/>
    </row>
    <row r="51985" spans="4:4">
      <c r="D51985"/>
    </row>
    <row r="51986" spans="4:4">
      <c r="D51986"/>
    </row>
    <row r="51987" spans="4:4">
      <c r="D51987"/>
    </row>
    <row r="51988" spans="4:4">
      <c r="D51988"/>
    </row>
    <row r="51989" spans="4:4">
      <c r="D51989"/>
    </row>
    <row r="51990" spans="4:4">
      <c r="D51990"/>
    </row>
    <row r="51991" spans="4:4">
      <c r="D51991"/>
    </row>
    <row r="51992" spans="4:4">
      <c r="D51992"/>
    </row>
    <row r="51993" spans="4:4">
      <c r="D51993"/>
    </row>
    <row r="51994" spans="4:4">
      <c r="D51994"/>
    </row>
    <row r="51995" spans="4:4">
      <c r="D51995"/>
    </row>
    <row r="51996" spans="4:4">
      <c r="D51996"/>
    </row>
    <row r="51997" spans="4:4">
      <c r="D51997"/>
    </row>
    <row r="51998" spans="4:4">
      <c r="D51998"/>
    </row>
    <row r="51999" spans="4:4">
      <c r="D51999"/>
    </row>
    <row r="52000" spans="4:4">
      <c r="D52000"/>
    </row>
    <row r="52001" spans="4:4">
      <c r="D52001"/>
    </row>
    <row r="52002" spans="4:4">
      <c r="D52002"/>
    </row>
    <row r="52003" spans="4:4">
      <c r="D52003"/>
    </row>
    <row r="52004" spans="4:4">
      <c r="D52004"/>
    </row>
    <row r="52005" spans="4:4">
      <c r="D52005"/>
    </row>
    <row r="52006" spans="4:4">
      <c r="D52006"/>
    </row>
    <row r="52007" spans="4:4">
      <c r="D52007"/>
    </row>
    <row r="52008" spans="4:4">
      <c r="D52008"/>
    </row>
    <row r="52009" spans="4:4">
      <c r="D52009"/>
    </row>
    <row r="52010" spans="4:4">
      <c r="D52010"/>
    </row>
    <row r="52011" spans="4:4">
      <c r="D52011"/>
    </row>
    <row r="52012" spans="4:4">
      <c r="D52012"/>
    </row>
    <row r="52013" spans="4:4">
      <c r="D52013"/>
    </row>
    <row r="52014" spans="4:4">
      <c r="D52014"/>
    </row>
    <row r="52015" spans="4:4">
      <c r="D52015"/>
    </row>
    <row r="52016" spans="4:4">
      <c r="D52016"/>
    </row>
    <row r="52017" spans="4:4">
      <c r="D52017"/>
    </row>
    <row r="52018" spans="4:4">
      <c r="D52018"/>
    </row>
    <row r="52019" spans="4:4">
      <c r="D52019"/>
    </row>
    <row r="52020" spans="4:4">
      <c r="D52020"/>
    </row>
    <row r="52021" spans="4:4">
      <c r="D52021"/>
    </row>
    <row r="52022" spans="4:4">
      <c r="D52022"/>
    </row>
    <row r="52023" spans="4:4">
      <c r="D52023"/>
    </row>
    <row r="52024" spans="4:4">
      <c r="D52024"/>
    </row>
    <row r="52025" spans="4:4">
      <c r="D52025"/>
    </row>
    <row r="52026" spans="4:4">
      <c r="D52026"/>
    </row>
    <row r="52027" spans="4:4">
      <c r="D52027"/>
    </row>
    <row r="52028" spans="4:4">
      <c r="D52028"/>
    </row>
    <row r="52029" spans="4:4">
      <c r="D52029"/>
    </row>
    <row r="52030" spans="4:4">
      <c r="D52030"/>
    </row>
    <row r="52031" spans="4:4">
      <c r="D52031"/>
    </row>
    <row r="52032" spans="4:4">
      <c r="D52032"/>
    </row>
    <row r="52033" spans="4:4">
      <c r="D52033"/>
    </row>
    <row r="52034" spans="4:4">
      <c r="D52034"/>
    </row>
    <row r="52035" spans="4:4">
      <c r="D52035"/>
    </row>
    <row r="52036" spans="4:4">
      <c r="D52036"/>
    </row>
    <row r="52037" spans="4:4">
      <c r="D52037"/>
    </row>
    <row r="52038" spans="4:4">
      <c r="D52038"/>
    </row>
    <row r="52039" spans="4:4">
      <c r="D52039"/>
    </row>
    <row r="52040" spans="4:4">
      <c r="D52040"/>
    </row>
    <row r="52041" spans="4:4">
      <c r="D52041"/>
    </row>
    <row r="52042" spans="4:4">
      <c r="D52042"/>
    </row>
    <row r="52043" spans="4:4">
      <c r="D52043"/>
    </row>
    <row r="52044" spans="4:4">
      <c r="D52044"/>
    </row>
    <row r="52045" spans="4:4">
      <c r="D52045"/>
    </row>
    <row r="52046" spans="4:4">
      <c r="D52046"/>
    </row>
    <row r="52047" spans="4:4">
      <c r="D52047"/>
    </row>
    <row r="52048" spans="4:4">
      <c r="D52048"/>
    </row>
    <row r="52049" spans="4:4">
      <c r="D52049"/>
    </row>
    <row r="52050" spans="4:4">
      <c r="D52050"/>
    </row>
    <row r="52051" spans="4:4">
      <c r="D52051"/>
    </row>
    <row r="52052" spans="4:4">
      <c r="D52052"/>
    </row>
    <row r="52053" spans="4:4">
      <c r="D52053"/>
    </row>
    <row r="52054" spans="4:4">
      <c r="D52054"/>
    </row>
    <row r="52055" spans="4:4">
      <c r="D52055"/>
    </row>
    <row r="52056" spans="4:4">
      <c r="D52056"/>
    </row>
    <row r="52057" spans="4:4">
      <c r="D52057"/>
    </row>
    <row r="52058" spans="4:4">
      <c r="D52058"/>
    </row>
    <row r="52059" spans="4:4">
      <c r="D52059"/>
    </row>
    <row r="52060" spans="4:4">
      <c r="D52060"/>
    </row>
    <row r="52061" spans="4:4">
      <c r="D52061"/>
    </row>
    <row r="52062" spans="4:4">
      <c r="D52062"/>
    </row>
    <row r="52063" spans="4:4">
      <c r="D52063"/>
    </row>
    <row r="52064" spans="4:4">
      <c r="D52064"/>
    </row>
    <row r="52065" spans="4:4">
      <c r="D52065"/>
    </row>
    <row r="52066" spans="4:4">
      <c r="D52066"/>
    </row>
    <row r="52067" spans="4:4">
      <c r="D52067"/>
    </row>
    <row r="52068" spans="4:4">
      <c r="D52068"/>
    </row>
    <row r="52069" spans="4:4">
      <c r="D52069"/>
    </row>
    <row r="52070" spans="4:4">
      <c r="D52070"/>
    </row>
    <row r="52071" spans="4:4">
      <c r="D52071"/>
    </row>
    <row r="52072" spans="4:4">
      <c r="D52072"/>
    </row>
    <row r="52073" spans="4:4">
      <c r="D52073"/>
    </row>
    <row r="52074" spans="4:4">
      <c r="D52074"/>
    </row>
    <row r="52075" spans="4:4">
      <c r="D52075"/>
    </row>
    <row r="52076" spans="4:4">
      <c r="D52076"/>
    </row>
    <row r="52077" spans="4:4">
      <c r="D52077"/>
    </row>
    <row r="52078" spans="4:4">
      <c r="D52078"/>
    </row>
    <row r="52079" spans="4:4">
      <c r="D52079"/>
    </row>
    <row r="52080" spans="4:4">
      <c r="D52080"/>
    </row>
    <row r="52081" spans="4:4">
      <c r="D52081"/>
    </row>
    <row r="52082" spans="4:4">
      <c r="D52082"/>
    </row>
    <row r="52083" spans="4:4">
      <c r="D52083"/>
    </row>
    <row r="52084" spans="4:4">
      <c r="D52084"/>
    </row>
    <row r="52085" spans="4:4">
      <c r="D52085"/>
    </row>
    <row r="52086" spans="4:4">
      <c r="D52086"/>
    </row>
    <row r="52087" spans="4:4">
      <c r="D52087"/>
    </row>
    <row r="52088" spans="4:4">
      <c r="D52088"/>
    </row>
    <row r="52089" spans="4:4">
      <c r="D52089"/>
    </row>
    <row r="52090" spans="4:4">
      <c r="D52090"/>
    </row>
    <row r="52091" spans="4:4">
      <c r="D52091"/>
    </row>
    <row r="52092" spans="4:4">
      <c r="D52092"/>
    </row>
    <row r="52093" spans="4:4">
      <c r="D52093"/>
    </row>
    <row r="52094" spans="4:4">
      <c r="D52094"/>
    </row>
    <row r="52095" spans="4:4">
      <c r="D52095"/>
    </row>
    <row r="52096" spans="4:4">
      <c r="D52096"/>
    </row>
    <row r="52097" spans="4:4">
      <c r="D52097"/>
    </row>
    <row r="52098" spans="4:4">
      <c r="D52098"/>
    </row>
    <row r="52099" spans="4:4">
      <c r="D52099"/>
    </row>
    <row r="52100" spans="4:4">
      <c r="D52100"/>
    </row>
    <row r="52101" spans="4:4">
      <c r="D52101"/>
    </row>
    <row r="52102" spans="4:4">
      <c r="D52102"/>
    </row>
    <row r="52103" spans="4:4">
      <c r="D52103"/>
    </row>
    <row r="52104" spans="4:4">
      <c r="D52104"/>
    </row>
    <row r="52105" spans="4:4">
      <c r="D52105"/>
    </row>
    <row r="52106" spans="4:4">
      <c r="D52106"/>
    </row>
    <row r="52107" spans="4:4">
      <c r="D52107"/>
    </row>
    <row r="52108" spans="4:4">
      <c r="D52108"/>
    </row>
    <row r="52109" spans="4:4">
      <c r="D52109"/>
    </row>
    <row r="52110" spans="4:4">
      <c r="D52110"/>
    </row>
    <row r="52111" spans="4:4">
      <c r="D52111"/>
    </row>
    <row r="52112" spans="4:4">
      <c r="D52112"/>
    </row>
    <row r="52113" spans="4:4">
      <c r="D52113"/>
    </row>
    <row r="52114" spans="4:4">
      <c r="D52114"/>
    </row>
    <row r="52115" spans="4:4">
      <c r="D52115"/>
    </row>
    <row r="52116" spans="4:4">
      <c r="D52116"/>
    </row>
    <row r="52117" spans="4:4">
      <c r="D52117"/>
    </row>
    <row r="52118" spans="4:4">
      <c r="D52118"/>
    </row>
    <row r="52119" spans="4:4">
      <c r="D52119"/>
    </row>
    <row r="52120" spans="4:4">
      <c r="D52120"/>
    </row>
    <row r="52121" spans="4:4">
      <c r="D52121"/>
    </row>
    <row r="52122" spans="4:4">
      <c r="D52122"/>
    </row>
    <row r="52123" spans="4:4">
      <c r="D52123"/>
    </row>
    <row r="52124" spans="4:4">
      <c r="D52124"/>
    </row>
    <row r="52125" spans="4:4">
      <c r="D52125"/>
    </row>
    <row r="52126" spans="4:4">
      <c r="D52126"/>
    </row>
    <row r="52127" spans="4:4">
      <c r="D52127"/>
    </row>
    <row r="52128" spans="4:4">
      <c r="D52128"/>
    </row>
    <row r="52129" spans="4:4">
      <c r="D52129"/>
    </row>
    <row r="52130" spans="4:4">
      <c r="D52130"/>
    </row>
    <row r="52131" spans="4:4">
      <c r="D52131"/>
    </row>
    <row r="52132" spans="4:4">
      <c r="D52132"/>
    </row>
    <row r="52133" spans="4:4">
      <c r="D52133"/>
    </row>
    <row r="52134" spans="4:4">
      <c r="D52134"/>
    </row>
    <row r="52135" spans="4:4">
      <c r="D52135"/>
    </row>
    <row r="52136" spans="4:4">
      <c r="D52136"/>
    </row>
    <row r="52137" spans="4:4">
      <c r="D52137"/>
    </row>
    <row r="52138" spans="4:4">
      <c r="D52138"/>
    </row>
    <row r="52139" spans="4:4">
      <c r="D52139"/>
    </row>
    <row r="52140" spans="4:4">
      <c r="D52140"/>
    </row>
    <row r="52141" spans="4:4">
      <c r="D52141"/>
    </row>
    <row r="52142" spans="4:4">
      <c r="D52142"/>
    </row>
    <row r="52143" spans="4:4">
      <c r="D52143"/>
    </row>
    <row r="52144" spans="4:4">
      <c r="D52144"/>
    </row>
    <row r="52145" spans="4:4">
      <c r="D52145"/>
    </row>
    <row r="52146" spans="4:4">
      <c r="D52146"/>
    </row>
    <row r="52147" spans="4:4">
      <c r="D52147"/>
    </row>
    <row r="52148" spans="4:4">
      <c r="D52148"/>
    </row>
    <row r="52149" spans="4:4">
      <c r="D52149"/>
    </row>
    <row r="52150" spans="4:4">
      <c r="D52150"/>
    </row>
    <row r="52151" spans="4:4">
      <c r="D52151"/>
    </row>
    <row r="52152" spans="4:4">
      <c r="D52152"/>
    </row>
    <row r="52153" spans="4:4">
      <c r="D52153"/>
    </row>
    <row r="52154" spans="4:4">
      <c r="D52154"/>
    </row>
    <row r="52155" spans="4:4">
      <c r="D52155"/>
    </row>
    <row r="52156" spans="4:4">
      <c r="D52156"/>
    </row>
    <row r="52157" spans="4:4">
      <c r="D52157"/>
    </row>
    <row r="52158" spans="4:4">
      <c r="D52158"/>
    </row>
    <row r="52159" spans="4:4">
      <c r="D52159"/>
    </row>
    <row r="52160" spans="4:4">
      <c r="D52160"/>
    </row>
    <row r="52161" spans="4:4">
      <c r="D52161"/>
    </row>
    <row r="52162" spans="4:4">
      <c r="D52162"/>
    </row>
    <row r="52163" spans="4:4">
      <c r="D52163"/>
    </row>
    <row r="52164" spans="4:4">
      <c r="D52164"/>
    </row>
    <row r="52165" spans="4:4">
      <c r="D52165"/>
    </row>
    <row r="52166" spans="4:4">
      <c r="D52166"/>
    </row>
    <row r="52167" spans="4:4">
      <c r="D52167"/>
    </row>
    <row r="52168" spans="4:4">
      <c r="D52168"/>
    </row>
    <row r="52169" spans="4:4">
      <c r="D52169"/>
    </row>
    <row r="52170" spans="4:4">
      <c r="D52170"/>
    </row>
    <row r="52171" spans="4:4">
      <c r="D52171"/>
    </row>
    <row r="52172" spans="4:4">
      <c r="D52172"/>
    </row>
    <row r="52173" spans="4:4">
      <c r="D52173"/>
    </row>
    <row r="52174" spans="4:4">
      <c r="D52174"/>
    </row>
    <row r="52175" spans="4:4">
      <c r="D52175"/>
    </row>
    <row r="52176" spans="4:4">
      <c r="D52176"/>
    </row>
    <row r="52177" spans="4:4">
      <c r="D52177"/>
    </row>
    <row r="52178" spans="4:4">
      <c r="D52178"/>
    </row>
    <row r="52179" spans="4:4">
      <c r="D52179"/>
    </row>
    <row r="52180" spans="4:4">
      <c r="D52180"/>
    </row>
    <row r="52181" spans="4:4">
      <c r="D52181"/>
    </row>
    <row r="52182" spans="4:4">
      <c r="D52182"/>
    </row>
    <row r="52183" spans="4:4">
      <c r="D52183"/>
    </row>
    <row r="52184" spans="4:4">
      <c r="D52184"/>
    </row>
    <row r="52185" spans="4:4">
      <c r="D52185"/>
    </row>
    <row r="52186" spans="4:4">
      <c r="D52186"/>
    </row>
    <row r="52187" spans="4:4">
      <c r="D52187"/>
    </row>
    <row r="52188" spans="4:4">
      <c r="D52188"/>
    </row>
    <row r="52189" spans="4:4">
      <c r="D52189"/>
    </row>
    <row r="52190" spans="4:4">
      <c r="D52190"/>
    </row>
    <row r="52191" spans="4:4">
      <c r="D52191"/>
    </row>
    <row r="52192" spans="4:4">
      <c r="D52192"/>
    </row>
    <row r="52193" spans="4:4">
      <c r="D52193"/>
    </row>
    <row r="52194" spans="4:4">
      <c r="D52194"/>
    </row>
    <row r="52195" spans="4:4">
      <c r="D52195"/>
    </row>
    <row r="52196" spans="4:4">
      <c r="D52196"/>
    </row>
    <row r="52197" spans="4:4">
      <c r="D52197"/>
    </row>
    <row r="52198" spans="4:4">
      <c r="D52198"/>
    </row>
    <row r="52199" spans="4:4">
      <c r="D52199"/>
    </row>
    <row r="52200" spans="4:4">
      <c r="D52200"/>
    </row>
    <row r="52201" spans="4:4">
      <c r="D52201"/>
    </row>
    <row r="52202" spans="4:4">
      <c r="D52202"/>
    </row>
    <row r="52203" spans="4:4">
      <c r="D52203"/>
    </row>
    <row r="52204" spans="4:4">
      <c r="D52204"/>
    </row>
    <row r="52205" spans="4:4">
      <c r="D52205"/>
    </row>
    <row r="52206" spans="4:4">
      <c r="D52206"/>
    </row>
    <row r="52207" spans="4:4">
      <c r="D52207"/>
    </row>
    <row r="52208" spans="4:4">
      <c r="D52208"/>
    </row>
    <row r="52209" spans="4:4">
      <c r="D52209"/>
    </row>
    <row r="52210" spans="4:4">
      <c r="D52210"/>
    </row>
    <row r="52211" spans="4:4">
      <c r="D52211"/>
    </row>
    <row r="52212" spans="4:4">
      <c r="D52212"/>
    </row>
    <row r="52213" spans="4:4">
      <c r="D52213"/>
    </row>
    <row r="52214" spans="4:4">
      <c r="D52214"/>
    </row>
    <row r="52215" spans="4:4">
      <c r="D52215"/>
    </row>
    <row r="52216" spans="4:4">
      <c r="D52216"/>
    </row>
    <row r="52217" spans="4:4">
      <c r="D52217"/>
    </row>
    <row r="52218" spans="4:4">
      <c r="D52218"/>
    </row>
    <row r="52219" spans="4:4">
      <c r="D52219"/>
    </row>
    <row r="52220" spans="4:4">
      <c r="D52220"/>
    </row>
    <row r="52221" spans="4:4">
      <c r="D52221"/>
    </row>
    <row r="52222" spans="4:4">
      <c r="D52222"/>
    </row>
    <row r="52223" spans="4:4">
      <c r="D52223"/>
    </row>
    <row r="52224" spans="4:4">
      <c r="D52224"/>
    </row>
    <row r="52225" spans="4:4">
      <c r="D52225"/>
    </row>
    <row r="52226" spans="4:4">
      <c r="D52226"/>
    </row>
    <row r="52227" spans="4:4">
      <c r="D52227"/>
    </row>
    <row r="52228" spans="4:4">
      <c r="D52228"/>
    </row>
    <row r="52229" spans="4:4">
      <c r="D52229"/>
    </row>
    <row r="52230" spans="4:4">
      <c r="D52230"/>
    </row>
    <row r="52231" spans="4:4">
      <c r="D52231"/>
    </row>
    <row r="52232" spans="4:4">
      <c r="D52232"/>
    </row>
    <row r="52233" spans="4:4">
      <c r="D52233"/>
    </row>
    <row r="52234" spans="4:4">
      <c r="D52234"/>
    </row>
    <row r="52235" spans="4:4">
      <c r="D52235"/>
    </row>
    <row r="52236" spans="4:4">
      <c r="D52236"/>
    </row>
    <row r="52237" spans="4:4">
      <c r="D52237"/>
    </row>
    <row r="52238" spans="4:4">
      <c r="D52238"/>
    </row>
    <row r="52239" spans="4:4">
      <c r="D52239"/>
    </row>
    <row r="52240" spans="4:4">
      <c r="D52240"/>
    </row>
    <row r="52241" spans="4:4">
      <c r="D52241"/>
    </row>
    <row r="52242" spans="4:4">
      <c r="D52242"/>
    </row>
    <row r="52243" spans="4:4">
      <c r="D52243"/>
    </row>
    <row r="52244" spans="4:4">
      <c r="D52244"/>
    </row>
    <row r="52245" spans="4:4">
      <c r="D52245"/>
    </row>
    <row r="52246" spans="4:4">
      <c r="D52246"/>
    </row>
    <row r="52247" spans="4:4">
      <c r="D52247"/>
    </row>
    <row r="52248" spans="4:4">
      <c r="D52248"/>
    </row>
    <row r="52249" spans="4:4">
      <c r="D52249"/>
    </row>
    <row r="52250" spans="4:4">
      <c r="D52250"/>
    </row>
    <row r="52251" spans="4:4">
      <c r="D52251"/>
    </row>
    <row r="52252" spans="4:4">
      <c r="D52252"/>
    </row>
    <row r="52253" spans="4:4">
      <c r="D52253"/>
    </row>
    <row r="52254" spans="4:4">
      <c r="D52254"/>
    </row>
    <row r="52255" spans="4:4">
      <c r="D52255"/>
    </row>
    <row r="52256" spans="4:4">
      <c r="D52256"/>
    </row>
    <row r="52257" spans="4:4">
      <c r="D52257"/>
    </row>
    <row r="52258" spans="4:4">
      <c r="D52258"/>
    </row>
    <row r="52259" spans="4:4">
      <c r="D52259"/>
    </row>
    <row r="52260" spans="4:4">
      <c r="D52260"/>
    </row>
    <row r="52261" spans="4:4">
      <c r="D52261"/>
    </row>
    <row r="52262" spans="4:4">
      <c r="D52262"/>
    </row>
    <row r="52263" spans="4:4">
      <c r="D52263"/>
    </row>
    <row r="52264" spans="4:4">
      <c r="D52264"/>
    </row>
    <row r="52265" spans="4:4">
      <c r="D52265"/>
    </row>
    <row r="52266" spans="4:4">
      <c r="D52266"/>
    </row>
    <row r="52267" spans="4:4">
      <c r="D52267"/>
    </row>
    <row r="52268" spans="4:4">
      <c r="D52268"/>
    </row>
    <row r="52269" spans="4:4">
      <c r="D52269"/>
    </row>
    <row r="52270" spans="4:4">
      <c r="D52270"/>
    </row>
    <row r="52271" spans="4:4">
      <c r="D52271"/>
    </row>
    <row r="52272" spans="4:4">
      <c r="D52272"/>
    </row>
    <row r="52273" spans="4:4">
      <c r="D52273"/>
    </row>
    <row r="52274" spans="4:4">
      <c r="D52274"/>
    </row>
    <row r="52275" spans="4:4">
      <c r="D52275"/>
    </row>
    <row r="52276" spans="4:4">
      <c r="D52276"/>
    </row>
    <row r="52277" spans="4:4">
      <c r="D52277"/>
    </row>
    <row r="52278" spans="4:4">
      <c r="D52278"/>
    </row>
    <row r="52279" spans="4:4">
      <c r="D52279"/>
    </row>
    <row r="52280" spans="4:4">
      <c r="D52280"/>
    </row>
    <row r="52281" spans="4:4">
      <c r="D52281"/>
    </row>
    <row r="52282" spans="4:4">
      <c r="D52282"/>
    </row>
    <row r="52283" spans="4:4">
      <c r="D52283"/>
    </row>
    <row r="52284" spans="4:4">
      <c r="D52284"/>
    </row>
    <row r="52285" spans="4:4">
      <c r="D52285"/>
    </row>
    <row r="52286" spans="4:4">
      <c r="D52286"/>
    </row>
    <row r="52287" spans="4:4">
      <c r="D52287"/>
    </row>
    <row r="52288" spans="4:4">
      <c r="D52288"/>
    </row>
    <row r="52289" spans="4:4">
      <c r="D52289"/>
    </row>
    <row r="52290" spans="4:4">
      <c r="D52290"/>
    </row>
    <row r="52291" spans="4:4">
      <c r="D52291"/>
    </row>
    <row r="52292" spans="4:4">
      <c r="D52292"/>
    </row>
    <row r="52293" spans="4:4">
      <c r="D52293"/>
    </row>
    <row r="52294" spans="4:4">
      <c r="D52294"/>
    </row>
    <row r="52295" spans="4:4">
      <c r="D52295"/>
    </row>
    <row r="52296" spans="4:4">
      <c r="D52296"/>
    </row>
    <row r="52297" spans="4:4">
      <c r="D52297"/>
    </row>
    <row r="52298" spans="4:4">
      <c r="D52298"/>
    </row>
    <row r="52299" spans="4:4">
      <c r="D52299"/>
    </row>
    <row r="52300" spans="4:4">
      <c r="D52300"/>
    </row>
    <row r="52301" spans="4:4">
      <c r="D52301"/>
    </row>
    <row r="52302" spans="4:4">
      <c r="D52302"/>
    </row>
    <row r="52303" spans="4:4">
      <c r="D52303"/>
    </row>
    <row r="52304" spans="4:4">
      <c r="D52304"/>
    </row>
    <row r="52305" spans="4:4">
      <c r="D52305"/>
    </row>
    <row r="52306" spans="4:4">
      <c r="D52306"/>
    </row>
    <row r="52307" spans="4:4">
      <c r="D52307"/>
    </row>
    <row r="52308" spans="4:4">
      <c r="D52308"/>
    </row>
    <row r="52309" spans="4:4">
      <c r="D52309"/>
    </row>
    <row r="52310" spans="4:4">
      <c r="D52310"/>
    </row>
    <row r="52311" spans="4:4">
      <c r="D52311"/>
    </row>
    <row r="52312" spans="4:4">
      <c r="D52312"/>
    </row>
    <row r="52313" spans="4:4">
      <c r="D52313"/>
    </row>
    <row r="52314" spans="4:4">
      <c r="D52314"/>
    </row>
    <row r="52315" spans="4:4">
      <c r="D52315"/>
    </row>
    <row r="52316" spans="4:4">
      <c r="D52316"/>
    </row>
    <row r="52317" spans="4:4">
      <c r="D52317"/>
    </row>
    <row r="52318" spans="4:4">
      <c r="D52318"/>
    </row>
    <row r="52319" spans="4:4">
      <c r="D52319"/>
    </row>
    <row r="52320" spans="4:4">
      <c r="D52320"/>
    </row>
    <row r="52321" spans="4:4">
      <c r="D52321"/>
    </row>
    <row r="52322" spans="4:4">
      <c r="D52322"/>
    </row>
    <row r="52323" spans="4:4">
      <c r="D52323"/>
    </row>
    <row r="52324" spans="4:4">
      <c r="D52324"/>
    </row>
    <row r="52325" spans="4:4">
      <c r="D52325"/>
    </row>
    <row r="52326" spans="4:4">
      <c r="D52326"/>
    </row>
    <row r="52327" spans="4:4">
      <c r="D52327"/>
    </row>
    <row r="52328" spans="4:4">
      <c r="D52328"/>
    </row>
    <row r="52329" spans="4:4">
      <c r="D52329"/>
    </row>
    <row r="52330" spans="4:4">
      <c r="D52330"/>
    </row>
    <row r="52331" spans="4:4">
      <c r="D52331"/>
    </row>
    <row r="52332" spans="4:4">
      <c r="D52332"/>
    </row>
    <row r="52333" spans="4:4">
      <c r="D52333"/>
    </row>
    <row r="52334" spans="4:4">
      <c r="D52334"/>
    </row>
    <row r="52335" spans="4:4">
      <c r="D52335"/>
    </row>
    <row r="52336" spans="4:4">
      <c r="D52336"/>
    </row>
    <row r="52337" spans="4:4">
      <c r="D52337"/>
    </row>
    <row r="52338" spans="4:4">
      <c r="D52338"/>
    </row>
    <row r="52339" spans="4:4">
      <c r="D52339"/>
    </row>
    <row r="52340" spans="4:4">
      <c r="D52340"/>
    </row>
    <row r="52341" spans="4:4">
      <c r="D52341"/>
    </row>
    <row r="52342" spans="4:4">
      <c r="D52342"/>
    </row>
    <row r="52343" spans="4:4">
      <c r="D52343"/>
    </row>
    <row r="52344" spans="4:4">
      <c r="D52344"/>
    </row>
    <row r="52345" spans="4:4">
      <c r="D52345"/>
    </row>
    <row r="52346" spans="4:4">
      <c r="D52346"/>
    </row>
    <row r="52347" spans="4:4">
      <c r="D52347"/>
    </row>
    <row r="52348" spans="4:4">
      <c r="D52348"/>
    </row>
    <row r="52349" spans="4:4">
      <c r="D52349"/>
    </row>
    <row r="52350" spans="4:4">
      <c r="D52350"/>
    </row>
    <row r="52351" spans="4:4">
      <c r="D52351"/>
    </row>
    <row r="52352" spans="4:4">
      <c r="D52352"/>
    </row>
    <row r="52353" spans="4:4">
      <c r="D52353"/>
    </row>
    <row r="52354" spans="4:4">
      <c r="D52354"/>
    </row>
    <row r="52355" spans="4:4">
      <c r="D52355"/>
    </row>
    <row r="52356" spans="4:4">
      <c r="D52356"/>
    </row>
    <row r="52357" spans="4:4">
      <c r="D52357"/>
    </row>
    <row r="52358" spans="4:4">
      <c r="D52358"/>
    </row>
    <row r="52359" spans="4:4">
      <c r="D52359"/>
    </row>
    <row r="52360" spans="4:4">
      <c r="D52360"/>
    </row>
    <row r="52361" spans="4:4">
      <c r="D52361"/>
    </row>
    <row r="52362" spans="4:4">
      <c r="D52362"/>
    </row>
    <row r="52363" spans="4:4">
      <c r="D52363"/>
    </row>
    <row r="52364" spans="4:4">
      <c r="D52364"/>
    </row>
    <row r="52365" spans="4:4">
      <c r="D52365"/>
    </row>
    <row r="52366" spans="4:4">
      <c r="D52366"/>
    </row>
    <row r="52367" spans="4:4">
      <c r="D52367"/>
    </row>
    <row r="52368" spans="4:4">
      <c r="D52368"/>
    </row>
    <row r="52369" spans="4:4">
      <c r="D52369"/>
    </row>
    <row r="52370" spans="4:4">
      <c r="D52370"/>
    </row>
    <row r="52371" spans="4:4">
      <c r="D52371"/>
    </row>
    <row r="52372" spans="4:4">
      <c r="D52372"/>
    </row>
    <row r="52373" spans="4:4">
      <c r="D52373"/>
    </row>
    <row r="52374" spans="4:4">
      <c r="D52374"/>
    </row>
    <row r="52375" spans="4:4">
      <c r="D52375"/>
    </row>
    <row r="52376" spans="4:4">
      <c r="D52376"/>
    </row>
    <row r="52377" spans="4:4">
      <c r="D52377"/>
    </row>
    <row r="52378" spans="4:4">
      <c r="D52378"/>
    </row>
    <row r="52379" spans="4:4">
      <c r="D52379"/>
    </row>
    <row r="52380" spans="4:4">
      <c r="D52380"/>
    </row>
    <row r="52381" spans="4:4">
      <c r="D52381"/>
    </row>
    <row r="52382" spans="4:4">
      <c r="D52382"/>
    </row>
    <row r="52383" spans="4:4">
      <c r="D52383"/>
    </row>
    <row r="52384" spans="4:4">
      <c r="D52384"/>
    </row>
    <row r="52385" spans="4:4">
      <c r="D52385"/>
    </row>
    <row r="52386" spans="4:4">
      <c r="D52386"/>
    </row>
    <row r="52387" spans="4:4">
      <c r="D52387"/>
    </row>
    <row r="52388" spans="4:4">
      <c r="D52388"/>
    </row>
    <row r="52389" spans="4:4">
      <c r="D52389"/>
    </row>
    <row r="52390" spans="4:4">
      <c r="D52390"/>
    </row>
    <row r="52391" spans="4:4">
      <c r="D52391"/>
    </row>
    <row r="52392" spans="4:4">
      <c r="D52392"/>
    </row>
    <row r="52393" spans="4:4">
      <c r="D52393"/>
    </row>
    <row r="52394" spans="4:4">
      <c r="D52394"/>
    </row>
    <row r="52395" spans="4:4">
      <c r="D52395"/>
    </row>
    <row r="52396" spans="4:4">
      <c r="D52396"/>
    </row>
    <row r="52397" spans="4:4">
      <c r="D52397"/>
    </row>
    <row r="52398" spans="4:4">
      <c r="D52398"/>
    </row>
    <row r="52399" spans="4:4">
      <c r="D52399"/>
    </row>
    <row r="52400" spans="4:4">
      <c r="D52400"/>
    </row>
    <row r="52401" spans="4:4">
      <c r="D52401"/>
    </row>
    <row r="52402" spans="4:4">
      <c r="D52402"/>
    </row>
    <row r="52403" spans="4:4">
      <c r="D52403"/>
    </row>
    <row r="52404" spans="4:4">
      <c r="D52404"/>
    </row>
    <row r="52405" spans="4:4">
      <c r="D52405"/>
    </row>
    <row r="52406" spans="4:4">
      <c r="D52406"/>
    </row>
    <row r="52407" spans="4:4">
      <c r="D52407"/>
    </row>
    <row r="52408" spans="4:4">
      <c r="D52408"/>
    </row>
    <row r="52409" spans="4:4">
      <c r="D52409"/>
    </row>
    <row r="52410" spans="4:4">
      <c r="D52410"/>
    </row>
    <row r="52411" spans="4:4">
      <c r="D52411"/>
    </row>
    <row r="52412" spans="4:4">
      <c r="D52412"/>
    </row>
    <row r="52413" spans="4:4">
      <c r="D52413"/>
    </row>
    <row r="52414" spans="4:4">
      <c r="D52414"/>
    </row>
    <row r="52415" spans="4:4">
      <c r="D52415"/>
    </row>
    <row r="52416" spans="4:4">
      <c r="D52416"/>
    </row>
    <row r="52417" spans="4:4">
      <c r="D52417"/>
    </row>
    <row r="52418" spans="4:4">
      <c r="D52418"/>
    </row>
    <row r="52419" spans="4:4">
      <c r="D52419"/>
    </row>
    <row r="52420" spans="4:4">
      <c r="D52420"/>
    </row>
    <row r="52421" spans="4:4">
      <c r="D52421"/>
    </row>
    <row r="52422" spans="4:4">
      <c r="D52422"/>
    </row>
    <row r="52423" spans="4:4">
      <c r="D52423"/>
    </row>
    <row r="52424" spans="4:4">
      <c r="D52424"/>
    </row>
    <row r="52425" spans="4:4">
      <c r="D52425"/>
    </row>
    <row r="52426" spans="4:4">
      <c r="D52426"/>
    </row>
    <row r="52427" spans="4:4">
      <c r="D52427"/>
    </row>
    <row r="52428" spans="4:4">
      <c r="D52428"/>
    </row>
    <row r="52429" spans="4:4">
      <c r="D52429"/>
    </row>
    <row r="52430" spans="4:4">
      <c r="D52430"/>
    </row>
    <row r="52431" spans="4:4">
      <c r="D52431"/>
    </row>
    <row r="52432" spans="4:4">
      <c r="D52432"/>
    </row>
    <row r="52433" spans="4:4">
      <c r="D52433"/>
    </row>
    <row r="52434" spans="4:4">
      <c r="D52434"/>
    </row>
    <row r="52435" spans="4:4">
      <c r="D52435"/>
    </row>
    <row r="52436" spans="4:4">
      <c r="D52436"/>
    </row>
    <row r="52437" spans="4:4">
      <c r="D52437"/>
    </row>
    <row r="52438" spans="4:4">
      <c r="D52438"/>
    </row>
    <row r="52439" spans="4:4">
      <c r="D52439"/>
    </row>
    <row r="52440" spans="4:4">
      <c r="D52440"/>
    </row>
    <row r="52441" spans="4:4">
      <c r="D52441"/>
    </row>
    <row r="52442" spans="4:4">
      <c r="D52442"/>
    </row>
    <row r="52443" spans="4:4">
      <c r="D52443"/>
    </row>
    <row r="52444" spans="4:4">
      <c r="D52444"/>
    </row>
    <row r="52445" spans="4:4">
      <c r="D52445"/>
    </row>
    <row r="52446" spans="4:4">
      <c r="D52446"/>
    </row>
    <row r="52447" spans="4:4">
      <c r="D52447"/>
    </row>
    <row r="52448" spans="4:4">
      <c r="D52448"/>
    </row>
    <row r="52449" spans="4:4">
      <c r="D52449"/>
    </row>
    <row r="52450" spans="4:4">
      <c r="D52450"/>
    </row>
    <row r="52451" spans="4:4">
      <c r="D52451"/>
    </row>
    <row r="52452" spans="4:4">
      <c r="D52452"/>
    </row>
    <row r="52453" spans="4:4">
      <c r="D52453"/>
    </row>
    <row r="52454" spans="4:4">
      <c r="D52454"/>
    </row>
    <row r="52455" spans="4:4">
      <c r="D52455"/>
    </row>
    <row r="52456" spans="4:4">
      <c r="D52456"/>
    </row>
    <row r="52457" spans="4:4">
      <c r="D52457"/>
    </row>
    <row r="52458" spans="4:4">
      <c r="D52458"/>
    </row>
    <row r="52459" spans="4:4">
      <c r="D52459"/>
    </row>
    <row r="52460" spans="4:4">
      <c r="D52460"/>
    </row>
    <row r="52461" spans="4:4">
      <c r="D52461"/>
    </row>
    <row r="52462" spans="4:4">
      <c r="D52462"/>
    </row>
    <row r="52463" spans="4:4">
      <c r="D52463"/>
    </row>
    <row r="52464" spans="4:4">
      <c r="D52464"/>
    </row>
    <row r="52465" spans="4:4">
      <c r="D52465"/>
    </row>
    <row r="52466" spans="4:4">
      <c r="D52466"/>
    </row>
    <row r="52467" spans="4:4">
      <c r="D52467"/>
    </row>
    <row r="52468" spans="4:4">
      <c r="D52468"/>
    </row>
    <row r="52469" spans="4:4">
      <c r="D52469"/>
    </row>
    <row r="52470" spans="4:4">
      <c r="D52470"/>
    </row>
    <row r="52471" spans="4:4">
      <c r="D52471"/>
    </row>
    <row r="52472" spans="4:4">
      <c r="D52472"/>
    </row>
    <row r="52473" spans="4:4">
      <c r="D52473"/>
    </row>
    <row r="52474" spans="4:4">
      <c r="D52474"/>
    </row>
    <row r="52475" spans="4:4">
      <c r="D52475"/>
    </row>
    <row r="52476" spans="4:4">
      <c r="D52476"/>
    </row>
    <row r="52477" spans="4:4">
      <c r="D52477"/>
    </row>
    <row r="52478" spans="4:4">
      <c r="D52478"/>
    </row>
    <row r="52479" spans="4:4">
      <c r="D52479"/>
    </row>
    <row r="52480" spans="4:4">
      <c r="D52480"/>
    </row>
    <row r="52481" spans="4:4">
      <c r="D52481"/>
    </row>
    <row r="52482" spans="4:4">
      <c r="D52482"/>
    </row>
    <row r="52483" spans="4:4">
      <c r="D52483"/>
    </row>
    <row r="52484" spans="4:4">
      <c r="D52484"/>
    </row>
    <row r="52485" spans="4:4">
      <c r="D52485"/>
    </row>
    <row r="52486" spans="4:4">
      <c r="D52486"/>
    </row>
    <row r="52487" spans="4:4">
      <c r="D52487"/>
    </row>
    <row r="52488" spans="4:4">
      <c r="D52488"/>
    </row>
    <row r="52489" spans="4:4">
      <c r="D52489"/>
    </row>
    <row r="52490" spans="4:4">
      <c r="D52490"/>
    </row>
    <row r="52491" spans="4:4">
      <c r="D52491"/>
    </row>
    <row r="52492" spans="4:4">
      <c r="D52492"/>
    </row>
    <row r="52493" spans="4:4">
      <c r="D52493"/>
    </row>
    <row r="52494" spans="4:4">
      <c r="D52494"/>
    </row>
    <row r="52495" spans="4:4">
      <c r="D52495"/>
    </row>
    <row r="52496" spans="4:4">
      <c r="D52496"/>
    </row>
    <row r="52497" spans="4:4">
      <c r="D52497"/>
    </row>
    <row r="52498" spans="4:4">
      <c r="D52498"/>
    </row>
    <row r="52499" spans="4:4">
      <c r="D52499"/>
    </row>
    <row r="52500" spans="4:4">
      <c r="D52500"/>
    </row>
    <row r="52501" spans="4:4">
      <c r="D52501"/>
    </row>
    <row r="52502" spans="4:4">
      <c r="D52502"/>
    </row>
    <row r="52503" spans="4:4">
      <c r="D52503"/>
    </row>
    <row r="52504" spans="4:4">
      <c r="D52504"/>
    </row>
    <row r="52505" spans="4:4">
      <c r="D52505"/>
    </row>
    <row r="52506" spans="4:4">
      <c r="D52506"/>
    </row>
    <row r="52507" spans="4:4">
      <c r="D52507"/>
    </row>
    <row r="52508" spans="4:4">
      <c r="D52508"/>
    </row>
    <row r="52509" spans="4:4">
      <c r="D52509"/>
    </row>
    <row r="52510" spans="4:4">
      <c r="D52510"/>
    </row>
    <row r="52511" spans="4:4">
      <c r="D52511"/>
    </row>
    <row r="52512" spans="4:4">
      <c r="D52512"/>
    </row>
    <row r="52513" spans="4:4">
      <c r="D52513"/>
    </row>
    <row r="52514" spans="4:4">
      <c r="D52514"/>
    </row>
    <row r="52515" spans="4:4">
      <c r="D52515"/>
    </row>
    <row r="52516" spans="4:4">
      <c r="D52516"/>
    </row>
    <row r="52517" spans="4:4">
      <c r="D52517"/>
    </row>
    <row r="52518" spans="4:4">
      <c r="D52518"/>
    </row>
    <row r="52519" spans="4:4">
      <c r="D52519"/>
    </row>
    <row r="52520" spans="4:4">
      <c r="D52520"/>
    </row>
    <row r="52521" spans="4:4">
      <c r="D52521"/>
    </row>
    <row r="52522" spans="4:4">
      <c r="D52522"/>
    </row>
    <row r="52523" spans="4:4">
      <c r="D52523"/>
    </row>
    <row r="52524" spans="4:4">
      <c r="D52524"/>
    </row>
    <row r="52525" spans="4:4">
      <c r="D52525"/>
    </row>
    <row r="52526" spans="4:4">
      <c r="D52526"/>
    </row>
    <row r="52527" spans="4:4">
      <c r="D52527"/>
    </row>
    <row r="52528" spans="4:4">
      <c r="D52528"/>
    </row>
    <row r="52529" spans="4:4">
      <c r="D52529"/>
    </row>
    <row r="52530" spans="4:4">
      <c r="D52530"/>
    </row>
    <row r="52531" spans="4:4">
      <c r="D52531"/>
    </row>
    <row r="52532" spans="4:4">
      <c r="D52532"/>
    </row>
    <row r="52533" spans="4:4">
      <c r="D52533"/>
    </row>
    <row r="52534" spans="4:4">
      <c r="D52534"/>
    </row>
    <row r="52535" spans="4:4">
      <c r="D52535"/>
    </row>
    <row r="52536" spans="4:4">
      <c r="D52536"/>
    </row>
    <row r="52537" spans="4:4">
      <c r="D52537"/>
    </row>
    <row r="52538" spans="4:4">
      <c r="D52538"/>
    </row>
    <row r="52539" spans="4:4">
      <c r="D52539"/>
    </row>
    <row r="52540" spans="4:4">
      <c r="D52540"/>
    </row>
    <row r="52541" spans="4:4">
      <c r="D52541"/>
    </row>
    <row r="52542" spans="4:4">
      <c r="D52542"/>
    </row>
    <row r="52543" spans="4:4">
      <c r="D52543"/>
    </row>
    <row r="52544" spans="4:4">
      <c r="D52544"/>
    </row>
    <row r="52545" spans="4:4">
      <c r="D52545"/>
    </row>
    <row r="52546" spans="4:4">
      <c r="D52546"/>
    </row>
    <row r="52547" spans="4:4">
      <c r="D52547"/>
    </row>
    <row r="52548" spans="4:4">
      <c r="D52548"/>
    </row>
    <row r="52549" spans="4:4">
      <c r="D52549"/>
    </row>
    <row r="52550" spans="4:4">
      <c r="D52550"/>
    </row>
    <row r="52551" spans="4:4">
      <c r="D52551"/>
    </row>
    <row r="52552" spans="4:4">
      <c r="D52552"/>
    </row>
    <row r="52553" spans="4:4">
      <c r="D52553"/>
    </row>
    <row r="52554" spans="4:4">
      <c r="D52554"/>
    </row>
    <row r="52555" spans="4:4">
      <c r="D52555"/>
    </row>
    <row r="52556" spans="4:4">
      <c r="D52556"/>
    </row>
    <row r="52557" spans="4:4">
      <c r="D52557"/>
    </row>
    <row r="52558" spans="4:4">
      <c r="D52558"/>
    </row>
    <row r="52559" spans="4:4">
      <c r="D52559"/>
    </row>
    <row r="52560" spans="4:4">
      <c r="D52560"/>
    </row>
    <row r="52561" spans="4:4">
      <c r="D52561"/>
    </row>
    <row r="52562" spans="4:4">
      <c r="D52562"/>
    </row>
    <row r="52563" spans="4:4">
      <c r="D52563"/>
    </row>
    <row r="52564" spans="4:4">
      <c r="D52564"/>
    </row>
    <row r="52565" spans="4:4">
      <c r="D52565"/>
    </row>
    <row r="52566" spans="4:4">
      <c r="D52566"/>
    </row>
    <row r="52567" spans="4:4">
      <c r="D52567"/>
    </row>
    <row r="52568" spans="4:4">
      <c r="D52568"/>
    </row>
    <row r="52569" spans="4:4">
      <c r="D52569"/>
    </row>
    <row r="52570" spans="4:4">
      <c r="D52570"/>
    </row>
    <row r="52571" spans="4:4">
      <c r="D52571"/>
    </row>
    <row r="52572" spans="4:4">
      <c r="D52572"/>
    </row>
    <row r="52573" spans="4:4">
      <c r="D52573"/>
    </row>
    <row r="52574" spans="4:4">
      <c r="D52574"/>
    </row>
    <row r="52575" spans="4:4">
      <c r="D52575"/>
    </row>
    <row r="52576" spans="4:4">
      <c r="D52576"/>
    </row>
    <row r="52577" spans="4:4">
      <c r="D52577"/>
    </row>
    <row r="52578" spans="4:4">
      <c r="D52578"/>
    </row>
    <row r="52579" spans="4:4">
      <c r="D52579"/>
    </row>
    <row r="52580" spans="4:4">
      <c r="D52580"/>
    </row>
    <row r="52581" spans="4:4">
      <c r="D52581"/>
    </row>
    <row r="52582" spans="4:4">
      <c r="D52582"/>
    </row>
    <row r="52583" spans="4:4">
      <c r="D52583"/>
    </row>
    <row r="52584" spans="4:4">
      <c r="D52584"/>
    </row>
    <row r="52585" spans="4:4">
      <c r="D52585"/>
    </row>
    <row r="52586" spans="4:4">
      <c r="D52586"/>
    </row>
    <row r="52587" spans="4:4">
      <c r="D52587"/>
    </row>
    <row r="52588" spans="4:4">
      <c r="D52588"/>
    </row>
    <row r="52589" spans="4:4">
      <c r="D52589"/>
    </row>
    <row r="52590" spans="4:4">
      <c r="D52590"/>
    </row>
    <row r="52591" spans="4:4">
      <c r="D52591"/>
    </row>
    <row r="52592" spans="4:4">
      <c r="D52592"/>
    </row>
    <row r="52593" spans="4:4">
      <c r="D52593"/>
    </row>
    <row r="52594" spans="4:4">
      <c r="D52594"/>
    </row>
    <row r="52595" spans="4:4">
      <c r="D52595"/>
    </row>
    <row r="52596" spans="4:4">
      <c r="D52596"/>
    </row>
    <row r="52597" spans="4:4">
      <c r="D52597"/>
    </row>
    <row r="52598" spans="4:4">
      <c r="D52598"/>
    </row>
    <row r="52599" spans="4:4">
      <c r="D52599"/>
    </row>
    <row r="52600" spans="4:4">
      <c r="D52600"/>
    </row>
    <row r="52601" spans="4:4">
      <c r="D52601"/>
    </row>
    <row r="52602" spans="4:4">
      <c r="D52602"/>
    </row>
    <row r="52603" spans="4:4">
      <c r="D52603"/>
    </row>
    <row r="52604" spans="4:4">
      <c r="D52604"/>
    </row>
    <row r="52605" spans="4:4">
      <c r="D52605"/>
    </row>
    <row r="52606" spans="4:4">
      <c r="D52606"/>
    </row>
    <row r="52607" spans="4:4">
      <c r="D52607"/>
    </row>
    <row r="52608" spans="4:4">
      <c r="D52608"/>
    </row>
    <row r="52609" spans="4:4">
      <c r="D52609"/>
    </row>
    <row r="52610" spans="4:4">
      <c r="D52610"/>
    </row>
    <row r="52611" spans="4:4">
      <c r="D52611"/>
    </row>
    <row r="52612" spans="4:4">
      <c r="D52612"/>
    </row>
    <row r="52613" spans="4:4">
      <c r="D52613"/>
    </row>
    <row r="52614" spans="4:4">
      <c r="D52614"/>
    </row>
    <row r="52615" spans="4:4">
      <c r="D52615"/>
    </row>
    <row r="52616" spans="4:4">
      <c r="D52616"/>
    </row>
    <row r="52617" spans="4:4">
      <c r="D52617"/>
    </row>
    <row r="52618" spans="4:4">
      <c r="D52618"/>
    </row>
    <row r="52619" spans="4:4">
      <c r="D52619"/>
    </row>
    <row r="52620" spans="4:4">
      <c r="D52620"/>
    </row>
    <row r="52621" spans="4:4">
      <c r="D52621"/>
    </row>
    <row r="52622" spans="4:4">
      <c r="D52622"/>
    </row>
    <row r="52623" spans="4:4">
      <c r="D52623"/>
    </row>
    <row r="52624" spans="4:4">
      <c r="D52624"/>
    </row>
    <row r="52625" spans="4:4">
      <c r="D52625"/>
    </row>
    <row r="52626" spans="4:4">
      <c r="D52626"/>
    </row>
    <row r="52627" spans="4:4">
      <c r="D52627"/>
    </row>
    <row r="52628" spans="4:4">
      <c r="D52628"/>
    </row>
    <row r="52629" spans="4:4">
      <c r="D52629"/>
    </row>
    <row r="52630" spans="4:4">
      <c r="D52630"/>
    </row>
    <row r="52631" spans="4:4">
      <c r="D52631"/>
    </row>
    <row r="52632" spans="4:4">
      <c r="D52632"/>
    </row>
    <row r="52633" spans="4:4">
      <c r="D52633"/>
    </row>
    <row r="52634" spans="4:4">
      <c r="D52634"/>
    </row>
    <row r="52635" spans="4:4">
      <c r="D52635"/>
    </row>
    <row r="52636" spans="4:4">
      <c r="D52636"/>
    </row>
    <row r="52637" spans="4:4">
      <c r="D52637"/>
    </row>
    <row r="52638" spans="4:4">
      <c r="D52638"/>
    </row>
    <row r="52639" spans="4:4">
      <c r="D52639"/>
    </row>
    <row r="52640" spans="4:4">
      <c r="D52640"/>
    </row>
    <row r="52641" spans="4:4">
      <c r="D52641"/>
    </row>
    <row r="52642" spans="4:4">
      <c r="D52642"/>
    </row>
    <row r="52643" spans="4:4">
      <c r="D52643"/>
    </row>
    <row r="52644" spans="4:4">
      <c r="D52644"/>
    </row>
    <row r="52645" spans="4:4">
      <c r="D52645"/>
    </row>
    <row r="52646" spans="4:4">
      <c r="D52646"/>
    </row>
    <row r="52647" spans="4:4">
      <c r="D52647"/>
    </row>
    <row r="52648" spans="4:4">
      <c r="D52648"/>
    </row>
    <row r="52649" spans="4:4">
      <c r="D52649"/>
    </row>
    <row r="52650" spans="4:4">
      <c r="D52650"/>
    </row>
    <row r="52651" spans="4:4">
      <c r="D52651"/>
    </row>
    <row r="52652" spans="4:4">
      <c r="D52652"/>
    </row>
    <row r="52653" spans="4:4">
      <c r="D52653"/>
    </row>
    <row r="52654" spans="4:4">
      <c r="D52654"/>
    </row>
    <row r="52655" spans="4:4">
      <c r="D52655"/>
    </row>
    <row r="52656" spans="4:4">
      <c r="D52656"/>
    </row>
    <row r="52657" spans="4:4">
      <c r="D52657"/>
    </row>
    <row r="52658" spans="4:4">
      <c r="D52658"/>
    </row>
    <row r="52659" spans="4:4">
      <c r="D52659"/>
    </row>
    <row r="52660" spans="4:4">
      <c r="D52660"/>
    </row>
    <row r="52661" spans="4:4">
      <c r="D52661"/>
    </row>
    <row r="52662" spans="4:4">
      <c r="D52662"/>
    </row>
    <row r="52663" spans="4:4">
      <c r="D52663"/>
    </row>
    <row r="52664" spans="4:4">
      <c r="D52664"/>
    </row>
    <row r="52665" spans="4:4">
      <c r="D52665"/>
    </row>
    <row r="52666" spans="4:4">
      <c r="D52666"/>
    </row>
    <row r="52667" spans="4:4">
      <c r="D52667"/>
    </row>
    <row r="52668" spans="4:4">
      <c r="D52668"/>
    </row>
    <row r="52669" spans="4:4">
      <c r="D52669"/>
    </row>
    <row r="52670" spans="4:4">
      <c r="D52670"/>
    </row>
    <row r="52671" spans="4:4">
      <c r="D52671"/>
    </row>
    <row r="52672" spans="4:4">
      <c r="D52672"/>
    </row>
    <row r="52673" spans="4:4">
      <c r="D52673"/>
    </row>
    <row r="52674" spans="4:4">
      <c r="D52674"/>
    </row>
    <row r="52675" spans="4:4">
      <c r="D52675"/>
    </row>
    <row r="52676" spans="4:4">
      <c r="D52676"/>
    </row>
    <row r="52677" spans="4:4">
      <c r="D52677"/>
    </row>
    <row r="52678" spans="4:4">
      <c r="D52678"/>
    </row>
    <row r="52679" spans="4:4">
      <c r="D52679"/>
    </row>
    <row r="52680" spans="4:4">
      <c r="D52680"/>
    </row>
    <row r="52681" spans="4:4">
      <c r="D52681"/>
    </row>
    <row r="52682" spans="4:4">
      <c r="D52682"/>
    </row>
    <row r="52683" spans="4:4">
      <c r="D52683"/>
    </row>
    <row r="52684" spans="4:4">
      <c r="D52684"/>
    </row>
    <row r="52685" spans="4:4">
      <c r="D52685"/>
    </row>
    <row r="52686" spans="4:4">
      <c r="D52686"/>
    </row>
    <row r="52687" spans="4:4">
      <c r="D52687"/>
    </row>
    <row r="52688" spans="4:4">
      <c r="D52688"/>
    </row>
    <row r="52689" spans="4:4">
      <c r="D52689"/>
    </row>
    <row r="52690" spans="4:4">
      <c r="D52690"/>
    </row>
    <row r="52691" spans="4:4">
      <c r="D52691"/>
    </row>
    <row r="52692" spans="4:4">
      <c r="D52692"/>
    </row>
    <row r="52693" spans="4:4">
      <c r="D52693"/>
    </row>
    <row r="52694" spans="4:4">
      <c r="D52694"/>
    </row>
    <row r="52695" spans="4:4">
      <c r="D52695"/>
    </row>
    <row r="52696" spans="4:4">
      <c r="D52696"/>
    </row>
    <row r="52697" spans="4:4">
      <c r="D52697"/>
    </row>
    <row r="52698" spans="4:4">
      <c r="D52698"/>
    </row>
    <row r="52699" spans="4:4">
      <c r="D52699"/>
    </row>
    <row r="52700" spans="4:4">
      <c r="D52700"/>
    </row>
    <row r="52701" spans="4:4">
      <c r="D52701"/>
    </row>
    <row r="52702" spans="4:4">
      <c r="D52702"/>
    </row>
    <row r="52703" spans="4:4">
      <c r="D52703"/>
    </row>
    <row r="52704" spans="4:4">
      <c r="D52704"/>
    </row>
    <row r="52705" spans="4:4">
      <c r="D52705"/>
    </row>
    <row r="52706" spans="4:4">
      <c r="D52706"/>
    </row>
    <row r="52707" spans="4:4">
      <c r="D52707"/>
    </row>
    <row r="52708" spans="4:4">
      <c r="D52708"/>
    </row>
    <row r="52709" spans="4:4">
      <c r="D52709"/>
    </row>
    <row r="52710" spans="4:4">
      <c r="D52710"/>
    </row>
    <row r="52711" spans="4:4">
      <c r="D52711"/>
    </row>
    <row r="52712" spans="4:4">
      <c r="D52712"/>
    </row>
    <row r="52713" spans="4:4">
      <c r="D52713"/>
    </row>
    <row r="52714" spans="4:4">
      <c r="D52714"/>
    </row>
    <row r="52715" spans="4:4">
      <c r="D52715"/>
    </row>
    <row r="52716" spans="4:4">
      <c r="D52716"/>
    </row>
    <row r="52717" spans="4:4">
      <c r="D52717"/>
    </row>
    <row r="52718" spans="4:4">
      <c r="D52718"/>
    </row>
    <row r="52719" spans="4:4">
      <c r="D52719"/>
    </row>
    <row r="52720" spans="4:4">
      <c r="D52720"/>
    </row>
    <row r="52721" spans="4:4">
      <c r="D52721"/>
    </row>
    <row r="52722" spans="4:4">
      <c r="D52722"/>
    </row>
    <row r="52723" spans="4:4">
      <c r="D52723"/>
    </row>
    <row r="52724" spans="4:4">
      <c r="D52724"/>
    </row>
    <row r="52725" spans="4:4">
      <c r="D52725"/>
    </row>
    <row r="52726" spans="4:4">
      <c r="D52726"/>
    </row>
    <row r="52727" spans="4:4">
      <c r="D52727"/>
    </row>
    <row r="52728" spans="4:4">
      <c r="D52728"/>
    </row>
    <row r="52729" spans="4:4">
      <c r="D52729"/>
    </row>
    <row r="52730" spans="4:4">
      <c r="D52730"/>
    </row>
    <row r="52731" spans="4:4">
      <c r="D52731"/>
    </row>
    <row r="52732" spans="4:4">
      <c r="D52732"/>
    </row>
    <row r="52733" spans="4:4">
      <c r="D52733"/>
    </row>
    <row r="52734" spans="4:4">
      <c r="D52734"/>
    </row>
    <row r="52735" spans="4:4">
      <c r="D52735"/>
    </row>
    <row r="52736" spans="4:4">
      <c r="D52736"/>
    </row>
    <row r="52737" spans="4:4">
      <c r="D52737"/>
    </row>
    <row r="52738" spans="4:4">
      <c r="D52738"/>
    </row>
    <row r="52739" spans="4:4">
      <c r="D52739"/>
    </row>
    <row r="52740" spans="4:4">
      <c r="D52740"/>
    </row>
    <row r="52741" spans="4:4">
      <c r="D52741"/>
    </row>
    <row r="52742" spans="4:4">
      <c r="D52742"/>
    </row>
    <row r="52743" spans="4:4">
      <c r="D52743"/>
    </row>
    <row r="52744" spans="4:4">
      <c r="D52744"/>
    </row>
    <row r="52745" spans="4:4">
      <c r="D52745"/>
    </row>
    <row r="52746" spans="4:4">
      <c r="D52746"/>
    </row>
    <row r="52747" spans="4:4">
      <c r="D52747"/>
    </row>
    <row r="52748" spans="4:4">
      <c r="D52748"/>
    </row>
    <row r="52749" spans="4:4">
      <c r="D52749"/>
    </row>
    <row r="52750" spans="4:4">
      <c r="D52750"/>
    </row>
    <row r="52751" spans="4:4">
      <c r="D52751"/>
    </row>
    <row r="52752" spans="4:4">
      <c r="D52752"/>
    </row>
    <row r="52753" spans="4:4">
      <c r="D52753"/>
    </row>
    <row r="52754" spans="4:4">
      <c r="D52754"/>
    </row>
    <row r="52755" spans="4:4">
      <c r="D52755"/>
    </row>
    <row r="52756" spans="4:4">
      <c r="D52756"/>
    </row>
    <row r="52757" spans="4:4">
      <c r="D52757"/>
    </row>
    <row r="52758" spans="4:4">
      <c r="D52758"/>
    </row>
    <row r="52759" spans="4:4">
      <c r="D52759"/>
    </row>
    <row r="52760" spans="4:4">
      <c r="D52760"/>
    </row>
    <row r="52761" spans="4:4">
      <c r="D52761"/>
    </row>
    <row r="52762" spans="4:4">
      <c r="D52762"/>
    </row>
    <row r="52763" spans="4:4">
      <c r="D52763"/>
    </row>
    <row r="52764" spans="4:4">
      <c r="D52764"/>
    </row>
    <row r="52765" spans="4:4">
      <c r="D52765"/>
    </row>
    <row r="52766" spans="4:4">
      <c r="D52766"/>
    </row>
    <row r="52767" spans="4:4">
      <c r="D52767"/>
    </row>
    <row r="52768" spans="4:4">
      <c r="D52768"/>
    </row>
    <row r="52769" spans="4:4">
      <c r="D52769"/>
    </row>
    <row r="52770" spans="4:4">
      <c r="D52770"/>
    </row>
    <row r="52771" spans="4:4">
      <c r="D52771"/>
    </row>
    <row r="52772" spans="4:4">
      <c r="D52772"/>
    </row>
    <row r="52773" spans="4:4">
      <c r="D52773"/>
    </row>
    <row r="52774" spans="4:4">
      <c r="D52774"/>
    </row>
    <row r="52775" spans="4:4">
      <c r="D52775"/>
    </row>
    <row r="52776" spans="4:4">
      <c r="D52776"/>
    </row>
    <row r="52777" spans="4:4">
      <c r="D52777"/>
    </row>
    <row r="52778" spans="4:4">
      <c r="D52778"/>
    </row>
    <row r="52779" spans="4:4">
      <c r="D52779"/>
    </row>
    <row r="52780" spans="4:4">
      <c r="D52780"/>
    </row>
    <row r="52781" spans="4:4">
      <c r="D52781"/>
    </row>
    <row r="52782" spans="4:4">
      <c r="D52782"/>
    </row>
    <row r="52783" spans="4:4">
      <c r="D52783"/>
    </row>
    <row r="52784" spans="4:4">
      <c r="D52784"/>
    </row>
    <row r="52785" spans="4:4">
      <c r="D52785"/>
    </row>
    <row r="52786" spans="4:4">
      <c r="D52786"/>
    </row>
    <row r="52787" spans="4:4">
      <c r="D52787"/>
    </row>
    <row r="52788" spans="4:4">
      <c r="D52788"/>
    </row>
    <row r="52789" spans="4:4">
      <c r="D52789"/>
    </row>
    <row r="52790" spans="4:4">
      <c r="D52790"/>
    </row>
    <row r="52791" spans="4:4">
      <c r="D52791"/>
    </row>
    <row r="52792" spans="4:4">
      <c r="D52792"/>
    </row>
    <row r="52793" spans="4:4">
      <c r="D52793"/>
    </row>
    <row r="52794" spans="4:4">
      <c r="D52794"/>
    </row>
    <row r="52795" spans="4:4">
      <c r="D52795"/>
    </row>
    <row r="52796" spans="4:4">
      <c r="D52796"/>
    </row>
    <row r="52797" spans="4:4">
      <c r="D52797"/>
    </row>
    <row r="52798" spans="4:4">
      <c r="D52798"/>
    </row>
    <row r="52799" spans="4:4">
      <c r="D52799"/>
    </row>
    <row r="52800" spans="4:4">
      <c r="D52800"/>
    </row>
    <row r="52801" spans="4:4">
      <c r="D52801"/>
    </row>
    <row r="52802" spans="4:4">
      <c r="D52802"/>
    </row>
    <row r="52803" spans="4:4">
      <c r="D52803"/>
    </row>
    <row r="52804" spans="4:4">
      <c r="D52804"/>
    </row>
    <row r="52805" spans="4:4">
      <c r="D52805"/>
    </row>
    <row r="52806" spans="4:4">
      <c r="D52806"/>
    </row>
    <row r="52807" spans="4:4">
      <c r="D52807"/>
    </row>
    <row r="52808" spans="4:4">
      <c r="D52808"/>
    </row>
    <row r="52809" spans="4:4">
      <c r="D52809"/>
    </row>
    <row r="52810" spans="4:4">
      <c r="D52810"/>
    </row>
    <row r="52811" spans="4:4">
      <c r="D52811"/>
    </row>
    <row r="52812" spans="4:4">
      <c r="D52812"/>
    </row>
    <row r="52813" spans="4:4">
      <c r="D52813"/>
    </row>
    <row r="52814" spans="4:4">
      <c r="D52814"/>
    </row>
    <row r="52815" spans="4:4">
      <c r="D52815"/>
    </row>
    <row r="52816" spans="4:4">
      <c r="D52816"/>
    </row>
    <row r="52817" spans="4:4">
      <c r="D52817"/>
    </row>
    <row r="52818" spans="4:4">
      <c r="D52818"/>
    </row>
    <row r="52819" spans="4:4">
      <c r="D52819"/>
    </row>
    <row r="52820" spans="4:4">
      <c r="D52820"/>
    </row>
    <row r="52821" spans="4:4">
      <c r="D52821"/>
    </row>
    <row r="52822" spans="4:4">
      <c r="D52822"/>
    </row>
    <row r="52823" spans="4:4">
      <c r="D52823"/>
    </row>
    <row r="52824" spans="4:4">
      <c r="D52824"/>
    </row>
    <row r="52825" spans="4:4">
      <c r="D52825"/>
    </row>
    <row r="52826" spans="4:4">
      <c r="D52826"/>
    </row>
    <row r="52827" spans="4:4">
      <c r="D52827"/>
    </row>
    <row r="52828" spans="4:4">
      <c r="D52828"/>
    </row>
    <row r="52829" spans="4:4">
      <c r="D52829"/>
    </row>
    <row r="52830" spans="4:4">
      <c r="D52830"/>
    </row>
    <row r="52831" spans="4:4">
      <c r="D52831"/>
    </row>
    <row r="52832" spans="4:4">
      <c r="D52832"/>
    </row>
    <row r="52833" spans="4:4">
      <c r="D52833"/>
    </row>
    <row r="52834" spans="4:4">
      <c r="D52834"/>
    </row>
    <row r="52835" spans="4:4">
      <c r="D52835"/>
    </row>
    <row r="52836" spans="4:4">
      <c r="D52836"/>
    </row>
    <row r="52837" spans="4:4">
      <c r="D52837"/>
    </row>
    <row r="52838" spans="4:4">
      <c r="D52838"/>
    </row>
    <row r="52839" spans="4:4">
      <c r="D52839"/>
    </row>
    <row r="52840" spans="4:4">
      <c r="D52840"/>
    </row>
    <row r="52841" spans="4:4">
      <c r="D52841"/>
    </row>
    <row r="52842" spans="4:4">
      <c r="D52842"/>
    </row>
    <row r="52843" spans="4:4">
      <c r="D52843"/>
    </row>
    <row r="52844" spans="4:4">
      <c r="D52844"/>
    </row>
    <row r="52845" spans="4:4">
      <c r="D52845"/>
    </row>
    <row r="52846" spans="4:4">
      <c r="D52846"/>
    </row>
    <row r="52847" spans="4:4">
      <c r="D52847"/>
    </row>
    <row r="52848" spans="4:4">
      <c r="D52848"/>
    </row>
    <row r="52849" spans="4:4">
      <c r="D52849"/>
    </row>
    <row r="52850" spans="4:4">
      <c r="D52850"/>
    </row>
    <row r="52851" spans="4:4">
      <c r="D52851"/>
    </row>
    <row r="52852" spans="4:4">
      <c r="D52852"/>
    </row>
    <row r="52853" spans="4:4">
      <c r="D52853"/>
    </row>
    <row r="52854" spans="4:4">
      <c r="D52854"/>
    </row>
    <row r="52855" spans="4:4">
      <c r="D52855"/>
    </row>
    <row r="52856" spans="4:4">
      <c r="D52856"/>
    </row>
    <row r="52857" spans="4:4">
      <c r="D52857"/>
    </row>
    <row r="52858" spans="4:4">
      <c r="D52858"/>
    </row>
    <row r="52859" spans="4:4">
      <c r="D52859"/>
    </row>
    <row r="52860" spans="4:4">
      <c r="D52860"/>
    </row>
    <row r="52861" spans="4:4">
      <c r="D52861"/>
    </row>
    <row r="52862" spans="4:4">
      <c r="D52862"/>
    </row>
    <row r="52863" spans="4:4">
      <c r="D52863"/>
    </row>
    <row r="52864" spans="4:4">
      <c r="D52864"/>
    </row>
    <row r="52865" spans="4:4">
      <c r="D52865"/>
    </row>
    <row r="52866" spans="4:4">
      <c r="D52866"/>
    </row>
    <row r="52867" spans="4:4">
      <c r="D52867"/>
    </row>
    <row r="52868" spans="4:4">
      <c r="D52868"/>
    </row>
    <row r="52869" spans="4:4">
      <c r="D52869"/>
    </row>
    <row r="52870" spans="4:4">
      <c r="D52870"/>
    </row>
    <row r="52871" spans="4:4">
      <c r="D52871"/>
    </row>
    <row r="52872" spans="4:4">
      <c r="D52872"/>
    </row>
    <row r="52873" spans="4:4">
      <c r="D52873"/>
    </row>
    <row r="52874" spans="4:4">
      <c r="D52874"/>
    </row>
    <row r="52875" spans="4:4">
      <c r="D52875"/>
    </row>
    <row r="52876" spans="4:4">
      <c r="D52876"/>
    </row>
    <row r="52877" spans="4:4">
      <c r="D52877"/>
    </row>
    <row r="52878" spans="4:4">
      <c r="D52878"/>
    </row>
    <row r="52879" spans="4:4">
      <c r="D52879"/>
    </row>
    <row r="52880" spans="4:4">
      <c r="D52880"/>
    </row>
    <row r="52881" spans="4:4">
      <c r="D52881"/>
    </row>
    <row r="52882" spans="4:4">
      <c r="D52882"/>
    </row>
    <row r="52883" spans="4:4">
      <c r="D52883"/>
    </row>
    <row r="52884" spans="4:4">
      <c r="D52884"/>
    </row>
    <row r="52885" spans="4:4">
      <c r="D52885"/>
    </row>
    <row r="52886" spans="4:4">
      <c r="D52886"/>
    </row>
    <row r="52887" spans="4:4">
      <c r="D52887"/>
    </row>
    <row r="52888" spans="4:4">
      <c r="D52888"/>
    </row>
    <row r="52889" spans="4:4">
      <c r="D52889"/>
    </row>
    <row r="52890" spans="4:4">
      <c r="D52890"/>
    </row>
    <row r="52891" spans="4:4">
      <c r="D52891"/>
    </row>
    <row r="52892" spans="4:4">
      <c r="D52892"/>
    </row>
    <row r="52893" spans="4:4">
      <c r="D52893"/>
    </row>
    <row r="52894" spans="4:4">
      <c r="D52894"/>
    </row>
    <row r="52895" spans="4:4">
      <c r="D52895"/>
    </row>
    <row r="52896" spans="4:4">
      <c r="D52896"/>
    </row>
    <row r="52897" spans="4:4">
      <c r="D52897"/>
    </row>
    <row r="52898" spans="4:4">
      <c r="D52898"/>
    </row>
    <row r="52899" spans="4:4">
      <c r="D52899"/>
    </row>
    <row r="52900" spans="4:4">
      <c r="D52900"/>
    </row>
    <row r="52901" spans="4:4">
      <c r="D52901"/>
    </row>
    <row r="52902" spans="4:4">
      <c r="D52902"/>
    </row>
    <row r="52903" spans="4:4">
      <c r="D52903"/>
    </row>
    <row r="52904" spans="4:4">
      <c r="D52904"/>
    </row>
    <row r="52905" spans="4:4">
      <c r="D52905"/>
    </row>
    <row r="52906" spans="4:4">
      <c r="D52906"/>
    </row>
    <row r="52907" spans="4:4">
      <c r="D52907"/>
    </row>
    <row r="52908" spans="4:4">
      <c r="D52908"/>
    </row>
    <row r="52909" spans="4:4">
      <c r="D52909"/>
    </row>
    <row r="52910" spans="4:4">
      <c r="D52910"/>
    </row>
    <row r="52911" spans="4:4">
      <c r="D52911"/>
    </row>
    <row r="52912" spans="4:4">
      <c r="D52912"/>
    </row>
    <row r="52913" spans="4:4">
      <c r="D52913"/>
    </row>
    <row r="52914" spans="4:4">
      <c r="D52914"/>
    </row>
    <row r="52915" spans="4:4">
      <c r="D52915"/>
    </row>
    <row r="52916" spans="4:4">
      <c r="D52916"/>
    </row>
    <row r="52917" spans="4:4">
      <c r="D52917"/>
    </row>
    <row r="52918" spans="4:4">
      <c r="D52918"/>
    </row>
    <row r="52919" spans="4:4">
      <c r="D52919"/>
    </row>
    <row r="52920" spans="4:4">
      <c r="D52920"/>
    </row>
    <row r="52921" spans="4:4">
      <c r="D52921"/>
    </row>
    <row r="52922" spans="4:4">
      <c r="D52922"/>
    </row>
    <row r="52923" spans="4:4">
      <c r="D52923"/>
    </row>
    <row r="52924" spans="4:4">
      <c r="D52924"/>
    </row>
    <row r="52925" spans="4:4">
      <c r="D52925"/>
    </row>
    <row r="52926" spans="4:4">
      <c r="D52926"/>
    </row>
    <row r="52927" spans="4:4">
      <c r="D52927"/>
    </row>
    <row r="52928" spans="4:4">
      <c r="D52928"/>
    </row>
    <row r="52929" spans="4:4">
      <c r="D52929"/>
    </row>
    <row r="52930" spans="4:4">
      <c r="D52930"/>
    </row>
    <row r="52931" spans="4:4">
      <c r="D52931"/>
    </row>
    <row r="52932" spans="4:4">
      <c r="D52932"/>
    </row>
    <row r="52933" spans="4:4">
      <c r="D52933"/>
    </row>
    <row r="52934" spans="4:4">
      <c r="D52934"/>
    </row>
    <row r="52935" spans="4:4">
      <c r="D52935"/>
    </row>
    <row r="52936" spans="4:4">
      <c r="D52936"/>
    </row>
    <row r="52937" spans="4:4">
      <c r="D52937"/>
    </row>
    <row r="52938" spans="4:4">
      <c r="D52938"/>
    </row>
    <row r="52939" spans="4:4">
      <c r="D52939"/>
    </row>
    <row r="52940" spans="4:4">
      <c r="D52940"/>
    </row>
    <row r="52941" spans="4:4">
      <c r="D52941"/>
    </row>
    <row r="52942" spans="4:4">
      <c r="D52942"/>
    </row>
    <row r="52943" spans="4:4">
      <c r="D52943"/>
    </row>
    <row r="52944" spans="4:4">
      <c r="D52944"/>
    </row>
    <row r="52945" spans="4:4">
      <c r="D52945"/>
    </row>
    <row r="52946" spans="4:4">
      <c r="D52946"/>
    </row>
    <row r="52947" spans="4:4">
      <c r="D52947"/>
    </row>
    <row r="52948" spans="4:4">
      <c r="D52948"/>
    </row>
    <row r="52949" spans="4:4">
      <c r="D52949"/>
    </row>
    <row r="52950" spans="4:4">
      <c r="D52950"/>
    </row>
    <row r="52951" spans="4:4">
      <c r="D52951"/>
    </row>
    <row r="52952" spans="4:4">
      <c r="D52952"/>
    </row>
    <row r="52953" spans="4:4">
      <c r="D52953"/>
    </row>
    <row r="52954" spans="4:4">
      <c r="D52954"/>
    </row>
    <row r="52955" spans="4:4">
      <c r="D52955"/>
    </row>
    <row r="52956" spans="4:4">
      <c r="D52956"/>
    </row>
    <row r="52957" spans="4:4">
      <c r="D52957"/>
    </row>
    <row r="52958" spans="4:4">
      <c r="D52958"/>
    </row>
    <row r="52959" spans="4:4">
      <c r="D52959"/>
    </row>
    <row r="52960" spans="4:4">
      <c r="D52960"/>
    </row>
    <row r="52961" spans="4:4">
      <c r="D52961"/>
    </row>
    <row r="52962" spans="4:4">
      <c r="D52962"/>
    </row>
    <row r="52963" spans="4:4">
      <c r="D52963"/>
    </row>
    <row r="52964" spans="4:4">
      <c r="D52964"/>
    </row>
    <row r="52965" spans="4:4">
      <c r="D52965"/>
    </row>
    <row r="52966" spans="4:4">
      <c r="D52966"/>
    </row>
    <row r="52967" spans="4:4">
      <c r="D52967"/>
    </row>
    <row r="52968" spans="4:4">
      <c r="D52968"/>
    </row>
    <row r="52969" spans="4:4">
      <c r="D52969"/>
    </row>
    <row r="52970" spans="4:4">
      <c r="D52970"/>
    </row>
    <row r="52971" spans="4:4">
      <c r="D52971"/>
    </row>
    <row r="52972" spans="4:4">
      <c r="D52972"/>
    </row>
    <row r="52973" spans="4:4">
      <c r="D52973"/>
    </row>
    <row r="52974" spans="4:4">
      <c r="D52974"/>
    </row>
    <row r="52975" spans="4:4">
      <c r="D52975"/>
    </row>
    <row r="52976" spans="4:4">
      <c r="D52976"/>
    </row>
    <row r="52977" spans="4:4">
      <c r="D52977"/>
    </row>
    <row r="52978" spans="4:4">
      <c r="D52978"/>
    </row>
    <row r="52979" spans="4:4">
      <c r="D52979"/>
    </row>
    <row r="52980" spans="4:4">
      <c r="D52980"/>
    </row>
    <row r="52981" spans="4:4">
      <c r="D52981"/>
    </row>
    <row r="52982" spans="4:4">
      <c r="D52982"/>
    </row>
    <row r="52983" spans="4:4">
      <c r="D52983"/>
    </row>
    <row r="52984" spans="4:4">
      <c r="D52984"/>
    </row>
    <row r="52985" spans="4:4">
      <c r="D52985"/>
    </row>
    <row r="52986" spans="4:4">
      <c r="D52986"/>
    </row>
    <row r="52987" spans="4:4">
      <c r="D52987"/>
    </row>
    <row r="52988" spans="4:4">
      <c r="D52988"/>
    </row>
    <row r="52989" spans="4:4">
      <c r="D52989"/>
    </row>
    <row r="52990" spans="4:4">
      <c r="D52990"/>
    </row>
    <row r="52991" spans="4:4">
      <c r="D52991"/>
    </row>
    <row r="52992" spans="4:4">
      <c r="D52992"/>
    </row>
    <row r="52993" spans="4:4">
      <c r="D52993"/>
    </row>
    <row r="52994" spans="4:4">
      <c r="D52994"/>
    </row>
    <row r="52995" spans="4:4">
      <c r="D52995"/>
    </row>
    <row r="52996" spans="4:4">
      <c r="D52996"/>
    </row>
    <row r="52997" spans="4:4">
      <c r="D52997"/>
    </row>
    <row r="52998" spans="4:4">
      <c r="D52998"/>
    </row>
    <row r="52999" spans="4:4">
      <c r="D52999"/>
    </row>
    <row r="53000" spans="4:4">
      <c r="D53000"/>
    </row>
    <row r="53001" spans="4:4">
      <c r="D53001"/>
    </row>
    <row r="53002" spans="4:4">
      <c r="D53002"/>
    </row>
    <row r="53003" spans="4:4">
      <c r="D53003"/>
    </row>
    <row r="53004" spans="4:4">
      <c r="D53004"/>
    </row>
    <row r="53005" spans="4:4">
      <c r="D53005"/>
    </row>
    <row r="53006" spans="4:4">
      <c r="D53006"/>
    </row>
    <row r="53007" spans="4:4">
      <c r="D53007"/>
    </row>
    <row r="53008" spans="4:4">
      <c r="D53008"/>
    </row>
    <row r="53009" spans="4:4">
      <c r="D53009"/>
    </row>
    <row r="53010" spans="4:4">
      <c r="D53010"/>
    </row>
    <row r="53011" spans="4:4">
      <c r="D53011"/>
    </row>
    <row r="53012" spans="4:4">
      <c r="D53012"/>
    </row>
    <row r="53013" spans="4:4">
      <c r="D53013"/>
    </row>
    <row r="53014" spans="4:4">
      <c r="D53014"/>
    </row>
    <row r="53015" spans="4:4">
      <c r="D53015"/>
    </row>
    <row r="53016" spans="4:4">
      <c r="D53016"/>
    </row>
    <row r="53017" spans="4:4">
      <c r="D53017"/>
    </row>
    <row r="53018" spans="4:4">
      <c r="D53018"/>
    </row>
    <row r="53019" spans="4:4">
      <c r="D53019"/>
    </row>
    <row r="53020" spans="4:4">
      <c r="D53020"/>
    </row>
    <row r="53021" spans="4:4">
      <c r="D53021"/>
    </row>
    <row r="53022" spans="4:4">
      <c r="D53022"/>
    </row>
    <row r="53023" spans="4:4">
      <c r="D53023"/>
    </row>
    <row r="53024" spans="4:4">
      <c r="D53024"/>
    </row>
    <row r="53025" spans="4:4">
      <c r="D53025"/>
    </row>
    <row r="53026" spans="4:4">
      <c r="D53026"/>
    </row>
    <row r="53027" spans="4:4">
      <c r="D53027"/>
    </row>
    <row r="53028" spans="4:4">
      <c r="D53028"/>
    </row>
    <row r="53029" spans="4:4">
      <c r="D53029"/>
    </row>
    <row r="53030" spans="4:4">
      <c r="D53030"/>
    </row>
    <row r="53031" spans="4:4">
      <c r="D53031"/>
    </row>
    <row r="53032" spans="4:4">
      <c r="D53032"/>
    </row>
    <row r="53033" spans="4:4">
      <c r="D53033"/>
    </row>
    <row r="53034" spans="4:4">
      <c r="D53034"/>
    </row>
    <row r="53035" spans="4:4">
      <c r="D53035"/>
    </row>
    <row r="53036" spans="4:4">
      <c r="D53036"/>
    </row>
    <row r="53037" spans="4:4">
      <c r="D53037"/>
    </row>
    <row r="53038" spans="4:4">
      <c r="D53038"/>
    </row>
    <row r="53039" spans="4:4">
      <c r="D53039"/>
    </row>
    <row r="53040" spans="4:4">
      <c r="D53040"/>
    </row>
    <row r="53041" spans="4:4">
      <c r="D53041"/>
    </row>
    <row r="53042" spans="4:4">
      <c r="D53042"/>
    </row>
    <row r="53043" spans="4:4">
      <c r="D53043"/>
    </row>
    <row r="53044" spans="4:4">
      <c r="D53044"/>
    </row>
    <row r="53045" spans="4:4">
      <c r="D53045"/>
    </row>
    <row r="53046" spans="4:4">
      <c r="D53046"/>
    </row>
    <row r="53047" spans="4:4">
      <c r="D53047"/>
    </row>
    <row r="53048" spans="4:4">
      <c r="D53048"/>
    </row>
    <row r="53049" spans="4:4">
      <c r="D53049"/>
    </row>
    <row r="53050" spans="4:4">
      <c r="D53050"/>
    </row>
    <row r="53051" spans="4:4">
      <c r="D53051"/>
    </row>
    <row r="53052" spans="4:4">
      <c r="D53052"/>
    </row>
    <row r="53053" spans="4:4">
      <c r="D53053"/>
    </row>
    <row r="53054" spans="4:4">
      <c r="D53054"/>
    </row>
    <row r="53055" spans="4:4">
      <c r="D53055"/>
    </row>
    <row r="53056" spans="4:4">
      <c r="D53056"/>
    </row>
    <row r="53057" spans="4:4">
      <c r="D53057"/>
    </row>
    <row r="53058" spans="4:4">
      <c r="D53058"/>
    </row>
    <row r="53059" spans="4:4">
      <c r="D53059"/>
    </row>
    <row r="53060" spans="4:4">
      <c r="D53060"/>
    </row>
    <row r="53061" spans="4:4">
      <c r="D53061"/>
    </row>
    <row r="53062" spans="4:4">
      <c r="D53062"/>
    </row>
    <row r="53063" spans="4:4">
      <c r="D53063"/>
    </row>
    <row r="53064" spans="4:4">
      <c r="D53064"/>
    </row>
    <row r="53065" spans="4:4">
      <c r="D53065"/>
    </row>
    <row r="53066" spans="4:4">
      <c r="D53066"/>
    </row>
    <row r="53067" spans="4:4">
      <c r="D53067"/>
    </row>
    <row r="53068" spans="4:4">
      <c r="D53068"/>
    </row>
    <row r="53069" spans="4:4">
      <c r="D53069"/>
    </row>
    <row r="53070" spans="4:4">
      <c r="D53070"/>
    </row>
    <row r="53071" spans="4:4">
      <c r="D53071"/>
    </row>
    <row r="53072" spans="4:4">
      <c r="D53072"/>
    </row>
    <row r="53073" spans="4:4">
      <c r="D53073"/>
    </row>
    <row r="53074" spans="4:4">
      <c r="D53074"/>
    </row>
    <row r="53075" spans="4:4">
      <c r="D53075"/>
    </row>
    <row r="53076" spans="4:4">
      <c r="D53076"/>
    </row>
    <row r="53077" spans="4:4">
      <c r="D53077"/>
    </row>
    <row r="53078" spans="4:4">
      <c r="D53078"/>
    </row>
    <row r="53079" spans="4:4">
      <c r="D53079"/>
    </row>
    <row r="53080" spans="4:4">
      <c r="D53080"/>
    </row>
    <row r="53081" spans="4:4">
      <c r="D53081"/>
    </row>
    <row r="53082" spans="4:4">
      <c r="D53082"/>
    </row>
    <row r="53083" spans="4:4">
      <c r="D53083"/>
    </row>
    <row r="53084" spans="4:4">
      <c r="D53084"/>
    </row>
    <row r="53085" spans="4:4">
      <c r="D53085"/>
    </row>
    <row r="53086" spans="4:4">
      <c r="D53086"/>
    </row>
    <row r="53087" spans="4:4">
      <c r="D53087"/>
    </row>
    <row r="53088" spans="4:4">
      <c r="D53088"/>
    </row>
    <row r="53089" spans="4:4">
      <c r="D53089"/>
    </row>
    <row r="53090" spans="4:4">
      <c r="D53090"/>
    </row>
    <row r="53091" spans="4:4">
      <c r="D53091"/>
    </row>
    <row r="53092" spans="4:4">
      <c r="D53092"/>
    </row>
    <row r="53093" spans="4:4">
      <c r="D53093"/>
    </row>
    <row r="53094" spans="4:4">
      <c r="D53094"/>
    </row>
    <row r="53095" spans="4:4">
      <c r="D53095"/>
    </row>
    <row r="53096" spans="4:4">
      <c r="D53096"/>
    </row>
    <row r="53097" spans="4:4">
      <c r="D53097"/>
    </row>
    <row r="53098" spans="4:4">
      <c r="D53098"/>
    </row>
    <row r="53099" spans="4:4">
      <c r="D53099"/>
    </row>
    <row r="53100" spans="4:4">
      <c r="D53100"/>
    </row>
    <row r="53101" spans="4:4">
      <c r="D53101"/>
    </row>
    <row r="53102" spans="4:4">
      <c r="D53102"/>
    </row>
    <row r="53103" spans="4:4">
      <c r="D53103"/>
    </row>
    <row r="53104" spans="4:4">
      <c r="D53104"/>
    </row>
    <row r="53105" spans="4:4">
      <c r="D53105"/>
    </row>
    <row r="53106" spans="4:4">
      <c r="D53106"/>
    </row>
    <row r="53107" spans="4:4">
      <c r="D53107"/>
    </row>
    <row r="53108" spans="4:4">
      <c r="D53108"/>
    </row>
    <row r="53109" spans="4:4">
      <c r="D53109"/>
    </row>
    <row r="53110" spans="4:4">
      <c r="D53110"/>
    </row>
    <row r="53111" spans="4:4">
      <c r="D53111"/>
    </row>
    <row r="53112" spans="4:4">
      <c r="D53112"/>
    </row>
    <row r="53113" spans="4:4">
      <c r="D53113"/>
    </row>
    <row r="53114" spans="4:4">
      <c r="D53114"/>
    </row>
    <row r="53115" spans="4:4">
      <c r="D53115"/>
    </row>
    <row r="53116" spans="4:4">
      <c r="D53116"/>
    </row>
    <row r="53117" spans="4:4">
      <c r="D53117"/>
    </row>
    <row r="53118" spans="4:4">
      <c r="D53118"/>
    </row>
    <row r="53119" spans="4:4">
      <c r="D53119"/>
    </row>
    <row r="53120" spans="4:4">
      <c r="D53120"/>
    </row>
    <row r="53121" spans="4:4">
      <c r="D53121"/>
    </row>
    <row r="53122" spans="4:4">
      <c r="D53122"/>
    </row>
    <row r="53123" spans="4:4">
      <c r="D53123"/>
    </row>
    <row r="53124" spans="4:4">
      <c r="D53124"/>
    </row>
    <row r="53125" spans="4:4">
      <c r="D53125"/>
    </row>
    <row r="53126" spans="4:4">
      <c r="D53126"/>
    </row>
    <row r="53127" spans="4:4">
      <c r="D53127"/>
    </row>
    <row r="53128" spans="4:4">
      <c r="D53128"/>
    </row>
    <row r="53129" spans="4:4">
      <c r="D53129"/>
    </row>
    <row r="53130" spans="4:4">
      <c r="D53130"/>
    </row>
    <row r="53131" spans="4:4">
      <c r="D53131"/>
    </row>
    <row r="53132" spans="4:4">
      <c r="D53132"/>
    </row>
    <row r="53133" spans="4:4">
      <c r="D53133"/>
    </row>
    <row r="53134" spans="4:4">
      <c r="D53134"/>
    </row>
    <row r="53135" spans="4:4">
      <c r="D53135"/>
    </row>
    <row r="53136" spans="4:4">
      <c r="D53136"/>
    </row>
    <row r="53137" spans="4:4">
      <c r="D53137"/>
    </row>
    <row r="53138" spans="4:4">
      <c r="D53138"/>
    </row>
    <row r="53139" spans="4:4">
      <c r="D53139"/>
    </row>
    <row r="53140" spans="4:4">
      <c r="D53140"/>
    </row>
    <row r="53141" spans="4:4">
      <c r="D53141"/>
    </row>
    <row r="53142" spans="4:4">
      <c r="D53142"/>
    </row>
    <row r="53143" spans="4:4">
      <c r="D53143"/>
    </row>
    <row r="53144" spans="4:4">
      <c r="D53144"/>
    </row>
    <row r="53145" spans="4:4">
      <c r="D53145"/>
    </row>
    <row r="53146" spans="4:4">
      <c r="D53146"/>
    </row>
    <row r="53147" spans="4:4">
      <c r="D53147"/>
    </row>
    <row r="53148" spans="4:4">
      <c r="D53148"/>
    </row>
    <row r="53149" spans="4:4">
      <c r="D53149"/>
    </row>
    <row r="53150" spans="4:4">
      <c r="D53150"/>
    </row>
    <row r="53151" spans="4:4">
      <c r="D53151"/>
    </row>
    <row r="53152" spans="4:4">
      <c r="D53152"/>
    </row>
    <row r="53153" spans="4:4">
      <c r="D53153"/>
    </row>
    <row r="53154" spans="4:4">
      <c r="D53154"/>
    </row>
    <row r="53155" spans="4:4">
      <c r="D53155"/>
    </row>
    <row r="53156" spans="4:4">
      <c r="D53156"/>
    </row>
    <row r="53157" spans="4:4">
      <c r="D53157"/>
    </row>
    <row r="53158" spans="4:4">
      <c r="D53158"/>
    </row>
    <row r="53159" spans="4:4">
      <c r="D53159"/>
    </row>
    <row r="53160" spans="4:4">
      <c r="D53160"/>
    </row>
    <row r="53161" spans="4:4">
      <c r="D53161"/>
    </row>
    <row r="53162" spans="4:4">
      <c r="D53162"/>
    </row>
    <row r="53163" spans="4:4">
      <c r="D53163"/>
    </row>
    <row r="53164" spans="4:4">
      <c r="D53164"/>
    </row>
    <row r="53165" spans="4:4">
      <c r="D53165"/>
    </row>
    <row r="53166" spans="4:4">
      <c r="D53166"/>
    </row>
    <row r="53167" spans="4:4">
      <c r="D53167"/>
    </row>
    <row r="53168" spans="4:4">
      <c r="D53168"/>
    </row>
    <row r="53169" spans="4:4">
      <c r="D53169"/>
    </row>
    <row r="53170" spans="4:4">
      <c r="D53170"/>
    </row>
    <row r="53171" spans="4:4">
      <c r="D53171"/>
    </row>
    <row r="53172" spans="4:4">
      <c r="D53172"/>
    </row>
    <row r="53173" spans="4:4">
      <c r="D53173"/>
    </row>
    <row r="53174" spans="4:4">
      <c r="D53174"/>
    </row>
    <row r="53175" spans="4:4">
      <c r="D53175"/>
    </row>
    <row r="53176" spans="4:4">
      <c r="D53176"/>
    </row>
    <row r="53177" spans="4:4">
      <c r="D53177"/>
    </row>
    <row r="53178" spans="4:4">
      <c r="D53178"/>
    </row>
    <row r="53179" spans="4:4">
      <c r="D53179"/>
    </row>
    <row r="53180" spans="4:4">
      <c r="D53180"/>
    </row>
    <row r="53181" spans="4:4">
      <c r="D53181"/>
    </row>
    <row r="53182" spans="4:4">
      <c r="D53182"/>
    </row>
    <row r="53183" spans="4:4">
      <c r="D53183"/>
    </row>
    <row r="53184" spans="4:4">
      <c r="D53184"/>
    </row>
    <row r="53185" spans="4:4">
      <c r="D53185"/>
    </row>
    <row r="53186" spans="4:4">
      <c r="D53186"/>
    </row>
    <row r="53187" spans="4:4">
      <c r="D53187"/>
    </row>
    <row r="53188" spans="4:4">
      <c r="D53188"/>
    </row>
    <row r="53189" spans="4:4">
      <c r="D53189"/>
    </row>
    <row r="53190" spans="4:4">
      <c r="D53190"/>
    </row>
    <row r="53191" spans="4:4">
      <c r="D53191"/>
    </row>
    <row r="53192" spans="4:4">
      <c r="D53192"/>
    </row>
    <row r="53193" spans="4:4">
      <c r="D53193"/>
    </row>
    <row r="53194" spans="4:4">
      <c r="D53194"/>
    </row>
    <row r="53195" spans="4:4">
      <c r="D53195"/>
    </row>
    <row r="53196" spans="4:4">
      <c r="D53196"/>
    </row>
    <row r="53197" spans="4:4">
      <c r="D53197"/>
    </row>
    <row r="53198" spans="4:4">
      <c r="D53198"/>
    </row>
    <row r="53199" spans="4:4">
      <c r="D53199"/>
    </row>
    <row r="53200" spans="4:4">
      <c r="D53200"/>
    </row>
    <row r="53201" spans="4:4">
      <c r="D53201"/>
    </row>
    <row r="53202" spans="4:4">
      <c r="D53202"/>
    </row>
    <row r="53203" spans="4:4">
      <c r="D53203"/>
    </row>
    <row r="53204" spans="4:4">
      <c r="D53204"/>
    </row>
    <row r="53205" spans="4:4">
      <c r="D53205"/>
    </row>
    <row r="53206" spans="4:4">
      <c r="D53206"/>
    </row>
    <row r="53207" spans="4:4">
      <c r="D53207"/>
    </row>
    <row r="53208" spans="4:4">
      <c r="D53208"/>
    </row>
    <row r="53209" spans="4:4">
      <c r="D53209"/>
    </row>
    <row r="53210" spans="4:4">
      <c r="D53210"/>
    </row>
    <row r="53211" spans="4:4">
      <c r="D53211"/>
    </row>
    <row r="53212" spans="4:4">
      <c r="D53212"/>
    </row>
    <row r="53213" spans="4:4">
      <c r="D53213"/>
    </row>
    <row r="53214" spans="4:4">
      <c r="D53214"/>
    </row>
    <row r="53215" spans="4:4">
      <c r="D53215"/>
    </row>
    <row r="53216" spans="4:4">
      <c r="D53216"/>
    </row>
    <row r="53217" spans="4:4">
      <c r="D53217"/>
    </row>
    <row r="53218" spans="4:4">
      <c r="D53218"/>
    </row>
    <row r="53219" spans="4:4">
      <c r="D53219"/>
    </row>
    <row r="53220" spans="4:4">
      <c r="D53220"/>
    </row>
    <row r="53221" spans="4:4">
      <c r="D53221"/>
    </row>
    <row r="53222" spans="4:4">
      <c r="D53222"/>
    </row>
    <row r="53223" spans="4:4">
      <c r="D53223"/>
    </row>
    <row r="53224" spans="4:4">
      <c r="D53224"/>
    </row>
    <row r="53225" spans="4:4">
      <c r="D53225"/>
    </row>
    <row r="53226" spans="4:4">
      <c r="D53226"/>
    </row>
    <row r="53227" spans="4:4">
      <c r="D53227"/>
    </row>
    <row r="53228" spans="4:4">
      <c r="D53228"/>
    </row>
    <row r="53229" spans="4:4">
      <c r="D53229"/>
    </row>
    <row r="53230" spans="4:4">
      <c r="D53230"/>
    </row>
    <row r="53231" spans="4:4">
      <c r="D53231"/>
    </row>
    <row r="53232" spans="4:4">
      <c r="D53232"/>
    </row>
    <row r="53233" spans="4:4">
      <c r="D53233"/>
    </row>
    <row r="53234" spans="4:4">
      <c r="D53234"/>
    </row>
    <row r="53235" spans="4:4">
      <c r="D53235"/>
    </row>
    <row r="53236" spans="4:4">
      <c r="D53236"/>
    </row>
    <row r="53237" spans="4:4">
      <c r="D53237"/>
    </row>
    <row r="53238" spans="4:4">
      <c r="D53238"/>
    </row>
    <row r="53239" spans="4:4">
      <c r="D53239"/>
    </row>
    <row r="53240" spans="4:4">
      <c r="D53240"/>
    </row>
    <row r="53241" spans="4:4">
      <c r="D53241"/>
    </row>
    <row r="53242" spans="4:4">
      <c r="D53242"/>
    </row>
    <row r="53243" spans="4:4">
      <c r="D53243"/>
    </row>
    <row r="53244" spans="4:4">
      <c r="D53244"/>
    </row>
    <row r="53245" spans="4:4">
      <c r="D53245"/>
    </row>
    <row r="53246" spans="4:4">
      <c r="D53246"/>
    </row>
    <row r="53247" spans="4:4">
      <c r="D53247"/>
    </row>
    <row r="53248" spans="4:4">
      <c r="D53248"/>
    </row>
    <row r="53249" spans="4:4">
      <c r="D53249"/>
    </row>
    <row r="53250" spans="4:4">
      <c r="D53250"/>
    </row>
    <row r="53251" spans="4:4">
      <c r="D53251"/>
    </row>
    <row r="53252" spans="4:4">
      <c r="D53252"/>
    </row>
    <row r="53253" spans="4:4">
      <c r="D53253"/>
    </row>
    <row r="53254" spans="4:4">
      <c r="D53254"/>
    </row>
    <row r="53255" spans="4:4">
      <c r="D53255"/>
    </row>
    <row r="53256" spans="4:4">
      <c r="D53256"/>
    </row>
    <row r="53257" spans="4:4">
      <c r="D53257"/>
    </row>
    <row r="53258" spans="4:4">
      <c r="D53258"/>
    </row>
    <row r="53259" spans="4:4">
      <c r="D53259"/>
    </row>
    <row r="53260" spans="4:4">
      <c r="D53260"/>
    </row>
    <row r="53261" spans="4:4">
      <c r="D53261"/>
    </row>
    <row r="53262" spans="4:4">
      <c r="D53262"/>
    </row>
    <row r="53263" spans="4:4">
      <c r="D53263"/>
    </row>
    <row r="53264" spans="4:4">
      <c r="D53264"/>
    </row>
    <row r="53265" spans="4:4">
      <c r="D53265"/>
    </row>
    <row r="53266" spans="4:4">
      <c r="D53266"/>
    </row>
    <row r="53267" spans="4:4">
      <c r="D53267"/>
    </row>
    <row r="53268" spans="4:4">
      <c r="D53268"/>
    </row>
    <row r="53269" spans="4:4">
      <c r="D53269"/>
    </row>
    <row r="53270" spans="4:4">
      <c r="D53270"/>
    </row>
    <row r="53271" spans="4:4">
      <c r="D53271"/>
    </row>
    <row r="53272" spans="4:4">
      <c r="D53272"/>
    </row>
    <row r="53273" spans="4:4">
      <c r="D53273"/>
    </row>
    <row r="53274" spans="4:4">
      <c r="D53274"/>
    </row>
    <row r="53275" spans="4:4">
      <c r="D53275"/>
    </row>
    <row r="53276" spans="4:4">
      <c r="D53276"/>
    </row>
    <row r="53277" spans="4:4">
      <c r="D53277"/>
    </row>
    <row r="53278" spans="4:4">
      <c r="D53278"/>
    </row>
    <row r="53279" spans="4:4">
      <c r="D53279"/>
    </row>
    <row r="53280" spans="4:4">
      <c r="D53280"/>
    </row>
    <row r="53281" spans="4:4">
      <c r="D53281"/>
    </row>
    <row r="53282" spans="4:4">
      <c r="D53282"/>
    </row>
    <row r="53283" spans="4:4">
      <c r="D53283"/>
    </row>
    <row r="53284" spans="4:4">
      <c r="D53284"/>
    </row>
    <row r="53285" spans="4:4">
      <c r="D53285"/>
    </row>
    <row r="53286" spans="4:4">
      <c r="D53286"/>
    </row>
    <row r="53287" spans="4:4">
      <c r="D53287"/>
    </row>
    <row r="53288" spans="4:4">
      <c r="D53288"/>
    </row>
    <row r="53289" spans="4:4">
      <c r="D53289"/>
    </row>
    <row r="53290" spans="4:4">
      <c r="D53290"/>
    </row>
    <row r="53291" spans="4:4">
      <c r="D53291"/>
    </row>
    <row r="53292" spans="4:4">
      <c r="D53292"/>
    </row>
    <row r="53293" spans="4:4">
      <c r="D53293"/>
    </row>
    <row r="53294" spans="4:4">
      <c r="D53294"/>
    </row>
    <row r="53295" spans="4:4">
      <c r="D53295"/>
    </row>
    <row r="53296" spans="4:4">
      <c r="D53296"/>
    </row>
    <row r="53297" spans="4:4">
      <c r="D53297"/>
    </row>
    <row r="53298" spans="4:4">
      <c r="D53298"/>
    </row>
    <row r="53299" spans="4:4">
      <c r="D53299"/>
    </row>
    <row r="53300" spans="4:4">
      <c r="D53300"/>
    </row>
    <row r="53301" spans="4:4">
      <c r="D53301"/>
    </row>
    <row r="53302" spans="4:4">
      <c r="D53302"/>
    </row>
    <row r="53303" spans="4:4">
      <c r="D53303"/>
    </row>
    <row r="53304" spans="4:4">
      <c r="D53304"/>
    </row>
    <row r="53305" spans="4:4">
      <c r="D53305"/>
    </row>
    <row r="53306" spans="4:4">
      <c r="D53306"/>
    </row>
    <row r="53307" spans="4:4">
      <c r="D53307"/>
    </row>
    <row r="53308" spans="4:4">
      <c r="D53308"/>
    </row>
    <row r="53309" spans="4:4">
      <c r="D53309"/>
    </row>
    <row r="53310" spans="4:4">
      <c r="D53310"/>
    </row>
    <row r="53311" spans="4:4">
      <c r="D53311"/>
    </row>
    <row r="53312" spans="4:4">
      <c r="D53312"/>
    </row>
    <row r="53313" spans="4:4">
      <c r="D53313"/>
    </row>
    <row r="53314" spans="4:4">
      <c r="D53314"/>
    </row>
    <row r="53315" spans="4:4">
      <c r="D53315"/>
    </row>
    <row r="53316" spans="4:4">
      <c r="D53316"/>
    </row>
    <row r="53317" spans="4:4">
      <c r="D53317"/>
    </row>
    <row r="53318" spans="4:4">
      <c r="D53318"/>
    </row>
    <row r="53319" spans="4:4">
      <c r="D53319"/>
    </row>
    <row r="53320" spans="4:4">
      <c r="D53320"/>
    </row>
    <row r="53321" spans="4:4">
      <c r="D53321"/>
    </row>
    <row r="53322" spans="4:4">
      <c r="D53322"/>
    </row>
    <row r="53323" spans="4:4">
      <c r="D53323"/>
    </row>
    <row r="53324" spans="4:4">
      <c r="D53324"/>
    </row>
    <row r="53325" spans="4:4">
      <c r="D53325"/>
    </row>
    <row r="53326" spans="4:4">
      <c r="D53326"/>
    </row>
    <row r="53327" spans="4:4">
      <c r="D53327"/>
    </row>
    <row r="53328" spans="4:4">
      <c r="D53328"/>
    </row>
    <row r="53329" spans="4:4">
      <c r="D53329"/>
    </row>
    <row r="53330" spans="4:4">
      <c r="D53330"/>
    </row>
    <row r="53331" spans="4:4">
      <c r="D53331"/>
    </row>
    <row r="53332" spans="4:4">
      <c r="D53332"/>
    </row>
    <row r="53333" spans="4:4">
      <c r="D53333"/>
    </row>
    <row r="53334" spans="4:4">
      <c r="D53334"/>
    </row>
    <row r="53335" spans="4:4">
      <c r="D53335"/>
    </row>
    <row r="53336" spans="4:4">
      <c r="D53336"/>
    </row>
    <row r="53337" spans="4:4">
      <c r="D53337"/>
    </row>
    <row r="53338" spans="4:4">
      <c r="D53338"/>
    </row>
    <row r="53339" spans="4:4">
      <c r="D53339"/>
    </row>
    <row r="53340" spans="4:4">
      <c r="D53340"/>
    </row>
    <row r="53341" spans="4:4">
      <c r="D53341"/>
    </row>
    <row r="53342" spans="4:4">
      <c r="D53342"/>
    </row>
    <row r="53343" spans="4:4">
      <c r="D53343"/>
    </row>
    <row r="53344" spans="4:4">
      <c r="D53344"/>
    </row>
    <row r="53345" spans="4:4">
      <c r="D53345"/>
    </row>
    <row r="53346" spans="4:4">
      <c r="D53346"/>
    </row>
    <row r="53347" spans="4:4">
      <c r="D53347"/>
    </row>
    <row r="53348" spans="4:4">
      <c r="D53348"/>
    </row>
    <row r="53349" spans="4:4">
      <c r="D53349"/>
    </row>
    <row r="53350" spans="4:4">
      <c r="D53350"/>
    </row>
    <row r="53351" spans="4:4">
      <c r="D53351"/>
    </row>
    <row r="53352" spans="4:4">
      <c r="D53352"/>
    </row>
    <row r="53353" spans="4:4">
      <c r="D53353"/>
    </row>
    <row r="53354" spans="4:4">
      <c r="D53354"/>
    </row>
    <row r="53355" spans="4:4">
      <c r="D53355"/>
    </row>
    <row r="53356" spans="4:4">
      <c r="D53356"/>
    </row>
    <row r="53357" spans="4:4">
      <c r="D53357"/>
    </row>
    <row r="53358" spans="4:4">
      <c r="D53358"/>
    </row>
    <row r="53359" spans="4:4">
      <c r="D53359"/>
    </row>
    <row r="53360" spans="4:4">
      <c r="D53360"/>
    </row>
    <row r="53361" spans="4:4">
      <c r="D53361"/>
    </row>
    <row r="53362" spans="4:4">
      <c r="D53362"/>
    </row>
    <row r="53363" spans="4:4">
      <c r="D53363"/>
    </row>
    <row r="53364" spans="4:4">
      <c r="D53364"/>
    </row>
    <row r="53365" spans="4:4">
      <c r="D53365"/>
    </row>
    <row r="53366" spans="4:4">
      <c r="D53366"/>
    </row>
    <row r="53367" spans="4:4">
      <c r="D53367"/>
    </row>
    <row r="53368" spans="4:4">
      <c r="D53368"/>
    </row>
    <row r="53369" spans="4:4">
      <c r="D53369"/>
    </row>
    <row r="53370" spans="4:4">
      <c r="D53370"/>
    </row>
    <row r="53371" spans="4:4">
      <c r="D53371"/>
    </row>
    <row r="53372" spans="4:4">
      <c r="D53372"/>
    </row>
    <row r="53373" spans="4:4">
      <c r="D53373"/>
    </row>
    <row r="53374" spans="4:4">
      <c r="D53374"/>
    </row>
    <row r="53375" spans="4:4">
      <c r="D53375"/>
    </row>
    <row r="53376" spans="4:4">
      <c r="D53376"/>
    </row>
    <row r="53377" spans="4:4">
      <c r="D53377"/>
    </row>
    <row r="53378" spans="4:4">
      <c r="D53378"/>
    </row>
    <row r="53379" spans="4:4">
      <c r="D53379"/>
    </row>
    <row r="53380" spans="4:4">
      <c r="D53380"/>
    </row>
    <row r="53381" spans="4:4">
      <c r="D53381"/>
    </row>
    <row r="53382" spans="4:4">
      <c r="D53382"/>
    </row>
    <row r="53383" spans="4:4">
      <c r="D53383"/>
    </row>
    <row r="53384" spans="4:4">
      <c r="D53384"/>
    </row>
    <row r="53385" spans="4:4">
      <c r="D53385"/>
    </row>
    <row r="53386" spans="4:4">
      <c r="D53386"/>
    </row>
    <row r="53387" spans="4:4">
      <c r="D53387"/>
    </row>
    <row r="53388" spans="4:4">
      <c r="D53388"/>
    </row>
    <row r="53389" spans="4:4">
      <c r="D53389"/>
    </row>
    <row r="53390" spans="4:4">
      <c r="D53390"/>
    </row>
    <row r="53391" spans="4:4">
      <c r="D53391"/>
    </row>
    <row r="53392" spans="4:4">
      <c r="D53392"/>
    </row>
    <row r="53393" spans="4:4">
      <c r="D53393"/>
    </row>
    <row r="53394" spans="4:4">
      <c r="D53394"/>
    </row>
    <row r="53395" spans="4:4">
      <c r="D53395"/>
    </row>
    <row r="53396" spans="4:4">
      <c r="D53396"/>
    </row>
    <row r="53397" spans="4:4">
      <c r="D53397"/>
    </row>
    <row r="53398" spans="4:4">
      <c r="D53398"/>
    </row>
    <row r="53399" spans="4:4">
      <c r="D53399"/>
    </row>
    <row r="53400" spans="4:4">
      <c r="D53400"/>
    </row>
    <row r="53401" spans="4:4">
      <c r="D53401"/>
    </row>
    <row r="53402" spans="4:4">
      <c r="D53402"/>
    </row>
    <row r="53403" spans="4:4">
      <c r="D53403"/>
    </row>
    <row r="53404" spans="4:4">
      <c r="D53404"/>
    </row>
    <row r="53405" spans="4:4">
      <c r="D53405"/>
    </row>
    <row r="53406" spans="4:4">
      <c r="D53406"/>
    </row>
    <row r="53407" spans="4:4">
      <c r="D53407"/>
    </row>
    <row r="53408" spans="4:4">
      <c r="D53408"/>
    </row>
    <row r="53409" spans="4:4">
      <c r="D53409"/>
    </row>
    <row r="53410" spans="4:4">
      <c r="D53410"/>
    </row>
    <row r="53411" spans="4:4">
      <c r="D53411"/>
    </row>
    <row r="53412" spans="4:4">
      <c r="D53412"/>
    </row>
    <row r="53413" spans="4:4">
      <c r="D53413"/>
    </row>
    <row r="53414" spans="4:4">
      <c r="D53414"/>
    </row>
    <row r="53415" spans="4:4">
      <c r="D53415"/>
    </row>
    <row r="53416" spans="4:4">
      <c r="D53416"/>
    </row>
    <row r="53417" spans="4:4">
      <c r="D53417"/>
    </row>
    <row r="53418" spans="4:4">
      <c r="D53418"/>
    </row>
    <row r="53419" spans="4:4">
      <c r="D53419"/>
    </row>
    <row r="53420" spans="4:4">
      <c r="D53420"/>
    </row>
    <row r="53421" spans="4:4">
      <c r="D53421"/>
    </row>
    <row r="53422" spans="4:4">
      <c r="D53422"/>
    </row>
    <row r="53423" spans="4:4">
      <c r="D53423"/>
    </row>
    <row r="53424" spans="4:4">
      <c r="D53424"/>
    </row>
    <row r="53425" spans="4:4">
      <c r="D53425"/>
    </row>
    <row r="53426" spans="4:4">
      <c r="D53426"/>
    </row>
    <row r="53427" spans="4:4">
      <c r="D53427"/>
    </row>
    <row r="53428" spans="4:4">
      <c r="D53428"/>
    </row>
    <row r="53429" spans="4:4">
      <c r="D53429"/>
    </row>
    <row r="53430" spans="4:4">
      <c r="D53430"/>
    </row>
    <row r="53431" spans="4:4">
      <c r="D53431"/>
    </row>
    <row r="53432" spans="4:4">
      <c r="D53432"/>
    </row>
    <row r="53433" spans="4:4">
      <c r="D53433"/>
    </row>
    <row r="53434" spans="4:4">
      <c r="D53434"/>
    </row>
    <row r="53435" spans="4:4">
      <c r="D53435"/>
    </row>
    <row r="53436" spans="4:4">
      <c r="D53436"/>
    </row>
    <row r="53437" spans="4:4">
      <c r="D53437"/>
    </row>
    <row r="53438" spans="4:4">
      <c r="D53438"/>
    </row>
    <row r="53439" spans="4:4">
      <c r="D53439"/>
    </row>
    <row r="53440" spans="4:4">
      <c r="D53440"/>
    </row>
    <row r="53441" spans="4:4">
      <c r="D53441"/>
    </row>
    <row r="53442" spans="4:4">
      <c r="D53442"/>
    </row>
    <row r="53443" spans="4:4">
      <c r="D53443"/>
    </row>
    <row r="53444" spans="4:4">
      <c r="D53444"/>
    </row>
    <row r="53445" spans="4:4">
      <c r="D53445"/>
    </row>
    <row r="53446" spans="4:4">
      <c r="D53446"/>
    </row>
    <row r="53447" spans="4:4">
      <c r="D53447"/>
    </row>
    <row r="53448" spans="4:4">
      <c r="D53448"/>
    </row>
    <row r="53449" spans="4:4">
      <c r="D53449"/>
    </row>
    <row r="53450" spans="4:4">
      <c r="D53450"/>
    </row>
    <row r="53451" spans="4:4">
      <c r="D53451"/>
    </row>
    <row r="53452" spans="4:4">
      <c r="D53452"/>
    </row>
    <row r="53453" spans="4:4">
      <c r="D53453"/>
    </row>
    <row r="53454" spans="4:4">
      <c r="D53454"/>
    </row>
    <row r="53455" spans="4:4">
      <c r="D53455"/>
    </row>
    <row r="53456" spans="4:4">
      <c r="D53456"/>
    </row>
    <row r="53457" spans="4:4">
      <c r="D53457"/>
    </row>
    <row r="53458" spans="4:4">
      <c r="D53458"/>
    </row>
    <row r="53459" spans="4:4">
      <c r="D53459"/>
    </row>
    <row r="53460" spans="4:4">
      <c r="D53460"/>
    </row>
    <row r="53461" spans="4:4">
      <c r="D53461"/>
    </row>
    <row r="53462" spans="4:4">
      <c r="D53462"/>
    </row>
    <row r="53463" spans="4:4">
      <c r="D53463"/>
    </row>
    <row r="53464" spans="4:4">
      <c r="D53464"/>
    </row>
    <row r="53465" spans="4:4">
      <c r="D53465"/>
    </row>
    <row r="53466" spans="4:4">
      <c r="D53466"/>
    </row>
    <row r="53467" spans="4:4">
      <c r="D53467"/>
    </row>
    <row r="53468" spans="4:4">
      <c r="D53468"/>
    </row>
    <row r="53469" spans="4:4">
      <c r="D53469"/>
    </row>
    <row r="53470" spans="4:4">
      <c r="D53470"/>
    </row>
    <row r="53471" spans="4:4">
      <c r="D53471"/>
    </row>
    <row r="53472" spans="4:4">
      <c r="D53472"/>
    </row>
    <row r="53473" spans="4:4">
      <c r="D53473"/>
    </row>
    <row r="53474" spans="4:4">
      <c r="D53474"/>
    </row>
    <row r="53475" spans="4:4">
      <c r="D53475"/>
    </row>
    <row r="53476" spans="4:4">
      <c r="D53476"/>
    </row>
    <row r="53477" spans="4:4">
      <c r="D53477"/>
    </row>
    <row r="53478" spans="4:4">
      <c r="D53478"/>
    </row>
    <row r="53479" spans="4:4">
      <c r="D53479"/>
    </row>
    <row r="53480" spans="4:4">
      <c r="D53480"/>
    </row>
    <row r="53481" spans="4:4">
      <c r="D53481"/>
    </row>
    <row r="53482" spans="4:4">
      <c r="D53482"/>
    </row>
    <row r="53483" spans="4:4">
      <c r="D53483"/>
    </row>
    <row r="53484" spans="4:4">
      <c r="D53484"/>
    </row>
    <row r="53485" spans="4:4">
      <c r="D53485"/>
    </row>
    <row r="53486" spans="4:4">
      <c r="D53486"/>
    </row>
    <row r="53487" spans="4:4">
      <c r="D53487"/>
    </row>
    <row r="53488" spans="4:4">
      <c r="D53488"/>
    </row>
    <row r="53489" spans="4:4">
      <c r="D53489"/>
    </row>
    <row r="53490" spans="4:4">
      <c r="D53490"/>
    </row>
    <row r="53491" spans="4:4">
      <c r="D53491"/>
    </row>
    <row r="53492" spans="4:4">
      <c r="D53492"/>
    </row>
    <row r="53493" spans="4:4">
      <c r="D53493"/>
    </row>
    <row r="53494" spans="4:4">
      <c r="D53494"/>
    </row>
    <row r="53495" spans="4:4">
      <c r="D53495"/>
    </row>
    <row r="53496" spans="4:4">
      <c r="D53496"/>
    </row>
    <row r="53497" spans="4:4">
      <c r="D53497"/>
    </row>
    <row r="53498" spans="4:4">
      <c r="D53498"/>
    </row>
    <row r="53499" spans="4:4">
      <c r="D53499"/>
    </row>
    <row r="53500" spans="4:4">
      <c r="D53500"/>
    </row>
    <row r="53501" spans="4:4">
      <c r="D53501"/>
    </row>
    <row r="53502" spans="4:4">
      <c r="D53502"/>
    </row>
    <row r="53503" spans="4:4">
      <c r="D53503"/>
    </row>
    <row r="53504" spans="4:4">
      <c r="D53504"/>
    </row>
    <row r="53505" spans="4:4">
      <c r="D53505"/>
    </row>
    <row r="53506" spans="4:4">
      <c r="D53506"/>
    </row>
    <row r="53507" spans="4:4">
      <c r="D53507"/>
    </row>
    <row r="53508" spans="4:4">
      <c r="D53508"/>
    </row>
    <row r="53509" spans="4:4">
      <c r="D53509"/>
    </row>
    <row r="53510" spans="4:4">
      <c r="D53510"/>
    </row>
    <row r="53511" spans="4:4">
      <c r="D53511"/>
    </row>
    <row r="53512" spans="4:4">
      <c r="D53512"/>
    </row>
    <row r="53513" spans="4:4">
      <c r="D53513"/>
    </row>
    <row r="53514" spans="4:4">
      <c r="D53514"/>
    </row>
    <row r="53515" spans="4:4">
      <c r="D53515"/>
    </row>
    <row r="53516" spans="4:4">
      <c r="D53516"/>
    </row>
    <row r="53517" spans="4:4">
      <c r="D53517"/>
    </row>
    <row r="53518" spans="4:4">
      <c r="D53518"/>
    </row>
    <row r="53519" spans="4:4">
      <c r="D53519"/>
    </row>
    <row r="53520" spans="4:4">
      <c r="D53520"/>
    </row>
    <row r="53521" spans="4:4">
      <c r="D53521"/>
    </row>
    <row r="53522" spans="4:4">
      <c r="D53522"/>
    </row>
    <row r="53523" spans="4:4">
      <c r="D53523"/>
    </row>
    <row r="53524" spans="4:4">
      <c r="D53524"/>
    </row>
    <row r="53525" spans="4:4">
      <c r="D53525"/>
    </row>
    <row r="53526" spans="4:4">
      <c r="D53526"/>
    </row>
    <row r="53527" spans="4:4">
      <c r="D53527"/>
    </row>
    <row r="53528" spans="4:4">
      <c r="D53528"/>
    </row>
    <row r="53529" spans="4:4">
      <c r="D53529"/>
    </row>
    <row r="53530" spans="4:4">
      <c r="D53530"/>
    </row>
    <row r="53531" spans="4:4">
      <c r="D53531"/>
    </row>
    <row r="53532" spans="4:4">
      <c r="D53532"/>
    </row>
    <row r="53533" spans="4:4">
      <c r="D53533"/>
    </row>
    <row r="53534" spans="4:4">
      <c r="D53534"/>
    </row>
    <row r="53535" spans="4:4">
      <c r="D53535"/>
    </row>
    <row r="53536" spans="4:4">
      <c r="D53536"/>
    </row>
    <row r="53537" spans="4:4">
      <c r="D53537"/>
    </row>
    <row r="53538" spans="4:4">
      <c r="D53538"/>
    </row>
    <row r="53539" spans="4:4">
      <c r="D53539"/>
    </row>
    <row r="53540" spans="4:4">
      <c r="D53540"/>
    </row>
    <row r="53541" spans="4:4">
      <c r="D53541"/>
    </row>
    <row r="53542" spans="4:4">
      <c r="D53542"/>
    </row>
    <row r="53543" spans="4:4">
      <c r="D53543"/>
    </row>
    <row r="53544" spans="4:4">
      <c r="D53544"/>
    </row>
    <row r="53545" spans="4:4">
      <c r="D53545"/>
    </row>
    <row r="53546" spans="4:4">
      <c r="D53546"/>
    </row>
    <row r="53547" spans="4:4">
      <c r="D53547"/>
    </row>
    <row r="53548" spans="4:4">
      <c r="D53548"/>
    </row>
    <row r="53549" spans="4:4">
      <c r="D53549"/>
    </row>
    <row r="53550" spans="4:4">
      <c r="D53550"/>
    </row>
    <row r="53551" spans="4:4">
      <c r="D53551"/>
    </row>
    <row r="53552" spans="4:4">
      <c r="D53552"/>
    </row>
    <row r="53553" spans="4:4">
      <c r="D53553"/>
    </row>
    <row r="53554" spans="4:4">
      <c r="D53554"/>
    </row>
    <row r="53555" spans="4:4">
      <c r="D53555"/>
    </row>
    <row r="53556" spans="4:4">
      <c r="D53556"/>
    </row>
    <row r="53557" spans="4:4">
      <c r="D53557"/>
    </row>
    <row r="53558" spans="4:4">
      <c r="D53558"/>
    </row>
    <row r="53559" spans="4:4">
      <c r="D53559"/>
    </row>
    <row r="53560" spans="4:4">
      <c r="D53560"/>
    </row>
    <row r="53561" spans="4:4">
      <c r="D53561"/>
    </row>
    <row r="53562" spans="4:4">
      <c r="D53562"/>
    </row>
    <row r="53563" spans="4:4">
      <c r="D53563"/>
    </row>
    <row r="53564" spans="4:4">
      <c r="D53564"/>
    </row>
    <row r="53565" spans="4:4">
      <c r="D53565"/>
    </row>
    <row r="53566" spans="4:4">
      <c r="D53566"/>
    </row>
    <row r="53567" spans="4:4">
      <c r="D53567"/>
    </row>
    <row r="53568" spans="4:4">
      <c r="D53568"/>
    </row>
    <row r="53569" spans="4:4">
      <c r="D53569"/>
    </row>
    <row r="53570" spans="4:4">
      <c r="D53570"/>
    </row>
    <row r="53571" spans="4:4">
      <c r="D53571"/>
    </row>
    <row r="53572" spans="4:4">
      <c r="D53572"/>
    </row>
    <row r="53573" spans="4:4">
      <c r="D53573"/>
    </row>
    <row r="53574" spans="4:4">
      <c r="D53574"/>
    </row>
    <row r="53575" spans="4:4">
      <c r="D53575"/>
    </row>
    <row r="53576" spans="4:4">
      <c r="D53576"/>
    </row>
    <row r="53577" spans="4:4">
      <c r="D53577"/>
    </row>
    <row r="53578" spans="4:4">
      <c r="D53578"/>
    </row>
    <row r="53579" spans="4:4">
      <c r="D53579"/>
    </row>
    <row r="53580" spans="4:4">
      <c r="D53580"/>
    </row>
    <row r="53581" spans="4:4">
      <c r="D53581"/>
    </row>
    <row r="53582" spans="4:4">
      <c r="D53582"/>
    </row>
    <row r="53583" spans="4:4">
      <c r="D53583"/>
    </row>
    <row r="53584" spans="4:4">
      <c r="D53584"/>
    </row>
    <row r="53585" spans="4:4">
      <c r="D53585"/>
    </row>
    <row r="53586" spans="4:4">
      <c r="D53586"/>
    </row>
    <row r="53587" spans="4:4">
      <c r="D53587"/>
    </row>
    <row r="53588" spans="4:4">
      <c r="D53588"/>
    </row>
    <row r="53589" spans="4:4">
      <c r="D53589"/>
    </row>
    <row r="53590" spans="4:4">
      <c r="D53590"/>
    </row>
    <row r="53591" spans="4:4">
      <c r="D53591"/>
    </row>
    <row r="53592" spans="4:4">
      <c r="D53592"/>
    </row>
    <row r="53593" spans="4:4">
      <c r="D53593"/>
    </row>
    <row r="53594" spans="4:4">
      <c r="D53594"/>
    </row>
    <row r="53595" spans="4:4">
      <c r="D53595"/>
    </row>
    <row r="53596" spans="4:4">
      <c r="D53596"/>
    </row>
    <row r="53597" spans="4:4">
      <c r="D53597"/>
    </row>
    <row r="53598" spans="4:4">
      <c r="D53598"/>
    </row>
    <row r="53599" spans="4:4">
      <c r="D53599"/>
    </row>
    <row r="53600" spans="4:4">
      <c r="D53600"/>
    </row>
    <row r="53601" spans="4:4">
      <c r="D53601"/>
    </row>
    <row r="53602" spans="4:4">
      <c r="D53602"/>
    </row>
    <row r="53603" spans="4:4">
      <c r="D53603"/>
    </row>
    <row r="53604" spans="4:4">
      <c r="D53604"/>
    </row>
    <row r="53605" spans="4:4">
      <c r="D53605"/>
    </row>
    <row r="53606" spans="4:4">
      <c r="D53606"/>
    </row>
    <row r="53607" spans="4:4">
      <c r="D53607"/>
    </row>
    <row r="53608" spans="4:4">
      <c r="D53608"/>
    </row>
    <row r="53609" spans="4:4">
      <c r="D53609"/>
    </row>
    <row r="53610" spans="4:4">
      <c r="D53610"/>
    </row>
    <row r="53611" spans="4:4">
      <c r="D53611"/>
    </row>
    <row r="53612" spans="4:4">
      <c r="D53612"/>
    </row>
    <row r="53613" spans="4:4">
      <c r="D53613"/>
    </row>
    <row r="53614" spans="4:4">
      <c r="D53614"/>
    </row>
    <row r="53615" spans="4:4">
      <c r="D53615"/>
    </row>
    <row r="53616" spans="4:4">
      <c r="D53616"/>
    </row>
    <row r="53617" spans="4:4">
      <c r="D53617"/>
    </row>
    <row r="53618" spans="4:4">
      <c r="D53618"/>
    </row>
    <row r="53619" spans="4:4">
      <c r="D53619"/>
    </row>
    <row r="53620" spans="4:4">
      <c r="D53620"/>
    </row>
    <row r="53621" spans="4:4">
      <c r="D53621"/>
    </row>
    <row r="53622" spans="4:4">
      <c r="D53622"/>
    </row>
    <row r="53623" spans="4:4">
      <c r="D53623"/>
    </row>
    <row r="53624" spans="4:4">
      <c r="D53624"/>
    </row>
    <row r="53625" spans="4:4">
      <c r="D53625"/>
    </row>
    <row r="53626" spans="4:4">
      <c r="D53626"/>
    </row>
    <row r="53627" spans="4:4">
      <c r="D53627"/>
    </row>
    <row r="53628" spans="4:4">
      <c r="D53628"/>
    </row>
    <row r="53629" spans="4:4">
      <c r="D53629"/>
    </row>
    <row r="53630" spans="4:4">
      <c r="D53630"/>
    </row>
    <row r="53631" spans="4:4">
      <c r="D53631"/>
    </row>
    <row r="53632" spans="4:4">
      <c r="D53632"/>
    </row>
    <row r="53633" spans="4:4">
      <c r="D53633"/>
    </row>
    <row r="53634" spans="4:4">
      <c r="D53634"/>
    </row>
    <row r="53635" spans="4:4">
      <c r="D53635"/>
    </row>
    <row r="53636" spans="4:4">
      <c r="D53636"/>
    </row>
    <row r="53637" spans="4:4">
      <c r="D53637"/>
    </row>
    <row r="53638" spans="4:4">
      <c r="D53638"/>
    </row>
    <row r="53639" spans="4:4">
      <c r="D53639"/>
    </row>
    <row r="53640" spans="4:4">
      <c r="D53640"/>
    </row>
    <row r="53641" spans="4:4">
      <c r="D53641"/>
    </row>
    <row r="53642" spans="4:4">
      <c r="D53642"/>
    </row>
    <row r="53643" spans="4:4">
      <c r="D53643"/>
    </row>
    <row r="53644" spans="4:4">
      <c r="D53644"/>
    </row>
    <row r="53645" spans="4:4">
      <c r="D53645"/>
    </row>
    <row r="53646" spans="4:4">
      <c r="D53646"/>
    </row>
    <row r="53647" spans="4:4">
      <c r="D53647"/>
    </row>
    <row r="53648" spans="4:4">
      <c r="D53648"/>
    </row>
    <row r="53649" spans="4:4">
      <c r="D53649"/>
    </row>
    <row r="53650" spans="4:4">
      <c r="D53650"/>
    </row>
    <row r="53651" spans="4:4">
      <c r="D53651"/>
    </row>
    <row r="53652" spans="4:4">
      <c r="D53652"/>
    </row>
    <row r="53653" spans="4:4">
      <c r="D53653"/>
    </row>
    <row r="53654" spans="4:4">
      <c r="D53654"/>
    </row>
    <row r="53655" spans="4:4">
      <c r="D53655"/>
    </row>
    <row r="53656" spans="4:4">
      <c r="D53656"/>
    </row>
    <row r="53657" spans="4:4">
      <c r="D53657"/>
    </row>
    <row r="53658" spans="4:4">
      <c r="D53658"/>
    </row>
    <row r="53659" spans="4:4">
      <c r="D53659"/>
    </row>
    <row r="53660" spans="4:4">
      <c r="D53660"/>
    </row>
    <row r="53661" spans="4:4">
      <c r="D53661"/>
    </row>
    <row r="53662" spans="4:4">
      <c r="D53662"/>
    </row>
    <row r="53663" spans="4:4">
      <c r="D53663"/>
    </row>
    <row r="53664" spans="4:4">
      <c r="D53664"/>
    </row>
    <row r="53665" spans="4:4">
      <c r="D53665"/>
    </row>
    <row r="53666" spans="4:4">
      <c r="D53666"/>
    </row>
    <row r="53667" spans="4:4">
      <c r="D53667"/>
    </row>
    <row r="53668" spans="4:4">
      <c r="D53668"/>
    </row>
    <row r="53669" spans="4:4">
      <c r="D53669"/>
    </row>
    <row r="53670" spans="4:4">
      <c r="D53670"/>
    </row>
    <row r="53671" spans="4:4">
      <c r="D53671"/>
    </row>
    <row r="53672" spans="4:4">
      <c r="D53672"/>
    </row>
    <row r="53673" spans="4:4">
      <c r="D53673"/>
    </row>
    <row r="53674" spans="4:4">
      <c r="D53674"/>
    </row>
    <row r="53675" spans="4:4">
      <c r="D53675"/>
    </row>
    <row r="53676" spans="4:4">
      <c r="D53676"/>
    </row>
    <row r="53677" spans="4:4">
      <c r="D53677"/>
    </row>
    <row r="53678" spans="4:4">
      <c r="D53678"/>
    </row>
    <row r="53679" spans="4:4">
      <c r="D53679"/>
    </row>
    <row r="53680" spans="4:4">
      <c r="D53680"/>
    </row>
    <row r="53681" spans="4:4">
      <c r="D53681"/>
    </row>
    <row r="53682" spans="4:4">
      <c r="D53682"/>
    </row>
    <row r="53683" spans="4:4">
      <c r="D53683"/>
    </row>
    <row r="53684" spans="4:4">
      <c r="D53684"/>
    </row>
    <row r="53685" spans="4:4">
      <c r="D53685"/>
    </row>
    <row r="53686" spans="4:4">
      <c r="D53686"/>
    </row>
    <row r="53687" spans="4:4">
      <c r="D53687"/>
    </row>
    <row r="53688" spans="4:4">
      <c r="D53688"/>
    </row>
    <row r="53689" spans="4:4">
      <c r="D53689"/>
    </row>
    <row r="53690" spans="4:4">
      <c r="D53690"/>
    </row>
    <row r="53691" spans="4:4">
      <c r="D53691"/>
    </row>
    <row r="53692" spans="4:4">
      <c r="D53692"/>
    </row>
    <row r="53693" spans="4:4">
      <c r="D53693"/>
    </row>
    <row r="53694" spans="4:4">
      <c r="D53694"/>
    </row>
    <row r="53695" spans="4:4">
      <c r="D53695"/>
    </row>
    <row r="53696" spans="4:4">
      <c r="D53696"/>
    </row>
    <row r="53697" spans="4:4">
      <c r="D53697"/>
    </row>
    <row r="53698" spans="4:4">
      <c r="D53698"/>
    </row>
    <row r="53699" spans="4:4">
      <c r="D53699"/>
    </row>
    <row r="53700" spans="4:4">
      <c r="D53700"/>
    </row>
    <row r="53701" spans="4:4">
      <c r="D53701"/>
    </row>
    <row r="53702" spans="4:4">
      <c r="D53702"/>
    </row>
    <row r="53703" spans="4:4">
      <c r="D53703"/>
    </row>
    <row r="53704" spans="4:4">
      <c r="D53704"/>
    </row>
    <row r="53705" spans="4:4">
      <c r="D53705"/>
    </row>
    <row r="53706" spans="4:4">
      <c r="D53706"/>
    </row>
    <row r="53707" spans="4:4">
      <c r="D53707"/>
    </row>
    <row r="53708" spans="4:4">
      <c r="D53708"/>
    </row>
    <row r="53709" spans="4:4">
      <c r="D53709"/>
    </row>
    <row r="53710" spans="4:4">
      <c r="D53710"/>
    </row>
    <row r="53711" spans="4:4">
      <c r="D53711"/>
    </row>
    <row r="53712" spans="4:4">
      <c r="D53712"/>
    </row>
    <row r="53713" spans="4:4">
      <c r="D53713"/>
    </row>
    <row r="53714" spans="4:4">
      <c r="D53714"/>
    </row>
    <row r="53715" spans="4:4">
      <c r="D53715"/>
    </row>
    <row r="53716" spans="4:4">
      <c r="D53716"/>
    </row>
    <row r="53717" spans="4:4">
      <c r="D53717"/>
    </row>
    <row r="53718" spans="4:4">
      <c r="D53718"/>
    </row>
    <row r="53719" spans="4:4">
      <c r="D53719"/>
    </row>
    <row r="53720" spans="4:4">
      <c r="D53720"/>
    </row>
    <row r="53721" spans="4:4">
      <c r="D53721"/>
    </row>
    <row r="53722" spans="4:4">
      <c r="D53722"/>
    </row>
    <row r="53723" spans="4:4">
      <c r="D53723"/>
    </row>
    <row r="53724" spans="4:4">
      <c r="D53724"/>
    </row>
    <row r="53725" spans="4:4">
      <c r="D53725"/>
    </row>
    <row r="53726" spans="4:4">
      <c r="D53726"/>
    </row>
    <row r="53727" spans="4:4">
      <c r="D53727"/>
    </row>
    <row r="53728" spans="4:4">
      <c r="D53728"/>
    </row>
    <row r="53729" spans="4:4">
      <c r="D53729"/>
    </row>
    <row r="53730" spans="4:4">
      <c r="D53730"/>
    </row>
    <row r="53731" spans="4:4">
      <c r="D53731"/>
    </row>
    <row r="53732" spans="4:4">
      <c r="D53732"/>
    </row>
    <row r="53733" spans="4:4">
      <c r="D53733"/>
    </row>
    <row r="53734" spans="4:4">
      <c r="D53734"/>
    </row>
    <row r="53735" spans="4:4">
      <c r="D53735"/>
    </row>
    <row r="53736" spans="4:4">
      <c r="D53736"/>
    </row>
    <row r="53737" spans="4:4">
      <c r="D53737"/>
    </row>
    <row r="53738" spans="4:4">
      <c r="D53738"/>
    </row>
    <row r="53739" spans="4:4">
      <c r="D53739"/>
    </row>
    <row r="53740" spans="4:4">
      <c r="D53740"/>
    </row>
    <row r="53741" spans="4:4">
      <c r="D53741"/>
    </row>
    <row r="53742" spans="4:4">
      <c r="D53742"/>
    </row>
    <row r="53743" spans="4:4">
      <c r="D53743"/>
    </row>
    <row r="53744" spans="4:4">
      <c r="D53744"/>
    </row>
    <row r="53745" spans="4:4">
      <c r="D53745"/>
    </row>
    <row r="53746" spans="4:4">
      <c r="D53746"/>
    </row>
    <row r="53747" spans="4:4">
      <c r="D53747"/>
    </row>
    <row r="53748" spans="4:4">
      <c r="D53748"/>
    </row>
    <row r="53749" spans="4:4">
      <c r="D53749"/>
    </row>
    <row r="53750" spans="4:4">
      <c r="D53750"/>
    </row>
    <row r="53751" spans="4:4">
      <c r="D53751"/>
    </row>
    <row r="53752" spans="4:4">
      <c r="D53752"/>
    </row>
    <row r="53753" spans="4:4">
      <c r="D53753"/>
    </row>
    <row r="53754" spans="4:4">
      <c r="D53754"/>
    </row>
    <row r="53755" spans="4:4">
      <c r="D53755"/>
    </row>
    <row r="53756" spans="4:4">
      <c r="D53756"/>
    </row>
    <row r="53757" spans="4:4">
      <c r="D53757"/>
    </row>
    <row r="53758" spans="4:4">
      <c r="D53758"/>
    </row>
    <row r="53759" spans="4:4">
      <c r="D53759"/>
    </row>
    <row r="53760" spans="4:4">
      <c r="D53760"/>
    </row>
    <row r="53761" spans="4:4">
      <c r="D53761"/>
    </row>
    <row r="53762" spans="4:4">
      <c r="D53762"/>
    </row>
    <row r="53763" spans="4:4">
      <c r="D53763"/>
    </row>
    <row r="53764" spans="4:4">
      <c r="D53764"/>
    </row>
    <row r="53765" spans="4:4">
      <c r="D53765"/>
    </row>
    <row r="53766" spans="4:4">
      <c r="D53766"/>
    </row>
    <row r="53767" spans="4:4">
      <c r="D53767"/>
    </row>
    <row r="53768" spans="4:4">
      <c r="D53768"/>
    </row>
    <row r="53769" spans="4:4">
      <c r="D53769"/>
    </row>
    <row r="53770" spans="4:4">
      <c r="D53770"/>
    </row>
    <row r="53771" spans="4:4">
      <c r="D53771"/>
    </row>
    <row r="53772" spans="4:4">
      <c r="D53772"/>
    </row>
    <row r="53773" spans="4:4">
      <c r="D53773"/>
    </row>
    <row r="53774" spans="4:4">
      <c r="D53774"/>
    </row>
    <row r="53775" spans="4:4">
      <c r="D53775"/>
    </row>
    <row r="53776" spans="4:4">
      <c r="D53776"/>
    </row>
    <row r="53777" spans="4:4">
      <c r="D53777"/>
    </row>
    <row r="53778" spans="4:4">
      <c r="D53778"/>
    </row>
    <row r="53779" spans="4:4">
      <c r="D53779"/>
    </row>
    <row r="53780" spans="4:4">
      <c r="D53780"/>
    </row>
    <row r="53781" spans="4:4">
      <c r="D53781"/>
    </row>
    <row r="53782" spans="4:4">
      <c r="D53782"/>
    </row>
    <row r="53783" spans="4:4">
      <c r="D53783"/>
    </row>
    <row r="53784" spans="4:4">
      <c r="D53784"/>
    </row>
    <row r="53785" spans="4:4">
      <c r="D53785"/>
    </row>
    <row r="53786" spans="4:4">
      <c r="D53786"/>
    </row>
    <row r="53787" spans="4:4">
      <c r="D53787"/>
    </row>
    <row r="53788" spans="4:4">
      <c r="D53788"/>
    </row>
    <row r="53789" spans="4:4">
      <c r="D53789"/>
    </row>
    <row r="53790" spans="4:4">
      <c r="D53790"/>
    </row>
    <row r="53791" spans="4:4">
      <c r="D53791"/>
    </row>
    <row r="53792" spans="4:4">
      <c r="D53792"/>
    </row>
    <row r="53793" spans="4:4">
      <c r="D53793"/>
    </row>
    <row r="53794" spans="4:4">
      <c r="D53794"/>
    </row>
    <row r="53795" spans="4:4">
      <c r="D53795"/>
    </row>
    <row r="53796" spans="4:4">
      <c r="D53796"/>
    </row>
    <row r="53797" spans="4:4">
      <c r="D53797"/>
    </row>
    <row r="53798" spans="4:4">
      <c r="D53798"/>
    </row>
    <row r="53799" spans="4:4">
      <c r="D53799"/>
    </row>
    <row r="53800" spans="4:4">
      <c r="D53800"/>
    </row>
    <row r="53801" spans="4:4">
      <c r="D53801"/>
    </row>
    <row r="53802" spans="4:4">
      <c r="D53802"/>
    </row>
    <row r="53803" spans="4:4">
      <c r="D53803"/>
    </row>
    <row r="53804" spans="4:4">
      <c r="D53804"/>
    </row>
    <row r="53805" spans="4:4">
      <c r="D53805"/>
    </row>
    <row r="53806" spans="4:4">
      <c r="D53806"/>
    </row>
    <row r="53807" spans="4:4">
      <c r="D53807"/>
    </row>
    <row r="53808" spans="4:4">
      <c r="D53808"/>
    </row>
    <row r="53809" spans="4:4">
      <c r="D53809"/>
    </row>
    <row r="53810" spans="4:4">
      <c r="D53810"/>
    </row>
    <row r="53811" spans="4:4">
      <c r="D53811"/>
    </row>
    <row r="53812" spans="4:4">
      <c r="D53812"/>
    </row>
    <row r="53813" spans="4:4">
      <c r="D53813"/>
    </row>
    <row r="53814" spans="4:4">
      <c r="D53814"/>
    </row>
    <row r="53815" spans="4:4">
      <c r="D53815"/>
    </row>
    <row r="53816" spans="4:4">
      <c r="D53816"/>
    </row>
    <row r="53817" spans="4:4">
      <c r="D53817"/>
    </row>
    <row r="53818" spans="4:4">
      <c r="D53818"/>
    </row>
    <row r="53819" spans="4:4">
      <c r="D53819"/>
    </row>
    <row r="53820" spans="4:4">
      <c r="D53820"/>
    </row>
    <row r="53821" spans="4:4">
      <c r="D53821"/>
    </row>
    <row r="53822" spans="4:4">
      <c r="D53822"/>
    </row>
    <row r="53823" spans="4:4">
      <c r="D53823"/>
    </row>
    <row r="53824" spans="4:4">
      <c r="D53824"/>
    </row>
    <row r="53825" spans="4:4">
      <c r="D53825"/>
    </row>
    <row r="53826" spans="4:4">
      <c r="D53826"/>
    </row>
    <row r="53827" spans="4:4">
      <c r="D53827"/>
    </row>
    <row r="53828" spans="4:4">
      <c r="D53828"/>
    </row>
    <row r="53829" spans="4:4">
      <c r="D53829"/>
    </row>
    <row r="53830" spans="4:4">
      <c r="D53830"/>
    </row>
    <row r="53831" spans="4:4">
      <c r="D53831"/>
    </row>
    <row r="53832" spans="4:4">
      <c r="D53832"/>
    </row>
    <row r="53833" spans="4:4">
      <c r="D53833"/>
    </row>
    <row r="53834" spans="4:4">
      <c r="D53834"/>
    </row>
    <row r="53835" spans="4:4">
      <c r="D53835"/>
    </row>
    <row r="53836" spans="4:4">
      <c r="D53836"/>
    </row>
    <row r="53837" spans="4:4">
      <c r="D53837"/>
    </row>
    <row r="53838" spans="4:4">
      <c r="D53838"/>
    </row>
    <row r="53839" spans="4:4">
      <c r="D53839"/>
    </row>
    <row r="53840" spans="4:4">
      <c r="D53840"/>
    </row>
    <row r="53841" spans="4:4">
      <c r="D53841"/>
    </row>
    <row r="53842" spans="4:4">
      <c r="D53842"/>
    </row>
    <row r="53843" spans="4:4">
      <c r="D53843"/>
    </row>
    <row r="53844" spans="4:4">
      <c r="D53844"/>
    </row>
    <row r="53845" spans="4:4">
      <c r="D53845"/>
    </row>
    <row r="53846" spans="4:4">
      <c r="D53846"/>
    </row>
    <row r="53847" spans="4:4">
      <c r="D53847"/>
    </row>
    <row r="53848" spans="4:4">
      <c r="D53848"/>
    </row>
    <row r="53849" spans="4:4">
      <c r="D53849"/>
    </row>
    <row r="53850" spans="4:4">
      <c r="D53850"/>
    </row>
    <row r="53851" spans="4:4">
      <c r="D53851"/>
    </row>
    <row r="53852" spans="4:4">
      <c r="D53852"/>
    </row>
    <row r="53853" spans="4:4">
      <c r="D53853"/>
    </row>
    <row r="53854" spans="4:4">
      <c r="D53854"/>
    </row>
    <row r="53855" spans="4:4">
      <c r="D53855"/>
    </row>
    <row r="53856" spans="4:4">
      <c r="D53856"/>
    </row>
    <row r="53857" spans="4:4">
      <c r="D53857"/>
    </row>
    <row r="53858" spans="4:4">
      <c r="D53858"/>
    </row>
    <row r="53859" spans="4:4">
      <c r="D53859"/>
    </row>
    <row r="53860" spans="4:4">
      <c r="D53860"/>
    </row>
    <row r="53861" spans="4:4">
      <c r="D53861"/>
    </row>
    <row r="53862" spans="4:4">
      <c r="D53862"/>
    </row>
    <row r="53863" spans="4:4">
      <c r="D53863"/>
    </row>
    <row r="53864" spans="4:4">
      <c r="D53864"/>
    </row>
    <row r="53865" spans="4:4">
      <c r="D53865"/>
    </row>
    <row r="53866" spans="4:4">
      <c r="D53866"/>
    </row>
    <row r="53867" spans="4:4">
      <c r="D53867"/>
    </row>
    <row r="53868" spans="4:4">
      <c r="D53868"/>
    </row>
    <row r="53869" spans="4:4">
      <c r="D53869"/>
    </row>
    <row r="53870" spans="4:4">
      <c r="D53870"/>
    </row>
    <row r="53871" spans="4:4">
      <c r="D53871"/>
    </row>
    <row r="53872" spans="4:4">
      <c r="D53872"/>
    </row>
    <row r="53873" spans="4:4">
      <c r="D53873"/>
    </row>
    <row r="53874" spans="4:4">
      <c r="D53874"/>
    </row>
    <row r="53875" spans="4:4">
      <c r="D53875"/>
    </row>
    <row r="53876" spans="4:4">
      <c r="D53876"/>
    </row>
    <row r="53877" spans="4:4">
      <c r="D53877"/>
    </row>
    <row r="53878" spans="4:4">
      <c r="D53878"/>
    </row>
    <row r="53879" spans="4:4">
      <c r="D53879"/>
    </row>
    <row r="53880" spans="4:4">
      <c r="D53880"/>
    </row>
    <row r="53881" spans="4:4">
      <c r="D53881"/>
    </row>
    <row r="53882" spans="4:4">
      <c r="D53882"/>
    </row>
    <row r="53883" spans="4:4">
      <c r="D53883"/>
    </row>
    <row r="53884" spans="4:4">
      <c r="D53884"/>
    </row>
    <row r="53885" spans="4:4">
      <c r="D53885"/>
    </row>
    <row r="53886" spans="4:4">
      <c r="D53886"/>
    </row>
    <row r="53887" spans="4:4">
      <c r="D53887"/>
    </row>
    <row r="53888" spans="4:4">
      <c r="D53888"/>
    </row>
    <row r="53889" spans="4:4">
      <c r="D53889"/>
    </row>
    <row r="53890" spans="4:4">
      <c r="D53890"/>
    </row>
    <row r="53891" spans="4:4">
      <c r="D53891"/>
    </row>
    <row r="53892" spans="4:4">
      <c r="D53892"/>
    </row>
    <row r="53893" spans="4:4">
      <c r="D53893"/>
    </row>
    <row r="53894" spans="4:4">
      <c r="D53894"/>
    </row>
    <row r="53895" spans="4:4">
      <c r="D53895"/>
    </row>
    <row r="53896" spans="4:4">
      <c r="D53896"/>
    </row>
    <row r="53897" spans="4:4">
      <c r="D53897"/>
    </row>
    <row r="53898" spans="4:4">
      <c r="D53898"/>
    </row>
    <row r="53899" spans="4:4">
      <c r="D53899"/>
    </row>
    <row r="53900" spans="4:4">
      <c r="D53900"/>
    </row>
    <row r="53901" spans="4:4">
      <c r="D53901"/>
    </row>
    <row r="53902" spans="4:4">
      <c r="D53902"/>
    </row>
    <row r="53903" spans="4:4">
      <c r="D53903"/>
    </row>
    <row r="53904" spans="4:4">
      <c r="D53904"/>
    </row>
    <row r="53905" spans="4:4">
      <c r="D53905"/>
    </row>
    <row r="53906" spans="4:4">
      <c r="D53906"/>
    </row>
    <row r="53907" spans="4:4">
      <c r="D53907"/>
    </row>
    <row r="53908" spans="4:4">
      <c r="D53908"/>
    </row>
    <row r="53909" spans="4:4">
      <c r="D53909"/>
    </row>
    <row r="53910" spans="4:4">
      <c r="D53910"/>
    </row>
    <row r="53911" spans="4:4">
      <c r="D53911"/>
    </row>
    <row r="53912" spans="4:4">
      <c r="D53912"/>
    </row>
    <row r="53913" spans="4:4">
      <c r="D53913"/>
    </row>
    <row r="53914" spans="4:4">
      <c r="D53914"/>
    </row>
    <row r="53915" spans="4:4">
      <c r="D53915"/>
    </row>
    <row r="53916" spans="4:4">
      <c r="D53916"/>
    </row>
    <row r="53917" spans="4:4">
      <c r="D53917"/>
    </row>
    <row r="53918" spans="4:4">
      <c r="D53918"/>
    </row>
    <row r="53919" spans="4:4">
      <c r="D53919"/>
    </row>
    <row r="53920" spans="4:4">
      <c r="D53920"/>
    </row>
    <row r="53921" spans="4:4">
      <c r="D53921"/>
    </row>
    <row r="53922" spans="4:4">
      <c r="D53922"/>
    </row>
    <row r="53923" spans="4:4">
      <c r="D53923"/>
    </row>
    <row r="53924" spans="4:4">
      <c r="D53924"/>
    </row>
    <row r="53925" spans="4:4">
      <c r="D53925"/>
    </row>
    <row r="53926" spans="4:4">
      <c r="D53926"/>
    </row>
    <row r="53927" spans="4:4">
      <c r="D53927"/>
    </row>
    <row r="53928" spans="4:4">
      <c r="D53928"/>
    </row>
    <row r="53929" spans="4:4">
      <c r="D53929"/>
    </row>
    <row r="53930" spans="4:4">
      <c r="D53930"/>
    </row>
    <row r="53931" spans="4:4">
      <c r="D53931"/>
    </row>
    <row r="53932" spans="4:4">
      <c r="D53932"/>
    </row>
    <row r="53933" spans="4:4">
      <c r="D53933"/>
    </row>
    <row r="53934" spans="4:4">
      <c r="D53934"/>
    </row>
    <row r="53935" spans="4:4">
      <c r="D53935"/>
    </row>
    <row r="53936" spans="4:4">
      <c r="D53936"/>
    </row>
    <row r="53937" spans="4:4">
      <c r="D53937"/>
    </row>
    <row r="53938" spans="4:4">
      <c r="D53938"/>
    </row>
    <row r="53939" spans="4:4">
      <c r="D53939"/>
    </row>
    <row r="53940" spans="4:4">
      <c r="D53940"/>
    </row>
    <row r="53941" spans="4:4">
      <c r="D53941"/>
    </row>
    <row r="53942" spans="4:4">
      <c r="D53942"/>
    </row>
    <row r="53943" spans="4:4">
      <c r="D53943"/>
    </row>
    <row r="53944" spans="4:4">
      <c r="D53944"/>
    </row>
    <row r="53945" spans="4:4">
      <c r="D53945"/>
    </row>
    <row r="53946" spans="4:4">
      <c r="D53946"/>
    </row>
    <row r="53947" spans="4:4">
      <c r="D53947"/>
    </row>
    <row r="53948" spans="4:4">
      <c r="D53948"/>
    </row>
    <row r="53949" spans="4:4">
      <c r="D53949"/>
    </row>
    <row r="53950" spans="4:4">
      <c r="D53950"/>
    </row>
    <row r="53951" spans="4:4">
      <c r="D53951"/>
    </row>
    <row r="53952" spans="4:4">
      <c r="D53952"/>
    </row>
    <row r="53953" spans="4:4">
      <c r="D53953"/>
    </row>
    <row r="53954" spans="4:4">
      <c r="D53954"/>
    </row>
    <row r="53955" spans="4:4">
      <c r="D53955"/>
    </row>
    <row r="53956" spans="4:4">
      <c r="D53956"/>
    </row>
    <row r="53957" spans="4:4">
      <c r="D53957"/>
    </row>
    <row r="53958" spans="4:4">
      <c r="D53958"/>
    </row>
    <row r="53959" spans="4:4">
      <c r="D53959"/>
    </row>
    <row r="53960" spans="4:4">
      <c r="D53960"/>
    </row>
    <row r="53961" spans="4:4">
      <c r="D53961"/>
    </row>
    <row r="53962" spans="4:4">
      <c r="D53962"/>
    </row>
    <row r="53963" spans="4:4">
      <c r="D53963"/>
    </row>
    <row r="53964" spans="4:4">
      <c r="D53964"/>
    </row>
    <row r="53965" spans="4:4">
      <c r="D53965"/>
    </row>
    <row r="53966" spans="4:4">
      <c r="D53966"/>
    </row>
    <row r="53967" spans="4:4">
      <c r="D53967"/>
    </row>
    <row r="53968" spans="4:4">
      <c r="D53968"/>
    </row>
    <row r="53969" spans="4:4">
      <c r="D53969"/>
    </row>
    <row r="53970" spans="4:4">
      <c r="D53970"/>
    </row>
    <row r="53971" spans="4:4">
      <c r="D53971"/>
    </row>
    <row r="53972" spans="4:4">
      <c r="D53972"/>
    </row>
    <row r="53973" spans="4:4">
      <c r="D53973"/>
    </row>
    <row r="53974" spans="4:4">
      <c r="D53974"/>
    </row>
    <row r="53975" spans="4:4">
      <c r="D53975"/>
    </row>
    <row r="53976" spans="4:4">
      <c r="D53976"/>
    </row>
    <row r="53977" spans="4:4">
      <c r="D53977"/>
    </row>
    <row r="53978" spans="4:4">
      <c r="D53978"/>
    </row>
    <row r="53979" spans="4:4">
      <c r="D53979"/>
    </row>
    <row r="53980" spans="4:4">
      <c r="D53980"/>
    </row>
    <row r="53981" spans="4:4">
      <c r="D53981"/>
    </row>
    <row r="53982" spans="4:4">
      <c r="D53982"/>
    </row>
    <row r="53983" spans="4:4">
      <c r="D53983"/>
    </row>
    <row r="53984" spans="4:4">
      <c r="D53984"/>
    </row>
    <row r="53985" spans="4:4">
      <c r="D53985"/>
    </row>
    <row r="53986" spans="4:4">
      <c r="D53986"/>
    </row>
    <row r="53987" spans="4:4">
      <c r="D53987"/>
    </row>
    <row r="53988" spans="4:4">
      <c r="D53988"/>
    </row>
    <row r="53989" spans="4:4">
      <c r="D53989"/>
    </row>
    <row r="53990" spans="4:4">
      <c r="D53990"/>
    </row>
    <row r="53991" spans="4:4">
      <c r="D53991"/>
    </row>
    <row r="53992" spans="4:4">
      <c r="D53992"/>
    </row>
    <row r="53993" spans="4:4">
      <c r="D53993"/>
    </row>
    <row r="53994" spans="4:4">
      <c r="D53994"/>
    </row>
    <row r="53995" spans="4:4">
      <c r="D53995"/>
    </row>
    <row r="53996" spans="4:4">
      <c r="D53996"/>
    </row>
    <row r="53997" spans="4:4">
      <c r="D53997"/>
    </row>
    <row r="53998" spans="4:4">
      <c r="D53998"/>
    </row>
    <row r="53999" spans="4:4">
      <c r="D53999"/>
    </row>
    <row r="54000" spans="4:4">
      <c r="D54000"/>
    </row>
    <row r="54001" spans="4:4">
      <c r="D54001"/>
    </row>
    <row r="54002" spans="4:4">
      <c r="D54002"/>
    </row>
    <row r="54003" spans="4:4">
      <c r="D54003"/>
    </row>
    <row r="54004" spans="4:4">
      <c r="D54004"/>
    </row>
    <row r="54005" spans="4:4">
      <c r="D54005"/>
    </row>
    <row r="54006" spans="4:4">
      <c r="D54006"/>
    </row>
    <row r="54007" spans="4:4">
      <c r="D54007"/>
    </row>
    <row r="54008" spans="4:4">
      <c r="D54008"/>
    </row>
    <row r="54009" spans="4:4">
      <c r="D54009"/>
    </row>
    <row r="54010" spans="4:4">
      <c r="D54010"/>
    </row>
    <row r="54011" spans="4:4">
      <c r="D54011"/>
    </row>
    <row r="54012" spans="4:4">
      <c r="D54012"/>
    </row>
    <row r="54013" spans="4:4">
      <c r="D54013"/>
    </row>
    <row r="54014" spans="4:4">
      <c r="D54014"/>
    </row>
    <row r="54015" spans="4:4">
      <c r="D54015"/>
    </row>
    <row r="54016" spans="4:4">
      <c r="D54016"/>
    </row>
    <row r="54017" spans="4:4">
      <c r="D54017"/>
    </row>
    <row r="54018" spans="4:4">
      <c r="D54018"/>
    </row>
    <row r="54019" spans="4:4">
      <c r="D54019"/>
    </row>
    <row r="54020" spans="4:4">
      <c r="D54020"/>
    </row>
    <row r="54021" spans="4:4">
      <c r="D54021"/>
    </row>
    <row r="54022" spans="4:4">
      <c r="D54022"/>
    </row>
    <row r="54023" spans="4:4">
      <c r="D54023"/>
    </row>
    <row r="54024" spans="4:4">
      <c r="D54024"/>
    </row>
    <row r="54025" spans="4:4">
      <c r="D54025"/>
    </row>
    <row r="54026" spans="4:4">
      <c r="D54026"/>
    </row>
    <row r="54027" spans="4:4">
      <c r="D54027"/>
    </row>
    <row r="54028" spans="4:4">
      <c r="D54028"/>
    </row>
    <row r="54029" spans="4:4">
      <c r="D54029"/>
    </row>
    <row r="54030" spans="4:4">
      <c r="D54030"/>
    </row>
    <row r="54031" spans="4:4">
      <c r="D54031"/>
    </row>
    <row r="54032" spans="4:4">
      <c r="D54032"/>
    </row>
    <row r="54033" spans="4:4">
      <c r="D54033"/>
    </row>
    <row r="54034" spans="4:4">
      <c r="D54034"/>
    </row>
    <row r="54035" spans="4:4">
      <c r="D54035"/>
    </row>
    <row r="54036" spans="4:4">
      <c r="D54036"/>
    </row>
    <row r="54037" spans="4:4">
      <c r="D54037"/>
    </row>
    <row r="54038" spans="4:4">
      <c r="D54038"/>
    </row>
    <row r="54039" spans="4:4">
      <c r="D54039"/>
    </row>
    <row r="54040" spans="4:4">
      <c r="D54040"/>
    </row>
    <row r="54041" spans="4:4">
      <c r="D54041"/>
    </row>
    <row r="54042" spans="4:4">
      <c r="D54042"/>
    </row>
    <row r="54043" spans="4:4">
      <c r="D54043"/>
    </row>
    <row r="54044" spans="4:4">
      <c r="D54044"/>
    </row>
    <row r="54045" spans="4:4">
      <c r="D54045"/>
    </row>
    <row r="54046" spans="4:4">
      <c r="D54046"/>
    </row>
    <row r="54047" spans="4:4">
      <c r="D54047"/>
    </row>
    <row r="54048" spans="4:4">
      <c r="D54048"/>
    </row>
    <row r="54049" spans="4:4">
      <c r="D54049"/>
    </row>
    <row r="54050" spans="4:4">
      <c r="D54050"/>
    </row>
    <row r="54051" spans="4:4">
      <c r="D54051"/>
    </row>
    <row r="54052" spans="4:4">
      <c r="D54052"/>
    </row>
    <row r="54053" spans="4:4">
      <c r="D54053"/>
    </row>
    <row r="54054" spans="4:4">
      <c r="D54054"/>
    </row>
    <row r="54055" spans="4:4">
      <c r="D54055"/>
    </row>
    <row r="54056" spans="4:4">
      <c r="D54056"/>
    </row>
    <row r="54057" spans="4:4">
      <c r="D54057"/>
    </row>
    <row r="54058" spans="4:4">
      <c r="D54058"/>
    </row>
    <row r="54059" spans="4:4">
      <c r="D54059"/>
    </row>
    <row r="54060" spans="4:4">
      <c r="D54060"/>
    </row>
    <row r="54061" spans="4:4">
      <c r="D54061"/>
    </row>
    <row r="54062" spans="4:4">
      <c r="D54062"/>
    </row>
    <row r="54063" spans="4:4">
      <c r="D54063"/>
    </row>
    <row r="54064" spans="4:4">
      <c r="D54064"/>
    </row>
    <row r="54065" spans="4:4">
      <c r="D54065"/>
    </row>
    <row r="54066" spans="4:4">
      <c r="D54066"/>
    </row>
    <row r="54067" spans="4:4">
      <c r="D54067"/>
    </row>
    <row r="54068" spans="4:4">
      <c r="D54068"/>
    </row>
    <row r="54069" spans="4:4">
      <c r="D54069"/>
    </row>
    <row r="54070" spans="4:4">
      <c r="D54070"/>
    </row>
    <row r="54071" spans="4:4">
      <c r="D54071"/>
    </row>
    <row r="54072" spans="4:4">
      <c r="D54072"/>
    </row>
    <row r="54073" spans="4:4">
      <c r="D54073"/>
    </row>
    <row r="54074" spans="4:4">
      <c r="D54074"/>
    </row>
    <row r="54075" spans="4:4">
      <c r="D54075"/>
    </row>
    <row r="54076" spans="4:4">
      <c r="D54076"/>
    </row>
    <row r="54077" spans="4:4">
      <c r="D54077"/>
    </row>
    <row r="54078" spans="4:4">
      <c r="D54078"/>
    </row>
    <row r="54079" spans="4:4">
      <c r="D54079"/>
    </row>
    <row r="54080" spans="4:4">
      <c r="D54080"/>
    </row>
    <row r="54081" spans="4:4">
      <c r="D54081"/>
    </row>
    <row r="54082" spans="4:4">
      <c r="D54082"/>
    </row>
    <row r="54083" spans="4:4">
      <c r="D54083"/>
    </row>
    <row r="54084" spans="4:4">
      <c r="D54084"/>
    </row>
    <row r="54085" spans="4:4">
      <c r="D54085"/>
    </row>
    <row r="54086" spans="4:4">
      <c r="D54086"/>
    </row>
    <row r="54087" spans="4:4">
      <c r="D54087"/>
    </row>
    <row r="54088" spans="4:4">
      <c r="D54088"/>
    </row>
    <row r="54089" spans="4:4">
      <c r="D54089"/>
    </row>
    <row r="54090" spans="4:4">
      <c r="D54090"/>
    </row>
    <row r="54091" spans="4:4">
      <c r="D54091"/>
    </row>
    <row r="54092" spans="4:4">
      <c r="D54092"/>
    </row>
    <row r="54093" spans="4:4">
      <c r="D54093"/>
    </row>
    <row r="54094" spans="4:4">
      <c r="D54094"/>
    </row>
    <row r="54095" spans="4:4">
      <c r="D54095"/>
    </row>
    <row r="54096" spans="4:4">
      <c r="D54096"/>
    </row>
    <row r="54097" spans="4:4">
      <c r="D54097"/>
    </row>
    <row r="54098" spans="4:4">
      <c r="D54098"/>
    </row>
    <row r="54099" spans="4:4">
      <c r="D54099"/>
    </row>
    <row r="54100" spans="4:4">
      <c r="D54100"/>
    </row>
    <row r="54101" spans="4:4">
      <c r="D54101"/>
    </row>
    <row r="54102" spans="4:4">
      <c r="D54102"/>
    </row>
    <row r="54103" spans="4:4">
      <c r="D54103"/>
    </row>
    <row r="54104" spans="4:4">
      <c r="D54104"/>
    </row>
    <row r="54105" spans="4:4">
      <c r="D54105"/>
    </row>
    <row r="54106" spans="4:4">
      <c r="D54106"/>
    </row>
    <row r="54107" spans="4:4">
      <c r="D54107"/>
    </row>
    <row r="54108" spans="4:4">
      <c r="D54108"/>
    </row>
    <row r="54109" spans="4:4">
      <c r="D54109"/>
    </row>
    <row r="54110" spans="4:4">
      <c r="D54110"/>
    </row>
    <row r="54111" spans="4:4">
      <c r="D54111"/>
    </row>
    <row r="54112" spans="4:4">
      <c r="D54112"/>
    </row>
    <row r="54113" spans="4:4">
      <c r="D54113"/>
    </row>
    <row r="54114" spans="4:4">
      <c r="D54114"/>
    </row>
    <row r="54115" spans="4:4">
      <c r="D54115"/>
    </row>
    <row r="54116" spans="4:4">
      <c r="D54116"/>
    </row>
    <row r="54117" spans="4:4">
      <c r="D54117"/>
    </row>
    <row r="54118" spans="4:4">
      <c r="D54118"/>
    </row>
    <row r="54119" spans="4:4">
      <c r="D54119"/>
    </row>
    <row r="54120" spans="4:4">
      <c r="D54120"/>
    </row>
    <row r="54121" spans="4:4">
      <c r="D54121"/>
    </row>
    <row r="54122" spans="4:4">
      <c r="D54122"/>
    </row>
    <row r="54123" spans="4:4">
      <c r="D54123"/>
    </row>
    <row r="54124" spans="4:4">
      <c r="D54124"/>
    </row>
    <row r="54125" spans="4:4">
      <c r="D54125"/>
    </row>
    <row r="54126" spans="4:4">
      <c r="D54126"/>
    </row>
    <row r="54127" spans="4:4">
      <c r="D54127"/>
    </row>
    <row r="54128" spans="4:4">
      <c r="D54128"/>
    </row>
    <row r="54129" spans="4:4">
      <c r="D54129"/>
    </row>
    <row r="54130" spans="4:4">
      <c r="D54130"/>
    </row>
    <row r="54131" spans="4:4">
      <c r="D54131"/>
    </row>
    <row r="54132" spans="4:4">
      <c r="D54132"/>
    </row>
    <row r="54133" spans="4:4">
      <c r="D54133"/>
    </row>
    <row r="54134" spans="4:4">
      <c r="D54134"/>
    </row>
    <row r="54135" spans="4:4">
      <c r="D54135"/>
    </row>
    <row r="54136" spans="4:4">
      <c r="D54136"/>
    </row>
    <row r="54137" spans="4:4">
      <c r="D54137"/>
    </row>
    <row r="54138" spans="4:4">
      <c r="D54138"/>
    </row>
    <row r="54139" spans="4:4">
      <c r="D54139"/>
    </row>
    <row r="54140" spans="4:4">
      <c r="D54140"/>
    </row>
    <row r="54141" spans="4:4">
      <c r="D54141"/>
    </row>
    <row r="54142" spans="4:4">
      <c r="D54142"/>
    </row>
    <row r="54143" spans="4:4">
      <c r="D54143"/>
    </row>
    <row r="54144" spans="4:4">
      <c r="D54144"/>
    </row>
    <row r="54145" spans="4:4">
      <c r="D54145"/>
    </row>
    <row r="54146" spans="4:4">
      <c r="D54146"/>
    </row>
    <row r="54147" spans="4:4">
      <c r="D54147"/>
    </row>
    <row r="54148" spans="4:4">
      <c r="D54148"/>
    </row>
    <row r="54149" spans="4:4">
      <c r="D54149"/>
    </row>
    <row r="54150" spans="4:4">
      <c r="D54150"/>
    </row>
    <row r="54151" spans="4:4">
      <c r="D54151"/>
    </row>
    <row r="54152" spans="4:4">
      <c r="D54152"/>
    </row>
    <row r="54153" spans="4:4">
      <c r="D54153"/>
    </row>
    <row r="54154" spans="4:4">
      <c r="D54154"/>
    </row>
    <row r="54155" spans="4:4">
      <c r="D54155"/>
    </row>
    <row r="54156" spans="4:4">
      <c r="D54156"/>
    </row>
    <row r="54157" spans="4:4">
      <c r="D54157"/>
    </row>
    <row r="54158" spans="4:4">
      <c r="D54158"/>
    </row>
    <row r="54159" spans="4:4">
      <c r="D54159"/>
    </row>
    <row r="54160" spans="4:4">
      <c r="D54160"/>
    </row>
    <row r="54161" spans="4:4">
      <c r="D54161"/>
    </row>
    <row r="54162" spans="4:4">
      <c r="D54162"/>
    </row>
    <row r="54163" spans="4:4">
      <c r="D54163"/>
    </row>
    <row r="54164" spans="4:4">
      <c r="D54164"/>
    </row>
    <row r="54165" spans="4:4">
      <c r="D54165"/>
    </row>
    <row r="54166" spans="4:4">
      <c r="D54166"/>
    </row>
    <row r="54167" spans="4:4">
      <c r="D54167"/>
    </row>
    <row r="54168" spans="4:4">
      <c r="D54168"/>
    </row>
    <row r="54169" spans="4:4">
      <c r="D54169"/>
    </row>
    <row r="54170" spans="4:4">
      <c r="D54170"/>
    </row>
    <row r="54171" spans="4:4">
      <c r="D54171"/>
    </row>
    <row r="54172" spans="4:4">
      <c r="D54172"/>
    </row>
    <row r="54173" spans="4:4">
      <c r="D54173"/>
    </row>
    <row r="54174" spans="4:4">
      <c r="D54174"/>
    </row>
    <row r="54175" spans="4:4">
      <c r="D54175"/>
    </row>
    <row r="54176" spans="4:4">
      <c r="D54176"/>
    </row>
    <row r="54177" spans="4:4">
      <c r="D54177"/>
    </row>
    <row r="54178" spans="4:4">
      <c r="D54178"/>
    </row>
    <row r="54179" spans="4:4">
      <c r="D54179"/>
    </row>
    <row r="54180" spans="4:4">
      <c r="D54180"/>
    </row>
    <row r="54181" spans="4:4">
      <c r="D54181"/>
    </row>
    <row r="54182" spans="4:4">
      <c r="D54182"/>
    </row>
    <row r="54183" spans="4:4">
      <c r="D54183"/>
    </row>
    <row r="54184" spans="4:4">
      <c r="D54184"/>
    </row>
    <row r="54185" spans="4:4">
      <c r="D54185"/>
    </row>
    <row r="54186" spans="4:4">
      <c r="D54186"/>
    </row>
    <row r="54187" spans="4:4">
      <c r="D54187"/>
    </row>
    <row r="54188" spans="4:4">
      <c r="D54188"/>
    </row>
    <row r="54189" spans="4:4">
      <c r="D54189"/>
    </row>
    <row r="54190" spans="4:4">
      <c r="D54190"/>
    </row>
    <row r="54191" spans="4:4">
      <c r="D54191"/>
    </row>
    <row r="54192" spans="4:4">
      <c r="D54192"/>
    </row>
    <row r="54193" spans="4:4">
      <c r="D54193"/>
    </row>
    <row r="54194" spans="4:4">
      <c r="D54194"/>
    </row>
    <row r="54195" spans="4:4">
      <c r="D54195"/>
    </row>
    <row r="54196" spans="4:4">
      <c r="D54196"/>
    </row>
    <row r="54197" spans="4:4">
      <c r="D54197"/>
    </row>
    <row r="54198" spans="4:4">
      <c r="D54198"/>
    </row>
    <row r="54199" spans="4:4">
      <c r="D54199"/>
    </row>
    <row r="54200" spans="4:4">
      <c r="D54200"/>
    </row>
    <row r="54201" spans="4:4">
      <c r="D54201"/>
    </row>
    <row r="54202" spans="4:4">
      <c r="D54202"/>
    </row>
    <row r="54203" spans="4:4">
      <c r="D54203"/>
    </row>
    <row r="54204" spans="4:4">
      <c r="D54204"/>
    </row>
    <row r="54205" spans="4:4">
      <c r="D54205"/>
    </row>
    <row r="54206" spans="4:4">
      <c r="D54206"/>
    </row>
    <row r="54207" spans="4:4">
      <c r="D54207"/>
    </row>
    <row r="54208" spans="4:4">
      <c r="D54208"/>
    </row>
    <row r="54209" spans="4:4">
      <c r="D54209"/>
    </row>
    <row r="54210" spans="4:4">
      <c r="D54210"/>
    </row>
    <row r="54211" spans="4:4">
      <c r="D54211"/>
    </row>
    <row r="54212" spans="4:4">
      <c r="D54212"/>
    </row>
    <row r="54213" spans="4:4">
      <c r="D54213"/>
    </row>
    <row r="54214" spans="4:4">
      <c r="D54214"/>
    </row>
    <row r="54215" spans="4:4">
      <c r="D54215"/>
    </row>
    <row r="54216" spans="4:4">
      <c r="D54216"/>
    </row>
    <row r="54217" spans="4:4">
      <c r="D54217"/>
    </row>
    <row r="54218" spans="4:4">
      <c r="D54218"/>
    </row>
    <row r="54219" spans="4:4">
      <c r="D54219"/>
    </row>
    <row r="54220" spans="4:4">
      <c r="D54220"/>
    </row>
    <row r="54221" spans="4:4">
      <c r="D54221"/>
    </row>
    <row r="54222" spans="4:4">
      <c r="D54222"/>
    </row>
    <row r="54223" spans="4:4">
      <c r="D54223"/>
    </row>
    <row r="54224" spans="4:4">
      <c r="D54224"/>
    </row>
    <row r="54225" spans="4:4">
      <c r="D54225"/>
    </row>
    <row r="54226" spans="4:4">
      <c r="D54226"/>
    </row>
    <row r="54227" spans="4:4">
      <c r="D54227"/>
    </row>
    <row r="54228" spans="4:4">
      <c r="D54228"/>
    </row>
    <row r="54229" spans="4:4">
      <c r="D54229"/>
    </row>
    <row r="54230" spans="4:4">
      <c r="D54230"/>
    </row>
    <row r="54231" spans="4:4">
      <c r="D54231"/>
    </row>
    <row r="54232" spans="4:4">
      <c r="D54232"/>
    </row>
    <row r="54233" spans="4:4">
      <c r="D54233"/>
    </row>
    <row r="54234" spans="4:4">
      <c r="D54234"/>
    </row>
    <row r="54235" spans="4:4">
      <c r="D54235"/>
    </row>
    <row r="54236" spans="4:4">
      <c r="D54236"/>
    </row>
    <row r="54237" spans="4:4">
      <c r="D54237"/>
    </row>
    <row r="54238" spans="4:4">
      <c r="D54238"/>
    </row>
    <row r="54239" spans="4:4">
      <c r="D54239"/>
    </row>
    <row r="54240" spans="4:4">
      <c r="D54240"/>
    </row>
    <row r="54241" spans="4:4">
      <c r="D54241"/>
    </row>
    <row r="54242" spans="4:4">
      <c r="D54242"/>
    </row>
    <row r="54243" spans="4:4">
      <c r="D54243"/>
    </row>
    <row r="54244" spans="4:4">
      <c r="D54244"/>
    </row>
    <row r="54245" spans="4:4">
      <c r="D54245"/>
    </row>
    <row r="54246" spans="4:4">
      <c r="D54246"/>
    </row>
    <row r="54247" spans="4:4">
      <c r="D54247"/>
    </row>
    <row r="54248" spans="4:4">
      <c r="D54248"/>
    </row>
    <row r="54249" spans="4:4">
      <c r="D54249"/>
    </row>
    <row r="54250" spans="4:4">
      <c r="D54250"/>
    </row>
    <row r="54251" spans="4:4">
      <c r="D54251"/>
    </row>
    <row r="54252" spans="4:4">
      <c r="D54252"/>
    </row>
    <row r="54253" spans="4:4">
      <c r="D54253"/>
    </row>
    <row r="54254" spans="4:4">
      <c r="D54254"/>
    </row>
    <row r="54255" spans="4:4">
      <c r="D54255"/>
    </row>
    <row r="54256" spans="4:4">
      <c r="D54256"/>
    </row>
    <row r="54257" spans="4:4">
      <c r="D54257"/>
    </row>
    <row r="54258" spans="4:4">
      <c r="D54258"/>
    </row>
    <row r="54259" spans="4:4">
      <c r="D54259"/>
    </row>
    <row r="54260" spans="4:4">
      <c r="D54260"/>
    </row>
    <row r="54261" spans="4:4">
      <c r="D54261"/>
    </row>
    <row r="54262" spans="4:4">
      <c r="D54262"/>
    </row>
    <row r="54263" spans="4:4">
      <c r="D54263"/>
    </row>
    <row r="54264" spans="4:4">
      <c r="D54264"/>
    </row>
    <row r="54265" spans="4:4">
      <c r="D54265"/>
    </row>
    <row r="54266" spans="4:4">
      <c r="D54266"/>
    </row>
    <row r="54267" spans="4:4">
      <c r="D54267"/>
    </row>
    <row r="54268" spans="4:4">
      <c r="D54268"/>
    </row>
    <row r="54269" spans="4:4">
      <c r="D54269"/>
    </row>
    <row r="54270" spans="4:4">
      <c r="D54270"/>
    </row>
    <row r="54271" spans="4:4">
      <c r="D54271"/>
    </row>
    <row r="54272" spans="4:4">
      <c r="D54272"/>
    </row>
    <row r="54273" spans="4:4">
      <c r="D54273"/>
    </row>
    <row r="54274" spans="4:4">
      <c r="D54274"/>
    </row>
    <row r="54275" spans="4:4">
      <c r="D54275"/>
    </row>
    <row r="54276" spans="4:4">
      <c r="D54276"/>
    </row>
    <row r="54277" spans="4:4">
      <c r="D54277"/>
    </row>
    <row r="54278" spans="4:4">
      <c r="D54278"/>
    </row>
    <row r="54279" spans="4:4">
      <c r="D54279"/>
    </row>
    <row r="54280" spans="4:4">
      <c r="D54280"/>
    </row>
    <row r="54281" spans="4:4">
      <c r="D54281"/>
    </row>
    <row r="54282" spans="4:4">
      <c r="D54282"/>
    </row>
    <row r="54283" spans="4:4">
      <c r="D54283"/>
    </row>
    <row r="54284" spans="4:4">
      <c r="D54284"/>
    </row>
    <row r="54285" spans="4:4">
      <c r="D54285"/>
    </row>
    <row r="54286" spans="4:4">
      <c r="D54286"/>
    </row>
    <row r="54287" spans="4:4">
      <c r="D54287"/>
    </row>
    <row r="54288" spans="4:4">
      <c r="D54288"/>
    </row>
    <row r="54289" spans="4:4">
      <c r="D54289"/>
    </row>
    <row r="54290" spans="4:4">
      <c r="D54290"/>
    </row>
    <row r="54291" spans="4:4">
      <c r="D54291"/>
    </row>
    <row r="54292" spans="4:4">
      <c r="D54292"/>
    </row>
    <row r="54293" spans="4:4">
      <c r="D54293"/>
    </row>
    <row r="54294" spans="4:4">
      <c r="D54294"/>
    </row>
    <row r="54295" spans="4:4">
      <c r="D54295"/>
    </row>
    <row r="54296" spans="4:4">
      <c r="D54296"/>
    </row>
    <row r="54297" spans="4:4">
      <c r="D54297"/>
    </row>
    <row r="54298" spans="4:4">
      <c r="D54298"/>
    </row>
    <row r="54299" spans="4:4">
      <c r="D54299"/>
    </row>
    <row r="54300" spans="4:4">
      <c r="D54300"/>
    </row>
    <row r="54301" spans="4:4">
      <c r="D54301"/>
    </row>
    <row r="54302" spans="4:4">
      <c r="D54302"/>
    </row>
    <row r="54303" spans="4:4">
      <c r="D54303"/>
    </row>
    <row r="54304" spans="4:4">
      <c r="D54304"/>
    </row>
    <row r="54305" spans="4:4">
      <c r="D54305"/>
    </row>
    <row r="54306" spans="4:4">
      <c r="D54306"/>
    </row>
    <row r="54307" spans="4:4">
      <c r="D54307"/>
    </row>
    <row r="54308" spans="4:4">
      <c r="D54308"/>
    </row>
    <row r="54309" spans="4:4">
      <c r="D54309"/>
    </row>
    <row r="54310" spans="4:4">
      <c r="D54310"/>
    </row>
    <row r="54311" spans="4:4">
      <c r="D54311"/>
    </row>
    <row r="54312" spans="4:4">
      <c r="D54312"/>
    </row>
    <row r="54313" spans="4:4">
      <c r="D54313"/>
    </row>
    <row r="54314" spans="4:4">
      <c r="D54314"/>
    </row>
    <row r="54315" spans="4:4">
      <c r="D54315"/>
    </row>
    <row r="54316" spans="4:4">
      <c r="D54316"/>
    </row>
    <row r="54317" spans="4:4">
      <c r="D54317"/>
    </row>
    <row r="54318" spans="4:4">
      <c r="D54318"/>
    </row>
    <row r="54319" spans="4:4">
      <c r="D54319"/>
    </row>
    <row r="54320" spans="4:4">
      <c r="D54320"/>
    </row>
    <row r="54321" spans="4:4">
      <c r="D54321"/>
    </row>
    <row r="54322" spans="4:4">
      <c r="D54322"/>
    </row>
    <row r="54323" spans="4:4">
      <c r="D54323"/>
    </row>
    <row r="54324" spans="4:4">
      <c r="D54324"/>
    </row>
    <row r="54325" spans="4:4">
      <c r="D54325"/>
    </row>
    <row r="54326" spans="4:4">
      <c r="D54326"/>
    </row>
    <row r="54327" spans="4:4">
      <c r="D54327"/>
    </row>
    <row r="54328" spans="4:4">
      <c r="D54328"/>
    </row>
    <row r="54329" spans="4:4">
      <c r="D54329"/>
    </row>
    <row r="54330" spans="4:4">
      <c r="D54330"/>
    </row>
    <row r="54331" spans="4:4">
      <c r="D54331"/>
    </row>
    <row r="54332" spans="4:4">
      <c r="D54332"/>
    </row>
    <row r="54333" spans="4:4">
      <c r="D54333"/>
    </row>
    <row r="54334" spans="4:4">
      <c r="D54334"/>
    </row>
    <row r="54335" spans="4:4">
      <c r="D54335"/>
    </row>
    <row r="54336" spans="4:4">
      <c r="D54336"/>
    </row>
    <row r="54337" spans="4:4">
      <c r="D54337"/>
    </row>
    <row r="54338" spans="4:4">
      <c r="D54338"/>
    </row>
    <row r="54339" spans="4:4">
      <c r="D54339"/>
    </row>
    <row r="54340" spans="4:4">
      <c r="D54340"/>
    </row>
    <row r="54341" spans="4:4">
      <c r="D54341"/>
    </row>
    <row r="54342" spans="4:4">
      <c r="D54342"/>
    </row>
    <row r="54343" spans="4:4">
      <c r="D54343"/>
    </row>
    <row r="54344" spans="4:4">
      <c r="D54344"/>
    </row>
    <row r="54345" spans="4:4">
      <c r="D54345"/>
    </row>
    <row r="54346" spans="4:4">
      <c r="D54346"/>
    </row>
    <row r="54347" spans="4:4">
      <c r="D54347"/>
    </row>
    <row r="54348" spans="4:4">
      <c r="D54348"/>
    </row>
    <row r="54349" spans="4:4">
      <c r="D54349"/>
    </row>
    <row r="54350" spans="4:4">
      <c r="D54350"/>
    </row>
    <row r="54351" spans="4:4">
      <c r="D54351"/>
    </row>
    <row r="54352" spans="4:4">
      <c r="D54352"/>
    </row>
    <row r="54353" spans="4:4">
      <c r="D54353"/>
    </row>
    <row r="54354" spans="4:4">
      <c r="D54354"/>
    </row>
    <row r="54355" spans="4:4">
      <c r="D54355"/>
    </row>
    <row r="54356" spans="4:4">
      <c r="D54356"/>
    </row>
    <row r="54357" spans="4:4">
      <c r="D54357"/>
    </row>
    <row r="54358" spans="4:4">
      <c r="D54358"/>
    </row>
    <row r="54359" spans="4:4">
      <c r="D54359"/>
    </row>
    <row r="54360" spans="4:4">
      <c r="D54360"/>
    </row>
    <row r="54361" spans="4:4">
      <c r="D54361"/>
    </row>
    <row r="54362" spans="4:4">
      <c r="D54362"/>
    </row>
    <row r="54363" spans="4:4">
      <c r="D54363"/>
    </row>
    <row r="54364" spans="4:4">
      <c r="D54364"/>
    </row>
    <row r="54365" spans="4:4">
      <c r="D54365"/>
    </row>
    <row r="54366" spans="4:4">
      <c r="D54366"/>
    </row>
    <row r="54367" spans="4:4">
      <c r="D54367"/>
    </row>
    <row r="54368" spans="4:4">
      <c r="D54368"/>
    </row>
    <row r="54369" spans="4:4">
      <c r="D54369"/>
    </row>
    <row r="54370" spans="4:4">
      <c r="D54370"/>
    </row>
    <row r="54371" spans="4:4">
      <c r="D54371"/>
    </row>
    <row r="54372" spans="4:4">
      <c r="D54372"/>
    </row>
    <row r="54373" spans="4:4">
      <c r="D54373"/>
    </row>
    <row r="54374" spans="4:4">
      <c r="D54374"/>
    </row>
    <row r="54375" spans="4:4">
      <c r="D54375"/>
    </row>
    <row r="54376" spans="4:4">
      <c r="D54376"/>
    </row>
    <row r="54377" spans="4:4">
      <c r="D54377"/>
    </row>
    <row r="54378" spans="4:4">
      <c r="D54378"/>
    </row>
    <row r="54379" spans="4:4">
      <c r="D54379"/>
    </row>
    <row r="54380" spans="4:4">
      <c r="D54380"/>
    </row>
    <row r="54381" spans="4:4">
      <c r="D54381"/>
    </row>
    <row r="54382" spans="4:4">
      <c r="D54382"/>
    </row>
    <row r="54383" spans="4:4">
      <c r="D54383"/>
    </row>
    <row r="54384" spans="4:4">
      <c r="D54384"/>
    </row>
    <row r="54385" spans="4:4">
      <c r="D54385"/>
    </row>
    <row r="54386" spans="4:4">
      <c r="D54386"/>
    </row>
    <row r="54387" spans="4:4">
      <c r="D54387"/>
    </row>
    <row r="54388" spans="4:4">
      <c r="D54388"/>
    </row>
    <row r="54389" spans="4:4">
      <c r="D54389"/>
    </row>
    <row r="54390" spans="4:4">
      <c r="D54390"/>
    </row>
    <row r="54391" spans="4:4">
      <c r="D54391"/>
    </row>
    <row r="54392" spans="4:4">
      <c r="D54392"/>
    </row>
    <row r="54393" spans="4:4">
      <c r="D54393"/>
    </row>
    <row r="54394" spans="4:4">
      <c r="D54394"/>
    </row>
    <row r="54395" spans="4:4">
      <c r="D54395"/>
    </row>
    <row r="54396" spans="4:4">
      <c r="D54396"/>
    </row>
    <row r="54397" spans="4:4">
      <c r="D54397"/>
    </row>
    <row r="54398" spans="4:4">
      <c r="D54398"/>
    </row>
    <row r="54399" spans="4:4">
      <c r="D54399"/>
    </row>
    <row r="54400" spans="4:4">
      <c r="D54400"/>
    </row>
    <row r="54401" spans="4:4">
      <c r="D54401"/>
    </row>
    <row r="54402" spans="4:4">
      <c r="D54402"/>
    </row>
    <row r="54403" spans="4:4">
      <c r="D54403"/>
    </row>
    <row r="54404" spans="4:4">
      <c r="D54404"/>
    </row>
    <row r="54405" spans="4:4">
      <c r="D54405"/>
    </row>
    <row r="54406" spans="4:4">
      <c r="D54406"/>
    </row>
    <row r="54407" spans="4:4">
      <c r="D54407"/>
    </row>
    <row r="54408" spans="4:4">
      <c r="D54408"/>
    </row>
    <row r="54409" spans="4:4">
      <c r="D54409"/>
    </row>
    <row r="54410" spans="4:4">
      <c r="D54410"/>
    </row>
    <row r="54411" spans="4:4">
      <c r="D54411"/>
    </row>
    <row r="54412" spans="4:4">
      <c r="D54412"/>
    </row>
    <row r="54413" spans="4:4">
      <c r="D54413"/>
    </row>
    <row r="54414" spans="4:4">
      <c r="D54414"/>
    </row>
    <row r="54415" spans="4:4">
      <c r="D54415"/>
    </row>
    <row r="54416" spans="4:4">
      <c r="D54416"/>
    </row>
    <row r="54417" spans="4:4">
      <c r="D54417"/>
    </row>
    <row r="54418" spans="4:4">
      <c r="D54418"/>
    </row>
    <row r="54419" spans="4:4">
      <c r="D54419"/>
    </row>
    <row r="54420" spans="4:4">
      <c r="D54420"/>
    </row>
    <row r="54421" spans="4:4">
      <c r="D54421"/>
    </row>
    <row r="54422" spans="4:4">
      <c r="D54422"/>
    </row>
    <row r="54423" spans="4:4">
      <c r="D54423"/>
    </row>
    <row r="54424" spans="4:4">
      <c r="D54424"/>
    </row>
    <row r="54425" spans="4:4">
      <c r="D54425"/>
    </row>
    <row r="54426" spans="4:4">
      <c r="D54426"/>
    </row>
    <row r="54427" spans="4:4">
      <c r="D54427"/>
    </row>
    <row r="54428" spans="4:4">
      <c r="D54428"/>
    </row>
    <row r="54429" spans="4:4">
      <c r="D54429"/>
    </row>
    <row r="54430" spans="4:4">
      <c r="D54430"/>
    </row>
    <row r="54431" spans="4:4">
      <c r="D54431"/>
    </row>
    <row r="54432" spans="4:4">
      <c r="D54432"/>
    </row>
    <row r="54433" spans="4:4">
      <c r="D54433"/>
    </row>
    <row r="54434" spans="4:4">
      <c r="D54434"/>
    </row>
    <row r="54435" spans="4:4">
      <c r="D54435"/>
    </row>
    <row r="54436" spans="4:4">
      <c r="D54436"/>
    </row>
    <row r="54437" spans="4:4">
      <c r="D54437"/>
    </row>
    <row r="54438" spans="4:4">
      <c r="D54438"/>
    </row>
    <row r="54439" spans="4:4">
      <c r="D54439"/>
    </row>
    <row r="54440" spans="4:4">
      <c r="D54440"/>
    </row>
    <row r="54441" spans="4:4">
      <c r="D54441"/>
    </row>
    <row r="54442" spans="4:4">
      <c r="D54442"/>
    </row>
    <row r="54443" spans="4:4">
      <c r="D54443"/>
    </row>
    <row r="54444" spans="4:4">
      <c r="D54444"/>
    </row>
    <row r="54445" spans="4:4">
      <c r="D54445"/>
    </row>
    <row r="54446" spans="4:4">
      <c r="D54446"/>
    </row>
    <row r="54447" spans="4:4">
      <c r="D54447"/>
    </row>
    <row r="54448" spans="4:4">
      <c r="D54448"/>
    </row>
    <row r="54449" spans="4:4">
      <c r="D54449"/>
    </row>
    <row r="54450" spans="4:4">
      <c r="D54450"/>
    </row>
    <row r="54451" spans="4:4">
      <c r="D54451"/>
    </row>
    <row r="54452" spans="4:4">
      <c r="D54452"/>
    </row>
    <row r="54453" spans="4:4">
      <c r="D54453"/>
    </row>
    <row r="54454" spans="4:4">
      <c r="D54454"/>
    </row>
    <row r="54455" spans="4:4">
      <c r="D54455"/>
    </row>
    <row r="54456" spans="4:4">
      <c r="D54456"/>
    </row>
    <row r="54457" spans="4:4">
      <c r="D54457"/>
    </row>
    <row r="54458" spans="4:4">
      <c r="D54458"/>
    </row>
    <row r="54459" spans="4:4">
      <c r="D54459"/>
    </row>
    <row r="54460" spans="4:4">
      <c r="D54460"/>
    </row>
    <row r="54461" spans="4:4">
      <c r="D54461"/>
    </row>
    <row r="54462" spans="4:4">
      <c r="D54462"/>
    </row>
    <row r="54463" spans="4:4">
      <c r="D54463"/>
    </row>
    <row r="54464" spans="4:4">
      <c r="D54464"/>
    </row>
    <row r="54465" spans="4:4">
      <c r="D54465"/>
    </row>
    <row r="54466" spans="4:4">
      <c r="D54466"/>
    </row>
    <row r="54467" spans="4:4">
      <c r="D54467"/>
    </row>
    <row r="54468" spans="4:4">
      <c r="D54468"/>
    </row>
    <row r="54469" spans="4:4">
      <c r="D54469"/>
    </row>
    <row r="54470" spans="4:4">
      <c r="D54470"/>
    </row>
    <row r="54471" spans="4:4">
      <c r="D54471"/>
    </row>
    <row r="54472" spans="4:4">
      <c r="D54472"/>
    </row>
    <row r="54473" spans="4:4">
      <c r="D54473"/>
    </row>
    <row r="54474" spans="4:4">
      <c r="D54474"/>
    </row>
    <row r="54475" spans="4:4">
      <c r="D54475"/>
    </row>
    <row r="54476" spans="4:4">
      <c r="D54476"/>
    </row>
    <row r="54477" spans="4:4">
      <c r="D54477"/>
    </row>
    <row r="54478" spans="4:4">
      <c r="D54478"/>
    </row>
    <row r="54479" spans="4:4">
      <c r="D54479"/>
    </row>
    <row r="54480" spans="4:4">
      <c r="D54480"/>
    </row>
    <row r="54481" spans="4:4">
      <c r="D54481"/>
    </row>
    <row r="54482" spans="4:4">
      <c r="D54482"/>
    </row>
    <row r="54483" spans="4:4">
      <c r="D54483"/>
    </row>
    <row r="54484" spans="4:4">
      <c r="D54484"/>
    </row>
    <row r="54485" spans="4:4">
      <c r="D54485"/>
    </row>
    <row r="54486" spans="4:4">
      <c r="D54486"/>
    </row>
    <row r="54487" spans="4:4">
      <c r="D54487"/>
    </row>
    <row r="54488" spans="4:4">
      <c r="D54488"/>
    </row>
    <row r="54489" spans="4:4">
      <c r="D54489"/>
    </row>
    <row r="54490" spans="4:4">
      <c r="D54490"/>
    </row>
    <row r="54491" spans="4:4">
      <c r="D54491"/>
    </row>
    <row r="54492" spans="4:4">
      <c r="D54492"/>
    </row>
    <row r="54493" spans="4:4">
      <c r="D54493"/>
    </row>
    <row r="54494" spans="4:4">
      <c r="D54494"/>
    </row>
    <row r="54495" spans="4:4">
      <c r="D54495"/>
    </row>
    <row r="54496" spans="4:4">
      <c r="D54496"/>
    </row>
    <row r="54497" spans="4:4">
      <c r="D54497"/>
    </row>
    <row r="54498" spans="4:4">
      <c r="D54498"/>
    </row>
    <row r="54499" spans="4:4">
      <c r="D54499"/>
    </row>
    <row r="54500" spans="4:4">
      <c r="D54500"/>
    </row>
    <row r="54501" spans="4:4">
      <c r="D54501"/>
    </row>
    <row r="54502" spans="4:4">
      <c r="D54502"/>
    </row>
    <row r="54503" spans="4:4">
      <c r="D54503"/>
    </row>
    <row r="54504" spans="4:4">
      <c r="D54504"/>
    </row>
    <row r="54505" spans="4:4">
      <c r="D54505"/>
    </row>
    <row r="54506" spans="4:4">
      <c r="D54506"/>
    </row>
    <row r="54507" spans="4:4">
      <c r="D54507"/>
    </row>
    <row r="54508" spans="4:4">
      <c r="D54508"/>
    </row>
    <row r="54509" spans="4:4">
      <c r="D54509"/>
    </row>
    <row r="54510" spans="4:4">
      <c r="D54510"/>
    </row>
    <row r="54511" spans="4:4">
      <c r="D54511"/>
    </row>
    <row r="54512" spans="4:4">
      <c r="D54512"/>
    </row>
    <row r="54513" spans="4:4">
      <c r="D54513"/>
    </row>
    <row r="54514" spans="4:4">
      <c r="D54514"/>
    </row>
    <row r="54515" spans="4:4">
      <c r="D54515"/>
    </row>
    <row r="54516" spans="4:4">
      <c r="D54516"/>
    </row>
    <row r="54517" spans="4:4">
      <c r="D54517"/>
    </row>
    <row r="54518" spans="4:4">
      <c r="D54518"/>
    </row>
    <row r="54519" spans="4:4">
      <c r="D54519"/>
    </row>
    <row r="54520" spans="4:4">
      <c r="D54520"/>
    </row>
    <row r="54521" spans="4:4">
      <c r="D54521"/>
    </row>
    <row r="54522" spans="4:4">
      <c r="D54522"/>
    </row>
    <row r="54523" spans="4:4">
      <c r="D54523"/>
    </row>
    <row r="54524" spans="4:4">
      <c r="D54524"/>
    </row>
    <row r="54525" spans="4:4">
      <c r="D54525"/>
    </row>
    <row r="54526" spans="4:4">
      <c r="D54526"/>
    </row>
    <row r="54527" spans="4:4">
      <c r="D54527"/>
    </row>
    <row r="54528" spans="4:4">
      <c r="D54528"/>
    </row>
    <row r="54529" spans="4:4">
      <c r="D54529"/>
    </row>
    <row r="54530" spans="4:4">
      <c r="D54530"/>
    </row>
    <row r="54531" spans="4:4">
      <c r="D54531"/>
    </row>
    <row r="54532" spans="4:4">
      <c r="D54532"/>
    </row>
    <row r="54533" spans="4:4">
      <c r="D54533"/>
    </row>
    <row r="54534" spans="4:4">
      <c r="D54534"/>
    </row>
    <row r="54535" spans="4:4">
      <c r="D54535"/>
    </row>
    <row r="54536" spans="4:4">
      <c r="D54536"/>
    </row>
    <row r="54537" spans="4:4">
      <c r="D54537"/>
    </row>
    <row r="54538" spans="4:4">
      <c r="D54538"/>
    </row>
    <row r="54539" spans="4:4">
      <c r="D54539"/>
    </row>
    <row r="54540" spans="4:4">
      <c r="D54540"/>
    </row>
    <row r="54541" spans="4:4">
      <c r="D54541"/>
    </row>
    <row r="54542" spans="4:4">
      <c r="D54542"/>
    </row>
    <row r="54543" spans="4:4">
      <c r="D54543"/>
    </row>
    <row r="54544" spans="4:4">
      <c r="D54544"/>
    </row>
    <row r="54545" spans="4:4">
      <c r="D54545"/>
    </row>
    <row r="54546" spans="4:4">
      <c r="D54546"/>
    </row>
    <row r="54547" spans="4:4">
      <c r="D54547"/>
    </row>
    <row r="54548" spans="4:4">
      <c r="D54548"/>
    </row>
    <row r="54549" spans="4:4">
      <c r="D54549"/>
    </row>
    <row r="54550" spans="4:4">
      <c r="D54550"/>
    </row>
    <row r="54551" spans="4:4">
      <c r="D54551"/>
    </row>
    <row r="54552" spans="4:4">
      <c r="D54552"/>
    </row>
    <row r="54553" spans="4:4">
      <c r="D54553"/>
    </row>
    <row r="54554" spans="4:4">
      <c r="D54554"/>
    </row>
    <row r="54555" spans="4:4">
      <c r="D54555"/>
    </row>
    <row r="54556" spans="4:4">
      <c r="D54556"/>
    </row>
    <row r="54557" spans="4:4">
      <c r="D54557"/>
    </row>
    <row r="54558" spans="4:4">
      <c r="D54558"/>
    </row>
    <row r="54559" spans="4:4">
      <c r="D54559"/>
    </row>
    <row r="54560" spans="4:4">
      <c r="D54560"/>
    </row>
    <row r="54561" spans="4:4">
      <c r="D54561"/>
    </row>
    <row r="54562" spans="4:4">
      <c r="D54562"/>
    </row>
    <row r="54563" spans="4:4">
      <c r="D54563"/>
    </row>
    <row r="54564" spans="4:4">
      <c r="D54564"/>
    </row>
    <row r="54565" spans="4:4">
      <c r="D54565"/>
    </row>
    <row r="54566" spans="4:4">
      <c r="D54566"/>
    </row>
    <row r="54567" spans="4:4">
      <c r="D54567"/>
    </row>
    <row r="54568" spans="4:4">
      <c r="D54568"/>
    </row>
    <row r="54569" spans="4:4">
      <c r="D54569"/>
    </row>
    <row r="54570" spans="4:4">
      <c r="D54570"/>
    </row>
    <row r="54571" spans="4:4">
      <c r="D54571"/>
    </row>
    <row r="54572" spans="4:4">
      <c r="D54572"/>
    </row>
    <row r="54573" spans="4:4">
      <c r="D54573"/>
    </row>
    <row r="54574" spans="4:4">
      <c r="D54574"/>
    </row>
    <row r="54575" spans="4:4">
      <c r="D54575"/>
    </row>
    <row r="54576" spans="4:4">
      <c r="D54576"/>
    </row>
    <row r="54577" spans="4:4">
      <c r="D54577"/>
    </row>
    <row r="54578" spans="4:4">
      <c r="D54578"/>
    </row>
    <row r="54579" spans="4:4">
      <c r="D54579"/>
    </row>
    <row r="54580" spans="4:4">
      <c r="D54580"/>
    </row>
    <row r="54581" spans="4:4">
      <c r="D54581"/>
    </row>
    <row r="54582" spans="4:4">
      <c r="D54582"/>
    </row>
    <row r="54583" spans="4:4">
      <c r="D54583"/>
    </row>
    <row r="54584" spans="4:4">
      <c r="D54584"/>
    </row>
    <row r="54585" spans="4:4">
      <c r="D54585"/>
    </row>
    <row r="54586" spans="4:4">
      <c r="D54586"/>
    </row>
    <row r="54587" spans="4:4">
      <c r="D54587"/>
    </row>
    <row r="54588" spans="4:4">
      <c r="D54588"/>
    </row>
    <row r="54589" spans="4:4">
      <c r="D54589"/>
    </row>
    <row r="54590" spans="4:4">
      <c r="D54590"/>
    </row>
    <row r="54591" spans="4:4">
      <c r="D54591"/>
    </row>
    <row r="54592" spans="4:4">
      <c r="D54592"/>
    </row>
    <row r="54593" spans="4:4">
      <c r="D54593"/>
    </row>
    <row r="54594" spans="4:4">
      <c r="D54594"/>
    </row>
    <row r="54595" spans="4:4">
      <c r="D54595"/>
    </row>
    <row r="54596" spans="4:4">
      <c r="D54596"/>
    </row>
    <row r="54597" spans="4:4">
      <c r="D54597"/>
    </row>
    <row r="54598" spans="4:4">
      <c r="D54598"/>
    </row>
    <row r="54599" spans="4:4">
      <c r="D54599"/>
    </row>
    <row r="54600" spans="4:4">
      <c r="D54600"/>
    </row>
    <row r="54601" spans="4:4">
      <c r="D54601"/>
    </row>
    <row r="54602" spans="4:4">
      <c r="D54602"/>
    </row>
    <row r="54603" spans="4:4">
      <c r="D54603"/>
    </row>
    <row r="54604" spans="4:4">
      <c r="D54604"/>
    </row>
    <row r="54605" spans="4:4">
      <c r="D54605"/>
    </row>
    <row r="54606" spans="4:4">
      <c r="D54606"/>
    </row>
    <row r="54607" spans="4:4">
      <c r="D54607"/>
    </row>
    <row r="54608" spans="4:4">
      <c r="D54608"/>
    </row>
    <row r="54609" spans="4:4">
      <c r="D54609"/>
    </row>
    <row r="54610" spans="4:4">
      <c r="D54610"/>
    </row>
    <row r="54611" spans="4:4">
      <c r="D54611"/>
    </row>
    <row r="54612" spans="4:4">
      <c r="D54612"/>
    </row>
    <row r="54613" spans="4:4">
      <c r="D54613"/>
    </row>
    <row r="54614" spans="4:4">
      <c r="D54614"/>
    </row>
    <row r="54615" spans="4:4">
      <c r="D54615"/>
    </row>
    <row r="54616" spans="4:4">
      <c r="D54616"/>
    </row>
    <row r="54617" spans="4:4">
      <c r="D54617"/>
    </row>
    <row r="54618" spans="4:4">
      <c r="D54618"/>
    </row>
    <row r="54619" spans="4:4">
      <c r="D54619"/>
    </row>
    <row r="54620" spans="4:4">
      <c r="D54620"/>
    </row>
    <row r="54621" spans="4:4">
      <c r="D54621"/>
    </row>
    <row r="54622" spans="4:4">
      <c r="D54622"/>
    </row>
    <row r="54623" spans="4:4">
      <c r="D54623"/>
    </row>
    <row r="54624" spans="4:4">
      <c r="D54624"/>
    </row>
    <row r="54625" spans="4:4">
      <c r="D54625"/>
    </row>
    <row r="54626" spans="4:4">
      <c r="D54626"/>
    </row>
    <row r="54627" spans="4:4">
      <c r="D54627"/>
    </row>
    <row r="54628" spans="4:4">
      <c r="D54628"/>
    </row>
    <row r="54629" spans="4:4">
      <c r="D54629"/>
    </row>
    <row r="54630" spans="4:4">
      <c r="D54630"/>
    </row>
    <row r="54631" spans="4:4">
      <c r="D54631"/>
    </row>
    <row r="54632" spans="4:4">
      <c r="D54632"/>
    </row>
    <row r="54633" spans="4:4">
      <c r="D54633"/>
    </row>
    <row r="54634" spans="4:4">
      <c r="D54634"/>
    </row>
    <row r="54635" spans="4:4">
      <c r="D54635"/>
    </row>
    <row r="54636" spans="4:4">
      <c r="D54636"/>
    </row>
    <row r="54637" spans="4:4">
      <c r="D54637"/>
    </row>
    <row r="54638" spans="4:4">
      <c r="D54638"/>
    </row>
    <row r="54639" spans="4:4">
      <c r="D54639"/>
    </row>
    <row r="54640" spans="4:4">
      <c r="D54640"/>
    </row>
    <row r="54641" spans="4:4">
      <c r="D54641"/>
    </row>
    <row r="54642" spans="4:4">
      <c r="D54642"/>
    </row>
    <row r="54643" spans="4:4">
      <c r="D54643"/>
    </row>
    <row r="54644" spans="4:4">
      <c r="D54644"/>
    </row>
    <row r="54645" spans="4:4">
      <c r="D54645"/>
    </row>
    <row r="54646" spans="4:4">
      <c r="D54646"/>
    </row>
    <row r="54647" spans="4:4">
      <c r="D54647"/>
    </row>
    <row r="54648" spans="4:4">
      <c r="D54648"/>
    </row>
    <row r="54649" spans="4:4">
      <c r="D54649"/>
    </row>
    <row r="54650" spans="4:4">
      <c r="D54650"/>
    </row>
    <row r="54651" spans="4:4">
      <c r="D54651"/>
    </row>
    <row r="54652" spans="4:4">
      <c r="D54652"/>
    </row>
    <row r="54653" spans="4:4">
      <c r="D54653"/>
    </row>
    <row r="54654" spans="4:4">
      <c r="D54654"/>
    </row>
    <row r="54655" spans="4:4">
      <c r="D54655"/>
    </row>
    <row r="54656" spans="4:4">
      <c r="D54656"/>
    </row>
    <row r="54657" spans="4:4">
      <c r="D54657"/>
    </row>
    <row r="54658" spans="4:4">
      <c r="D54658"/>
    </row>
    <row r="54659" spans="4:4">
      <c r="D54659"/>
    </row>
    <row r="54660" spans="4:4">
      <c r="D54660"/>
    </row>
    <row r="54661" spans="4:4">
      <c r="D54661"/>
    </row>
    <row r="54662" spans="4:4">
      <c r="D54662"/>
    </row>
    <row r="54663" spans="4:4">
      <c r="D54663"/>
    </row>
    <row r="54664" spans="4:4">
      <c r="D54664"/>
    </row>
    <row r="54665" spans="4:4">
      <c r="D54665"/>
    </row>
    <row r="54666" spans="4:4">
      <c r="D54666"/>
    </row>
    <row r="54667" spans="4:4">
      <c r="D54667"/>
    </row>
    <row r="54668" spans="4:4">
      <c r="D54668"/>
    </row>
    <row r="54669" spans="4:4">
      <c r="D54669"/>
    </row>
    <row r="54670" spans="4:4">
      <c r="D54670"/>
    </row>
    <row r="54671" spans="4:4">
      <c r="D54671"/>
    </row>
    <row r="54672" spans="4:4">
      <c r="D54672"/>
    </row>
    <row r="54673" spans="4:4">
      <c r="D54673"/>
    </row>
    <row r="54674" spans="4:4">
      <c r="D54674"/>
    </row>
    <row r="54675" spans="4:4">
      <c r="D54675"/>
    </row>
    <row r="54676" spans="4:4">
      <c r="D54676"/>
    </row>
    <row r="54677" spans="4:4">
      <c r="D54677"/>
    </row>
    <row r="54678" spans="4:4">
      <c r="D54678"/>
    </row>
    <row r="54679" spans="4:4">
      <c r="D54679"/>
    </row>
    <row r="54680" spans="4:4">
      <c r="D54680"/>
    </row>
    <row r="54681" spans="4:4">
      <c r="D54681"/>
    </row>
    <row r="54682" spans="4:4">
      <c r="D54682"/>
    </row>
    <row r="54683" spans="4:4">
      <c r="D54683"/>
    </row>
    <row r="54684" spans="4:4">
      <c r="D54684"/>
    </row>
    <row r="54685" spans="4:4">
      <c r="D54685"/>
    </row>
    <row r="54686" spans="4:4">
      <c r="D54686"/>
    </row>
    <row r="54687" spans="4:4">
      <c r="D54687"/>
    </row>
    <row r="54688" spans="4:4">
      <c r="D54688"/>
    </row>
    <row r="54689" spans="4:4">
      <c r="D54689"/>
    </row>
    <row r="54690" spans="4:4">
      <c r="D54690"/>
    </row>
    <row r="54691" spans="4:4">
      <c r="D54691"/>
    </row>
    <row r="54692" spans="4:4">
      <c r="D54692"/>
    </row>
    <row r="54693" spans="4:4">
      <c r="D54693"/>
    </row>
    <row r="54694" spans="4:4">
      <c r="D54694"/>
    </row>
    <row r="54695" spans="4:4">
      <c r="D54695"/>
    </row>
    <row r="54696" spans="4:4">
      <c r="D54696"/>
    </row>
    <row r="54697" spans="4:4">
      <c r="D54697"/>
    </row>
    <row r="54698" spans="4:4">
      <c r="D54698"/>
    </row>
    <row r="54699" spans="4:4">
      <c r="D54699"/>
    </row>
    <row r="54700" spans="4:4">
      <c r="D54700"/>
    </row>
    <row r="54701" spans="4:4">
      <c r="D54701"/>
    </row>
    <row r="54702" spans="4:4">
      <c r="D54702"/>
    </row>
    <row r="54703" spans="4:4">
      <c r="D54703"/>
    </row>
    <row r="54704" spans="4:4">
      <c r="D54704"/>
    </row>
    <row r="54705" spans="4:4">
      <c r="D54705"/>
    </row>
    <row r="54706" spans="4:4">
      <c r="D54706"/>
    </row>
    <row r="54707" spans="4:4">
      <c r="D54707"/>
    </row>
    <row r="54708" spans="4:4">
      <c r="D54708"/>
    </row>
    <row r="54709" spans="4:4">
      <c r="D54709"/>
    </row>
    <row r="54710" spans="4:4">
      <c r="D54710"/>
    </row>
    <row r="54711" spans="4:4">
      <c r="D54711"/>
    </row>
    <row r="54712" spans="4:4">
      <c r="D54712"/>
    </row>
    <row r="54713" spans="4:4">
      <c r="D54713"/>
    </row>
    <row r="54714" spans="4:4">
      <c r="D54714"/>
    </row>
    <row r="54715" spans="4:4">
      <c r="D54715"/>
    </row>
    <row r="54716" spans="4:4">
      <c r="D54716"/>
    </row>
    <row r="54717" spans="4:4">
      <c r="D54717"/>
    </row>
    <row r="54718" spans="4:4">
      <c r="D54718"/>
    </row>
    <row r="54719" spans="4:4">
      <c r="D54719"/>
    </row>
    <row r="54720" spans="4:4">
      <c r="D54720"/>
    </row>
    <row r="54721" spans="4:4">
      <c r="D54721"/>
    </row>
    <row r="54722" spans="4:4">
      <c r="D54722"/>
    </row>
    <row r="54723" spans="4:4">
      <c r="D54723"/>
    </row>
    <row r="54724" spans="4:4">
      <c r="D54724"/>
    </row>
    <row r="54725" spans="4:4">
      <c r="D54725"/>
    </row>
    <row r="54726" spans="4:4">
      <c r="D54726"/>
    </row>
    <row r="54727" spans="4:4">
      <c r="D54727"/>
    </row>
    <row r="54728" spans="4:4">
      <c r="D54728"/>
    </row>
    <row r="54729" spans="4:4">
      <c r="D54729"/>
    </row>
    <row r="54730" spans="4:4">
      <c r="D54730"/>
    </row>
    <row r="54731" spans="4:4">
      <c r="D54731"/>
    </row>
    <row r="54732" spans="4:4">
      <c r="D54732"/>
    </row>
    <row r="54733" spans="4:4">
      <c r="D54733"/>
    </row>
    <row r="54734" spans="4:4">
      <c r="D54734"/>
    </row>
    <row r="54735" spans="4:4">
      <c r="D54735"/>
    </row>
    <row r="54736" spans="4:4">
      <c r="D54736"/>
    </row>
    <row r="54737" spans="4:4">
      <c r="D54737"/>
    </row>
    <row r="54738" spans="4:4">
      <c r="D54738"/>
    </row>
    <row r="54739" spans="4:4">
      <c r="D54739"/>
    </row>
    <row r="54740" spans="4:4">
      <c r="D54740"/>
    </row>
    <row r="54741" spans="4:4">
      <c r="D54741"/>
    </row>
    <row r="54742" spans="4:4">
      <c r="D54742"/>
    </row>
    <row r="54743" spans="4:4">
      <c r="D54743"/>
    </row>
    <row r="54744" spans="4:4">
      <c r="D54744"/>
    </row>
    <row r="54745" spans="4:4">
      <c r="D54745"/>
    </row>
    <row r="54746" spans="4:4">
      <c r="D54746"/>
    </row>
    <row r="54747" spans="4:4">
      <c r="D54747"/>
    </row>
    <row r="54748" spans="4:4">
      <c r="D54748"/>
    </row>
    <row r="54749" spans="4:4">
      <c r="D54749"/>
    </row>
    <row r="54750" spans="4:4">
      <c r="D54750"/>
    </row>
    <row r="54751" spans="4:4">
      <c r="D54751"/>
    </row>
    <row r="54752" spans="4:4">
      <c r="D54752"/>
    </row>
    <row r="54753" spans="4:4">
      <c r="D54753"/>
    </row>
    <row r="54754" spans="4:4">
      <c r="D54754"/>
    </row>
    <row r="54755" spans="4:4">
      <c r="D54755"/>
    </row>
    <row r="54756" spans="4:4">
      <c r="D54756"/>
    </row>
    <row r="54757" spans="4:4">
      <c r="D54757"/>
    </row>
    <row r="54758" spans="4:4">
      <c r="D54758"/>
    </row>
    <row r="54759" spans="4:4">
      <c r="D54759"/>
    </row>
    <row r="54760" spans="4:4">
      <c r="D54760"/>
    </row>
    <row r="54761" spans="4:4">
      <c r="D54761"/>
    </row>
    <row r="54762" spans="4:4">
      <c r="D54762"/>
    </row>
    <row r="54763" spans="4:4">
      <c r="D54763"/>
    </row>
    <row r="54764" spans="4:4">
      <c r="D54764"/>
    </row>
    <row r="54765" spans="4:4">
      <c r="D54765"/>
    </row>
    <row r="54766" spans="4:4">
      <c r="D54766"/>
    </row>
    <row r="54767" spans="4:4">
      <c r="D54767"/>
    </row>
    <row r="54768" spans="4:4">
      <c r="D54768"/>
    </row>
    <row r="54769" spans="4:4">
      <c r="D54769"/>
    </row>
    <row r="54770" spans="4:4">
      <c r="D54770"/>
    </row>
    <row r="54771" spans="4:4">
      <c r="D54771"/>
    </row>
    <row r="54772" spans="4:4">
      <c r="D54772"/>
    </row>
    <row r="54773" spans="4:4">
      <c r="D54773"/>
    </row>
    <row r="54774" spans="4:4">
      <c r="D54774"/>
    </row>
    <row r="54775" spans="4:4">
      <c r="D54775"/>
    </row>
    <row r="54776" spans="4:4">
      <c r="D54776"/>
    </row>
    <row r="54777" spans="4:4">
      <c r="D54777"/>
    </row>
    <row r="54778" spans="4:4">
      <c r="D54778"/>
    </row>
    <row r="54779" spans="4:4">
      <c r="D54779"/>
    </row>
    <row r="54780" spans="4:4">
      <c r="D54780"/>
    </row>
    <row r="54781" spans="4:4">
      <c r="D54781"/>
    </row>
    <row r="54782" spans="4:4">
      <c r="D54782"/>
    </row>
    <row r="54783" spans="4:4">
      <c r="D54783"/>
    </row>
    <row r="54784" spans="4:4">
      <c r="D54784"/>
    </row>
    <row r="54785" spans="4:4">
      <c r="D54785"/>
    </row>
    <row r="54786" spans="4:4">
      <c r="D54786"/>
    </row>
    <row r="54787" spans="4:4">
      <c r="D54787"/>
    </row>
    <row r="54788" spans="4:4">
      <c r="D54788"/>
    </row>
    <row r="54789" spans="4:4">
      <c r="D54789"/>
    </row>
    <row r="54790" spans="4:4">
      <c r="D54790"/>
    </row>
    <row r="54791" spans="4:4">
      <c r="D54791"/>
    </row>
    <row r="54792" spans="4:4">
      <c r="D54792"/>
    </row>
    <row r="54793" spans="4:4">
      <c r="D54793"/>
    </row>
    <row r="54794" spans="4:4">
      <c r="D54794"/>
    </row>
    <row r="54795" spans="4:4">
      <c r="D54795"/>
    </row>
    <row r="54796" spans="4:4">
      <c r="D54796"/>
    </row>
    <row r="54797" spans="4:4">
      <c r="D54797"/>
    </row>
    <row r="54798" spans="4:4">
      <c r="D54798"/>
    </row>
    <row r="54799" spans="4:4">
      <c r="D54799"/>
    </row>
    <row r="54800" spans="4:4">
      <c r="D54800"/>
    </row>
    <row r="54801" spans="4:4">
      <c r="D54801"/>
    </row>
    <row r="54802" spans="4:4">
      <c r="D54802"/>
    </row>
    <row r="54803" spans="4:4">
      <c r="D54803"/>
    </row>
    <row r="54804" spans="4:4">
      <c r="D54804"/>
    </row>
    <row r="54805" spans="4:4">
      <c r="D54805"/>
    </row>
    <row r="54806" spans="4:4">
      <c r="D54806"/>
    </row>
    <row r="54807" spans="4:4">
      <c r="D54807"/>
    </row>
    <row r="54808" spans="4:4">
      <c r="D54808"/>
    </row>
    <row r="54809" spans="4:4">
      <c r="D54809"/>
    </row>
    <row r="54810" spans="4:4">
      <c r="D54810"/>
    </row>
    <row r="54811" spans="4:4">
      <c r="D54811"/>
    </row>
    <row r="54812" spans="4:4">
      <c r="D54812"/>
    </row>
    <row r="54813" spans="4:4">
      <c r="D54813"/>
    </row>
    <row r="54814" spans="4:4">
      <c r="D54814"/>
    </row>
    <row r="54815" spans="4:4">
      <c r="D54815"/>
    </row>
    <row r="54816" spans="4:4">
      <c r="D54816"/>
    </row>
    <row r="54817" spans="4:4">
      <c r="D54817"/>
    </row>
    <row r="54818" spans="4:4">
      <c r="D54818"/>
    </row>
    <row r="54819" spans="4:4">
      <c r="D54819"/>
    </row>
    <row r="54820" spans="4:4">
      <c r="D54820"/>
    </row>
    <row r="54821" spans="4:4">
      <c r="D54821"/>
    </row>
    <row r="54822" spans="4:4">
      <c r="D54822"/>
    </row>
    <row r="54823" spans="4:4">
      <c r="D54823"/>
    </row>
    <row r="54824" spans="4:4">
      <c r="D54824"/>
    </row>
    <row r="54825" spans="4:4">
      <c r="D54825"/>
    </row>
    <row r="54826" spans="4:4">
      <c r="D54826"/>
    </row>
    <row r="54827" spans="4:4">
      <c r="D54827"/>
    </row>
    <row r="54828" spans="4:4">
      <c r="D54828"/>
    </row>
    <row r="54829" spans="4:4">
      <c r="D54829"/>
    </row>
    <row r="54830" spans="4:4">
      <c r="D54830"/>
    </row>
    <row r="54831" spans="4:4">
      <c r="D54831"/>
    </row>
    <row r="54832" spans="4:4">
      <c r="D54832"/>
    </row>
    <row r="54833" spans="4:4">
      <c r="D54833"/>
    </row>
    <row r="54834" spans="4:4">
      <c r="D54834"/>
    </row>
    <row r="54835" spans="4:4">
      <c r="D54835"/>
    </row>
    <row r="54836" spans="4:4">
      <c r="D54836"/>
    </row>
    <row r="54837" spans="4:4">
      <c r="D54837"/>
    </row>
    <row r="54838" spans="4:4">
      <c r="D54838"/>
    </row>
    <row r="54839" spans="4:4">
      <c r="D54839"/>
    </row>
    <row r="54840" spans="4:4">
      <c r="D54840"/>
    </row>
    <row r="54841" spans="4:4">
      <c r="D54841"/>
    </row>
    <row r="54842" spans="4:4">
      <c r="D54842"/>
    </row>
    <row r="54843" spans="4:4">
      <c r="D54843"/>
    </row>
    <row r="54844" spans="4:4">
      <c r="D54844"/>
    </row>
    <row r="54845" spans="4:4">
      <c r="D54845"/>
    </row>
    <row r="54846" spans="4:4">
      <c r="D54846"/>
    </row>
    <row r="54847" spans="4:4">
      <c r="D54847"/>
    </row>
    <row r="54848" spans="4:4">
      <c r="D54848"/>
    </row>
    <row r="54849" spans="4:4">
      <c r="D54849"/>
    </row>
    <row r="54850" spans="4:4">
      <c r="D54850"/>
    </row>
    <row r="54851" spans="4:4">
      <c r="D54851"/>
    </row>
    <row r="54852" spans="4:4">
      <c r="D54852"/>
    </row>
    <row r="54853" spans="4:4">
      <c r="D54853"/>
    </row>
    <row r="54854" spans="4:4">
      <c r="D54854"/>
    </row>
    <row r="54855" spans="4:4">
      <c r="D54855"/>
    </row>
    <row r="54856" spans="4:4">
      <c r="D54856"/>
    </row>
    <row r="54857" spans="4:4">
      <c r="D54857"/>
    </row>
    <row r="54858" spans="4:4">
      <c r="D54858"/>
    </row>
    <row r="54859" spans="4:4">
      <c r="D54859"/>
    </row>
    <row r="54860" spans="4:4">
      <c r="D54860"/>
    </row>
    <row r="54861" spans="4:4">
      <c r="D54861"/>
    </row>
    <row r="54862" spans="4:4">
      <c r="D54862"/>
    </row>
    <row r="54863" spans="4:4">
      <c r="D54863"/>
    </row>
    <row r="54864" spans="4:4">
      <c r="D54864"/>
    </row>
    <row r="54865" spans="4:4">
      <c r="D54865"/>
    </row>
    <row r="54866" spans="4:4">
      <c r="D54866"/>
    </row>
    <row r="54867" spans="4:4">
      <c r="D54867"/>
    </row>
    <row r="54868" spans="4:4">
      <c r="D54868"/>
    </row>
    <row r="54869" spans="4:4">
      <c r="D54869"/>
    </row>
    <row r="54870" spans="4:4">
      <c r="D54870"/>
    </row>
    <row r="54871" spans="4:4">
      <c r="D54871"/>
    </row>
    <row r="54872" spans="4:4">
      <c r="D54872"/>
    </row>
    <row r="54873" spans="4:4">
      <c r="D54873"/>
    </row>
    <row r="54874" spans="4:4">
      <c r="D54874"/>
    </row>
    <row r="54875" spans="4:4">
      <c r="D54875"/>
    </row>
    <row r="54876" spans="4:4">
      <c r="D54876"/>
    </row>
    <row r="54877" spans="4:4">
      <c r="D54877"/>
    </row>
    <row r="54878" spans="4:4">
      <c r="D54878"/>
    </row>
    <row r="54879" spans="4:4">
      <c r="D54879"/>
    </row>
    <row r="54880" spans="4:4">
      <c r="D54880"/>
    </row>
    <row r="54881" spans="4:4">
      <c r="D54881"/>
    </row>
    <row r="54882" spans="4:4">
      <c r="D54882"/>
    </row>
    <row r="54883" spans="4:4">
      <c r="D54883"/>
    </row>
    <row r="54884" spans="4:4">
      <c r="D54884"/>
    </row>
    <row r="54885" spans="4:4">
      <c r="D54885"/>
    </row>
    <row r="54886" spans="4:4">
      <c r="D54886"/>
    </row>
    <row r="54887" spans="4:4">
      <c r="D54887"/>
    </row>
    <row r="54888" spans="4:4">
      <c r="D54888"/>
    </row>
    <row r="54889" spans="4:4">
      <c r="D54889"/>
    </row>
    <row r="54890" spans="4:4">
      <c r="D54890"/>
    </row>
    <row r="54891" spans="4:4">
      <c r="D54891"/>
    </row>
    <row r="54892" spans="4:4">
      <c r="D54892"/>
    </row>
    <row r="54893" spans="4:4">
      <c r="D54893"/>
    </row>
    <row r="54894" spans="4:4">
      <c r="D54894"/>
    </row>
    <row r="54895" spans="4:4">
      <c r="D54895"/>
    </row>
    <row r="54896" spans="4:4">
      <c r="D54896"/>
    </row>
    <row r="54897" spans="4:4">
      <c r="D54897"/>
    </row>
    <row r="54898" spans="4:4">
      <c r="D54898"/>
    </row>
    <row r="54899" spans="4:4">
      <c r="D54899"/>
    </row>
    <row r="54900" spans="4:4">
      <c r="D54900"/>
    </row>
    <row r="54901" spans="4:4">
      <c r="D54901"/>
    </row>
    <row r="54902" spans="4:4">
      <c r="D54902"/>
    </row>
    <row r="54903" spans="4:4">
      <c r="D54903"/>
    </row>
    <row r="54904" spans="4:4">
      <c r="D54904"/>
    </row>
    <row r="54905" spans="4:4">
      <c r="D54905"/>
    </row>
    <row r="54906" spans="4:4">
      <c r="D54906"/>
    </row>
    <row r="54907" spans="4:4">
      <c r="D54907"/>
    </row>
    <row r="54908" spans="4:4">
      <c r="D54908"/>
    </row>
    <row r="54909" spans="4:4">
      <c r="D54909"/>
    </row>
    <row r="54910" spans="4:4">
      <c r="D54910"/>
    </row>
    <row r="54911" spans="4:4">
      <c r="D54911"/>
    </row>
    <row r="54912" spans="4:4">
      <c r="D54912"/>
    </row>
    <row r="54913" spans="4:4">
      <c r="D54913"/>
    </row>
    <row r="54914" spans="4:4">
      <c r="D54914"/>
    </row>
    <row r="54915" spans="4:4">
      <c r="D54915"/>
    </row>
    <row r="54916" spans="4:4">
      <c r="D54916"/>
    </row>
    <row r="54917" spans="4:4">
      <c r="D54917"/>
    </row>
    <row r="54918" spans="4:4">
      <c r="D54918"/>
    </row>
    <row r="54919" spans="4:4">
      <c r="D54919"/>
    </row>
    <row r="54920" spans="4:4">
      <c r="D54920"/>
    </row>
    <row r="54921" spans="4:4">
      <c r="D54921"/>
    </row>
    <row r="54922" spans="4:4">
      <c r="D54922"/>
    </row>
    <row r="54923" spans="4:4">
      <c r="D54923"/>
    </row>
    <row r="54924" spans="4:4">
      <c r="D54924"/>
    </row>
    <row r="54925" spans="4:4">
      <c r="D54925"/>
    </row>
    <row r="54926" spans="4:4">
      <c r="D54926"/>
    </row>
    <row r="54927" spans="4:4">
      <c r="D54927"/>
    </row>
    <row r="54928" spans="4:4">
      <c r="D54928"/>
    </row>
    <row r="54929" spans="4:4">
      <c r="D54929"/>
    </row>
    <row r="54930" spans="4:4">
      <c r="D54930"/>
    </row>
    <row r="54931" spans="4:4">
      <c r="D54931"/>
    </row>
    <row r="54932" spans="4:4">
      <c r="D54932"/>
    </row>
    <row r="54933" spans="4:4">
      <c r="D54933"/>
    </row>
    <row r="54934" spans="4:4">
      <c r="D54934"/>
    </row>
    <row r="54935" spans="4:4">
      <c r="D54935"/>
    </row>
    <row r="54936" spans="4:4">
      <c r="D54936"/>
    </row>
    <row r="54937" spans="4:4">
      <c r="D54937"/>
    </row>
    <row r="54938" spans="4:4">
      <c r="D54938"/>
    </row>
    <row r="54939" spans="4:4">
      <c r="D54939"/>
    </row>
    <row r="54940" spans="4:4">
      <c r="D54940"/>
    </row>
    <row r="54941" spans="4:4">
      <c r="D54941"/>
    </row>
    <row r="54942" spans="4:4">
      <c r="D54942"/>
    </row>
    <row r="54943" spans="4:4">
      <c r="D54943"/>
    </row>
    <row r="54944" spans="4:4">
      <c r="D54944"/>
    </row>
    <row r="54945" spans="4:4">
      <c r="D54945"/>
    </row>
    <row r="54946" spans="4:4">
      <c r="D54946"/>
    </row>
    <row r="54947" spans="4:4">
      <c r="D54947"/>
    </row>
    <row r="54948" spans="4:4">
      <c r="D54948"/>
    </row>
    <row r="54949" spans="4:4">
      <c r="D54949"/>
    </row>
    <row r="54950" spans="4:4">
      <c r="D54950"/>
    </row>
    <row r="54951" spans="4:4">
      <c r="D54951"/>
    </row>
    <row r="54952" spans="4:4">
      <c r="D54952"/>
    </row>
    <row r="54953" spans="4:4">
      <c r="D54953"/>
    </row>
    <row r="54954" spans="4:4">
      <c r="D54954"/>
    </row>
    <row r="54955" spans="4:4">
      <c r="D54955"/>
    </row>
    <row r="54956" spans="4:4">
      <c r="D54956"/>
    </row>
    <row r="54957" spans="4:4">
      <c r="D54957"/>
    </row>
    <row r="54958" spans="4:4">
      <c r="D54958"/>
    </row>
    <row r="54959" spans="4:4">
      <c r="D54959"/>
    </row>
    <row r="54960" spans="4:4">
      <c r="D54960"/>
    </row>
    <row r="54961" spans="4:4">
      <c r="D54961"/>
    </row>
    <row r="54962" spans="4:4">
      <c r="D54962"/>
    </row>
    <row r="54963" spans="4:4">
      <c r="D54963"/>
    </row>
    <row r="54964" spans="4:4">
      <c r="D54964"/>
    </row>
    <row r="54965" spans="4:4">
      <c r="D54965"/>
    </row>
    <row r="54966" spans="4:4">
      <c r="D54966"/>
    </row>
    <row r="54967" spans="4:4">
      <c r="D54967"/>
    </row>
    <row r="54968" spans="4:4">
      <c r="D54968"/>
    </row>
    <row r="54969" spans="4:4">
      <c r="D54969"/>
    </row>
    <row r="54970" spans="4:4">
      <c r="D54970"/>
    </row>
    <row r="54971" spans="4:4">
      <c r="D54971"/>
    </row>
    <row r="54972" spans="4:4">
      <c r="D54972"/>
    </row>
    <row r="54973" spans="4:4">
      <c r="D54973"/>
    </row>
    <row r="54974" spans="4:4">
      <c r="D54974"/>
    </row>
    <row r="54975" spans="4:4">
      <c r="D54975"/>
    </row>
    <row r="54976" spans="4:4">
      <c r="D54976"/>
    </row>
    <row r="54977" spans="4:4">
      <c r="D54977"/>
    </row>
    <row r="54978" spans="4:4">
      <c r="D54978"/>
    </row>
    <row r="54979" spans="4:4">
      <c r="D54979"/>
    </row>
    <row r="54980" spans="4:4">
      <c r="D54980"/>
    </row>
    <row r="54981" spans="4:4">
      <c r="D54981"/>
    </row>
    <row r="54982" spans="4:4">
      <c r="D54982"/>
    </row>
    <row r="54983" spans="4:4">
      <c r="D54983"/>
    </row>
    <row r="54984" spans="4:4">
      <c r="D54984"/>
    </row>
    <row r="54985" spans="4:4">
      <c r="D54985"/>
    </row>
    <row r="54986" spans="4:4">
      <c r="D54986"/>
    </row>
    <row r="54987" spans="4:4">
      <c r="D54987"/>
    </row>
    <row r="54988" spans="4:4">
      <c r="D54988"/>
    </row>
    <row r="54989" spans="4:4">
      <c r="D54989"/>
    </row>
    <row r="54990" spans="4:4">
      <c r="D54990"/>
    </row>
    <row r="54991" spans="4:4">
      <c r="D54991"/>
    </row>
    <row r="54992" spans="4:4">
      <c r="D54992"/>
    </row>
    <row r="54993" spans="4:4">
      <c r="D54993"/>
    </row>
    <row r="54994" spans="4:4">
      <c r="D54994"/>
    </row>
    <row r="54995" spans="4:4">
      <c r="D54995"/>
    </row>
    <row r="54996" spans="4:4">
      <c r="D54996"/>
    </row>
    <row r="54997" spans="4:4">
      <c r="D54997"/>
    </row>
    <row r="54998" spans="4:4">
      <c r="D54998"/>
    </row>
    <row r="54999" spans="4:4">
      <c r="D54999"/>
    </row>
    <row r="55000" spans="4:4">
      <c r="D55000"/>
    </row>
    <row r="55001" spans="4:4">
      <c r="D55001"/>
    </row>
    <row r="55002" spans="4:4">
      <c r="D55002"/>
    </row>
    <row r="55003" spans="4:4">
      <c r="D55003"/>
    </row>
    <row r="55004" spans="4:4">
      <c r="D55004"/>
    </row>
    <row r="55005" spans="4:4">
      <c r="D55005"/>
    </row>
    <row r="55006" spans="4:4">
      <c r="D55006"/>
    </row>
    <row r="55007" spans="4:4">
      <c r="D55007"/>
    </row>
    <row r="55008" spans="4:4">
      <c r="D55008"/>
    </row>
    <row r="55009" spans="4:4">
      <c r="D55009"/>
    </row>
    <row r="55010" spans="4:4">
      <c r="D55010"/>
    </row>
    <row r="55011" spans="4:4">
      <c r="D55011"/>
    </row>
    <row r="55012" spans="4:4">
      <c r="D55012"/>
    </row>
    <row r="55013" spans="4:4">
      <c r="D55013"/>
    </row>
    <row r="55014" spans="4:4">
      <c r="D55014"/>
    </row>
    <row r="55015" spans="4:4">
      <c r="D55015"/>
    </row>
    <row r="55016" spans="4:4">
      <c r="D55016"/>
    </row>
    <row r="55017" spans="4:4">
      <c r="D55017"/>
    </row>
    <row r="55018" spans="4:4">
      <c r="D55018"/>
    </row>
    <row r="55019" spans="4:4">
      <c r="D55019"/>
    </row>
    <row r="55020" spans="4:4">
      <c r="D55020"/>
    </row>
    <row r="55021" spans="4:4">
      <c r="D55021"/>
    </row>
    <row r="55022" spans="4:4">
      <c r="D55022"/>
    </row>
    <row r="55023" spans="4:4">
      <c r="D55023"/>
    </row>
    <row r="55024" spans="4:4">
      <c r="D55024"/>
    </row>
    <row r="55025" spans="4:4">
      <c r="D55025"/>
    </row>
    <row r="55026" spans="4:4">
      <c r="D55026"/>
    </row>
    <row r="55027" spans="4:4">
      <c r="D55027"/>
    </row>
    <row r="55028" spans="4:4">
      <c r="D55028"/>
    </row>
    <row r="55029" spans="4:4">
      <c r="D55029"/>
    </row>
    <row r="55030" spans="4:4">
      <c r="D55030"/>
    </row>
    <row r="55031" spans="4:4">
      <c r="D55031"/>
    </row>
    <row r="55032" spans="4:4">
      <c r="D55032"/>
    </row>
    <row r="55033" spans="4:4">
      <c r="D55033"/>
    </row>
    <row r="55034" spans="4:4">
      <c r="D55034"/>
    </row>
    <row r="55035" spans="4:4">
      <c r="D55035"/>
    </row>
    <row r="55036" spans="4:4">
      <c r="D55036"/>
    </row>
    <row r="55037" spans="4:4">
      <c r="D55037"/>
    </row>
    <row r="55038" spans="4:4">
      <c r="D55038"/>
    </row>
    <row r="55039" spans="4:4">
      <c r="D55039"/>
    </row>
    <row r="55040" spans="4:4">
      <c r="D55040"/>
    </row>
    <row r="55041" spans="4:4">
      <c r="D55041"/>
    </row>
    <row r="55042" spans="4:4">
      <c r="D55042"/>
    </row>
    <row r="55043" spans="4:4">
      <c r="D55043"/>
    </row>
    <row r="55044" spans="4:4">
      <c r="D55044"/>
    </row>
    <row r="55045" spans="4:4">
      <c r="D55045"/>
    </row>
    <row r="55046" spans="4:4">
      <c r="D55046"/>
    </row>
    <row r="55047" spans="4:4">
      <c r="D55047"/>
    </row>
    <row r="55048" spans="4:4">
      <c r="D55048"/>
    </row>
    <row r="55049" spans="4:4">
      <c r="D55049"/>
    </row>
    <row r="55050" spans="4:4">
      <c r="D55050"/>
    </row>
    <row r="55051" spans="4:4">
      <c r="D55051"/>
    </row>
    <row r="55052" spans="4:4">
      <c r="D55052"/>
    </row>
    <row r="55053" spans="4:4">
      <c r="D55053"/>
    </row>
    <row r="55054" spans="4:4">
      <c r="D55054"/>
    </row>
    <row r="55055" spans="4:4">
      <c r="D55055"/>
    </row>
    <row r="55056" spans="4:4">
      <c r="D55056"/>
    </row>
    <row r="55057" spans="4:4">
      <c r="D55057"/>
    </row>
    <row r="55058" spans="4:4">
      <c r="D55058"/>
    </row>
    <row r="55059" spans="4:4">
      <c r="D55059"/>
    </row>
    <row r="55060" spans="4:4">
      <c r="D55060"/>
    </row>
    <row r="55061" spans="4:4">
      <c r="D55061"/>
    </row>
    <row r="55062" spans="4:4">
      <c r="D55062"/>
    </row>
    <row r="55063" spans="4:4">
      <c r="D55063"/>
    </row>
    <row r="55064" spans="4:4">
      <c r="D55064"/>
    </row>
    <row r="55065" spans="4:4">
      <c r="D55065"/>
    </row>
    <row r="55066" spans="4:4">
      <c r="D55066"/>
    </row>
    <row r="55067" spans="4:4">
      <c r="D55067"/>
    </row>
    <row r="55068" spans="4:4">
      <c r="D55068"/>
    </row>
    <row r="55069" spans="4:4">
      <c r="D55069"/>
    </row>
    <row r="55070" spans="4:4">
      <c r="D55070"/>
    </row>
    <row r="55071" spans="4:4">
      <c r="D55071"/>
    </row>
    <row r="55072" spans="4:4">
      <c r="D55072"/>
    </row>
    <row r="55073" spans="4:4">
      <c r="D55073"/>
    </row>
    <row r="55074" spans="4:4">
      <c r="D55074"/>
    </row>
    <row r="55075" spans="4:4">
      <c r="D55075"/>
    </row>
    <row r="55076" spans="4:4">
      <c r="D55076"/>
    </row>
    <row r="55077" spans="4:4">
      <c r="D55077"/>
    </row>
    <row r="55078" spans="4:4">
      <c r="D55078"/>
    </row>
    <row r="55079" spans="4:4">
      <c r="D55079"/>
    </row>
    <row r="55080" spans="4:4">
      <c r="D55080"/>
    </row>
    <row r="55081" spans="4:4">
      <c r="D55081"/>
    </row>
    <row r="55082" spans="4:4">
      <c r="D55082"/>
    </row>
    <row r="55083" spans="4:4">
      <c r="D55083"/>
    </row>
    <row r="55084" spans="4:4">
      <c r="D55084"/>
    </row>
    <row r="55085" spans="4:4">
      <c r="D55085"/>
    </row>
    <row r="55086" spans="4:4">
      <c r="D55086"/>
    </row>
    <row r="55087" spans="4:4">
      <c r="D55087"/>
    </row>
    <row r="55088" spans="4:4">
      <c r="D55088"/>
    </row>
    <row r="55089" spans="4:4">
      <c r="D55089"/>
    </row>
    <row r="55090" spans="4:4">
      <c r="D55090"/>
    </row>
    <row r="55091" spans="4:4">
      <c r="D55091"/>
    </row>
    <row r="55092" spans="4:4">
      <c r="D55092"/>
    </row>
    <row r="55093" spans="4:4">
      <c r="D55093"/>
    </row>
    <row r="55094" spans="4:4">
      <c r="D55094"/>
    </row>
    <row r="55095" spans="4:4">
      <c r="D55095"/>
    </row>
    <row r="55096" spans="4:4">
      <c r="D55096"/>
    </row>
    <row r="55097" spans="4:4">
      <c r="D55097"/>
    </row>
    <row r="55098" spans="4:4">
      <c r="D55098"/>
    </row>
    <row r="55099" spans="4:4">
      <c r="D55099"/>
    </row>
    <row r="55100" spans="4:4">
      <c r="D55100"/>
    </row>
    <row r="55101" spans="4:4">
      <c r="D55101"/>
    </row>
    <row r="55102" spans="4:4">
      <c r="D55102"/>
    </row>
    <row r="55103" spans="4:4">
      <c r="D55103"/>
    </row>
    <row r="55104" spans="4:4">
      <c r="D55104"/>
    </row>
    <row r="55105" spans="4:4">
      <c r="D55105"/>
    </row>
    <row r="55106" spans="4:4">
      <c r="D55106"/>
    </row>
    <row r="55107" spans="4:4">
      <c r="D55107"/>
    </row>
    <row r="55108" spans="4:4">
      <c r="D55108"/>
    </row>
    <row r="55109" spans="4:4">
      <c r="D55109"/>
    </row>
    <row r="55110" spans="4:4">
      <c r="D55110"/>
    </row>
    <row r="55111" spans="4:4">
      <c r="D55111"/>
    </row>
    <row r="55112" spans="4:4">
      <c r="D55112"/>
    </row>
    <row r="55113" spans="4:4">
      <c r="D55113"/>
    </row>
    <row r="55114" spans="4:4">
      <c r="D55114"/>
    </row>
    <row r="55115" spans="4:4">
      <c r="D55115"/>
    </row>
    <row r="55116" spans="4:4">
      <c r="D55116"/>
    </row>
    <row r="55117" spans="4:4">
      <c r="D55117"/>
    </row>
    <row r="55118" spans="4:4">
      <c r="D55118"/>
    </row>
    <row r="55119" spans="4:4">
      <c r="D55119"/>
    </row>
    <row r="55120" spans="4:4">
      <c r="D55120"/>
    </row>
    <row r="55121" spans="4:4">
      <c r="D55121"/>
    </row>
    <row r="55122" spans="4:4">
      <c r="D55122"/>
    </row>
    <row r="55123" spans="4:4">
      <c r="D55123"/>
    </row>
    <row r="55124" spans="4:4">
      <c r="D55124"/>
    </row>
    <row r="55125" spans="4:4">
      <c r="D55125"/>
    </row>
    <row r="55126" spans="4:4">
      <c r="D55126"/>
    </row>
    <row r="55127" spans="4:4">
      <c r="D55127"/>
    </row>
    <row r="55128" spans="4:4">
      <c r="D55128"/>
    </row>
    <row r="55129" spans="4:4">
      <c r="D55129"/>
    </row>
    <row r="55130" spans="4:4">
      <c r="D55130"/>
    </row>
    <row r="55131" spans="4:4">
      <c r="D55131"/>
    </row>
    <row r="55132" spans="4:4">
      <c r="D55132"/>
    </row>
    <row r="55133" spans="4:4">
      <c r="D55133"/>
    </row>
    <row r="55134" spans="4:4">
      <c r="D55134"/>
    </row>
    <row r="55135" spans="4:4">
      <c r="D55135"/>
    </row>
    <row r="55136" spans="4:4">
      <c r="D55136"/>
    </row>
    <row r="55137" spans="4:4">
      <c r="D55137"/>
    </row>
    <row r="55138" spans="4:4">
      <c r="D55138"/>
    </row>
    <row r="55139" spans="4:4">
      <c r="D55139"/>
    </row>
    <row r="55140" spans="4:4">
      <c r="D55140"/>
    </row>
    <row r="55141" spans="4:4">
      <c r="D55141"/>
    </row>
    <row r="55142" spans="4:4">
      <c r="D55142"/>
    </row>
    <row r="55143" spans="4:4">
      <c r="D55143"/>
    </row>
    <row r="55144" spans="4:4">
      <c r="D55144"/>
    </row>
    <row r="55145" spans="4:4">
      <c r="D55145"/>
    </row>
    <row r="55146" spans="4:4">
      <c r="D55146"/>
    </row>
    <row r="55147" spans="4:4">
      <c r="D55147"/>
    </row>
    <row r="55148" spans="4:4">
      <c r="D55148"/>
    </row>
    <row r="55149" spans="4:4">
      <c r="D55149"/>
    </row>
    <row r="55150" spans="4:4">
      <c r="D55150"/>
    </row>
    <row r="55151" spans="4:4">
      <c r="D55151"/>
    </row>
    <row r="55152" spans="4:4">
      <c r="D55152"/>
    </row>
    <row r="55153" spans="4:4">
      <c r="D55153"/>
    </row>
    <row r="55154" spans="4:4">
      <c r="D55154"/>
    </row>
    <row r="55155" spans="4:4">
      <c r="D55155"/>
    </row>
    <row r="55156" spans="4:4">
      <c r="D55156"/>
    </row>
    <row r="55157" spans="4:4">
      <c r="D55157"/>
    </row>
    <row r="55158" spans="4:4">
      <c r="D55158"/>
    </row>
    <row r="55159" spans="4:4">
      <c r="D55159"/>
    </row>
    <row r="55160" spans="4:4">
      <c r="D55160"/>
    </row>
    <row r="55161" spans="4:4">
      <c r="D55161"/>
    </row>
    <row r="55162" spans="4:4">
      <c r="D55162"/>
    </row>
    <row r="55163" spans="4:4">
      <c r="D55163"/>
    </row>
    <row r="55164" spans="4:4">
      <c r="D55164"/>
    </row>
    <row r="55165" spans="4:4">
      <c r="D55165"/>
    </row>
    <row r="55166" spans="4:4">
      <c r="D55166"/>
    </row>
    <row r="55167" spans="4:4">
      <c r="D55167"/>
    </row>
    <row r="55168" spans="4:4">
      <c r="D55168"/>
    </row>
    <row r="55169" spans="4:4">
      <c r="D55169"/>
    </row>
    <row r="55170" spans="4:4">
      <c r="D55170"/>
    </row>
    <row r="55171" spans="4:4">
      <c r="D55171"/>
    </row>
    <row r="55172" spans="4:4">
      <c r="D55172"/>
    </row>
    <row r="55173" spans="4:4">
      <c r="D55173"/>
    </row>
    <row r="55174" spans="4:4">
      <c r="D55174"/>
    </row>
    <row r="55175" spans="4:4">
      <c r="D55175"/>
    </row>
    <row r="55176" spans="4:4">
      <c r="D55176"/>
    </row>
    <row r="55177" spans="4:4">
      <c r="D55177"/>
    </row>
    <row r="55178" spans="4:4">
      <c r="D55178"/>
    </row>
    <row r="55179" spans="4:4">
      <c r="D55179"/>
    </row>
    <row r="55180" spans="4:4">
      <c r="D55180"/>
    </row>
    <row r="55181" spans="4:4">
      <c r="D55181"/>
    </row>
    <row r="55182" spans="4:4">
      <c r="D55182"/>
    </row>
    <row r="55183" spans="4:4">
      <c r="D55183"/>
    </row>
    <row r="55184" spans="4:4">
      <c r="D55184"/>
    </row>
    <row r="55185" spans="4:4">
      <c r="D55185"/>
    </row>
    <row r="55186" spans="4:4">
      <c r="D55186"/>
    </row>
    <row r="55187" spans="4:4">
      <c r="D55187"/>
    </row>
    <row r="55188" spans="4:4">
      <c r="D55188"/>
    </row>
    <row r="55189" spans="4:4">
      <c r="D55189"/>
    </row>
    <row r="55190" spans="4:4">
      <c r="D55190"/>
    </row>
    <row r="55191" spans="4:4">
      <c r="D55191"/>
    </row>
    <row r="55192" spans="4:4">
      <c r="D55192"/>
    </row>
    <row r="55193" spans="4:4">
      <c r="D55193"/>
    </row>
    <row r="55194" spans="4:4">
      <c r="D55194"/>
    </row>
    <row r="55195" spans="4:4">
      <c r="D55195"/>
    </row>
    <row r="55196" spans="4:4">
      <c r="D55196"/>
    </row>
    <row r="55197" spans="4:4">
      <c r="D55197"/>
    </row>
    <row r="55198" spans="4:4">
      <c r="D55198"/>
    </row>
    <row r="55199" spans="4:4">
      <c r="D55199"/>
    </row>
    <row r="55200" spans="4:4">
      <c r="D55200"/>
    </row>
    <row r="55201" spans="4:4">
      <c r="D55201"/>
    </row>
    <row r="55202" spans="4:4">
      <c r="D55202"/>
    </row>
    <row r="55203" spans="4:4">
      <c r="D55203"/>
    </row>
    <row r="55204" spans="4:4">
      <c r="D55204"/>
    </row>
    <row r="55205" spans="4:4">
      <c r="D55205"/>
    </row>
    <row r="55206" spans="4:4">
      <c r="D55206"/>
    </row>
    <row r="55207" spans="4:4">
      <c r="D55207"/>
    </row>
    <row r="55208" spans="4:4">
      <c r="D55208"/>
    </row>
    <row r="55209" spans="4:4">
      <c r="D55209"/>
    </row>
    <row r="55210" spans="4:4">
      <c r="D55210"/>
    </row>
    <row r="55211" spans="4:4">
      <c r="D55211"/>
    </row>
    <row r="55212" spans="4:4">
      <c r="D55212"/>
    </row>
    <row r="55213" spans="4:4">
      <c r="D55213"/>
    </row>
    <row r="55214" spans="4:4">
      <c r="D55214"/>
    </row>
    <row r="55215" spans="4:4">
      <c r="D55215"/>
    </row>
    <row r="55216" spans="4:4">
      <c r="D55216"/>
    </row>
    <row r="55217" spans="4:4">
      <c r="D55217"/>
    </row>
    <row r="55218" spans="4:4">
      <c r="D55218"/>
    </row>
    <row r="55219" spans="4:4">
      <c r="D55219"/>
    </row>
    <row r="55220" spans="4:4">
      <c r="D55220"/>
    </row>
    <row r="55221" spans="4:4">
      <c r="D55221"/>
    </row>
    <row r="55222" spans="4:4">
      <c r="D55222"/>
    </row>
    <row r="55223" spans="4:4">
      <c r="D55223"/>
    </row>
    <row r="55224" spans="4:4">
      <c r="D55224"/>
    </row>
    <row r="55225" spans="4:4">
      <c r="D55225"/>
    </row>
    <row r="55226" spans="4:4">
      <c r="D55226"/>
    </row>
    <row r="55227" spans="4:4">
      <c r="D55227"/>
    </row>
    <row r="55228" spans="4:4">
      <c r="D55228"/>
    </row>
    <row r="55229" spans="4:4">
      <c r="D55229"/>
    </row>
    <row r="55230" spans="4:4">
      <c r="D55230"/>
    </row>
    <row r="55231" spans="4:4">
      <c r="D55231"/>
    </row>
    <row r="55232" spans="4:4">
      <c r="D55232"/>
    </row>
    <row r="55233" spans="4:4">
      <c r="D55233"/>
    </row>
    <row r="55234" spans="4:4">
      <c r="D55234"/>
    </row>
    <row r="55235" spans="4:4">
      <c r="D55235"/>
    </row>
    <row r="55236" spans="4:4">
      <c r="D55236"/>
    </row>
    <row r="55237" spans="4:4">
      <c r="D55237"/>
    </row>
    <row r="55238" spans="4:4">
      <c r="D55238"/>
    </row>
    <row r="55239" spans="4:4">
      <c r="D55239"/>
    </row>
    <row r="55240" spans="4:4">
      <c r="D55240"/>
    </row>
    <row r="55241" spans="4:4">
      <c r="D55241"/>
    </row>
    <row r="55242" spans="4:4">
      <c r="D55242"/>
    </row>
    <row r="55243" spans="4:4">
      <c r="D55243"/>
    </row>
    <row r="55244" spans="4:4">
      <c r="D55244"/>
    </row>
    <row r="55245" spans="4:4">
      <c r="D55245"/>
    </row>
    <row r="55246" spans="4:4">
      <c r="D55246"/>
    </row>
    <row r="55247" spans="4:4">
      <c r="D55247"/>
    </row>
    <row r="55248" spans="4:4">
      <c r="D55248"/>
    </row>
    <row r="55249" spans="4:4">
      <c r="D55249"/>
    </row>
    <row r="55250" spans="4:4">
      <c r="D55250"/>
    </row>
    <row r="55251" spans="4:4">
      <c r="D55251"/>
    </row>
    <row r="55252" spans="4:4">
      <c r="D55252"/>
    </row>
    <row r="55253" spans="4:4">
      <c r="D55253"/>
    </row>
    <row r="55254" spans="4:4">
      <c r="D55254"/>
    </row>
    <row r="55255" spans="4:4">
      <c r="D55255"/>
    </row>
    <row r="55256" spans="4:4">
      <c r="D55256"/>
    </row>
    <row r="55257" spans="4:4">
      <c r="D55257"/>
    </row>
    <row r="55258" spans="4:4">
      <c r="D55258"/>
    </row>
    <row r="55259" spans="4:4">
      <c r="D55259"/>
    </row>
    <row r="55260" spans="4:4">
      <c r="D55260"/>
    </row>
    <row r="55261" spans="4:4">
      <c r="D55261"/>
    </row>
    <row r="55262" spans="4:4">
      <c r="D55262"/>
    </row>
    <row r="55263" spans="4:4">
      <c r="D55263"/>
    </row>
    <row r="55264" spans="4:4">
      <c r="D55264"/>
    </row>
    <row r="55265" spans="4:4">
      <c r="D55265"/>
    </row>
    <row r="55266" spans="4:4">
      <c r="D55266"/>
    </row>
    <row r="55267" spans="4:4">
      <c r="D55267"/>
    </row>
    <row r="55268" spans="4:4">
      <c r="D55268"/>
    </row>
    <row r="55269" spans="4:4">
      <c r="D55269"/>
    </row>
    <row r="55270" spans="4:4">
      <c r="D55270"/>
    </row>
    <row r="55271" spans="4:4">
      <c r="D55271"/>
    </row>
    <row r="55272" spans="4:4">
      <c r="D55272"/>
    </row>
    <row r="55273" spans="4:4">
      <c r="D55273"/>
    </row>
    <row r="55274" spans="4:4">
      <c r="D55274"/>
    </row>
    <row r="55275" spans="4:4">
      <c r="D55275"/>
    </row>
    <row r="55276" spans="4:4">
      <c r="D55276"/>
    </row>
    <row r="55277" spans="4:4">
      <c r="D55277"/>
    </row>
    <row r="55278" spans="4:4">
      <c r="D55278"/>
    </row>
    <row r="55279" spans="4:4">
      <c r="D55279"/>
    </row>
    <row r="55280" spans="4:4">
      <c r="D55280"/>
    </row>
    <row r="55281" spans="4:4">
      <c r="D55281"/>
    </row>
    <row r="55282" spans="4:4">
      <c r="D55282"/>
    </row>
    <row r="55283" spans="4:4">
      <c r="D55283"/>
    </row>
    <row r="55284" spans="4:4">
      <c r="D55284"/>
    </row>
    <row r="55285" spans="4:4">
      <c r="D55285"/>
    </row>
    <row r="55286" spans="4:4">
      <c r="D55286"/>
    </row>
    <row r="55287" spans="4:4">
      <c r="D55287"/>
    </row>
    <row r="55288" spans="4:4">
      <c r="D55288"/>
    </row>
    <row r="55289" spans="4:4">
      <c r="D55289"/>
    </row>
    <row r="55290" spans="4:4">
      <c r="D55290"/>
    </row>
    <row r="55291" spans="4:4">
      <c r="D55291"/>
    </row>
    <row r="55292" spans="4:4">
      <c r="D55292"/>
    </row>
    <row r="55293" spans="4:4">
      <c r="D55293"/>
    </row>
    <row r="55294" spans="4:4">
      <c r="D55294"/>
    </row>
    <row r="55295" spans="4:4">
      <c r="D55295"/>
    </row>
    <row r="55296" spans="4:4">
      <c r="D55296"/>
    </row>
    <row r="55297" spans="4:4">
      <c r="D55297"/>
    </row>
    <row r="55298" spans="4:4">
      <c r="D55298"/>
    </row>
    <row r="55299" spans="4:4">
      <c r="D55299"/>
    </row>
    <row r="55300" spans="4:4">
      <c r="D55300"/>
    </row>
    <row r="55301" spans="4:4">
      <c r="D55301"/>
    </row>
    <row r="55302" spans="4:4">
      <c r="D55302"/>
    </row>
    <row r="55303" spans="4:4">
      <c r="D55303"/>
    </row>
    <row r="55304" spans="4:4">
      <c r="D55304"/>
    </row>
    <row r="55305" spans="4:4">
      <c r="D55305"/>
    </row>
    <row r="55306" spans="4:4">
      <c r="D55306"/>
    </row>
    <row r="55307" spans="4:4">
      <c r="D55307"/>
    </row>
    <row r="55308" spans="4:4">
      <c r="D55308"/>
    </row>
    <row r="55309" spans="4:4">
      <c r="D55309"/>
    </row>
    <row r="55310" spans="4:4">
      <c r="D55310"/>
    </row>
    <row r="55311" spans="4:4">
      <c r="D55311"/>
    </row>
    <row r="55312" spans="4:4">
      <c r="D55312"/>
    </row>
    <row r="55313" spans="4:4">
      <c r="D55313"/>
    </row>
    <row r="55314" spans="4:4">
      <c r="D55314"/>
    </row>
    <row r="55315" spans="4:4">
      <c r="D55315"/>
    </row>
    <row r="55316" spans="4:4">
      <c r="D55316"/>
    </row>
    <row r="55317" spans="4:4">
      <c r="D55317"/>
    </row>
    <row r="55318" spans="4:4">
      <c r="D55318"/>
    </row>
    <row r="55319" spans="4:4">
      <c r="D55319"/>
    </row>
    <row r="55320" spans="4:4">
      <c r="D55320"/>
    </row>
    <row r="55321" spans="4:4">
      <c r="D55321"/>
    </row>
    <row r="55322" spans="4:4">
      <c r="D55322"/>
    </row>
    <row r="55323" spans="4:4">
      <c r="D55323"/>
    </row>
    <row r="55324" spans="4:4">
      <c r="D55324"/>
    </row>
    <row r="55325" spans="4:4">
      <c r="D55325"/>
    </row>
    <row r="55326" spans="4:4">
      <c r="D55326"/>
    </row>
    <row r="55327" spans="4:4">
      <c r="D55327"/>
    </row>
    <row r="55328" spans="4:4">
      <c r="D55328"/>
    </row>
    <row r="55329" spans="4:4">
      <c r="D55329"/>
    </row>
    <row r="55330" spans="4:4">
      <c r="D55330"/>
    </row>
    <row r="55331" spans="4:4">
      <c r="D55331"/>
    </row>
    <row r="55332" spans="4:4">
      <c r="D55332"/>
    </row>
    <row r="55333" spans="4:4">
      <c r="D55333"/>
    </row>
    <row r="55334" spans="4:4">
      <c r="D55334"/>
    </row>
    <row r="55335" spans="4:4">
      <c r="D55335"/>
    </row>
    <row r="55336" spans="4:4">
      <c r="D55336"/>
    </row>
    <row r="55337" spans="4:4">
      <c r="D55337"/>
    </row>
    <row r="55338" spans="4:4">
      <c r="D55338"/>
    </row>
    <row r="55339" spans="4:4">
      <c r="D55339"/>
    </row>
    <row r="55340" spans="4:4">
      <c r="D55340"/>
    </row>
    <row r="55341" spans="4:4">
      <c r="D55341"/>
    </row>
    <row r="55342" spans="4:4">
      <c r="D55342"/>
    </row>
    <row r="55343" spans="4:4">
      <c r="D55343"/>
    </row>
    <row r="55344" spans="4:4">
      <c r="D55344"/>
    </row>
    <row r="55345" spans="4:4">
      <c r="D55345"/>
    </row>
    <row r="55346" spans="4:4">
      <c r="D55346"/>
    </row>
    <row r="55347" spans="4:4">
      <c r="D55347"/>
    </row>
    <row r="55348" spans="4:4">
      <c r="D55348"/>
    </row>
    <row r="55349" spans="4:4">
      <c r="D55349"/>
    </row>
    <row r="55350" spans="4:4">
      <c r="D55350"/>
    </row>
    <row r="55351" spans="4:4">
      <c r="D55351"/>
    </row>
    <row r="55352" spans="4:4">
      <c r="D55352"/>
    </row>
    <row r="55353" spans="4:4">
      <c r="D55353"/>
    </row>
    <row r="55354" spans="4:4">
      <c r="D55354"/>
    </row>
    <row r="55355" spans="4:4">
      <c r="D55355"/>
    </row>
    <row r="55356" spans="4:4">
      <c r="D55356"/>
    </row>
    <row r="55357" spans="4:4">
      <c r="D55357"/>
    </row>
    <row r="55358" spans="4:4">
      <c r="D55358"/>
    </row>
    <row r="55359" spans="4:4">
      <c r="D55359"/>
    </row>
    <row r="55360" spans="4:4">
      <c r="D55360"/>
    </row>
    <row r="55361" spans="4:4">
      <c r="D55361"/>
    </row>
    <row r="55362" spans="4:4">
      <c r="D55362"/>
    </row>
    <row r="55363" spans="4:4">
      <c r="D55363"/>
    </row>
    <row r="55364" spans="4:4">
      <c r="D55364"/>
    </row>
    <row r="55365" spans="4:4">
      <c r="D55365"/>
    </row>
    <row r="55366" spans="4:4">
      <c r="D55366"/>
    </row>
    <row r="55367" spans="4:4">
      <c r="D55367"/>
    </row>
    <row r="55368" spans="4:4">
      <c r="D55368"/>
    </row>
    <row r="55369" spans="4:4">
      <c r="D55369"/>
    </row>
    <row r="55370" spans="4:4">
      <c r="D55370"/>
    </row>
    <row r="55371" spans="4:4">
      <c r="D55371"/>
    </row>
    <row r="55372" spans="4:4">
      <c r="D55372"/>
    </row>
    <row r="55373" spans="4:4">
      <c r="D55373"/>
    </row>
    <row r="55374" spans="4:4">
      <c r="D55374"/>
    </row>
    <row r="55375" spans="4:4">
      <c r="D55375"/>
    </row>
    <row r="55376" spans="4:4">
      <c r="D55376"/>
    </row>
    <row r="55377" spans="4:4">
      <c r="D55377"/>
    </row>
    <row r="55378" spans="4:4">
      <c r="D55378"/>
    </row>
    <row r="55379" spans="4:4">
      <c r="D55379"/>
    </row>
    <row r="55380" spans="4:4">
      <c r="D55380"/>
    </row>
    <row r="55381" spans="4:4">
      <c r="D55381"/>
    </row>
    <row r="55382" spans="4:4">
      <c r="D55382"/>
    </row>
    <row r="55383" spans="4:4">
      <c r="D55383"/>
    </row>
    <row r="55384" spans="4:4">
      <c r="D55384"/>
    </row>
    <row r="55385" spans="4:4">
      <c r="D55385"/>
    </row>
    <row r="55386" spans="4:4">
      <c r="D55386"/>
    </row>
    <row r="55387" spans="4:4">
      <c r="D55387"/>
    </row>
    <row r="55388" spans="4:4">
      <c r="D55388"/>
    </row>
    <row r="55389" spans="4:4">
      <c r="D55389"/>
    </row>
    <row r="55390" spans="4:4">
      <c r="D55390"/>
    </row>
    <row r="55391" spans="4:4">
      <c r="D55391"/>
    </row>
    <row r="55392" spans="4:4">
      <c r="D55392"/>
    </row>
    <row r="55393" spans="4:4">
      <c r="D55393"/>
    </row>
    <row r="55394" spans="4:4">
      <c r="D55394"/>
    </row>
    <row r="55395" spans="4:4">
      <c r="D55395"/>
    </row>
    <row r="55396" spans="4:4">
      <c r="D55396"/>
    </row>
    <row r="55397" spans="4:4">
      <c r="D55397"/>
    </row>
    <row r="55398" spans="4:4">
      <c r="D55398"/>
    </row>
    <row r="55399" spans="4:4">
      <c r="D55399"/>
    </row>
    <row r="55400" spans="4:4">
      <c r="D55400"/>
    </row>
    <row r="55401" spans="4:4">
      <c r="D55401"/>
    </row>
    <row r="55402" spans="4:4">
      <c r="D55402"/>
    </row>
    <row r="55403" spans="4:4">
      <c r="D55403"/>
    </row>
    <row r="55404" spans="4:4">
      <c r="D55404"/>
    </row>
    <row r="55405" spans="4:4">
      <c r="D55405"/>
    </row>
    <row r="55406" spans="4:4">
      <c r="D55406"/>
    </row>
    <row r="55407" spans="4:4">
      <c r="D55407"/>
    </row>
    <row r="55408" spans="4:4">
      <c r="D55408"/>
    </row>
    <row r="55409" spans="4:4">
      <c r="D55409"/>
    </row>
    <row r="55410" spans="4:4">
      <c r="D55410"/>
    </row>
    <row r="55411" spans="4:4">
      <c r="D55411"/>
    </row>
    <row r="55412" spans="4:4">
      <c r="D55412"/>
    </row>
    <row r="55413" spans="4:4">
      <c r="D55413"/>
    </row>
    <row r="55414" spans="4:4">
      <c r="D55414"/>
    </row>
    <row r="55415" spans="4:4">
      <c r="D55415"/>
    </row>
    <row r="55416" spans="4:4">
      <c r="D55416"/>
    </row>
    <row r="55417" spans="4:4">
      <c r="D55417"/>
    </row>
    <row r="55418" spans="4:4">
      <c r="D55418"/>
    </row>
    <row r="55419" spans="4:4">
      <c r="D55419"/>
    </row>
    <row r="55420" spans="4:4">
      <c r="D55420"/>
    </row>
    <row r="55421" spans="4:4">
      <c r="D55421"/>
    </row>
    <row r="55422" spans="4:4">
      <c r="D55422"/>
    </row>
    <row r="55423" spans="4:4">
      <c r="D55423"/>
    </row>
    <row r="55424" spans="4:4">
      <c r="D55424"/>
    </row>
    <row r="55425" spans="4:4">
      <c r="D55425"/>
    </row>
    <row r="55426" spans="4:4">
      <c r="D55426"/>
    </row>
    <row r="55427" spans="4:4">
      <c r="D55427"/>
    </row>
    <row r="55428" spans="4:4">
      <c r="D55428"/>
    </row>
    <row r="55429" spans="4:4">
      <c r="D55429"/>
    </row>
    <row r="55430" spans="4:4">
      <c r="D55430"/>
    </row>
    <row r="55431" spans="4:4">
      <c r="D55431"/>
    </row>
    <row r="55432" spans="4:4">
      <c r="D55432"/>
    </row>
    <row r="55433" spans="4:4">
      <c r="D55433"/>
    </row>
    <row r="55434" spans="4:4">
      <c r="D55434"/>
    </row>
    <row r="55435" spans="4:4">
      <c r="D55435"/>
    </row>
    <row r="55436" spans="4:4">
      <c r="D55436"/>
    </row>
    <row r="55437" spans="4:4">
      <c r="D55437"/>
    </row>
    <row r="55438" spans="4:4">
      <c r="D55438"/>
    </row>
    <row r="55439" spans="4:4">
      <c r="D55439"/>
    </row>
    <row r="55440" spans="4:4">
      <c r="D55440"/>
    </row>
    <row r="55441" spans="4:4">
      <c r="D55441"/>
    </row>
    <row r="55442" spans="4:4">
      <c r="D55442"/>
    </row>
    <row r="55443" spans="4:4">
      <c r="D55443"/>
    </row>
    <row r="55444" spans="4:4">
      <c r="D55444"/>
    </row>
    <row r="55445" spans="4:4">
      <c r="D55445"/>
    </row>
    <row r="55446" spans="4:4">
      <c r="D55446"/>
    </row>
    <row r="55447" spans="4:4">
      <c r="D55447"/>
    </row>
    <row r="55448" spans="4:4">
      <c r="D55448"/>
    </row>
    <row r="55449" spans="4:4">
      <c r="D55449"/>
    </row>
    <row r="55450" spans="4:4">
      <c r="D55450"/>
    </row>
    <row r="55451" spans="4:4">
      <c r="D55451"/>
    </row>
    <row r="55452" spans="4:4">
      <c r="D55452"/>
    </row>
    <row r="55453" spans="4:4">
      <c r="D55453"/>
    </row>
    <row r="55454" spans="4:4">
      <c r="D55454"/>
    </row>
    <row r="55455" spans="4:4">
      <c r="D55455"/>
    </row>
    <row r="55456" spans="4:4">
      <c r="D55456"/>
    </row>
    <row r="55457" spans="4:4">
      <c r="D55457"/>
    </row>
    <row r="55458" spans="4:4">
      <c r="D55458"/>
    </row>
    <row r="55459" spans="4:4">
      <c r="D55459"/>
    </row>
    <row r="55460" spans="4:4">
      <c r="D55460"/>
    </row>
    <row r="55461" spans="4:4">
      <c r="D55461"/>
    </row>
    <row r="55462" spans="4:4">
      <c r="D55462"/>
    </row>
    <row r="55463" spans="4:4">
      <c r="D55463"/>
    </row>
    <row r="55464" spans="4:4">
      <c r="D55464"/>
    </row>
    <row r="55465" spans="4:4">
      <c r="D55465"/>
    </row>
    <row r="55466" spans="4:4">
      <c r="D55466"/>
    </row>
    <row r="55467" spans="4:4">
      <c r="D55467"/>
    </row>
    <row r="55468" spans="4:4">
      <c r="D55468"/>
    </row>
    <row r="55469" spans="4:4">
      <c r="D55469"/>
    </row>
    <row r="55470" spans="4:4">
      <c r="D55470"/>
    </row>
    <row r="55471" spans="4:4">
      <c r="D55471"/>
    </row>
    <row r="55472" spans="4:4">
      <c r="D55472"/>
    </row>
    <row r="55473" spans="4:4">
      <c r="D55473"/>
    </row>
    <row r="55474" spans="4:4">
      <c r="D55474"/>
    </row>
    <row r="55475" spans="4:4">
      <c r="D55475"/>
    </row>
    <row r="55476" spans="4:4">
      <c r="D55476"/>
    </row>
    <row r="55477" spans="4:4">
      <c r="D55477"/>
    </row>
    <row r="55478" spans="4:4">
      <c r="D55478"/>
    </row>
    <row r="55479" spans="4:4">
      <c r="D55479"/>
    </row>
    <row r="55480" spans="4:4">
      <c r="D55480"/>
    </row>
    <row r="55481" spans="4:4">
      <c r="D55481"/>
    </row>
    <row r="55482" spans="4:4">
      <c r="D55482"/>
    </row>
    <row r="55483" spans="4:4">
      <c r="D55483"/>
    </row>
    <row r="55484" spans="4:4">
      <c r="D55484"/>
    </row>
    <row r="55485" spans="4:4">
      <c r="D55485"/>
    </row>
    <row r="55486" spans="4:4">
      <c r="D55486"/>
    </row>
    <row r="55487" spans="4:4">
      <c r="D55487"/>
    </row>
    <row r="55488" spans="4:4">
      <c r="D55488"/>
    </row>
    <row r="55489" spans="4:4">
      <c r="D55489"/>
    </row>
    <row r="55490" spans="4:4">
      <c r="D55490"/>
    </row>
    <row r="55491" spans="4:4">
      <c r="D55491"/>
    </row>
    <row r="55492" spans="4:4">
      <c r="D55492"/>
    </row>
    <row r="55493" spans="4:4">
      <c r="D55493"/>
    </row>
    <row r="55494" spans="4:4">
      <c r="D55494"/>
    </row>
    <row r="55495" spans="4:4">
      <c r="D55495"/>
    </row>
    <row r="55496" spans="4:4">
      <c r="D55496"/>
    </row>
    <row r="55497" spans="4:4">
      <c r="D55497"/>
    </row>
    <row r="55498" spans="4:4">
      <c r="D55498"/>
    </row>
    <row r="55499" spans="4:4">
      <c r="D55499"/>
    </row>
    <row r="55500" spans="4:4">
      <c r="D55500"/>
    </row>
    <row r="55501" spans="4:4">
      <c r="D55501"/>
    </row>
    <row r="55502" spans="4:4">
      <c r="D55502"/>
    </row>
    <row r="55503" spans="4:4">
      <c r="D55503"/>
    </row>
    <row r="55504" spans="4:4">
      <c r="D55504"/>
    </row>
    <row r="55505" spans="4:4">
      <c r="D55505"/>
    </row>
    <row r="55506" spans="4:4">
      <c r="D55506"/>
    </row>
    <row r="55507" spans="4:4">
      <c r="D55507"/>
    </row>
    <row r="55508" spans="4:4">
      <c r="D55508"/>
    </row>
    <row r="55509" spans="4:4">
      <c r="D55509"/>
    </row>
    <row r="55510" spans="4:4">
      <c r="D55510"/>
    </row>
    <row r="55511" spans="4:4">
      <c r="D55511"/>
    </row>
    <row r="55512" spans="4:4">
      <c r="D55512"/>
    </row>
    <row r="55513" spans="4:4">
      <c r="D55513"/>
    </row>
    <row r="55514" spans="4:4">
      <c r="D55514"/>
    </row>
    <row r="55515" spans="4:4">
      <c r="D55515"/>
    </row>
    <row r="55516" spans="4:4">
      <c r="D55516"/>
    </row>
    <row r="55517" spans="4:4">
      <c r="D55517"/>
    </row>
    <row r="55518" spans="4:4">
      <c r="D55518"/>
    </row>
    <row r="55519" spans="4:4">
      <c r="D55519"/>
    </row>
    <row r="55520" spans="4:4">
      <c r="D55520"/>
    </row>
    <row r="55521" spans="4:4">
      <c r="D55521"/>
    </row>
    <row r="55522" spans="4:4">
      <c r="D55522"/>
    </row>
    <row r="55523" spans="4:4">
      <c r="D55523"/>
    </row>
    <row r="55524" spans="4:4">
      <c r="D55524"/>
    </row>
    <row r="55525" spans="4:4">
      <c r="D55525"/>
    </row>
    <row r="55526" spans="4:4">
      <c r="D55526"/>
    </row>
    <row r="55527" spans="4:4">
      <c r="D55527"/>
    </row>
    <row r="55528" spans="4:4">
      <c r="D55528"/>
    </row>
    <row r="55529" spans="4:4">
      <c r="D55529"/>
    </row>
    <row r="55530" spans="4:4">
      <c r="D55530"/>
    </row>
    <row r="55531" spans="4:4">
      <c r="D55531"/>
    </row>
    <row r="55532" spans="4:4">
      <c r="D55532"/>
    </row>
    <row r="55533" spans="4:4">
      <c r="D55533"/>
    </row>
    <row r="55534" spans="4:4">
      <c r="D55534"/>
    </row>
    <row r="55535" spans="4:4">
      <c r="D55535"/>
    </row>
    <row r="55536" spans="4:4">
      <c r="D55536"/>
    </row>
    <row r="55537" spans="4:4">
      <c r="D55537"/>
    </row>
    <row r="55538" spans="4:4">
      <c r="D55538"/>
    </row>
    <row r="55539" spans="4:4">
      <c r="D55539"/>
    </row>
    <row r="55540" spans="4:4">
      <c r="D55540"/>
    </row>
    <row r="55541" spans="4:4">
      <c r="D55541"/>
    </row>
    <row r="55542" spans="4:4">
      <c r="D55542"/>
    </row>
    <row r="55543" spans="4:4">
      <c r="D55543"/>
    </row>
    <row r="55544" spans="4:4">
      <c r="D55544"/>
    </row>
    <row r="55545" spans="4:4">
      <c r="D55545"/>
    </row>
    <row r="55546" spans="4:4">
      <c r="D55546"/>
    </row>
    <row r="55547" spans="4:4">
      <c r="D55547"/>
    </row>
    <row r="55548" spans="4:4">
      <c r="D55548"/>
    </row>
    <row r="55549" spans="4:4">
      <c r="D55549"/>
    </row>
    <row r="55550" spans="4:4">
      <c r="D55550"/>
    </row>
    <row r="55551" spans="4:4">
      <c r="D55551"/>
    </row>
    <row r="55552" spans="4:4">
      <c r="D55552"/>
    </row>
    <row r="55553" spans="4:4">
      <c r="D55553"/>
    </row>
    <row r="55554" spans="4:4">
      <c r="D55554"/>
    </row>
    <row r="55555" spans="4:4">
      <c r="D55555"/>
    </row>
    <row r="55556" spans="4:4">
      <c r="D55556"/>
    </row>
    <row r="55557" spans="4:4">
      <c r="D55557"/>
    </row>
    <row r="55558" spans="4:4">
      <c r="D55558"/>
    </row>
    <row r="55559" spans="4:4">
      <c r="D55559"/>
    </row>
    <row r="55560" spans="4:4">
      <c r="D55560"/>
    </row>
    <row r="55561" spans="4:4">
      <c r="D55561"/>
    </row>
    <row r="55562" spans="4:4">
      <c r="D55562"/>
    </row>
    <row r="55563" spans="4:4">
      <c r="D55563"/>
    </row>
    <row r="55564" spans="4:4">
      <c r="D55564"/>
    </row>
    <row r="55565" spans="4:4">
      <c r="D55565"/>
    </row>
    <row r="55566" spans="4:4">
      <c r="D55566"/>
    </row>
    <row r="55567" spans="4:4">
      <c r="D55567"/>
    </row>
    <row r="55568" spans="4:4">
      <c r="D55568"/>
    </row>
    <row r="55569" spans="4:4">
      <c r="D55569"/>
    </row>
    <row r="55570" spans="4:4">
      <c r="D55570"/>
    </row>
    <row r="55571" spans="4:4">
      <c r="D55571"/>
    </row>
    <row r="55572" spans="4:4">
      <c r="D55572"/>
    </row>
    <row r="55573" spans="4:4">
      <c r="D55573"/>
    </row>
    <row r="55574" spans="4:4">
      <c r="D55574"/>
    </row>
    <row r="55575" spans="4:4">
      <c r="D55575"/>
    </row>
    <row r="55576" spans="4:4">
      <c r="D55576"/>
    </row>
    <row r="55577" spans="4:4">
      <c r="D55577"/>
    </row>
    <row r="55578" spans="4:4">
      <c r="D55578"/>
    </row>
    <row r="55579" spans="4:4">
      <c r="D55579"/>
    </row>
    <row r="55580" spans="4:4">
      <c r="D55580"/>
    </row>
    <row r="55581" spans="4:4">
      <c r="D55581"/>
    </row>
    <row r="55582" spans="4:4">
      <c r="D55582"/>
    </row>
    <row r="55583" spans="4:4">
      <c r="D55583"/>
    </row>
    <row r="55584" spans="4:4">
      <c r="D55584"/>
    </row>
    <row r="55585" spans="4:4">
      <c r="D55585"/>
    </row>
    <row r="55586" spans="4:4">
      <c r="D55586"/>
    </row>
    <row r="55587" spans="4:4">
      <c r="D55587"/>
    </row>
    <row r="55588" spans="4:4">
      <c r="D55588"/>
    </row>
    <row r="55589" spans="4:4">
      <c r="D55589"/>
    </row>
    <row r="55590" spans="4:4">
      <c r="D55590"/>
    </row>
    <row r="55591" spans="4:4">
      <c r="D55591"/>
    </row>
    <row r="55592" spans="4:4">
      <c r="D55592"/>
    </row>
    <row r="55593" spans="4:4">
      <c r="D55593"/>
    </row>
    <row r="55594" spans="4:4">
      <c r="D55594"/>
    </row>
    <row r="55595" spans="4:4">
      <c r="D55595"/>
    </row>
    <row r="55596" spans="4:4">
      <c r="D55596"/>
    </row>
    <row r="55597" spans="4:4">
      <c r="D55597"/>
    </row>
    <row r="55598" spans="4:4">
      <c r="D55598"/>
    </row>
    <row r="55599" spans="4:4">
      <c r="D55599"/>
    </row>
    <row r="55600" spans="4:4">
      <c r="D55600"/>
    </row>
    <row r="55601" spans="4:4">
      <c r="D55601"/>
    </row>
    <row r="55602" spans="4:4">
      <c r="D55602"/>
    </row>
    <row r="55603" spans="4:4">
      <c r="D55603"/>
    </row>
    <row r="55604" spans="4:4">
      <c r="D55604"/>
    </row>
    <row r="55605" spans="4:4">
      <c r="D55605"/>
    </row>
    <row r="55606" spans="4:4">
      <c r="D55606"/>
    </row>
    <row r="55607" spans="4:4">
      <c r="D55607"/>
    </row>
    <row r="55608" spans="4:4">
      <c r="D55608"/>
    </row>
    <row r="55609" spans="4:4">
      <c r="D55609"/>
    </row>
    <row r="55610" spans="4:4">
      <c r="D55610"/>
    </row>
    <row r="55611" spans="4:4">
      <c r="D55611"/>
    </row>
    <row r="55612" spans="4:4">
      <c r="D55612"/>
    </row>
    <row r="55613" spans="4:4">
      <c r="D55613"/>
    </row>
    <row r="55614" spans="4:4">
      <c r="D55614"/>
    </row>
    <row r="55615" spans="4:4">
      <c r="D55615"/>
    </row>
    <row r="55616" spans="4:4">
      <c r="D55616"/>
    </row>
    <row r="55617" spans="4:4">
      <c r="D55617"/>
    </row>
    <row r="55618" spans="4:4">
      <c r="D55618"/>
    </row>
    <row r="55619" spans="4:4">
      <c r="D55619"/>
    </row>
    <row r="55620" spans="4:4">
      <c r="D55620"/>
    </row>
    <row r="55621" spans="4:4">
      <c r="D55621"/>
    </row>
    <row r="55622" spans="4:4">
      <c r="D55622"/>
    </row>
    <row r="55623" spans="4:4">
      <c r="D55623"/>
    </row>
    <row r="55624" spans="4:4">
      <c r="D55624"/>
    </row>
    <row r="55625" spans="4:4">
      <c r="D55625"/>
    </row>
    <row r="55626" spans="4:4">
      <c r="D55626"/>
    </row>
    <row r="55627" spans="4:4">
      <c r="D55627"/>
    </row>
    <row r="55628" spans="4:4">
      <c r="D55628"/>
    </row>
    <row r="55629" spans="4:4">
      <c r="D55629"/>
    </row>
    <row r="55630" spans="4:4">
      <c r="D55630"/>
    </row>
    <row r="55631" spans="4:4">
      <c r="D55631"/>
    </row>
    <row r="55632" spans="4:4">
      <c r="D55632"/>
    </row>
    <row r="55633" spans="4:4">
      <c r="D55633"/>
    </row>
    <row r="55634" spans="4:4">
      <c r="D55634"/>
    </row>
    <row r="55635" spans="4:4">
      <c r="D55635"/>
    </row>
    <row r="55636" spans="4:4">
      <c r="D55636"/>
    </row>
    <row r="55637" spans="4:4">
      <c r="D55637"/>
    </row>
    <row r="55638" spans="4:4">
      <c r="D55638"/>
    </row>
    <row r="55639" spans="4:4">
      <c r="D55639"/>
    </row>
    <row r="55640" spans="4:4">
      <c r="D55640"/>
    </row>
    <row r="55641" spans="4:4">
      <c r="D55641"/>
    </row>
    <row r="55642" spans="4:4">
      <c r="D55642"/>
    </row>
    <row r="55643" spans="4:4">
      <c r="D55643"/>
    </row>
    <row r="55644" spans="4:4">
      <c r="D55644"/>
    </row>
    <row r="55645" spans="4:4">
      <c r="D55645"/>
    </row>
    <row r="55646" spans="4:4">
      <c r="D55646"/>
    </row>
    <row r="55647" spans="4:4">
      <c r="D55647"/>
    </row>
    <row r="55648" spans="4:4">
      <c r="D55648"/>
    </row>
    <row r="55649" spans="4:4">
      <c r="D55649"/>
    </row>
    <row r="55650" spans="4:4">
      <c r="D55650"/>
    </row>
    <row r="55651" spans="4:4">
      <c r="D55651"/>
    </row>
    <row r="55652" spans="4:4">
      <c r="D55652"/>
    </row>
    <row r="55653" spans="4:4">
      <c r="D55653"/>
    </row>
    <row r="55654" spans="4:4">
      <c r="D55654"/>
    </row>
    <row r="55655" spans="4:4">
      <c r="D55655"/>
    </row>
    <row r="55656" spans="4:4">
      <c r="D55656"/>
    </row>
    <row r="55657" spans="4:4">
      <c r="D55657"/>
    </row>
    <row r="55658" spans="4:4">
      <c r="D55658"/>
    </row>
    <row r="55659" spans="4:4">
      <c r="D55659"/>
    </row>
    <row r="55660" spans="4:4">
      <c r="D55660"/>
    </row>
    <row r="55661" spans="4:4">
      <c r="D55661"/>
    </row>
    <row r="55662" spans="4:4">
      <c r="D55662"/>
    </row>
    <row r="55663" spans="4:4">
      <c r="D55663"/>
    </row>
    <row r="55664" spans="4:4">
      <c r="D55664"/>
    </row>
    <row r="55665" spans="4:4">
      <c r="D55665"/>
    </row>
    <row r="55666" spans="4:4">
      <c r="D55666"/>
    </row>
    <row r="55667" spans="4:4">
      <c r="D55667"/>
    </row>
    <row r="55668" spans="4:4">
      <c r="D55668"/>
    </row>
    <row r="55669" spans="4:4">
      <c r="D55669"/>
    </row>
    <row r="55670" spans="4:4">
      <c r="D55670"/>
    </row>
    <row r="55671" spans="4:4">
      <c r="D55671"/>
    </row>
    <row r="55672" spans="4:4">
      <c r="D55672"/>
    </row>
    <row r="55673" spans="4:4">
      <c r="D55673"/>
    </row>
    <row r="55674" spans="4:4">
      <c r="D55674"/>
    </row>
    <row r="55675" spans="4:4">
      <c r="D55675"/>
    </row>
    <row r="55676" spans="4:4">
      <c r="D55676"/>
    </row>
    <row r="55677" spans="4:4">
      <c r="D55677"/>
    </row>
    <row r="55678" spans="4:4">
      <c r="D55678"/>
    </row>
    <row r="55679" spans="4:4">
      <c r="D55679"/>
    </row>
    <row r="55680" spans="4:4">
      <c r="D55680"/>
    </row>
    <row r="55681" spans="4:4">
      <c r="D55681"/>
    </row>
    <row r="55682" spans="4:4">
      <c r="D55682"/>
    </row>
    <row r="55683" spans="4:4">
      <c r="D55683"/>
    </row>
    <row r="55684" spans="4:4">
      <c r="D55684"/>
    </row>
    <row r="55685" spans="4:4">
      <c r="D55685"/>
    </row>
    <row r="55686" spans="4:4">
      <c r="D55686"/>
    </row>
    <row r="55687" spans="4:4">
      <c r="D55687"/>
    </row>
    <row r="55688" spans="4:4">
      <c r="D55688"/>
    </row>
    <row r="55689" spans="4:4">
      <c r="D55689"/>
    </row>
    <row r="55690" spans="4:4">
      <c r="D55690"/>
    </row>
    <row r="55691" spans="4:4">
      <c r="D55691"/>
    </row>
    <row r="55692" spans="4:4">
      <c r="D55692"/>
    </row>
    <row r="55693" spans="4:4">
      <c r="D55693"/>
    </row>
    <row r="55694" spans="4:4">
      <c r="D55694"/>
    </row>
    <row r="55695" spans="4:4">
      <c r="D55695"/>
    </row>
    <row r="55696" spans="4:4">
      <c r="D55696"/>
    </row>
    <row r="55697" spans="4:4">
      <c r="D55697"/>
    </row>
    <row r="55698" spans="4:4">
      <c r="D55698"/>
    </row>
    <row r="55699" spans="4:4">
      <c r="D55699"/>
    </row>
    <row r="55700" spans="4:4">
      <c r="D55700"/>
    </row>
    <row r="55701" spans="4:4">
      <c r="D55701"/>
    </row>
    <row r="55702" spans="4:4">
      <c r="D55702"/>
    </row>
    <row r="55703" spans="4:4">
      <c r="D55703"/>
    </row>
    <row r="55704" spans="4:4">
      <c r="D55704"/>
    </row>
    <row r="55705" spans="4:4">
      <c r="D55705"/>
    </row>
    <row r="55706" spans="4:4">
      <c r="D55706"/>
    </row>
    <row r="55707" spans="4:4">
      <c r="D55707"/>
    </row>
    <row r="55708" spans="4:4">
      <c r="D55708"/>
    </row>
    <row r="55709" spans="4:4">
      <c r="D55709"/>
    </row>
    <row r="55710" spans="4:4">
      <c r="D55710"/>
    </row>
    <row r="55711" spans="4:4">
      <c r="D55711"/>
    </row>
    <row r="55712" spans="4:4">
      <c r="D55712"/>
    </row>
    <row r="55713" spans="4:4">
      <c r="D55713"/>
    </row>
    <row r="55714" spans="4:4">
      <c r="D55714"/>
    </row>
    <row r="55715" spans="4:4">
      <c r="D55715"/>
    </row>
    <row r="55716" spans="4:4">
      <c r="D55716"/>
    </row>
    <row r="55717" spans="4:4">
      <c r="D55717"/>
    </row>
    <row r="55718" spans="4:4">
      <c r="D55718"/>
    </row>
    <row r="55719" spans="4:4">
      <c r="D55719"/>
    </row>
    <row r="55720" spans="4:4">
      <c r="D55720"/>
    </row>
    <row r="55721" spans="4:4">
      <c r="D55721"/>
    </row>
    <row r="55722" spans="4:4">
      <c r="D55722"/>
    </row>
    <row r="55723" spans="4:4">
      <c r="D55723"/>
    </row>
    <row r="55724" spans="4:4">
      <c r="D55724"/>
    </row>
    <row r="55725" spans="4:4">
      <c r="D55725"/>
    </row>
    <row r="55726" spans="4:4">
      <c r="D55726"/>
    </row>
    <row r="55727" spans="4:4">
      <c r="D55727"/>
    </row>
    <row r="55728" spans="4:4">
      <c r="D55728"/>
    </row>
    <row r="55729" spans="4:4">
      <c r="D55729"/>
    </row>
    <row r="55730" spans="4:4">
      <c r="D55730"/>
    </row>
    <row r="55731" spans="4:4">
      <c r="D55731"/>
    </row>
    <row r="55732" spans="4:4">
      <c r="D55732"/>
    </row>
    <row r="55733" spans="4:4">
      <c r="D55733"/>
    </row>
    <row r="55734" spans="4:4">
      <c r="D55734"/>
    </row>
    <row r="55735" spans="4:4">
      <c r="D55735"/>
    </row>
    <row r="55736" spans="4:4">
      <c r="D55736"/>
    </row>
    <row r="55737" spans="4:4">
      <c r="D55737"/>
    </row>
    <row r="55738" spans="4:4">
      <c r="D55738"/>
    </row>
    <row r="55739" spans="4:4">
      <c r="D55739"/>
    </row>
    <row r="55740" spans="4:4">
      <c r="D55740"/>
    </row>
    <row r="55741" spans="4:4">
      <c r="D55741"/>
    </row>
    <row r="55742" spans="4:4">
      <c r="D55742"/>
    </row>
    <row r="55743" spans="4:4">
      <c r="D55743"/>
    </row>
    <row r="55744" spans="4:4">
      <c r="D55744"/>
    </row>
    <row r="55745" spans="4:4">
      <c r="D55745"/>
    </row>
    <row r="55746" spans="4:4">
      <c r="D55746"/>
    </row>
    <row r="55747" spans="4:4">
      <c r="D55747"/>
    </row>
    <row r="55748" spans="4:4">
      <c r="D55748"/>
    </row>
    <row r="55749" spans="4:4">
      <c r="D55749"/>
    </row>
    <row r="55750" spans="4:4">
      <c r="D55750"/>
    </row>
    <row r="55751" spans="4:4">
      <c r="D55751"/>
    </row>
    <row r="55752" spans="4:4">
      <c r="D55752"/>
    </row>
    <row r="55753" spans="4:4">
      <c r="D55753"/>
    </row>
    <row r="55754" spans="4:4">
      <c r="D55754"/>
    </row>
    <row r="55755" spans="4:4">
      <c r="D55755"/>
    </row>
    <row r="55756" spans="4:4">
      <c r="D55756"/>
    </row>
    <row r="55757" spans="4:4">
      <c r="D55757"/>
    </row>
    <row r="55758" spans="4:4">
      <c r="D55758"/>
    </row>
    <row r="55759" spans="4:4">
      <c r="D55759"/>
    </row>
    <row r="55760" spans="4:4">
      <c r="D55760"/>
    </row>
    <row r="55761" spans="4:4">
      <c r="D55761"/>
    </row>
    <row r="55762" spans="4:4">
      <c r="D55762"/>
    </row>
    <row r="55763" spans="4:4">
      <c r="D55763"/>
    </row>
    <row r="55764" spans="4:4">
      <c r="D55764"/>
    </row>
    <row r="55765" spans="4:4">
      <c r="D55765"/>
    </row>
    <row r="55766" spans="4:4">
      <c r="D55766"/>
    </row>
    <row r="55767" spans="4:4">
      <c r="D55767"/>
    </row>
    <row r="55768" spans="4:4">
      <c r="D55768"/>
    </row>
    <row r="55769" spans="4:4">
      <c r="D55769"/>
    </row>
    <row r="55770" spans="4:4">
      <c r="D55770"/>
    </row>
    <row r="55771" spans="4:4">
      <c r="D55771"/>
    </row>
    <row r="55772" spans="4:4">
      <c r="D55772"/>
    </row>
    <row r="55773" spans="4:4">
      <c r="D55773"/>
    </row>
    <row r="55774" spans="4:4">
      <c r="D55774"/>
    </row>
    <row r="55775" spans="4:4">
      <c r="D55775"/>
    </row>
    <row r="55776" spans="4:4">
      <c r="D55776"/>
    </row>
    <row r="55777" spans="4:4">
      <c r="D55777"/>
    </row>
    <row r="55778" spans="4:4">
      <c r="D55778"/>
    </row>
    <row r="55779" spans="4:4">
      <c r="D55779"/>
    </row>
    <row r="55780" spans="4:4">
      <c r="D55780"/>
    </row>
    <row r="55781" spans="4:4">
      <c r="D55781"/>
    </row>
    <row r="55782" spans="4:4">
      <c r="D55782"/>
    </row>
    <row r="55783" spans="4:4">
      <c r="D55783"/>
    </row>
    <row r="55784" spans="4:4">
      <c r="D55784"/>
    </row>
    <row r="55785" spans="4:4">
      <c r="D55785"/>
    </row>
    <row r="55786" spans="4:4">
      <c r="D55786"/>
    </row>
    <row r="55787" spans="4:4">
      <c r="D55787"/>
    </row>
    <row r="55788" spans="4:4">
      <c r="D55788"/>
    </row>
    <row r="55789" spans="4:4">
      <c r="D55789"/>
    </row>
    <row r="55790" spans="4:4">
      <c r="D55790"/>
    </row>
    <row r="55791" spans="4:4">
      <c r="D55791"/>
    </row>
    <row r="55792" spans="4:4">
      <c r="D55792"/>
    </row>
    <row r="55793" spans="4:4">
      <c r="D55793"/>
    </row>
    <row r="55794" spans="4:4">
      <c r="D55794"/>
    </row>
    <row r="55795" spans="4:4">
      <c r="D55795"/>
    </row>
    <row r="55796" spans="4:4">
      <c r="D55796"/>
    </row>
    <row r="55797" spans="4:4">
      <c r="D55797"/>
    </row>
    <row r="55798" spans="4:4">
      <c r="D55798"/>
    </row>
    <row r="55799" spans="4:4">
      <c r="D55799"/>
    </row>
    <row r="55800" spans="4:4">
      <c r="D55800"/>
    </row>
    <row r="55801" spans="4:4">
      <c r="D55801"/>
    </row>
    <row r="55802" spans="4:4">
      <c r="D55802"/>
    </row>
    <row r="55803" spans="4:4">
      <c r="D55803"/>
    </row>
    <row r="55804" spans="4:4">
      <c r="D55804"/>
    </row>
    <row r="55805" spans="4:4">
      <c r="D55805"/>
    </row>
    <row r="55806" spans="4:4">
      <c r="D55806"/>
    </row>
    <row r="55807" spans="4:4">
      <c r="D55807"/>
    </row>
    <row r="55808" spans="4:4">
      <c r="D55808"/>
    </row>
    <row r="55809" spans="4:4">
      <c r="D55809"/>
    </row>
    <row r="55810" spans="4:4">
      <c r="D55810"/>
    </row>
    <row r="55811" spans="4:4">
      <c r="D55811"/>
    </row>
    <row r="55812" spans="4:4">
      <c r="D55812"/>
    </row>
    <row r="55813" spans="4:4">
      <c r="D55813"/>
    </row>
    <row r="55814" spans="4:4">
      <c r="D55814"/>
    </row>
    <row r="55815" spans="4:4">
      <c r="D55815"/>
    </row>
    <row r="55816" spans="4:4">
      <c r="D55816"/>
    </row>
    <row r="55817" spans="4:4">
      <c r="D55817"/>
    </row>
    <row r="55818" spans="4:4">
      <c r="D55818"/>
    </row>
    <row r="55819" spans="4:4">
      <c r="D55819"/>
    </row>
    <row r="55820" spans="4:4">
      <c r="D55820"/>
    </row>
    <row r="55821" spans="4:4">
      <c r="D55821"/>
    </row>
    <row r="55822" spans="4:4">
      <c r="D55822"/>
    </row>
    <row r="55823" spans="4:4">
      <c r="D55823"/>
    </row>
    <row r="55824" spans="4:4">
      <c r="D55824"/>
    </row>
    <row r="55825" spans="4:4">
      <c r="D55825"/>
    </row>
    <row r="55826" spans="4:4">
      <c r="D55826"/>
    </row>
    <row r="55827" spans="4:4">
      <c r="D55827"/>
    </row>
    <row r="55828" spans="4:4">
      <c r="D55828"/>
    </row>
    <row r="55829" spans="4:4">
      <c r="D55829"/>
    </row>
    <row r="55830" spans="4:4">
      <c r="D55830"/>
    </row>
    <row r="55831" spans="4:4">
      <c r="D55831"/>
    </row>
    <row r="55832" spans="4:4">
      <c r="D55832"/>
    </row>
    <row r="55833" spans="4:4">
      <c r="D55833"/>
    </row>
    <row r="55834" spans="4:4">
      <c r="D55834"/>
    </row>
    <row r="55835" spans="4:4">
      <c r="D55835"/>
    </row>
    <row r="55836" spans="4:4">
      <c r="D55836"/>
    </row>
    <row r="55837" spans="4:4">
      <c r="D55837"/>
    </row>
    <row r="55838" spans="4:4">
      <c r="D55838"/>
    </row>
    <row r="55839" spans="4:4">
      <c r="D55839"/>
    </row>
    <row r="55840" spans="4:4">
      <c r="D55840"/>
    </row>
    <row r="55841" spans="4:4">
      <c r="D55841"/>
    </row>
    <row r="55842" spans="4:4">
      <c r="D55842"/>
    </row>
    <row r="55843" spans="4:4">
      <c r="D55843"/>
    </row>
    <row r="55844" spans="4:4">
      <c r="D55844"/>
    </row>
    <row r="55845" spans="4:4">
      <c r="D55845"/>
    </row>
    <row r="55846" spans="4:4">
      <c r="D55846"/>
    </row>
    <row r="55847" spans="4:4">
      <c r="D55847"/>
    </row>
    <row r="55848" spans="4:4">
      <c r="D55848"/>
    </row>
    <row r="55849" spans="4:4">
      <c r="D55849"/>
    </row>
    <row r="55850" spans="4:4">
      <c r="D55850"/>
    </row>
    <row r="55851" spans="4:4">
      <c r="D55851"/>
    </row>
    <row r="55852" spans="4:4">
      <c r="D55852"/>
    </row>
    <row r="55853" spans="4:4">
      <c r="D55853"/>
    </row>
    <row r="55854" spans="4:4">
      <c r="D55854"/>
    </row>
    <row r="55855" spans="4:4">
      <c r="D55855"/>
    </row>
    <row r="55856" spans="4:4">
      <c r="D55856"/>
    </row>
    <row r="55857" spans="4:4">
      <c r="D55857"/>
    </row>
    <row r="55858" spans="4:4">
      <c r="D55858"/>
    </row>
    <row r="55859" spans="4:4">
      <c r="D55859"/>
    </row>
    <row r="55860" spans="4:4">
      <c r="D55860"/>
    </row>
    <row r="55861" spans="4:4">
      <c r="D55861"/>
    </row>
    <row r="55862" spans="4:4">
      <c r="D55862"/>
    </row>
    <row r="55863" spans="4:4">
      <c r="D55863"/>
    </row>
    <row r="55864" spans="4:4">
      <c r="D55864"/>
    </row>
    <row r="55865" spans="4:4">
      <c r="D55865"/>
    </row>
    <row r="55866" spans="4:4">
      <c r="D55866"/>
    </row>
    <row r="55867" spans="4:4">
      <c r="D55867"/>
    </row>
    <row r="55868" spans="4:4">
      <c r="D55868"/>
    </row>
    <row r="55869" spans="4:4">
      <c r="D55869"/>
    </row>
    <row r="55870" spans="4:4">
      <c r="D55870"/>
    </row>
    <row r="55871" spans="4:4">
      <c r="D55871"/>
    </row>
    <row r="55872" spans="4:4">
      <c r="D55872"/>
    </row>
    <row r="55873" spans="4:4">
      <c r="D55873"/>
    </row>
    <row r="55874" spans="4:4">
      <c r="D55874"/>
    </row>
    <row r="55875" spans="4:4">
      <c r="D55875"/>
    </row>
    <row r="55876" spans="4:4">
      <c r="D55876"/>
    </row>
    <row r="55877" spans="4:4">
      <c r="D55877"/>
    </row>
    <row r="55878" spans="4:4">
      <c r="D55878"/>
    </row>
    <row r="55879" spans="4:4">
      <c r="D55879"/>
    </row>
    <row r="55880" spans="4:4">
      <c r="D55880"/>
    </row>
    <row r="55881" spans="4:4">
      <c r="D55881"/>
    </row>
    <row r="55882" spans="4:4">
      <c r="D55882"/>
    </row>
    <row r="55883" spans="4:4">
      <c r="D55883"/>
    </row>
    <row r="55884" spans="4:4">
      <c r="D55884"/>
    </row>
    <row r="55885" spans="4:4">
      <c r="D55885"/>
    </row>
    <row r="55886" spans="4:4">
      <c r="D55886"/>
    </row>
    <row r="55887" spans="4:4">
      <c r="D55887"/>
    </row>
    <row r="55888" spans="4:4">
      <c r="D55888"/>
    </row>
    <row r="55889" spans="4:4">
      <c r="D55889"/>
    </row>
    <row r="55890" spans="4:4">
      <c r="D55890"/>
    </row>
    <row r="55891" spans="4:4">
      <c r="D55891"/>
    </row>
    <row r="55892" spans="4:4">
      <c r="D55892"/>
    </row>
    <row r="55893" spans="4:4">
      <c r="D55893"/>
    </row>
    <row r="55894" spans="4:4">
      <c r="D55894"/>
    </row>
    <row r="55895" spans="4:4">
      <c r="D55895"/>
    </row>
    <row r="55896" spans="4:4">
      <c r="D55896"/>
    </row>
    <row r="55897" spans="4:4">
      <c r="D55897"/>
    </row>
    <row r="55898" spans="4:4">
      <c r="D55898"/>
    </row>
    <row r="55899" spans="4:4">
      <c r="D55899"/>
    </row>
    <row r="55900" spans="4:4">
      <c r="D55900"/>
    </row>
    <row r="55901" spans="4:4">
      <c r="D55901"/>
    </row>
    <row r="55902" spans="4:4">
      <c r="D55902"/>
    </row>
    <row r="55903" spans="4:4">
      <c r="D55903"/>
    </row>
    <row r="55904" spans="4:4">
      <c r="D55904"/>
    </row>
    <row r="55905" spans="4:4">
      <c r="D55905"/>
    </row>
    <row r="55906" spans="4:4">
      <c r="D55906"/>
    </row>
    <row r="55907" spans="4:4">
      <c r="D55907"/>
    </row>
    <row r="55908" spans="4:4">
      <c r="D55908"/>
    </row>
    <row r="55909" spans="4:4">
      <c r="D55909"/>
    </row>
    <row r="55910" spans="4:4">
      <c r="D55910"/>
    </row>
    <row r="55911" spans="4:4">
      <c r="D55911"/>
    </row>
    <row r="55912" spans="4:4">
      <c r="D55912"/>
    </row>
    <row r="55913" spans="4:4">
      <c r="D55913"/>
    </row>
    <row r="55914" spans="4:4">
      <c r="D55914"/>
    </row>
    <row r="55915" spans="4:4">
      <c r="D55915"/>
    </row>
    <row r="55916" spans="4:4">
      <c r="D55916"/>
    </row>
    <row r="55917" spans="4:4">
      <c r="D55917"/>
    </row>
    <row r="55918" spans="4:4">
      <c r="D55918"/>
    </row>
    <row r="55919" spans="4:4">
      <c r="D55919"/>
    </row>
    <row r="55920" spans="4:4">
      <c r="D55920"/>
    </row>
    <row r="55921" spans="4:4">
      <c r="D55921"/>
    </row>
    <row r="55922" spans="4:4">
      <c r="D55922"/>
    </row>
    <row r="55923" spans="4:4">
      <c r="D55923"/>
    </row>
    <row r="55924" spans="4:4">
      <c r="D55924"/>
    </row>
    <row r="55925" spans="4:4">
      <c r="D55925"/>
    </row>
    <row r="55926" spans="4:4">
      <c r="D55926"/>
    </row>
    <row r="55927" spans="4:4">
      <c r="D55927"/>
    </row>
    <row r="55928" spans="4:4">
      <c r="D55928"/>
    </row>
    <row r="55929" spans="4:4">
      <c r="D55929"/>
    </row>
    <row r="55930" spans="4:4">
      <c r="D55930"/>
    </row>
    <row r="55931" spans="4:4">
      <c r="D55931"/>
    </row>
    <row r="55932" spans="4:4">
      <c r="D55932"/>
    </row>
    <row r="55933" spans="4:4">
      <c r="D55933"/>
    </row>
    <row r="55934" spans="4:4">
      <c r="D55934"/>
    </row>
    <row r="55935" spans="4:4">
      <c r="D55935"/>
    </row>
    <row r="55936" spans="4:4">
      <c r="D55936"/>
    </row>
    <row r="55937" spans="4:4">
      <c r="D55937"/>
    </row>
    <row r="55938" spans="4:4">
      <c r="D55938"/>
    </row>
    <row r="55939" spans="4:4">
      <c r="D55939"/>
    </row>
    <row r="55940" spans="4:4">
      <c r="D55940"/>
    </row>
    <row r="55941" spans="4:4">
      <c r="D55941"/>
    </row>
    <row r="55942" spans="4:4">
      <c r="D55942"/>
    </row>
    <row r="55943" spans="4:4">
      <c r="D55943"/>
    </row>
    <row r="55944" spans="4:4">
      <c r="D55944"/>
    </row>
    <row r="55945" spans="4:4">
      <c r="D55945"/>
    </row>
    <row r="55946" spans="4:4">
      <c r="D55946"/>
    </row>
    <row r="55947" spans="4:4">
      <c r="D55947"/>
    </row>
    <row r="55948" spans="4:4">
      <c r="D55948"/>
    </row>
    <row r="55949" spans="4:4">
      <c r="D55949"/>
    </row>
    <row r="55950" spans="4:4">
      <c r="D55950"/>
    </row>
    <row r="55951" spans="4:4">
      <c r="D55951"/>
    </row>
    <row r="55952" spans="4:4">
      <c r="D55952"/>
    </row>
    <row r="55953" spans="4:4">
      <c r="D55953"/>
    </row>
    <row r="55954" spans="4:4">
      <c r="D55954"/>
    </row>
    <row r="55955" spans="4:4">
      <c r="D55955"/>
    </row>
    <row r="55956" spans="4:4">
      <c r="D55956"/>
    </row>
    <row r="55957" spans="4:4">
      <c r="D55957"/>
    </row>
    <row r="55958" spans="4:4">
      <c r="D55958"/>
    </row>
    <row r="55959" spans="4:4">
      <c r="D55959"/>
    </row>
    <row r="55960" spans="4:4">
      <c r="D55960"/>
    </row>
    <row r="55961" spans="4:4">
      <c r="D55961"/>
    </row>
    <row r="55962" spans="4:4">
      <c r="D55962"/>
    </row>
    <row r="55963" spans="4:4">
      <c r="D55963"/>
    </row>
    <row r="55964" spans="4:4">
      <c r="D55964"/>
    </row>
    <row r="55965" spans="4:4">
      <c r="D55965"/>
    </row>
    <row r="55966" spans="4:4">
      <c r="D55966"/>
    </row>
    <row r="55967" spans="4:4">
      <c r="D55967"/>
    </row>
    <row r="55968" spans="4:4">
      <c r="D55968"/>
    </row>
    <row r="55969" spans="4:4">
      <c r="D55969"/>
    </row>
    <row r="55970" spans="4:4">
      <c r="D55970"/>
    </row>
    <row r="55971" spans="4:4">
      <c r="D55971"/>
    </row>
    <row r="55972" spans="4:4">
      <c r="D55972"/>
    </row>
    <row r="55973" spans="4:4">
      <c r="D55973"/>
    </row>
    <row r="55974" spans="4:4">
      <c r="D55974"/>
    </row>
    <row r="55975" spans="4:4">
      <c r="D55975"/>
    </row>
    <row r="55976" spans="4:4">
      <c r="D55976"/>
    </row>
    <row r="55977" spans="4:4">
      <c r="D55977"/>
    </row>
    <row r="55978" spans="4:4">
      <c r="D55978"/>
    </row>
    <row r="55979" spans="4:4">
      <c r="D55979"/>
    </row>
    <row r="55980" spans="4:4">
      <c r="D55980"/>
    </row>
    <row r="55981" spans="4:4">
      <c r="D55981"/>
    </row>
    <row r="55982" spans="4:4">
      <c r="D55982"/>
    </row>
    <row r="55983" spans="4:4">
      <c r="D55983"/>
    </row>
    <row r="55984" spans="4:4">
      <c r="D55984"/>
    </row>
    <row r="55985" spans="4:4">
      <c r="D55985"/>
    </row>
    <row r="55986" spans="4:4">
      <c r="D55986"/>
    </row>
    <row r="55987" spans="4:4">
      <c r="D55987"/>
    </row>
    <row r="55988" spans="4:4">
      <c r="D55988"/>
    </row>
    <row r="55989" spans="4:4">
      <c r="D55989"/>
    </row>
    <row r="55990" spans="4:4">
      <c r="D55990"/>
    </row>
    <row r="55991" spans="4:4">
      <c r="D55991"/>
    </row>
    <row r="55992" spans="4:4">
      <c r="D55992"/>
    </row>
    <row r="55993" spans="4:4">
      <c r="D55993"/>
    </row>
    <row r="55994" spans="4:4">
      <c r="D55994"/>
    </row>
    <row r="55995" spans="4:4">
      <c r="D55995"/>
    </row>
    <row r="55996" spans="4:4">
      <c r="D55996"/>
    </row>
    <row r="55997" spans="4:4">
      <c r="D55997"/>
    </row>
    <row r="55998" spans="4:4">
      <c r="D55998"/>
    </row>
    <row r="55999" spans="4:4">
      <c r="D55999"/>
    </row>
    <row r="56000" spans="4:4">
      <c r="D56000"/>
    </row>
    <row r="56001" spans="4:4">
      <c r="D56001"/>
    </row>
    <row r="56002" spans="4:4">
      <c r="D56002"/>
    </row>
    <row r="56003" spans="4:4">
      <c r="D56003"/>
    </row>
    <row r="56004" spans="4:4">
      <c r="D56004"/>
    </row>
    <row r="56005" spans="4:4">
      <c r="D56005"/>
    </row>
    <row r="56006" spans="4:4">
      <c r="D56006"/>
    </row>
    <row r="56007" spans="4:4">
      <c r="D56007"/>
    </row>
    <row r="56008" spans="4:4">
      <c r="D56008"/>
    </row>
    <row r="56009" spans="4:4">
      <c r="D56009"/>
    </row>
    <row r="56010" spans="4:4">
      <c r="D56010"/>
    </row>
    <row r="56011" spans="4:4">
      <c r="D56011"/>
    </row>
    <row r="56012" spans="4:4">
      <c r="D56012"/>
    </row>
    <row r="56013" spans="4:4">
      <c r="D56013"/>
    </row>
    <row r="56014" spans="4:4">
      <c r="D56014"/>
    </row>
    <row r="56015" spans="4:4">
      <c r="D56015"/>
    </row>
    <row r="56016" spans="4:4">
      <c r="D56016"/>
    </row>
    <row r="56017" spans="4:4">
      <c r="D56017"/>
    </row>
    <row r="56018" spans="4:4">
      <c r="D56018"/>
    </row>
    <row r="56019" spans="4:4">
      <c r="D56019"/>
    </row>
    <row r="56020" spans="4:4">
      <c r="D56020"/>
    </row>
    <row r="56021" spans="4:4">
      <c r="D56021"/>
    </row>
    <row r="56022" spans="4:4">
      <c r="D56022"/>
    </row>
    <row r="56023" spans="4:4">
      <c r="D56023"/>
    </row>
    <row r="56024" spans="4:4">
      <c r="D56024"/>
    </row>
    <row r="56025" spans="4:4">
      <c r="D56025"/>
    </row>
    <row r="56026" spans="4:4">
      <c r="D56026"/>
    </row>
    <row r="56027" spans="4:4">
      <c r="D56027"/>
    </row>
    <row r="56028" spans="4:4">
      <c r="D56028"/>
    </row>
    <row r="56029" spans="4:4">
      <c r="D56029"/>
    </row>
    <row r="56030" spans="4:4">
      <c r="D56030"/>
    </row>
    <row r="56031" spans="4:4">
      <c r="D56031"/>
    </row>
    <row r="56032" spans="4:4">
      <c r="D56032"/>
    </row>
    <row r="56033" spans="4:4">
      <c r="D56033"/>
    </row>
    <row r="56034" spans="4:4">
      <c r="D56034"/>
    </row>
    <row r="56035" spans="4:4">
      <c r="D56035"/>
    </row>
    <row r="56036" spans="4:4">
      <c r="D56036"/>
    </row>
    <row r="56037" spans="4:4">
      <c r="D56037"/>
    </row>
    <row r="56038" spans="4:4">
      <c r="D56038"/>
    </row>
    <row r="56039" spans="4:4">
      <c r="D56039"/>
    </row>
    <row r="56040" spans="4:4">
      <c r="D56040"/>
    </row>
    <row r="56041" spans="4:4">
      <c r="D56041"/>
    </row>
    <row r="56042" spans="4:4">
      <c r="D56042"/>
    </row>
    <row r="56043" spans="4:4">
      <c r="D56043"/>
    </row>
    <row r="56044" spans="4:4">
      <c r="D56044"/>
    </row>
    <row r="56045" spans="4:4">
      <c r="D56045"/>
    </row>
    <row r="56046" spans="4:4">
      <c r="D56046"/>
    </row>
    <row r="56047" spans="4:4">
      <c r="D56047"/>
    </row>
    <row r="56048" spans="4:4">
      <c r="D56048"/>
    </row>
    <row r="56049" spans="4:4">
      <c r="D56049"/>
    </row>
    <row r="56050" spans="4:4">
      <c r="D56050"/>
    </row>
    <row r="56051" spans="4:4">
      <c r="D56051"/>
    </row>
    <row r="56052" spans="4:4">
      <c r="D56052"/>
    </row>
    <row r="56053" spans="4:4">
      <c r="D56053"/>
    </row>
    <row r="56054" spans="4:4">
      <c r="D56054"/>
    </row>
    <row r="56055" spans="4:4">
      <c r="D56055"/>
    </row>
    <row r="56056" spans="4:4">
      <c r="D56056"/>
    </row>
    <row r="56057" spans="4:4">
      <c r="D56057"/>
    </row>
    <row r="56058" spans="4:4">
      <c r="D56058"/>
    </row>
    <row r="56059" spans="4:4">
      <c r="D56059"/>
    </row>
    <row r="56060" spans="4:4">
      <c r="D56060"/>
    </row>
    <row r="56061" spans="4:4">
      <c r="D56061"/>
    </row>
    <row r="56062" spans="4:4">
      <c r="D56062"/>
    </row>
    <row r="56063" spans="4:4">
      <c r="D56063"/>
    </row>
    <row r="56064" spans="4:4">
      <c r="D56064"/>
    </row>
    <row r="56065" spans="4:4">
      <c r="D56065"/>
    </row>
    <row r="56066" spans="4:4">
      <c r="D56066"/>
    </row>
    <row r="56067" spans="4:4">
      <c r="D56067"/>
    </row>
    <row r="56068" spans="4:4">
      <c r="D56068"/>
    </row>
    <row r="56069" spans="4:4">
      <c r="D56069"/>
    </row>
    <row r="56070" spans="4:4">
      <c r="D56070"/>
    </row>
    <row r="56071" spans="4:4">
      <c r="D56071"/>
    </row>
    <row r="56072" spans="4:4">
      <c r="D56072"/>
    </row>
    <row r="56073" spans="4:4">
      <c r="D56073"/>
    </row>
    <row r="56074" spans="4:4">
      <c r="D56074"/>
    </row>
    <row r="56075" spans="4:4">
      <c r="D56075"/>
    </row>
    <row r="56076" spans="4:4">
      <c r="D56076"/>
    </row>
    <row r="56077" spans="4:4">
      <c r="D56077"/>
    </row>
    <row r="56078" spans="4:4">
      <c r="D56078"/>
    </row>
    <row r="56079" spans="4:4">
      <c r="D56079"/>
    </row>
    <row r="56080" spans="4:4">
      <c r="D56080"/>
    </row>
    <row r="56081" spans="4:4">
      <c r="D56081"/>
    </row>
    <row r="56082" spans="4:4">
      <c r="D56082"/>
    </row>
    <row r="56083" spans="4:4">
      <c r="D56083"/>
    </row>
    <row r="56084" spans="4:4">
      <c r="D56084"/>
    </row>
    <row r="56085" spans="4:4">
      <c r="D56085"/>
    </row>
    <row r="56086" spans="4:4">
      <c r="D56086"/>
    </row>
    <row r="56087" spans="4:4">
      <c r="D56087"/>
    </row>
    <row r="56088" spans="4:4">
      <c r="D56088"/>
    </row>
    <row r="56089" spans="4:4">
      <c r="D56089"/>
    </row>
    <row r="56090" spans="4:4">
      <c r="D56090"/>
    </row>
    <row r="56091" spans="4:4">
      <c r="D56091"/>
    </row>
    <row r="56092" spans="4:4">
      <c r="D56092"/>
    </row>
    <row r="56093" spans="4:4">
      <c r="D56093"/>
    </row>
    <row r="56094" spans="4:4">
      <c r="D56094"/>
    </row>
    <row r="56095" spans="4:4">
      <c r="D56095"/>
    </row>
    <row r="56096" spans="4:4">
      <c r="D56096"/>
    </row>
    <row r="56097" spans="4:4">
      <c r="D56097"/>
    </row>
    <row r="56098" spans="4:4">
      <c r="D56098"/>
    </row>
    <row r="56099" spans="4:4">
      <c r="D56099"/>
    </row>
    <row r="56100" spans="4:4">
      <c r="D56100"/>
    </row>
    <row r="56101" spans="4:4">
      <c r="D56101"/>
    </row>
    <row r="56102" spans="4:4">
      <c r="D56102"/>
    </row>
    <row r="56103" spans="4:4">
      <c r="D56103"/>
    </row>
    <row r="56104" spans="4:4">
      <c r="D56104"/>
    </row>
    <row r="56105" spans="4:4">
      <c r="D56105"/>
    </row>
    <row r="56106" spans="4:4">
      <c r="D56106"/>
    </row>
    <row r="56107" spans="4:4">
      <c r="D56107"/>
    </row>
    <row r="56108" spans="4:4">
      <c r="D56108"/>
    </row>
    <row r="56109" spans="4:4">
      <c r="D56109"/>
    </row>
    <row r="56110" spans="4:4">
      <c r="D56110"/>
    </row>
    <row r="56111" spans="4:4">
      <c r="D56111"/>
    </row>
    <row r="56112" spans="4:4">
      <c r="D56112"/>
    </row>
    <row r="56113" spans="4:4">
      <c r="D56113"/>
    </row>
    <row r="56114" spans="4:4">
      <c r="D56114"/>
    </row>
    <row r="56115" spans="4:4">
      <c r="D56115"/>
    </row>
    <row r="56116" spans="4:4">
      <c r="D56116"/>
    </row>
    <row r="56117" spans="4:4">
      <c r="D56117"/>
    </row>
    <row r="56118" spans="4:4">
      <c r="D56118"/>
    </row>
    <row r="56119" spans="4:4">
      <c r="D56119"/>
    </row>
    <row r="56120" spans="4:4">
      <c r="D56120"/>
    </row>
    <row r="56121" spans="4:4">
      <c r="D56121"/>
    </row>
    <row r="56122" spans="4:4">
      <c r="D56122"/>
    </row>
    <row r="56123" spans="4:4">
      <c r="D56123"/>
    </row>
    <row r="56124" spans="4:4">
      <c r="D56124"/>
    </row>
    <row r="56125" spans="4:4">
      <c r="D56125"/>
    </row>
    <row r="56126" spans="4:4">
      <c r="D56126"/>
    </row>
    <row r="56127" spans="4:4">
      <c r="D56127"/>
    </row>
    <row r="56128" spans="4:4">
      <c r="D56128"/>
    </row>
    <row r="56129" spans="4:4">
      <c r="D56129"/>
    </row>
    <row r="56130" spans="4:4">
      <c r="D56130"/>
    </row>
    <row r="56131" spans="4:4">
      <c r="D56131"/>
    </row>
    <row r="56132" spans="4:4">
      <c r="D56132"/>
    </row>
    <row r="56133" spans="4:4">
      <c r="D56133"/>
    </row>
    <row r="56134" spans="4:4">
      <c r="D56134"/>
    </row>
    <row r="56135" spans="4:4">
      <c r="D56135"/>
    </row>
    <row r="56136" spans="4:4">
      <c r="D56136"/>
    </row>
    <row r="56137" spans="4:4">
      <c r="D56137"/>
    </row>
    <row r="56138" spans="4:4">
      <c r="D56138"/>
    </row>
    <row r="56139" spans="4:4">
      <c r="D56139"/>
    </row>
    <row r="56140" spans="4:4">
      <c r="D56140"/>
    </row>
    <row r="56141" spans="4:4">
      <c r="D56141"/>
    </row>
    <row r="56142" spans="4:4">
      <c r="D56142"/>
    </row>
    <row r="56143" spans="4:4">
      <c r="D56143"/>
    </row>
    <row r="56144" spans="4:4">
      <c r="D56144"/>
    </row>
    <row r="56145" spans="4:4">
      <c r="D56145"/>
    </row>
    <row r="56146" spans="4:4">
      <c r="D56146"/>
    </row>
    <row r="56147" spans="4:4">
      <c r="D56147"/>
    </row>
    <row r="56148" spans="4:4">
      <c r="D56148"/>
    </row>
    <row r="56149" spans="4:4">
      <c r="D56149"/>
    </row>
    <row r="56150" spans="4:4">
      <c r="D56150"/>
    </row>
    <row r="56151" spans="4:4">
      <c r="D56151"/>
    </row>
    <row r="56152" spans="4:4">
      <c r="D56152"/>
    </row>
    <row r="56153" spans="4:4">
      <c r="D56153"/>
    </row>
    <row r="56154" spans="4:4">
      <c r="D56154"/>
    </row>
    <row r="56155" spans="4:4">
      <c r="D56155"/>
    </row>
    <row r="56156" spans="4:4">
      <c r="D56156"/>
    </row>
    <row r="56157" spans="4:4">
      <c r="D56157"/>
    </row>
    <row r="56158" spans="4:4">
      <c r="D56158"/>
    </row>
    <row r="56159" spans="4:4">
      <c r="D56159"/>
    </row>
    <row r="56160" spans="4:4">
      <c r="D56160"/>
    </row>
    <row r="56161" spans="4:4">
      <c r="D56161"/>
    </row>
    <row r="56162" spans="4:4">
      <c r="D56162"/>
    </row>
    <row r="56163" spans="4:4">
      <c r="D56163"/>
    </row>
    <row r="56164" spans="4:4">
      <c r="D56164"/>
    </row>
    <row r="56165" spans="4:4">
      <c r="D56165"/>
    </row>
    <row r="56166" spans="4:4">
      <c r="D56166"/>
    </row>
    <row r="56167" spans="4:4">
      <c r="D56167"/>
    </row>
    <row r="56168" spans="4:4">
      <c r="D56168"/>
    </row>
    <row r="56169" spans="4:4">
      <c r="D56169"/>
    </row>
    <row r="56170" spans="4:4">
      <c r="D56170"/>
    </row>
    <row r="56171" spans="4:4">
      <c r="D56171"/>
    </row>
    <row r="56172" spans="4:4">
      <c r="D56172"/>
    </row>
    <row r="56173" spans="4:4">
      <c r="D56173"/>
    </row>
    <row r="56174" spans="4:4">
      <c r="D56174"/>
    </row>
    <row r="56175" spans="4:4">
      <c r="D56175"/>
    </row>
    <row r="56176" spans="4:4">
      <c r="D56176"/>
    </row>
    <row r="56177" spans="4:4">
      <c r="D56177"/>
    </row>
    <row r="56178" spans="4:4">
      <c r="D56178"/>
    </row>
    <row r="56179" spans="4:4">
      <c r="D56179"/>
    </row>
    <row r="56180" spans="4:4">
      <c r="D56180"/>
    </row>
    <row r="56181" spans="4:4">
      <c r="D56181"/>
    </row>
    <row r="56182" spans="4:4">
      <c r="D56182"/>
    </row>
    <row r="56183" spans="4:4">
      <c r="D56183"/>
    </row>
    <row r="56184" spans="4:4">
      <c r="D56184"/>
    </row>
    <row r="56185" spans="4:4">
      <c r="D56185"/>
    </row>
    <row r="56186" spans="4:4">
      <c r="D56186"/>
    </row>
    <row r="56187" spans="4:4">
      <c r="D56187"/>
    </row>
    <row r="56188" spans="4:4">
      <c r="D56188"/>
    </row>
    <row r="56189" spans="4:4">
      <c r="D56189"/>
    </row>
    <row r="56190" spans="4:4">
      <c r="D56190"/>
    </row>
    <row r="56191" spans="4:4">
      <c r="D56191"/>
    </row>
    <row r="56192" spans="4:4">
      <c r="D56192"/>
    </row>
    <row r="56193" spans="4:4">
      <c r="D56193"/>
    </row>
    <row r="56194" spans="4:4">
      <c r="D56194"/>
    </row>
    <row r="56195" spans="4:4">
      <c r="D56195"/>
    </row>
    <row r="56196" spans="4:4">
      <c r="D56196"/>
    </row>
    <row r="56197" spans="4:4">
      <c r="D56197"/>
    </row>
    <row r="56198" spans="4:4">
      <c r="D56198"/>
    </row>
    <row r="56199" spans="4:4">
      <c r="D56199"/>
    </row>
    <row r="56200" spans="4:4">
      <c r="D56200"/>
    </row>
    <row r="56201" spans="4:4">
      <c r="D56201"/>
    </row>
    <row r="56202" spans="4:4">
      <c r="D56202"/>
    </row>
    <row r="56203" spans="4:4">
      <c r="D56203"/>
    </row>
    <row r="56204" spans="4:4">
      <c r="D56204"/>
    </row>
    <row r="56205" spans="4:4">
      <c r="D56205"/>
    </row>
    <row r="56206" spans="4:4">
      <c r="D56206"/>
    </row>
    <row r="56207" spans="4:4">
      <c r="D56207"/>
    </row>
    <row r="56208" spans="4:4">
      <c r="D56208"/>
    </row>
    <row r="56209" spans="4:4">
      <c r="D56209"/>
    </row>
    <row r="56210" spans="4:4">
      <c r="D56210"/>
    </row>
    <row r="56211" spans="4:4">
      <c r="D56211"/>
    </row>
    <row r="56212" spans="4:4">
      <c r="D56212"/>
    </row>
    <row r="56213" spans="4:4">
      <c r="D56213"/>
    </row>
    <row r="56214" spans="4:4">
      <c r="D56214"/>
    </row>
    <row r="56215" spans="4:4">
      <c r="D56215"/>
    </row>
    <row r="56216" spans="4:4">
      <c r="D56216"/>
    </row>
    <row r="56217" spans="4:4">
      <c r="D56217"/>
    </row>
    <row r="56218" spans="4:4">
      <c r="D56218"/>
    </row>
    <row r="56219" spans="4:4">
      <c r="D56219"/>
    </row>
    <row r="56220" spans="4:4">
      <c r="D56220"/>
    </row>
    <row r="56221" spans="4:4">
      <c r="D56221"/>
    </row>
    <row r="56222" spans="4:4">
      <c r="D56222"/>
    </row>
    <row r="56223" spans="4:4">
      <c r="D56223"/>
    </row>
    <row r="56224" spans="4:4">
      <c r="D56224"/>
    </row>
    <row r="56225" spans="4:4">
      <c r="D56225"/>
    </row>
    <row r="56226" spans="4:4">
      <c r="D56226"/>
    </row>
    <row r="56227" spans="4:4">
      <c r="D56227"/>
    </row>
    <row r="56228" spans="4:4">
      <c r="D56228"/>
    </row>
    <row r="56229" spans="4:4">
      <c r="D56229"/>
    </row>
    <row r="56230" spans="4:4">
      <c r="D56230"/>
    </row>
    <row r="56231" spans="4:4">
      <c r="D56231"/>
    </row>
    <row r="56232" spans="4:4">
      <c r="D56232"/>
    </row>
    <row r="56233" spans="4:4">
      <c r="D56233"/>
    </row>
    <row r="56234" spans="4:4">
      <c r="D56234"/>
    </row>
    <row r="56235" spans="4:4">
      <c r="D56235"/>
    </row>
    <row r="56236" spans="4:4">
      <c r="D56236"/>
    </row>
    <row r="56237" spans="4:4">
      <c r="D56237"/>
    </row>
    <row r="56238" spans="4:4">
      <c r="D56238"/>
    </row>
    <row r="56239" spans="4:4">
      <c r="D56239"/>
    </row>
    <row r="56240" spans="4:4">
      <c r="D56240"/>
    </row>
    <row r="56241" spans="4:4">
      <c r="D56241"/>
    </row>
    <row r="56242" spans="4:4">
      <c r="D56242"/>
    </row>
    <row r="56243" spans="4:4">
      <c r="D56243"/>
    </row>
    <row r="56244" spans="4:4">
      <c r="D56244"/>
    </row>
    <row r="56245" spans="4:4">
      <c r="D56245"/>
    </row>
    <row r="56246" spans="4:4">
      <c r="D56246"/>
    </row>
    <row r="56247" spans="4:4">
      <c r="D56247"/>
    </row>
    <row r="56248" spans="4:4">
      <c r="D56248"/>
    </row>
    <row r="56249" spans="4:4">
      <c r="D56249"/>
    </row>
    <row r="56250" spans="4:4">
      <c r="D56250"/>
    </row>
    <row r="56251" spans="4:4">
      <c r="D56251"/>
    </row>
    <row r="56252" spans="4:4">
      <c r="D56252"/>
    </row>
    <row r="56253" spans="4:4">
      <c r="D56253"/>
    </row>
    <row r="56254" spans="4:4">
      <c r="D56254"/>
    </row>
    <row r="56255" spans="4:4">
      <c r="D56255"/>
    </row>
    <row r="56256" spans="4:4">
      <c r="D56256"/>
    </row>
    <row r="56257" spans="4:4">
      <c r="D56257"/>
    </row>
    <row r="56258" spans="4:4">
      <c r="D56258"/>
    </row>
    <row r="56259" spans="4:4">
      <c r="D56259"/>
    </row>
    <row r="56260" spans="4:4">
      <c r="D56260"/>
    </row>
    <row r="56261" spans="4:4">
      <c r="D56261"/>
    </row>
    <row r="56262" spans="4:4">
      <c r="D56262"/>
    </row>
    <row r="56263" spans="4:4">
      <c r="D56263"/>
    </row>
    <row r="56264" spans="4:4">
      <c r="D56264"/>
    </row>
    <row r="56265" spans="4:4">
      <c r="D56265"/>
    </row>
    <row r="56266" spans="4:4">
      <c r="D56266"/>
    </row>
    <row r="56267" spans="4:4">
      <c r="D56267"/>
    </row>
    <row r="56268" spans="4:4">
      <c r="D56268"/>
    </row>
    <row r="56269" spans="4:4">
      <c r="D56269"/>
    </row>
    <row r="56270" spans="4:4">
      <c r="D56270"/>
    </row>
    <row r="56271" spans="4:4">
      <c r="D56271"/>
    </row>
    <row r="56272" spans="4:4">
      <c r="D56272"/>
    </row>
    <row r="56273" spans="4:4">
      <c r="D56273"/>
    </row>
    <row r="56274" spans="4:4">
      <c r="D56274"/>
    </row>
    <row r="56275" spans="4:4">
      <c r="D56275"/>
    </row>
    <row r="56276" spans="4:4">
      <c r="D56276"/>
    </row>
    <row r="56277" spans="4:4">
      <c r="D56277"/>
    </row>
    <row r="56278" spans="4:4">
      <c r="D56278"/>
    </row>
    <row r="56279" spans="4:4">
      <c r="D56279"/>
    </row>
    <row r="56280" spans="4:4">
      <c r="D56280"/>
    </row>
    <row r="56281" spans="4:4">
      <c r="D56281"/>
    </row>
    <row r="56282" spans="4:4">
      <c r="D56282"/>
    </row>
    <row r="56283" spans="4:4">
      <c r="D56283"/>
    </row>
    <row r="56284" spans="4:4">
      <c r="D56284"/>
    </row>
    <row r="56285" spans="4:4">
      <c r="D56285"/>
    </row>
    <row r="56286" spans="4:4">
      <c r="D56286"/>
    </row>
    <row r="56287" spans="4:4">
      <c r="D56287"/>
    </row>
    <row r="56288" spans="4:4">
      <c r="D56288"/>
    </row>
    <row r="56289" spans="4:4">
      <c r="D56289"/>
    </row>
    <row r="56290" spans="4:4">
      <c r="D56290"/>
    </row>
    <row r="56291" spans="4:4">
      <c r="D56291"/>
    </row>
    <row r="56292" spans="4:4">
      <c r="D56292"/>
    </row>
    <row r="56293" spans="4:4">
      <c r="D56293"/>
    </row>
    <row r="56294" spans="4:4">
      <c r="D56294"/>
    </row>
    <row r="56295" spans="4:4">
      <c r="D56295"/>
    </row>
    <row r="56296" spans="4:4">
      <c r="D56296"/>
    </row>
    <row r="56297" spans="4:4">
      <c r="D56297"/>
    </row>
    <row r="56298" spans="4:4">
      <c r="D56298"/>
    </row>
    <row r="56299" spans="4:4">
      <c r="D56299"/>
    </row>
    <row r="56300" spans="4:4">
      <c r="D56300"/>
    </row>
    <row r="56301" spans="4:4">
      <c r="D56301"/>
    </row>
    <row r="56302" spans="4:4">
      <c r="D56302"/>
    </row>
    <row r="56303" spans="4:4">
      <c r="D56303"/>
    </row>
    <row r="56304" spans="4:4">
      <c r="D56304"/>
    </row>
    <row r="56305" spans="4:4">
      <c r="D56305"/>
    </row>
    <row r="56306" spans="4:4">
      <c r="D56306"/>
    </row>
    <row r="56307" spans="4:4">
      <c r="D56307"/>
    </row>
    <row r="56308" spans="4:4">
      <c r="D56308"/>
    </row>
    <row r="56309" spans="4:4">
      <c r="D56309"/>
    </row>
    <row r="56310" spans="4:4">
      <c r="D56310"/>
    </row>
    <row r="56311" spans="4:4">
      <c r="D56311"/>
    </row>
    <row r="56312" spans="4:4">
      <c r="D56312"/>
    </row>
    <row r="56313" spans="4:4">
      <c r="D56313"/>
    </row>
    <row r="56314" spans="4:4">
      <c r="D56314"/>
    </row>
    <row r="56315" spans="4:4">
      <c r="D56315"/>
    </row>
    <row r="56316" spans="4:4">
      <c r="D56316"/>
    </row>
    <row r="56317" spans="4:4">
      <c r="D56317"/>
    </row>
    <row r="56318" spans="4:4">
      <c r="D56318"/>
    </row>
    <row r="56319" spans="4:4">
      <c r="D56319"/>
    </row>
    <row r="56320" spans="4:4">
      <c r="D56320"/>
    </row>
    <row r="56321" spans="4:4">
      <c r="D56321"/>
    </row>
    <row r="56322" spans="4:4">
      <c r="D56322"/>
    </row>
    <row r="56323" spans="4:4">
      <c r="D56323"/>
    </row>
    <row r="56324" spans="4:4">
      <c r="D56324"/>
    </row>
    <row r="56325" spans="4:4">
      <c r="D56325"/>
    </row>
    <row r="56326" spans="4:4">
      <c r="D56326"/>
    </row>
    <row r="56327" spans="4:4">
      <c r="D56327"/>
    </row>
    <row r="56328" spans="4:4">
      <c r="D56328"/>
    </row>
    <row r="56329" spans="4:4">
      <c r="D56329"/>
    </row>
    <row r="56330" spans="4:4">
      <c r="D56330"/>
    </row>
    <row r="56331" spans="4:4">
      <c r="D56331"/>
    </row>
    <row r="56332" spans="4:4">
      <c r="D56332"/>
    </row>
    <row r="56333" spans="4:4">
      <c r="D56333"/>
    </row>
    <row r="56334" spans="4:4">
      <c r="D56334"/>
    </row>
    <row r="56335" spans="4:4">
      <c r="D56335"/>
    </row>
    <row r="56336" spans="4:4">
      <c r="D56336"/>
    </row>
    <row r="56337" spans="4:4">
      <c r="D56337"/>
    </row>
    <row r="56338" spans="4:4">
      <c r="D56338"/>
    </row>
    <row r="56339" spans="4:4">
      <c r="D56339"/>
    </row>
    <row r="56340" spans="4:4">
      <c r="D56340"/>
    </row>
    <row r="56341" spans="4:4">
      <c r="D56341"/>
    </row>
    <row r="56342" spans="4:4">
      <c r="D56342"/>
    </row>
    <row r="56343" spans="4:4">
      <c r="D56343"/>
    </row>
    <row r="56344" spans="4:4">
      <c r="D56344"/>
    </row>
    <row r="56345" spans="4:4">
      <c r="D56345"/>
    </row>
    <row r="56346" spans="4:4">
      <c r="D56346"/>
    </row>
    <row r="56347" spans="4:4">
      <c r="D56347"/>
    </row>
    <row r="56348" spans="4:4">
      <c r="D56348"/>
    </row>
    <row r="56349" spans="4:4">
      <c r="D56349"/>
    </row>
    <row r="56350" spans="4:4">
      <c r="D56350"/>
    </row>
    <row r="56351" spans="4:4">
      <c r="D56351"/>
    </row>
    <row r="56352" spans="4:4">
      <c r="D56352"/>
    </row>
    <row r="56353" spans="4:4">
      <c r="D56353"/>
    </row>
    <row r="56354" spans="4:4">
      <c r="D56354"/>
    </row>
    <row r="56355" spans="4:4">
      <c r="D56355"/>
    </row>
    <row r="56356" spans="4:4">
      <c r="D56356"/>
    </row>
    <row r="56357" spans="4:4">
      <c r="D56357"/>
    </row>
    <row r="56358" spans="4:4">
      <c r="D56358"/>
    </row>
    <row r="56359" spans="4:4">
      <c r="D56359"/>
    </row>
    <row r="56360" spans="4:4">
      <c r="D56360"/>
    </row>
    <row r="56361" spans="4:4">
      <c r="D56361"/>
    </row>
    <row r="56362" spans="4:4">
      <c r="D56362"/>
    </row>
    <row r="56363" spans="4:4">
      <c r="D56363"/>
    </row>
    <row r="56364" spans="4:4">
      <c r="D56364"/>
    </row>
    <row r="56365" spans="4:4">
      <c r="D56365"/>
    </row>
    <row r="56366" spans="4:4">
      <c r="D56366"/>
    </row>
    <row r="56367" spans="4:4">
      <c r="D56367"/>
    </row>
    <row r="56368" spans="4:4">
      <c r="D56368"/>
    </row>
    <row r="56369" spans="4:4">
      <c r="D56369"/>
    </row>
    <row r="56370" spans="4:4">
      <c r="D56370"/>
    </row>
    <row r="56371" spans="4:4">
      <c r="D56371"/>
    </row>
    <row r="56372" spans="4:4">
      <c r="D56372"/>
    </row>
    <row r="56373" spans="4:4">
      <c r="D56373"/>
    </row>
    <row r="56374" spans="4:4">
      <c r="D56374"/>
    </row>
    <row r="56375" spans="4:4">
      <c r="D56375"/>
    </row>
    <row r="56376" spans="4:4">
      <c r="D56376"/>
    </row>
    <row r="56377" spans="4:4">
      <c r="D56377"/>
    </row>
    <row r="56378" spans="4:4">
      <c r="D56378"/>
    </row>
    <row r="56379" spans="4:4">
      <c r="D56379"/>
    </row>
    <row r="56380" spans="4:4">
      <c r="D56380"/>
    </row>
    <row r="56381" spans="4:4">
      <c r="D56381"/>
    </row>
    <row r="56382" spans="4:4">
      <c r="D56382"/>
    </row>
    <row r="56383" spans="4:4">
      <c r="D56383"/>
    </row>
    <row r="56384" spans="4:4">
      <c r="D56384"/>
    </row>
    <row r="56385" spans="4:4">
      <c r="D56385"/>
    </row>
    <row r="56386" spans="4:4">
      <c r="D56386"/>
    </row>
    <row r="56387" spans="4:4">
      <c r="D56387"/>
    </row>
    <row r="56388" spans="4:4">
      <c r="D56388"/>
    </row>
    <row r="56389" spans="4:4">
      <c r="D56389"/>
    </row>
    <row r="56390" spans="4:4">
      <c r="D56390"/>
    </row>
    <row r="56391" spans="4:4">
      <c r="D56391"/>
    </row>
    <row r="56392" spans="4:4">
      <c r="D56392"/>
    </row>
    <row r="56393" spans="4:4">
      <c r="D56393"/>
    </row>
    <row r="56394" spans="4:4">
      <c r="D56394"/>
    </row>
    <row r="56395" spans="4:4">
      <c r="D56395"/>
    </row>
    <row r="56396" spans="4:4">
      <c r="D56396"/>
    </row>
    <row r="56397" spans="4:4">
      <c r="D56397"/>
    </row>
    <row r="56398" spans="4:4">
      <c r="D56398"/>
    </row>
    <row r="56399" spans="4:4">
      <c r="D56399"/>
    </row>
    <row r="56400" spans="4:4">
      <c r="D56400"/>
    </row>
    <row r="56401" spans="4:4">
      <c r="D56401"/>
    </row>
    <row r="56402" spans="4:4">
      <c r="D56402"/>
    </row>
    <row r="56403" spans="4:4">
      <c r="D56403"/>
    </row>
    <row r="56404" spans="4:4">
      <c r="D56404"/>
    </row>
    <row r="56405" spans="4:4">
      <c r="D56405"/>
    </row>
    <row r="56406" spans="4:4">
      <c r="D56406"/>
    </row>
    <row r="56407" spans="4:4">
      <c r="D56407"/>
    </row>
    <row r="56408" spans="4:4">
      <c r="D56408"/>
    </row>
    <row r="56409" spans="4:4">
      <c r="D56409"/>
    </row>
    <row r="56410" spans="4:4">
      <c r="D56410"/>
    </row>
    <row r="56411" spans="4:4">
      <c r="D56411"/>
    </row>
    <row r="56412" spans="4:4">
      <c r="D56412"/>
    </row>
    <row r="56413" spans="4:4">
      <c r="D56413"/>
    </row>
    <row r="56414" spans="4:4">
      <c r="D56414"/>
    </row>
    <row r="56415" spans="4:4">
      <c r="D56415"/>
    </row>
    <row r="56416" spans="4:4">
      <c r="D56416"/>
    </row>
    <row r="56417" spans="4:4">
      <c r="D56417"/>
    </row>
    <row r="56418" spans="4:4">
      <c r="D56418"/>
    </row>
    <row r="56419" spans="4:4">
      <c r="D56419"/>
    </row>
    <row r="56420" spans="4:4">
      <c r="D56420"/>
    </row>
    <row r="56421" spans="4:4">
      <c r="D56421"/>
    </row>
    <row r="56422" spans="4:4">
      <c r="D56422"/>
    </row>
    <row r="56423" spans="4:4">
      <c r="D56423"/>
    </row>
    <row r="56424" spans="4:4">
      <c r="D56424"/>
    </row>
    <row r="56425" spans="4:4">
      <c r="D56425"/>
    </row>
    <row r="56426" spans="4:4">
      <c r="D56426"/>
    </row>
    <row r="56427" spans="4:4">
      <c r="D56427"/>
    </row>
    <row r="56428" spans="4:4">
      <c r="D56428"/>
    </row>
    <row r="56429" spans="4:4">
      <c r="D56429"/>
    </row>
    <row r="56430" spans="4:4">
      <c r="D56430"/>
    </row>
    <row r="56431" spans="4:4">
      <c r="D56431"/>
    </row>
    <row r="56432" spans="4:4">
      <c r="D56432"/>
    </row>
    <row r="56433" spans="4:4">
      <c r="D56433"/>
    </row>
    <row r="56434" spans="4:4">
      <c r="D56434"/>
    </row>
    <row r="56435" spans="4:4">
      <c r="D56435"/>
    </row>
    <row r="56436" spans="4:4">
      <c r="D56436"/>
    </row>
    <row r="56437" spans="4:4">
      <c r="D56437"/>
    </row>
    <row r="56438" spans="4:4">
      <c r="D56438"/>
    </row>
    <row r="56439" spans="4:4">
      <c r="D56439"/>
    </row>
    <row r="56440" spans="4:4">
      <c r="D56440"/>
    </row>
    <row r="56441" spans="4:4">
      <c r="D56441"/>
    </row>
    <row r="56442" spans="4:4">
      <c r="D56442"/>
    </row>
    <row r="56443" spans="4:4">
      <c r="D56443"/>
    </row>
    <row r="56444" spans="4:4">
      <c r="D56444"/>
    </row>
    <row r="56445" spans="4:4">
      <c r="D56445"/>
    </row>
    <row r="56446" spans="4:4">
      <c r="D56446"/>
    </row>
    <row r="56447" spans="4:4">
      <c r="D56447"/>
    </row>
    <row r="56448" spans="4:4">
      <c r="D56448"/>
    </row>
    <row r="56449" spans="4:4">
      <c r="D56449"/>
    </row>
    <row r="56450" spans="4:4">
      <c r="D56450"/>
    </row>
    <row r="56451" spans="4:4">
      <c r="D56451"/>
    </row>
    <row r="56452" spans="4:4">
      <c r="D56452"/>
    </row>
    <row r="56453" spans="4:4">
      <c r="D56453"/>
    </row>
    <row r="56454" spans="4:4">
      <c r="D56454"/>
    </row>
    <row r="56455" spans="4:4">
      <c r="D56455"/>
    </row>
    <row r="56456" spans="4:4">
      <c r="D56456"/>
    </row>
    <row r="56457" spans="4:4">
      <c r="D56457"/>
    </row>
    <row r="56458" spans="4:4">
      <c r="D56458"/>
    </row>
    <row r="56459" spans="4:4">
      <c r="D56459"/>
    </row>
    <row r="56460" spans="4:4">
      <c r="D56460"/>
    </row>
    <row r="56461" spans="4:4">
      <c r="D56461"/>
    </row>
    <row r="56462" spans="4:4">
      <c r="D56462"/>
    </row>
    <row r="56463" spans="4:4">
      <c r="D56463"/>
    </row>
    <row r="56464" spans="4:4">
      <c r="D56464"/>
    </row>
    <row r="56465" spans="4:4">
      <c r="D56465"/>
    </row>
    <row r="56466" spans="4:4">
      <c r="D56466"/>
    </row>
    <row r="56467" spans="4:4">
      <c r="D56467"/>
    </row>
    <row r="56468" spans="4:4">
      <c r="D56468"/>
    </row>
    <row r="56469" spans="4:4">
      <c r="D56469"/>
    </row>
    <row r="56470" spans="4:4">
      <c r="D56470"/>
    </row>
    <row r="56471" spans="4:4">
      <c r="D56471"/>
    </row>
    <row r="56472" spans="4:4">
      <c r="D56472"/>
    </row>
    <row r="56473" spans="4:4">
      <c r="D56473"/>
    </row>
    <row r="56474" spans="4:4">
      <c r="D56474"/>
    </row>
    <row r="56475" spans="4:4">
      <c r="D56475"/>
    </row>
    <row r="56476" spans="4:4">
      <c r="D56476"/>
    </row>
    <row r="56477" spans="4:4">
      <c r="D56477"/>
    </row>
    <row r="56478" spans="4:4">
      <c r="D56478"/>
    </row>
    <row r="56479" spans="4:4">
      <c r="D56479"/>
    </row>
    <row r="56480" spans="4:4">
      <c r="D56480"/>
    </row>
    <row r="56481" spans="4:4">
      <c r="D56481"/>
    </row>
    <row r="56482" spans="4:4">
      <c r="D56482"/>
    </row>
    <row r="56483" spans="4:4">
      <c r="D56483"/>
    </row>
    <row r="56484" spans="4:4">
      <c r="D56484"/>
    </row>
    <row r="56485" spans="4:4">
      <c r="D56485"/>
    </row>
    <row r="56486" spans="4:4">
      <c r="D56486"/>
    </row>
    <row r="56487" spans="4:4">
      <c r="D56487"/>
    </row>
    <row r="56488" spans="4:4">
      <c r="D56488"/>
    </row>
    <row r="56489" spans="4:4">
      <c r="D56489"/>
    </row>
    <row r="56490" spans="4:4">
      <c r="D56490"/>
    </row>
    <row r="56491" spans="4:4">
      <c r="D56491"/>
    </row>
    <row r="56492" spans="4:4">
      <c r="D56492"/>
    </row>
    <row r="56493" spans="4:4">
      <c r="D56493"/>
    </row>
    <row r="56494" spans="4:4">
      <c r="D56494"/>
    </row>
    <row r="56495" spans="4:4">
      <c r="D56495"/>
    </row>
    <row r="56496" spans="4:4">
      <c r="D56496"/>
    </row>
    <row r="56497" spans="4:4">
      <c r="D56497"/>
    </row>
    <row r="56498" spans="4:4">
      <c r="D56498"/>
    </row>
    <row r="56499" spans="4:4">
      <c r="D56499"/>
    </row>
    <row r="56500" spans="4:4">
      <c r="D56500"/>
    </row>
    <row r="56501" spans="4:4">
      <c r="D56501"/>
    </row>
    <row r="56502" spans="4:4">
      <c r="D56502"/>
    </row>
    <row r="56503" spans="4:4">
      <c r="D56503"/>
    </row>
    <row r="56504" spans="4:4">
      <c r="D56504"/>
    </row>
    <row r="56505" spans="4:4">
      <c r="D56505"/>
    </row>
    <row r="56506" spans="4:4">
      <c r="D56506"/>
    </row>
    <row r="56507" spans="4:4">
      <c r="D56507"/>
    </row>
    <row r="56508" spans="4:4">
      <c r="D56508"/>
    </row>
    <row r="56509" spans="4:4">
      <c r="D56509"/>
    </row>
    <row r="56510" spans="4:4">
      <c r="D56510"/>
    </row>
    <row r="56511" spans="4:4">
      <c r="D56511"/>
    </row>
    <row r="56512" spans="4:4">
      <c r="D56512"/>
    </row>
    <row r="56513" spans="4:4">
      <c r="D56513"/>
    </row>
    <row r="56514" spans="4:4">
      <c r="D56514"/>
    </row>
    <row r="56515" spans="4:4">
      <c r="D56515"/>
    </row>
    <row r="56516" spans="4:4">
      <c r="D56516"/>
    </row>
    <row r="56517" spans="4:4">
      <c r="D56517"/>
    </row>
    <row r="56518" spans="4:4">
      <c r="D56518"/>
    </row>
    <row r="56519" spans="4:4">
      <c r="D56519"/>
    </row>
    <row r="56520" spans="4:4">
      <c r="D56520"/>
    </row>
    <row r="56521" spans="4:4">
      <c r="D56521"/>
    </row>
    <row r="56522" spans="4:4">
      <c r="D56522"/>
    </row>
    <row r="56523" spans="4:4">
      <c r="D56523"/>
    </row>
    <row r="56524" spans="4:4">
      <c r="D56524"/>
    </row>
    <row r="56525" spans="4:4">
      <c r="D56525"/>
    </row>
    <row r="56526" spans="4:4">
      <c r="D56526"/>
    </row>
    <row r="56527" spans="4:4">
      <c r="D56527"/>
    </row>
    <row r="56528" spans="4:4">
      <c r="D56528"/>
    </row>
    <row r="56529" spans="4:4">
      <c r="D56529"/>
    </row>
    <row r="56530" spans="4:4">
      <c r="D56530"/>
    </row>
    <row r="56531" spans="4:4">
      <c r="D56531"/>
    </row>
    <row r="56532" spans="4:4">
      <c r="D56532"/>
    </row>
    <row r="56533" spans="4:4">
      <c r="D56533"/>
    </row>
    <row r="56534" spans="4:4">
      <c r="D56534"/>
    </row>
    <row r="56535" spans="4:4">
      <c r="D56535"/>
    </row>
    <row r="56536" spans="4:4">
      <c r="D56536"/>
    </row>
    <row r="56537" spans="4:4">
      <c r="D56537"/>
    </row>
    <row r="56538" spans="4:4">
      <c r="D56538"/>
    </row>
    <row r="56539" spans="4:4">
      <c r="D56539"/>
    </row>
    <row r="56540" spans="4:4">
      <c r="D56540"/>
    </row>
    <row r="56541" spans="4:4">
      <c r="D56541"/>
    </row>
    <row r="56542" spans="4:4">
      <c r="D56542"/>
    </row>
    <row r="56543" spans="4:4">
      <c r="D56543"/>
    </row>
    <row r="56544" spans="4:4">
      <c r="D56544"/>
    </row>
    <row r="56545" spans="4:4">
      <c r="D56545"/>
    </row>
    <row r="56546" spans="4:4">
      <c r="D56546"/>
    </row>
    <row r="56547" spans="4:4">
      <c r="D56547"/>
    </row>
    <row r="56548" spans="4:4">
      <c r="D56548"/>
    </row>
    <row r="56549" spans="4:4">
      <c r="D56549"/>
    </row>
    <row r="56550" spans="4:4">
      <c r="D56550"/>
    </row>
    <row r="56551" spans="4:4">
      <c r="D56551"/>
    </row>
    <row r="56552" spans="4:4">
      <c r="D56552"/>
    </row>
    <row r="56553" spans="4:4">
      <c r="D56553"/>
    </row>
    <row r="56554" spans="4:4">
      <c r="D56554"/>
    </row>
    <row r="56555" spans="4:4">
      <c r="D56555"/>
    </row>
    <row r="56556" spans="4:4">
      <c r="D56556"/>
    </row>
    <row r="56557" spans="4:4">
      <c r="D56557"/>
    </row>
    <row r="56558" spans="4:4">
      <c r="D56558"/>
    </row>
    <row r="56559" spans="4:4">
      <c r="D56559"/>
    </row>
    <row r="56560" spans="4:4">
      <c r="D56560"/>
    </row>
    <row r="56561" spans="4:4">
      <c r="D56561"/>
    </row>
    <row r="56562" spans="4:4">
      <c r="D56562"/>
    </row>
    <row r="56563" spans="4:4">
      <c r="D56563"/>
    </row>
    <row r="56564" spans="4:4">
      <c r="D56564"/>
    </row>
    <row r="56565" spans="4:4">
      <c r="D56565"/>
    </row>
    <row r="56566" spans="4:4">
      <c r="D56566"/>
    </row>
    <row r="56567" spans="4:4">
      <c r="D56567"/>
    </row>
    <row r="56568" spans="4:4">
      <c r="D56568"/>
    </row>
    <row r="56569" spans="4:4">
      <c r="D56569"/>
    </row>
    <row r="56570" spans="4:4">
      <c r="D56570"/>
    </row>
    <row r="56571" spans="4:4">
      <c r="D56571"/>
    </row>
    <row r="56572" spans="4:4">
      <c r="D56572"/>
    </row>
    <row r="56573" spans="4:4">
      <c r="D56573"/>
    </row>
    <row r="56574" spans="4:4">
      <c r="D56574"/>
    </row>
    <row r="56575" spans="4:4">
      <c r="D56575"/>
    </row>
    <row r="56576" spans="4:4">
      <c r="D56576"/>
    </row>
    <row r="56577" spans="4:4">
      <c r="D56577"/>
    </row>
    <row r="56578" spans="4:4">
      <c r="D56578"/>
    </row>
    <row r="56579" spans="4:4">
      <c r="D56579"/>
    </row>
    <row r="56580" spans="4:4">
      <c r="D56580"/>
    </row>
    <row r="56581" spans="4:4">
      <c r="D56581"/>
    </row>
    <row r="56582" spans="4:4">
      <c r="D56582"/>
    </row>
    <row r="56583" spans="4:4">
      <c r="D56583"/>
    </row>
    <row r="56584" spans="4:4">
      <c r="D56584"/>
    </row>
    <row r="56585" spans="4:4">
      <c r="D56585"/>
    </row>
    <row r="56586" spans="4:4">
      <c r="D56586"/>
    </row>
    <row r="56587" spans="4:4">
      <c r="D56587"/>
    </row>
    <row r="56588" spans="4:4">
      <c r="D56588"/>
    </row>
    <row r="56589" spans="4:4">
      <c r="D56589"/>
    </row>
    <row r="56590" spans="4:4">
      <c r="D56590"/>
    </row>
    <row r="56591" spans="4:4">
      <c r="D56591"/>
    </row>
    <row r="56592" spans="4:4">
      <c r="D56592"/>
    </row>
    <row r="56593" spans="4:4">
      <c r="D56593"/>
    </row>
    <row r="56594" spans="4:4">
      <c r="D56594"/>
    </row>
    <row r="56595" spans="4:4">
      <c r="D56595"/>
    </row>
    <row r="56596" spans="4:4">
      <c r="D56596"/>
    </row>
    <row r="56597" spans="4:4">
      <c r="D56597"/>
    </row>
    <row r="56598" spans="4:4">
      <c r="D56598"/>
    </row>
    <row r="56599" spans="4:4">
      <c r="D56599"/>
    </row>
    <row r="56600" spans="4:4">
      <c r="D56600"/>
    </row>
    <row r="56601" spans="4:4">
      <c r="D56601"/>
    </row>
    <row r="56602" spans="4:4">
      <c r="D56602"/>
    </row>
    <row r="56603" spans="4:4">
      <c r="D56603"/>
    </row>
    <row r="56604" spans="4:4">
      <c r="D56604"/>
    </row>
    <row r="56605" spans="4:4">
      <c r="D56605"/>
    </row>
    <row r="56606" spans="4:4">
      <c r="D56606"/>
    </row>
    <row r="56607" spans="4:4">
      <c r="D56607"/>
    </row>
    <row r="56608" spans="4:4">
      <c r="D56608"/>
    </row>
    <row r="56609" spans="4:4">
      <c r="D56609"/>
    </row>
    <row r="56610" spans="4:4">
      <c r="D56610"/>
    </row>
    <row r="56611" spans="4:4">
      <c r="D56611"/>
    </row>
    <row r="56612" spans="4:4">
      <c r="D56612"/>
    </row>
    <row r="56613" spans="4:4">
      <c r="D56613"/>
    </row>
    <row r="56614" spans="4:4">
      <c r="D56614"/>
    </row>
    <row r="56615" spans="4:4">
      <c r="D56615"/>
    </row>
    <row r="56616" spans="4:4">
      <c r="D56616"/>
    </row>
    <row r="56617" spans="4:4">
      <c r="D56617"/>
    </row>
    <row r="56618" spans="4:4">
      <c r="D56618"/>
    </row>
    <row r="56619" spans="4:4">
      <c r="D56619"/>
    </row>
    <row r="56620" spans="4:4">
      <c r="D56620"/>
    </row>
    <row r="56621" spans="4:4">
      <c r="D56621"/>
    </row>
    <row r="56622" spans="4:4">
      <c r="D56622"/>
    </row>
    <row r="56623" spans="4:4">
      <c r="D56623"/>
    </row>
    <row r="56624" spans="4:4">
      <c r="D56624"/>
    </row>
    <row r="56625" spans="4:4">
      <c r="D56625"/>
    </row>
    <row r="56626" spans="4:4">
      <c r="D56626"/>
    </row>
    <row r="56627" spans="4:4">
      <c r="D56627"/>
    </row>
    <row r="56628" spans="4:4">
      <c r="D56628"/>
    </row>
    <row r="56629" spans="4:4">
      <c r="D56629"/>
    </row>
    <row r="56630" spans="4:4">
      <c r="D56630"/>
    </row>
    <row r="56631" spans="4:4">
      <c r="D56631"/>
    </row>
    <row r="56632" spans="4:4">
      <c r="D56632"/>
    </row>
    <row r="56633" spans="4:4">
      <c r="D56633"/>
    </row>
    <row r="56634" spans="4:4">
      <c r="D56634"/>
    </row>
    <row r="56635" spans="4:4">
      <c r="D56635"/>
    </row>
    <row r="56636" spans="4:4">
      <c r="D56636"/>
    </row>
    <row r="56637" spans="4:4">
      <c r="D56637"/>
    </row>
    <row r="56638" spans="4:4">
      <c r="D56638"/>
    </row>
    <row r="56639" spans="4:4">
      <c r="D56639"/>
    </row>
    <row r="56640" spans="4:4">
      <c r="D56640"/>
    </row>
    <row r="56641" spans="4:4">
      <c r="D56641"/>
    </row>
    <row r="56642" spans="4:4">
      <c r="D56642"/>
    </row>
    <row r="56643" spans="4:4">
      <c r="D56643"/>
    </row>
    <row r="56644" spans="4:4">
      <c r="D56644"/>
    </row>
    <row r="56645" spans="4:4">
      <c r="D56645"/>
    </row>
    <row r="56646" spans="4:4">
      <c r="D56646"/>
    </row>
    <row r="56647" spans="4:4">
      <c r="D56647"/>
    </row>
    <row r="56648" spans="4:4">
      <c r="D56648"/>
    </row>
    <row r="56649" spans="4:4">
      <c r="D56649"/>
    </row>
    <row r="56650" spans="4:4">
      <c r="D56650"/>
    </row>
    <row r="56651" spans="4:4">
      <c r="D56651"/>
    </row>
    <row r="56652" spans="4:4">
      <c r="D56652"/>
    </row>
    <row r="56653" spans="4:4">
      <c r="D56653"/>
    </row>
    <row r="56654" spans="4:4">
      <c r="D56654"/>
    </row>
    <row r="56655" spans="4:4">
      <c r="D56655"/>
    </row>
    <row r="56656" spans="4:4">
      <c r="D56656"/>
    </row>
    <row r="56657" spans="4:4">
      <c r="D56657"/>
    </row>
    <row r="56658" spans="4:4">
      <c r="D56658"/>
    </row>
    <row r="56659" spans="4:4">
      <c r="D56659"/>
    </row>
    <row r="56660" spans="4:4">
      <c r="D56660"/>
    </row>
    <row r="56661" spans="4:4">
      <c r="D56661"/>
    </row>
    <row r="56662" spans="4:4">
      <c r="D56662"/>
    </row>
    <row r="56663" spans="4:4">
      <c r="D56663"/>
    </row>
    <row r="56664" spans="4:4">
      <c r="D56664"/>
    </row>
    <row r="56665" spans="4:4">
      <c r="D56665"/>
    </row>
    <row r="56666" spans="4:4">
      <c r="D56666"/>
    </row>
    <row r="56667" spans="4:4">
      <c r="D56667"/>
    </row>
    <row r="56668" spans="4:4">
      <c r="D56668"/>
    </row>
    <row r="56669" spans="4:4">
      <c r="D56669"/>
    </row>
    <row r="56670" spans="4:4">
      <c r="D56670"/>
    </row>
    <row r="56671" spans="4:4">
      <c r="D56671"/>
    </row>
    <row r="56672" spans="4:4">
      <c r="D56672"/>
    </row>
    <row r="56673" spans="4:4">
      <c r="D56673"/>
    </row>
    <row r="56674" spans="4:4">
      <c r="D56674"/>
    </row>
    <row r="56675" spans="4:4">
      <c r="D56675"/>
    </row>
    <row r="56676" spans="4:4">
      <c r="D56676"/>
    </row>
    <row r="56677" spans="4:4">
      <c r="D56677"/>
    </row>
    <row r="56678" spans="4:4">
      <c r="D56678"/>
    </row>
    <row r="56679" spans="4:4">
      <c r="D56679"/>
    </row>
    <row r="56680" spans="4:4">
      <c r="D56680"/>
    </row>
    <row r="56681" spans="4:4">
      <c r="D56681"/>
    </row>
    <row r="56682" spans="4:4">
      <c r="D56682"/>
    </row>
    <row r="56683" spans="4:4">
      <c r="D56683"/>
    </row>
    <row r="56684" spans="4:4">
      <c r="D56684"/>
    </row>
    <row r="56685" spans="4:4">
      <c r="D56685"/>
    </row>
    <row r="56686" spans="4:4">
      <c r="D56686"/>
    </row>
    <row r="56687" spans="4:4">
      <c r="D56687"/>
    </row>
    <row r="56688" spans="4:4">
      <c r="D56688"/>
    </row>
    <row r="56689" spans="4:4">
      <c r="D56689"/>
    </row>
    <row r="56690" spans="4:4">
      <c r="D56690"/>
    </row>
    <row r="56691" spans="4:4">
      <c r="D56691"/>
    </row>
    <row r="56692" spans="4:4">
      <c r="D56692"/>
    </row>
    <row r="56693" spans="4:4">
      <c r="D56693"/>
    </row>
    <row r="56694" spans="4:4">
      <c r="D56694"/>
    </row>
    <row r="56695" spans="4:4">
      <c r="D56695"/>
    </row>
    <row r="56696" spans="4:4">
      <c r="D56696"/>
    </row>
    <row r="56697" spans="4:4">
      <c r="D56697"/>
    </row>
    <row r="56698" spans="4:4">
      <c r="D56698"/>
    </row>
    <row r="56699" spans="4:4">
      <c r="D56699"/>
    </row>
    <row r="56700" spans="4:4">
      <c r="D56700"/>
    </row>
    <row r="56701" spans="4:4">
      <c r="D56701"/>
    </row>
    <row r="56702" spans="4:4">
      <c r="D56702"/>
    </row>
    <row r="56703" spans="4:4">
      <c r="D56703"/>
    </row>
    <row r="56704" spans="4:4">
      <c r="D56704"/>
    </row>
    <row r="56705" spans="4:4">
      <c r="D56705"/>
    </row>
    <row r="56706" spans="4:4">
      <c r="D56706"/>
    </row>
    <row r="56707" spans="4:4">
      <c r="D56707"/>
    </row>
    <row r="56708" spans="4:4">
      <c r="D56708"/>
    </row>
    <row r="56709" spans="4:4">
      <c r="D56709"/>
    </row>
    <row r="56710" spans="4:4">
      <c r="D56710"/>
    </row>
    <row r="56711" spans="4:4">
      <c r="D56711"/>
    </row>
    <row r="56712" spans="4:4">
      <c r="D56712"/>
    </row>
    <row r="56713" spans="4:4">
      <c r="D56713"/>
    </row>
    <row r="56714" spans="4:4">
      <c r="D56714"/>
    </row>
    <row r="56715" spans="4:4">
      <c r="D56715"/>
    </row>
    <row r="56716" spans="4:4">
      <c r="D56716"/>
    </row>
    <row r="56717" spans="4:4">
      <c r="D56717"/>
    </row>
    <row r="56718" spans="4:4">
      <c r="D56718"/>
    </row>
    <row r="56719" spans="4:4">
      <c r="D56719"/>
    </row>
    <row r="56720" spans="4:4">
      <c r="D56720"/>
    </row>
    <row r="56721" spans="4:4">
      <c r="D56721"/>
    </row>
    <row r="56722" spans="4:4">
      <c r="D56722"/>
    </row>
    <row r="56723" spans="4:4">
      <c r="D56723"/>
    </row>
    <row r="56724" spans="4:4">
      <c r="D56724"/>
    </row>
    <row r="56725" spans="4:4">
      <c r="D56725"/>
    </row>
    <row r="56726" spans="4:4">
      <c r="D56726"/>
    </row>
    <row r="56727" spans="4:4">
      <c r="D56727"/>
    </row>
    <row r="56728" spans="4:4">
      <c r="D56728"/>
    </row>
    <row r="56729" spans="4:4">
      <c r="D56729"/>
    </row>
    <row r="56730" spans="4:4">
      <c r="D56730"/>
    </row>
    <row r="56731" spans="4:4">
      <c r="D56731"/>
    </row>
    <row r="56732" spans="4:4">
      <c r="D56732"/>
    </row>
    <row r="56733" spans="4:4">
      <c r="D56733"/>
    </row>
    <row r="56734" spans="4:4">
      <c r="D56734"/>
    </row>
    <row r="56735" spans="4:4">
      <c r="D56735"/>
    </row>
    <row r="56736" spans="4:4">
      <c r="D56736"/>
    </row>
    <row r="56737" spans="4:4">
      <c r="D56737"/>
    </row>
    <row r="56738" spans="4:4">
      <c r="D56738"/>
    </row>
    <row r="56739" spans="4:4">
      <c r="D56739"/>
    </row>
    <row r="56740" spans="4:4">
      <c r="D56740"/>
    </row>
    <row r="56741" spans="4:4">
      <c r="D56741"/>
    </row>
    <row r="56742" spans="4:4">
      <c r="D56742"/>
    </row>
    <row r="56743" spans="4:4">
      <c r="D56743"/>
    </row>
    <row r="56744" spans="4:4">
      <c r="D56744"/>
    </row>
    <row r="56745" spans="4:4">
      <c r="D56745"/>
    </row>
    <row r="56746" spans="4:4">
      <c r="D56746"/>
    </row>
    <row r="56747" spans="4:4">
      <c r="D56747"/>
    </row>
    <row r="56748" spans="4:4">
      <c r="D56748"/>
    </row>
    <row r="56749" spans="4:4">
      <c r="D56749"/>
    </row>
    <row r="56750" spans="4:4">
      <c r="D56750"/>
    </row>
    <row r="56751" spans="4:4">
      <c r="D56751"/>
    </row>
    <row r="56752" spans="4:4">
      <c r="D56752"/>
    </row>
    <row r="56753" spans="4:4">
      <c r="D56753"/>
    </row>
    <row r="56754" spans="4:4">
      <c r="D56754"/>
    </row>
    <row r="56755" spans="4:4">
      <c r="D56755"/>
    </row>
    <row r="56756" spans="4:4">
      <c r="D56756"/>
    </row>
    <row r="56757" spans="4:4">
      <c r="D56757"/>
    </row>
    <row r="56758" spans="4:4">
      <c r="D56758"/>
    </row>
    <row r="56759" spans="4:4">
      <c r="D56759"/>
    </row>
    <row r="56760" spans="4:4">
      <c r="D56760"/>
    </row>
    <row r="56761" spans="4:4">
      <c r="D56761"/>
    </row>
    <row r="56762" spans="4:4">
      <c r="D56762"/>
    </row>
    <row r="56763" spans="4:4">
      <c r="D56763"/>
    </row>
    <row r="56764" spans="4:4">
      <c r="D56764"/>
    </row>
    <row r="56765" spans="4:4">
      <c r="D56765"/>
    </row>
    <row r="56766" spans="4:4">
      <c r="D56766"/>
    </row>
    <row r="56767" spans="4:4">
      <c r="D56767"/>
    </row>
    <row r="56768" spans="4:4">
      <c r="D56768"/>
    </row>
    <row r="56769" spans="4:4">
      <c r="D56769"/>
    </row>
    <row r="56770" spans="4:4">
      <c r="D56770"/>
    </row>
    <row r="56771" spans="4:4">
      <c r="D56771"/>
    </row>
    <row r="56772" spans="4:4">
      <c r="D56772"/>
    </row>
    <row r="56773" spans="4:4">
      <c r="D56773"/>
    </row>
    <row r="56774" spans="4:4">
      <c r="D56774"/>
    </row>
    <row r="56775" spans="4:4">
      <c r="D56775"/>
    </row>
    <row r="56776" spans="4:4">
      <c r="D56776"/>
    </row>
    <row r="56777" spans="4:4">
      <c r="D56777"/>
    </row>
    <row r="56778" spans="4:4">
      <c r="D56778"/>
    </row>
    <row r="56779" spans="4:4">
      <c r="D56779"/>
    </row>
    <row r="56780" spans="4:4">
      <c r="D56780"/>
    </row>
    <row r="56781" spans="4:4">
      <c r="D56781"/>
    </row>
    <row r="56782" spans="4:4">
      <c r="D56782"/>
    </row>
    <row r="56783" spans="4:4">
      <c r="D56783"/>
    </row>
    <row r="56784" spans="4:4">
      <c r="D56784"/>
    </row>
    <row r="56785" spans="4:4">
      <c r="D56785"/>
    </row>
    <row r="56786" spans="4:4">
      <c r="D56786"/>
    </row>
    <row r="56787" spans="4:4">
      <c r="D56787"/>
    </row>
    <row r="56788" spans="4:4">
      <c r="D56788"/>
    </row>
    <row r="56789" spans="4:4">
      <c r="D56789"/>
    </row>
    <row r="56790" spans="4:4">
      <c r="D56790"/>
    </row>
    <row r="56791" spans="4:4">
      <c r="D56791"/>
    </row>
    <row r="56792" spans="4:4">
      <c r="D56792"/>
    </row>
    <row r="56793" spans="4:4">
      <c r="D56793"/>
    </row>
    <row r="56794" spans="4:4">
      <c r="D56794"/>
    </row>
    <row r="56795" spans="4:4">
      <c r="D56795"/>
    </row>
    <row r="56796" spans="4:4">
      <c r="D56796"/>
    </row>
    <row r="56797" spans="4:4">
      <c r="D56797"/>
    </row>
    <row r="56798" spans="4:4">
      <c r="D56798"/>
    </row>
    <row r="56799" spans="4:4">
      <c r="D56799"/>
    </row>
    <row r="56800" spans="4:4">
      <c r="D56800"/>
    </row>
    <row r="56801" spans="4:4">
      <c r="D56801"/>
    </row>
    <row r="56802" spans="4:4">
      <c r="D56802"/>
    </row>
    <row r="56803" spans="4:4">
      <c r="D56803"/>
    </row>
    <row r="56804" spans="4:4">
      <c r="D56804"/>
    </row>
    <row r="56805" spans="4:4">
      <c r="D56805"/>
    </row>
    <row r="56806" spans="4:4">
      <c r="D56806"/>
    </row>
    <row r="56807" spans="4:4">
      <c r="D56807"/>
    </row>
    <row r="56808" spans="4:4">
      <c r="D56808"/>
    </row>
    <row r="56809" spans="4:4">
      <c r="D56809"/>
    </row>
    <row r="56810" spans="4:4">
      <c r="D56810"/>
    </row>
    <row r="56811" spans="4:4">
      <c r="D56811"/>
    </row>
    <row r="56812" spans="4:4">
      <c r="D56812"/>
    </row>
    <row r="56813" spans="4:4">
      <c r="D56813"/>
    </row>
    <row r="56814" spans="4:4">
      <c r="D56814"/>
    </row>
    <row r="56815" spans="4:4">
      <c r="D56815"/>
    </row>
    <row r="56816" spans="4:4">
      <c r="D56816"/>
    </row>
    <row r="56817" spans="4:4">
      <c r="D56817"/>
    </row>
    <row r="56818" spans="4:4">
      <c r="D56818"/>
    </row>
    <row r="56819" spans="4:4">
      <c r="D56819"/>
    </row>
    <row r="56820" spans="4:4">
      <c r="D56820"/>
    </row>
    <row r="56821" spans="4:4">
      <c r="D56821"/>
    </row>
    <row r="56822" spans="4:4">
      <c r="D56822"/>
    </row>
    <row r="56823" spans="4:4">
      <c r="D56823"/>
    </row>
    <row r="56824" spans="4:4">
      <c r="D56824"/>
    </row>
    <row r="56825" spans="4:4">
      <c r="D56825"/>
    </row>
    <row r="56826" spans="4:4">
      <c r="D56826"/>
    </row>
    <row r="56827" spans="4:4">
      <c r="D56827"/>
    </row>
    <row r="56828" spans="4:4">
      <c r="D56828"/>
    </row>
    <row r="56829" spans="4:4">
      <c r="D56829"/>
    </row>
    <row r="56830" spans="4:4">
      <c r="D56830"/>
    </row>
    <row r="56831" spans="4:4">
      <c r="D56831"/>
    </row>
    <row r="56832" spans="4:4">
      <c r="D56832"/>
    </row>
    <row r="56833" spans="4:4">
      <c r="D56833"/>
    </row>
    <row r="56834" spans="4:4">
      <c r="D56834"/>
    </row>
    <row r="56835" spans="4:4">
      <c r="D56835"/>
    </row>
    <row r="56836" spans="4:4">
      <c r="D56836"/>
    </row>
    <row r="56837" spans="4:4">
      <c r="D56837"/>
    </row>
    <row r="56838" spans="4:4">
      <c r="D56838"/>
    </row>
    <row r="56839" spans="4:4">
      <c r="D56839"/>
    </row>
    <row r="56840" spans="4:4">
      <c r="D56840"/>
    </row>
    <row r="56841" spans="4:4">
      <c r="D56841"/>
    </row>
    <row r="56842" spans="4:4">
      <c r="D56842"/>
    </row>
    <row r="56843" spans="4:4">
      <c r="D56843"/>
    </row>
    <row r="56844" spans="4:4">
      <c r="D56844"/>
    </row>
    <row r="56845" spans="4:4">
      <c r="D56845"/>
    </row>
    <row r="56846" spans="4:4">
      <c r="D56846"/>
    </row>
    <row r="56847" spans="4:4">
      <c r="D56847"/>
    </row>
    <row r="56848" spans="4:4">
      <c r="D56848"/>
    </row>
    <row r="56849" spans="4:4">
      <c r="D56849"/>
    </row>
    <row r="56850" spans="4:4">
      <c r="D56850"/>
    </row>
    <row r="56851" spans="4:4">
      <c r="D56851"/>
    </row>
    <row r="56852" spans="4:4">
      <c r="D56852"/>
    </row>
    <row r="56853" spans="4:4">
      <c r="D56853"/>
    </row>
    <row r="56854" spans="4:4">
      <c r="D56854"/>
    </row>
    <row r="56855" spans="4:4">
      <c r="D56855"/>
    </row>
    <row r="56856" spans="4:4">
      <c r="D56856"/>
    </row>
    <row r="56857" spans="4:4">
      <c r="D56857"/>
    </row>
    <row r="56858" spans="4:4">
      <c r="D56858"/>
    </row>
    <row r="56859" spans="4:4">
      <c r="D56859"/>
    </row>
    <row r="56860" spans="4:4">
      <c r="D56860"/>
    </row>
    <row r="56861" spans="4:4">
      <c r="D56861"/>
    </row>
    <row r="56862" spans="4:4">
      <c r="D56862"/>
    </row>
    <row r="56863" spans="4:4">
      <c r="D56863"/>
    </row>
    <row r="56864" spans="4:4">
      <c r="D56864"/>
    </row>
    <row r="56865" spans="4:4">
      <c r="D56865"/>
    </row>
    <row r="56866" spans="4:4">
      <c r="D56866"/>
    </row>
    <row r="56867" spans="4:4">
      <c r="D56867"/>
    </row>
    <row r="56868" spans="4:4">
      <c r="D56868"/>
    </row>
    <row r="56869" spans="4:4">
      <c r="D56869"/>
    </row>
    <row r="56870" spans="4:4">
      <c r="D56870"/>
    </row>
    <row r="56871" spans="4:4">
      <c r="D56871"/>
    </row>
    <row r="56872" spans="4:4">
      <c r="D56872"/>
    </row>
    <row r="56873" spans="4:4">
      <c r="D56873"/>
    </row>
    <row r="56874" spans="4:4">
      <c r="D56874"/>
    </row>
    <row r="56875" spans="4:4">
      <c r="D56875"/>
    </row>
    <row r="56876" spans="4:4">
      <c r="D56876"/>
    </row>
    <row r="56877" spans="4:4">
      <c r="D56877"/>
    </row>
    <row r="56878" spans="4:4">
      <c r="D56878"/>
    </row>
    <row r="56879" spans="4:4">
      <c r="D56879"/>
    </row>
    <row r="56880" spans="4:4">
      <c r="D56880"/>
    </row>
    <row r="56881" spans="4:4">
      <c r="D56881"/>
    </row>
    <row r="56882" spans="4:4">
      <c r="D56882"/>
    </row>
    <row r="56883" spans="4:4">
      <c r="D56883"/>
    </row>
    <row r="56884" spans="4:4">
      <c r="D56884"/>
    </row>
    <row r="56885" spans="4:4">
      <c r="D56885"/>
    </row>
    <row r="56886" spans="4:4">
      <c r="D56886"/>
    </row>
    <row r="56887" spans="4:4">
      <c r="D56887"/>
    </row>
    <row r="56888" spans="4:4">
      <c r="D56888"/>
    </row>
    <row r="56889" spans="4:4">
      <c r="D56889"/>
    </row>
    <row r="56890" spans="4:4">
      <c r="D56890"/>
    </row>
    <row r="56891" spans="4:4">
      <c r="D56891"/>
    </row>
    <row r="56892" spans="4:4">
      <c r="D56892"/>
    </row>
    <row r="56893" spans="4:4">
      <c r="D56893"/>
    </row>
    <row r="56894" spans="4:4">
      <c r="D56894"/>
    </row>
    <row r="56895" spans="4:4">
      <c r="D56895"/>
    </row>
    <row r="56896" spans="4:4">
      <c r="D56896"/>
    </row>
    <row r="56897" spans="4:4">
      <c r="D56897"/>
    </row>
    <row r="56898" spans="4:4">
      <c r="D56898"/>
    </row>
    <row r="56899" spans="4:4">
      <c r="D56899"/>
    </row>
    <row r="56900" spans="4:4">
      <c r="D56900"/>
    </row>
    <row r="56901" spans="4:4">
      <c r="D56901"/>
    </row>
    <row r="56902" spans="4:4">
      <c r="D56902"/>
    </row>
    <row r="56903" spans="4:4">
      <c r="D56903"/>
    </row>
    <row r="56904" spans="4:4">
      <c r="D56904"/>
    </row>
    <row r="56905" spans="4:4">
      <c r="D56905"/>
    </row>
    <row r="56906" spans="4:4">
      <c r="D56906"/>
    </row>
    <row r="56907" spans="4:4">
      <c r="D56907"/>
    </row>
    <row r="56908" spans="4:4">
      <c r="D56908"/>
    </row>
    <row r="56909" spans="4:4">
      <c r="D56909"/>
    </row>
    <row r="56910" spans="4:4">
      <c r="D56910"/>
    </row>
    <row r="56911" spans="4:4">
      <c r="D56911"/>
    </row>
    <row r="56912" spans="4:4">
      <c r="D56912"/>
    </row>
    <row r="56913" spans="4:4">
      <c r="D56913"/>
    </row>
    <row r="56914" spans="4:4">
      <c r="D56914"/>
    </row>
    <row r="56915" spans="4:4">
      <c r="D56915"/>
    </row>
    <row r="56916" spans="4:4">
      <c r="D56916"/>
    </row>
    <row r="56917" spans="4:4">
      <c r="D56917"/>
    </row>
    <row r="56918" spans="4:4">
      <c r="D56918"/>
    </row>
    <row r="56919" spans="4:4">
      <c r="D56919"/>
    </row>
    <row r="56920" spans="4:4">
      <c r="D56920"/>
    </row>
    <row r="56921" spans="4:4">
      <c r="D56921"/>
    </row>
    <row r="56922" spans="4:4">
      <c r="D56922"/>
    </row>
    <row r="56923" spans="4:4">
      <c r="D56923"/>
    </row>
    <row r="56924" spans="4:4">
      <c r="D56924"/>
    </row>
    <row r="56925" spans="4:4">
      <c r="D56925"/>
    </row>
    <row r="56926" spans="4:4">
      <c r="D56926"/>
    </row>
    <row r="56927" spans="4:4">
      <c r="D56927"/>
    </row>
    <row r="56928" spans="4:4">
      <c r="D56928"/>
    </row>
    <row r="56929" spans="4:4">
      <c r="D56929"/>
    </row>
    <row r="56930" spans="4:4">
      <c r="D56930"/>
    </row>
    <row r="56931" spans="4:4">
      <c r="D56931"/>
    </row>
    <row r="56932" spans="4:4">
      <c r="D56932"/>
    </row>
    <row r="56933" spans="4:4">
      <c r="D56933"/>
    </row>
    <row r="56934" spans="4:4">
      <c r="D56934"/>
    </row>
    <row r="56935" spans="4:4">
      <c r="D56935"/>
    </row>
    <row r="56936" spans="4:4">
      <c r="D56936"/>
    </row>
    <row r="56937" spans="4:4">
      <c r="D56937"/>
    </row>
    <row r="56938" spans="4:4">
      <c r="D56938"/>
    </row>
    <row r="56939" spans="4:4">
      <c r="D56939"/>
    </row>
    <row r="56940" spans="4:4">
      <c r="D56940"/>
    </row>
    <row r="56941" spans="4:4">
      <c r="D56941"/>
    </row>
    <row r="56942" spans="4:4">
      <c r="D56942"/>
    </row>
    <row r="56943" spans="4:4">
      <c r="D56943"/>
    </row>
    <row r="56944" spans="4:4">
      <c r="D56944"/>
    </row>
    <row r="56945" spans="4:4">
      <c r="D56945"/>
    </row>
    <row r="56946" spans="4:4">
      <c r="D56946"/>
    </row>
    <row r="56947" spans="4:4">
      <c r="D56947"/>
    </row>
    <row r="56948" spans="4:4">
      <c r="D56948"/>
    </row>
    <row r="56949" spans="4:4">
      <c r="D56949"/>
    </row>
    <row r="56950" spans="4:4">
      <c r="D56950"/>
    </row>
    <row r="56951" spans="4:4">
      <c r="D56951"/>
    </row>
    <row r="56952" spans="4:4">
      <c r="D56952"/>
    </row>
    <row r="56953" spans="4:4">
      <c r="D56953"/>
    </row>
    <row r="56954" spans="4:4">
      <c r="D56954"/>
    </row>
    <row r="56955" spans="4:4">
      <c r="D56955"/>
    </row>
    <row r="56956" spans="4:4">
      <c r="D56956"/>
    </row>
    <row r="56957" spans="4:4">
      <c r="D56957"/>
    </row>
    <row r="56958" spans="4:4">
      <c r="D56958"/>
    </row>
    <row r="56959" spans="4:4">
      <c r="D56959"/>
    </row>
    <row r="56960" spans="4:4">
      <c r="D56960"/>
    </row>
    <row r="56961" spans="4:4">
      <c r="D56961"/>
    </row>
    <row r="56962" spans="4:4">
      <c r="D56962"/>
    </row>
    <row r="56963" spans="4:4">
      <c r="D56963"/>
    </row>
    <row r="56964" spans="4:4">
      <c r="D56964"/>
    </row>
    <row r="56965" spans="4:4">
      <c r="D56965"/>
    </row>
    <row r="56966" spans="4:4">
      <c r="D56966"/>
    </row>
    <row r="56967" spans="4:4">
      <c r="D56967"/>
    </row>
    <row r="56968" spans="4:4">
      <c r="D56968"/>
    </row>
    <row r="56969" spans="4:4">
      <c r="D56969"/>
    </row>
    <row r="56970" spans="4:4">
      <c r="D56970"/>
    </row>
    <row r="56971" spans="4:4">
      <c r="D56971"/>
    </row>
    <row r="56972" spans="4:4">
      <c r="D56972"/>
    </row>
    <row r="56973" spans="4:4">
      <c r="D56973"/>
    </row>
    <row r="56974" spans="4:4">
      <c r="D56974"/>
    </row>
    <row r="56975" spans="4:4">
      <c r="D56975"/>
    </row>
    <row r="56976" spans="4:4">
      <c r="D56976"/>
    </row>
    <row r="56977" spans="4:4">
      <c r="D56977"/>
    </row>
    <row r="56978" spans="4:4">
      <c r="D56978"/>
    </row>
    <row r="56979" spans="4:4">
      <c r="D56979"/>
    </row>
    <row r="56980" spans="4:4">
      <c r="D56980"/>
    </row>
    <row r="56981" spans="4:4">
      <c r="D56981"/>
    </row>
    <row r="56982" spans="4:4">
      <c r="D56982"/>
    </row>
    <row r="56983" spans="4:4">
      <c r="D56983"/>
    </row>
    <row r="56984" spans="4:4">
      <c r="D56984"/>
    </row>
    <row r="56985" spans="4:4">
      <c r="D56985"/>
    </row>
    <row r="56986" spans="4:4">
      <c r="D56986"/>
    </row>
    <row r="56987" spans="4:4">
      <c r="D56987"/>
    </row>
    <row r="56988" spans="4:4">
      <c r="D56988"/>
    </row>
    <row r="56989" spans="4:4">
      <c r="D56989"/>
    </row>
    <row r="56990" spans="4:4">
      <c r="D56990"/>
    </row>
    <row r="56991" spans="4:4">
      <c r="D56991"/>
    </row>
    <row r="56992" spans="4:4">
      <c r="D56992"/>
    </row>
    <row r="56993" spans="4:4">
      <c r="D56993"/>
    </row>
    <row r="56994" spans="4:4">
      <c r="D56994"/>
    </row>
    <row r="56995" spans="4:4">
      <c r="D56995"/>
    </row>
    <row r="56996" spans="4:4">
      <c r="D56996"/>
    </row>
    <row r="56997" spans="4:4">
      <c r="D56997"/>
    </row>
    <row r="56998" spans="4:4">
      <c r="D56998"/>
    </row>
    <row r="56999" spans="4:4">
      <c r="D56999"/>
    </row>
    <row r="57000" spans="4:4">
      <c r="D57000"/>
    </row>
    <row r="57001" spans="4:4">
      <c r="D57001"/>
    </row>
    <row r="57002" spans="4:4">
      <c r="D57002"/>
    </row>
    <row r="57003" spans="4:4">
      <c r="D57003"/>
    </row>
    <row r="57004" spans="4:4">
      <c r="D57004"/>
    </row>
    <row r="57005" spans="4:4">
      <c r="D57005"/>
    </row>
    <row r="57006" spans="4:4">
      <c r="D57006"/>
    </row>
    <row r="57007" spans="4:4">
      <c r="D57007"/>
    </row>
    <row r="57008" spans="4:4">
      <c r="D57008"/>
    </row>
    <row r="57009" spans="4:4">
      <c r="D57009"/>
    </row>
    <row r="57010" spans="4:4">
      <c r="D57010"/>
    </row>
    <row r="57011" spans="4:4">
      <c r="D57011"/>
    </row>
    <row r="57012" spans="4:4">
      <c r="D57012"/>
    </row>
    <row r="57013" spans="4:4">
      <c r="D57013"/>
    </row>
    <row r="57014" spans="4:4">
      <c r="D57014"/>
    </row>
    <row r="57015" spans="4:4">
      <c r="D57015"/>
    </row>
    <row r="57016" spans="4:4">
      <c r="D57016"/>
    </row>
    <row r="57017" spans="4:4">
      <c r="D57017"/>
    </row>
    <row r="57018" spans="4:4">
      <c r="D57018"/>
    </row>
    <row r="57019" spans="4:4">
      <c r="D57019"/>
    </row>
    <row r="57020" spans="4:4">
      <c r="D57020"/>
    </row>
    <row r="57021" spans="4:4">
      <c r="D57021"/>
    </row>
    <row r="57022" spans="4:4">
      <c r="D57022"/>
    </row>
    <row r="57023" spans="4:4">
      <c r="D57023"/>
    </row>
    <row r="57024" spans="4:4">
      <c r="D57024"/>
    </row>
    <row r="57025" spans="4:4">
      <c r="D57025"/>
    </row>
    <row r="57026" spans="4:4">
      <c r="D57026"/>
    </row>
    <row r="57027" spans="4:4">
      <c r="D57027"/>
    </row>
    <row r="57028" spans="4:4">
      <c r="D57028"/>
    </row>
    <row r="57029" spans="4:4">
      <c r="D57029"/>
    </row>
    <row r="57030" spans="4:4">
      <c r="D57030"/>
    </row>
    <row r="57031" spans="4:4">
      <c r="D57031"/>
    </row>
    <row r="57032" spans="4:4">
      <c r="D57032"/>
    </row>
    <row r="57033" spans="4:4">
      <c r="D57033"/>
    </row>
    <row r="57034" spans="4:4">
      <c r="D57034"/>
    </row>
    <row r="57035" spans="4:4">
      <c r="D57035"/>
    </row>
    <row r="57036" spans="4:4">
      <c r="D57036"/>
    </row>
    <row r="57037" spans="4:4">
      <c r="D57037"/>
    </row>
    <row r="57038" spans="4:4">
      <c r="D57038"/>
    </row>
    <row r="57039" spans="4:4">
      <c r="D57039"/>
    </row>
    <row r="57040" spans="4:4">
      <c r="D57040"/>
    </row>
    <row r="57041" spans="4:4">
      <c r="D57041"/>
    </row>
    <row r="57042" spans="4:4">
      <c r="D57042"/>
    </row>
    <row r="57043" spans="4:4">
      <c r="D57043"/>
    </row>
    <row r="57044" spans="4:4">
      <c r="D57044"/>
    </row>
    <row r="57045" spans="4:4">
      <c r="D57045"/>
    </row>
    <row r="57046" spans="4:4">
      <c r="D57046"/>
    </row>
    <row r="57047" spans="4:4">
      <c r="D57047"/>
    </row>
    <row r="57048" spans="4:4">
      <c r="D57048"/>
    </row>
    <row r="57049" spans="4:4">
      <c r="D57049"/>
    </row>
    <row r="57050" spans="4:4">
      <c r="D57050"/>
    </row>
    <row r="57051" spans="4:4">
      <c r="D57051"/>
    </row>
    <row r="57052" spans="4:4">
      <c r="D57052"/>
    </row>
    <row r="57053" spans="4:4">
      <c r="D57053"/>
    </row>
    <row r="57054" spans="4:4">
      <c r="D57054"/>
    </row>
    <row r="57055" spans="4:4">
      <c r="D57055"/>
    </row>
    <row r="57056" spans="4:4">
      <c r="D57056"/>
    </row>
    <row r="57057" spans="4:4">
      <c r="D57057"/>
    </row>
    <row r="57058" spans="4:4">
      <c r="D57058"/>
    </row>
    <row r="57059" spans="4:4">
      <c r="D57059"/>
    </row>
    <row r="57060" spans="4:4">
      <c r="D57060"/>
    </row>
    <row r="57061" spans="4:4">
      <c r="D57061"/>
    </row>
    <row r="57062" spans="4:4">
      <c r="D57062"/>
    </row>
    <row r="57063" spans="4:4">
      <c r="D57063"/>
    </row>
    <row r="57064" spans="4:4">
      <c r="D57064"/>
    </row>
    <row r="57065" spans="4:4">
      <c r="D57065"/>
    </row>
    <row r="57066" spans="4:4">
      <c r="D57066"/>
    </row>
    <row r="57067" spans="4:4">
      <c r="D57067"/>
    </row>
    <row r="57068" spans="4:4">
      <c r="D57068"/>
    </row>
    <row r="57069" spans="4:4">
      <c r="D57069"/>
    </row>
    <row r="57070" spans="4:4">
      <c r="D57070"/>
    </row>
    <row r="57071" spans="4:4">
      <c r="D57071"/>
    </row>
    <row r="57072" spans="4:4">
      <c r="D57072"/>
    </row>
    <row r="57073" spans="4:4">
      <c r="D57073"/>
    </row>
    <row r="57074" spans="4:4">
      <c r="D57074"/>
    </row>
    <row r="57075" spans="4:4">
      <c r="D57075"/>
    </row>
    <row r="57076" spans="4:4">
      <c r="D57076"/>
    </row>
    <row r="57077" spans="4:4">
      <c r="D57077"/>
    </row>
    <row r="57078" spans="4:4">
      <c r="D57078"/>
    </row>
    <row r="57079" spans="4:4">
      <c r="D57079"/>
    </row>
    <row r="57080" spans="4:4">
      <c r="D57080"/>
    </row>
    <row r="57081" spans="4:4">
      <c r="D57081"/>
    </row>
    <row r="57082" spans="4:4">
      <c r="D57082"/>
    </row>
    <row r="57083" spans="4:4">
      <c r="D57083"/>
    </row>
    <row r="57084" spans="4:4">
      <c r="D57084"/>
    </row>
    <row r="57085" spans="4:4">
      <c r="D57085"/>
    </row>
    <row r="57086" spans="4:4">
      <c r="D57086"/>
    </row>
    <row r="57087" spans="4:4">
      <c r="D57087"/>
    </row>
    <row r="57088" spans="4:4">
      <c r="D57088"/>
    </row>
    <row r="57089" spans="4:4">
      <c r="D57089"/>
    </row>
    <row r="57090" spans="4:4">
      <c r="D57090"/>
    </row>
    <row r="57091" spans="4:4">
      <c r="D57091"/>
    </row>
    <row r="57092" spans="4:4">
      <c r="D57092"/>
    </row>
    <row r="57093" spans="4:4">
      <c r="D57093"/>
    </row>
    <row r="57094" spans="4:4">
      <c r="D57094"/>
    </row>
    <row r="57095" spans="4:4">
      <c r="D57095"/>
    </row>
    <row r="57096" spans="4:4">
      <c r="D57096"/>
    </row>
    <row r="57097" spans="4:4">
      <c r="D57097"/>
    </row>
    <row r="57098" spans="4:4">
      <c r="D57098"/>
    </row>
    <row r="57099" spans="4:4">
      <c r="D57099"/>
    </row>
    <row r="57100" spans="4:4">
      <c r="D57100"/>
    </row>
    <row r="57101" spans="4:4">
      <c r="D57101"/>
    </row>
    <row r="57102" spans="4:4">
      <c r="D57102"/>
    </row>
    <row r="57103" spans="4:4">
      <c r="D57103"/>
    </row>
    <row r="57104" spans="4:4">
      <c r="D57104"/>
    </row>
    <row r="57105" spans="4:4">
      <c r="D57105"/>
    </row>
    <row r="57106" spans="4:4">
      <c r="D57106"/>
    </row>
    <row r="57107" spans="4:4">
      <c r="D57107"/>
    </row>
    <row r="57108" spans="4:4">
      <c r="D57108"/>
    </row>
    <row r="57109" spans="4:4">
      <c r="D57109"/>
    </row>
    <row r="57110" spans="4:4">
      <c r="D57110"/>
    </row>
    <row r="57111" spans="4:4">
      <c r="D57111"/>
    </row>
    <row r="57112" spans="4:4">
      <c r="D57112"/>
    </row>
    <row r="57113" spans="4:4">
      <c r="D57113"/>
    </row>
    <row r="57114" spans="4:4">
      <c r="D57114"/>
    </row>
    <row r="57115" spans="4:4">
      <c r="D57115"/>
    </row>
    <row r="57116" spans="4:4">
      <c r="D57116"/>
    </row>
    <row r="57117" spans="4:4">
      <c r="D57117"/>
    </row>
    <row r="57118" spans="4:4">
      <c r="D57118"/>
    </row>
    <row r="57119" spans="4:4">
      <c r="D57119"/>
    </row>
    <row r="57120" spans="4:4">
      <c r="D57120"/>
    </row>
    <row r="57121" spans="4:4">
      <c r="D57121"/>
    </row>
    <row r="57122" spans="4:4">
      <c r="D57122"/>
    </row>
    <row r="57123" spans="4:4">
      <c r="D57123"/>
    </row>
    <row r="57124" spans="4:4">
      <c r="D57124"/>
    </row>
    <row r="57125" spans="4:4">
      <c r="D57125"/>
    </row>
    <row r="57126" spans="4:4">
      <c r="D57126"/>
    </row>
    <row r="57127" spans="4:4">
      <c r="D57127"/>
    </row>
    <row r="57128" spans="4:4">
      <c r="D57128"/>
    </row>
    <row r="57129" spans="4:4">
      <c r="D57129"/>
    </row>
    <row r="57130" spans="4:4">
      <c r="D57130"/>
    </row>
    <row r="57131" spans="4:4">
      <c r="D57131"/>
    </row>
    <row r="57132" spans="4:4">
      <c r="D57132"/>
    </row>
    <row r="57133" spans="4:4">
      <c r="D57133"/>
    </row>
    <row r="57134" spans="4:4">
      <c r="D57134"/>
    </row>
    <row r="57135" spans="4:4">
      <c r="D57135"/>
    </row>
    <row r="57136" spans="4:4">
      <c r="D57136"/>
    </row>
    <row r="57137" spans="4:4">
      <c r="D57137"/>
    </row>
    <row r="57138" spans="4:4">
      <c r="D57138"/>
    </row>
    <row r="57139" spans="4:4">
      <c r="D57139"/>
    </row>
    <row r="57140" spans="4:4">
      <c r="D57140"/>
    </row>
    <row r="57141" spans="4:4">
      <c r="D57141"/>
    </row>
    <row r="57142" spans="4:4">
      <c r="D57142"/>
    </row>
    <row r="57143" spans="4:4">
      <c r="D57143"/>
    </row>
    <row r="57144" spans="4:4">
      <c r="D57144"/>
    </row>
    <row r="57145" spans="4:4">
      <c r="D57145"/>
    </row>
    <row r="57146" spans="4:4">
      <c r="D57146"/>
    </row>
    <row r="57147" spans="4:4">
      <c r="D57147"/>
    </row>
    <row r="57148" spans="4:4">
      <c r="D57148"/>
    </row>
    <row r="57149" spans="4:4">
      <c r="D57149"/>
    </row>
    <row r="57150" spans="4:4">
      <c r="D57150"/>
    </row>
    <row r="57151" spans="4:4">
      <c r="D57151"/>
    </row>
    <row r="57152" spans="4:4">
      <c r="D57152"/>
    </row>
    <row r="57153" spans="4:4">
      <c r="D57153"/>
    </row>
    <row r="57154" spans="4:4">
      <c r="D57154"/>
    </row>
    <row r="57155" spans="4:4">
      <c r="D57155"/>
    </row>
    <row r="57156" spans="4:4">
      <c r="D57156"/>
    </row>
    <row r="57157" spans="4:4">
      <c r="D57157"/>
    </row>
    <row r="57158" spans="4:4">
      <c r="D57158"/>
    </row>
    <row r="57159" spans="4:4">
      <c r="D57159"/>
    </row>
    <row r="57160" spans="4:4">
      <c r="D57160"/>
    </row>
    <row r="57161" spans="4:4">
      <c r="D57161"/>
    </row>
    <row r="57162" spans="4:4">
      <c r="D57162"/>
    </row>
    <row r="57163" spans="4:4">
      <c r="D57163"/>
    </row>
    <row r="57164" spans="4:4">
      <c r="D57164"/>
    </row>
    <row r="57165" spans="4:4">
      <c r="D57165"/>
    </row>
    <row r="57166" spans="4:4">
      <c r="D57166"/>
    </row>
    <row r="57167" spans="4:4">
      <c r="D57167"/>
    </row>
    <row r="57168" spans="4:4">
      <c r="D57168"/>
    </row>
    <row r="57169" spans="4:4">
      <c r="D57169"/>
    </row>
    <row r="57170" spans="4:4">
      <c r="D57170"/>
    </row>
    <row r="57171" spans="4:4">
      <c r="D57171"/>
    </row>
    <row r="57172" spans="4:4">
      <c r="D57172"/>
    </row>
    <row r="57173" spans="4:4">
      <c r="D57173"/>
    </row>
    <row r="57174" spans="4:4">
      <c r="D57174"/>
    </row>
    <row r="57175" spans="4:4">
      <c r="D57175"/>
    </row>
    <row r="57176" spans="4:4">
      <c r="D57176"/>
    </row>
    <row r="57177" spans="4:4">
      <c r="D57177"/>
    </row>
    <row r="57178" spans="4:4">
      <c r="D57178"/>
    </row>
    <row r="57179" spans="4:4">
      <c r="D57179"/>
    </row>
    <row r="57180" spans="4:4">
      <c r="D57180"/>
    </row>
    <row r="57181" spans="4:4">
      <c r="D57181"/>
    </row>
    <row r="57182" spans="4:4">
      <c r="D57182"/>
    </row>
    <row r="57183" spans="4:4">
      <c r="D57183"/>
    </row>
    <row r="57184" spans="4:4">
      <c r="D57184"/>
    </row>
    <row r="57185" spans="4:4">
      <c r="D57185"/>
    </row>
    <row r="57186" spans="4:4">
      <c r="D57186"/>
    </row>
    <row r="57187" spans="4:4">
      <c r="D57187"/>
    </row>
    <row r="57188" spans="4:4">
      <c r="D57188"/>
    </row>
    <row r="57189" spans="4:4">
      <c r="D57189"/>
    </row>
    <row r="57190" spans="4:4">
      <c r="D57190"/>
    </row>
    <row r="57191" spans="4:4">
      <c r="D57191"/>
    </row>
    <row r="57192" spans="4:4">
      <c r="D57192"/>
    </row>
    <row r="57193" spans="4:4">
      <c r="D57193"/>
    </row>
    <row r="57194" spans="4:4">
      <c r="D57194"/>
    </row>
    <row r="57195" spans="4:4">
      <c r="D57195"/>
    </row>
    <row r="57196" spans="4:4">
      <c r="D57196"/>
    </row>
    <row r="57197" spans="4:4">
      <c r="D57197"/>
    </row>
    <row r="57198" spans="4:4">
      <c r="D57198"/>
    </row>
    <row r="57199" spans="4:4">
      <c r="D57199"/>
    </row>
    <row r="57200" spans="4:4">
      <c r="D57200"/>
    </row>
    <row r="57201" spans="4:4">
      <c r="D57201"/>
    </row>
    <row r="57202" spans="4:4">
      <c r="D57202"/>
    </row>
    <row r="57203" spans="4:4">
      <c r="D57203"/>
    </row>
    <row r="57204" spans="4:4">
      <c r="D57204"/>
    </row>
    <row r="57205" spans="4:4">
      <c r="D57205"/>
    </row>
    <row r="57206" spans="4:4">
      <c r="D57206"/>
    </row>
    <row r="57207" spans="4:4">
      <c r="D57207"/>
    </row>
    <row r="57208" spans="4:4">
      <c r="D57208"/>
    </row>
    <row r="57209" spans="4:4">
      <c r="D57209"/>
    </row>
    <row r="57210" spans="4:4">
      <c r="D57210"/>
    </row>
    <row r="57211" spans="4:4">
      <c r="D57211"/>
    </row>
    <row r="57212" spans="4:4">
      <c r="D57212"/>
    </row>
    <row r="57213" spans="4:4">
      <c r="D57213"/>
    </row>
    <row r="57214" spans="4:4">
      <c r="D57214"/>
    </row>
    <row r="57215" spans="4:4">
      <c r="D57215"/>
    </row>
    <row r="57216" spans="4:4">
      <c r="D57216"/>
    </row>
    <row r="57217" spans="4:4">
      <c r="D57217"/>
    </row>
    <row r="57218" spans="4:4">
      <c r="D57218"/>
    </row>
    <row r="57219" spans="4:4">
      <c r="D57219"/>
    </row>
    <row r="57220" spans="4:4">
      <c r="D57220"/>
    </row>
    <row r="57221" spans="4:4">
      <c r="D57221"/>
    </row>
    <row r="57222" spans="4:4">
      <c r="D57222"/>
    </row>
    <row r="57223" spans="4:4">
      <c r="D57223"/>
    </row>
    <row r="57224" spans="4:4">
      <c r="D57224"/>
    </row>
    <row r="57225" spans="4:4">
      <c r="D57225"/>
    </row>
    <row r="57226" spans="4:4">
      <c r="D57226"/>
    </row>
    <row r="57227" spans="4:4">
      <c r="D57227"/>
    </row>
    <row r="57228" spans="4:4">
      <c r="D57228"/>
    </row>
    <row r="57229" spans="4:4">
      <c r="D57229"/>
    </row>
    <row r="57230" spans="4:4">
      <c r="D57230"/>
    </row>
    <row r="57231" spans="4:4">
      <c r="D57231"/>
    </row>
    <row r="57232" spans="4:4">
      <c r="D57232"/>
    </row>
    <row r="57233" spans="4:4">
      <c r="D57233"/>
    </row>
    <row r="57234" spans="4:4">
      <c r="D57234"/>
    </row>
    <row r="57235" spans="4:4">
      <c r="D57235"/>
    </row>
    <row r="57236" spans="4:4">
      <c r="D57236"/>
    </row>
    <row r="57237" spans="4:4">
      <c r="D57237"/>
    </row>
    <row r="57238" spans="4:4">
      <c r="D57238"/>
    </row>
    <row r="57239" spans="4:4">
      <c r="D57239"/>
    </row>
    <row r="57240" spans="4:4">
      <c r="D57240"/>
    </row>
    <row r="57241" spans="4:4">
      <c r="D57241"/>
    </row>
    <row r="57242" spans="4:4">
      <c r="D57242"/>
    </row>
    <row r="57243" spans="4:4">
      <c r="D57243"/>
    </row>
    <row r="57244" spans="4:4">
      <c r="D57244"/>
    </row>
    <row r="57245" spans="4:4">
      <c r="D57245"/>
    </row>
    <row r="57246" spans="4:4">
      <c r="D57246"/>
    </row>
    <row r="57247" spans="4:4">
      <c r="D57247"/>
    </row>
    <row r="57248" spans="4:4">
      <c r="D57248"/>
    </row>
    <row r="57249" spans="4:4">
      <c r="D57249"/>
    </row>
    <row r="57250" spans="4:4">
      <c r="D57250"/>
    </row>
    <row r="57251" spans="4:4">
      <c r="D57251"/>
    </row>
    <row r="57252" spans="4:4">
      <c r="D57252"/>
    </row>
    <row r="57253" spans="4:4">
      <c r="D57253"/>
    </row>
    <row r="57254" spans="4:4">
      <c r="D57254"/>
    </row>
    <row r="57255" spans="4:4">
      <c r="D57255"/>
    </row>
    <row r="57256" spans="4:4">
      <c r="D57256"/>
    </row>
    <row r="57257" spans="4:4">
      <c r="D57257"/>
    </row>
    <row r="57258" spans="4:4">
      <c r="D57258"/>
    </row>
    <row r="57259" spans="4:4">
      <c r="D57259"/>
    </row>
    <row r="57260" spans="4:4">
      <c r="D57260"/>
    </row>
    <row r="57261" spans="4:4">
      <c r="D57261"/>
    </row>
    <row r="57262" spans="4:4">
      <c r="D57262"/>
    </row>
    <row r="57263" spans="4:4">
      <c r="D57263"/>
    </row>
    <row r="57264" spans="4:4">
      <c r="D57264"/>
    </row>
    <row r="57265" spans="4:4">
      <c r="D57265"/>
    </row>
    <row r="57266" spans="4:4">
      <c r="D57266"/>
    </row>
    <row r="57267" spans="4:4">
      <c r="D57267"/>
    </row>
    <row r="57268" spans="4:4">
      <c r="D57268"/>
    </row>
    <row r="57269" spans="4:4">
      <c r="D57269"/>
    </row>
    <row r="57270" spans="4:4">
      <c r="D57270"/>
    </row>
    <row r="57271" spans="4:4">
      <c r="D57271"/>
    </row>
    <row r="57272" spans="4:4">
      <c r="D57272"/>
    </row>
    <row r="57273" spans="4:4">
      <c r="D57273"/>
    </row>
    <row r="57274" spans="4:4">
      <c r="D57274"/>
    </row>
    <row r="57275" spans="4:4">
      <c r="D57275"/>
    </row>
    <row r="57276" spans="4:4">
      <c r="D57276"/>
    </row>
    <row r="57277" spans="4:4">
      <c r="D57277"/>
    </row>
    <row r="57278" spans="4:4">
      <c r="D57278"/>
    </row>
    <row r="57279" spans="4:4">
      <c r="D57279"/>
    </row>
    <row r="57280" spans="4:4">
      <c r="D57280"/>
    </row>
    <row r="57281" spans="4:4">
      <c r="D57281"/>
    </row>
    <row r="57282" spans="4:4">
      <c r="D57282"/>
    </row>
    <row r="57283" spans="4:4">
      <c r="D57283"/>
    </row>
    <row r="57284" spans="4:4">
      <c r="D57284"/>
    </row>
    <row r="57285" spans="4:4">
      <c r="D57285"/>
    </row>
    <row r="57286" spans="4:4">
      <c r="D57286"/>
    </row>
    <row r="57287" spans="4:4">
      <c r="D57287"/>
    </row>
    <row r="57288" spans="4:4">
      <c r="D57288"/>
    </row>
    <row r="57289" spans="4:4">
      <c r="D57289"/>
    </row>
    <row r="57290" spans="4:4">
      <c r="D57290"/>
    </row>
    <row r="57291" spans="4:4">
      <c r="D57291"/>
    </row>
    <row r="57292" spans="4:4">
      <c r="D57292"/>
    </row>
    <row r="57293" spans="4:4">
      <c r="D57293"/>
    </row>
    <row r="57294" spans="4:4">
      <c r="D57294"/>
    </row>
    <row r="57295" spans="4:4">
      <c r="D57295"/>
    </row>
    <row r="57296" spans="4:4">
      <c r="D57296"/>
    </row>
    <row r="57297" spans="4:4">
      <c r="D57297"/>
    </row>
    <row r="57298" spans="4:4">
      <c r="D57298"/>
    </row>
    <row r="57299" spans="4:4">
      <c r="D57299"/>
    </row>
    <row r="57300" spans="4:4">
      <c r="D57300"/>
    </row>
    <row r="57301" spans="4:4">
      <c r="D57301"/>
    </row>
    <row r="57302" spans="4:4">
      <c r="D57302"/>
    </row>
    <row r="57303" spans="4:4">
      <c r="D57303"/>
    </row>
    <row r="57304" spans="4:4">
      <c r="D57304"/>
    </row>
    <row r="57305" spans="4:4">
      <c r="D57305"/>
    </row>
    <row r="57306" spans="4:4">
      <c r="D57306"/>
    </row>
    <row r="57307" spans="4:4">
      <c r="D57307"/>
    </row>
    <row r="57308" spans="4:4">
      <c r="D57308"/>
    </row>
    <row r="57309" spans="4:4">
      <c r="D57309"/>
    </row>
    <row r="57310" spans="4:4">
      <c r="D57310"/>
    </row>
    <row r="57311" spans="4:4">
      <c r="D57311"/>
    </row>
    <row r="57312" spans="4:4">
      <c r="D57312"/>
    </row>
    <row r="57313" spans="4:4">
      <c r="D57313"/>
    </row>
    <row r="57314" spans="4:4">
      <c r="D57314"/>
    </row>
    <row r="57315" spans="4:4">
      <c r="D57315"/>
    </row>
    <row r="57316" spans="4:4">
      <c r="D57316"/>
    </row>
    <row r="57317" spans="4:4">
      <c r="D57317"/>
    </row>
    <row r="57318" spans="4:4">
      <c r="D57318"/>
    </row>
    <row r="57319" spans="4:4">
      <c r="D57319"/>
    </row>
    <row r="57320" spans="4:4">
      <c r="D57320"/>
    </row>
    <row r="57321" spans="4:4">
      <c r="D57321"/>
    </row>
    <row r="57322" spans="4:4">
      <c r="D57322"/>
    </row>
    <row r="57323" spans="4:4">
      <c r="D57323"/>
    </row>
    <row r="57324" spans="4:4">
      <c r="D57324"/>
    </row>
    <row r="57325" spans="4:4">
      <c r="D57325"/>
    </row>
    <row r="57326" spans="4:4">
      <c r="D57326"/>
    </row>
    <row r="57327" spans="4:4">
      <c r="D57327"/>
    </row>
    <row r="57328" spans="4:4">
      <c r="D57328"/>
    </row>
    <row r="57329" spans="4:4">
      <c r="D57329"/>
    </row>
    <row r="57330" spans="4:4">
      <c r="D57330"/>
    </row>
    <row r="57331" spans="4:4">
      <c r="D57331"/>
    </row>
    <row r="57332" spans="4:4">
      <c r="D57332"/>
    </row>
    <row r="57333" spans="4:4">
      <c r="D57333"/>
    </row>
    <row r="57334" spans="4:4">
      <c r="D57334"/>
    </row>
    <row r="57335" spans="4:4">
      <c r="D57335"/>
    </row>
    <row r="57336" spans="4:4">
      <c r="D57336"/>
    </row>
    <row r="57337" spans="4:4">
      <c r="D57337"/>
    </row>
    <row r="57338" spans="4:4">
      <c r="D57338"/>
    </row>
    <row r="57339" spans="4:4">
      <c r="D57339"/>
    </row>
    <row r="57340" spans="4:4">
      <c r="D57340"/>
    </row>
    <row r="57341" spans="4:4">
      <c r="D57341"/>
    </row>
    <row r="57342" spans="4:4">
      <c r="D57342"/>
    </row>
    <row r="57343" spans="4:4">
      <c r="D57343"/>
    </row>
    <row r="57344" spans="4:4">
      <c r="D57344"/>
    </row>
    <row r="57345" spans="4:4">
      <c r="D57345"/>
    </row>
    <row r="57346" spans="4:4">
      <c r="D57346"/>
    </row>
    <row r="57347" spans="4:4">
      <c r="D57347"/>
    </row>
    <row r="57348" spans="4:4">
      <c r="D57348"/>
    </row>
    <row r="57349" spans="4:4">
      <c r="D57349"/>
    </row>
    <row r="57350" spans="4:4">
      <c r="D57350"/>
    </row>
    <row r="57351" spans="4:4">
      <c r="D57351"/>
    </row>
    <row r="57352" spans="4:4">
      <c r="D57352"/>
    </row>
    <row r="57353" spans="4:4">
      <c r="D57353"/>
    </row>
    <row r="57354" spans="4:4">
      <c r="D57354"/>
    </row>
    <row r="57355" spans="4:4">
      <c r="D57355"/>
    </row>
    <row r="57356" spans="4:4">
      <c r="D57356"/>
    </row>
    <row r="57357" spans="4:4">
      <c r="D57357"/>
    </row>
    <row r="57358" spans="4:4">
      <c r="D57358"/>
    </row>
    <row r="57359" spans="4:4">
      <c r="D57359"/>
    </row>
    <row r="57360" spans="4:4">
      <c r="D57360"/>
    </row>
    <row r="57361" spans="4:4">
      <c r="D57361"/>
    </row>
    <row r="57362" spans="4:4">
      <c r="D57362"/>
    </row>
    <row r="57363" spans="4:4">
      <c r="D57363"/>
    </row>
    <row r="57364" spans="4:4">
      <c r="D57364"/>
    </row>
    <row r="57365" spans="4:4">
      <c r="D57365"/>
    </row>
    <row r="57366" spans="4:4">
      <c r="D57366"/>
    </row>
    <row r="57367" spans="4:4">
      <c r="D57367"/>
    </row>
    <row r="57368" spans="4:4">
      <c r="D57368"/>
    </row>
    <row r="57369" spans="4:4">
      <c r="D57369"/>
    </row>
    <row r="57370" spans="4:4">
      <c r="D57370"/>
    </row>
    <row r="57371" spans="4:4">
      <c r="D57371"/>
    </row>
    <row r="57372" spans="4:4">
      <c r="D57372"/>
    </row>
    <row r="57373" spans="4:4">
      <c r="D57373"/>
    </row>
    <row r="57374" spans="4:4">
      <c r="D57374"/>
    </row>
    <row r="57375" spans="4:4">
      <c r="D57375"/>
    </row>
    <row r="57376" spans="4:4">
      <c r="D57376"/>
    </row>
    <row r="57377" spans="4:4">
      <c r="D57377"/>
    </row>
    <row r="57378" spans="4:4">
      <c r="D57378"/>
    </row>
    <row r="57379" spans="4:4">
      <c r="D57379"/>
    </row>
    <row r="57380" spans="4:4">
      <c r="D57380"/>
    </row>
    <row r="57381" spans="4:4">
      <c r="D57381"/>
    </row>
    <row r="57382" spans="4:4">
      <c r="D57382"/>
    </row>
    <row r="57383" spans="4:4">
      <c r="D57383"/>
    </row>
    <row r="57384" spans="4:4">
      <c r="D57384"/>
    </row>
    <row r="57385" spans="4:4">
      <c r="D57385"/>
    </row>
    <row r="57386" spans="4:4">
      <c r="D57386"/>
    </row>
    <row r="57387" spans="4:4">
      <c r="D57387"/>
    </row>
    <row r="57388" spans="4:4">
      <c r="D57388"/>
    </row>
    <row r="57389" spans="4:4">
      <c r="D57389"/>
    </row>
    <row r="57390" spans="4:4">
      <c r="D57390"/>
    </row>
    <row r="57391" spans="4:4">
      <c r="D57391"/>
    </row>
    <row r="57392" spans="4:4">
      <c r="D57392"/>
    </row>
    <row r="57393" spans="4:4">
      <c r="D57393"/>
    </row>
    <row r="57394" spans="4:4">
      <c r="D57394"/>
    </row>
    <row r="57395" spans="4:4">
      <c r="D57395"/>
    </row>
    <row r="57396" spans="4:4">
      <c r="D57396"/>
    </row>
    <row r="57397" spans="4:4">
      <c r="D57397"/>
    </row>
    <row r="57398" spans="4:4">
      <c r="D57398"/>
    </row>
    <row r="57399" spans="4:4">
      <c r="D57399"/>
    </row>
    <row r="57400" spans="4:4">
      <c r="D57400"/>
    </row>
    <row r="57401" spans="4:4">
      <c r="D57401"/>
    </row>
    <row r="57402" spans="4:4">
      <c r="D57402"/>
    </row>
    <row r="57403" spans="4:4">
      <c r="D57403"/>
    </row>
    <row r="57404" spans="4:4">
      <c r="D57404"/>
    </row>
    <row r="57405" spans="4:4">
      <c r="D57405"/>
    </row>
    <row r="57406" spans="4:4">
      <c r="D57406"/>
    </row>
    <row r="57407" spans="4:4">
      <c r="D57407"/>
    </row>
    <row r="57408" spans="4:4">
      <c r="D57408"/>
    </row>
    <row r="57409" spans="4:4">
      <c r="D57409"/>
    </row>
    <row r="57410" spans="4:4">
      <c r="D57410"/>
    </row>
    <row r="57411" spans="4:4">
      <c r="D57411"/>
    </row>
    <row r="57412" spans="4:4">
      <c r="D57412"/>
    </row>
    <row r="57413" spans="4:4">
      <c r="D57413"/>
    </row>
    <row r="57414" spans="4:4">
      <c r="D57414"/>
    </row>
    <row r="57415" spans="4:4">
      <c r="D57415"/>
    </row>
    <row r="57416" spans="4:4">
      <c r="D57416"/>
    </row>
    <row r="57417" spans="4:4">
      <c r="D57417"/>
    </row>
    <row r="57418" spans="4:4">
      <c r="D57418"/>
    </row>
    <row r="57419" spans="4:4">
      <c r="D57419"/>
    </row>
    <row r="57420" spans="4:4">
      <c r="D57420"/>
    </row>
    <row r="57421" spans="4:4">
      <c r="D57421"/>
    </row>
    <row r="57422" spans="4:4">
      <c r="D57422"/>
    </row>
    <row r="57423" spans="4:4">
      <c r="D57423"/>
    </row>
    <row r="57424" spans="4:4">
      <c r="D57424"/>
    </row>
    <row r="57425" spans="4:4">
      <c r="D57425"/>
    </row>
    <row r="57426" spans="4:4">
      <c r="D57426"/>
    </row>
    <row r="57427" spans="4:4">
      <c r="D57427"/>
    </row>
    <row r="57428" spans="4:4">
      <c r="D57428"/>
    </row>
    <row r="57429" spans="4:4">
      <c r="D57429"/>
    </row>
    <row r="57430" spans="4:4">
      <c r="D57430"/>
    </row>
    <row r="57431" spans="4:4">
      <c r="D57431"/>
    </row>
    <row r="57432" spans="4:4">
      <c r="D57432"/>
    </row>
    <row r="57433" spans="4:4">
      <c r="D57433"/>
    </row>
    <row r="57434" spans="4:4">
      <c r="D57434"/>
    </row>
    <row r="57435" spans="4:4">
      <c r="D57435"/>
    </row>
    <row r="57436" spans="4:4">
      <c r="D57436"/>
    </row>
    <row r="57437" spans="4:4">
      <c r="D57437"/>
    </row>
    <row r="57438" spans="4:4">
      <c r="D57438"/>
    </row>
    <row r="57439" spans="4:4">
      <c r="D57439"/>
    </row>
    <row r="57440" spans="4:4">
      <c r="D57440"/>
    </row>
    <row r="57441" spans="4:4">
      <c r="D57441"/>
    </row>
    <row r="57442" spans="4:4">
      <c r="D57442"/>
    </row>
    <row r="57443" spans="4:4">
      <c r="D57443"/>
    </row>
    <row r="57444" spans="4:4">
      <c r="D57444"/>
    </row>
    <row r="57445" spans="4:4">
      <c r="D57445"/>
    </row>
    <row r="57446" spans="4:4">
      <c r="D57446"/>
    </row>
    <row r="57447" spans="4:4">
      <c r="D57447"/>
    </row>
    <row r="57448" spans="4:4">
      <c r="D57448"/>
    </row>
    <row r="57449" spans="4:4">
      <c r="D57449"/>
    </row>
    <row r="57450" spans="4:4">
      <c r="D57450"/>
    </row>
    <row r="57451" spans="4:4">
      <c r="D57451"/>
    </row>
    <row r="57452" spans="4:4">
      <c r="D57452"/>
    </row>
    <row r="57453" spans="4:4">
      <c r="D57453"/>
    </row>
    <row r="57454" spans="4:4">
      <c r="D57454"/>
    </row>
    <row r="57455" spans="4:4">
      <c r="D57455"/>
    </row>
    <row r="57456" spans="4:4">
      <c r="D57456"/>
    </row>
    <row r="57457" spans="4:4">
      <c r="D57457"/>
    </row>
    <row r="57458" spans="4:4">
      <c r="D57458"/>
    </row>
    <row r="57459" spans="4:4">
      <c r="D57459"/>
    </row>
    <row r="57460" spans="4:4">
      <c r="D57460"/>
    </row>
    <row r="57461" spans="4:4">
      <c r="D57461"/>
    </row>
    <row r="57462" spans="4:4">
      <c r="D57462"/>
    </row>
    <row r="57463" spans="4:4">
      <c r="D57463"/>
    </row>
    <row r="57464" spans="4:4">
      <c r="D57464"/>
    </row>
    <row r="57465" spans="4:4">
      <c r="D57465"/>
    </row>
    <row r="57466" spans="4:4">
      <c r="D57466"/>
    </row>
    <row r="57467" spans="4:4">
      <c r="D57467"/>
    </row>
    <row r="57468" spans="4:4">
      <c r="D57468"/>
    </row>
    <row r="57469" spans="4:4">
      <c r="D57469"/>
    </row>
    <row r="57470" spans="4:4">
      <c r="D57470"/>
    </row>
    <row r="57471" spans="4:4">
      <c r="D57471"/>
    </row>
    <row r="57472" spans="4:4">
      <c r="D57472"/>
    </row>
    <row r="57473" spans="4:4">
      <c r="D57473"/>
    </row>
    <row r="57474" spans="4:4">
      <c r="D57474"/>
    </row>
    <row r="57475" spans="4:4">
      <c r="D57475"/>
    </row>
    <row r="57476" spans="4:4">
      <c r="D57476"/>
    </row>
    <row r="57477" spans="4:4">
      <c r="D57477"/>
    </row>
    <row r="57478" spans="4:4">
      <c r="D57478"/>
    </row>
    <row r="57479" spans="4:4">
      <c r="D57479"/>
    </row>
    <row r="57480" spans="4:4">
      <c r="D57480"/>
    </row>
    <row r="57481" spans="4:4">
      <c r="D57481"/>
    </row>
    <row r="57482" spans="4:4">
      <c r="D57482"/>
    </row>
    <row r="57483" spans="4:4">
      <c r="D57483"/>
    </row>
    <row r="57484" spans="4:4">
      <c r="D57484"/>
    </row>
    <row r="57485" spans="4:4">
      <c r="D57485"/>
    </row>
    <row r="57486" spans="4:4">
      <c r="D57486"/>
    </row>
    <row r="57487" spans="4:4">
      <c r="D57487"/>
    </row>
    <row r="57488" spans="4:4">
      <c r="D57488"/>
    </row>
    <row r="57489" spans="4:4">
      <c r="D57489"/>
    </row>
    <row r="57490" spans="4:4">
      <c r="D57490"/>
    </row>
    <row r="57491" spans="4:4">
      <c r="D57491"/>
    </row>
    <row r="57492" spans="4:4">
      <c r="D57492"/>
    </row>
    <row r="57493" spans="4:4">
      <c r="D57493"/>
    </row>
    <row r="57494" spans="4:4">
      <c r="D57494"/>
    </row>
    <row r="57495" spans="4:4">
      <c r="D57495"/>
    </row>
    <row r="57496" spans="4:4">
      <c r="D57496"/>
    </row>
    <row r="57497" spans="4:4">
      <c r="D57497"/>
    </row>
    <row r="57498" spans="4:4">
      <c r="D57498"/>
    </row>
    <row r="57499" spans="4:4">
      <c r="D57499"/>
    </row>
    <row r="57500" spans="4:4">
      <c r="D57500"/>
    </row>
    <row r="57501" spans="4:4">
      <c r="D57501"/>
    </row>
    <row r="57502" spans="4:4">
      <c r="D57502"/>
    </row>
    <row r="57503" spans="4:4">
      <c r="D57503"/>
    </row>
    <row r="57504" spans="4:4">
      <c r="D57504"/>
    </row>
    <row r="57505" spans="4:4">
      <c r="D57505"/>
    </row>
    <row r="57506" spans="4:4">
      <c r="D57506"/>
    </row>
    <row r="57507" spans="4:4">
      <c r="D57507"/>
    </row>
    <row r="57508" spans="4:4">
      <c r="D57508"/>
    </row>
    <row r="57509" spans="4:4">
      <c r="D57509"/>
    </row>
    <row r="57510" spans="4:4">
      <c r="D57510"/>
    </row>
    <row r="57511" spans="4:4">
      <c r="D57511"/>
    </row>
    <row r="57512" spans="4:4">
      <c r="D57512"/>
    </row>
    <row r="57513" spans="4:4">
      <c r="D57513"/>
    </row>
    <row r="57514" spans="4:4">
      <c r="D57514"/>
    </row>
    <row r="57515" spans="4:4">
      <c r="D57515"/>
    </row>
    <row r="57516" spans="4:4">
      <c r="D57516"/>
    </row>
    <row r="57517" spans="4:4">
      <c r="D57517"/>
    </row>
    <row r="57518" spans="4:4">
      <c r="D57518"/>
    </row>
    <row r="57519" spans="4:4">
      <c r="D57519"/>
    </row>
    <row r="57520" spans="4:4">
      <c r="D57520"/>
    </row>
    <row r="57521" spans="4:4">
      <c r="D57521"/>
    </row>
    <row r="57522" spans="4:4">
      <c r="D57522"/>
    </row>
    <row r="57523" spans="4:4">
      <c r="D57523"/>
    </row>
    <row r="57524" spans="4:4">
      <c r="D57524"/>
    </row>
    <row r="57525" spans="4:4">
      <c r="D57525"/>
    </row>
    <row r="57526" spans="4:4">
      <c r="D57526"/>
    </row>
    <row r="57527" spans="4:4">
      <c r="D57527"/>
    </row>
    <row r="57528" spans="4:4">
      <c r="D57528"/>
    </row>
    <row r="57529" spans="4:4">
      <c r="D57529"/>
    </row>
    <row r="57530" spans="4:4">
      <c r="D57530"/>
    </row>
    <row r="57531" spans="4:4">
      <c r="D57531"/>
    </row>
    <row r="57532" spans="4:4">
      <c r="D57532"/>
    </row>
    <row r="57533" spans="4:4">
      <c r="D57533"/>
    </row>
    <row r="57534" spans="4:4">
      <c r="D57534"/>
    </row>
    <row r="57535" spans="4:4">
      <c r="D57535"/>
    </row>
    <row r="57536" spans="4:4">
      <c r="D57536"/>
    </row>
    <row r="57537" spans="4:4">
      <c r="D57537"/>
    </row>
    <row r="57538" spans="4:4">
      <c r="D57538"/>
    </row>
    <row r="57539" spans="4:4">
      <c r="D57539"/>
    </row>
    <row r="57540" spans="4:4">
      <c r="D57540"/>
    </row>
    <row r="57541" spans="4:4">
      <c r="D57541"/>
    </row>
    <row r="57542" spans="4:4">
      <c r="D57542"/>
    </row>
    <row r="57543" spans="4:4">
      <c r="D57543"/>
    </row>
    <row r="57544" spans="4:4">
      <c r="D57544"/>
    </row>
    <row r="57545" spans="4:4">
      <c r="D57545"/>
    </row>
    <row r="57546" spans="4:4">
      <c r="D57546"/>
    </row>
    <row r="57547" spans="4:4">
      <c r="D57547"/>
    </row>
    <row r="57548" spans="4:4">
      <c r="D57548"/>
    </row>
    <row r="57549" spans="4:4">
      <c r="D57549"/>
    </row>
    <row r="57550" spans="4:4">
      <c r="D57550"/>
    </row>
    <row r="57551" spans="4:4">
      <c r="D57551"/>
    </row>
    <row r="57552" spans="4:4">
      <c r="D57552"/>
    </row>
    <row r="57553" spans="4:4">
      <c r="D57553"/>
    </row>
    <row r="57554" spans="4:4">
      <c r="D57554"/>
    </row>
    <row r="57555" spans="4:4">
      <c r="D57555"/>
    </row>
    <row r="57556" spans="4:4">
      <c r="D57556"/>
    </row>
    <row r="57557" spans="4:4">
      <c r="D57557"/>
    </row>
    <row r="57558" spans="4:4">
      <c r="D57558"/>
    </row>
    <row r="57559" spans="4:4">
      <c r="D57559"/>
    </row>
    <row r="57560" spans="4:4">
      <c r="D57560"/>
    </row>
    <row r="57561" spans="4:4">
      <c r="D57561"/>
    </row>
    <row r="57562" spans="4:4">
      <c r="D57562"/>
    </row>
    <row r="57563" spans="4:4">
      <c r="D57563"/>
    </row>
    <row r="57564" spans="4:4">
      <c r="D57564"/>
    </row>
    <row r="57565" spans="4:4">
      <c r="D57565"/>
    </row>
    <row r="57566" spans="4:4">
      <c r="D57566"/>
    </row>
    <row r="57567" spans="4:4">
      <c r="D57567"/>
    </row>
    <row r="57568" spans="4:4">
      <c r="D57568"/>
    </row>
    <row r="57569" spans="4:4">
      <c r="D57569"/>
    </row>
    <row r="57570" spans="4:4">
      <c r="D57570"/>
    </row>
    <row r="57571" spans="4:4">
      <c r="D57571"/>
    </row>
    <row r="57572" spans="4:4">
      <c r="D57572"/>
    </row>
    <row r="57573" spans="4:4">
      <c r="D57573"/>
    </row>
    <row r="57574" spans="4:4">
      <c r="D57574"/>
    </row>
    <row r="57575" spans="4:4">
      <c r="D57575"/>
    </row>
    <row r="57576" spans="4:4">
      <c r="D57576"/>
    </row>
    <row r="57577" spans="4:4">
      <c r="D57577"/>
    </row>
    <row r="57578" spans="4:4">
      <c r="D57578"/>
    </row>
    <row r="57579" spans="4:4">
      <c r="D57579"/>
    </row>
    <row r="57580" spans="4:4">
      <c r="D57580"/>
    </row>
    <row r="57581" spans="4:4">
      <c r="D57581"/>
    </row>
    <row r="57582" spans="4:4">
      <c r="D57582"/>
    </row>
    <row r="57583" spans="4:4">
      <c r="D57583"/>
    </row>
    <row r="57584" spans="4:4">
      <c r="D57584"/>
    </row>
    <row r="57585" spans="4:4">
      <c r="D57585"/>
    </row>
    <row r="57586" spans="4:4">
      <c r="D57586"/>
    </row>
    <row r="57587" spans="4:4">
      <c r="D57587"/>
    </row>
    <row r="57588" spans="4:4">
      <c r="D57588"/>
    </row>
    <row r="57589" spans="4:4">
      <c r="D57589"/>
    </row>
    <row r="57590" spans="4:4">
      <c r="D57590"/>
    </row>
    <row r="57591" spans="4:4">
      <c r="D57591"/>
    </row>
    <row r="57592" spans="4:4">
      <c r="D57592"/>
    </row>
    <row r="57593" spans="4:4">
      <c r="D57593"/>
    </row>
    <row r="57594" spans="4:4">
      <c r="D57594"/>
    </row>
    <row r="57595" spans="4:4">
      <c r="D57595"/>
    </row>
    <row r="57596" spans="4:4">
      <c r="D57596"/>
    </row>
    <row r="57597" spans="4:4">
      <c r="D57597"/>
    </row>
    <row r="57598" spans="4:4">
      <c r="D57598"/>
    </row>
    <row r="57599" spans="4:4">
      <c r="D57599"/>
    </row>
    <row r="57600" spans="4:4">
      <c r="D57600"/>
    </row>
    <row r="57601" spans="4:4">
      <c r="D57601"/>
    </row>
    <row r="57602" spans="4:4">
      <c r="D57602"/>
    </row>
    <row r="57603" spans="4:4">
      <c r="D57603"/>
    </row>
    <row r="57604" spans="4:4">
      <c r="D57604"/>
    </row>
    <row r="57605" spans="4:4">
      <c r="D57605"/>
    </row>
    <row r="57606" spans="4:4">
      <c r="D57606"/>
    </row>
    <row r="57607" spans="4:4">
      <c r="D57607"/>
    </row>
    <row r="57608" spans="4:4">
      <c r="D57608"/>
    </row>
    <row r="57609" spans="4:4">
      <c r="D57609"/>
    </row>
    <row r="57610" spans="4:4">
      <c r="D57610"/>
    </row>
    <row r="57611" spans="4:4">
      <c r="D57611"/>
    </row>
    <row r="57612" spans="4:4">
      <c r="D57612"/>
    </row>
    <row r="57613" spans="4:4">
      <c r="D57613"/>
    </row>
    <row r="57614" spans="4:4">
      <c r="D57614"/>
    </row>
    <row r="57615" spans="4:4">
      <c r="D57615"/>
    </row>
    <row r="57616" spans="4:4">
      <c r="D57616"/>
    </row>
    <row r="57617" spans="4:4">
      <c r="D57617"/>
    </row>
    <row r="57618" spans="4:4">
      <c r="D57618"/>
    </row>
    <row r="57619" spans="4:4">
      <c r="D57619"/>
    </row>
    <row r="57620" spans="4:4">
      <c r="D57620"/>
    </row>
    <row r="57621" spans="4:4">
      <c r="D57621"/>
    </row>
    <row r="57622" spans="4:4">
      <c r="D57622"/>
    </row>
    <row r="57623" spans="4:4">
      <c r="D57623"/>
    </row>
    <row r="57624" spans="4:4">
      <c r="D57624"/>
    </row>
    <row r="57625" spans="4:4">
      <c r="D57625"/>
    </row>
    <row r="57626" spans="4:4">
      <c r="D57626"/>
    </row>
    <row r="57627" spans="4:4">
      <c r="D57627"/>
    </row>
    <row r="57628" spans="4:4">
      <c r="D57628"/>
    </row>
    <row r="57629" spans="4:4">
      <c r="D57629"/>
    </row>
    <row r="57630" spans="4:4">
      <c r="D57630"/>
    </row>
    <row r="57631" spans="4:4">
      <c r="D57631"/>
    </row>
    <row r="57632" spans="4:4">
      <c r="D57632"/>
    </row>
    <row r="57633" spans="4:4">
      <c r="D57633"/>
    </row>
    <row r="57634" spans="4:4">
      <c r="D57634"/>
    </row>
    <row r="57635" spans="4:4">
      <c r="D57635"/>
    </row>
    <row r="57636" spans="4:4">
      <c r="D57636"/>
    </row>
    <row r="57637" spans="4:4">
      <c r="D57637"/>
    </row>
    <row r="57638" spans="4:4">
      <c r="D57638"/>
    </row>
    <row r="57639" spans="4:4">
      <c r="D57639"/>
    </row>
    <row r="57640" spans="4:4">
      <c r="D57640"/>
    </row>
    <row r="57641" spans="4:4">
      <c r="D57641"/>
    </row>
    <row r="57642" spans="4:4">
      <c r="D57642"/>
    </row>
    <row r="57643" spans="4:4">
      <c r="D57643"/>
    </row>
    <row r="57644" spans="4:4">
      <c r="D57644"/>
    </row>
    <row r="57645" spans="4:4">
      <c r="D57645"/>
    </row>
    <row r="57646" spans="4:4">
      <c r="D57646"/>
    </row>
    <row r="57647" spans="4:4">
      <c r="D57647"/>
    </row>
    <row r="57648" spans="4:4">
      <c r="D57648"/>
    </row>
    <row r="57649" spans="4:4">
      <c r="D57649"/>
    </row>
    <row r="57650" spans="4:4">
      <c r="D57650"/>
    </row>
    <row r="57651" spans="4:4">
      <c r="D57651"/>
    </row>
    <row r="57652" spans="4:4">
      <c r="D57652"/>
    </row>
    <row r="57653" spans="4:4">
      <c r="D57653"/>
    </row>
    <row r="57654" spans="4:4">
      <c r="D57654"/>
    </row>
    <row r="57655" spans="4:4">
      <c r="D57655"/>
    </row>
    <row r="57656" spans="4:4">
      <c r="D57656"/>
    </row>
    <row r="57657" spans="4:4">
      <c r="D57657"/>
    </row>
    <row r="57658" spans="4:4">
      <c r="D57658"/>
    </row>
    <row r="57659" spans="4:4">
      <c r="D57659"/>
    </row>
    <row r="57660" spans="4:4">
      <c r="D57660"/>
    </row>
    <row r="57661" spans="4:4">
      <c r="D57661"/>
    </row>
    <row r="57662" spans="4:4">
      <c r="D57662"/>
    </row>
    <row r="57663" spans="4:4">
      <c r="D57663"/>
    </row>
    <row r="57664" spans="4:4">
      <c r="D57664"/>
    </row>
    <row r="57665" spans="4:4">
      <c r="D57665"/>
    </row>
    <row r="57666" spans="4:4">
      <c r="D57666"/>
    </row>
    <row r="57667" spans="4:4">
      <c r="D57667"/>
    </row>
    <row r="57668" spans="4:4">
      <c r="D57668"/>
    </row>
    <row r="57669" spans="4:4">
      <c r="D57669"/>
    </row>
    <row r="57670" spans="4:4">
      <c r="D57670"/>
    </row>
    <row r="57671" spans="4:4">
      <c r="D57671"/>
    </row>
    <row r="57672" spans="4:4">
      <c r="D57672"/>
    </row>
    <row r="57673" spans="4:4">
      <c r="D57673"/>
    </row>
    <row r="57674" spans="4:4">
      <c r="D57674"/>
    </row>
    <row r="57675" spans="4:4">
      <c r="D57675"/>
    </row>
    <row r="57676" spans="4:4">
      <c r="D57676"/>
    </row>
    <row r="57677" spans="4:4">
      <c r="D57677"/>
    </row>
    <row r="57678" spans="4:4">
      <c r="D57678"/>
    </row>
    <row r="57679" spans="4:4">
      <c r="D57679"/>
    </row>
    <row r="57680" spans="4:4">
      <c r="D57680"/>
    </row>
    <row r="57681" spans="4:4">
      <c r="D57681"/>
    </row>
    <row r="57682" spans="4:4">
      <c r="D57682"/>
    </row>
    <row r="57683" spans="4:4">
      <c r="D57683"/>
    </row>
    <row r="57684" spans="4:4">
      <c r="D57684"/>
    </row>
    <row r="57685" spans="4:4">
      <c r="D57685"/>
    </row>
    <row r="57686" spans="4:4">
      <c r="D57686"/>
    </row>
    <row r="57687" spans="4:4">
      <c r="D57687"/>
    </row>
    <row r="57688" spans="4:4">
      <c r="D57688"/>
    </row>
    <row r="57689" spans="4:4">
      <c r="D57689"/>
    </row>
    <row r="57690" spans="4:4">
      <c r="D57690"/>
    </row>
    <row r="57691" spans="4:4">
      <c r="D57691"/>
    </row>
    <row r="57692" spans="4:4">
      <c r="D57692"/>
    </row>
    <row r="57693" spans="4:4">
      <c r="D57693"/>
    </row>
    <row r="57694" spans="4:4">
      <c r="D57694"/>
    </row>
    <row r="57695" spans="4:4">
      <c r="D57695"/>
    </row>
    <row r="57696" spans="4:4">
      <c r="D57696"/>
    </row>
    <row r="57697" spans="4:4">
      <c r="D57697"/>
    </row>
    <row r="57698" spans="4:4">
      <c r="D57698"/>
    </row>
    <row r="57699" spans="4:4">
      <c r="D57699"/>
    </row>
    <row r="57700" spans="4:4">
      <c r="D57700"/>
    </row>
    <row r="57701" spans="4:4">
      <c r="D57701"/>
    </row>
    <row r="57702" spans="4:4">
      <c r="D57702"/>
    </row>
    <row r="57703" spans="4:4">
      <c r="D57703"/>
    </row>
    <row r="57704" spans="4:4">
      <c r="D57704"/>
    </row>
    <row r="57705" spans="4:4">
      <c r="D57705"/>
    </row>
    <row r="57706" spans="4:4">
      <c r="D57706"/>
    </row>
    <row r="57707" spans="4:4">
      <c r="D57707"/>
    </row>
    <row r="57708" spans="4:4">
      <c r="D57708"/>
    </row>
    <row r="57709" spans="4:4">
      <c r="D57709"/>
    </row>
    <row r="57710" spans="4:4">
      <c r="D57710"/>
    </row>
    <row r="57711" spans="4:4">
      <c r="D57711"/>
    </row>
    <row r="57712" spans="4:4">
      <c r="D57712"/>
    </row>
    <row r="57713" spans="4:4">
      <c r="D57713"/>
    </row>
    <row r="57714" spans="4:4">
      <c r="D57714"/>
    </row>
    <row r="57715" spans="4:4">
      <c r="D57715"/>
    </row>
    <row r="57716" spans="4:4">
      <c r="D57716"/>
    </row>
    <row r="57717" spans="4:4">
      <c r="D57717"/>
    </row>
    <row r="57718" spans="4:4">
      <c r="D57718"/>
    </row>
    <row r="57719" spans="4:4">
      <c r="D57719"/>
    </row>
    <row r="57720" spans="4:4">
      <c r="D57720"/>
    </row>
    <row r="57721" spans="4:4">
      <c r="D57721"/>
    </row>
    <row r="57722" spans="4:4">
      <c r="D57722"/>
    </row>
    <row r="57723" spans="4:4">
      <c r="D57723"/>
    </row>
    <row r="57724" spans="4:4">
      <c r="D57724"/>
    </row>
    <row r="57725" spans="4:4">
      <c r="D57725"/>
    </row>
    <row r="57726" spans="4:4">
      <c r="D57726"/>
    </row>
    <row r="57727" spans="4:4">
      <c r="D57727"/>
    </row>
    <row r="57728" spans="4:4">
      <c r="D57728"/>
    </row>
    <row r="57729" spans="4:4">
      <c r="D57729"/>
    </row>
    <row r="57730" spans="4:4">
      <c r="D57730"/>
    </row>
    <row r="57731" spans="4:4">
      <c r="D57731"/>
    </row>
    <row r="57732" spans="4:4">
      <c r="D57732"/>
    </row>
    <row r="57733" spans="4:4">
      <c r="D57733"/>
    </row>
    <row r="57734" spans="4:4">
      <c r="D57734"/>
    </row>
    <row r="57735" spans="4:4">
      <c r="D57735"/>
    </row>
    <row r="57736" spans="4:4">
      <c r="D57736"/>
    </row>
    <row r="57737" spans="4:4">
      <c r="D57737"/>
    </row>
    <row r="57738" spans="4:4">
      <c r="D57738"/>
    </row>
    <row r="57739" spans="4:4">
      <c r="D57739"/>
    </row>
    <row r="57740" spans="4:4">
      <c r="D57740"/>
    </row>
    <row r="57741" spans="4:4">
      <c r="D57741"/>
    </row>
    <row r="57742" spans="4:4">
      <c r="D57742"/>
    </row>
    <row r="57743" spans="4:4">
      <c r="D57743"/>
    </row>
    <row r="57744" spans="4:4">
      <c r="D57744"/>
    </row>
    <row r="57745" spans="4:4">
      <c r="D57745"/>
    </row>
    <row r="57746" spans="4:4">
      <c r="D57746"/>
    </row>
    <row r="57747" spans="4:4">
      <c r="D57747"/>
    </row>
    <row r="57748" spans="4:4">
      <c r="D57748"/>
    </row>
    <row r="57749" spans="4:4">
      <c r="D57749"/>
    </row>
    <row r="57750" spans="4:4">
      <c r="D57750"/>
    </row>
    <row r="57751" spans="4:4">
      <c r="D57751"/>
    </row>
    <row r="57752" spans="4:4">
      <c r="D57752"/>
    </row>
    <row r="57753" spans="4:4">
      <c r="D57753"/>
    </row>
    <row r="57754" spans="4:4">
      <c r="D57754"/>
    </row>
    <row r="57755" spans="4:4">
      <c r="D57755"/>
    </row>
    <row r="57756" spans="4:4">
      <c r="D57756"/>
    </row>
    <row r="57757" spans="4:4">
      <c r="D57757"/>
    </row>
    <row r="57758" spans="4:4">
      <c r="D57758"/>
    </row>
    <row r="57759" spans="4:4">
      <c r="D57759"/>
    </row>
    <row r="57760" spans="4:4">
      <c r="D57760"/>
    </row>
    <row r="57761" spans="4:4">
      <c r="D57761"/>
    </row>
    <row r="57762" spans="4:4">
      <c r="D57762"/>
    </row>
    <row r="57763" spans="4:4">
      <c r="D57763"/>
    </row>
    <row r="57764" spans="4:4">
      <c r="D57764"/>
    </row>
    <row r="57765" spans="4:4">
      <c r="D57765"/>
    </row>
    <row r="57766" spans="4:4">
      <c r="D57766"/>
    </row>
    <row r="57767" spans="4:4">
      <c r="D57767"/>
    </row>
    <row r="57768" spans="4:4">
      <c r="D57768"/>
    </row>
    <row r="57769" spans="4:4">
      <c r="D57769"/>
    </row>
    <row r="57770" spans="4:4">
      <c r="D57770"/>
    </row>
    <row r="57771" spans="4:4">
      <c r="D57771"/>
    </row>
    <row r="57772" spans="4:4">
      <c r="D57772"/>
    </row>
    <row r="57773" spans="4:4">
      <c r="D57773"/>
    </row>
    <row r="57774" spans="4:4">
      <c r="D57774"/>
    </row>
    <row r="57775" spans="4:4">
      <c r="D57775"/>
    </row>
    <row r="57776" spans="4:4">
      <c r="D57776"/>
    </row>
    <row r="57777" spans="4:4">
      <c r="D57777"/>
    </row>
    <row r="57778" spans="4:4">
      <c r="D57778"/>
    </row>
    <row r="57779" spans="4:4">
      <c r="D57779"/>
    </row>
    <row r="57780" spans="4:4">
      <c r="D57780"/>
    </row>
    <row r="57781" spans="4:4">
      <c r="D57781"/>
    </row>
    <row r="57782" spans="4:4">
      <c r="D57782"/>
    </row>
    <row r="57783" spans="4:4">
      <c r="D57783"/>
    </row>
    <row r="57784" spans="4:4">
      <c r="D57784"/>
    </row>
    <row r="57785" spans="4:4">
      <c r="D57785"/>
    </row>
    <row r="57786" spans="4:4">
      <c r="D57786"/>
    </row>
    <row r="57787" spans="4:4">
      <c r="D57787"/>
    </row>
    <row r="57788" spans="4:4">
      <c r="D57788"/>
    </row>
    <row r="57789" spans="4:4">
      <c r="D57789"/>
    </row>
    <row r="57790" spans="4:4">
      <c r="D57790"/>
    </row>
    <row r="57791" spans="4:4">
      <c r="D57791"/>
    </row>
    <row r="57792" spans="4:4">
      <c r="D57792"/>
    </row>
    <row r="57793" spans="4:4">
      <c r="D57793"/>
    </row>
    <row r="57794" spans="4:4">
      <c r="D57794"/>
    </row>
    <row r="57795" spans="4:4">
      <c r="D57795"/>
    </row>
    <row r="57796" spans="4:4">
      <c r="D57796"/>
    </row>
    <row r="57797" spans="4:4">
      <c r="D57797"/>
    </row>
    <row r="57798" spans="4:4">
      <c r="D57798"/>
    </row>
    <row r="57799" spans="4:4">
      <c r="D57799"/>
    </row>
    <row r="57800" spans="4:4">
      <c r="D57800"/>
    </row>
    <row r="57801" spans="4:4">
      <c r="D57801"/>
    </row>
    <row r="57802" spans="4:4">
      <c r="D57802"/>
    </row>
    <row r="57803" spans="4:4">
      <c r="D57803"/>
    </row>
    <row r="57804" spans="4:4">
      <c r="D57804"/>
    </row>
    <row r="57805" spans="4:4">
      <c r="D57805"/>
    </row>
    <row r="57806" spans="4:4">
      <c r="D57806"/>
    </row>
    <row r="57807" spans="4:4">
      <c r="D57807"/>
    </row>
    <row r="57808" spans="4:4">
      <c r="D57808"/>
    </row>
    <row r="57809" spans="4:4">
      <c r="D57809"/>
    </row>
    <row r="57810" spans="4:4">
      <c r="D57810"/>
    </row>
    <row r="57811" spans="4:4">
      <c r="D57811"/>
    </row>
    <row r="57812" spans="4:4">
      <c r="D57812"/>
    </row>
    <row r="57813" spans="4:4">
      <c r="D57813"/>
    </row>
    <row r="57814" spans="4:4">
      <c r="D57814"/>
    </row>
    <row r="57815" spans="4:4">
      <c r="D57815"/>
    </row>
    <row r="57816" spans="4:4">
      <c r="D57816"/>
    </row>
    <row r="57817" spans="4:4">
      <c r="D57817"/>
    </row>
    <row r="57818" spans="4:4">
      <c r="D57818"/>
    </row>
    <row r="57819" spans="4:4">
      <c r="D57819"/>
    </row>
    <row r="57820" spans="4:4">
      <c r="D57820"/>
    </row>
    <row r="57821" spans="4:4">
      <c r="D57821"/>
    </row>
    <row r="57822" spans="4:4">
      <c r="D57822"/>
    </row>
    <row r="57823" spans="4:4">
      <c r="D57823"/>
    </row>
    <row r="57824" spans="4:4">
      <c r="D57824"/>
    </row>
    <row r="57825" spans="4:4">
      <c r="D57825"/>
    </row>
    <row r="57826" spans="4:4">
      <c r="D57826"/>
    </row>
    <row r="57827" spans="4:4">
      <c r="D57827"/>
    </row>
    <row r="57828" spans="4:4">
      <c r="D57828"/>
    </row>
    <row r="57829" spans="4:4">
      <c r="D57829"/>
    </row>
    <row r="57830" spans="4:4">
      <c r="D57830"/>
    </row>
    <row r="57831" spans="4:4">
      <c r="D57831"/>
    </row>
    <row r="57832" spans="4:4">
      <c r="D57832"/>
    </row>
    <row r="57833" spans="4:4">
      <c r="D57833"/>
    </row>
    <row r="57834" spans="4:4">
      <c r="D57834"/>
    </row>
    <row r="57835" spans="4:4">
      <c r="D57835"/>
    </row>
    <row r="57836" spans="4:4">
      <c r="D57836"/>
    </row>
    <row r="57837" spans="4:4">
      <c r="D57837"/>
    </row>
    <row r="57838" spans="4:4">
      <c r="D57838"/>
    </row>
    <row r="57839" spans="4:4">
      <c r="D57839"/>
    </row>
    <row r="57840" spans="4:4">
      <c r="D57840"/>
    </row>
    <row r="57841" spans="4:4">
      <c r="D57841"/>
    </row>
    <row r="57842" spans="4:4">
      <c r="D57842"/>
    </row>
    <row r="57843" spans="4:4">
      <c r="D57843"/>
    </row>
    <row r="57844" spans="4:4">
      <c r="D57844"/>
    </row>
    <row r="57845" spans="4:4">
      <c r="D57845"/>
    </row>
    <row r="57846" spans="4:4">
      <c r="D57846"/>
    </row>
    <row r="57847" spans="4:4">
      <c r="D57847"/>
    </row>
    <row r="57848" spans="4:4">
      <c r="D57848"/>
    </row>
    <row r="57849" spans="4:4">
      <c r="D57849"/>
    </row>
    <row r="57850" spans="4:4">
      <c r="D57850"/>
    </row>
    <row r="57851" spans="4:4">
      <c r="D57851"/>
    </row>
    <row r="57852" spans="4:4">
      <c r="D57852"/>
    </row>
    <row r="57853" spans="4:4">
      <c r="D57853"/>
    </row>
    <row r="57854" spans="4:4">
      <c r="D57854"/>
    </row>
    <row r="57855" spans="4:4">
      <c r="D57855"/>
    </row>
    <row r="57856" spans="4:4">
      <c r="D57856"/>
    </row>
    <row r="57857" spans="4:4">
      <c r="D57857"/>
    </row>
    <row r="57858" spans="4:4">
      <c r="D57858"/>
    </row>
    <row r="57859" spans="4:4">
      <c r="D57859"/>
    </row>
    <row r="57860" spans="4:4">
      <c r="D57860"/>
    </row>
    <row r="57861" spans="4:4">
      <c r="D57861"/>
    </row>
    <row r="57862" spans="4:4">
      <c r="D57862"/>
    </row>
    <row r="57863" spans="4:4">
      <c r="D57863"/>
    </row>
    <row r="57864" spans="4:4">
      <c r="D57864"/>
    </row>
    <row r="57865" spans="4:4">
      <c r="D57865"/>
    </row>
    <row r="57866" spans="4:4">
      <c r="D57866"/>
    </row>
    <row r="57867" spans="4:4">
      <c r="D57867"/>
    </row>
    <row r="57868" spans="4:4">
      <c r="D57868"/>
    </row>
    <row r="57869" spans="4:4">
      <c r="D57869"/>
    </row>
    <row r="57870" spans="4:4">
      <c r="D57870"/>
    </row>
    <row r="57871" spans="4:4">
      <c r="D57871"/>
    </row>
    <row r="57872" spans="4:4">
      <c r="D57872"/>
    </row>
    <row r="57873" spans="4:4">
      <c r="D57873"/>
    </row>
    <row r="57874" spans="4:4">
      <c r="D57874"/>
    </row>
    <row r="57875" spans="4:4">
      <c r="D57875"/>
    </row>
    <row r="57876" spans="4:4">
      <c r="D57876"/>
    </row>
    <row r="57877" spans="4:4">
      <c r="D57877"/>
    </row>
    <row r="57878" spans="4:4">
      <c r="D57878"/>
    </row>
    <row r="57879" spans="4:4">
      <c r="D57879"/>
    </row>
    <row r="57880" spans="4:4">
      <c r="D57880"/>
    </row>
    <row r="57881" spans="4:4">
      <c r="D57881"/>
    </row>
    <row r="57882" spans="4:4">
      <c r="D57882"/>
    </row>
    <row r="57883" spans="4:4">
      <c r="D57883"/>
    </row>
    <row r="57884" spans="4:4">
      <c r="D57884"/>
    </row>
    <row r="57885" spans="4:4">
      <c r="D57885"/>
    </row>
    <row r="57886" spans="4:4">
      <c r="D57886"/>
    </row>
    <row r="57887" spans="4:4">
      <c r="D57887"/>
    </row>
    <row r="57888" spans="4:4">
      <c r="D57888"/>
    </row>
    <row r="57889" spans="4:4">
      <c r="D57889"/>
    </row>
    <row r="57890" spans="4:4">
      <c r="D57890"/>
    </row>
    <row r="57891" spans="4:4">
      <c r="D57891"/>
    </row>
    <row r="57892" spans="4:4">
      <c r="D57892"/>
    </row>
    <row r="57893" spans="4:4">
      <c r="D57893"/>
    </row>
    <row r="57894" spans="4:4">
      <c r="D57894"/>
    </row>
    <row r="57895" spans="4:4">
      <c r="D57895"/>
    </row>
    <row r="57896" spans="4:4">
      <c r="D57896"/>
    </row>
    <row r="57897" spans="4:4">
      <c r="D57897"/>
    </row>
    <row r="57898" spans="4:4">
      <c r="D57898"/>
    </row>
    <row r="57899" spans="4:4">
      <c r="D57899"/>
    </row>
    <row r="57900" spans="4:4">
      <c r="D57900"/>
    </row>
    <row r="57901" spans="4:4">
      <c r="D57901"/>
    </row>
    <row r="57902" spans="4:4">
      <c r="D57902"/>
    </row>
    <row r="57903" spans="4:4">
      <c r="D57903"/>
    </row>
    <row r="57904" spans="4:4">
      <c r="D57904"/>
    </row>
    <row r="57905" spans="4:4">
      <c r="D57905"/>
    </row>
    <row r="57906" spans="4:4">
      <c r="D57906"/>
    </row>
    <row r="57907" spans="4:4">
      <c r="D57907"/>
    </row>
    <row r="57908" spans="4:4">
      <c r="D57908"/>
    </row>
    <row r="57909" spans="4:4">
      <c r="D57909"/>
    </row>
    <row r="57910" spans="4:4">
      <c r="D57910"/>
    </row>
    <row r="57911" spans="4:4">
      <c r="D57911"/>
    </row>
    <row r="57912" spans="4:4">
      <c r="D57912"/>
    </row>
    <row r="57913" spans="4:4">
      <c r="D57913"/>
    </row>
    <row r="57914" spans="4:4">
      <c r="D57914"/>
    </row>
    <row r="57915" spans="4:4">
      <c r="D57915"/>
    </row>
    <row r="57916" spans="4:4">
      <c r="D57916"/>
    </row>
    <row r="57917" spans="4:4">
      <c r="D57917"/>
    </row>
    <row r="57918" spans="4:4">
      <c r="D57918"/>
    </row>
    <row r="57919" spans="4:4">
      <c r="D57919"/>
    </row>
    <row r="57920" spans="4:4">
      <c r="D57920"/>
    </row>
    <row r="57921" spans="4:4">
      <c r="D57921"/>
    </row>
    <row r="57922" spans="4:4">
      <c r="D57922"/>
    </row>
    <row r="57923" spans="4:4">
      <c r="D57923"/>
    </row>
    <row r="57924" spans="4:4">
      <c r="D57924"/>
    </row>
    <row r="57925" spans="4:4">
      <c r="D57925"/>
    </row>
    <row r="57926" spans="4:4">
      <c r="D57926"/>
    </row>
    <row r="57927" spans="4:4">
      <c r="D57927"/>
    </row>
    <row r="57928" spans="4:4">
      <c r="D57928"/>
    </row>
    <row r="57929" spans="4:4">
      <c r="D57929"/>
    </row>
    <row r="57930" spans="4:4">
      <c r="D57930"/>
    </row>
    <row r="57931" spans="4:4">
      <c r="D57931"/>
    </row>
    <row r="57932" spans="4:4">
      <c r="D57932"/>
    </row>
    <row r="57933" spans="4:4">
      <c r="D57933"/>
    </row>
    <row r="57934" spans="4:4">
      <c r="D57934"/>
    </row>
    <row r="57935" spans="4:4">
      <c r="D57935"/>
    </row>
    <row r="57936" spans="4:4">
      <c r="D57936"/>
    </row>
    <row r="57937" spans="4:4">
      <c r="D57937"/>
    </row>
    <row r="57938" spans="4:4">
      <c r="D57938"/>
    </row>
    <row r="57939" spans="4:4">
      <c r="D57939"/>
    </row>
    <row r="57940" spans="4:4">
      <c r="D57940"/>
    </row>
    <row r="57941" spans="4:4">
      <c r="D57941"/>
    </row>
    <row r="57942" spans="4:4">
      <c r="D57942"/>
    </row>
    <row r="57943" spans="4:4">
      <c r="D57943"/>
    </row>
    <row r="57944" spans="4:4">
      <c r="D57944"/>
    </row>
    <row r="57945" spans="4:4">
      <c r="D57945"/>
    </row>
    <row r="57946" spans="4:4">
      <c r="D57946"/>
    </row>
    <row r="57947" spans="4:4">
      <c r="D57947"/>
    </row>
    <row r="57948" spans="4:4">
      <c r="D57948"/>
    </row>
    <row r="57949" spans="4:4">
      <c r="D57949"/>
    </row>
    <row r="57950" spans="4:4">
      <c r="D57950"/>
    </row>
    <row r="57951" spans="4:4">
      <c r="D57951"/>
    </row>
    <row r="57952" spans="4:4">
      <c r="D57952"/>
    </row>
    <row r="57953" spans="4:4">
      <c r="D57953"/>
    </row>
    <row r="57954" spans="4:4">
      <c r="D57954"/>
    </row>
    <row r="57955" spans="4:4">
      <c r="D57955"/>
    </row>
    <row r="57956" spans="4:4">
      <c r="D57956"/>
    </row>
    <row r="57957" spans="4:4">
      <c r="D57957"/>
    </row>
    <row r="57958" spans="4:4">
      <c r="D57958"/>
    </row>
    <row r="57959" spans="4:4">
      <c r="D57959"/>
    </row>
    <row r="57960" spans="4:4">
      <c r="D57960"/>
    </row>
    <row r="57961" spans="4:4">
      <c r="D57961"/>
    </row>
    <row r="57962" spans="4:4">
      <c r="D57962"/>
    </row>
    <row r="57963" spans="4:4">
      <c r="D57963"/>
    </row>
    <row r="57964" spans="4:4">
      <c r="D57964"/>
    </row>
    <row r="57965" spans="4:4">
      <c r="D57965"/>
    </row>
    <row r="57966" spans="4:4">
      <c r="D57966"/>
    </row>
    <row r="57967" spans="4:4">
      <c r="D57967"/>
    </row>
    <row r="57968" spans="4:4">
      <c r="D57968"/>
    </row>
    <row r="57969" spans="4:4">
      <c r="D57969"/>
    </row>
    <row r="57970" spans="4:4">
      <c r="D57970"/>
    </row>
    <row r="57971" spans="4:4">
      <c r="D57971"/>
    </row>
    <row r="57972" spans="4:4">
      <c r="D57972"/>
    </row>
    <row r="57973" spans="4:4">
      <c r="D57973"/>
    </row>
    <row r="57974" spans="4:4">
      <c r="D57974"/>
    </row>
    <row r="57975" spans="4:4">
      <c r="D57975"/>
    </row>
    <row r="57976" spans="4:4">
      <c r="D57976"/>
    </row>
    <row r="57977" spans="4:4">
      <c r="D57977"/>
    </row>
    <row r="57978" spans="4:4">
      <c r="D57978"/>
    </row>
    <row r="57979" spans="4:4">
      <c r="D57979"/>
    </row>
    <row r="57980" spans="4:4">
      <c r="D57980"/>
    </row>
    <row r="57981" spans="4:4">
      <c r="D57981"/>
    </row>
    <row r="57982" spans="4:4">
      <c r="D57982"/>
    </row>
    <row r="57983" spans="4:4">
      <c r="D57983"/>
    </row>
    <row r="57984" spans="4:4">
      <c r="D57984"/>
    </row>
    <row r="57985" spans="4:4">
      <c r="D57985"/>
    </row>
    <row r="57986" spans="4:4">
      <c r="D57986"/>
    </row>
    <row r="57987" spans="4:4">
      <c r="D57987"/>
    </row>
    <row r="57988" spans="4:4">
      <c r="D57988"/>
    </row>
    <row r="57989" spans="4:4">
      <c r="D57989"/>
    </row>
    <row r="57990" spans="4:4">
      <c r="D57990"/>
    </row>
    <row r="57991" spans="4:4">
      <c r="D57991"/>
    </row>
    <row r="57992" spans="4:4">
      <c r="D57992"/>
    </row>
    <row r="57993" spans="4:4">
      <c r="D57993"/>
    </row>
    <row r="57994" spans="4:4">
      <c r="D57994"/>
    </row>
    <row r="57995" spans="4:4">
      <c r="D57995"/>
    </row>
    <row r="57996" spans="4:4">
      <c r="D57996"/>
    </row>
    <row r="57997" spans="4:4">
      <c r="D57997"/>
    </row>
    <row r="57998" spans="4:4">
      <c r="D57998"/>
    </row>
    <row r="57999" spans="4:4">
      <c r="D57999"/>
    </row>
    <row r="58000" spans="4:4">
      <c r="D58000"/>
    </row>
    <row r="58001" spans="4:4">
      <c r="D58001"/>
    </row>
    <row r="58002" spans="4:4">
      <c r="D58002"/>
    </row>
    <row r="58003" spans="4:4">
      <c r="D58003"/>
    </row>
    <row r="58004" spans="4:4">
      <c r="D58004"/>
    </row>
    <row r="58005" spans="4:4">
      <c r="D58005"/>
    </row>
    <row r="58006" spans="4:4">
      <c r="D58006"/>
    </row>
    <row r="58007" spans="4:4">
      <c r="D58007"/>
    </row>
    <row r="58008" spans="4:4">
      <c r="D58008"/>
    </row>
    <row r="58009" spans="4:4">
      <c r="D58009"/>
    </row>
    <row r="58010" spans="4:4">
      <c r="D58010"/>
    </row>
    <row r="58011" spans="4:4">
      <c r="D58011"/>
    </row>
    <row r="58012" spans="4:4">
      <c r="D58012"/>
    </row>
    <row r="58013" spans="4:4">
      <c r="D58013"/>
    </row>
    <row r="58014" spans="4:4">
      <c r="D58014"/>
    </row>
    <row r="58015" spans="4:4">
      <c r="D58015"/>
    </row>
    <row r="58016" spans="4:4">
      <c r="D58016"/>
    </row>
    <row r="58017" spans="4:4">
      <c r="D58017"/>
    </row>
    <row r="58018" spans="4:4">
      <c r="D58018"/>
    </row>
    <row r="58019" spans="4:4">
      <c r="D58019"/>
    </row>
    <row r="58020" spans="4:4">
      <c r="D58020"/>
    </row>
    <row r="58021" spans="4:4">
      <c r="D58021"/>
    </row>
    <row r="58022" spans="4:4">
      <c r="D58022"/>
    </row>
    <row r="58023" spans="4:4">
      <c r="D58023"/>
    </row>
    <row r="58024" spans="4:4">
      <c r="D58024"/>
    </row>
    <row r="58025" spans="4:4">
      <c r="D58025"/>
    </row>
    <row r="58026" spans="4:4">
      <c r="D58026"/>
    </row>
    <row r="58027" spans="4:4">
      <c r="D58027"/>
    </row>
    <row r="58028" spans="4:4">
      <c r="D58028"/>
    </row>
    <row r="58029" spans="4:4">
      <c r="D58029"/>
    </row>
    <row r="58030" spans="4:4">
      <c r="D58030"/>
    </row>
    <row r="58031" spans="4:4">
      <c r="D58031"/>
    </row>
    <row r="58032" spans="4:4">
      <c r="D58032"/>
    </row>
    <row r="58033" spans="4:4">
      <c r="D58033"/>
    </row>
    <row r="58034" spans="4:4">
      <c r="D58034"/>
    </row>
    <row r="58035" spans="4:4">
      <c r="D58035"/>
    </row>
    <row r="58036" spans="4:4">
      <c r="D58036"/>
    </row>
    <row r="58037" spans="4:4">
      <c r="D58037"/>
    </row>
    <row r="58038" spans="4:4">
      <c r="D58038"/>
    </row>
    <row r="58039" spans="4:4">
      <c r="D58039"/>
    </row>
    <row r="58040" spans="4:4">
      <c r="D58040"/>
    </row>
    <row r="58041" spans="4:4">
      <c r="D58041"/>
    </row>
    <row r="58042" spans="4:4">
      <c r="D58042"/>
    </row>
    <row r="58043" spans="4:4">
      <c r="D58043"/>
    </row>
    <row r="58044" spans="4:4">
      <c r="D58044"/>
    </row>
    <row r="58045" spans="4:4">
      <c r="D58045"/>
    </row>
    <row r="58046" spans="4:4">
      <c r="D58046"/>
    </row>
    <row r="58047" spans="4:4">
      <c r="D58047"/>
    </row>
    <row r="58048" spans="4:4">
      <c r="D58048"/>
    </row>
    <row r="58049" spans="4:4">
      <c r="D58049"/>
    </row>
    <row r="58050" spans="4:4">
      <c r="D58050"/>
    </row>
    <row r="58051" spans="4:4">
      <c r="D58051"/>
    </row>
    <row r="58052" spans="4:4">
      <c r="D58052"/>
    </row>
    <row r="58053" spans="4:4">
      <c r="D58053"/>
    </row>
    <row r="58054" spans="4:4">
      <c r="D58054"/>
    </row>
    <row r="58055" spans="4:4">
      <c r="D58055"/>
    </row>
    <row r="58056" spans="4:4">
      <c r="D58056"/>
    </row>
    <row r="58057" spans="4:4">
      <c r="D58057"/>
    </row>
    <row r="58058" spans="4:4">
      <c r="D58058"/>
    </row>
    <row r="58059" spans="4:4">
      <c r="D58059"/>
    </row>
    <row r="58060" spans="4:4">
      <c r="D58060"/>
    </row>
    <row r="58061" spans="4:4">
      <c r="D58061"/>
    </row>
    <row r="58062" spans="4:4">
      <c r="D58062"/>
    </row>
    <row r="58063" spans="4:4">
      <c r="D58063"/>
    </row>
    <row r="58064" spans="4:4">
      <c r="D58064"/>
    </row>
    <row r="58065" spans="4:4">
      <c r="D58065"/>
    </row>
    <row r="58066" spans="4:4">
      <c r="D58066"/>
    </row>
    <row r="58067" spans="4:4">
      <c r="D58067"/>
    </row>
    <row r="58068" spans="4:4">
      <c r="D58068"/>
    </row>
    <row r="58069" spans="4:4">
      <c r="D58069"/>
    </row>
    <row r="58070" spans="4:4">
      <c r="D58070"/>
    </row>
    <row r="58071" spans="4:4">
      <c r="D58071"/>
    </row>
    <row r="58072" spans="4:4">
      <c r="D58072"/>
    </row>
    <row r="58073" spans="4:4">
      <c r="D58073"/>
    </row>
    <row r="58074" spans="4:4">
      <c r="D58074"/>
    </row>
    <row r="58075" spans="4:4">
      <c r="D58075"/>
    </row>
    <row r="58076" spans="4:4">
      <c r="D58076"/>
    </row>
    <row r="58077" spans="4:4">
      <c r="D58077"/>
    </row>
    <row r="58078" spans="4:4">
      <c r="D58078"/>
    </row>
    <row r="58079" spans="4:4">
      <c r="D58079"/>
    </row>
    <row r="58080" spans="4:4">
      <c r="D58080"/>
    </row>
    <row r="58081" spans="4:4">
      <c r="D58081"/>
    </row>
    <row r="58082" spans="4:4">
      <c r="D58082"/>
    </row>
    <row r="58083" spans="4:4">
      <c r="D58083"/>
    </row>
    <row r="58084" spans="4:4">
      <c r="D58084"/>
    </row>
    <row r="58085" spans="4:4">
      <c r="D58085"/>
    </row>
    <row r="58086" spans="4:4">
      <c r="D58086"/>
    </row>
    <row r="58087" spans="4:4">
      <c r="D58087"/>
    </row>
    <row r="58088" spans="4:4">
      <c r="D58088"/>
    </row>
    <row r="58089" spans="4:4">
      <c r="D58089"/>
    </row>
    <row r="58090" spans="4:4">
      <c r="D58090"/>
    </row>
    <row r="58091" spans="4:4">
      <c r="D58091"/>
    </row>
    <row r="58092" spans="4:4">
      <c r="D58092"/>
    </row>
    <row r="58093" spans="4:4">
      <c r="D58093"/>
    </row>
    <row r="58094" spans="4:4">
      <c r="D58094"/>
    </row>
    <row r="58095" spans="4:4">
      <c r="D58095"/>
    </row>
    <row r="58096" spans="4:4">
      <c r="D58096"/>
    </row>
    <row r="58097" spans="4:4">
      <c r="D58097"/>
    </row>
    <row r="58098" spans="4:4">
      <c r="D58098"/>
    </row>
    <row r="58099" spans="4:4">
      <c r="D58099"/>
    </row>
    <row r="58100" spans="4:4">
      <c r="D58100"/>
    </row>
    <row r="58101" spans="4:4">
      <c r="D58101"/>
    </row>
    <row r="58102" spans="4:4">
      <c r="D58102"/>
    </row>
    <row r="58103" spans="4:4">
      <c r="D58103"/>
    </row>
    <row r="58104" spans="4:4">
      <c r="D58104"/>
    </row>
    <row r="58105" spans="4:4">
      <c r="D58105"/>
    </row>
    <row r="58106" spans="4:4">
      <c r="D58106"/>
    </row>
    <row r="58107" spans="4:4">
      <c r="D58107"/>
    </row>
    <row r="58108" spans="4:4">
      <c r="D58108"/>
    </row>
    <row r="58109" spans="4:4">
      <c r="D58109"/>
    </row>
    <row r="58110" spans="4:4">
      <c r="D58110"/>
    </row>
    <row r="58111" spans="4:4">
      <c r="D58111"/>
    </row>
    <row r="58112" spans="4:4">
      <c r="D58112"/>
    </row>
    <row r="58113" spans="4:4">
      <c r="D58113"/>
    </row>
    <row r="58114" spans="4:4">
      <c r="D58114"/>
    </row>
    <row r="58115" spans="4:4">
      <c r="D58115"/>
    </row>
    <row r="58116" spans="4:4">
      <c r="D58116"/>
    </row>
    <row r="58117" spans="4:4">
      <c r="D58117"/>
    </row>
    <row r="58118" spans="4:4">
      <c r="D58118"/>
    </row>
    <row r="58119" spans="4:4">
      <c r="D58119"/>
    </row>
    <row r="58120" spans="4:4">
      <c r="D58120"/>
    </row>
    <row r="58121" spans="4:4">
      <c r="D58121"/>
    </row>
    <row r="58122" spans="4:4">
      <c r="D58122"/>
    </row>
    <row r="58123" spans="4:4">
      <c r="D58123"/>
    </row>
    <row r="58124" spans="4:4">
      <c r="D58124"/>
    </row>
    <row r="58125" spans="4:4">
      <c r="D58125"/>
    </row>
    <row r="58126" spans="4:4">
      <c r="D58126"/>
    </row>
    <row r="58127" spans="4:4">
      <c r="D58127"/>
    </row>
    <row r="58128" spans="4:4">
      <c r="D58128"/>
    </row>
    <row r="58129" spans="4:4">
      <c r="D58129"/>
    </row>
    <row r="58130" spans="4:4">
      <c r="D58130"/>
    </row>
    <row r="58131" spans="4:4">
      <c r="D58131"/>
    </row>
    <row r="58132" spans="4:4">
      <c r="D58132"/>
    </row>
    <row r="58133" spans="4:4">
      <c r="D58133"/>
    </row>
    <row r="58134" spans="4:4">
      <c r="D58134"/>
    </row>
    <row r="58135" spans="4:4">
      <c r="D58135"/>
    </row>
    <row r="58136" spans="4:4">
      <c r="D58136"/>
    </row>
    <row r="58137" spans="4:4">
      <c r="D58137"/>
    </row>
    <row r="58138" spans="4:4">
      <c r="D58138"/>
    </row>
    <row r="58139" spans="4:4">
      <c r="D58139"/>
    </row>
    <row r="58140" spans="4:4">
      <c r="D58140"/>
    </row>
    <row r="58141" spans="4:4">
      <c r="D58141"/>
    </row>
    <row r="58142" spans="4:4">
      <c r="D58142"/>
    </row>
    <row r="58143" spans="4:4">
      <c r="D58143"/>
    </row>
    <row r="58144" spans="4:4">
      <c r="D58144"/>
    </row>
    <row r="58145" spans="4:4">
      <c r="D58145"/>
    </row>
    <row r="58146" spans="4:4">
      <c r="D58146"/>
    </row>
    <row r="58147" spans="4:4">
      <c r="D58147"/>
    </row>
    <row r="58148" spans="4:4">
      <c r="D58148"/>
    </row>
    <row r="58149" spans="4:4">
      <c r="D58149"/>
    </row>
    <row r="58150" spans="4:4">
      <c r="D58150"/>
    </row>
    <row r="58151" spans="4:4">
      <c r="D58151"/>
    </row>
    <row r="58152" spans="4:4">
      <c r="D58152"/>
    </row>
    <row r="58153" spans="4:4">
      <c r="D58153"/>
    </row>
    <row r="58154" spans="4:4">
      <c r="D58154"/>
    </row>
    <row r="58155" spans="4:4">
      <c r="D58155"/>
    </row>
    <row r="58156" spans="4:4">
      <c r="D58156"/>
    </row>
    <row r="58157" spans="4:4">
      <c r="D58157"/>
    </row>
    <row r="58158" spans="4:4">
      <c r="D58158"/>
    </row>
    <row r="58159" spans="4:4">
      <c r="D58159"/>
    </row>
    <row r="58160" spans="4:4">
      <c r="D58160"/>
    </row>
    <row r="58161" spans="4:4">
      <c r="D58161"/>
    </row>
    <row r="58162" spans="4:4">
      <c r="D58162"/>
    </row>
    <row r="58163" spans="4:4">
      <c r="D58163"/>
    </row>
    <row r="58164" spans="4:4">
      <c r="D58164"/>
    </row>
    <row r="58165" spans="4:4">
      <c r="D58165"/>
    </row>
    <row r="58166" spans="4:4">
      <c r="D58166"/>
    </row>
    <row r="58167" spans="4:4">
      <c r="D58167"/>
    </row>
    <row r="58168" spans="4:4">
      <c r="D58168"/>
    </row>
    <row r="58169" spans="4:4">
      <c r="D58169"/>
    </row>
    <row r="58170" spans="4:4">
      <c r="D58170"/>
    </row>
    <row r="58171" spans="4:4">
      <c r="D58171"/>
    </row>
    <row r="58172" spans="4:4">
      <c r="D58172"/>
    </row>
    <row r="58173" spans="4:4">
      <c r="D58173"/>
    </row>
    <row r="58174" spans="4:4">
      <c r="D58174"/>
    </row>
    <row r="58175" spans="4:4">
      <c r="D58175"/>
    </row>
    <row r="58176" spans="4:4">
      <c r="D58176"/>
    </row>
    <row r="58177" spans="4:4">
      <c r="D58177"/>
    </row>
    <row r="58178" spans="4:4">
      <c r="D58178"/>
    </row>
    <row r="58179" spans="4:4">
      <c r="D58179"/>
    </row>
    <row r="58180" spans="4:4">
      <c r="D58180"/>
    </row>
    <row r="58181" spans="4:4">
      <c r="D58181"/>
    </row>
    <row r="58182" spans="4:4">
      <c r="D58182"/>
    </row>
    <row r="58183" spans="4:4">
      <c r="D58183"/>
    </row>
    <row r="58184" spans="4:4">
      <c r="D58184"/>
    </row>
    <row r="58185" spans="4:4">
      <c r="D58185"/>
    </row>
    <row r="58186" spans="4:4">
      <c r="D58186"/>
    </row>
    <row r="58187" spans="4:4">
      <c r="D58187"/>
    </row>
    <row r="58188" spans="4:4">
      <c r="D58188"/>
    </row>
    <row r="58189" spans="4:4">
      <c r="D58189"/>
    </row>
    <row r="58190" spans="4:4">
      <c r="D58190"/>
    </row>
    <row r="58191" spans="4:4">
      <c r="D58191"/>
    </row>
    <row r="58192" spans="4:4">
      <c r="D58192"/>
    </row>
    <row r="58193" spans="4:4">
      <c r="D58193"/>
    </row>
    <row r="58194" spans="4:4">
      <c r="D58194"/>
    </row>
    <row r="58195" spans="4:4">
      <c r="D58195"/>
    </row>
    <row r="58196" spans="4:4">
      <c r="D58196"/>
    </row>
    <row r="58197" spans="4:4">
      <c r="D58197"/>
    </row>
    <row r="58198" spans="4:4">
      <c r="D58198"/>
    </row>
    <row r="58199" spans="4:4">
      <c r="D58199"/>
    </row>
    <row r="58200" spans="4:4">
      <c r="D58200"/>
    </row>
    <row r="58201" spans="4:4">
      <c r="D58201"/>
    </row>
    <row r="58202" spans="4:4">
      <c r="D58202"/>
    </row>
    <row r="58203" spans="4:4">
      <c r="D58203"/>
    </row>
    <row r="58204" spans="4:4">
      <c r="D58204"/>
    </row>
    <row r="58205" spans="4:4">
      <c r="D58205"/>
    </row>
    <row r="58206" spans="4:4">
      <c r="D58206"/>
    </row>
    <row r="58207" spans="4:4">
      <c r="D58207"/>
    </row>
    <row r="58208" spans="4:4">
      <c r="D58208"/>
    </row>
    <row r="58209" spans="4:4">
      <c r="D58209"/>
    </row>
    <row r="58210" spans="4:4">
      <c r="D58210"/>
    </row>
    <row r="58211" spans="4:4">
      <c r="D58211"/>
    </row>
    <row r="58212" spans="4:4">
      <c r="D58212"/>
    </row>
    <row r="58213" spans="4:4">
      <c r="D58213"/>
    </row>
    <row r="58214" spans="4:4">
      <c r="D58214"/>
    </row>
    <row r="58215" spans="4:4">
      <c r="D58215"/>
    </row>
    <row r="58216" spans="4:4">
      <c r="D58216"/>
    </row>
    <row r="58217" spans="4:4">
      <c r="D58217"/>
    </row>
    <row r="58218" spans="4:4">
      <c r="D58218"/>
    </row>
    <row r="58219" spans="4:4">
      <c r="D58219"/>
    </row>
    <row r="58220" spans="4:4">
      <c r="D58220"/>
    </row>
    <row r="58221" spans="4:4">
      <c r="D58221"/>
    </row>
    <row r="58222" spans="4:4">
      <c r="D58222"/>
    </row>
    <row r="58223" spans="4:4">
      <c r="D58223"/>
    </row>
    <row r="58224" spans="4:4">
      <c r="D58224"/>
    </row>
    <row r="58225" spans="4:4">
      <c r="D58225"/>
    </row>
    <row r="58226" spans="4:4">
      <c r="D58226"/>
    </row>
    <row r="58227" spans="4:4">
      <c r="D58227"/>
    </row>
    <row r="58228" spans="4:4">
      <c r="D58228"/>
    </row>
    <row r="58229" spans="4:4">
      <c r="D58229"/>
    </row>
    <row r="58230" spans="4:4">
      <c r="D58230"/>
    </row>
    <row r="58231" spans="4:4">
      <c r="D58231"/>
    </row>
    <row r="58232" spans="4:4">
      <c r="D58232"/>
    </row>
    <row r="58233" spans="4:4">
      <c r="D58233"/>
    </row>
    <row r="58234" spans="4:4">
      <c r="D58234"/>
    </row>
    <row r="58235" spans="4:4">
      <c r="D58235"/>
    </row>
    <row r="58236" spans="4:4">
      <c r="D58236"/>
    </row>
    <row r="58237" spans="4:4">
      <c r="D58237"/>
    </row>
    <row r="58238" spans="4:4">
      <c r="D58238"/>
    </row>
    <row r="58239" spans="4:4">
      <c r="D58239"/>
    </row>
    <row r="58240" spans="4:4">
      <c r="D58240"/>
    </row>
    <row r="58241" spans="4:4">
      <c r="D58241"/>
    </row>
    <row r="58242" spans="4:4">
      <c r="D58242"/>
    </row>
    <row r="58243" spans="4:4">
      <c r="D58243"/>
    </row>
    <row r="58244" spans="4:4">
      <c r="D58244"/>
    </row>
    <row r="58245" spans="4:4">
      <c r="D58245"/>
    </row>
    <row r="58246" spans="4:4">
      <c r="D58246"/>
    </row>
    <row r="58247" spans="4:4">
      <c r="D58247"/>
    </row>
    <row r="58248" spans="4:4">
      <c r="D58248"/>
    </row>
    <row r="58249" spans="4:4">
      <c r="D58249"/>
    </row>
    <row r="58250" spans="4:4">
      <c r="D58250"/>
    </row>
    <row r="58251" spans="4:4">
      <c r="D58251"/>
    </row>
    <row r="58252" spans="4:4">
      <c r="D58252"/>
    </row>
    <row r="58253" spans="4:4">
      <c r="D58253"/>
    </row>
    <row r="58254" spans="4:4">
      <c r="D58254"/>
    </row>
    <row r="58255" spans="4:4">
      <c r="D58255"/>
    </row>
    <row r="58256" spans="4:4">
      <c r="D58256"/>
    </row>
    <row r="58257" spans="4:4">
      <c r="D58257"/>
    </row>
    <row r="58258" spans="4:4">
      <c r="D58258"/>
    </row>
    <row r="58259" spans="4:4">
      <c r="D58259"/>
    </row>
    <row r="58260" spans="4:4">
      <c r="D58260"/>
    </row>
    <row r="58261" spans="4:4">
      <c r="D58261"/>
    </row>
    <row r="58262" spans="4:4">
      <c r="D58262"/>
    </row>
    <row r="58263" spans="4:4">
      <c r="D58263"/>
    </row>
    <row r="58264" spans="4:4">
      <c r="D58264"/>
    </row>
    <row r="58265" spans="4:4">
      <c r="D58265"/>
    </row>
    <row r="58266" spans="4:4">
      <c r="D58266"/>
    </row>
    <row r="58267" spans="4:4">
      <c r="D58267"/>
    </row>
    <row r="58268" spans="4:4">
      <c r="D58268"/>
    </row>
    <row r="58269" spans="4:4">
      <c r="D58269"/>
    </row>
    <row r="58270" spans="4:4">
      <c r="D58270"/>
    </row>
    <row r="58271" spans="4:4">
      <c r="D58271"/>
    </row>
    <row r="58272" spans="4:4">
      <c r="D58272"/>
    </row>
    <row r="58273" spans="4:4">
      <c r="D58273"/>
    </row>
    <row r="58274" spans="4:4">
      <c r="D58274"/>
    </row>
    <row r="58275" spans="4:4">
      <c r="D58275"/>
    </row>
    <row r="58276" spans="4:4">
      <c r="D58276"/>
    </row>
    <row r="58277" spans="4:4">
      <c r="D58277"/>
    </row>
    <row r="58278" spans="4:4">
      <c r="D58278"/>
    </row>
    <row r="58279" spans="4:4">
      <c r="D58279"/>
    </row>
    <row r="58280" spans="4:4">
      <c r="D58280"/>
    </row>
    <row r="58281" spans="4:4">
      <c r="D58281"/>
    </row>
    <row r="58282" spans="4:4">
      <c r="D58282"/>
    </row>
    <row r="58283" spans="4:4">
      <c r="D58283"/>
    </row>
    <row r="58284" spans="4:4">
      <c r="D58284"/>
    </row>
    <row r="58285" spans="4:4">
      <c r="D58285"/>
    </row>
    <row r="58286" spans="4:4">
      <c r="D58286"/>
    </row>
    <row r="58287" spans="4:4">
      <c r="D58287"/>
    </row>
    <row r="58288" spans="4:4">
      <c r="D58288"/>
    </row>
    <row r="58289" spans="4:4">
      <c r="D58289"/>
    </row>
    <row r="58290" spans="4:4">
      <c r="D58290"/>
    </row>
    <row r="58291" spans="4:4">
      <c r="D58291"/>
    </row>
    <row r="58292" spans="4:4">
      <c r="D58292"/>
    </row>
    <row r="58293" spans="4:4">
      <c r="D58293"/>
    </row>
    <row r="58294" spans="4:4">
      <c r="D58294"/>
    </row>
    <row r="58295" spans="4:4">
      <c r="D58295"/>
    </row>
    <row r="58296" spans="4:4">
      <c r="D58296"/>
    </row>
    <row r="58297" spans="4:4">
      <c r="D58297"/>
    </row>
    <row r="58298" spans="4:4">
      <c r="D58298"/>
    </row>
    <row r="58299" spans="4:4">
      <c r="D58299"/>
    </row>
    <row r="58300" spans="4:4">
      <c r="D58300"/>
    </row>
    <row r="58301" spans="4:4">
      <c r="D58301"/>
    </row>
    <row r="58302" spans="4:4">
      <c r="D58302"/>
    </row>
    <row r="58303" spans="4:4">
      <c r="D58303"/>
    </row>
    <row r="58304" spans="4:4">
      <c r="D58304"/>
    </row>
    <row r="58305" spans="4:4">
      <c r="D58305"/>
    </row>
    <row r="58306" spans="4:4">
      <c r="D58306"/>
    </row>
    <row r="58307" spans="4:4">
      <c r="D58307"/>
    </row>
    <row r="58308" spans="4:4">
      <c r="D58308"/>
    </row>
    <row r="58309" spans="4:4">
      <c r="D58309"/>
    </row>
    <row r="58310" spans="4:4">
      <c r="D58310"/>
    </row>
    <row r="58311" spans="4:4">
      <c r="D58311"/>
    </row>
    <row r="58312" spans="4:4">
      <c r="D58312"/>
    </row>
    <row r="58313" spans="4:4">
      <c r="D58313"/>
    </row>
    <row r="58314" spans="4:4">
      <c r="D58314"/>
    </row>
    <row r="58315" spans="4:4">
      <c r="D58315"/>
    </row>
    <row r="58316" spans="4:4">
      <c r="D58316"/>
    </row>
    <row r="58317" spans="4:4">
      <c r="D58317"/>
    </row>
    <row r="58318" spans="4:4">
      <c r="D58318"/>
    </row>
    <row r="58319" spans="4:4">
      <c r="D58319"/>
    </row>
    <row r="58320" spans="4:4">
      <c r="D58320"/>
    </row>
    <row r="58321" spans="4:4">
      <c r="D58321"/>
    </row>
    <row r="58322" spans="4:4">
      <c r="D58322"/>
    </row>
    <row r="58323" spans="4:4">
      <c r="D58323"/>
    </row>
    <row r="58324" spans="4:4">
      <c r="D58324"/>
    </row>
    <row r="58325" spans="4:4">
      <c r="D58325"/>
    </row>
    <row r="58326" spans="4:4">
      <c r="D58326"/>
    </row>
    <row r="58327" spans="4:4">
      <c r="D58327"/>
    </row>
    <row r="58328" spans="4:4">
      <c r="D58328"/>
    </row>
    <row r="58329" spans="4:4">
      <c r="D58329"/>
    </row>
    <row r="58330" spans="4:4">
      <c r="D58330"/>
    </row>
    <row r="58331" spans="4:4">
      <c r="D58331"/>
    </row>
    <row r="58332" spans="4:4">
      <c r="D58332"/>
    </row>
    <row r="58333" spans="4:4">
      <c r="D58333"/>
    </row>
    <row r="58334" spans="4:4">
      <c r="D58334"/>
    </row>
    <row r="58335" spans="4:4">
      <c r="D58335"/>
    </row>
    <row r="58336" spans="4:4">
      <c r="D58336"/>
    </row>
    <row r="58337" spans="4:4">
      <c r="D58337"/>
    </row>
    <row r="58338" spans="4:4">
      <c r="D58338"/>
    </row>
    <row r="58339" spans="4:4">
      <c r="D58339"/>
    </row>
    <row r="58340" spans="4:4">
      <c r="D58340"/>
    </row>
    <row r="58341" spans="4:4">
      <c r="D58341"/>
    </row>
    <row r="58342" spans="4:4">
      <c r="D58342"/>
    </row>
    <row r="58343" spans="4:4">
      <c r="D58343"/>
    </row>
    <row r="58344" spans="4:4">
      <c r="D58344"/>
    </row>
    <row r="58345" spans="4:4">
      <c r="D58345"/>
    </row>
    <row r="58346" spans="4:4">
      <c r="D58346"/>
    </row>
    <row r="58347" spans="4:4">
      <c r="D58347"/>
    </row>
    <row r="58348" spans="4:4">
      <c r="D58348"/>
    </row>
    <row r="58349" spans="4:4">
      <c r="D58349"/>
    </row>
    <row r="58350" spans="4:4">
      <c r="D58350"/>
    </row>
    <row r="58351" spans="4:4">
      <c r="D58351"/>
    </row>
    <row r="58352" spans="4:4">
      <c r="D58352"/>
    </row>
    <row r="58353" spans="4:4">
      <c r="D58353"/>
    </row>
    <row r="58354" spans="4:4">
      <c r="D58354"/>
    </row>
    <row r="58355" spans="4:4">
      <c r="D58355"/>
    </row>
    <row r="58356" spans="4:4">
      <c r="D58356"/>
    </row>
    <row r="58357" spans="4:4">
      <c r="D58357"/>
    </row>
    <row r="58358" spans="4:4">
      <c r="D58358"/>
    </row>
    <row r="58359" spans="4:4">
      <c r="D58359"/>
    </row>
    <row r="58360" spans="4:4">
      <c r="D58360"/>
    </row>
    <row r="58361" spans="4:4">
      <c r="D58361"/>
    </row>
    <row r="58362" spans="4:4">
      <c r="D58362"/>
    </row>
    <row r="58363" spans="4:4">
      <c r="D58363"/>
    </row>
    <row r="58364" spans="4:4">
      <c r="D58364"/>
    </row>
    <row r="58365" spans="4:4">
      <c r="D58365"/>
    </row>
    <row r="58366" spans="4:4">
      <c r="D58366"/>
    </row>
    <row r="58367" spans="4:4">
      <c r="D58367"/>
    </row>
    <row r="58368" spans="4:4">
      <c r="D58368"/>
    </row>
    <row r="58369" spans="4:4">
      <c r="D58369"/>
    </row>
    <row r="58370" spans="4:4">
      <c r="D58370"/>
    </row>
    <row r="58371" spans="4:4">
      <c r="D58371"/>
    </row>
    <row r="58372" spans="4:4">
      <c r="D58372"/>
    </row>
    <row r="58373" spans="4:4">
      <c r="D58373"/>
    </row>
    <row r="58374" spans="4:4">
      <c r="D58374"/>
    </row>
    <row r="58375" spans="4:4">
      <c r="D58375"/>
    </row>
    <row r="58376" spans="4:4">
      <c r="D58376"/>
    </row>
    <row r="58377" spans="4:4">
      <c r="D58377"/>
    </row>
    <row r="58378" spans="4:4">
      <c r="D58378"/>
    </row>
    <row r="58379" spans="4:4">
      <c r="D58379"/>
    </row>
    <row r="58380" spans="4:4">
      <c r="D58380"/>
    </row>
    <row r="58381" spans="4:4">
      <c r="D58381"/>
    </row>
    <row r="58382" spans="4:4">
      <c r="D58382"/>
    </row>
    <row r="58383" spans="4:4">
      <c r="D58383"/>
    </row>
    <row r="58384" spans="4:4">
      <c r="D58384"/>
    </row>
    <row r="58385" spans="4:4">
      <c r="D58385"/>
    </row>
    <row r="58386" spans="4:4">
      <c r="D58386"/>
    </row>
    <row r="58387" spans="4:4">
      <c r="D58387"/>
    </row>
    <row r="58388" spans="4:4">
      <c r="D58388"/>
    </row>
    <row r="58389" spans="4:4">
      <c r="D58389"/>
    </row>
    <row r="58390" spans="4:4">
      <c r="D58390"/>
    </row>
    <row r="58391" spans="4:4">
      <c r="D58391"/>
    </row>
    <row r="58392" spans="4:4">
      <c r="D58392"/>
    </row>
    <row r="58393" spans="4:4">
      <c r="D58393"/>
    </row>
    <row r="58394" spans="4:4">
      <c r="D58394"/>
    </row>
    <row r="58395" spans="4:4">
      <c r="D58395"/>
    </row>
    <row r="58396" spans="4:4">
      <c r="D58396"/>
    </row>
    <row r="58397" spans="4:4">
      <c r="D58397"/>
    </row>
    <row r="58398" spans="4:4">
      <c r="D58398"/>
    </row>
    <row r="58399" spans="4:4">
      <c r="D58399"/>
    </row>
    <row r="58400" spans="4:4">
      <c r="D58400"/>
    </row>
    <row r="58401" spans="4:4">
      <c r="D58401"/>
    </row>
    <row r="58402" spans="4:4">
      <c r="D58402"/>
    </row>
    <row r="58403" spans="4:4">
      <c r="D58403"/>
    </row>
    <row r="58404" spans="4:4">
      <c r="D58404"/>
    </row>
    <row r="58405" spans="4:4">
      <c r="D58405"/>
    </row>
    <row r="58406" spans="4:4">
      <c r="D58406"/>
    </row>
    <row r="58407" spans="4:4">
      <c r="D58407"/>
    </row>
    <row r="58408" spans="4:4">
      <c r="D58408"/>
    </row>
    <row r="58409" spans="4:4">
      <c r="D58409"/>
    </row>
    <row r="58410" spans="4:4">
      <c r="D58410"/>
    </row>
    <row r="58411" spans="4:4">
      <c r="D58411"/>
    </row>
    <row r="58412" spans="4:4">
      <c r="D58412"/>
    </row>
    <row r="58413" spans="4:4">
      <c r="D58413"/>
    </row>
    <row r="58414" spans="4:4">
      <c r="D58414"/>
    </row>
    <row r="58415" spans="4:4">
      <c r="D58415"/>
    </row>
    <row r="58416" spans="4:4">
      <c r="D58416"/>
    </row>
    <row r="58417" spans="4:4">
      <c r="D58417"/>
    </row>
    <row r="58418" spans="4:4">
      <c r="D58418"/>
    </row>
    <row r="58419" spans="4:4">
      <c r="D58419"/>
    </row>
    <row r="58420" spans="4:4">
      <c r="D58420"/>
    </row>
    <row r="58421" spans="4:4">
      <c r="D58421"/>
    </row>
    <row r="58422" spans="4:4">
      <c r="D58422"/>
    </row>
    <row r="58423" spans="4:4">
      <c r="D58423"/>
    </row>
    <row r="58424" spans="4:4">
      <c r="D58424"/>
    </row>
    <row r="58425" spans="4:4">
      <c r="D58425"/>
    </row>
    <row r="58426" spans="4:4">
      <c r="D58426"/>
    </row>
    <row r="58427" spans="4:4">
      <c r="D58427"/>
    </row>
    <row r="58428" spans="4:4">
      <c r="D58428"/>
    </row>
    <row r="58429" spans="4:4">
      <c r="D58429"/>
    </row>
    <row r="58430" spans="4:4">
      <c r="D58430"/>
    </row>
    <row r="58431" spans="4:4">
      <c r="D58431"/>
    </row>
    <row r="58432" spans="4:4">
      <c r="D58432"/>
    </row>
    <row r="58433" spans="4:4">
      <c r="D58433"/>
    </row>
    <row r="58434" spans="4:4">
      <c r="D58434"/>
    </row>
    <row r="58435" spans="4:4">
      <c r="D58435"/>
    </row>
    <row r="58436" spans="4:4">
      <c r="D58436"/>
    </row>
    <row r="58437" spans="4:4">
      <c r="D58437"/>
    </row>
    <row r="58438" spans="4:4">
      <c r="D58438"/>
    </row>
    <row r="58439" spans="4:4">
      <c r="D58439"/>
    </row>
    <row r="58440" spans="4:4">
      <c r="D58440"/>
    </row>
    <row r="58441" spans="4:4">
      <c r="D58441"/>
    </row>
    <row r="58442" spans="4:4">
      <c r="D58442"/>
    </row>
    <row r="58443" spans="4:4">
      <c r="D58443"/>
    </row>
    <row r="58444" spans="4:4">
      <c r="D58444"/>
    </row>
    <row r="58445" spans="4:4">
      <c r="D58445"/>
    </row>
    <row r="58446" spans="4:4">
      <c r="D58446"/>
    </row>
    <row r="58447" spans="4:4">
      <c r="D58447"/>
    </row>
    <row r="58448" spans="4:4">
      <c r="D58448"/>
    </row>
    <row r="58449" spans="4:4">
      <c r="D58449"/>
    </row>
    <row r="58450" spans="4:4">
      <c r="D58450"/>
    </row>
    <row r="58451" spans="4:4">
      <c r="D58451"/>
    </row>
    <row r="58452" spans="4:4">
      <c r="D58452"/>
    </row>
    <row r="58453" spans="4:4">
      <c r="D58453"/>
    </row>
    <row r="58454" spans="4:4">
      <c r="D58454"/>
    </row>
    <row r="58455" spans="4:4">
      <c r="D58455"/>
    </row>
    <row r="58456" spans="4:4">
      <c r="D58456"/>
    </row>
    <row r="58457" spans="4:4">
      <c r="D58457"/>
    </row>
    <row r="58458" spans="4:4">
      <c r="D58458"/>
    </row>
    <row r="58459" spans="4:4">
      <c r="D58459"/>
    </row>
    <row r="58460" spans="4:4">
      <c r="D58460"/>
    </row>
    <row r="58461" spans="4:4">
      <c r="D58461"/>
    </row>
    <row r="58462" spans="4:4">
      <c r="D58462"/>
    </row>
    <row r="58463" spans="4:4">
      <c r="D58463"/>
    </row>
    <row r="58464" spans="4:4">
      <c r="D58464"/>
    </row>
    <row r="58465" spans="4:4">
      <c r="D58465"/>
    </row>
    <row r="58466" spans="4:4">
      <c r="D58466"/>
    </row>
    <row r="58467" spans="4:4">
      <c r="D58467"/>
    </row>
    <row r="58468" spans="4:4">
      <c r="D58468"/>
    </row>
    <row r="58469" spans="4:4">
      <c r="D58469"/>
    </row>
    <row r="58470" spans="4:4">
      <c r="D58470"/>
    </row>
    <row r="58471" spans="4:4">
      <c r="D58471"/>
    </row>
    <row r="58472" spans="4:4">
      <c r="D58472"/>
    </row>
    <row r="58473" spans="4:4">
      <c r="D58473"/>
    </row>
    <row r="58474" spans="4:4">
      <c r="D58474"/>
    </row>
    <row r="58475" spans="4:4">
      <c r="D58475"/>
    </row>
    <row r="58476" spans="4:4">
      <c r="D58476"/>
    </row>
    <row r="58477" spans="4:4">
      <c r="D58477"/>
    </row>
    <row r="58478" spans="4:4">
      <c r="D58478"/>
    </row>
    <row r="58479" spans="4:4">
      <c r="D58479"/>
    </row>
    <row r="58480" spans="4:4">
      <c r="D58480"/>
    </row>
    <row r="58481" spans="4:4">
      <c r="D58481"/>
    </row>
    <row r="58482" spans="4:4">
      <c r="D58482"/>
    </row>
    <row r="58483" spans="4:4">
      <c r="D58483"/>
    </row>
    <row r="58484" spans="4:4">
      <c r="D58484"/>
    </row>
    <row r="58485" spans="4:4">
      <c r="D58485"/>
    </row>
    <row r="58486" spans="4:4">
      <c r="D58486"/>
    </row>
    <row r="58487" spans="4:4">
      <c r="D58487"/>
    </row>
    <row r="58488" spans="4:4">
      <c r="D58488"/>
    </row>
    <row r="58489" spans="4:4">
      <c r="D58489"/>
    </row>
    <row r="58490" spans="4:4">
      <c r="D58490"/>
    </row>
    <row r="58491" spans="4:4">
      <c r="D58491"/>
    </row>
    <row r="58492" spans="4:4">
      <c r="D58492"/>
    </row>
    <row r="58493" spans="4:4">
      <c r="D58493"/>
    </row>
    <row r="58494" spans="4:4">
      <c r="D58494"/>
    </row>
    <row r="58495" spans="4:4">
      <c r="D58495"/>
    </row>
    <row r="58496" spans="4:4">
      <c r="D58496"/>
    </row>
    <row r="58497" spans="4:4">
      <c r="D58497"/>
    </row>
    <row r="58498" spans="4:4">
      <c r="D58498"/>
    </row>
    <row r="58499" spans="4:4">
      <c r="D58499"/>
    </row>
    <row r="58500" spans="4:4">
      <c r="D58500"/>
    </row>
    <row r="58501" spans="4:4">
      <c r="D58501"/>
    </row>
    <row r="58502" spans="4:4">
      <c r="D58502"/>
    </row>
    <row r="58503" spans="4:4">
      <c r="D58503"/>
    </row>
    <row r="58504" spans="4:4">
      <c r="D58504"/>
    </row>
    <row r="58505" spans="4:4">
      <c r="D58505"/>
    </row>
    <row r="58506" spans="4:4">
      <c r="D58506"/>
    </row>
    <row r="58507" spans="4:4">
      <c r="D58507"/>
    </row>
    <row r="58508" spans="4:4">
      <c r="D58508"/>
    </row>
    <row r="58509" spans="4:4">
      <c r="D58509"/>
    </row>
    <row r="58510" spans="4:4">
      <c r="D58510"/>
    </row>
    <row r="58511" spans="4:4">
      <c r="D58511"/>
    </row>
    <row r="58512" spans="4:4">
      <c r="D58512"/>
    </row>
    <row r="58513" spans="4:4">
      <c r="D58513"/>
    </row>
    <row r="58514" spans="4:4">
      <c r="D58514"/>
    </row>
    <row r="58515" spans="4:4">
      <c r="D58515"/>
    </row>
    <row r="58516" spans="4:4">
      <c r="D58516"/>
    </row>
    <row r="58517" spans="4:4">
      <c r="D58517"/>
    </row>
    <row r="58518" spans="4:4">
      <c r="D58518"/>
    </row>
    <row r="58519" spans="4:4">
      <c r="D58519"/>
    </row>
    <row r="58520" spans="4:4">
      <c r="D58520"/>
    </row>
    <row r="58521" spans="4:4">
      <c r="D58521"/>
    </row>
    <row r="58522" spans="4:4">
      <c r="D58522"/>
    </row>
    <row r="58523" spans="4:4">
      <c r="D58523"/>
    </row>
    <row r="58524" spans="4:4">
      <c r="D58524"/>
    </row>
    <row r="58525" spans="4:4">
      <c r="D58525"/>
    </row>
    <row r="58526" spans="4:4">
      <c r="D58526"/>
    </row>
    <row r="58527" spans="4:4">
      <c r="D58527"/>
    </row>
    <row r="58528" spans="4:4">
      <c r="D58528"/>
    </row>
    <row r="58529" spans="4:4">
      <c r="D58529"/>
    </row>
    <row r="58530" spans="4:4">
      <c r="D58530"/>
    </row>
    <row r="58531" spans="4:4">
      <c r="D58531"/>
    </row>
    <row r="58532" spans="4:4">
      <c r="D58532"/>
    </row>
    <row r="58533" spans="4:4">
      <c r="D58533"/>
    </row>
    <row r="58534" spans="4:4">
      <c r="D58534"/>
    </row>
    <row r="58535" spans="4:4">
      <c r="D58535"/>
    </row>
    <row r="58536" spans="4:4">
      <c r="D58536"/>
    </row>
    <row r="58537" spans="4:4">
      <c r="D58537"/>
    </row>
    <row r="58538" spans="4:4">
      <c r="D58538"/>
    </row>
    <row r="58539" spans="4:4">
      <c r="D58539"/>
    </row>
    <row r="58540" spans="4:4">
      <c r="D58540"/>
    </row>
    <row r="58541" spans="4:4">
      <c r="D58541"/>
    </row>
    <row r="58542" spans="4:4">
      <c r="D58542"/>
    </row>
    <row r="58543" spans="4:4">
      <c r="D58543"/>
    </row>
    <row r="58544" spans="4:4">
      <c r="D58544"/>
    </row>
    <row r="58545" spans="4:4">
      <c r="D58545"/>
    </row>
    <row r="58546" spans="4:4">
      <c r="D58546"/>
    </row>
    <row r="58547" spans="4:4">
      <c r="D58547"/>
    </row>
    <row r="58548" spans="4:4">
      <c r="D58548"/>
    </row>
    <row r="58549" spans="4:4">
      <c r="D58549"/>
    </row>
    <row r="58550" spans="4:4">
      <c r="D58550"/>
    </row>
    <row r="58551" spans="4:4">
      <c r="D58551"/>
    </row>
    <row r="58552" spans="4:4">
      <c r="D58552"/>
    </row>
    <row r="58553" spans="4:4">
      <c r="D58553"/>
    </row>
    <row r="58554" spans="4:4">
      <c r="D58554"/>
    </row>
    <row r="58555" spans="4:4">
      <c r="D58555"/>
    </row>
    <row r="58556" spans="4:4">
      <c r="D58556"/>
    </row>
    <row r="58557" spans="4:4">
      <c r="D58557"/>
    </row>
    <row r="58558" spans="4:4">
      <c r="D58558"/>
    </row>
    <row r="58559" spans="4:4">
      <c r="D58559"/>
    </row>
    <row r="58560" spans="4:4">
      <c r="D58560"/>
    </row>
    <row r="58561" spans="4:4">
      <c r="D58561"/>
    </row>
    <row r="58562" spans="4:4">
      <c r="D58562"/>
    </row>
    <row r="58563" spans="4:4">
      <c r="D58563"/>
    </row>
    <row r="58564" spans="4:4">
      <c r="D58564"/>
    </row>
    <row r="58565" spans="4:4">
      <c r="D58565"/>
    </row>
    <row r="58566" spans="4:4">
      <c r="D58566"/>
    </row>
    <row r="58567" spans="4:4">
      <c r="D58567"/>
    </row>
    <row r="58568" spans="4:4">
      <c r="D58568"/>
    </row>
    <row r="58569" spans="4:4">
      <c r="D58569"/>
    </row>
    <row r="58570" spans="4:4">
      <c r="D58570"/>
    </row>
    <row r="58571" spans="4:4">
      <c r="D58571"/>
    </row>
    <row r="58572" spans="4:4">
      <c r="D58572"/>
    </row>
    <row r="58573" spans="4:4">
      <c r="D58573"/>
    </row>
    <row r="58574" spans="4:4">
      <c r="D58574"/>
    </row>
    <row r="58575" spans="4:4">
      <c r="D58575"/>
    </row>
    <row r="58576" spans="4:4">
      <c r="D58576"/>
    </row>
    <row r="58577" spans="4:4">
      <c r="D58577"/>
    </row>
    <row r="58578" spans="4:4">
      <c r="D58578"/>
    </row>
    <row r="58579" spans="4:4">
      <c r="D58579"/>
    </row>
    <row r="58580" spans="4:4">
      <c r="D58580"/>
    </row>
    <row r="58581" spans="4:4">
      <c r="D58581"/>
    </row>
    <row r="58582" spans="4:4">
      <c r="D58582"/>
    </row>
    <row r="58583" spans="4:4">
      <c r="D58583"/>
    </row>
    <row r="58584" spans="4:4">
      <c r="D58584"/>
    </row>
    <row r="58585" spans="4:4">
      <c r="D58585"/>
    </row>
    <row r="58586" spans="4:4">
      <c r="D58586"/>
    </row>
    <row r="58587" spans="4:4">
      <c r="D58587"/>
    </row>
    <row r="58588" spans="4:4">
      <c r="D58588"/>
    </row>
    <row r="58589" spans="4:4">
      <c r="D58589"/>
    </row>
    <row r="58590" spans="4:4">
      <c r="D58590"/>
    </row>
    <row r="58591" spans="4:4">
      <c r="D58591"/>
    </row>
    <row r="58592" spans="4:4">
      <c r="D58592"/>
    </row>
    <row r="58593" spans="4:4">
      <c r="D58593"/>
    </row>
    <row r="58594" spans="4:4">
      <c r="D58594"/>
    </row>
    <row r="58595" spans="4:4">
      <c r="D58595"/>
    </row>
    <row r="58596" spans="4:4">
      <c r="D58596"/>
    </row>
    <row r="58597" spans="4:4">
      <c r="D58597"/>
    </row>
    <row r="58598" spans="4:4">
      <c r="D58598"/>
    </row>
    <row r="58599" spans="4:4">
      <c r="D58599"/>
    </row>
    <row r="58600" spans="4:4">
      <c r="D58600"/>
    </row>
    <row r="58601" spans="4:4">
      <c r="D58601"/>
    </row>
    <row r="58602" spans="4:4">
      <c r="D58602"/>
    </row>
    <row r="58603" spans="4:4">
      <c r="D58603"/>
    </row>
    <row r="58604" spans="4:4">
      <c r="D58604"/>
    </row>
    <row r="58605" spans="4:4">
      <c r="D58605"/>
    </row>
    <row r="58606" spans="4:4">
      <c r="D58606"/>
    </row>
    <row r="58607" spans="4:4">
      <c r="D58607"/>
    </row>
    <row r="58608" spans="4:4">
      <c r="D58608"/>
    </row>
    <row r="58609" spans="4:4">
      <c r="D58609"/>
    </row>
    <row r="58610" spans="4:4">
      <c r="D58610"/>
    </row>
    <row r="58611" spans="4:4">
      <c r="D58611"/>
    </row>
    <row r="58612" spans="4:4">
      <c r="D58612"/>
    </row>
    <row r="58613" spans="4:4">
      <c r="D58613"/>
    </row>
    <row r="58614" spans="4:4">
      <c r="D58614"/>
    </row>
    <row r="58615" spans="4:4">
      <c r="D58615"/>
    </row>
    <row r="58616" spans="4:4">
      <c r="D58616"/>
    </row>
    <row r="58617" spans="4:4">
      <c r="D58617"/>
    </row>
    <row r="58618" spans="4:4">
      <c r="D58618"/>
    </row>
    <row r="58619" spans="4:4">
      <c r="D58619"/>
    </row>
    <row r="58620" spans="4:4">
      <c r="D58620"/>
    </row>
    <row r="58621" spans="4:4">
      <c r="D58621"/>
    </row>
    <row r="58622" spans="4:4">
      <c r="D58622"/>
    </row>
    <row r="58623" spans="4:4">
      <c r="D58623"/>
    </row>
    <row r="58624" spans="4:4">
      <c r="D58624"/>
    </row>
    <row r="58625" spans="4:4">
      <c r="D58625"/>
    </row>
    <row r="58626" spans="4:4">
      <c r="D58626"/>
    </row>
    <row r="58627" spans="4:4">
      <c r="D58627"/>
    </row>
    <row r="58628" spans="4:4">
      <c r="D58628"/>
    </row>
    <row r="58629" spans="4:4">
      <c r="D58629"/>
    </row>
    <row r="58630" spans="4:4">
      <c r="D58630"/>
    </row>
    <row r="58631" spans="4:4">
      <c r="D58631"/>
    </row>
    <row r="58632" spans="4:4">
      <c r="D58632"/>
    </row>
    <row r="58633" spans="4:4">
      <c r="D58633"/>
    </row>
    <row r="58634" spans="4:4">
      <c r="D58634"/>
    </row>
    <row r="58635" spans="4:4">
      <c r="D58635"/>
    </row>
    <row r="58636" spans="4:4">
      <c r="D58636"/>
    </row>
    <row r="58637" spans="4:4">
      <c r="D58637"/>
    </row>
    <row r="58638" spans="4:4">
      <c r="D58638"/>
    </row>
    <row r="58639" spans="4:4">
      <c r="D58639"/>
    </row>
    <row r="58640" spans="4:4">
      <c r="D58640"/>
    </row>
    <row r="58641" spans="4:4">
      <c r="D58641"/>
    </row>
    <row r="58642" spans="4:4">
      <c r="D58642"/>
    </row>
    <row r="58643" spans="4:4">
      <c r="D58643"/>
    </row>
    <row r="58644" spans="4:4">
      <c r="D58644"/>
    </row>
    <row r="58645" spans="4:4">
      <c r="D58645"/>
    </row>
    <row r="58646" spans="4:4">
      <c r="D58646"/>
    </row>
    <row r="58647" spans="4:4">
      <c r="D58647"/>
    </row>
    <row r="58648" spans="4:4">
      <c r="D58648"/>
    </row>
    <row r="58649" spans="4:4">
      <c r="D58649"/>
    </row>
    <row r="58650" spans="4:4">
      <c r="D58650"/>
    </row>
    <row r="58651" spans="4:4">
      <c r="D58651"/>
    </row>
    <row r="58652" spans="4:4">
      <c r="D58652"/>
    </row>
    <row r="58653" spans="4:4">
      <c r="D58653"/>
    </row>
    <row r="58654" spans="4:4">
      <c r="D58654"/>
    </row>
    <row r="58655" spans="4:4">
      <c r="D58655"/>
    </row>
    <row r="58656" spans="4:4">
      <c r="D58656"/>
    </row>
    <row r="58657" spans="4:4">
      <c r="D58657"/>
    </row>
    <row r="58658" spans="4:4">
      <c r="D58658"/>
    </row>
    <row r="58659" spans="4:4">
      <c r="D58659"/>
    </row>
    <row r="58660" spans="4:4">
      <c r="D58660"/>
    </row>
    <row r="58661" spans="4:4">
      <c r="D58661"/>
    </row>
    <row r="58662" spans="4:4">
      <c r="D58662"/>
    </row>
    <row r="58663" spans="4:4">
      <c r="D58663"/>
    </row>
    <row r="58664" spans="4:4">
      <c r="D58664"/>
    </row>
    <row r="58665" spans="4:4">
      <c r="D58665"/>
    </row>
    <row r="58666" spans="4:4">
      <c r="D58666"/>
    </row>
    <row r="58667" spans="4:4">
      <c r="D58667"/>
    </row>
    <row r="58668" spans="4:4">
      <c r="D58668"/>
    </row>
    <row r="58669" spans="4:4">
      <c r="D58669"/>
    </row>
    <row r="58670" spans="4:4">
      <c r="D58670"/>
    </row>
    <row r="58671" spans="4:4">
      <c r="D58671"/>
    </row>
    <row r="58672" spans="4:4">
      <c r="D58672"/>
    </row>
    <row r="58673" spans="4:4">
      <c r="D58673"/>
    </row>
    <row r="58674" spans="4:4">
      <c r="D58674"/>
    </row>
    <row r="58675" spans="4:4">
      <c r="D58675"/>
    </row>
    <row r="58676" spans="4:4">
      <c r="D58676"/>
    </row>
    <row r="58677" spans="4:4">
      <c r="D58677"/>
    </row>
    <row r="58678" spans="4:4">
      <c r="D58678"/>
    </row>
    <row r="58679" spans="4:4">
      <c r="D58679"/>
    </row>
    <row r="58680" spans="4:4">
      <c r="D58680"/>
    </row>
    <row r="58681" spans="4:4">
      <c r="D58681"/>
    </row>
    <row r="58682" spans="4:4">
      <c r="D58682"/>
    </row>
    <row r="58683" spans="4:4">
      <c r="D58683"/>
    </row>
    <row r="58684" spans="4:4">
      <c r="D58684"/>
    </row>
    <row r="58685" spans="4:4">
      <c r="D58685"/>
    </row>
    <row r="58686" spans="4:4">
      <c r="D58686"/>
    </row>
    <row r="58687" spans="4:4">
      <c r="D58687"/>
    </row>
    <row r="58688" spans="4:4">
      <c r="D58688"/>
    </row>
    <row r="58689" spans="4:4">
      <c r="D58689"/>
    </row>
    <row r="58690" spans="4:4">
      <c r="D58690"/>
    </row>
    <row r="58691" spans="4:4">
      <c r="D58691"/>
    </row>
    <row r="58692" spans="4:4">
      <c r="D58692"/>
    </row>
    <row r="58693" spans="4:4">
      <c r="D58693"/>
    </row>
    <row r="58694" spans="4:4">
      <c r="D58694"/>
    </row>
    <row r="58695" spans="4:4">
      <c r="D58695"/>
    </row>
    <row r="58696" spans="4:4">
      <c r="D58696"/>
    </row>
    <row r="58697" spans="4:4">
      <c r="D58697"/>
    </row>
    <row r="58698" spans="4:4">
      <c r="D58698"/>
    </row>
    <row r="58699" spans="4:4">
      <c r="D58699"/>
    </row>
    <row r="58700" spans="4:4">
      <c r="D58700"/>
    </row>
    <row r="58701" spans="4:4">
      <c r="D58701"/>
    </row>
    <row r="58702" spans="4:4">
      <c r="D58702"/>
    </row>
    <row r="58703" spans="4:4">
      <c r="D58703"/>
    </row>
    <row r="58704" spans="4:4">
      <c r="D58704"/>
    </row>
    <row r="58705" spans="4:4">
      <c r="D58705"/>
    </row>
    <row r="58706" spans="4:4">
      <c r="D58706"/>
    </row>
    <row r="58707" spans="4:4">
      <c r="D58707"/>
    </row>
    <row r="58708" spans="4:4">
      <c r="D58708"/>
    </row>
    <row r="58709" spans="4:4">
      <c r="D58709"/>
    </row>
    <row r="58710" spans="4:4">
      <c r="D58710"/>
    </row>
    <row r="58711" spans="4:4">
      <c r="D58711"/>
    </row>
    <row r="58712" spans="4:4">
      <c r="D58712"/>
    </row>
    <row r="58713" spans="4:4">
      <c r="D58713"/>
    </row>
    <row r="58714" spans="4:4">
      <c r="D58714"/>
    </row>
    <row r="58715" spans="4:4">
      <c r="D58715"/>
    </row>
    <row r="58716" spans="4:4">
      <c r="D58716"/>
    </row>
    <row r="58717" spans="4:4">
      <c r="D58717"/>
    </row>
    <row r="58718" spans="4:4">
      <c r="D58718"/>
    </row>
    <row r="58719" spans="4:4">
      <c r="D58719"/>
    </row>
    <row r="58720" spans="4:4">
      <c r="D58720"/>
    </row>
    <row r="58721" spans="4:4">
      <c r="D58721"/>
    </row>
    <row r="58722" spans="4:4">
      <c r="D58722"/>
    </row>
    <row r="58723" spans="4:4">
      <c r="D58723"/>
    </row>
    <row r="58724" spans="4:4">
      <c r="D58724"/>
    </row>
    <row r="58725" spans="4:4">
      <c r="D58725"/>
    </row>
    <row r="58726" spans="4:4">
      <c r="D58726"/>
    </row>
    <row r="58727" spans="4:4">
      <c r="D58727"/>
    </row>
    <row r="58728" spans="4:4">
      <c r="D58728"/>
    </row>
    <row r="58729" spans="4:4">
      <c r="D58729"/>
    </row>
    <row r="58730" spans="4:4">
      <c r="D58730"/>
    </row>
    <row r="58731" spans="4:4">
      <c r="D58731"/>
    </row>
    <row r="58732" spans="4:4">
      <c r="D58732"/>
    </row>
    <row r="58733" spans="4:4">
      <c r="D58733"/>
    </row>
    <row r="58734" spans="4:4">
      <c r="D58734"/>
    </row>
    <row r="58735" spans="4:4">
      <c r="D58735"/>
    </row>
    <row r="58736" spans="4:4">
      <c r="D58736"/>
    </row>
    <row r="58737" spans="4:4">
      <c r="D58737"/>
    </row>
    <row r="58738" spans="4:4">
      <c r="D58738"/>
    </row>
    <row r="58739" spans="4:4">
      <c r="D58739"/>
    </row>
    <row r="58740" spans="4:4">
      <c r="D58740"/>
    </row>
    <row r="58741" spans="4:4">
      <c r="D58741"/>
    </row>
    <row r="58742" spans="4:4">
      <c r="D58742"/>
    </row>
    <row r="58743" spans="4:4">
      <c r="D58743"/>
    </row>
    <row r="58744" spans="4:4">
      <c r="D58744"/>
    </row>
    <row r="58745" spans="4:4">
      <c r="D58745"/>
    </row>
    <row r="58746" spans="4:4">
      <c r="D58746"/>
    </row>
    <row r="58747" spans="4:4">
      <c r="D58747"/>
    </row>
    <row r="58748" spans="4:4">
      <c r="D58748"/>
    </row>
    <row r="58749" spans="4:4">
      <c r="D58749"/>
    </row>
    <row r="58750" spans="4:4">
      <c r="D58750"/>
    </row>
    <row r="58751" spans="4:4">
      <c r="D58751"/>
    </row>
    <row r="58752" spans="4:4">
      <c r="D58752"/>
    </row>
    <row r="58753" spans="4:4">
      <c r="D58753"/>
    </row>
    <row r="58754" spans="4:4">
      <c r="D58754"/>
    </row>
    <row r="58755" spans="4:4">
      <c r="D58755"/>
    </row>
    <row r="58756" spans="4:4">
      <c r="D58756"/>
    </row>
    <row r="58757" spans="4:4">
      <c r="D58757"/>
    </row>
    <row r="58758" spans="4:4">
      <c r="D58758"/>
    </row>
    <row r="58759" spans="4:4">
      <c r="D58759"/>
    </row>
    <row r="58760" spans="4:4">
      <c r="D58760"/>
    </row>
    <row r="58761" spans="4:4">
      <c r="D58761"/>
    </row>
    <row r="58762" spans="4:4">
      <c r="D58762"/>
    </row>
    <row r="58763" spans="4:4">
      <c r="D58763"/>
    </row>
    <row r="58764" spans="4:4">
      <c r="D58764"/>
    </row>
    <row r="58765" spans="4:4">
      <c r="D58765"/>
    </row>
    <row r="58766" spans="4:4">
      <c r="D58766"/>
    </row>
    <row r="58767" spans="4:4">
      <c r="D58767"/>
    </row>
    <row r="58768" spans="4:4">
      <c r="D58768"/>
    </row>
    <row r="58769" spans="4:4">
      <c r="D58769"/>
    </row>
    <row r="58770" spans="4:4">
      <c r="D58770"/>
    </row>
    <row r="58771" spans="4:4">
      <c r="D58771"/>
    </row>
    <row r="58772" spans="4:4">
      <c r="D58772"/>
    </row>
    <row r="58773" spans="4:4">
      <c r="D58773"/>
    </row>
    <row r="58774" spans="4:4">
      <c r="D58774"/>
    </row>
    <row r="58775" spans="4:4">
      <c r="D58775"/>
    </row>
    <row r="58776" spans="4:4">
      <c r="D58776"/>
    </row>
    <row r="58777" spans="4:4">
      <c r="D58777"/>
    </row>
    <row r="58778" spans="4:4">
      <c r="D58778"/>
    </row>
    <row r="58779" spans="4:4">
      <c r="D58779"/>
    </row>
    <row r="58780" spans="4:4">
      <c r="D58780"/>
    </row>
    <row r="58781" spans="4:4">
      <c r="D58781"/>
    </row>
    <row r="58782" spans="4:4">
      <c r="D58782"/>
    </row>
    <row r="58783" spans="4:4">
      <c r="D58783"/>
    </row>
    <row r="58784" spans="4:4">
      <c r="D58784"/>
    </row>
    <row r="58785" spans="4:4">
      <c r="D58785"/>
    </row>
    <row r="58786" spans="4:4">
      <c r="D58786"/>
    </row>
    <row r="58787" spans="4:4">
      <c r="D58787"/>
    </row>
    <row r="58788" spans="4:4">
      <c r="D58788"/>
    </row>
    <row r="58789" spans="4:4">
      <c r="D58789"/>
    </row>
    <row r="58790" spans="4:4">
      <c r="D58790"/>
    </row>
    <row r="58791" spans="4:4">
      <c r="D58791"/>
    </row>
    <row r="58792" spans="4:4">
      <c r="D58792"/>
    </row>
    <row r="58793" spans="4:4">
      <c r="D58793"/>
    </row>
    <row r="58794" spans="4:4">
      <c r="D58794"/>
    </row>
    <row r="58795" spans="4:4">
      <c r="D58795"/>
    </row>
    <row r="58796" spans="4:4">
      <c r="D58796"/>
    </row>
    <row r="58797" spans="4:4">
      <c r="D58797"/>
    </row>
    <row r="58798" spans="4:4">
      <c r="D58798"/>
    </row>
    <row r="58799" spans="4:4">
      <c r="D58799"/>
    </row>
    <row r="58800" spans="4:4">
      <c r="D58800"/>
    </row>
    <row r="58801" spans="4:4">
      <c r="D58801"/>
    </row>
    <row r="58802" spans="4:4">
      <c r="D58802"/>
    </row>
    <row r="58803" spans="4:4">
      <c r="D58803"/>
    </row>
    <row r="58804" spans="4:4">
      <c r="D58804"/>
    </row>
    <row r="58805" spans="4:4">
      <c r="D58805"/>
    </row>
    <row r="58806" spans="4:4">
      <c r="D58806"/>
    </row>
    <row r="58807" spans="4:4">
      <c r="D58807"/>
    </row>
    <row r="58808" spans="4:4">
      <c r="D58808"/>
    </row>
    <row r="58809" spans="4:4">
      <c r="D58809"/>
    </row>
    <row r="58810" spans="4:4">
      <c r="D58810"/>
    </row>
    <row r="58811" spans="4:4">
      <c r="D58811"/>
    </row>
    <row r="58812" spans="4:4">
      <c r="D58812"/>
    </row>
    <row r="58813" spans="4:4">
      <c r="D58813"/>
    </row>
    <row r="58814" spans="4:4">
      <c r="D58814"/>
    </row>
    <row r="58815" spans="4:4">
      <c r="D58815"/>
    </row>
    <row r="58816" spans="4:4">
      <c r="D58816"/>
    </row>
    <row r="58817" spans="4:4">
      <c r="D58817"/>
    </row>
    <row r="58818" spans="4:4">
      <c r="D58818"/>
    </row>
    <row r="58819" spans="4:4">
      <c r="D58819"/>
    </row>
    <row r="58820" spans="4:4">
      <c r="D58820"/>
    </row>
    <row r="58821" spans="4:4">
      <c r="D58821"/>
    </row>
    <row r="58822" spans="4:4">
      <c r="D58822"/>
    </row>
    <row r="58823" spans="4:4">
      <c r="D58823"/>
    </row>
    <row r="58824" spans="4:4">
      <c r="D58824"/>
    </row>
    <row r="58825" spans="4:4">
      <c r="D58825"/>
    </row>
    <row r="58826" spans="4:4">
      <c r="D58826"/>
    </row>
    <row r="58827" spans="4:4">
      <c r="D58827"/>
    </row>
    <row r="58828" spans="4:4">
      <c r="D58828"/>
    </row>
    <row r="58829" spans="4:4">
      <c r="D58829"/>
    </row>
    <row r="58830" spans="4:4">
      <c r="D58830"/>
    </row>
    <row r="58831" spans="4:4">
      <c r="D58831"/>
    </row>
    <row r="58832" spans="4:4">
      <c r="D58832"/>
    </row>
    <row r="58833" spans="4:4">
      <c r="D58833"/>
    </row>
    <row r="58834" spans="4:4">
      <c r="D58834"/>
    </row>
    <row r="58835" spans="4:4">
      <c r="D58835"/>
    </row>
    <row r="58836" spans="4:4">
      <c r="D58836"/>
    </row>
    <row r="58837" spans="4:4">
      <c r="D58837"/>
    </row>
    <row r="58838" spans="4:4">
      <c r="D58838"/>
    </row>
    <row r="58839" spans="4:4">
      <c r="D58839"/>
    </row>
    <row r="58840" spans="4:4">
      <c r="D58840"/>
    </row>
    <row r="58841" spans="4:4">
      <c r="D58841"/>
    </row>
    <row r="58842" spans="4:4">
      <c r="D58842"/>
    </row>
    <row r="58843" spans="4:4">
      <c r="D58843"/>
    </row>
    <row r="58844" spans="4:4">
      <c r="D58844"/>
    </row>
    <row r="58845" spans="4:4">
      <c r="D58845"/>
    </row>
    <row r="58846" spans="4:4">
      <c r="D58846"/>
    </row>
    <row r="58847" spans="4:4">
      <c r="D58847"/>
    </row>
    <row r="58848" spans="4:4">
      <c r="D58848"/>
    </row>
    <row r="58849" spans="4:4">
      <c r="D58849"/>
    </row>
    <row r="58850" spans="4:4">
      <c r="D58850"/>
    </row>
    <row r="58851" spans="4:4">
      <c r="D58851"/>
    </row>
    <row r="58852" spans="4:4">
      <c r="D58852"/>
    </row>
    <row r="58853" spans="4:4">
      <c r="D58853"/>
    </row>
    <row r="58854" spans="4:4">
      <c r="D58854"/>
    </row>
    <row r="58855" spans="4:4">
      <c r="D58855"/>
    </row>
    <row r="58856" spans="4:4">
      <c r="D58856"/>
    </row>
    <row r="58857" spans="4:4">
      <c r="D58857"/>
    </row>
    <row r="58858" spans="4:4">
      <c r="D58858"/>
    </row>
    <row r="58859" spans="4:4">
      <c r="D58859"/>
    </row>
    <row r="58860" spans="4:4">
      <c r="D58860"/>
    </row>
    <row r="58861" spans="4:4">
      <c r="D58861"/>
    </row>
    <row r="58862" spans="4:4">
      <c r="D58862"/>
    </row>
    <row r="58863" spans="4:4">
      <c r="D58863"/>
    </row>
    <row r="58864" spans="4:4">
      <c r="D58864"/>
    </row>
    <row r="58865" spans="4:4">
      <c r="D58865"/>
    </row>
    <row r="58866" spans="4:4">
      <c r="D58866"/>
    </row>
    <row r="58867" spans="4:4">
      <c r="D58867"/>
    </row>
    <row r="58868" spans="4:4">
      <c r="D58868"/>
    </row>
    <row r="58869" spans="4:4">
      <c r="D58869"/>
    </row>
    <row r="58870" spans="4:4">
      <c r="D58870"/>
    </row>
    <row r="58871" spans="4:4">
      <c r="D58871"/>
    </row>
    <row r="58872" spans="4:4">
      <c r="D58872"/>
    </row>
    <row r="58873" spans="4:4">
      <c r="D58873"/>
    </row>
    <row r="58874" spans="4:4">
      <c r="D58874"/>
    </row>
    <row r="58875" spans="4:4">
      <c r="D58875"/>
    </row>
    <row r="58876" spans="4:4">
      <c r="D58876"/>
    </row>
    <row r="58877" spans="4:4">
      <c r="D58877"/>
    </row>
    <row r="58878" spans="4:4">
      <c r="D58878"/>
    </row>
    <row r="58879" spans="4:4">
      <c r="D58879"/>
    </row>
    <row r="58880" spans="4:4">
      <c r="D58880"/>
    </row>
    <row r="58881" spans="4:4">
      <c r="D58881"/>
    </row>
    <row r="58882" spans="4:4">
      <c r="D58882"/>
    </row>
    <row r="58883" spans="4:4">
      <c r="D58883"/>
    </row>
    <row r="58884" spans="4:4">
      <c r="D58884"/>
    </row>
    <row r="58885" spans="4:4">
      <c r="D58885"/>
    </row>
    <row r="58886" spans="4:4">
      <c r="D58886"/>
    </row>
    <row r="58887" spans="4:4">
      <c r="D58887"/>
    </row>
    <row r="58888" spans="4:4">
      <c r="D58888"/>
    </row>
    <row r="58889" spans="4:4">
      <c r="D58889"/>
    </row>
    <row r="58890" spans="4:4">
      <c r="D58890"/>
    </row>
    <row r="58891" spans="4:4">
      <c r="D58891"/>
    </row>
    <row r="58892" spans="4:4">
      <c r="D58892"/>
    </row>
    <row r="58893" spans="4:4">
      <c r="D58893"/>
    </row>
    <row r="58894" spans="4:4">
      <c r="D58894"/>
    </row>
    <row r="58895" spans="4:4">
      <c r="D58895"/>
    </row>
    <row r="58896" spans="4:4">
      <c r="D58896"/>
    </row>
    <row r="58897" spans="4:4">
      <c r="D58897"/>
    </row>
    <row r="58898" spans="4:4">
      <c r="D58898"/>
    </row>
    <row r="58899" spans="4:4">
      <c r="D58899"/>
    </row>
    <row r="58900" spans="4:4">
      <c r="D58900"/>
    </row>
    <row r="58901" spans="4:4">
      <c r="D58901"/>
    </row>
    <row r="58902" spans="4:4">
      <c r="D58902"/>
    </row>
    <row r="58903" spans="4:4">
      <c r="D58903"/>
    </row>
    <row r="58904" spans="4:4">
      <c r="D58904"/>
    </row>
    <row r="58905" spans="4:4">
      <c r="D58905"/>
    </row>
    <row r="58906" spans="4:4">
      <c r="D58906"/>
    </row>
    <row r="58907" spans="4:4">
      <c r="D58907"/>
    </row>
    <row r="58908" spans="4:4">
      <c r="D58908"/>
    </row>
    <row r="58909" spans="4:4">
      <c r="D58909"/>
    </row>
    <row r="58910" spans="4:4">
      <c r="D58910"/>
    </row>
    <row r="58911" spans="4:4">
      <c r="D58911"/>
    </row>
    <row r="58912" spans="4:4">
      <c r="D58912"/>
    </row>
    <row r="58913" spans="4:4">
      <c r="D58913"/>
    </row>
    <row r="58914" spans="4:4">
      <c r="D58914"/>
    </row>
    <row r="58915" spans="4:4">
      <c r="D58915"/>
    </row>
    <row r="58916" spans="4:4">
      <c r="D58916"/>
    </row>
    <row r="58917" spans="4:4">
      <c r="D58917"/>
    </row>
    <row r="58918" spans="4:4">
      <c r="D58918"/>
    </row>
    <row r="58919" spans="4:4">
      <c r="D58919"/>
    </row>
    <row r="58920" spans="4:4">
      <c r="D58920"/>
    </row>
    <row r="58921" spans="4:4">
      <c r="D58921"/>
    </row>
    <row r="58922" spans="4:4">
      <c r="D58922"/>
    </row>
    <row r="58923" spans="4:4">
      <c r="D58923"/>
    </row>
    <row r="58924" spans="4:4">
      <c r="D58924"/>
    </row>
    <row r="58925" spans="4:4">
      <c r="D58925"/>
    </row>
    <row r="58926" spans="4:4">
      <c r="D58926"/>
    </row>
    <row r="58927" spans="4:4">
      <c r="D58927"/>
    </row>
    <row r="58928" spans="4:4">
      <c r="D58928"/>
    </row>
    <row r="58929" spans="4:4">
      <c r="D58929"/>
    </row>
    <row r="58930" spans="4:4">
      <c r="D58930"/>
    </row>
    <row r="58931" spans="4:4">
      <c r="D58931"/>
    </row>
    <row r="58932" spans="4:4">
      <c r="D58932"/>
    </row>
    <row r="58933" spans="4:4">
      <c r="D58933"/>
    </row>
    <row r="58934" spans="4:4">
      <c r="D58934"/>
    </row>
    <row r="58935" spans="4:4">
      <c r="D58935"/>
    </row>
    <row r="58936" spans="4:4">
      <c r="D58936"/>
    </row>
    <row r="58937" spans="4:4">
      <c r="D58937"/>
    </row>
    <row r="58938" spans="4:4">
      <c r="D58938"/>
    </row>
    <row r="58939" spans="4:4">
      <c r="D58939"/>
    </row>
    <row r="58940" spans="4:4">
      <c r="D58940"/>
    </row>
    <row r="58941" spans="4:4">
      <c r="D58941"/>
    </row>
    <row r="58942" spans="4:4">
      <c r="D58942"/>
    </row>
    <row r="58943" spans="4:4">
      <c r="D58943"/>
    </row>
    <row r="58944" spans="4:4">
      <c r="D58944"/>
    </row>
    <row r="58945" spans="4:4">
      <c r="D58945"/>
    </row>
    <row r="58946" spans="4:4">
      <c r="D58946"/>
    </row>
    <row r="58947" spans="4:4">
      <c r="D58947"/>
    </row>
    <row r="58948" spans="4:4">
      <c r="D58948"/>
    </row>
    <row r="58949" spans="4:4">
      <c r="D58949"/>
    </row>
    <row r="58950" spans="4:4">
      <c r="D58950"/>
    </row>
    <row r="58951" spans="4:4">
      <c r="D58951"/>
    </row>
    <row r="58952" spans="4:4">
      <c r="D58952"/>
    </row>
    <row r="58953" spans="4:4">
      <c r="D58953"/>
    </row>
    <row r="58954" spans="4:4">
      <c r="D58954"/>
    </row>
    <row r="58955" spans="4:4">
      <c r="D58955"/>
    </row>
    <row r="58956" spans="4:4">
      <c r="D58956"/>
    </row>
    <row r="58957" spans="4:4">
      <c r="D58957"/>
    </row>
    <row r="58958" spans="4:4">
      <c r="D58958"/>
    </row>
    <row r="58959" spans="4:4">
      <c r="D58959"/>
    </row>
    <row r="58960" spans="4:4">
      <c r="D58960"/>
    </row>
    <row r="58961" spans="4:4">
      <c r="D58961"/>
    </row>
    <row r="58962" spans="4:4">
      <c r="D58962"/>
    </row>
    <row r="58963" spans="4:4">
      <c r="D58963"/>
    </row>
    <row r="58964" spans="4:4">
      <c r="D58964"/>
    </row>
    <row r="58965" spans="4:4">
      <c r="D58965"/>
    </row>
    <row r="58966" spans="4:4">
      <c r="D58966"/>
    </row>
    <row r="58967" spans="4:4">
      <c r="D58967"/>
    </row>
    <row r="58968" spans="4:4">
      <c r="D58968"/>
    </row>
    <row r="58969" spans="4:4">
      <c r="D58969"/>
    </row>
    <row r="58970" spans="4:4">
      <c r="D58970"/>
    </row>
    <row r="58971" spans="4:4">
      <c r="D58971"/>
    </row>
    <row r="58972" spans="4:4">
      <c r="D58972"/>
    </row>
    <row r="58973" spans="4:4">
      <c r="D58973"/>
    </row>
    <row r="58974" spans="4:4">
      <c r="D58974"/>
    </row>
    <row r="58975" spans="4:4">
      <c r="D58975"/>
    </row>
    <row r="58976" spans="4:4">
      <c r="D58976"/>
    </row>
    <row r="58977" spans="4:4">
      <c r="D58977"/>
    </row>
    <row r="58978" spans="4:4">
      <c r="D58978"/>
    </row>
    <row r="58979" spans="4:4">
      <c r="D58979"/>
    </row>
    <row r="58980" spans="4:4">
      <c r="D58980"/>
    </row>
    <row r="58981" spans="4:4">
      <c r="D58981"/>
    </row>
    <row r="58982" spans="4:4">
      <c r="D58982"/>
    </row>
    <row r="58983" spans="4:4">
      <c r="D58983"/>
    </row>
    <row r="58984" spans="4:4">
      <c r="D58984"/>
    </row>
    <row r="58985" spans="4:4">
      <c r="D58985"/>
    </row>
    <row r="58986" spans="4:4">
      <c r="D58986"/>
    </row>
    <row r="58987" spans="4:4">
      <c r="D58987"/>
    </row>
    <row r="58988" spans="4:4">
      <c r="D58988"/>
    </row>
    <row r="58989" spans="4:4">
      <c r="D58989"/>
    </row>
    <row r="58990" spans="4:4">
      <c r="D58990"/>
    </row>
    <row r="58991" spans="4:4">
      <c r="D58991"/>
    </row>
    <row r="58992" spans="4:4">
      <c r="D58992"/>
    </row>
    <row r="58993" spans="4:4">
      <c r="D58993"/>
    </row>
    <row r="58994" spans="4:4">
      <c r="D58994"/>
    </row>
    <row r="58995" spans="4:4">
      <c r="D58995"/>
    </row>
    <row r="58996" spans="4:4">
      <c r="D58996"/>
    </row>
    <row r="58997" spans="4:4">
      <c r="D58997"/>
    </row>
    <row r="58998" spans="4:4">
      <c r="D58998"/>
    </row>
    <row r="58999" spans="4:4">
      <c r="D58999"/>
    </row>
    <row r="59000" spans="4:4">
      <c r="D59000"/>
    </row>
    <row r="59001" spans="4:4">
      <c r="D59001"/>
    </row>
    <row r="59002" spans="4:4">
      <c r="D59002"/>
    </row>
    <row r="59003" spans="4:4">
      <c r="D59003"/>
    </row>
    <row r="59004" spans="4:4">
      <c r="D59004"/>
    </row>
    <row r="59005" spans="4:4">
      <c r="D59005"/>
    </row>
    <row r="59006" spans="4:4">
      <c r="D59006"/>
    </row>
    <row r="59007" spans="4:4">
      <c r="D59007"/>
    </row>
    <row r="59008" spans="4:4">
      <c r="D59008"/>
    </row>
    <row r="59009" spans="4:4">
      <c r="D59009"/>
    </row>
    <row r="59010" spans="4:4">
      <c r="D59010"/>
    </row>
    <row r="59011" spans="4:4">
      <c r="D59011"/>
    </row>
    <row r="59012" spans="4:4">
      <c r="D59012"/>
    </row>
    <row r="59013" spans="4:4">
      <c r="D59013"/>
    </row>
    <row r="59014" spans="4:4">
      <c r="D59014"/>
    </row>
    <row r="59015" spans="4:4">
      <c r="D59015"/>
    </row>
    <row r="59016" spans="4:4">
      <c r="D59016"/>
    </row>
    <row r="59017" spans="4:4">
      <c r="D59017"/>
    </row>
    <row r="59018" spans="4:4">
      <c r="D59018"/>
    </row>
    <row r="59019" spans="4:4">
      <c r="D59019"/>
    </row>
    <row r="59020" spans="4:4">
      <c r="D59020"/>
    </row>
    <row r="59021" spans="4:4">
      <c r="D59021"/>
    </row>
    <row r="59022" spans="4:4">
      <c r="D59022"/>
    </row>
    <row r="59023" spans="4:4">
      <c r="D59023"/>
    </row>
    <row r="59024" spans="4:4">
      <c r="D59024"/>
    </row>
    <row r="59025" spans="4:4">
      <c r="D59025"/>
    </row>
    <row r="59026" spans="4:4">
      <c r="D59026"/>
    </row>
    <row r="59027" spans="4:4">
      <c r="D59027"/>
    </row>
    <row r="59028" spans="4:4">
      <c r="D59028"/>
    </row>
    <row r="59029" spans="4:4">
      <c r="D59029"/>
    </row>
    <row r="59030" spans="4:4">
      <c r="D59030"/>
    </row>
    <row r="59031" spans="4:4">
      <c r="D59031"/>
    </row>
    <row r="59032" spans="4:4">
      <c r="D59032"/>
    </row>
    <row r="59033" spans="4:4">
      <c r="D59033"/>
    </row>
    <row r="59034" spans="4:4">
      <c r="D59034"/>
    </row>
    <row r="59035" spans="4:4">
      <c r="D59035"/>
    </row>
    <row r="59036" spans="4:4">
      <c r="D59036"/>
    </row>
    <row r="59037" spans="4:4">
      <c r="D59037"/>
    </row>
    <row r="59038" spans="4:4">
      <c r="D59038"/>
    </row>
    <row r="59039" spans="4:4">
      <c r="D59039"/>
    </row>
    <row r="59040" spans="4:4">
      <c r="D59040"/>
    </row>
    <row r="59041" spans="4:4">
      <c r="D59041"/>
    </row>
    <row r="59042" spans="4:4">
      <c r="D59042"/>
    </row>
    <row r="59043" spans="4:4">
      <c r="D59043"/>
    </row>
    <row r="59044" spans="4:4">
      <c r="D59044"/>
    </row>
    <row r="59045" spans="4:4">
      <c r="D59045"/>
    </row>
    <row r="59046" spans="4:4">
      <c r="D59046"/>
    </row>
    <row r="59047" spans="4:4">
      <c r="D59047"/>
    </row>
    <row r="59048" spans="4:4">
      <c r="D59048"/>
    </row>
    <row r="59049" spans="4:4">
      <c r="D59049"/>
    </row>
    <row r="59050" spans="4:4">
      <c r="D59050"/>
    </row>
    <row r="59051" spans="4:4">
      <c r="D59051"/>
    </row>
    <row r="59052" spans="4:4">
      <c r="D59052"/>
    </row>
    <row r="59053" spans="4:4">
      <c r="D59053"/>
    </row>
    <row r="59054" spans="4:4">
      <c r="D59054"/>
    </row>
    <row r="59055" spans="4:4">
      <c r="D59055"/>
    </row>
    <row r="59056" spans="4:4">
      <c r="D59056"/>
    </row>
    <row r="59057" spans="4:4">
      <c r="D59057"/>
    </row>
    <row r="59058" spans="4:4">
      <c r="D59058"/>
    </row>
    <row r="59059" spans="4:4">
      <c r="D59059"/>
    </row>
    <row r="59060" spans="4:4">
      <c r="D59060"/>
    </row>
    <row r="59061" spans="4:4">
      <c r="D59061"/>
    </row>
    <row r="59062" spans="4:4">
      <c r="D59062"/>
    </row>
    <row r="59063" spans="4:4">
      <c r="D59063"/>
    </row>
    <row r="59064" spans="4:4">
      <c r="D59064"/>
    </row>
    <row r="59065" spans="4:4">
      <c r="D59065"/>
    </row>
    <row r="59066" spans="4:4">
      <c r="D59066"/>
    </row>
    <row r="59067" spans="4:4">
      <c r="D59067"/>
    </row>
    <row r="59068" spans="4:4">
      <c r="D59068"/>
    </row>
    <row r="59069" spans="4:4">
      <c r="D59069"/>
    </row>
    <row r="59070" spans="4:4">
      <c r="D59070"/>
    </row>
    <row r="59071" spans="4:4">
      <c r="D59071"/>
    </row>
    <row r="59072" spans="4:4">
      <c r="D59072"/>
    </row>
    <row r="59073" spans="4:4">
      <c r="D59073"/>
    </row>
    <row r="59074" spans="4:4">
      <c r="D59074"/>
    </row>
    <row r="59075" spans="4:4">
      <c r="D59075"/>
    </row>
    <row r="59076" spans="4:4">
      <c r="D59076"/>
    </row>
    <row r="59077" spans="4:4">
      <c r="D59077"/>
    </row>
    <row r="59078" spans="4:4">
      <c r="D59078"/>
    </row>
    <row r="59079" spans="4:4">
      <c r="D59079"/>
    </row>
    <row r="59080" spans="4:4">
      <c r="D59080"/>
    </row>
    <row r="59081" spans="4:4">
      <c r="D59081"/>
    </row>
    <row r="59082" spans="4:4">
      <c r="D59082"/>
    </row>
    <row r="59083" spans="4:4">
      <c r="D59083"/>
    </row>
    <row r="59084" spans="4:4">
      <c r="D59084"/>
    </row>
    <row r="59085" spans="4:4">
      <c r="D59085"/>
    </row>
    <row r="59086" spans="4:4">
      <c r="D59086"/>
    </row>
    <row r="59087" spans="4:4">
      <c r="D59087"/>
    </row>
    <row r="59088" spans="4:4">
      <c r="D59088"/>
    </row>
    <row r="59089" spans="4:4">
      <c r="D59089"/>
    </row>
    <row r="59090" spans="4:4">
      <c r="D59090"/>
    </row>
    <row r="59091" spans="4:4">
      <c r="D59091"/>
    </row>
    <row r="59092" spans="4:4">
      <c r="D59092"/>
    </row>
    <row r="59093" spans="4:4">
      <c r="D59093"/>
    </row>
    <row r="59094" spans="4:4">
      <c r="D59094"/>
    </row>
    <row r="59095" spans="4:4">
      <c r="D59095"/>
    </row>
    <row r="59096" spans="4:4">
      <c r="D59096"/>
    </row>
    <row r="59097" spans="4:4">
      <c r="D59097"/>
    </row>
    <row r="59098" spans="4:4">
      <c r="D59098"/>
    </row>
    <row r="59099" spans="4:4">
      <c r="D59099"/>
    </row>
    <row r="59100" spans="4:4">
      <c r="D59100"/>
    </row>
    <row r="59101" spans="4:4">
      <c r="D59101"/>
    </row>
    <row r="59102" spans="4:4">
      <c r="D59102"/>
    </row>
    <row r="59103" spans="4:4">
      <c r="D59103"/>
    </row>
    <row r="59104" spans="4:4">
      <c r="D59104"/>
    </row>
    <row r="59105" spans="4:4">
      <c r="D59105"/>
    </row>
    <row r="59106" spans="4:4">
      <c r="D59106"/>
    </row>
    <row r="59107" spans="4:4">
      <c r="D59107"/>
    </row>
    <row r="59108" spans="4:4">
      <c r="D59108"/>
    </row>
    <row r="59109" spans="4:4">
      <c r="D59109"/>
    </row>
    <row r="59110" spans="4:4">
      <c r="D59110"/>
    </row>
    <row r="59111" spans="4:4">
      <c r="D59111"/>
    </row>
    <row r="59112" spans="4:4">
      <c r="D59112"/>
    </row>
    <row r="59113" spans="4:4">
      <c r="D59113"/>
    </row>
    <row r="59114" spans="4:4">
      <c r="D59114"/>
    </row>
    <row r="59115" spans="4:4">
      <c r="D59115"/>
    </row>
    <row r="59116" spans="4:4">
      <c r="D59116"/>
    </row>
    <row r="59117" spans="4:4">
      <c r="D59117"/>
    </row>
    <row r="59118" spans="4:4">
      <c r="D59118"/>
    </row>
    <row r="59119" spans="4:4">
      <c r="D59119"/>
    </row>
    <row r="59120" spans="4:4">
      <c r="D59120"/>
    </row>
    <row r="59121" spans="4:4">
      <c r="D59121"/>
    </row>
    <row r="59122" spans="4:4">
      <c r="D59122"/>
    </row>
    <row r="59123" spans="4:4">
      <c r="D59123"/>
    </row>
    <row r="59124" spans="4:4">
      <c r="D59124"/>
    </row>
    <row r="59125" spans="4:4">
      <c r="D59125"/>
    </row>
    <row r="59126" spans="4:4">
      <c r="D59126"/>
    </row>
    <row r="59127" spans="4:4">
      <c r="D59127"/>
    </row>
    <row r="59128" spans="4:4">
      <c r="D59128"/>
    </row>
    <row r="59129" spans="4:4">
      <c r="D59129"/>
    </row>
    <row r="59130" spans="4:4">
      <c r="D59130"/>
    </row>
    <row r="59131" spans="4:4">
      <c r="D59131"/>
    </row>
    <row r="59132" spans="4:4">
      <c r="D59132"/>
    </row>
    <row r="59133" spans="4:4">
      <c r="D59133"/>
    </row>
    <row r="59134" spans="4:4">
      <c r="D59134"/>
    </row>
    <row r="59135" spans="4:4">
      <c r="D59135"/>
    </row>
    <row r="59136" spans="4:4">
      <c r="D59136"/>
    </row>
    <row r="59137" spans="4:4">
      <c r="D59137"/>
    </row>
    <row r="59138" spans="4:4">
      <c r="D59138"/>
    </row>
    <row r="59139" spans="4:4">
      <c r="D59139"/>
    </row>
    <row r="59140" spans="4:4">
      <c r="D59140"/>
    </row>
    <row r="59141" spans="4:4">
      <c r="D59141"/>
    </row>
    <row r="59142" spans="4:4">
      <c r="D59142"/>
    </row>
    <row r="59143" spans="4:4">
      <c r="D59143"/>
    </row>
    <row r="59144" spans="4:4">
      <c r="D59144"/>
    </row>
    <row r="59145" spans="4:4">
      <c r="D59145"/>
    </row>
    <row r="59146" spans="4:4">
      <c r="D59146"/>
    </row>
    <row r="59147" spans="4:4">
      <c r="D59147"/>
    </row>
    <row r="59148" spans="4:4">
      <c r="D59148"/>
    </row>
    <row r="59149" spans="4:4">
      <c r="D59149"/>
    </row>
    <row r="59150" spans="4:4">
      <c r="D59150"/>
    </row>
    <row r="59151" spans="4:4">
      <c r="D59151"/>
    </row>
    <row r="59152" spans="4:4">
      <c r="D59152"/>
    </row>
    <row r="59153" spans="4:4">
      <c r="D59153"/>
    </row>
    <row r="59154" spans="4:4">
      <c r="D59154"/>
    </row>
    <row r="59155" spans="4:4">
      <c r="D59155"/>
    </row>
    <row r="59156" spans="4:4">
      <c r="D59156"/>
    </row>
    <row r="59157" spans="4:4">
      <c r="D59157"/>
    </row>
    <row r="59158" spans="4:4">
      <c r="D59158"/>
    </row>
    <row r="59159" spans="4:4">
      <c r="D59159"/>
    </row>
    <row r="59160" spans="4:4">
      <c r="D59160"/>
    </row>
    <row r="59161" spans="4:4">
      <c r="D59161"/>
    </row>
    <row r="59162" spans="4:4">
      <c r="D59162"/>
    </row>
    <row r="59163" spans="4:4">
      <c r="D59163"/>
    </row>
    <row r="59164" spans="4:4">
      <c r="D59164"/>
    </row>
    <row r="59165" spans="4:4">
      <c r="D59165"/>
    </row>
    <row r="59166" spans="4:4">
      <c r="D59166"/>
    </row>
    <row r="59167" spans="4:4">
      <c r="D59167"/>
    </row>
    <row r="59168" spans="4:4">
      <c r="D59168"/>
    </row>
    <row r="59169" spans="4:4">
      <c r="D59169"/>
    </row>
    <row r="59170" spans="4:4">
      <c r="D59170"/>
    </row>
    <row r="59171" spans="4:4">
      <c r="D59171"/>
    </row>
    <row r="59172" spans="4:4">
      <c r="D59172"/>
    </row>
    <row r="59173" spans="4:4">
      <c r="D59173"/>
    </row>
    <row r="59174" spans="4:4">
      <c r="D59174"/>
    </row>
    <row r="59175" spans="4:4">
      <c r="D59175"/>
    </row>
    <row r="59176" spans="4:4">
      <c r="D59176"/>
    </row>
    <row r="59177" spans="4:4">
      <c r="D59177"/>
    </row>
    <row r="59178" spans="4:4">
      <c r="D59178"/>
    </row>
    <row r="59179" spans="4:4">
      <c r="D59179"/>
    </row>
    <row r="59180" spans="4:4">
      <c r="D59180"/>
    </row>
    <row r="59181" spans="4:4">
      <c r="D59181"/>
    </row>
    <row r="59182" spans="4:4">
      <c r="D59182"/>
    </row>
    <row r="59183" spans="4:4">
      <c r="D59183"/>
    </row>
    <row r="59184" spans="4:4">
      <c r="D59184"/>
    </row>
    <row r="59185" spans="4:4">
      <c r="D59185"/>
    </row>
    <row r="59186" spans="4:4">
      <c r="D59186"/>
    </row>
    <row r="59187" spans="4:4">
      <c r="D59187"/>
    </row>
    <row r="59188" spans="4:4">
      <c r="D59188"/>
    </row>
    <row r="59189" spans="4:4">
      <c r="D59189"/>
    </row>
    <row r="59190" spans="4:4">
      <c r="D59190"/>
    </row>
    <row r="59191" spans="4:4">
      <c r="D59191"/>
    </row>
    <row r="59192" spans="4:4">
      <c r="D59192"/>
    </row>
    <row r="59193" spans="4:4">
      <c r="D59193"/>
    </row>
    <row r="59194" spans="4:4">
      <c r="D59194"/>
    </row>
    <row r="59195" spans="4:4">
      <c r="D59195"/>
    </row>
    <row r="59196" spans="4:4">
      <c r="D59196"/>
    </row>
    <row r="59197" spans="4:4">
      <c r="D59197"/>
    </row>
    <row r="59198" spans="4:4">
      <c r="D59198"/>
    </row>
    <row r="59199" spans="4:4">
      <c r="D59199"/>
    </row>
    <row r="59200" spans="4:4">
      <c r="D59200"/>
    </row>
    <row r="59201" spans="4:4">
      <c r="D59201"/>
    </row>
    <row r="59202" spans="4:4">
      <c r="D59202"/>
    </row>
    <row r="59203" spans="4:4">
      <c r="D59203"/>
    </row>
    <row r="59204" spans="4:4">
      <c r="D59204"/>
    </row>
    <row r="59205" spans="4:4">
      <c r="D59205"/>
    </row>
    <row r="59206" spans="4:4">
      <c r="D59206"/>
    </row>
    <row r="59207" spans="4:4">
      <c r="D59207"/>
    </row>
    <row r="59208" spans="4:4">
      <c r="D59208"/>
    </row>
    <row r="59209" spans="4:4">
      <c r="D59209"/>
    </row>
    <row r="59210" spans="4:4">
      <c r="D59210"/>
    </row>
    <row r="59211" spans="4:4">
      <c r="D59211"/>
    </row>
    <row r="59212" spans="4:4">
      <c r="D59212"/>
    </row>
    <row r="59213" spans="4:4">
      <c r="D59213"/>
    </row>
    <row r="59214" spans="4:4">
      <c r="D59214"/>
    </row>
    <row r="59215" spans="4:4">
      <c r="D59215"/>
    </row>
    <row r="59216" spans="4:4">
      <c r="D59216"/>
    </row>
    <row r="59217" spans="4:4">
      <c r="D59217"/>
    </row>
    <row r="59218" spans="4:4">
      <c r="D59218"/>
    </row>
    <row r="59219" spans="4:4">
      <c r="D59219"/>
    </row>
    <row r="59220" spans="4:4">
      <c r="D59220"/>
    </row>
    <row r="59221" spans="4:4">
      <c r="D59221"/>
    </row>
    <row r="59222" spans="4:4">
      <c r="D59222"/>
    </row>
    <row r="59223" spans="4:4">
      <c r="D59223"/>
    </row>
    <row r="59224" spans="4:4">
      <c r="D59224"/>
    </row>
    <row r="59225" spans="4:4">
      <c r="D59225"/>
    </row>
    <row r="59226" spans="4:4">
      <c r="D59226"/>
    </row>
    <row r="59227" spans="4:4">
      <c r="D59227"/>
    </row>
    <row r="59228" spans="4:4">
      <c r="D59228"/>
    </row>
    <row r="59229" spans="4:4">
      <c r="D59229"/>
    </row>
    <row r="59230" spans="4:4">
      <c r="D59230"/>
    </row>
    <row r="59231" spans="4:4">
      <c r="D59231"/>
    </row>
    <row r="59232" spans="4:4">
      <c r="D59232"/>
    </row>
    <row r="59233" spans="4:4">
      <c r="D59233"/>
    </row>
    <row r="59234" spans="4:4">
      <c r="D59234"/>
    </row>
    <row r="59235" spans="4:4">
      <c r="D59235"/>
    </row>
    <row r="59236" spans="4:4">
      <c r="D59236"/>
    </row>
    <row r="59237" spans="4:4">
      <c r="D59237"/>
    </row>
    <row r="59238" spans="4:4">
      <c r="D59238"/>
    </row>
    <row r="59239" spans="4:4">
      <c r="D59239"/>
    </row>
    <row r="59240" spans="4:4">
      <c r="D59240"/>
    </row>
    <row r="59241" spans="4:4">
      <c r="D59241"/>
    </row>
    <row r="59242" spans="4:4">
      <c r="D59242"/>
    </row>
    <row r="59243" spans="4:4">
      <c r="D59243"/>
    </row>
    <row r="59244" spans="4:4">
      <c r="D59244"/>
    </row>
    <row r="59245" spans="4:4">
      <c r="D59245"/>
    </row>
    <row r="59246" spans="4:4">
      <c r="D59246"/>
    </row>
    <row r="59247" spans="4:4">
      <c r="D59247"/>
    </row>
    <row r="59248" spans="4:4">
      <c r="D59248"/>
    </row>
    <row r="59249" spans="4:4">
      <c r="D59249"/>
    </row>
    <row r="59250" spans="4:4">
      <c r="D59250"/>
    </row>
    <row r="59251" spans="4:4">
      <c r="D59251"/>
    </row>
    <row r="59252" spans="4:4">
      <c r="D59252"/>
    </row>
    <row r="59253" spans="4:4">
      <c r="D59253"/>
    </row>
    <row r="59254" spans="4:4">
      <c r="D59254"/>
    </row>
    <row r="59255" spans="4:4">
      <c r="D59255"/>
    </row>
    <row r="59256" spans="4:4">
      <c r="D59256"/>
    </row>
    <row r="59257" spans="4:4">
      <c r="D59257"/>
    </row>
    <row r="59258" spans="4:4">
      <c r="D59258"/>
    </row>
    <row r="59259" spans="4:4">
      <c r="D59259"/>
    </row>
    <row r="59260" spans="4:4">
      <c r="D59260"/>
    </row>
    <row r="59261" spans="4:4">
      <c r="D59261"/>
    </row>
    <row r="59262" spans="4:4">
      <c r="D59262"/>
    </row>
    <row r="59263" spans="4:4">
      <c r="D59263"/>
    </row>
    <row r="59264" spans="4:4">
      <c r="D59264"/>
    </row>
    <row r="59265" spans="4:4">
      <c r="D59265"/>
    </row>
    <row r="59266" spans="4:4">
      <c r="D59266"/>
    </row>
    <row r="59267" spans="4:4">
      <c r="D59267"/>
    </row>
    <row r="59268" spans="4:4">
      <c r="D59268"/>
    </row>
    <row r="59269" spans="4:4">
      <c r="D59269"/>
    </row>
    <row r="59270" spans="4:4">
      <c r="D59270"/>
    </row>
    <row r="59271" spans="4:4">
      <c r="D59271"/>
    </row>
    <row r="59272" spans="4:4">
      <c r="D59272"/>
    </row>
    <row r="59273" spans="4:4">
      <c r="D59273"/>
    </row>
    <row r="59274" spans="4:4">
      <c r="D59274"/>
    </row>
    <row r="59275" spans="4:4">
      <c r="D59275"/>
    </row>
    <row r="59276" spans="4:4">
      <c r="D59276"/>
    </row>
    <row r="59277" spans="4:4">
      <c r="D59277"/>
    </row>
    <row r="59278" spans="4:4">
      <c r="D59278"/>
    </row>
    <row r="59279" spans="4:4">
      <c r="D59279"/>
    </row>
    <row r="59280" spans="4:4">
      <c r="D59280"/>
    </row>
    <row r="59281" spans="4:4">
      <c r="D59281"/>
    </row>
    <row r="59282" spans="4:4">
      <c r="D59282"/>
    </row>
    <row r="59283" spans="4:4">
      <c r="D59283"/>
    </row>
    <row r="59284" spans="4:4">
      <c r="D59284"/>
    </row>
    <row r="59285" spans="4:4">
      <c r="D59285"/>
    </row>
    <row r="59286" spans="4:4">
      <c r="D59286"/>
    </row>
    <row r="59287" spans="4:4">
      <c r="D59287"/>
    </row>
    <row r="59288" spans="4:4">
      <c r="D59288"/>
    </row>
    <row r="59289" spans="4:4">
      <c r="D59289"/>
    </row>
    <row r="59290" spans="4:4">
      <c r="D59290"/>
    </row>
    <row r="59291" spans="4:4">
      <c r="D59291"/>
    </row>
    <row r="59292" spans="4:4">
      <c r="D59292"/>
    </row>
    <row r="59293" spans="4:4">
      <c r="D59293"/>
    </row>
    <row r="59294" spans="4:4">
      <c r="D59294"/>
    </row>
    <row r="59295" spans="4:4">
      <c r="D59295"/>
    </row>
    <row r="59296" spans="4:4">
      <c r="D59296"/>
    </row>
    <row r="59297" spans="4:4">
      <c r="D59297"/>
    </row>
    <row r="59298" spans="4:4">
      <c r="D59298"/>
    </row>
    <row r="59299" spans="4:4">
      <c r="D59299"/>
    </row>
    <row r="59300" spans="4:4">
      <c r="D59300"/>
    </row>
    <row r="59301" spans="4:4">
      <c r="D59301"/>
    </row>
    <row r="59302" spans="4:4">
      <c r="D59302"/>
    </row>
    <row r="59303" spans="4:4">
      <c r="D59303"/>
    </row>
    <row r="59304" spans="4:4">
      <c r="D59304"/>
    </row>
    <row r="59305" spans="4:4">
      <c r="D59305"/>
    </row>
    <row r="59306" spans="4:4">
      <c r="D59306"/>
    </row>
    <row r="59307" spans="4:4">
      <c r="D59307"/>
    </row>
    <row r="59308" spans="4:4">
      <c r="D59308"/>
    </row>
    <row r="59309" spans="4:4">
      <c r="D59309"/>
    </row>
    <row r="59310" spans="4:4">
      <c r="D59310"/>
    </row>
    <row r="59311" spans="4:4">
      <c r="D59311"/>
    </row>
    <row r="59312" spans="4:4">
      <c r="D59312"/>
    </row>
    <row r="59313" spans="4:4">
      <c r="D59313"/>
    </row>
    <row r="59314" spans="4:4">
      <c r="D59314"/>
    </row>
    <row r="59315" spans="4:4">
      <c r="D59315"/>
    </row>
    <row r="59316" spans="4:4">
      <c r="D59316"/>
    </row>
    <row r="59317" spans="4:4">
      <c r="D59317"/>
    </row>
    <row r="59318" spans="4:4">
      <c r="D59318"/>
    </row>
    <row r="59319" spans="4:4">
      <c r="D59319"/>
    </row>
    <row r="59320" spans="4:4">
      <c r="D59320"/>
    </row>
    <row r="59321" spans="4:4">
      <c r="D59321"/>
    </row>
    <row r="59322" spans="4:4">
      <c r="D59322"/>
    </row>
    <row r="59323" spans="4:4">
      <c r="D59323"/>
    </row>
    <row r="59324" spans="4:4">
      <c r="D59324"/>
    </row>
    <row r="59325" spans="4:4">
      <c r="D59325"/>
    </row>
    <row r="59326" spans="4:4">
      <c r="D59326"/>
    </row>
    <row r="59327" spans="4:4">
      <c r="D59327"/>
    </row>
    <row r="59328" spans="4:4">
      <c r="D59328"/>
    </row>
    <row r="59329" spans="4:4">
      <c r="D59329"/>
    </row>
    <row r="59330" spans="4:4">
      <c r="D59330"/>
    </row>
    <row r="59331" spans="4:4">
      <c r="D59331"/>
    </row>
    <row r="59332" spans="4:4">
      <c r="D59332"/>
    </row>
    <row r="59333" spans="4:4">
      <c r="D59333"/>
    </row>
    <row r="59334" spans="4:4">
      <c r="D59334"/>
    </row>
    <row r="59335" spans="4:4">
      <c r="D59335"/>
    </row>
    <row r="59336" spans="4:4">
      <c r="D59336"/>
    </row>
    <row r="59337" spans="4:4">
      <c r="D59337"/>
    </row>
    <row r="59338" spans="4:4">
      <c r="D59338"/>
    </row>
    <row r="59339" spans="4:4">
      <c r="D59339"/>
    </row>
    <row r="59340" spans="4:4">
      <c r="D59340"/>
    </row>
    <row r="59341" spans="4:4">
      <c r="D59341"/>
    </row>
    <row r="59342" spans="4:4">
      <c r="D59342"/>
    </row>
    <row r="59343" spans="4:4">
      <c r="D59343"/>
    </row>
    <row r="59344" spans="4:4">
      <c r="D59344"/>
    </row>
    <row r="59345" spans="4:4">
      <c r="D59345"/>
    </row>
    <row r="59346" spans="4:4">
      <c r="D59346"/>
    </row>
    <row r="59347" spans="4:4">
      <c r="D59347"/>
    </row>
    <row r="59348" spans="4:4">
      <c r="D59348"/>
    </row>
    <row r="59349" spans="4:4">
      <c r="D59349"/>
    </row>
    <row r="59350" spans="4:4">
      <c r="D59350"/>
    </row>
    <row r="59351" spans="4:4">
      <c r="D59351"/>
    </row>
    <row r="59352" spans="4:4">
      <c r="D59352"/>
    </row>
    <row r="59353" spans="4:4">
      <c r="D59353"/>
    </row>
    <row r="59354" spans="4:4">
      <c r="D59354"/>
    </row>
    <row r="59355" spans="4:4">
      <c r="D59355"/>
    </row>
    <row r="59356" spans="4:4">
      <c r="D59356"/>
    </row>
    <row r="59357" spans="4:4">
      <c r="D59357"/>
    </row>
    <row r="59358" spans="4:4">
      <c r="D59358"/>
    </row>
    <row r="59359" spans="4:4">
      <c r="D59359"/>
    </row>
    <row r="59360" spans="4:4">
      <c r="D59360"/>
    </row>
    <row r="59361" spans="4:4">
      <c r="D59361"/>
    </row>
    <row r="59362" spans="4:4">
      <c r="D59362"/>
    </row>
    <row r="59363" spans="4:4">
      <c r="D59363"/>
    </row>
    <row r="59364" spans="4:4">
      <c r="D59364"/>
    </row>
    <row r="59365" spans="4:4">
      <c r="D59365"/>
    </row>
    <row r="59366" spans="4:4">
      <c r="D59366"/>
    </row>
    <row r="59367" spans="4:4">
      <c r="D59367"/>
    </row>
    <row r="59368" spans="4:4">
      <c r="D59368"/>
    </row>
    <row r="59369" spans="4:4">
      <c r="D59369"/>
    </row>
    <row r="59370" spans="4:4">
      <c r="D59370"/>
    </row>
    <row r="59371" spans="4:4">
      <c r="D59371"/>
    </row>
    <row r="59372" spans="4:4">
      <c r="D59372"/>
    </row>
    <row r="59373" spans="4:4">
      <c r="D59373"/>
    </row>
    <row r="59374" spans="4:4">
      <c r="D59374"/>
    </row>
    <row r="59375" spans="4:4">
      <c r="D59375"/>
    </row>
    <row r="59376" spans="4:4">
      <c r="D59376"/>
    </row>
    <row r="59377" spans="4:4">
      <c r="D59377"/>
    </row>
    <row r="59378" spans="4:4">
      <c r="D59378"/>
    </row>
    <row r="59379" spans="4:4">
      <c r="D59379"/>
    </row>
    <row r="59380" spans="4:4">
      <c r="D59380"/>
    </row>
    <row r="59381" spans="4:4">
      <c r="D59381"/>
    </row>
    <row r="59382" spans="4:4">
      <c r="D59382"/>
    </row>
    <row r="59383" spans="4:4">
      <c r="D59383"/>
    </row>
    <row r="59384" spans="4:4">
      <c r="D59384"/>
    </row>
    <row r="59385" spans="4:4">
      <c r="D59385"/>
    </row>
    <row r="59386" spans="4:4">
      <c r="D59386"/>
    </row>
    <row r="59387" spans="4:4">
      <c r="D59387"/>
    </row>
    <row r="59388" spans="4:4">
      <c r="D59388"/>
    </row>
    <row r="59389" spans="4:4">
      <c r="D59389"/>
    </row>
    <row r="59390" spans="4:4">
      <c r="D59390"/>
    </row>
    <row r="59391" spans="4:4">
      <c r="D59391"/>
    </row>
    <row r="59392" spans="4:4">
      <c r="D59392"/>
    </row>
    <row r="59393" spans="4:4">
      <c r="D59393"/>
    </row>
    <row r="59394" spans="4:4">
      <c r="D59394"/>
    </row>
    <row r="59395" spans="4:4">
      <c r="D59395"/>
    </row>
    <row r="59396" spans="4:4">
      <c r="D59396"/>
    </row>
    <row r="59397" spans="4:4">
      <c r="D59397"/>
    </row>
    <row r="59398" spans="4:4">
      <c r="D59398"/>
    </row>
    <row r="59399" spans="4:4">
      <c r="D59399"/>
    </row>
    <row r="59400" spans="4:4">
      <c r="D59400"/>
    </row>
    <row r="59401" spans="4:4">
      <c r="D59401"/>
    </row>
    <row r="59402" spans="4:4">
      <c r="D59402"/>
    </row>
    <row r="59403" spans="4:4">
      <c r="D59403"/>
    </row>
    <row r="59404" spans="4:4">
      <c r="D59404"/>
    </row>
    <row r="59405" spans="4:4">
      <c r="D59405"/>
    </row>
    <row r="59406" spans="4:4">
      <c r="D59406"/>
    </row>
    <row r="59407" spans="4:4">
      <c r="D59407"/>
    </row>
    <row r="59408" spans="4:4">
      <c r="D59408"/>
    </row>
    <row r="59409" spans="4:4">
      <c r="D59409"/>
    </row>
    <row r="59410" spans="4:4">
      <c r="D59410"/>
    </row>
    <row r="59411" spans="4:4">
      <c r="D59411"/>
    </row>
    <row r="59412" spans="4:4">
      <c r="D59412"/>
    </row>
    <row r="59413" spans="4:4">
      <c r="D59413"/>
    </row>
    <row r="59414" spans="4:4">
      <c r="D59414"/>
    </row>
    <row r="59415" spans="4:4">
      <c r="D59415"/>
    </row>
    <row r="59416" spans="4:4">
      <c r="D59416"/>
    </row>
    <row r="59417" spans="4:4">
      <c r="D59417"/>
    </row>
    <row r="59418" spans="4:4">
      <c r="D59418"/>
    </row>
    <row r="59419" spans="4:4">
      <c r="D59419"/>
    </row>
    <row r="59420" spans="4:4">
      <c r="D59420"/>
    </row>
    <row r="59421" spans="4:4">
      <c r="D59421"/>
    </row>
    <row r="59422" spans="4:4">
      <c r="D59422"/>
    </row>
    <row r="59423" spans="4:4">
      <c r="D59423"/>
    </row>
    <row r="59424" spans="4:4">
      <c r="D59424"/>
    </row>
    <row r="59425" spans="4:4">
      <c r="D59425"/>
    </row>
    <row r="59426" spans="4:4">
      <c r="D59426"/>
    </row>
    <row r="59427" spans="4:4">
      <c r="D59427"/>
    </row>
    <row r="59428" spans="4:4">
      <c r="D59428"/>
    </row>
    <row r="59429" spans="4:4">
      <c r="D59429"/>
    </row>
    <row r="59430" spans="4:4">
      <c r="D59430"/>
    </row>
    <row r="59431" spans="4:4">
      <c r="D59431"/>
    </row>
    <row r="59432" spans="4:4">
      <c r="D59432"/>
    </row>
    <row r="59433" spans="4:4">
      <c r="D59433"/>
    </row>
    <row r="59434" spans="4:4">
      <c r="D59434"/>
    </row>
    <row r="59435" spans="4:4">
      <c r="D59435"/>
    </row>
    <row r="59436" spans="4:4">
      <c r="D59436"/>
    </row>
    <row r="59437" spans="4:4">
      <c r="D59437"/>
    </row>
    <row r="59438" spans="4:4">
      <c r="D59438"/>
    </row>
    <row r="59439" spans="4:4">
      <c r="D59439"/>
    </row>
    <row r="59440" spans="4:4">
      <c r="D59440"/>
    </row>
    <row r="59441" spans="4:4">
      <c r="D59441"/>
    </row>
    <row r="59442" spans="4:4">
      <c r="D59442"/>
    </row>
    <row r="59443" spans="4:4">
      <c r="D59443"/>
    </row>
    <row r="59444" spans="4:4">
      <c r="D59444"/>
    </row>
    <row r="59445" spans="4:4">
      <c r="D59445"/>
    </row>
    <row r="59446" spans="4:4">
      <c r="D59446"/>
    </row>
    <row r="59447" spans="4:4">
      <c r="D59447"/>
    </row>
    <row r="59448" spans="4:4">
      <c r="D59448"/>
    </row>
    <row r="59449" spans="4:4">
      <c r="D59449"/>
    </row>
    <row r="59450" spans="4:4">
      <c r="D59450"/>
    </row>
    <row r="59451" spans="4:4">
      <c r="D59451"/>
    </row>
    <row r="59452" spans="4:4">
      <c r="D59452"/>
    </row>
    <row r="59453" spans="4:4">
      <c r="D59453"/>
    </row>
    <row r="59454" spans="4:4">
      <c r="D59454"/>
    </row>
    <row r="59455" spans="4:4">
      <c r="D59455"/>
    </row>
    <row r="59456" spans="4:4">
      <c r="D59456"/>
    </row>
    <row r="59457" spans="4:4">
      <c r="D59457"/>
    </row>
    <row r="59458" spans="4:4">
      <c r="D59458"/>
    </row>
    <row r="59459" spans="4:4">
      <c r="D59459"/>
    </row>
    <row r="59460" spans="4:4">
      <c r="D59460"/>
    </row>
    <row r="59461" spans="4:4">
      <c r="D59461"/>
    </row>
    <row r="59462" spans="4:4">
      <c r="D59462"/>
    </row>
    <row r="59463" spans="4:4">
      <c r="D59463"/>
    </row>
    <row r="59464" spans="4:4">
      <c r="D59464"/>
    </row>
    <row r="59465" spans="4:4">
      <c r="D59465"/>
    </row>
    <row r="59466" spans="4:4">
      <c r="D59466"/>
    </row>
    <row r="59467" spans="4:4">
      <c r="D59467"/>
    </row>
    <row r="59468" spans="4:4">
      <c r="D59468"/>
    </row>
    <row r="59469" spans="4:4">
      <c r="D59469"/>
    </row>
    <row r="59470" spans="4:4">
      <c r="D59470"/>
    </row>
    <row r="59471" spans="4:4">
      <c r="D59471"/>
    </row>
    <row r="59472" spans="4:4">
      <c r="D59472"/>
    </row>
    <row r="59473" spans="4:4">
      <c r="D59473"/>
    </row>
    <row r="59474" spans="4:4">
      <c r="D59474"/>
    </row>
    <row r="59475" spans="4:4">
      <c r="D59475"/>
    </row>
    <row r="59476" spans="4:4">
      <c r="D59476"/>
    </row>
    <row r="59477" spans="4:4">
      <c r="D59477"/>
    </row>
    <row r="59478" spans="4:4">
      <c r="D59478"/>
    </row>
    <row r="59479" spans="4:4">
      <c r="D59479"/>
    </row>
    <row r="59480" spans="4:4">
      <c r="D59480"/>
    </row>
    <row r="59481" spans="4:4">
      <c r="D59481"/>
    </row>
    <row r="59482" spans="4:4">
      <c r="D59482"/>
    </row>
    <row r="59483" spans="4:4">
      <c r="D59483"/>
    </row>
    <row r="59484" spans="4:4">
      <c r="D59484"/>
    </row>
    <row r="59485" spans="4:4">
      <c r="D59485"/>
    </row>
    <row r="59486" spans="4:4">
      <c r="D59486"/>
    </row>
    <row r="59487" spans="4:4">
      <c r="D59487"/>
    </row>
    <row r="59488" spans="4:4">
      <c r="D59488"/>
    </row>
    <row r="59489" spans="4:4">
      <c r="D59489"/>
    </row>
    <row r="59490" spans="4:4">
      <c r="D59490"/>
    </row>
    <row r="59491" spans="4:4">
      <c r="D59491"/>
    </row>
    <row r="59492" spans="4:4">
      <c r="D59492"/>
    </row>
    <row r="59493" spans="4:4">
      <c r="D59493"/>
    </row>
    <row r="59494" spans="4:4">
      <c r="D59494"/>
    </row>
    <row r="59495" spans="4:4">
      <c r="D59495"/>
    </row>
    <row r="59496" spans="4:4">
      <c r="D59496"/>
    </row>
    <row r="59497" spans="4:4">
      <c r="D59497"/>
    </row>
    <row r="59498" spans="4:4">
      <c r="D59498"/>
    </row>
    <row r="59499" spans="4:4">
      <c r="D59499"/>
    </row>
    <row r="59500" spans="4:4">
      <c r="D59500"/>
    </row>
    <row r="59501" spans="4:4">
      <c r="D59501"/>
    </row>
    <row r="59502" spans="4:4">
      <c r="D59502"/>
    </row>
    <row r="59503" spans="4:4">
      <c r="D59503"/>
    </row>
    <row r="59504" spans="4:4">
      <c r="D59504"/>
    </row>
    <row r="59505" spans="4:4">
      <c r="D59505"/>
    </row>
    <row r="59506" spans="4:4">
      <c r="D59506"/>
    </row>
    <row r="59507" spans="4:4">
      <c r="D59507"/>
    </row>
    <row r="59508" spans="4:4">
      <c r="D59508"/>
    </row>
    <row r="59509" spans="4:4">
      <c r="D59509"/>
    </row>
    <row r="59510" spans="4:4">
      <c r="D59510"/>
    </row>
    <row r="59511" spans="4:4">
      <c r="D59511"/>
    </row>
    <row r="59512" spans="4:4">
      <c r="D59512"/>
    </row>
    <row r="59513" spans="4:4">
      <c r="D59513"/>
    </row>
    <row r="59514" spans="4:4">
      <c r="D59514"/>
    </row>
    <row r="59515" spans="4:4">
      <c r="D59515"/>
    </row>
    <row r="59516" spans="4:4">
      <c r="D59516"/>
    </row>
    <row r="59517" spans="4:4">
      <c r="D59517"/>
    </row>
    <row r="59518" spans="4:4">
      <c r="D59518"/>
    </row>
    <row r="59519" spans="4:4">
      <c r="D59519"/>
    </row>
    <row r="59520" spans="4:4">
      <c r="D59520"/>
    </row>
    <row r="59521" spans="4:4">
      <c r="D59521"/>
    </row>
    <row r="59522" spans="4:4">
      <c r="D59522"/>
    </row>
    <row r="59523" spans="4:4">
      <c r="D59523"/>
    </row>
    <row r="59524" spans="4:4">
      <c r="D59524"/>
    </row>
    <row r="59525" spans="4:4">
      <c r="D59525"/>
    </row>
    <row r="59526" spans="4:4">
      <c r="D59526"/>
    </row>
    <row r="59527" spans="4:4">
      <c r="D59527"/>
    </row>
    <row r="59528" spans="4:4">
      <c r="D59528"/>
    </row>
    <row r="59529" spans="4:4">
      <c r="D59529"/>
    </row>
    <row r="59530" spans="4:4">
      <c r="D59530"/>
    </row>
    <row r="59531" spans="4:4">
      <c r="D59531"/>
    </row>
    <row r="59532" spans="4:4">
      <c r="D59532"/>
    </row>
    <row r="59533" spans="4:4">
      <c r="D59533"/>
    </row>
    <row r="59534" spans="4:4">
      <c r="D59534"/>
    </row>
    <row r="59535" spans="4:4">
      <c r="D59535"/>
    </row>
    <row r="59536" spans="4:4">
      <c r="D59536"/>
    </row>
    <row r="59537" spans="4:4">
      <c r="D59537"/>
    </row>
    <row r="59538" spans="4:4">
      <c r="D59538"/>
    </row>
    <row r="59539" spans="4:4">
      <c r="D59539"/>
    </row>
    <row r="59540" spans="4:4">
      <c r="D59540"/>
    </row>
    <row r="59541" spans="4:4">
      <c r="D59541"/>
    </row>
    <row r="59542" spans="4:4">
      <c r="D59542"/>
    </row>
    <row r="59543" spans="4:4">
      <c r="D59543"/>
    </row>
    <row r="59544" spans="4:4">
      <c r="D59544"/>
    </row>
    <row r="59545" spans="4:4">
      <c r="D59545"/>
    </row>
    <row r="59546" spans="4:4">
      <c r="D59546"/>
    </row>
    <row r="59547" spans="4:4">
      <c r="D59547"/>
    </row>
    <row r="59548" spans="4:4">
      <c r="D59548"/>
    </row>
    <row r="59549" spans="4:4">
      <c r="D59549"/>
    </row>
    <row r="59550" spans="4:4">
      <c r="D59550"/>
    </row>
    <row r="59551" spans="4:4">
      <c r="D59551"/>
    </row>
    <row r="59552" spans="4:4">
      <c r="D59552"/>
    </row>
    <row r="59553" spans="4:4">
      <c r="D59553"/>
    </row>
    <row r="59554" spans="4:4">
      <c r="D59554"/>
    </row>
    <row r="59555" spans="4:4">
      <c r="D59555"/>
    </row>
    <row r="59556" spans="4:4">
      <c r="D59556"/>
    </row>
    <row r="59557" spans="4:4">
      <c r="D59557"/>
    </row>
    <row r="59558" spans="4:4">
      <c r="D59558"/>
    </row>
    <row r="59559" spans="4:4">
      <c r="D59559"/>
    </row>
    <row r="59560" spans="4:4">
      <c r="D59560"/>
    </row>
    <row r="59561" spans="4:4">
      <c r="D59561"/>
    </row>
    <row r="59562" spans="4:4">
      <c r="D59562"/>
    </row>
    <row r="59563" spans="4:4">
      <c r="D59563"/>
    </row>
    <row r="59564" spans="4:4">
      <c r="D59564"/>
    </row>
    <row r="59565" spans="4:4">
      <c r="D59565"/>
    </row>
    <row r="59566" spans="4:4">
      <c r="D59566"/>
    </row>
    <row r="59567" spans="4:4">
      <c r="D59567"/>
    </row>
    <row r="59568" spans="4:4">
      <c r="D59568"/>
    </row>
    <row r="59569" spans="4:4">
      <c r="D59569"/>
    </row>
    <row r="59570" spans="4:4">
      <c r="D59570"/>
    </row>
    <row r="59571" spans="4:4">
      <c r="D59571"/>
    </row>
    <row r="59572" spans="4:4">
      <c r="D59572"/>
    </row>
    <row r="59573" spans="4:4">
      <c r="D59573"/>
    </row>
    <row r="59574" spans="4:4">
      <c r="D59574"/>
    </row>
    <row r="59575" spans="4:4">
      <c r="D59575"/>
    </row>
    <row r="59576" spans="4:4">
      <c r="D59576"/>
    </row>
    <row r="59577" spans="4:4">
      <c r="D59577"/>
    </row>
    <row r="59578" spans="4:4">
      <c r="D59578"/>
    </row>
    <row r="59579" spans="4:4">
      <c r="D59579"/>
    </row>
    <row r="59580" spans="4:4">
      <c r="D59580"/>
    </row>
    <row r="59581" spans="4:4">
      <c r="D59581"/>
    </row>
    <row r="59582" spans="4:4">
      <c r="D59582"/>
    </row>
    <row r="59583" spans="4:4">
      <c r="D59583"/>
    </row>
    <row r="59584" spans="4:4">
      <c r="D59584"/>
    </row>
    <row r="59585" spans="4:4">
      <c r="D59585"/>
    </row>
    <row r="59586" spans="4:4">
      <c r="D59586"/>
    </row>
    <row r="59587" spans="4:4">
      <c r="D59587"/>
    </row>
    <row r="59588" spans="4:4">
      <c r="D59588"/>
    </row>
    <row r="59589" spans="4:4">
      <c r="D59589"/>
    </row>
    <row r="59590" spans="4:4">
      <c r="D59590"/>
    </row>
    <row r="59591" spans="4:4">
      <c r="D59591"/>
    </row>
    <row r="59592" spans="4:4">
      <c r="D59592"/>
    </row>
    <row r="59593" spans="4:4">
      <c r="D59593"/>
    </row>
    <row r="59594" spans="4:4">
      <c r="D59594"/>
    </row>
    <row r="59595" spans="4:4">
      <c r="D59595"/>
    </row>
    <row r="59596" spans="4:4">
      <c r="D59596"/>
    </row>
    <row r="59597" spans="4:4">
      <c r="D59597"/>
    </row>
    <row r="59598" spans="4:4">
      <c r="D59598"/>
    </row>
    <row r="59599" spans="4:4">
      <c r="D59599"/>
    </row>
    <row r="59600" spans="4:4">
      <c r="D59600"/>
    </row>
    <row r="59601" spans="4:4">
      <c r="D59601"/>
    </row>
    <row r="59602" spans="4:4">
      <c r="D59602"/>
    </row>
    <row r="59603" spans="4:4">
      <c r="D59603"/>
    </row>
    <row r="59604" spans="4:4">
      <c r="D59604"/>
    </row>
    <row r="59605" spans="4:4">
      <c r="D59605"/>
    </row>
    <row r="59606" spans="4:4">
      <c r="D59606"/>
    </row>
    <row r="59607" spans="4:4">
      <c r="D59607"/>
    </row>
    <row r="59608" spans="4:4">
      <c r="D59608"/>
    </row>
    <row r="59609" spans="4:4">
      <c r="D59609"/>
    </row>
    <row r="59610" spans="4:4">
      <c r="D59610"/>
    </row>
    <row r="59611" spans="4:4">
      <c r="D59611"/>
    </row>
    <row r="59612" spans="4:4">
      <c r="D59612"/>
    </row>
    <row r="59613" spans="4:4">
      <c r="D59613"/>
    </row>
    <row r="59614" spans="4:4">
      <c r="D59614"/>
    </row>
    <row r="59615" spans="4:4">
      <c r="D59615"/>
    </row>
    <row r="59616" spans="4:4">
      <c r="D59616"/>
    </row>
    <row r="59617" spans="4:4">
      <c r="D59617"/>
    </row>
    <row r="59618" spans="4:4">
      <c r="D59618"/>
    </row>
    <row r="59619" spans="4:4">
      <c r="D59619"/>
    </row>
    <row r="59620" spans="4:4">
      <c r="D59620"/>
    </row>
    <row r="59621" spans="4:4">
      <c r="D59621"/>
    </row>
    <row r="59622" spans="4:4">
      <c r="D59622"/>
    </row>
    <row r="59623" spans="4:4">
      <c r="D59623"/>
    </row>
    <row r="59624" spans="4:4">
      <c r="D59624"/>
    </row>
    <row r="59625" spans="4:4">
      <c r="D59625"/>
    </row>
    <row r="59626" spans="4:4">
      <c r="D59626"/>
    </row>
    <row r="59627" spans="4:4">
      <c r="D59627"/>
    </row>
    <row r="59628" spans="4:4">
      <c r="D59628"/>
    </row>
    <row r="59629" spans="4:4">
      <c r="D59629"/>
    </row>
    <row r="59630" spans="4:4">
      <c r="D59630"/>
    </row>
    <row r="59631" spans="4:4">
      <c r="D59631"/>
    </row>
    <row r="59632" spans="4:4">
      <c r="D59632"/>
    </row>
    <row r="59633" spans="4:4">
      <c r="D59633"/>
    </row>
    <row r="59634" spans="4:4">
      <c r="D59634"/>
    </row>
    <row r="59635" spans="4:4">
      <c r="D59635"/>
    </row>
    <row r="59636" spans="4:4">
      <c r="D59636"/>
    </row>
    <row r="59637" spans="4:4">
      <c r="D59637"/>
    </row>
    <row r="59638" spans="4:4">
      <c r="D59638"/>
    </row>
    <row r="59639" spans="4:4">
      <c r="D59639"/>
    </row>
    <row r="59640" spans="4:4">
      <c r="D59640"/>
    </row>
    <row r="59641" spans="4:4">
      <c r="D59641"/>
    </row>
    <row r="59642" spans="4:4">
      <c r="D59642"/>
    </row>
    <row r="59643" spans="4:4">
      <c r="D59643"/>
    </row>
    <row r="59644" spans="4:4">
      <c r="D59644"/>
    </row>
    <row r="59645" spans="4:4">
      <c r="D59645"/>
    </row>
    <row r="59646" spans="4:4">
      <c r="D59646"/>
    </row>
    <row r="59647" spans="4:4">
      <c r="D59647"/>
    </row>
    <row r="59648" spans="4:4">
      <c r="D59648"/>
    </row>
    <row r="59649" spans="4:4">
      <c r="D59649"/>
    </row>
    <row r="59650" spans="4:4">
      <c r="D59650"/>
    </row>
    <row r="59651" spans="4:4">
      <c r="D59651"/>
    </row>
    <row r="59652" spans="4:4">
      <c r="D59652"/>
    </row>
    <row r="59653" spans="4:4">
      <c r="D59653"/>
    </row>
    <row r="59654" spans="4:4">
      <c r="D59654"/>
    </row>
    <row r="59655" spans="4:4">
      <c r="D59655"/>
    </row>
    <row r="59656" spans="4:4">
      <c r="D59656"/>
    </row>
    <row r="59657" spans="4:4">
      <c r="D59657"/>
    </row>
    <row r="59658" spans="4:4">
      <c r="D59658"/>
    </row>
    <row r="59659" spans="4:4">
      <c r="D59659"/>
    </row>
    <row r="59660" spans="4:4">
      <c r="D59660"/>
    </row>
    <row r="59661" spans="4:4">
      <c r="D59661"/>
    </row>
    <row r="59662" spans="4:4">
      <c r="D59662"/>
    </row>
    <row r="59663" spans="4:4">
      <c r="D59663"/>
    </row>
    <row r="59664" spans="4:4">
      <c r="D59664"/>
    </row>
    <row r="59665" spans="4:4">
      <c r="D59665"/>
    </row>
    <row r="59666" spans="4:4">
      <c r="D59666"/>
    </row>
    <row r="59667" spans="4:4">
      <c r="D59667"/>
    </row>
    <row r="59668" spans="4:4">
      <c r="D59668"/>
    </row>
    <row r="59669" spans="4:4">
      <c r="D59669"/>
    </row>
    <row r="59670" spans="4:4">
      <c r="D59670"/>
    </row>
    <row r="59671" spans="4:4">
      <c r="D59671"/>
    </row>
    <row r="59672" spans="4:4">
      <c r="D59672"/>
    </row>
    <row r="59673" spans="4:4">
      <c r="D59673"/>
    </row>
    <row r="59674" spans="4:4">
      <c r="D59674"/>
    </row>
    <row r="59675" spans="4:4">
      <c r="D59675"/>
    </row>
    <row r="59676" spans="4:4">
      <c r="D59676"/>
    </row>
    <row r="59677" spans="4:4">
      <c r="D59677"/>
    </row>
    <row r="59678" spans="4:4">
      <c r="D59678"/>
    </row>
    <row r="59679" spans="4:4">
      <c r="D59679"/>
    </row>
    <row r="59680" spans="4:4">
      <c r="D59680"/>
    </row>
    <row r="59681" spans="4:4">
      <c r="D59681"/>
    </row>
    <row r="59682" spans="4:4">
      <c r="D59682"/>
    </row>
    <row r="59683" spans="4:4">
      <c r="D59683"/>
    </row>
    <row r="59684" spans="4:4">
      <c r="D59684"/>
    </row>
    <row r="59685" spans="4:4">
      <c r="D59685"/>
    </row>
    <row r="59686" spans="4:4">
      <c r="D59686"/>
    </row>
    <row r="59687" spans="4:4">
      <c r="D59687"/>
    </row>
    <row r="59688" spans="4:4">
      <c r="D59688"/>
    </row>
    <row r="59689" spans="4:4">
      <c r="D59689"/>
    </row>
    <row r="59690" spans="4:4">
      <c r="D59690"/>
    </row>
    <row r="59691" spans="4:4">
      <c r="D59691"/>
    </row>
    <row r="59692" spans="4:4">
      <c r="D59692"/>
    </row>
    <row r="59693" spans="4:4">
      <c r="D59693"/>
    </row>
    <row r="59694" spans="4:4">
      <c r="D59694"/>
    </row>
    <row r="59695" spans="4:4">
      <c r="D59695"/>
    </row>
    <row r="59696" spans="4:4">
      <c r="D59696"/>
    </row>
    <row r="59697" spans="4:4">
      <c r="D59697"/>
    </row>
    <row r="59698" spans="4:4">
      <c r="D59698"/>
    </row>
    <row r="59699" spans="4:4">
      <c r="D59699"/>
    </row>
    <row r="59700" spans="4:4">
      <c r="D59700"/>
    </row>
    <row r="59701" spans="4:4">
      <c r="D59701"/>
    </row>
    <row r="59702" spans="4:4">
      <c r="D59702"/>
    </row>
    <row r="59703" spans="4:4">
      <c r="D59703"/>
    </row>
    <row r="59704" spans="4:4">
      <c r="D59704"/>
    </row>
    <row r="59705" spans="4:4">
      <c r="D59705"/>
    </row>
    <row r="59706" spans="4:4">
      <c r="D59706"/>
    </row>
    <row r="59707" spans="4:4">
      <c r="D59707"/>
    </row>
    <row r="59708" spans="4:4">
      <c r="D59708"/>
    </row>
    <row r="59709" spans="4:4">
      <c r="D59709"/>
    </row>
    <row r="59710" spans="4:4">
      <c r="D59710"/>
    </row>
    <row r="59711" spans="4:4">
      <c r="D59711"/>
    </row>
    <row r="59712" spans="4:4">
      <c r="D59712"/>
    </row>
    <row r="59713" spans="4:4">
      <c r="D59713"/>
    </row>
    <row r="59714" spans="4:4">
      <c r="D59714"/>
    </row>
    <row r="59715" spans="4:4">
      <c r="D59715"/>
    </row>
    <row r="59716" spans="4:4">
      <c r="D59716"/>
    </row>
    <row r="59717" spans="4:4">
      <c r="D59717"/>
    </row>
    <row r="59718" spans="4:4">
      <c r="D59718"/>
    </row>
    <row r="59719" spans="4:4">
      <c r="D59719"/>
    </row>
    <row r="59720" spans="4:4">
      <c r="D59720"/>
    </row>
    <row r="59721" spans="4:4">
      <c r="D59721"/>
    </row>
    <row r="59722" spans="4:4">
      <c r="D59722"/>
    </row>
    <row r="59723" spans="4:4">
      <c r="D59723"/>
    </row>
    <row r="59724" spans="4:4">
      <c r="D59724"/>
    </row>
    <row r="59725" spans="4:4">
      <c r="D59725"/>
    </row>
    <row r="59726" spans="4:4">
      <c r="D59726"/>
    </row>
    <row r="59727" spans="4:4">
      <c r="D59727"/>
    </row>
    <row r="59728" spans="4:4">
      <c r="D59728"/>
    </row>
    <row r="59729" spans="4:4">
      <c r="D59729"/>
    </row>
    <row r="59730" spans="4:4">
      <c r="D59730"/>
    </row>
    <row r="59731" spans="4:4">
      <c r="D59731"/>
    </row>
    <row r="59732" spans="4:4">
      <c r="D59732"/>
    </row>
    <row r="59733" spans="4:4">
      <c r="D59733"/>
    </row>
    <row r="59734" spans="4:4">
      <c r="D59734"/>
    </row>
    <row r="59735" spans="4:4">
      <c r="D59735"/>
    </row>
    <row r="59736" spans="4:4">
      <c r="D59736"/>
    </row>
    <row r="59737" spans="4:4">
      <c r="D59737"/>
    </row>
    <row r="59738" spans="4:4">
      <c r="D59738"/>
    </row>
    <row r="59739" spans="4:4">
      <c r="D59739"/>
    </row>
    <row r="59740" spans="4:4">
      <c r="D59740"/>
    </row>
    <row r="59741" spans="4:4">
      <c r="D59741"/>
    </row>
    <row r="59742" spans="4:4">
      <c r="D59742"/>
    </row>
    <row r="59743" spans="4:4">
      <c r="D59743"/>
    </row>
    <row r="59744" spans="4:4">
      <c r="D59744"/>
    </row>
    <row r="59745" spans="4:4">
      <c r="D59745"/>
    </row>
    <row r="59746" spans="4:4">
      <c r="D59746"/>
    </row>
    <row r="59747" spans="4:4">
      <c r="D59747"/>
    </row>
    <row r="59748" spans="4:4">
      <c r="D59748"/>
    </row>
    <row r="59749" spans="4:4">
      <c r="D59749"/>
    </row>
    <row r="59750" spans="4:4">
      <c r="D59750"/>
    </row>
    <row r="59751" spans="4:4">
      <c r="D59751"/>
    </row>
    <row r="59752" spans="4:4">
      <c r="D59752"/>
    </row>
    <row r="59753" spans="4:4">
      <c r="D59753"/>
    </row>
    <row r="59754" spans="4:4">
      <c r="D59754"/>
    </row>
    <row r="59755" spans="4:4">
      <c r="D59755"/>
    </row>
    <row r="59756" spans="4:4">
      <c r="D59756"/>
    </row>
    <row r="59757" spans="4:4">
      <c r="D59757"/>
    </row>
    <row r="59758" spans="4:4">
      <c r="D59758"/>
    </row>
    <row r="59759" spans="4:4">
      <c r="D59759"/>
    </row>
    <row r="59760" spans="4:4">
      <c r="D59760"/>
    </row>
    <row r="59761" spans="4:4">
      <c r="D59761"/>
    </row>
    <row r="59762" spans="4:4">
      <c r="D59762"/>
    </row>
    <row r="59763" spans="4:4">
      <c r="D59763"/>
    </row>
    <row r="59764" spans="4:4">
      <c r="D59764"/>
    </row>
    <row r="59765" spans="4:4">
      <c r="D59765"/>
    </row>
    <row r="59766" spans="4:4">
      <c r="D59766"/>
    </row>
    <row r="59767" spans="4:4">
      <c r="D59767"/>
    </row>
    <row r="59768" spans="4:4">
      <c r="D59768"/>
    </row>
    <row r="59769" spans="4:4">
      <c r="D59769"/>
    </row>
    <row r="59770" spans="4:4">
      <c r="D59770"/>
    </row>
    <row r="59771" spans="4:4">
      <c r="D59771"/>
    </row>
    <row r="59772" spans="4:4">
      <c r="D59772"/>
    </row>
    <row r="59773" spans="4:4">
      <c r="D59773"/>
    </row>
    <row r="59774" spans="4:4">
      <c r="D59774"/>
    </row>
    <row r="59775" spans="4:4">
      <c r="D59775"/>
    </row>
    <row r="59776" spans="4:4">
      <c r="D59776"/>
    </row>
    <row r="59777" spans="4:4">
      <c r="D59777"/>
    </row>
    <row r="59778" spans="4:4">
      <c r="D59778"/>
    </row>
    <row r="59779" spans="4:4">
      <c r="D59779"/>
    </row>
    <row r="59780" spans="4:4">
      <c r="D59780"/>
    </row>
    <row r="59781" spans="4:4">
      <c r="D59781"/>
    </row>
    <row r="59782" spans="4:4">
      <c r="D59782"/>
    </row>
    <row r="59783" spans="4:4">
      <c r="D59783"/>
    </row>
    <row r="59784" spans="4:4">
      <c r="D59784"/>
    </row>
    <row r="59785" spans="4:4">
      <c r="D59785"/>
    </row>
    <row r="59786" spans="4:4">
      <c r="D59786"/>
    </row>
    <row r="59787" spans="4:4">
      <c r="D59787"/>
    </row>
    <row r="59788" spans="4:4">
      <c r="D59788"/>
    </row>
    <row r="59789" spans="4:4">
      <c r="D59789"/>
    </row>
    <row r="59790" spans="4:4">
      <c r="D59790"/>
    </row>
    <row r="59791" spans="4:4">
      <c r="D59791"/>
    </row>
    <row r="59792" spans="4:4">
      <c r="D59792"/>
    </row>
    <row r="59793" spans="4:4">
      <c r="D59793"/>
    </row>
    <row r="59794" spans="4:4">
      <c r="D59794"/>
    </row>
    <row r="59795" spans="4:4">
      <c r="D59795"/>
    </row>
    <row r="59796" spans="4:4">
      <c r="D59796"/>
    </row>
    <row r="59797" spans="4:4">
      <c r="D59797"/>
    </row>
    <row r="59798" spans="4:4">
      <c r="D59798"/>
    </row>
    <row r="59799" spans="4:4">
      <c r="D59799"/>
    </row>
    <row r="59800" spans="4:4">
      <c r="D59800"/>
    </row>
    <row r="59801" spans="4:4">
      <c r="D59801"/>
    </row>
    <row r="59802" spans="4:4">
      <c r="D59802"/>
    </row>
    <row r="59803" spans="4:4">
      <c r="D59803"/>
    </row>
    <row r="59804" spans="4:4">
      <c r="D59804"/>
    </row>
    <row r="59805" spans="4:4">
      <c r="D59805"/>
    </row>
    <row r="59806" spans="4:4">
      <c r="D59806"/>
    </row>
    <row r="59807" spans="4:4">
      <c r="D59807"/>
    </row>
    <row r="59808" spans="4:4">
      <c r="D59808"/>
    </row>
    <row r="59809" spans="4:4">
      <c r="D59809"/>
    </row>
    <row r="59810" spans="4:4">
      <c r="D59810"/>
    </row>
    <row r="59811" spans="4:4">
      <c r="D59811"/>
    </row>
    <row r="59812" spans="4:4">
      <c r="D59812"/>
    </row>
    <row r="59813" spans="4:4">
      <c r="D59813"/>
    </row>
    <row r="59814" spans="4:4">
      <c r="D59814"/>
    </row>
    <row r="59815" spans="4:4">
      <c r="D59815"/>
    </row>
    <row r="59816" spans="4:4">
      <c r="D59816"/>
    </row>
    <row r="59817" spans="4:4">
      <c r="D59817"/>
    </row>
    <row r="59818" spans="4:4">
      <c r="D59818"/>
    </row>
    <row r="59819" spans="4:4">
      <c r="D59819"/>
    </row>
    <row r="59820" spans="4:4">
      <c r="D59820"/>
    </row>
    <row r="59821" spans="4:4">
      <c r="D59821"/>
    </row>
    <row r="59822" spans="4:4">
      <c r="D59822"/>
    </row>
    <row r="59823" spans="4:4">
      <c r="D59823"/>
    </row>
    <row r="59824" spans="4:4">
      <c r="D59824"/>
    </row>
    <row r="59825" spans="4:4">
      <c r="D59825"/>
    </row>
    <row r="59826" spans="4:4">
      <c r="D59826"/>
    </row>
    <row r="59827" spans="4:4">
      <c r="D59827"/>
    </row>
    <row r="59828" spans="4:4">
      <c r="D59828"/>
    </row>
    <row r="59829" spans="4:4">
      <c r="D59829"/>
    </row>
    <row r="59830" spans="4:4">
      <c r="D59830"/>
    </row>
    <row r="59831" spans="4:4">
      <c r="D59831"/>
    </row>
    <row r="59832" spans="4:4">
      <c r="D59832"/>
    </row>
    <row r="59833" spans="4:4">
      <c r="D59833"/>
    </row>
    <row r="59834" spans="4:4">
      <c r="D59834"/>
    </row>
    <row r="59835" spans="4:4">
      <c r="D59835"/>
    </row>
    <row r="59836" spans="4:4">
      <c r="D59836"/>
    </row>
    <row r="59837" spans="4:4">
      <c r="D59837"/>
    </row>
    <row r="59838" spans="4:4">
      <c r="D59838"/>
    </row>
    <row r="59839" spans="4:4">
      <c r="D59839"/>
    </row>
    <row r="59840" spans="4:4">
      <c r="D59840"/>
    </row>
    <row r="59841" spans="4:4">
      <c r="D59841"/>
    </row>
    <row r="59842" spans="4:4">
      <c r="D59842"/>
    </row>
    <row r="59843" spans="4:4">
      <c r="D59843"/>
    </row>
    <row r="59844" spans="4:4">
      <c r="D59844"/>
    </row>
    <row r="59845" spans="4:4">
      <c r="D59845"/>
    </row>
    <row r="59846" spans="4:4">
      <c r="D59846"/>
    </row>
    <row r="59847" spans="4:4">
      <c r="D59847"/>
    </row>
    <row r="59848" spans="4:4">
      <c r="D59848"/>
    </row>
    <row r="59849" spans="4:4">
      <c r="D59849"/>
    </row>
    <row r="59850" spans="4:4">
      <c r="D59850"/>
    </row>
    <row r="59851" spans="4:4">
      <c r="D59851"/>
    </row>
    <row r="59852" spans="4:4">
      <c r="D59852"/>
    </row>
    <row r="59853" spans="4:4">
      <c r="D59853"/>
    </row>
    <row r="59854" spans="4:4">
      <c r="D59854"/>
    </row>
    <row r="59855" spans="4:4">
      <c r="D59855"/>
    </row>
    <row r="59856" spans="4:4">
      <c r="D59856"/>
    </row>
    <row r="59857" spans="4:4">
      <c r="D59857"/>
    </row>
    <row r="59858" spans="4:4">
      <c r="D59858"/>
    </row>
    <row r="59859" spans="4:4">
      <c r="D59859"/>
    </row>
    <row r="59860" spans="4:4">
      <c r="D59860"/>
    </row>
    <row r="59861" spans="4:4">
      <c r="D59861"/>
    </row>
    <row r="59862" spans="4:4">
      <c r="D59862"/>
    </row>
    <row r="59863" spans="4:4">
      <c r="D59863"/>
    </row>
    <row r="59864" spans="4:4">
      <c r="D59864"/>
    </row>
    <row r="59865" spans="4:4">
      <c r="D59865"/>
    </row>
    <row r="59866" spans="4:4">
      <c r="D59866"/>
    </row>
    <row r="59867" spans="4:4">
      <c r="D59867"/>
    </row>
    <row r="59868" spans="4:4">
      <c r="D59868"/>
    </row>
    <row r="59869" spans="4:4">
      <c r="D59869"/>
    </row>
    <row r="59870" spans="4:4">
      <c r="D59870"/>
    </row>
    <row r="59871" spans="4:4">
      <c r="D59871"/>
    </row>
    <row r="59872" spans="4:4">
      <c r="D59872"/>
    </row>
    <row r="59873" spans="4:4">
      <c r="D59873"/>
    </row>
    <row r="59874" spans="4:4">
      <c r="D59874"/>
    </row>
    <row r="59875" spans="4:4">
      <c r="D59875"/>
    </row>
    <row r="59876" spans="4:4">
      <c r="D59876"/>
    </row>
    <row r="59877" spans="4:4">
      <c r="D59877"/>
    </row>
    <row r="59878" spans="4:4">
      <c r="D59878"/>
    </row>
    <row r="59879" spans="4:4">
      <c r="D59879"/>
    </row>
    <row r="59880" spans="4:4">
      <c r="D59880"/>
    </row>
    <row r="59881" spans="4:4">
      <c r="D59881"/>
    </row>
    <row r="59882" spans="4:4">
      <c r="D59882"/>
    </row>
    <row r="59883" spans="4:4">
      <c r="D59883"/>
    </row>
    <row r="59884" spans="4:4">
      <c r="D59884"/>
    </row>
    <row r="59885" spans="4:4">
      <c r="D59885"/>
    </row>
    <row r="59886" spans="4:4">
      <c r="D59886"/>
    </row>
    <row r="59887" spans="4:4">
      <c r="D59887"/>
    </row>
    <row r="59888" spans="4:4">
      <c r="D59888"/>
    </row>
    <row r="59889" spans="4:4">
      <c r="D59889"/>
    </row>
    <row r="59890" spans="4:4">
      <c r="D59890"/>
    </row>
    <row r="59891" spans="4:4">
      <c r="D59891"/>
    </row>
    <row r="59892" spans="4:4">
      <c r="D59892"/>
    </row>
    <row r="59893" spans="4:4">
      <c r="D59893"/>
    </row>
    <row r="59894" spans="4:4">
      <c r="D59894"/>
    </row>
    <row r="59895" spans="4:4">
      <c r="D59895"/>
    </row>
    <row r="59896" spans="4:4">
      <c r="D59896"/>
    </row>
    <row r="59897" spans="4:4">
      <c r="D59897"/>
    </row>
    <row r="59898" spans="4:4">
      <c r="D59898"/>
    </row>
    <row r="59899" spans="4:4">
      <c r="D59899"/>
    </row>
    <row r="59900" spans="4:4">
      <c r="D59900"/>
    </row>
    <row r="59901" spans="4:4">
      <c r="D59901"/>
    </row>
    <row r="59902" spans="4:4">
      <c r="D59902"/>
    </row>
    <row r="59903" spans="4:4">
      <c r="D59903"/>
    </row>
    <row r="59904" spans="4:4">
      <c r="D59904"/>
    </row>
    <row r="59905" spans="4:4">
      <c r="D59905"/>
    </row>
    <row r="59906" spans="4:4">
      <c r="D59906"/>
    </row>
    <row r="59907" spans="4:4">
      <c r="D59907"/>
    </row>
    <row r="59908" spans="4:4">
      <c r="D59908"/>
    </row>
    <row r="59909" spans="4:4">
      <c r="D59909"/>
    </row>
    <row r="59910" spans="4:4">
      <c r="D59910"/>
    </row>
    <row r="59911" spans="4:4">
      <c r="D59911"/>
    </row>
    <row r="59912" spans="4:4">
      <c r="D59912"/>
    </row>
    <row r="59913" spans="4:4">
      <c r="D59913"/>
    </row>
    <row r="59914" spans="4:4">
      <c r="D59914"/>
    </row>
    <row r="59915" spans="4:4">
      <c r="D59915"/>
    </row>
    <row r="59916" spans="4:4">
      <c r="D59916"/>
    </row>
    <row r="59917" spans="4:4">
      <c r="D59917"/>
    </row>
    <row r="59918" spans="4:4">
      <c r="D59918"/>
    </row>
    <row r="59919" spans="4:4">
      <c r="D59919"/>
    </row>
    <row r="59920" spans="4:4">
      <c r="D59920"/>
    </row>
    <row r="59921" spans="4:4">
      <c r="D59921"/>
    </row>
    <row r="59922" spans="4:4">
      <c r="D59922"/>
    </row>
    <row r="59923" spans="4:4">
      <c r="D59923"/>
    </row>
    <row r="59924" spans="4:4">
      <c r="D59924"/>
    </row>
    <row r="59925" spans="4:4">
      <c r="D59925"/>
    </row>
    <row r="59926" spans="4:4">
      <c r="D59926"/>
    </row>
    <row r="59927" spans="4:4">
      <c r="D59927"/>
    </row>
    <row r="59928" spans="4:4">
      <c r="D59928"/>
    </row>
    <row r="59929" spans="4:4">
      <c r="D59929"/>
    </row>
    <row r="59930" spans="4:4">
      <c r="D59930"/>
    </row>
    <row r="59931" spans="4:4">
      <c r="D59931"/>
    </row>
    <row r="59932" spans="4:4">
      <c r="D59932"/>
    </row>
    <row r="59933" spans="4:4">
      <c r="D59933"/>
    </row>
    <row r="59934" spans="4:4">
      <c r="D59934"/>
    </row>
    <row r="59935" spans="4:4">
      <c r="D59935"/>
    </row>
    <row r="59936" spans="4:4">
      <c r="D59936"/>
    </row>
    <row r="59937" spans="4:4">
      <c r="D59937"/>
    </row>
    <row r="59938" spans="4:4">
      <c r="D59938"/>
    </row>
    <row r="59939" spans="4:4">
      <c r="D59939"/>
    </row>
    <row r="59940" spans="4:4">
      <c r="D59940"/>
    </row>
    <row r="59941" spans="4:4">
      <c r="D59941"/>
    </row>
    <row r="59942" spans="4:4">
      <c r="D59942"/>
    </row>
    <row r="59943" spans="4:4">
      <c r="D59943"/>
    </row>
    <row r="59944" spans="4:4">
      <c r="D59944"/>
    </row>
    <row r="59945" spans="4:4">
      <c r="D59945"/>
    </row>
    <row r="59946" spans="4:4">
      <c r="D59946"/>
    </row>
    <row r="59947" spans="4:4">
      <c r="D59947"/>
    </row>
    <row r="59948" spans="4:4">
      <c r="D59948"/>
    </row>
    <row r="59949" spans="4:4">
      <c r="D59949"/>
    </row>
    <row r="59950" spans="4:4">
      <c r="D59950"/>
    </row>
    <row r="59951" spans="4:4">
      <c r="D59951"/>
    </row>
    <row r="59952" spans="4:4">
      <c r="D59952"/>
    </row>
    <row r="59953" spans="4:4">
      <c r="D59953"/>
    </row>
    <row r="59954" spans="4:4">
      <c r="D59954"/>
    </row>
    <row r="59955" spans="4:4">
      <c r="D59955"/>
    </row>
    <row r="59956" spans="4:4">
      <c r="D59956"/>
    </row>
    <row r="59957" spans="4:4">
      <c r="D59957"/>
    </row>
    <row r="59958" spans="4:4">
      <c r="D59958"/>
    </row>
    <row r="59959" spans="4:4">
      <c r="D59959"/>
    </row>
    <row r="59960" spans="4:4">
      <c r="D59960"/>
    </row>
    <row r="59961" spans="4:4">
      <c r="D59961"/>
    </row>
    <row r="59962" spans="4:4">
      <c r="D59962"/>
    </row>
    <row r="59963" spans="4:4">
      <c r="D59963"/>
    </row>
    <row r="59964" spans="4:4">
      <c r="D59964"/>
    </row>
    <row r="59965" spans="4:4">
      <c r="D59965"/>
    </row>
    <row r="59966" spans="4:4">
      <c r="D59966"/>
    </row>
    <row r="59967" spans="4:4">
      <c r="D59967"/>
    </row>
    <row r="59968" spans="4:4">
      <c r="D59968"/>
    </row>
    <row r="59969" spans="4:4">
      <c r="D59969"/>
    </row>
    <row r="59970" spans="4:4">
      <c r="D59970"/>
    </row>
    <row r="59971" spans="4:4">
      <c r="D59971"/>
    </row>
    <row r="59972" spans="4:4">
      <c r="D59972"/>
    </row>
    <row r="59973" spans="4:4">
      <c r="D59973"/>
    </row>
    <row r="59974" spans="4:4">
      <c r="D59974"/>
    </row>
    <row r="59975" spans="4:4">
      <c r="D59975"/>
    </row>
    <row r="59976" spans="4:4">
      <c r="D59976"/>
    </row>
    <row r="59977" spans="4:4">
      <c r="D59977"/>
    </row>
    <row r="59978" spans="4:4">
      <c r="D59978"/>
    </row>
    <row r="59979" spans="4:4">
      <c r="D59979"/>
    </row>
    <row r="59980" spans="4:4">
      <c r="D59980"/>
    </row>
    <row r="59981" spans="4:4">
      <c r="D59981"/>
    </row>
    <row r="59982" spans="4:4">
      <c r="D59982"/>
    </row>
    <row r="59983" spans="4:4">
      <c r="D59983"/>
    </row>
    <row r="59984" spans="4:4">
      <c r="D59984"/>
    </row>
    <row r="59985" spans="4:4">
      <c r="D59985"/>
    </row>
    <row r="59986" spans="4:4">
      <c r="D59986"/>
    </row>
    <row r="59987" spans="4:4">
      <c r="D59987"/>
    </row>
    <row r="59988" spans="4:4">
      <c r="D59988"/>
    </row>
    <row r="59989" spans="4:4">
      <c r="D59989"/>
    </row>
    <row r="59990" spans="4:4">
      <c r="D59990"/>
    </row>
    <row r="59991" spans="4:4">
      <c r="D59991"/>
    </row>
    <row r="59992" spans="4:4">
      <c r="D59992"/>
    </row>
    <row r="59993" spans="4:4">
      <c r="D59993"/>
    </row>
    <row r="59994" spans="4:4">
      <c r="D59994"/>
    </row>
    <row r="59995" spans="4:4">
      <c r="D59995"/>
    </row>
    <row r="59996" spans="4:4">
      <c r="D59996"/>
    </row>
    <row r="59997" spans="4:4">
      <c r="D59997"/>
    </row>
    <row r="59998" spans="4:4">
      <c r="D59998"/>
    </row>
    <row r="59999" spans="4:4">
      <c r="D59999"/>
    </row>
    <row r="60000" spans="4:4">
      <c r="D60000"/>
    </row>
    <row r="60001" spans="4:4">
      <c r="D60001"/>
    </row>
    <row r="60002" spans="4:4">
      <c r="D60002"/>
    </row>
    <row r="60003" spans="4:4">
      <c r="D60003"/>
    </row>
    <row r="60004" spans="4:4">
      <c r="D60004"/>
    </row>
    <row r="60005" spans="4:4">
      <c r="D60005"/>
    </row>
    <row r="60006" spans="4:4">
      <c r="D60006"/>
    </row>
    <row r="60007" spans="4:4">
      <c r="D60007"/>
    </row>
    <row r="60008" spans="4:4">
      <c r="D60008"/>
    </row>
    <row r="60009" spans="4:4">
      <c r="D60009"/>
    </row>
    <row r="60010" spans="4:4">
      <c r="D60010"/>
    </row>
    <row r="60011" spans="4:4">
      <c r="D60011"/>
    </row>
    <row r="60012" spans="4:4">
      <c r="D60012"/>
    </row>
    <row r="60013" spans="4:4">
      <c r="D60013"/>
    </row>
    <row r="60014" spans="4:4">
      <c r="D60014"/>
    </row>
    <row r="60015" spans="4:4">
      <c r="D60015"/>
    </row>
    <row r="60016" spans="4:4">
      <c r="D60016"/>
    </row>
    <row r="60017" spans="4:4">
      <c r="D60017"/>
    </row>
    <row r="60018" spans="4:4">
      <c r="D60018"/>
    </row>
    <row r="60019" spans="4:4">
      <c r="D60019"/>
    </row>
    <row r="60020" spans="4:4">
      <c r="D60020"/>
    </row>
    <row r="60021" spans="4:4">
      <c r="D60021"/>
    </row>
    <row r="60022" spans="4:4">
      <c r="D60022"/>
    </row>
    <row r="60023" spans="4:4">
      <c r="D60023"/>
    </row>
    <row r="60024" spans="4:4">
      <c r="D60024"/>
    </row>
    <row r="60025" spans="4:4">
      <c r="D60025"/>
    </row>
    <row r="60026" spans="4:4">
      <c r="D60026"/>
    </row>
    <row r="60027" spans="4:4">
      <c r="D60027"/>
    </row>
    <row r="60028" spans="4:4">
      <c r="D60028"/>
    </row>
    <row r="60029" spans="4:4">
      <c r="D60029"/>
    </row>
    <row r="60030" spans="4:4">
      <c r="D60030"/>
    </row>
    <row r="60031" spans="4:4">
      <c r="D60031"/>
    </row>
    <row r="60032" spans="4:4">
      <c r="D60032"/>
    </row>
    <row r="60033" spans="4:4">
      <c r="D60033"/>
    </row>
    <row r="60034" spans="4:4">
      <c r="D60034"/>
    </row>
    <row r="60035" spans="4:4">
      <c r="D60035"/>
    </row>
    <row r="60036" spans="4:4">
      <c r="D60036"/>
    </row>
    <row r="60037" spans="4:4">
      <c r="D60037"/>
    </row>
    <row r="60038" spans="4:4">
      <c r="D60038"/>
    </row>
    <row r="60039" spans="4:4">
      <c r="D60039"/>
    </row>
    <row r="60040" spans="4:4">
      <c r="D60040"/>
    </row>
    <row r="60041" spans="4:4">
      <c r="D60041"/>
    </row>
    <row r="60042" spans="4:4">
      <c r="D60042"/>
    </row>
    <row r="60043" spans="4:4">
      <c r="D60043"/>
    </row>
    <row r="60044" spans="4:4">
      <c r="D60044"/>
    </row>
    <row r="60045" spans="4:4">
      <c r="D60045"/>
    </row>
    <row r="60046" spans="4:4">
      <c r="D60046"/>
    </row>
    <row r="60047" spans="4:4">
      <c r="D60047"/>
    </row>
    <row r="60048" spans="4:4">
      <c r="D60048"/>
    </row>
    <row r="60049" spans="4:4">
      <c r="D60049"/>
    </row>
    <row r="60050" spans="4:4">
      <c r="D60050"/>
    </row>
    <row r="60051" spans="4:4">
      <c r="D60051"/>
    </row>
    <row r="60052" spans="4:4">
      <c r="D60052"/>
    </row>
    <row r="60053" spans="4:4">
      <c r="D60053"/>
    </row>
    <row r="60054" spans="4:4">
      <c r="D60054"/>
    </row>
    <row r="60055" spans="4:4">
      <c r="D60055"/>
    </row>
    <row r="60056" spans="4:4">
      <c r="D60056"/>
    </row>
    <row r="60057" spans="4:4">
      <c r="D60057"/>
    </row>
    <row r="60058" spans="4:4">
      <c r="D60058"/>
    </row>
    <row r="60059" spans="4:4">
      <c r="D60059"/>
    </row>
    <row r="60060" spans="4:4">
      <c r="D60060"/>
    </row>
    <row r="60061" spans="4:4">
      <c r="D60061"/>
    </row>
    <row r="60062" spans="4:4">
      <c r="D60062"/>
    </row>
    <row r="60063" spans="4:4">
      <c r="D60063"/>
    </row>
    <row r="60064" spans="4:4">
      <c r="D60064"/>
    </row>
    <row r="60065" spans="4:4">
      <c r="D60065"/>
    </row>
    <row r="60066" spans="4:4">
      <c r="D60066"/>
    </row>
    <row r="60067" spans="4:4">
      <c r="D60067"/>
    </row>
    <row r="60068" spans="4:4">
      <c r="D60068"/>
    </row>
    <row r="60069" spans="4:4">
      <c r="D60069"/>
    </row>
    <row r="60070" spans="4:4">
      <c r="D60070"/>
    </row>
    <row r="60071" spans="4:4">
      <c r="D60071"/>
    </row>
    <row r="60072" spans="4:4">
      <c r="D60072"/>
    </row>
    <row r="60073" spans="4:4">
      <c r="D60073"/>
    </row>
    <row r="60074" spans="4:4">
      <c r="D60074"/>
    </row>
    <row r="60075" spans="4:4">
      <c r="D60075"/>
    </row>
    <row r="60076" spans="4:4">
      <c r="D60076"/>
    </row>
    <row r="60077" spans="4:4">
      <c r="D60077"/>
    </row>
    <row r="60078" spans="4:4">
      <c r="D60078"/>
    </row>
    <row r="60079" spans="4:4">
      <c r="D60079"/>
    </row>
    <row r="60080" spans="4:4">
      <c r="D60080"/>
    </row>
    <row r="60081" spans="4:4">
      <c r="D60081"/>
    </row>
    <row r="60082" spans="4:4">
      <c r="D60082"/>
    </row>
    <row r="60083" spans="4:4">
      <c r="D60083"/>
    </row>
    <row r="60084" spans="4:4">
      <c r="D60084"/>
    </row>
    <row r="60085" spans="4:4">
      <c r="D60085"/>
    </row>
    <row r="60086" spans="4:4">
      <c r="D60086"/>
    </row>
    <row r="60087" spans="4:4">
      <c r="D60087"/>
    </row>
    <row r="60088" spans="4:4">
      <c r="D60088"/>
    </row>
    <row r="60089" spans="4:4">
      <c r="D60089"/>
    </row>
    <row r="60090" spans="4:4">
      <c r="D60090"/>
    </row>
    <row r="60091" spans="4:4">
      <c r="D60091"/>
    </row>
    <row r="60092" spans="4:4">
      <c r="D60092"/>
    </row>
    <row r="60093" spans="4:4">
      <c r="D60093"/>
    </row>
    <row r="60094" spans="4:4">
      <c r="D60094"/>
    </row>
    <row r="60095" spans="4:4">
      <c r="D60095"/>
    </row>
    <row r="60096" spans="4:4">
      <c r="D60096"/>
    </row>
    <row r="60097" spans="4:4">
      <c r="D60097"/>
    </row>
    <row r="60098" spans="4:4">
      <c r="D60098"/>
    </row>
    <row r="60099" spans="4:4">
      <c r="D60099"/>
    </row>
    <row r="60100" spans="4:4">
      <c r="D60100"/>
    </row>
    <row r="60101" spans="4:4">
      <c r="D60101"/>
    </row>
    <row r="60102" spans="4:4">
      <c r="D60102"/>
    </row>
    <row r="60103" spans="4:4">
      <c r="D60103"/>
    </row>
    <row r="60104" spans="4:4">
      <c r="D60104"/>
    </row>
    <row r="60105" spans="4:4">
      <c r="D60105"/>
    </row>
    <row r="60106" spans="4:4">
      <c r="D60106"/>
    </row>
    <row r="60107" spans="4:4">
      <c r="D60107"/>
    </row>
    <row r="60108" spans="4:4">
      <c r="D60108"/>
    </row>
    <row r="60109" spans="4:4">
      <c r="D60109"/>
    </row>
    <row r="60110" spans="4:4">
      <c r="D60110"/>
    </row>
    <row r="60111" spans="4:4">
      <c r="D60111"/>
    </row>
    <row r="60112" spans="4:4">
      <c r="D60112"/>
    </row>
    <row r="60113" spans="4:4">
      <c r="D60113"/>
    </row>
    <row r="60114" spans="4:4">
      <c r="D60114"/>
    </row>
    <row r="60115" spans="4:4">
      <c r="D60115"/>
    </row>
    <row r="60116" spans="4:4">
      <c r="D60116"/>
    </row>
    <row r="60117" spans="4:4">
      <c r="D60117"/>
    </row>
    <row r="60118" spans="4:4">
      <c r="D60118"/>
    </row>
    <row r="60119" spans="4:4">
      <c r="D60119"/>
    </row>
    <row r="60120" spans="4:4">
      <c r="D60120"/>
    </row>
    <row r="60121" spans="4:4">
      <c r="D60121"/>
    </row>
    <row r="60122" spans="4:4">
      <c r="D60122"/>
    </row>
    <row r="60123" spans="4:4">
      <c r="D60123"/>
    </row>
    <row r="60124" spans="4:4">
      <c r="D60124"/>
    </row>
    <row r="60125" spans="4:4">
      <c r="D60125"/>
    </row>
    <row r="60126" spans="4:4">
      <c r="D60126"/>
    </row>
    <row r="60127" spans="4:4">
      <c r="D60127"/>
    </row>
    <row r="60128" spans="4:4">
      <c r="D60128"/>
    </row>
    <row r="60129" spans="4:4">
      <c r="D60129"/>
    </row>
    <row r="60130" spans="4:4">
      <c r="D60130"/>
    </row>
    <row r="60131" spans="4:4">
      <c r="D60131"/>
    </row>
    <row r="60132" spans="4:4">
      <c r="D60132"/>
    </row>
    <row r="60133" spans="4:4">
      <c r="D60133"/>
    </row>
    <row r="60134" spans="4:4">
      <c r="D60134"/>
    </row>
    <row r="60135" spans="4:4">
      <c r="D60135"/>
    </row>
    <row r="60136" spans="4:4">
      <c r="D60136"/>
    </row>
    <row r="60137" spans="4:4">
      <c r="D60137"/>
    </row>
    <row r="60138" spans="4:4">
      <c r="D60138"/>
    </row>
    <row r="60139" spans="4:4">
      <c r="D60139"/>
    </row>
    <row r="60140" spans="4:4">
      <c r="D60140"/>
    </row>
    <row r="60141" spans="4:4">
      <c r="D60141"/>
    </row>
    <row r="60142" spans="4:4">
      <c r="D60142"/>
    </row>
    <row r="60143" spans="4:4">
      <c r="D60143"/>
    </row>
    <row r="60144" spans="4:4">
      <c r="D60144"/>
    </row>
    <row r="60145" spans="4:4">
      <c r="D60145"/>
    </row>
    <row r="60146" spans="4:4">
      <c r="D60146"/>
    </row>
    <row r="60147" spans="4:4">
      <c r="D60147"/>
    </row>
    <row r="60148" spans="4:4">
      <c r="D60148"/>
    </row>
    <row r="60149" spans="4:4">
      <c r="D60149"/>
    </row>
    <row r="60150" spans="4:4">
      <c r="D60150"/>
    </row>
    <row r="60151" spans="4:4">
      <c r="D60151"/>
    </row>
    <row r="60152" spans="4:4">
      <c r="D60152"/>
    </row>
    <row r="60153" spans="4:4">
      <c r="D60153"/>
    </row>
    <row r="60154" spans="4:4">
      <c r="D60154"/>
    </row>
    <row r="60155" spans="4:4">
      <c r="D60155"/>
    </row>
    <row r="60156" spans="4:4">
      <c r="D60156"/>
    </row>
    <row r="60157" spans="4:4">
      <c r="D60157"/>
    </row>
    <row r="60158" spans="4:4">
      <c r="D60158"/>
    </row>
    <row r="60159" spans="4:4">
      <c r="D60159"/>
    </row>
    <row r="60160" spans="4:4">
      <c r="D60160"/>
    </row>
    <row r="60161" spans="4:4">
      <c r="D60161"/>
    </row>
    <row r="60162" spans="4:4">
      <c r="D60162"/>
    </row>
    <row r="60163" spans="4:4">
      <c r="D60163"/>
    </row>
    <row r="60164" spans="4:4">
      <c r="D60164"/>
    </row>
    <row r="60165" spans="4:4">
      <c r="D60165"/>
    </row>
    <row r="60166" spans="4:4">
      <c r="D60166"/>
    </row>
    <row r="60167" spans="4:4">
      <c r="D60167"/>
    </row>
    <row r="60168" spans="4:4">
      <c r="D60168"/>
    </row>
    <row r="60169" spans="4:4">
      <c r="D60169"/>
    </row>
    <row r="60170" spans="4:4">
      <c r="D60170"/>
    </row>
    <row r="60171" spans="4:4">
      <c r="D60171"/>
    </row>
    <row r="60172" spans="4:4">
      <c r="D60172"/>
    </row>
    <row r="60173" spans="4:4">
      <c r="D60173"/>
    </row>
    <row r="60174" spans="4:4">
      <c r="D60174"/>
    </row>
    <row r="60175" spans="4:4">
      <c r="D60175"/>
    </row>
    <row r="60176" spans="4:4">
      <c r="D60176"/>
    </row>
    <row r="60177" spans="4:4">
      <c r="D60177"/>
    </row>
    <row r="60178" spans="4:4">
      <c r="D60178"/>
    </row>
    <row r="60179" spans="4:4">
      <c r="D60179"/>
    </row>
    <row r="60180" spans="4:4">
      <c r="D60180"/>
    </row>
    <row r="60181" spans="4:4">
      <c r="D60181"/>
    </row>
    <row r="60182" spans="4:4">
      <c r="D60182"/>
    </row>
    <row r="60183" spans="4:4">
      <c r="D60183"/>
    </row>
    <row r="60184" spans="4:4">
      <c r="D60184"/>
    </row>
    <row r="60185" spans="4:4">
      <c r="D60185"/>
    </row>
    <row r="60186" spans="4:4">
      <c r="D60186"/>
    </row>
    <row r="60187" spans="4:4">
      <c r="D60187"/>
    </row>
    <row r="60188" spans="4:4">
      <c r="D60188"/>
    </row>
    <row r="60189" spans="4:4">
      <c r="D60189"/>
    </row>
    <row r="60190" spans="4:4">
      <c r="D60190"/>
    </row>
    <row r="60191" spans="4:4">
      <c r="D60191"/>
    </row>
    <row r="60192" spans="4:4">
      <c r="D60192"/>
    </row>
    <row r="60193" spans="4:4">
      <c r="D60193"/>
    </row>
    <row r="60194" spans="4:4">
      <c r="D60194"/>
    </row>
    <row r="60195" spans="4:4">
      <c r="D60195"/>
    </row>
    <row r="60196" spans="4:4">
      <c r="D60196"/>
    </row>
    <row r="60197" spans="4:4">
      <c r="D60197"/>
    </row>
    <row r="60198" spans="4:4">
      <c r="D60198"/>
    </row>
    <row r="60199" spans="4:4">
      <c r="D60199"/>
    </row>
    <row r="60200" spans="4:4">
      <c r="D60200"/>
    </row>
    <row r="60201" spans="4:4">
      <c r="D60201"/>
    </row>
    <row r="60202" spans="4:4">
      <c r="D60202"/>
    </row>
    <row r="60203" spans="4:4">
      <c r="D60203"/>
    </row>
    <row r="60204" spans="4:4">
      <c r="D60204"/>
    </row>
    <row r="60205" spans="4:4">
      <c r="D60205"/>
    </row>
    <row r="60206" spans="4:4">
      <c r="D60206"/>
    </row>
    <row r="60207" spans="4:4">
      <c r="D60207"/>
    </row>
    <row r="60208" spans="4:4">
      <c r="D60208"/>
    </row>
    <row r="60209" spans="4:4">
      <c r="D60209"/>
    </row>
    <row r="60210" spans="4:4">
      <c r="D60210"/>
    </row>
    <row r="60211" spans="4:4">
      <c r="D60211"/>
    </row>
    <row r="60212" spans="4:4">
      <c r="D60212"/>
    </row>
    <row r="60213" spans="4:4">
      <c r="D60213"/>
    </row>
    <row r="60214" spans="4:4">
      <c r="D60214"/>
    </row>
    <row r="60215" spans="4:4">
      <c r="D60215"/>
    </row>
    <row r="60216" spans="4:4">
      <c r="D60216"/>
    </row>
    <row r="60217" spans="4:4">
      <c r="D60217"/>
    </row>
    <row r="60218" spans="4:4">
      <c r="D60218"/>
    </row>
    <row r="60219" spans="4:4">
      <c r="D60219"/>
    </row>
    <row r="60220" spans="4:4">
      <c r="D60220"/>
    </row>
    <row r="60221" spans="4:4">
      <c r="D60221"/>
    </row>
    <row r="60222" spans="4:4">
      <c r="D60222"/>
    </row>
    <row r="60223" spans="4:4">
      <c r="D60223"/>
    </row>
    <row r="60224" spans="4:4">
      <c r="D60224"/>
    </row>
    <row r="60225" spans="4:4">
      <c r="D60225"/>
    </row>
    <row r="60226" spans="4:4">
      <c r="D60226"/>
    </row>
    <row r="60227" spans="4:4">
      <c r="D60227"/>
    </row>
    <row r="60228" spans="4:4">
      <c r="D60228"/>
    </row>
    <row r="60229" spans="4:4">
      <c r="D60229"/>
    </row>
    <row r="60230" spans="4:4">
      <c r="D60230"/>
    </row>
    <row r="60231" spans="4:4">
      <c r="D60231"/>
    </row>
    <row r="60232" spans="4:4">
      <c r="D60232"/>
    </row>
    <row r="60233" spans="4:4">
      <c r="D60233"/>
    </row>
    <row r="60234" spans="4:4">
      <c r="D60234"/>
    </row>
    <row r="60235" spans="4:4">
      <c r="D60235"/>
    </row>
    <row r="60236" spans="4:4">
      <c r="D60236"/>
    </row>
    <row r="60237" spans="4:4">
      <c r="D60237"/>
    </row>
    <row r="60238" spans="4:4">
      <c r="D60238"/>
    </row>
    <row r="60239" spans="4:4">
      <c r="D60239"/>
    </row>
    <row r="60240" spans="4:4">
      <c r="D60240"/>
    </row>
    <row r="60241" spans="4:4">
      <c r="D60241"/>
    </row>
    <row r="60242" spans="4:4">
      <c r="D60242"/>
    </row>
    <row r="60243" spans="4:4">
      <c r="D60243"/>
    </row>
    <row r="60244" spans="4:4">
      <c r="D60244"/>
    </row>
    <row r="60245" spans="4:4">
      <c r="D60245"/>
    </row>
    <row r="60246" spans="4:4">
      <c r="D60246"/>
    </row>
    <row r="60247" spans="4:4">
      <c r="D60247"/>
    </row>
    <row r="60248" spans="4:4">
      <c r="D60248"/>
    </row>
    <row r="60249" spans="4:4">
      <c r="D60249"/>
    </row>
    <row r="60250" spans="4:4">
      <c r="D60250"/>
    </row>
    <row r="60251" spans="4:4">
      <c r="D60251"/>
    </row>
    <row r="60252" spans="4:4">
      <c r="D60252"/>
    </row>
    <row r="60253" spans="4:4">
      <c r="D60253"/>
    </row>
    <row r="60254" spans="4:4">
      <c r="D60254"/>
    </row>
    <row r="60255" spans="4:4">
      <c r="D60255"/>
    </row>
    <row r="60256" spans="4:4">
      <c r="D60256"/>
    </row>
    <row r="60257" spans="4:4">
      <c r="D60257"/>
    </row>
    <row r="60258" spans="4:4">
      <c r="D60258"/>
    </row>
    <row r="60259" spans="4:4">
      <c r="D60259"/>
    </row>
    <row r="60260" spans="4:4">
      <c r="D60260"/>
    </row>
    <row r="60261" spans="4:4">
      <c r="D60261"/>
    </row>
    <row r="60262" spans="4:4">
      <c r="D60262"/>
    </row>
    <row r="60263" spans="4:4">
      <c r="D60263"/>
    </row>
    <row r="60264" spans="4:4">
      <c r="D60264"/>
    </row>
    <row r="60265" spans="4:4">
      <c r="D60265"/>
    </row>
    <row r="60266" spans="4:4">
      <c r="D60266"/>
    </row>
    <row r="60267" spans="4:4">
      <c r="D60267"/>
    </row>
    <row r="60268" spans="4:4">
      <c r="D60268"/>
    </row>
    <row r="60269" spans="4:4">
      <c r="D60269"/>
    </row>
    <row r="60270" spans="4:4">
      <c r="D60270"/>
    </row>
    <row r="60271" spans="4:4">
      <c r="D60271"/>
    </row>
    <row r="60272" spans="4:4">
      <c r="D60272"/>
    </row>
    <row r="60273" spans="4:4">
      <c r="D60273"/>
    </row>
    <row r="60274" spans="4:4">
      <c r="D60274"/>
    </row>
    <row r="60275" spans="4:4">
      <c r="D60275"/>
    </row>
    <row r="60276" spans="4:4">
      <c r="D60276"/>
    </row>
    <row r="60277" spans="4:4">
      <c r="D60277"/>
    </row>
    <row r="60278" spans="4:4">
      <c r="D60278"/>
    </row>
    <row r="60279" spans="4:4">
      <c r="D60279"/>
    </row>
    <row r="60280" spans="4:4">
      <c r="D60280"/>
    </row>
    <row r="60281" spans="4:4">
      <c r="D60281"/>
    </row>
    <row r="60282" spans="4:4">
      <c r="D60282"/>
    </row>
    <row r="60283" spans="4:4">
      <c r="D60283"/>
    </row>
    <row r="60284" spans="4:4">
      <c r="D60284"/>
    </row>
    <row r="60285" spans="4:4">
      <c r="D60285"/>
    </row>
    <row r="60286" spans="4:4">
      <c r="D60286"/>
    </row>
    <row r="60287" spans="4:4">
      <c r="D60287"/>
    </row>
    <row r="60288" spans="4:4">
      <c r="D60288"/>
    </row>
    <row r="60289" spans="4:4">
      <c r="D60289"/>
    </row>
    <row r="60290" spans="4:4">
      <c r="D60290"/>
    </row>
    <row r="60291" spans="4:4">
      <c r="D60291"/>
    </row>
    <row r="60292" spans="4:4">
      <c r="D60292"/>
    </row>
    <row r="60293" spans="4:4">
      <c r="D60293"/>
    </row>
    <row r="60294" spans="4:4">
      <c r="D60294"/>
    </row>
    <row r="60295" spans="4:4">
      <c r="D60295"/>
    </row>
    <row r="60296" spans="4:4">
      <c r="D60296"/>
    </row>
    <row r="60297" spans="4:4">
      <c r="D60297"/>
    </row>
    <row r="60298" spans="4:4">
      <c r="D60298"/>
    </row>
    <row r="60299" spans="4:4">
      <c r="D60299"/>
    </row>
    <row r="60300" spans="4:4">
      <c r="D60300"/>
    </row>
    <row r="60301" spans="4:4">
      <c r="D60301"/>
    </row>
    <row r="60302" spans="4:4">
      <c r="D60302"/>
    </row>
    <row r="60303" spans="4:4">
      <c r="D60303"/>
    </row>
    <row r="60304" spans="4:4">
      <c r="D60304"/>
    </row>
    <row r="60305" spans="4:4">
      <c r="D60305"/>
    </row>
    <row r="60306" spans="4:4">
      <c r="D60306"/>
    </row>
    <row r="60307" spans="4:4">
      <c r="D60307"/>
    </row>
    <row r="60308" spans="4:4">
      <c r="D60308"/>
    </row>
    <row r="60309" spans="4:4">
      <c r="D60309"/>
    </row>
    <row r="60310" spans="4:4">
      <c r="D60310"/>
    </row>
    <row r="60311" spans="4:4">
      <c r="D60311"/>
    </row>
    <row r="60312" spans="4:4">
      <c r="D60312"/>
    </row>
    <row r="60313" spans="4:4">
      <c r="D60313"/>
    </row>
    <row r="60314" spans="4:4">
      <c r="D60314"/>
    </row>
    <row r="60315" spans="4:4">
      <c r="D60315"/>
    </row>
    <row r="60316" spans="4:4">
      <c r="D60316"/>
    </row>
    <row r="60317" spans="4:4">
      <c r="D60317"/>
    </row>
    <row r="60318" spans="4:4">
      <c r="D60318"/>
    </row>
    <row r="60319" spans="4:4">
      <c r="D60319"/>
    </row>
    <row r="60320" spans="4:4">
      <c r="D60320"/>
    </row>
    <row r="60321" spans="4:4">
      <c r="D60321"/>
    </row>
    <row r="60322" spans="4:4">
      <c r="D60322"/>
    </row>
    <row r="60323" spans="4:4">
      <c r="D60323"/>
    </row>
    <row r="60324" spans="4:4">
      <c r="D60324"/>
    </row>
    <row r="60325" spans="4:4">
      <c r="D60325"/>
    </row>
    <row r="60326" spans="4:4">
      <c r="D60326"/>
    </row>
    <row r="60327" spans="4:4">
      <c r="D60327"/>
    </row>
    <row r="60328" spans="4:4">
      <c r="D60328"/>
    </row>
    <row r="60329" spans="4:4">
      <c r="D60329"/>
    </row>
    <row r="60330" spans="4:4">
      <c r="D60330"/>
    </row>
    <row r="60331" spans="4:4">
      <c r="D60331"/>
    </row>
    <row r="60332" spans="4:4">
      <c r="D60332"/>
    </row>
    <row r="60333" spans="4:4">
      <c r="D60333"/>
    </row>
    <row r="60334" spans="4:4">
      <c r="D60334"/>
    </row>
    <row r="60335" spans="4:4">
      <c r="D60335"/>
    </row>
    <row r="60336" spans="4:4">
      <c r="D60336"/>
    </row>
    <row r="60337" spans="4:4">
      <c r="D60337"/>
    </row>
    <row r="60338" spans="4:4">
      <c r="D60338"/>
    </row>
    <row r="60339" spans="4:4">
      <c r="D60339"/>
    </row>
    <row r="60340" spans="4:4">
      <c r="D60340"/>
    </row>
    <row r="60341" spans="4:4">
      <c r="D60341"/>
    </row>
    <row r="60342" spans="4:4">
      <c r="D60342"/>
    </row>
    <row r="60343" spans="4:4">
      <c r="D60343"/>
    </row>
    <row r="60344" spans="4:4">
      <c r="D60344"/>
    </row>
    <row r="60345" spans="4:4">
      <c r="D60345"/>
    </row>
    <row r="60346" spans="4:4">
      <c r="D60346"/>
    </row>
    <row r="60347" spans="4:4">
      <c r="D60347"/>
    </row>
    <row r="60348" spans="4:4">
      <c r="D60348"/>
    </row>
    <row r="60349" spans="4:4">
      <c r="D60349"/>
    </row>
    <row r="60350" spans="4:4">
      <c r="D60350"/>
    </row>
    <row r="60351" spans="4:4">
      <c r="D60351"/>
    </row>
    <row r="60352" spans="4:4">
      <c r="D60352"/>
    </row>
    <row r="60353" spans="4:4">
      <c r="D60353"/>
    </row>
    <row r="60354" spans="4:4">
      <c r="D60354"/>
    </row>
    <row r="60355" spans="4:4">
      <c r="D60355"/>
    </row>
    <row r="60356" spans="4:4">
      <c r="D60356"/>
    </row>
    <row r="60357" spans="4:4">
      <c r="D60357"/>
    </row>
    <row r="60358" spans="4:4">
      <c r="D60358"/>
    </row>
    <row r="60359" spans="4:4">
      <c r="D60359"/>
    </row>
    <row r="60360" spans="4:4">
      <c r="D60360"/>
    </row>
    <row r="60361" spans="4:4">
      <c r="D60361"/>
    </row>
    <row r="60362" spans="4:4">
      <c r="D60362"/>
    </row>
    <row r="60363" spans="4:4">
      <c r="D60363"/>
    </row>
    <row r="60364" spans="4:4">
      <c r="D60364"/>
    </row>
    <row r="60365" spans="4:4">
      <c r="D60365"/>
    </row>
    <row r="60366" spans="4:4">
      <c r="D60366"/>
    </row>
    <row r="60367" spans="4:4">
      <c r="D60367"/>
    </row>
    <row r="60368" spans="4:4">
      <c r="D60368"/>
    </row>
    <row r="60369" spans="4:4">
      <c r="D60369"/>
    </row>
    <row r="60370" spans="4:4">
      <c r="D60370"/>
    </row>
    <row r="60371" spans="4:4">
      <c r="D60371"/>
    </row>
    <row r="60372" spans="4:4">
      <c r="D60372"/>
    </row>
    <row r="60373" spans="4:4">
      <c r="D60373"/>
    </row>
    <row r="60374" spans="4:4">
      <c r="D60374"/>
    </row>
    <row r="60375" spans="4:4">
      <c r="D60375"/>
    </row>
    <row r="60376" spans="4:4">
      <c r="D60376"/>
    </row>
    <row r="60377" spans="4:4">
      <c r="D60377"/>
    </row>
    <row r="60378" spans="4:4">
      <c r="D60378"/>
    </row>
    <row r="60379" spans="4:4">
      <c r="D60379"/>
    </row>
    <row r="60380" spans="4:4">
      <c r="D60380"/>
    </row>
    <row r="60381" spans="4:4">
      <c r="D60381"/>
    </row>
    <row r="60382" spans="4:4">
      <c r="D60382"/>
    </row>
    <row r="60383" spans="4:4">
      <c r="D60383"/>
    </row>
    <row r="60384" spans="4:4">
      <c r="D60384"/>
    </row>
    <row r="60385" spans="4:4">
      <c r="D60385"/>
    </row>
    <row r="60386" spans="4:4">
      <c r="D60386"/>
    </row>
    <row r="60387" spans="4:4">
      <c r="D60387"/>
    </row>
    <row r="60388" spans="4:4">
      <c r="D60388"/>
    </row>
    <row r="60389" spans="4:4">
      <c r="D60389"/>
    </row>
    <row r="60390" spans="4:4">
      <c r="D60390"/>
    </row>
    <row r="60391" spans="4:4">
      <c r="D60391"/>
    </row>
    <row r="60392" spans="4:4">
      <c r="D60392"/>
    </row>
    <row r="60393" spans="4:4">
      <c r="D60393"/>
    </row>
    <row r="60394" spans="4:4">
      <c r="D60394"/>
    </row>
    <row r="60395" spans="4:4">
      <c r="D60395"/>
    </row>
    <row r="60396" spans="4:4">
      <c r="D60396"/>
    </row>
    <row r="60397" spans="4:4">
      <c r="D60397"/>
    </row>
    <row r="60398" spans="4:4">
      <c r="D60398"/>
    </row>
    <row r="60399" spans="4:4">
      <c r="D60399"/>
    </row>
    <row r="60400" spans="4:4">
      <c r="D60400"/>
    </row>
    <row r="60401" spans="4:4">
      <c r="D60401"/>
    </row>
    <row r="60402" spans="4:4">
      <c r="D60402"/>
    </row>
    <row r="60403" spans="4:4">
      <c r="D60403"/>
    </row>
    <row r="60404" spans="4:4">
      <c r="D60404"/>
    </row>
    <row r="60405" spans="4:4">
      <c r="D60405"/>
    </row>
    <row r="60406" spans="4:4">
      <c r="D60406"/>
    </row>
    <row r="60407" spans="4:4">
      <c r="D60407"/>
    </row>
    <row r="60408" spans="4:4">
      <c r="D60408"/>
    </row>
    <row r="60409" spans="4:4">
      <c r="D60409"/>
    </row>
    <row r="60410" spans="4:4">
      <c r="D60410"/>
    </row>
    <row r="60411" spans="4:4">
      <c r="D60411"/>
    </row>
    <row r="60412" spans="4:4">
      <c r="D60412"/>
    </row>
    <row r="60413" spans="4:4">
      <c r="D60413"/>
    </row>
    <row r="60414" spans="4:4">
      <c r="D60414"/>
    </row>
    <row r="60415" spans="4:4">
      <c r="D60415"/>
    </row>
    <row r="60416" spans="4:4">
      <c r="D60416"/>
    </row>
    <row r="60417" spans="4:4">
      <c r="D60417"/>
    </row>
    <row r="60418" spans="4:4">
      <c r="D60418"/>
    </row>
    <row r="60419" spans="4:4">
      <c r="D60419"/>
    </row>
    <row r="60420" spans="4:4">
      <c r="D60420"/>
    </row>
    <row r="60421" spans="4:4">
      <c r="D60421"/>
    </row>
    <row r="60422" spans="4:4">
      <c r="D60422"/>
    </row>
    <row r="60423" spans="4:4">
      <c r="D60423"/>
    </row>
    <row r="60424" spans="4:4">
      <c r="D60424"/>
    </row>
    <row r="60425" spans="4:4">
      <c r="D60425"/>
    </row>
    <row r="60426" spans="4:4">
      <c r="D60426"/>
    </row>
    <row r="60427" spans="4:4">
      <c r="D60427"/>
    </row>
    <row r="60428" spans="4:4">
      <c r="D60428"/>
    </row>
    <row r="60429" spans="4:4">
      <c r="D60429"/>
    </row>
    <row r="60430" spans="4:4">
      <c r="D60430"/>
    </row>
    <row r="60431" spans="4:4">
      <c r="D60431"/>
    </row>
    <row r="60432" spans="4:4">
      <c r="D60432"/>
    </row>
    <row r="60433" spans="4:4">
      <c r="D60433"/>
    </row>
    <row r="60434" spans="4:4">
      <c r="D60434"/>
    </row>
    <row r="60435" spans="4:4">
      <c r="D60435"/>
    </row>
    <row r="60436" spans="4:4">
      <c r="D60436"/>
    </row>
    <row r="60437" spans="4:4">
      <c r="D60437"/>
    </row>
    <row r="60438" spans="4:4">
      <c r="D60438"/>
    </row>
    <row r="60439" spans="4:4">
      <c r="D60439"/>
    </row>
    <row r="60440" spans="4:4">
      <c r="D60440"/>
    </row>
    <row r="60441" spans="4:4">
      <c r="D60441"/>
    </row>
    <row r="60442" spans="4:4">
      <c r="D60442"/>
    </row>
    <row r="60443" spans="4:4">
      <c r="D60443"/>
    </row>
    <row r="60444" spans="4:4">
      <c r="D60444"/>
    </row>
    <row r="60445" spans="4:4">
      <c r="D60445"/>
    </row>
    <row r="60446" spans="4:4">
      <c r="D60446"/>
    </row>
    <row r="60447" spans="4:4">
      <c r="D60447"/>
    </row>
    <row r="60448" spans="4:4">
      <c r="D60448"/>
    </row>
    <row r="60449" spans="4:4">
      <c r="D60449"/>
    </row>
    <row r="60450" spans="4:4">
      <c r="D60450"/>
    </row>
    <row r="60451" spans="4:4">
      <c r="D60451"/>
    </row>
    <row r="60452" spans="4:4">
      <c r="D60452"/>
    </row>
    <row r="60453" spans="4:4">
      <c r="D60453"/>
    </row>
    <row r="60454" spans="4:4">
      <c r="D60454"/>
    </row>
    <row r="60455" spans="4:4">
      <c r="D60455"/>
    </row>
    <row r="60456" spans="4:4">
      <c r="D60456"/>
    </row>
    <row r="60457" spans="4:4">
      <c r="D60457"/>
    </row>
    <row r="60458" spans="4:4">
      <c r="D60458"/>
    </row>
    <row r="60459" spans="4:4">
      <c r="D60459"/>
    </row>
    <row r="60460" spans="4:4">
      <c r="D60460"/>
    </row>
    <row r="60461" spans="4:4">
      <c r="D60461"/>
    </row>
    <row r="60462" spans="4:4">
      <c r="D60462"/>
    </row>
    <row r="60463" spans="4:4">
      <c r="D60463"/>
    </row>
    <row r="60464" spans="4:4">
      <c r="D60464"/>
    </row>
    <row r="60465" spans="4:4">
      <c r="D60465"/>
    </row>
    <row r="60466" spans="4:4">
      <c r="D60466"/>
    </row>
    <row r="60467" spans="4:4">
      <c r="D60467"/>
    </row>
    <row r="60468" spans="4:4">
      <c r="D60468"/>
    </row>
    <row r="60469" spans="4:4">
      <c r="D60469"/>
    </row>
    <row r="60470" spans="4:4">
      <c r="D60470"/>
    </row>
    <row r="60471" spans="4:4">
      <c r="D60471"/>
    </row>
    <row r="60472" spans="4:4">
      <c r="D60472"/>
    </row>
    <row r="60473" spans="4:4">
      <c r="D60473"/>
    </row>
    <row r="60474" spans="4:4">
      <c r="D60474"/>
    </row>
    <row r="60475" spans="4:4">
      <c r="D60475"/>
    </row>
    <row r="60476" spans="4:4">
      <c r="D60476"/>
    </row>
    <row r="60477" spans="4:4">
      <c r="D60477"/>
    </row>
    <row r="60478" spans="4:4">
      <c r="D60478"/>
    </row>
    <row r="60479" spans="4:4">
      <c r="D60479"/>
    </row>
    <row r="60480" spans="4:4">
      <c r="D60480"/>
    </row>
    <row r="60481" spans="4:4">
      <c r="D60481"/>
    </row>
    <row r="60482" spans="4:4">
      <c r="D60482"/>
    </row>
    <row r="60483" spans="4:4">
      <c r="D60483"/>
    </row>
    <row r="60484" spans="4:4">
      <c r="D60484"/>
    </row>
    <row r="60485" spans="4:4">
      <c r="D60485"/>
    </row>
    <row r="60486" spans="4:4">
      <c r="D60486"/>
    </row>
    <row r="60487" spans="4:4">
      <c r="D60487"/>
    </row>
    <row r="60488" spans="4:4">
      <c r="D60488"/>
    </row>
    <row r="60489" spans="4:4">
      <c r="D60489"/>
    </row>
    <row r="60490" spans="4:4">
      <c r="D60490"/>
    </row>
    <row r="60491" spans="4:4">
      <c r="D60491"/>
    </row>
    <row r="60492" spans="4:4">
      <c r="D60492"/>
    </row>
    <row r="60493" spans="4:4">
      <c r="D60493"/>
    </row>
    <row r="60494" spans="4:4">
      <c r="D60494"/>
    </row>
    <row r="60495" spans="4:4">
      <c r="D60495"/>
    </row>
    <row r="60496" spans="4:4">
      <c r="D60496"/>
    </row>
    <row r="60497" spans="4:4">
      <c r="D60497"/>
    </row>
    <row r="60498" spans="4:4">
      <c r="D60498"/>
    </row>
    <row r="60499" spans="4:4">
      <c r="D60499"/>
    </row>
    <row r="60500" spans="4:4">
      <c r="D60500"/>
    </row>
    <row r="60501" spans="4:4">
      <c r="D60501"/>
    </row>
    <row r="60502" spans="4:4">
      <c r="D60502"/>
    </row>
    <row r="60503" spans="4:4">
      <c r="D60503"/>
    </row>
    <row r="60504" spans="4:4">
      <c r="D60504"/>
    </row>
    <row r="60505" spans="4:4">
      <c r="D60505"/>
    </row>
    <row r="60506" spans="4:4">
      <c r="D60506"/>
    </row>
    <row r="60507" spans="4:4">
      <c r="D60507"/>
    </row>
    <row r="60508" spans="4:4">
      <c r="D60508"/>
    </row>
    <row r="60509" spans="4:4">
      <c r="D60509"/>
    </row>
    <row r="60510" spans="4:4">
      <c r="D60510"/>
    </row>
    <row r="60511" spans="4:4">
      <c r="D60511"/>
    </row>
    <row r="60512" spans="4:4">
      <c r="D60512"/>
    </row>
    <row r="60513" spans="4:4">
      <c r="D60513"/>
    </row>
    <row r="60514" spans="4:4">
      <c r="D60514"/>
    </row>
    <row r="60515" spans="4:4">
      <c r="D60515"/>
    </row>
    <row r="60516" spans="4:4">
      <c r="D60516"/>
    </row>
    <row r="60517" spans="4:4">
      <c r="D60517"/>
    </row>
    <row r="60518" spans="4:4">
      <c r="D60518"/>
    </row>
    <row r="60519" spans="4:4">
      <c r="D60519"/>
    </row>
    <row r="60520" spans="4:4">
      <c r="D60520"/>
    </row>
    <row r="60521" spans="4:4">
      <c r="D60521"/>
    </row>
    <row r="60522" spans="4:4">
      <c r="D60522"/>
    </row>
    <row r="60523" spans="4:4">
      <c r="D60523"/>
    </row>
    <row r="60524" spans="4:4">
      <c r="D60524"/>
    </row>
    <row r="60525" spans="4:4">
      <c r="D60525"/>
    </row>
    <row r="60526" spans="4:4">
      <c r="D60526"/>
    </row>
    <row r="60527" spans="4:4">
      <c r="D60527"/>
    </row>
    <row r="60528" spans="4:4">
      <c r="D60528"/>
    </row>
    <row r="60529" spans="4:4">
      <c r="D60529"/>
    </row>
    <row r="60530" spans="4:4">
      <c r="D60530"/>
    </row>
    <row r="60531" spans="4:4">
      <c r="D60531"/>
    </row>
    <row r="60532" spans="4:4">
      <c r="D60532"/>
    </row>
    <row r="60533" spans="4:4">
      <c r="D60533"/>
    </row>
    <row r="60534" spans="4:4">
      <c r="D60534"/>
    </row>
    <row r="60535" spans="4:4">
      <c r="D60535"/>
    </row>
    <row r="60536" spans="4:4">
      <c r="D60536"/>
    </row>
    <row r="60537" spans="4:4">
      <c r="D60537"/>
    </row>
    <row r="60538" spans="4:4">
      <c r="D60538"/>
    </row>
    <row r="60539" spans="4:4">
      <c r="D60539"/>
    </row>
    <row r="60540" spans="4:4">
      <c r="D60540"/>
    </row>
    <row r="60541" spans="4:4">
      <c r="D60541"/>
    </row>
    <row r="60542" spans="4:4">
      <c r="D60542"/>
    </row>
    <row r="60543" spans="4:4">
      <c r="D60543"/>
    </row>
    <row r="60544" spans="4:4">
      <c r="D60544"/>
    </row>
    <row r="60545" spans="4:4">
      <c r="D60545"/>
    </row>
    <row r="60546" spans="4:4">
      <c r="D60546"/>
    </row>
    <row r="60547" spans="4:4">
      <c r="D60547"/>
    </row>
    <row r="60548" spans="4:4">
      <c r="D60548"/>
    </row>
    <row r="60549" spans="4:4">
      <c r="D60549"/>
    </row>
    <row r="60550" spans="4:4">
      <c r="D60550"/>
    </row>
    <row r="60551" spans="4:4">
      <c r="D60551"/>
    </row>
    <row r="60552" spans="4:4">
      <c r="D60552"/>
    </row>
    <row r="60553" spans="4:4">
      <c r="D60553"/>
    </row>
    <row r="60554" spans="4:4">
      <c r="D60554"/>
    </row>
    <row r="60555" spans="4:4">
      <c r="D60555"/>
    </row>
    <row r="60556" spans="4:4">
      <c r="D60556"/>
    </row>
    <row r="60557" spans="4:4">
      <c r="D60557"/>
    </row>
    <row r="60558" spans="4:4">
      <c r="D60558"/>
    </row>
    <row r="60559" spans="4:4">
      <c r="D60559"/>
    </row>
    <row r="60560" spans="4:4">
      <c r="D60560"/>
    </row>
    <row r="60561" spans="4:4">
      <c r="D60561"/>
    </row>
    <row r="60562" spans="4:4">
      <c r="D60562"/>
    </row>
    <row r="60563" spans="4:4">
      <c r="D60563"/>
    </row>
    <row r="60564" spans="4:4">
      <c r="D60564"/>
    </row>
    <row r="60565" spans="4:4">
      <c r="D60565"/>
    </row>
    <row r="60566" spans="4:4">
      <c r="D60566"/>
    </row>
    <row r="60567" spans="4:4">
      <c r="D60567"/>
    </row>
    <row r="60568" spans="4:4">
      <c r="D60568"/>
    </row>
    <row r="60569" spans="4:4">
      <c r="D60569"/>
    </row>
    <row r="60570" spans="4:4">
      <c r="D60570"/>
    </row>
    <row r="60571" spans="4:4">
      <c r="D60571"/>
    </row>
    <row r="60572" spans="4:4">
      <c r="D60572"/>
    </row>
    <row r="60573" spans="4:4">
      <c r="D60573"/>
    </row>
    <row r="60574" spans="4:4">
      <c r="D60574"/>
    </row>
    <row r="60575" spans="4:4">
      <c r="D60575"/>
    </row>
    <row r="60576" spans="4:4">
      <c r="D60576"/>
    </row>
    <row r="60577" spans="4:4">
      <c r="D60577"/>
    </row>
    <row r="60578" spans="4:4">
      <c r="D60578"/>
    </row>
    <row r="60579" spans="4:4">
      <c r="D60579"/>
    </row>
    <row r="60580" spans="4:4">
      <c r="D60580"/>
    </row>
    <row r="60581" spans="4:4">
      <c r="D60581"/>
    </row>
    <row r="60582" spans="4:4">
      <c r="D60582"/>
    </row>
    <row r="60583" spans="4:4">
      <c r="D60583"/>
    </row>
    <row r="60584" spans="4:4">
      <c r="D60584"/>
    </row>
    <row r="60585" spans="4:4">
      <c r="D60585"/>
    </row>
    <row r="60586" spans="4:4">
      <c r="D60586"/>
    </row>
    <row r="60587" spans="4:4">
      <c r="D60587"/>
    </row>
    <row r="60588" spans="4:4">
      <c r="D60588"/>
    </row>
    <row r="60589" spans="4:4">
      <c r="D60589"/>
    </row>
    <row r="60590" spans="4:4">
      <c r="D60590"/>
    </row>
    <row r="60591" spans="4:4">
      <c r="D60591"/>
    </row>
    <row r="60592" spans="4:4">
      <c r="D60592"/>
    </row>
    <row r="60593" spans="4:4">
      <c r="D60593"/>
    </row>
    <row r="60594" spans="4:4">
      <c r="D60594"/>
    </row>
    <row r="60595" spans="4:4">
      <c r="D60595"/>
    </row>
    <row r="60596" spans="4:4">
      <c r="D60596"/>
    </row>
    <row r="60597" spans="4:4">
      <c r="D60597"/>
    </row>
    <row r="60598" spans="4:4">
      <c r="D60598"/>
    </row>
    <row r="60599" spans="4:4">
      <c r="D60599"/>
    </row>
    <row r="60600" spans="4:4">
      <c r="D60600"/>
    </row>
    <row r="60601" spans="4:4">
      <c r="D60601"/>
    </row>
    <row r="60602" spans="4:4">
      <c r="D60602"/>
    </row>
    <row r="60603" spans="4:4">
      <c r="D60603"/>
    </row>
    <row r="60604" spans="4:4">
      <c r="D60604"/>
    </row>
    <row r="60605" spans="4:4">
      <c r="D60605"/>
    </row>
    <row r="60606" spans="4:4">
      <c r="D60606"/>
    </row>
    <row r="60607" spans="4:4">
      <c r="D60607"/>
    </row>
    <row r="60608" spans="4:4">
      <c r="D60608"/>
    </row>
    <row r="60609" spans="4:4">
      <c r="D60609"/>
    </row>
    <row r="60610" spans="4:4">
      <c r="D60610"/>
    </row>
    <row r="60611" spans="4:4">
      <c r="D60611"/>
    </row>
    <row r="60612" spans="4:4">
      <c r="D60612"/>
    </row>
    <row r="60613" spans="4:4">
      <c r="D60613"/>
    </row>
    <row r="60614" spans="4:4">
      <c r="D60614"/>
    </row>
    <row r="60615" spans="4:4">
      <c r="D60615"/>
    </row>
    <row r="60616" spans="4:4">
      <c r="D60616"/>
    </row>
    <row r="60617" spans="4:4">
      <c r="D60617"/>
    </row>
    <row r="60618" spans="4:4">
      <c r="D60618"/>
    </row>
    <row r="60619" spans="4:4">
      <c r="D60619"/>
    </row>
    <row r="60620" spans="4:4">
      <c r="D60620"/>
    </row>
    <row r="60621" spans="4:4">
      <c r="D60621"/>
    </row>
    <row r="60622" spans="4:4">
      <c r="D60622"/>
    </row>
    <row r="60623" spans="4:4">
      <c r="D60623"/>
    </row>
    <row r="60624" spans="4:4">
      <c r="D60624"/>
    </row>
    <row r="60625" spans="4:4">
      <c r="D60625"/>
    </row>
    <row r="60626" spans="4:4">
      <c r="D60626"/>
    </row>
    <row r="60627" spans="4:4">
      <c r="D60627"/>
    </row>
    <row r="60628" spans="4:4">
      <c r="D60628"/>
    </row>
    <row r="60629" spans="4:4">
      <c r="D60629"/>
    </row>
    <row r="60630" spans="4:4">
      <c r="D60630"/>
    </row>
    <row r="60631" spans="4:4">
      <c r="D60631"/>
    </row>
    <row r="60632" spans="4:4">
      <c r="D60632"/>
    </row>
    <row r="60633" spans="4:4">
      <c r="D60633"/>
    </row>
    <row r="60634" spans="4:4">
      <c r="D60634"/>
    </row>
    <row r="60635" spans="4:4">
      <c r="D60635"/>
    </row>
    <row r="60636" spans="4:4">
      <c r="D60636"/>
    </row>
    <row r="60637" spans="4:4">
      <c r="D60637"/>
    </row>
    <row r="60638" spans="4:4">
      <c r="D60638"/>
    </row>
    <row r="60639" spans="4:4">
      <c r="D60639"/>
    </row>
    <row r="60640" spans="4:4">
      <c r="D60640"/>
    </row>
    <row r="60641" spans="4:4">
      <c r="D60641"/>
    </row>
    <row r="60642" spans="4:4">
      <c r="D60642"/>
    </row>
    <row r="60643" spans="4:4">
      <c r="D60643"/>
    </row>
    <row r="60644" spans="4:4">
      <c r="D60644"/>
    </row>
    <row r="60645" spans="4:4">
      <c r="D60645"/>
    </row>
    <row r="60646" spans="4:4">
      <c r="D60646"/>
    </row>
    <row r="60647" spans="4:4">
      <c r="D60647"/>
    </row>
    <row r="60648" spans="4:4">
      <c r="D60648"/>
    </row>
    <row r="60649" spans="4:4">
      <c r="D60649"/>
    </row>
    <row r="60650" spans="4:4">
      <c r="D60650"/>
    </row>
    <row r="60651" spans="4:4">
      <c r="D60651"/>
    </row>
    <row r="60652" spans="4:4">
      <c r="D60652"/>
    </row>
    <row r="60653" spans="4:4">
      <c r="D60653"/>
    </row>
    <row r="60654" spans="4:4">
      <c r="D60654"/>
    </row>
    <row r="60655" spans="4:4">
      <c r="D60655"/>
    </row>
    <row r="60656" spans="4:4">
      <c r="D60656"/>
    </row>
    <row r="60657" spans="4:4">
      <c r="D60657"/>
    </row>
    <row r="60658" spans="4:4">
      <c r="D60658"/>
    </row>
    <row r="60659" spans="4:4">
      <c r="D60659"/>
    </row>
    <row r="60660" spans="4:4">
      <c r="D60660"/>
    </row>
    <row r="60661" spans="4:4">
      <c r="D60661"/>
    </row>
    <row r="60662" spans="4:4">
      <c r="D60662"/>
    </row>
    <row r="60663" spans="4:4">
      <c r="D60663"/>
    </row>
    <row r="60664" spans="4:4">
      <c r="D60664"/>
    </row>
    <row r="60665" spans="4:4">
      <c r="D60665"/>
    </row>
    <row r="60666" spans="4:4">
      <c r="D60666"/>
    </row>
    <row r="60667" spans="4:4">
      <c r="D60667"/>
    </row>
    <row r="60668" spans="4:4">
      <c r="D60668"/>
    </row>
    <row r="60669" spans="4:4">
      <c r="D60669"/>
    </row>
    <row r="60670" spans="4:4">
      <c r="D60670"/>
    </row>
    <row r="60671" spans="4:4">
      <c r="D60671"/>
    </row>
    <row r="60672" spans="4:4">
      <c r="D60672"/>
    </row>
    <row r="60673" spans="4:4">
      <c r="D60673"/>
    </row>
    <row r="60674" spans="4:4">
      <c r="D60674"/>
    </row>
    <row r="60675" spans="4:4">
      <c r="D60675"/>
    </row>
    <row r="60676" spans="4:4">
      <c r="D60676"/>
    </row>
    <row r="60677" spans="4:4">
      <c r="D60677"/>
    </row>
    <row r="60678" spans="4:4">
      <c r="D60678"/>
    </row>
    <row r="60679" spans="4:4">
      <c r="D60679"/>
    </row>
    <row r="60680" spans="4:4">
      <c r="D60680"/>
    </row>
    <row r="60681" spans="4:4">
      <c r="D60681"/>
    </row>
    <row r="60682" spans="4:4">
      <c r="D60682"/>
    </row>
    <row r="60683" spans="4:4">
      <c r="D60683"/>
    </row>
    <row r="60684" spans="4:4">
      <c r="D60684"/>
    </row>
    <row r="60685" spans="4:4">
      <c r="D60685"/>
    </row>
    <row r="60686" spans="4:4">
      <c r="D60686"/>
    </row>
    <row r="60687" spans="4:4">
      <c r="D60687"/>
    </row>
    <row r="60688" spans="4:4">
      <c r="D60688"/>
    </row>
    <row r="60689" spans="4:4">
      <c r="D60689"/>
    </row>
    <row r="60690" spans="4:4">
      <c r="D60690"/>
    </row>
    <row r="60691" spans="4:4">
      <c r="D60691"/>
    </row>
    <row r="60692" spans="4:4">
      <c r="D60692"/>
    </row>
    <row r="60693" spans="4:4">
      <c r="D60693"/>
    </row>
    <row r="60694" spans="4:4">
      <c r="D60694"/>
    </row>
    <row r="60695" spans="4:4">
      <c r="D60695"/>
    </row>
    <row r="60696" spans="4:4">
      <c r="D60696"/>
    </row>
    <row r="60697" spans="4:4">
      <c r="D60697"/>
    </row>
    <row r="60698" spans="4:4">
      <c r="D60698"/>
    </row>
    <row r="60699" spans="4:4">
      <c r="D60699"/>
    </row>
    <row r="60700" spans="4:4">
      <c r="D60700"/>
    </row>
    <row r="60701" spans="4:4">
      <c r="D60701"/>
    </row>
    <row r="60702" spans="4:4">
      <c r="D60702"/>
    </row>
    <row r="60703" spans="4:4">
      <c r="D60703"/>
    </row>
    <row r="60704" spans="4:4">
      <c r="D60704"/>
    </row>
    <row r="60705" spans="4:4">
      <c r="D60705"/>
    </row>
    <row r="60706" spans="4:4">
      <c r="D60706"/>
    </row>
    <row r="60707" spans="4:4">
      <c r="D60707"/>
    </row>
    <row r="60708" spans="4:4">
      <c r="D60708"/>
    </row>
    <row r="60709" spans="4:4">
      <c r="D60709"/>
    </row>
    <row r="60710" spans="4:4">
      <c r="D60710"/>
    </row>
    <row r="60711" spans="4:4">
      <c r="D60711"/>
    </row>
    <row r="60712" spans="4:4">
      <c r="D60712"/>
    </row>
    <row r="60713" spans="4:4">
      <c r="D60713"/>
    </row>
    <row r="60714" spans="4:4">
      <c r="D60714"/>
    </row>
    <row r="60715" spans="4:4">
      <c r="D60715"/>
    </row>
    <row r="60716" spans="4:4">
      <c r="D60716"/>
    </row>
    <row r="60717" spans="4:4">
      <c r="D60717"/>
    </row>
    <row r="60718" spans="4:4">
      <c r="D60718"/>
    </row>
    <row r="60719" spans="4:4">
      <c r="D60719"/>
    </row>
    <row r="60720" spans="4:4">
      <c r="D60720"/>
    </row>
    <row r="60721" spans="4:4">
      <c r="D60721"/>
    </row>
    <row r="60722" spans="4:4">
      <c r="D60722"/>
    </row>
    <row r="60723" spans="4:4">
      <c r="D60723"/>
    </row>
    <row r="60724" spans="4:4">
      <c r="D60724"/>
    </row>
    <row r="60725" spans="4:4">
      <c r="D60725"/>
    </row>
    <row r="60726" spans="4:4">
      <c r="D60726"/>
    </row>
    <row r="60727" spans="4:4">
      <c r="D60727"/>
    </row>
    <row r="60728" spans="4:4">
      <c r="D60728"/>
    </row>
    <row r="60729" spans="4:4">
      <c r="D60729"/>
    </row>
    <row r="60730" spans="4:4">
      <c r="D60730"/>
    </row>
    <row r="60731" spans="4:4">
      <c r="D60731"/>
    </row>
    <row r="60732" spans="4:4">
      <c r="D60732"/>
    </row>
    <row r="60733" spans="4:4">
      <c r="D60733"/>
    </row>
    <row r="60734" spans="4:4">
      <c r="D60734"/>
    </row>
    <row r="60735" spans="4:4">
      <c r="D60735"/>
    </row>
    <row r="60736" spans="4:4">
      <c r="D60736"/>
    </row>
    <row r="60737" spans="4:4">
      <c r="D60737"/>
    </row>
    <row r="60738" spans="4:4">
      <c r="D60738"/>
    </row>
    <row r="60739" spans="4:4">
      <c r="D60739"/>
    </row>
    <row r="60740" spans="4:4">
      <c r="D60740"/>
    </row>
    <row r="60741" spans="4:4">
      <c r="D60741"/>
    </row>
    <row r="60742" spans="4:4">
      <c r="D60742"/>
    </row>
    <row r="60743" spans="4:4">
      <c r="D60743"/>
    </row>
    <row r="60744" spans="4:4">
      <c r="D60744"/>
    </row>
    <row r="60745" spans="4:4">
      <c r="D60745"/>
    </row>
    <row r="60746" spans="4:4">
      <c r="D60746"/>
    </row>
    <row r="60747" spans="4:4">
      <c r="D60747"/>
    </row>
    <row r="60748" spans="4:4">
      <c r="D60748"/>
    </row>
    <row r="60749" spans="4:4">
      <c r="D60749"/>
    </row>
    <row r="60750" spans="4:4">
      <c r="D60750"/>
    </row>
    <row r="60751" spans="4:4">
      <c r="D60751"/>
    </row>
    <row r="60752" spans="4:4">
      <c r="D60752"/>
    </row>
    <row r="60753" spans="4:4">
      <c r="D60753"/>
    </row>
    <row r="60754" spans="4:4">
      <c r="D60754"/>
    </row>
    <row r="60755" spans="4:4">
      <c r="D60755"/>
    </row>
    <row r="60756" spans="4:4">
      <c r="D60756"/>
    </row>
    <row r="60757" spans="4:4">
      <c r="D60757"/>
    </row>
    <row r="60758" spans="4:4">
      <c r="D60758"/>
    </row>
    <row r="60759" spans="4:4">
      <c r="D60759"/>
    </row>
    <row r="60760" spans="4:4">
      <c r="D60760"/>
    </row>
    <row r="60761" spans="4:4">
      <c r="D60761"/>
    </row>
    <row r="60762" spans="4:4">
      <c r="D60762"/>
    </row>
    <row r="60763" spans="4:4">
      <c r="D60763"/>
    </row>
    <row r="60764" spans="4:4">
      <c r="D60764"/>
    </row>
    <row r="60765" spans="4:4">
      <c r="D60765"/>
    </row>
    <row r="60766" spans="4:4">
      <c r="D60766"/>
    </row>
    <row r="60767" spans="4:4">
      <c r="D60767"/>
    </row>
    <row r="60768" spans="4:4">
      <c r="D60768"/>
    </row>
    <row r="60769" spans="4:4">
      <c r="D60769"/>
    </row>
    <row r="60770" spans="4:4">
      <c r="D60770"/>
    </row>
    <row r="60771" spans="4:4">
      <c r="D60771"/>
    </row>
    <row r="60772" spans="4:4">
      <c r="D60772"/>
    </row>
    <row r="60773" spans="4:4">
      <c r="D60773"/>
    </row>
    <row r="60774" spans="4:4">
      <c r="D60774"/>
    </row>
    <row r="60775" spans="4:4">
      <c r="D60775"/>
    </row>
    <row r="60776" spans="4:4">
      <c r="D60776"/>
    </row>
    <row r="60777" spans="4:4">
      <c r="D60777"/>
    </row>
    <row r="60778" spans="4:4">
      <c r="D60778"/>
    </row>
    <row r="60779" spans="4:4">
      <c r="D60779"/>
    </row>
    <row r="60780" spans="4:4">
      <c r="D60780"/>
    </row>
    <row r="60781" spans="4:4">
      <c r="D60781"/>
    </row>
    <row r="60782" spans="4:4">
      <c r="D60782"/>
    </row>
    <row r="60783" spans="4:4">
      <c r="D60783"/>
    </row>
    <row r="60784" spans="4:4">
      <c r="D60784"/>
    </row>
    <row r="60785" spans="4:4">
      <c r="D60785"/>
    </row>
    <row r="60786" spans="4:4">
      <c r="D60786"/>
    </row>
    <row r="60787" spans="4:4">
      <c r="D60787"/>
    </row>
    <row r="60788" spans="4:4">
      <c r="D60788"/>
    </row>
    <row r="60789" spans="4:4">
      <c r="D60789"/>
    </row>
    <row r="60790" spans="4:4">
      <c r="D60790"/>
    </row>
    <row r="60791" spans="4:4">
      <c r="D60791"/>
    </row>
    <row r="60792" spans="4:4">
      <c r="D60792"/>
    </row>
    <row r="60793" spans="4:4">
      <c r="D60793"/>
    </row>
    <row r="60794" spans="4:4">
      <c r="D60794"/>
    </row>
    <row r="60795" spans="4:4">
      <c r="D60795"/>
    </row>
    <row r="60796" spans="4:4">
      <c r="D60796"/>
    </row>
    <row r="60797" spans="4:4">
      <c r="D60797"/>
    </row>
    <row r="60798" spans="4:4">
      <c r="D60798"/>
    </row>
    <row r="60799" spans="4:4">
      <c r="D60799"/>
    </row>
    <row r="60800" spans="4:4">
      <c r="D60800"/>
    </row>
    <row r="60801" spans="4:4">
      <c r="D60801"/>
    </row>
    <row r="60802" spans="4:4">
      <c r="D60802"/>
    </row>
    <row r="60803" spans="4:4">
      <c r="D60803"/>
    </row>
    <row r="60804" spans="4:4">
      <c r="D60804"/>
    </row>
    <row r="60805" spans="4:4">
      <c r="D60805"/>
    </row>
    <row r="60806" spans="4:4">
      <c r="D60806"/>
    </row>
    <row r="60807" spans="4:4">
      <c r="D60807"/>
    </row>
    <row r="60808" spans="4:4">
      <c r="D60808"/>
    </row>
    <row r="60809" spans="4:4">
      <c r="D60809"/>
    </row>
    <row r="60810" spans="4:4">
      <c r="D60810"/>
    </row>
    <row r="60811" spans="4:4">
      <c r="D60811"/>
    </row>
    <row r="60812" spans="4:4">
      <c r="D60812"/>
    </row>
    <row r="60813" spans="4:4">
      <c r="D60813"/>
    </row>
    <row r="60814" spans="4:4">
      <c r="D60814"/>
    </row>
    <row r="60815" spans="4:4">
      <c r="D60815"/>
    </row>
    <row r="60816" spans="4:4">
      <c r="D60816"/>
    </row>
    <row r="60817" spans="4:4">
      <c r="D60817"/>
    </row>
    <row r="60818" spans="4:4">
      <c r="D60818"/>
    </row>
    <row r="60819" spans="4:4">
      <c r="D60819"/>
    </row>
    <row r="60820" spans="4:4">
      <c r="D60820"/>
    </row>
    <row r="60821" spans="4:4">
      <c r="D60821"/>
    </row>
    <row r="60822" spans="4:4">
      <c r="D60822"/>
    </row>
    <row r="60823" spans="4:4">
      <c r="D60823"/>
    </row>
    <row r="60824" spans="4:4">
      <c r="D60824"/>
    </row>
    <row r="60825" spans="4:4">
      <c r="D60825"/>
    </row>
    <row r="60826" spans="4:4">
      <c r="D60826"/>
    </row>
    <row r="60827" spans="4:4">
      <c r="D60827"/>
    </row>
    <row r="60828" spans="4:4">
      <c r="D60828"/>
    </row>
    <row r="60829" spans="4:4">
      <c r="D60829"/>
    </row>
    <row r="60830" spans="4:4">
      <c r="D60830"/>
    </row>
    <row r="60831" spans="4:4">
      <c r="D60831"/>
    </row>
    <row r="60832" spans="4:4">
      <c r="D60832"/>
    </row>
    <row r="60833" spans="4:4">
      <c r="D60833"/>
    </row>
    <row r="60834" spans="4:4">
      <c r="D60834"/>
    </row>
    <row r="60835" spans="4:4">
      <c r="D60835"/>
    </row>
    <row r="60836" spans="4:4">
      <c r="D60836"/>
    </row>
    <row r="60837" spans="4:4">
      <c r="D60837"/>
    </row>
    <row r="60838" spans="4:4">
      <c r="D60838"/>
    </row>
    <row r="60839" spans="4:4">
      <c r="D60839"/>
    </row>
    <row r="60840" spans="4:4">
      <c r="D60840"/>
    </row>
    <row r="60841" spans="4:4">
      <c r="D60841"/>
    </row>
    <row r="60842" spans="4:4">
      <c r="D60842"/>
    </row>
    <row r="60843" spans="4:4">
      <c r="D60843"/>
    </row>
    <row r="60844" spans="4:4">
      <c r="D60844"/>
    </row>
    <row r="60845" spans="4:4">
      <c r="D60845"/>
    </row>
    <row r="60846" spans="4:4">
      <c r="D60846"/>
    </row>
    <row r="60847" spans="4:4">
      <c r="D60847"/>
    </row>
    <row r="60848" spans="4:4">
      <c r="D60848"/>
    </row>
    <row r="60849" spans="4:4">
      <c r="D60849"/>
    </row>
    <row r="60850" spans="4:4">
      <c r="D60850"/>
    </row>
    <row r="60851" spans="4:4">
      <c r="D60851"/>
    </row>
    <row r="60852" spans="4:4">
      <c r="D60852"/>
    </row>
    <row r="60853" spans="4:4">
      <c r="D60853"/>
    </row>
    <row r="60854" spans="4:4">
      <c r="D60854"/>
    </row>
    <row r="60855" spans="4:4">
      <c r="D60855"/>
    </row>
    <row r="60856" spans="4:4">
      <c r="D60856"/>
    </row>
    <row r="60857" spans="4:4">
      <c r="D60857"/>
    </row>
    <row r="60858" spans="4:4">
      <c r="D60858"/>
    </row>
    <row r="60859" spans="4:4">
      <c r="D60859"/>
    </row>
    <row r="60860" spans="4:4">
      <c r="D60860"/>
    </row>
    <row r="60861" spans="4:4">
      <c r="D60861"/>
    </row>
    <row r="60862" spans="4:4">
      <c r="D60862"/>
    </row>
    <row r="60863" spans="4:4">
      <c r="D60863"/>
    </row>
    <row r="60864" spans="4:4">
      <c r="D60864"/>
    </row>
    <row r="60865" spans="4:4">
      <c r="D60865"/>
    </row>
    <row r="60866" spans="4:4">
      <c r="D60866"/>
    </row>
    <row r="60867" spans="4:4">
      <c r="D60867"/>
    </row>
    <row r="60868" spans="4:4">
      <c r="D60868"/>
    </row>
    <row r="60869" spans="4:4">
      <c r="D60869"/>
    </row>
    <row r="60870" spans="4:4">
      <c r="D60870"/>
    </row>
    <row r="60871" spans="4:4">
      <c r="D60871"/>
    </row>
    <row r="60872" spans="4:4">
      <c r="D60872"/>
    </row>
    <row r="60873" spans="4:4">
      <c r="D60873"/>
    </row>
    <row r="60874" spans="4:4">
      <c r="D60874"/>
    </row>
    <row r="60875" spans="4:4">
      <c r="D60875"/>
    </row>
    <row r="60876" spans="4:4">
      <c r="D60876"/>
    </row>
    <row r="60877" spans="4:4">
      <c r="D60877"/>
    </row>
    <row r="60878" spans="4:4">
      <c r="D60878"/>
    </row>
    <row r="60879" spans="4:4">
      <c r="D60879"/>
    </row>
    <row r="60880" spans="4:4">
      <c r="D60880"/>
    </row>
    <row r="60881" spans="4:4">
      <c r="D60881"/>
    </row>
    <row r="60882" spans="4:4">
      <c r="D60882"/>
    </row>
    <row r="60883" spans="4:4">
      <c r="D60883"/>
    </row>
    <row r="60884" spans="4:4">
      <c r="D60884"/>
    </row>
    <row r="60885" spans="4:4">
      <c r="D60885"/>
    </row>
    <row r="60886" spans="4:4">
      <c r="D60886"/>
    </row>
    <row r="60887" spans="4:4">
      <c r="D60887"/>
    </row>
    <row r="60888" spans="4:4">
      <c r="D60888"/>
    </row>
    <row r="60889" spans="4:4">
      <c r="D60889"/>
    </row>
    <row r="60890" spans="4:4">
      <c r="D60890"/>
    </row>
    <row r="60891" spans="4:4">
      <c r="D60891"/>
    </row>
    <row r="60892" spans="4:4">
      <c r="D60892"/>
    </row>
    <row r="60893" spans="4:4">
      <c r="D60893"/>
    </row>
    <row r="60894" spans="4:4">
      <c r="D60894"/>
    </row>
    <row r="60895" spans="4:4">
      <c r="D60895"/>
    </row>
    <row r="60896" spans="4:4">
      <c r="D60896"/>
    </row>
    <row r="60897" spans="4:4">
      <c r="D60897"/>
    </row>
    <row r="60898" spans="4:4">
      <c r="D60898"/>
    </row>
    <row r="60899" spans="4:4">
      <c r="D60899"/>
    </row>
    <row r="60900" spans="4:4">
      <c r="D60900"/>
    </row>
    <row r="60901" spans="4:4">
      <c r="D60901"/>
    </row>
    <row r="60902" spans="4:4">
      <c r="D60902"/>
    </row>
    <row r="60903" spans="4:4">
      <c r="D60903"/>
    </row>
    <row r="60904" spans="4:4">
      <c r="D60904"/>
    </row>
    <row r="60905" spans="4:4">
      <c r="D60905"/>
    </row>
    <row r="60906" spans="4:4">
      <c r="D60906"/>
    </row>
    <row r="60907" spans="4:4">
      <c r="D60907"/>
    </row>
    <row r="60908" spans="4:4">
      <c r="D60908"/>
    </row>
    <row r="60909" spans="4:4">
      <c r="D60909"/>
    </row>
    <row r="60910" spans="4:4">
      <c r="D60910"/>
    </row>
    <row r="60911" spans="4:4">
      <c r="D60911"/>
    </row>
    <row r="60912" spans="4:4">
      <c r="D60912"/>
    </row>
    <row r="60913" spans="4:4">
      <c r="D60913"/>
    </row>
    <row r="60914" spans="4:4">
      <c r="D60914"/>
    </row>
    <row r="60915" spans="4:4">
      <c r="D60915"/>
    </row>
    <row r="60916" spans="4:4">
      <c r="D60916"/>
    </row>
    <row r="60917" spans="4:4">
      <c r="D60917"/>
    </row>
    <row r="60918" spans="4:4">
      <c r="D60918"/>
    </row>
    <row r="60919" spans="4:4">
      <c r="D60919"/>
    </row>
    <row r="60920" spans="4:4">
      <c r="D60920"/>
    </row>
    <row r="60921" spans="4:4">
      <c r="D60921"/>
    </row>
    <row r="60922" spans="4:4">
      <c r="D60922"/>
    </row>
    <row r="60923" spans="4:4">
      <c r="D60923"/>
    </row>
    <row r="60924" spans="4:4">
      <c r="D60924"/>
    </row>
    <row r="60925" spans="4:4">
      <c r="D60925"/>
    </row>
    <row r="60926" spans="4:4">
      <c r="D60926"/>
    </row>
    <row r="60927" spans="4:4">
      <c r="D60927"/>
    </row>
    <row r="60928" spans="4:4">
      <c r="D60928"/>
    </row>
    <row r="60929" spans="4:4">
      <c r="D60929"/>
    </row>
    <row r="60930" spans="4:4">
      <c r="D60930"/>
    </row>
    <row r="60931" spans="4:4">
      <c r="D60931"/>
    </row>
    <row r="60932" spans="4:4">
      <c r="D60932"/>
    </row>
    <row r="60933" spans="4:4">
      <c r="D60933"/>
    </row>
    <row r="60934" spans="4:4">
      <c r="D60934"/>
    </row>
    <row r="60935" spans="4:4">
      <c r="D60935"/>
    </row>
    <row r="60936" spans="4:4">
      <c r="D60936"/>
    </row>
    <row r="60937" spans="4:4">
      <c r="D60937"/>
    </row>
    <row r="60938" spans="4:4">
      <c r="D60938"/>
    </row>
    <row r="60939" spans="4:4">
      <c r="D60939"/>
    </row>
    <row r="60940" spans="4:4">
      <c r="D60940"/>
    </row>
    <row r="60941" spans="4:4">
      <c r="D60941"/>
    </row>
    <row r="60942" spans="4:4">
      <c r="D60942"/>
    </row>
    <row r="60943" spans="4:4">
      <c r="D60943"/>
    </row>
    <row r="60944" spans="4:4">
      <c r="D60944"/>
    </row>
    <row r="60945" spans="4:4">
      <c r="D60945"/>
    </row>
    <row r="60946" spans="4:4">
      <c r="D60946"/>
    </row>
    <row r="60947" spans="4:4">
      <c r="D60947"/>
    </row>
    <row r="60948" spans="4:4">
      <c r="D60948"/>
    </row>
    <row r="60949" spans="4:4">
      <c r="D60949"/>
    </row>
    <row r="60950" spans="4:4">
      <c r="D60950"/>
    </row>
    <row r="60951" spans="4:4">
      <c r="D60951"/>
    </row>
    <row r="60952" spans="4:4">
      <c r="D60952"/>
    </row>
    <row r="60953" spans="4:4">
      <c r="D60953"/>
    </row>
    <row r="60954" spans="4:4">
      <c r="D60954"/>
    </row>
    <row r="60955" spans="4:4">
      <c r="D60955"/>
    </row>
    <row r="60956" spans="4:4">
      <c r="D60956"/>
    </row>
    <row r="60957" spans="4:4">
      <c r="D60957"/>
    </row>
    <row r="60958" spans="4:4">
      <c r="D60958"/>
    </row>
    <row r="60959" spans="4:4">
      <c r="D60959"/>
    </row>
    <row r="60960" spans="4:4">
      <c r="D60960"/>
    </row>
    <row r="60961" spans="4:4">
      <c r="D60961"/>
    </row>
    <row r="60962" spans="4:4">
      <c r="D60962"/>
    </row>
    <row r="60963" spans="4:4">
      <c r="D60963"/>
    </row>
    <row r="60964" spans="4:4">
      <c r="D60964"/>
    </row>
    <row r="60965" spans="4:4">
      <c r="D60965"/>
    </row>
    <row r="60966" spans="4:4">
      <c r="D60966"/>
    </row>
    <row r="60967" spans="4:4">
      <c r="D60967"/>
    </row>
    <row r="60968" spans="4:4">
      <c r="D60968"/>
    </row>
    <row r="60969" spans="4:4">
      <c r="D60969"/>
    </row>
    <row r="60970" spans="4:4">
      <c r="D60970"/>
    </row>
    <row r="60971" spans="4:4">
      <c r="D60971"/>
    </row>
    <row r="60972" spans="4:4">
      <c r="D60972"/>
    </row>
    <row r="60973" spans="4:4">
      <c r="D60973"/>
    </row>
    <row r="60974" spans="4:4">
      <c r="D60974"/>
    </row>
    <row r="60975" spans="4:4">
      <c r="D60975"/>
    </row>
    <row r="60976" spans="4:4">
      <c r="D60976"/>
    </row>
    <row r="60977" spans="4:4">
      <c r="D60977"/>
    </row>
    <row r="60978" spans="4:4">
      <c r="D60978"/>
    </row>
    <row r="60979" spans="4:4">
      <c r="D60979"/>
    </row>
    <row r="60980" spans="4:4">
      <c r="D60980"/>
    </row>
    <row r="60981" spans="4:4">
      <c r="D60981"/>
    </row>
    <row r="60982" spans="4:4">
      <c r="D60982"/>
    </row>
    <row r="60983" spans="4:4">
      <c r="D60983"/>
    </row>
    <row r="60984" spans="4:4">
      <c r="D60984"/>
    </row>
    <row r="60985" spans="4:4">
      <c r="D60985"/>
    </row>
    <row r="60986" spans="4:4">
      <c r="D60986"/>
    </row>
    <row r="60987" spans="4:4">
      <c r="D60987"/>
    </row>
    <row r="60988" spans="4:4">
      <c r="D60988"/>
    </row>
    <row r="60989" spans="4:4">
      <c r="D60989"/>
    </row>
    <row r="60990" spans="4:4">
      <c r="D60990"/>
    </row>
    <row r="60991" spans="4:4">
      <c r="D60991"/>
    </row>
    <row r="60992" spans="4:4">
      <c r="D60992"/>
    </row>
    <row r="60993" spans="4:4">
      <c r="D60993"/>
    </row>
    <row r="60994" spans="4:4">
      <c r="D60994"/>
    </row>
    <row r="60995" spans="4:4">
      <c r="D60995"/>
    </row>
    <row r="60996" spans="4:4">
      <c r="D60996"/>
    </row>
    <row r="60997" spans="4:4">
      <c r="D60997"/>
    </row>
    <row r="60998" spans="4:4">
      <c r="D60998"/>
    </row>
    <row r="60999" spans="4:4">
      <c r="D60999"/>
    </row>
    <row r="61000" spans="4:4">
      <c r="D61000"/>
    </row>
    <row r="61001" spans="4:4">
      <c r="D61001"/>
    </row>
    <row r="61002" spans="4:4">
      <c r="D61002"/>
    </row>
    <row r="61003" spans="4:4">
      <c r="D61003"/>
    </row>
    <row r="61004" spans="4:4">
      <c r="D61004"/>
    </row>
    <row r="61005" spans="4:4">
      <c r="D61005"/>
    </row>
    <row r="61006" spans="4:4">
      <c r="D61006"/>
    </row>
    <row r="61007" spans="4:4">
      <c r="D61007"/>
    </row>
    <row r="61008" spans="4:4">
      <c r="D61008"/>
    </row>
    <row r="61009" spans="4:4">
      <c r="D61009"/>
    </row>
    <row r="61010" spans="4:4">
      <c r="D61010"/>
    </row>
    <row r="61011" spans="4:4">
      <c r="D61011"/>
    </row>
    <row r="61012" spans="4:4">
      <c r="D61012"/>
    </row>
    <row r="61013" spans="4:4">
      <c r="D61013"/>
    </row>
    <row r="61014" spans="4:4">
      <c r="D61014"/>
    </row>
    <row r="61015" spans="4:4">
      <c r="D61015"/>
    </row>
    <row r="61016" spans="4:4">
      <c r="D61016"/>
    </row>
    <row r="61017" spans="4:4">
      <c r="D61017"/>
    </row>
    <row r="61018" spans="4:4">
      <c r="D61018"/>
    </row>
    <row r="61019" spans="4:4">
      <c r="D61019"/>
    </row>
    <row r="61020" spans="4:4">
      <c r="D61020"/>
    </row>
    <row r="61021" spans="4:4">
      <c r="D61021"/>
    </row>
    <row r="61022" spans="4:4">
      <c r="D61022"/>
    </row>
    <row r="61023" spans="4:4">
      <c r="D61023"/>
    </row>
    <row r="61024" spans="4:4">
      <c r="D61024"/>
    </row>
    <row r="61025" spans="4:4">
      <c r="D61025"/>
    </row>
    <row r="61026" spans="4:4">
      <c r="D61026"/>
    </row>
    <row r="61027" spans="4:4">
      <c r="D61027"/>
    </row>
    <row r="61028" spans="4:4">
      <c r="D61028"/>
    </row>
    <row r="61029" spans="4:4">
      <c r="D61029"/>
    </row>
    <row r="61030" spans="4:4">
      <c r="D61030"/>
    </row>
    <row r="61031" spans="4:4">
      <c r="D61031"/>
    </row>
    <row r="61032" spans="4:4">
      <c r="D61032"/>
    </row>
    <row r="61033" spans="4:4">
      <c r="D61033"/>
    </row>
    <row r="61034" spans="4:4">
      <c r="D61034"/>
    </row>
    <row r="61035" spans="4:4">
      <c r="D61035"/>
    </row>
    <row r="61036" spans="4:4">
      <c r="D61036"/>
    </row>
    <row r="61037" spans="4:4">
      <c r="D61037"/>
    </row>
    <row r="61038" spans="4:4">
      <c r="D61038"/>
    </row>
    <row r="61039" spans="4:4">
      <c r="D61039"/>
    </row>
    <row r="61040" spans="4:4">
      <c r="D61040"/>
    </row>
    <row r="61041" spans="4:4">
      <c r="D61041"/>
    </row>
    <row r="61042" spans="4:4">
      <c r="D61042"/>
    </row>
    <row r="61043" spans="4:4">
      <c r="D61043"/>
    </row>
    <row r="61044" spans="4:4">
      <c r="D61044"/>
    </row>
    <row r="61045" spans="4:4">
      <c r="D61045"/>
    </row>
    <row r="61046" spans="4:4">
      <c r="D61046"/>
    </row>
    <row r="61047" spans="4:4">
      <c r="D61047"/>
    </row>
    <row r="61048" spans="4:4">
      <c r="D61048"/>
    </row>
    <row r="61049" spans="4:4">
      <c r="D61049"/>
    </row>
    <row r="61050" spans="4:4">
      <c r="D61050"/>
    </row>
    <row r="61051" spans="4:4">
      <c r="D61051"/>
    </row>
    <row r="61052" spans="4:4">
      <c r="D61052"/>
    </row>
    <row r="61053" spans="4:4">
      <c r="D61053"/>
    </row>
    <row r="61054" spans="4:4">
      <c r="D61054"/>
    </row>
    <row r="61055" spans="4:4">
      <c r="D61055"/>
    </row>
    <row r="61056" spans="4:4">
      <c r="D61056"/>
    </row>
    <row r="61057" spans="4:4">
      <c r="D61057"/>
    </row>
    <row r="61058" spans="4:4">
      <c r="D61058"/>
    </row>
    <row r="61059" spans="4:4">
      <c r="D61059"/>
    </row>
    <row r="61060" spans="4:4">
      <c r="D61060"/>
    </row>
    <row r="61061" spans="4:4">
      <c r="D61061"/>
    </row>
    <row r="61062" spans="4:4">
      <c r="D61062"/>
    </row>
    <row r="61063" spans="4:4">
      <c r="D61063"/>
    </row>
    <row r="61064" spans="4:4">
      <c r="D61064"/>
    </row>
    <row r="61065" spans="4:4">
      <c r="D61065"/>
    </row>
    <row r="61066" spans="4:4">
      <c r="D61066"/>
    </row>
    <row r="61067" spans="4:4">
      <c r="D61067"/>
    </row>
    <row r="61068" spans="4:4">
      <c r="D61068"/>
    </row>
    <row r="61069" spans="4:4">
      <c r="D61069"/>
    </row>
    <row r="61070" spans="4:4">
      <c r="D61070"/>
    </row>
    <row r="61071" spans="4:4">
      <c r="D61071"/>
    </row>
    <row r="61072" spans="4:4">
      <c r="D61072"/>
    </row>
    <row r="61073" spans="4:4">
      <c r="D61073"/>
    </row>
    <row r="61074" spans="4:4">
      <c r="D61074"/>
    </row>
    <row r="61075" spans="4:4">
      <c r="D61075"/>
    </row>
    <row r="61076" spans="4:4">
      <c r="D61076"/>
    </row>
    <row r="61077" spans="4:4">
      <c r="D61077"/>
    </row>
    <row r="61078" spans="4:4">
      <c r="D61078"/>
    </row>
    <row r="61079" spans="4:4">
      <c r="D61079"/>
    </row>
    <row r="61080" spans="4:4">
      <c r="D61080"/>
    </row>
    <row r="61081" spans="4:4">
      <c r="D61081"/>
    </row>
    <row r="61082" spans="4:4">
      <c r="D61082"/>
    </row>
    <row r="61083" spans="4:4">
      <c r="D61083"/>
    </row>
    <row r="61084" spans="4:4">
      <c r="D61084"/>
    </row>
    <row r="61085" spans="4:4">
      <c r="D61085"/>
    </row>
    <row r="61086" spans="4:4">
      <c r="D61086"/>
    </row>
    <row r="61087" spans="4:4">
      <c r="D61087"/>
    </row>
    <row r="61088" spans="4:4">
      <c r="D61088"/>
    </row>
    <row r="61089" spans="4:4">
      <c r="D61089"/>
    </row>
    <row r="61090" spans="4:4">
      <c r="D61090"/>
    </row>
    <row r="61091" spans="4:4">
      <c r="D61091"/>
    </row>
    <row r="61092" spans="4:4">
      <c r="D61092"/>
    </row>
    <row r="61093" spans="4:4">
      <c r="D61093"/>
    </row>
    <row r="61094" spans="4:4">
      <c r="D61094"/>
    </row>
    <row r="61095" spans="4:4">
      <c r="D61095"/>
    </row>
    <row r="61096" spans="4:4">
      <c r="D61096"/>
    </row>
    <row r="61097" spans="4:4">
      <c r="D61097"/>
    </row>
    <row r="61098" spans="4:4">
      <c r="D61098"/>
    </row>
    <row r="61099" spans="4:4">
      <c r="D61099"/>
    </row>
    <row r="61100" spans="4:4">
      <c r="D61100"/>
    </row>
    <row r="61101" spans="4:4">
      <c r="D61101"/>
    </row>
    <row r="61102" spans="4:4">
      <c r="D61102"/>
    </row>
    <row r="61103" spans="4:4">
      <c r="D61103"/>
    </row>
    <row r="61104" spans="4:4">
      <c r="D61104"/>
    </row>
    <row r="61105" spans="4:4">
      <c r="D61105"/>
    </row>
    <row r="61106" spans="4:4">
      <c r="D61106"/>
    </row>
    <row r="61107" spans="4:4">
      <c r="D61107"/>
    </row>
    <row r="61108" spans="4:4">
      <c r="D61108"/>
    </row>
    <row r="61109" spans="4:4">
      <c r="D61109"/>
    </row>
    <row r="61110" spans="4:4">
      <c r="D61110"/>
    </row>
    <row r="61111" spans="4:4">
      <c r="D61111"/>
    </row>
    <row r="61112" spans="4:4">
      <c r="D61112"/>
    </row>
    <row r="61113" spans="4:4">
      <c r="D61113"/>
    </row>
    <row r="61114" spans="4:4">
      <c r="D61114"/>
    </row>
    <row r="61115" spans="4:4">
      <c r="D61115"/>
    </row>
    <row r="61116" spans="4:4">
      <c r="D61116"/>
    </row>
    <row r="61117" spans="4:4">
      <c r="D61117"/>
    </row>
    <row r="61118" spans="4:4">
      <c r="D61118"/>
    </row>
    <row r="61119" spans="4:4">
      <c r="D61119"/>
    </row>
    <row r="61120" spans="4:4">
      <c r="D61120"/>
    </row>
    <row r="61121" spans="4:4">
      <c r="D61121"/>
    </row>
    <row r="61122" spans="4:4">
      <c r="D61122"/>
    </row>
    <row r="61123" spans="4:4">
      <c r="D61123"/>
    </row>
    <row r="61124" spans="4:4">
      <c r="D61124"/>
    </row>
    <row r="61125" spans="4:4">
      <c r="D61125"/>
    </row>
    <row r="61126" spans="4:4">
      <c r="D61126"/>
    </row>
    <row r="61127" spans="4:4">
      <c r="D61127"/>
    </row>
    <row r="61128" spans="4:4">
      <c r="D61128"/>
    </row>
    <row r="61129" spans="4:4">
      <c r="D61129"/>
    </row>
    <row r="61130" spans="4:4">
      <c r="D61130"/>
    </row>
    <row r="61131" spans="4:4">
      <c r="D61131"/>
    </row>
    <row r="61132" spans="4:4">
      <c r="D61132"/>
    </row>
    <row r="61133" spans="4:4">
      <c r="D61133"/>
    </row>
    <row r="61134" spans="4:4">
      <c r="D61134"/>
    </row>
    <row r="61135" spans="4:4">
      <c r="D61135"/>
    </row>
    <row r="61136" spans="4:4">
      <c r="D61136"/>
    </row>
    <row r="61137" spans="4:4">
      <c r="D61137"/>
    </row>
    <row r="61138" spans="4:4">
      <c r="D61138"/>
    </row>
    <row r="61139" spans="4:4">
      <c r="D61139"/>
    </row>
    <row r="61140" spans="4:4">
      <c r="D61140"/>
    </row>
    <row r="61141" spans="4:4">
      <c r="D61141"/>
    </row>
    <row r="61142" spans="4:4">
      <c r="D61142"/>
    </row>
    <row r="61143" spans="4:4">
      <c r="D61143"/>
    </row>
    <row r="61144" spans="4:4">
      <c r="D61144"/>
    </row>
    <row r="61145" spans="4:4">
      <c r="D61145"/>
    </row>
    <row r="61146" spans="4:4">
      <c r="D61146"/>
    </row>
    <row r="61147" spans="4:4">
      <c r="D61147"/>
    </row>
    <row r="61148" spans="4:4">
      <c r="D61148"/>
    </row>
    <row r="61149" spans="4:4">
      <c r="D61149"/>
    </row>
    <row r="61150" spans="4:4">
      <c r="D61150"/>
    </row>
    <row r="61151" spans="4:4">
      <c r="D61151"/>
    </row>
    <row r="61152" spans="4:4">
      <c r="D61152"/>
    </row>
    <row r="61153" spans="4:4">
      <c r="D61153"/>
    </row>
    <row r="61154" spans="4:4">
      <c r="D61154"/>
    </row>
    <row r="61155" spans="4:4">
      <c r="D61155"/>
    </row>
    <row r="61156" spans="4:4">
      <c r="D61156"/>
    </row>
    <row r="61157" spans="4:4">
      <c r="D61157"/>
    </row>
    <row r="61158" spans="4:4">
      <c r="D61158"/>
    </row>
    <row r="61159" spans="4:4">
      <c r="D61159"/>
    </row>
    <row r="61160" spans="4:4">
      <c r="D61160"/>
    </row>
    <row r="61161" spans="4:4">
      <c r="D61161"/>
    </row>
    <row r="61162" spans="4:4">
      <c r="D61162"/>
    </row>
    <row r="61163" spans="4:4">
      <c r="D61163"/>
    </row>
    <row r="61164" spans="4:4">
      <c r="D61164"/>
    </row>
    <row r="61165" spans="4:4">
      <c r="D61165"/>
    </row>
    <row r="61166" spans="4:4">
      <c r="D61166"/>
    </row>
    <row r="61167" spans="4:4">
      <c r="D61167"/>
    </row>
    <row r="61168" spans="4:4">
      <c r="D61168"/>
    </row>
    <row r="61169" spans="4:4">
      <c r="D61169"/>
    </row>
    <row r="61170" spans="4:4">
      <c r="D61170"/>
    </row>
    <row r="61171" spans="4:4">
      <c r="D61171"/>
    </row>
    <row r="61172" spans="4:4">
      <c r="D61172"/>
    </row>
    <row r="61173" spans="4:4">
      <c r="D61173"/>
    </row>
    <row r="61174" spans="4:4">
      <c r="D61174"/>
    </row>
    <row r="61175" spans="4:4">
      <c r="D61175"/>
    </row>
    <row r="61176" spans="4:4">
      <c r="D61176"/>
    </row>
    <row r="61177" spans="4:4">
      <c r="D61177"/>
    </row>
    <row r="61178" spans="4:4">
      <c r="D61178"/>
    </row>
    <row r="61179" spans="4:4">
      <c r="D61179"/>
    </row>
    <row r="61180" spans="4:4">
      <c r="D61180"/>
    </row>
    <row r="61181" spans="4:4">
      <c r="D61181"/>
    </row>
    <row r="61182" spans="4:4">
      <c r="D61182"/>
    </row>
    <row r="61183" spans="4:4">
      <c r="D61183"/>
    </row>
    <row r="61184" spans="4:4">
      <c r="D61184"/>
    </row>
    <row r="61185" spans="4:4">
      <c r="D61185"/>
    </row>
    <row r="61186" spans="4:4">
      <c r="D61186"/>
    </row>
    <row r="61187" spans="4:4">
      <c r="D61187"/>
    </row>
    <row r="61188" spans="4:4">
      <c r="D61188"/>
    </row>
    <row r="61189" spans="4:4">
      <c r="D61189"/>
    </row>
    <row r="61190" spans="4:4">
      <c r="D61190"/>
    </row>
    <row r="61191" spans="4:4">
      <c r="D61191"/>
    </row>
    <row r="61192" spans="4:4">
      <c r="D61192"/>
    </row>
    <row r="61193" spans="4:4">
      <c r="D61193"/>
    </row>
    <row r="61194" spans="4:4">
      <c r="D61194"/>
    </row>
    <row r="61195" spans="4:4">
      <c r="D61195"/>
    </row>
    <row r="61196" spans="4:4">
      <c r="D61196"/>
    </row>
    <row r="61197" spans="4:4">
      <c r="D61197"/>
    </row>
    <row r="61198" spans="4:4">
      <c r="D61198"/>
    </row>
    <row r="61199" spans="4:4">
      <c r="D61199"/>
    </row>
    <row r="61200" spans="4:4">
      <c r="D61200"/>
    </row>
    <row r="61201" spans="4:4">
      <c r="D61201"/>
    </row>
    <row r="61202" spans="4:4">
      <c r="D61202"/>
    </row>
    <row r="61203" spans="4:4">
      <c r="D61203"/>
    </row>
    <row r="61204" spans="4:4">
      <c r="D61204"/>
    </row>
    <row r="61205" spans="4:4">
      <c r="D61205"/>
    </row>
    <row r="61206" spans="4:4">
      <c r="D61206"/>
    </row>
    <row r="61207" spans="4:4">
      <c r="D61207"/>
    </row>
    <row r="61208" spans="4:4">
      <c r="D61208"/>
    </row>
    <row r="61209" spans="4:4">
      <c r="D61209"/>
    </row>
    <row r="61210" spans="4:4">
      <c r="D61210"/>
    </row>
    <row r="61211" spans="4:4">
      <c r="D61211"/>
    </row>
    <row r="61212" spans="4:4">
      <c r="D61212"/>
    </row>
    <row r="61213" spans="4:4">
      <c r="D61213"/>
    </row>
    <row r="61214" spans="4:4">
      <c r="D61214"/>
    </row>
    <row r="61215" spans="4:4">
      <c r="D61215"/>
    </row>
    <row r="61216" spans="4:4">
      <c r="D61216"/>
    </row>
    <row r="61217" spans="4:4">
      <c r="D61217"/>
    </row>
    <row r="61218" spans="4:4">
      <c r="D61218"/>
    </row>
    <row r="61219" spans="4:4">
      <c r="D61219"/>
    </row>
    <row r="61220" spans="4:4">
      <c r="D61220"/>
    </row>
    <row r="61221" spans="4:4">
      <c r="D61221"/>
    </row>
    <row r="61222" spans="4:4">
      <c r="D61222"/>
    </row>
    <row r="61223" spans="4:4">
      <c r="D61223"/>
    </row>
    <row r="61224" spans="4:4">
      <c r="D61224"/>
    </row>
    <row r="61225" spans="4:4">
      <c r="D61225"/>
    </row>
    <row r="61226" spans="4:4">
      <c r="D61226"/>
    </row>
    <row r="61227" spans="4:4">
      <c r="D61227"/>
    </row>
    <row r="61228" spans="4:4">
      <c r="D61228"/>
    </row>
    <row r="61229" spans="4:4">
      <c r="D61229"/>
    </row>
    <row r="61230" spans="4:4">
      <c r="D61230"/>
    </row>
    <row r="61231" spans="4:4">
      <c r="D61231"/>
    </row>
    <row r="61232" spans="4:4">
      <c r="D61232"/>
    </row>
    <row r="61233" spans="4:4">
      <c r="D61233"/>
    </row>
    <row r="61234" spans="4:4">
      <c r="D61234"/>
    </row>
    <row r="61235" spans="4:4">
      <c r="D61235"/>
    </row>
    <row r="61236" spans="4:4">
      <c r="D61236"/>
    </row>
    <row r="61237" spans="4:4">
      <c r="D61237"/>
    </row>
    <row r="61238" spans="4:4">
      <c r="D61238"/>
    </row>
    <row r="61239" spans="4:4">
      <c r="D61239"/>
    </row>
    <row r="61240" spans="4:4">
      <c r="D61240"/>
    </row>
    <row r="61241" spans="4:4">
      <c r="D61241"/>
    </row>
    <row r="61242" spans="4:4">
      <c r="D61242"/>
    </row>
    <row r="61243" spans="4:4">
      <c r="D61243"/>
    </row>
    <row r="61244" spans="4:4">
      <c r="D61244"/>
    </row>
    <row r="61245" spans="4:4">
      <c r="D61245"/>
    </row>
    <row r="61246" spans="4:4">
      <c r="D61246"/>
    </row>
    <row r="61247" spans="4:4">
      <c r="D61247"/>
    </row>
    <row r="61248" spans="4:4">
      <c r="D61248"/>
    </row>
    <row r="61249" spans="4:4">
      <c r="D61249"/>
    </row>
    <row r="61250" spans="4:4">
      <c r="D61250"/>
    </row>
    <row r="61251" spans="4:4">
      <c r="D61251"/>
    </row>
    <row r="61252" spans="4:4">
      <c r="D61252"/>
    </row>
    <row r="61253" spans="4:4">
      <c r="D61253"/>
    </row>
    <row r="61254" spans="4:4">
      <c r="D61254"/>
    </row>
    <row r="61255" spans="4:4">
      <c r="D61255"/>
    </row>
    <row r="61256" spans="4:4">
      <c r="D61256"/>
    </row>
    <row r="61257" spans="4:4">
      <c r="D61257"/>
    </row>
    <row r="61258" spans="4:4">
      <c r="D61258"/>
    </row>
    <row r="61259" spans="4:4">
      <c r="D61259"/>
    </row>
    <row r="61260" spans="4:4">
      <c r="D61260"/>
    </row>
    <row r="61261" spans="4:4">
      <c r="D61261"/>
    </row>
    <row r="61262" spans="4:4">
      <c r="D61262"/>
    </row>
    <row r="61263" spans="4:4">
      <c r="D61263"/>
    </row>
    <row r="61264" spans="4:4">
      <c r="D61264"/>
    </row>
    <row r="61265" spans="4:4">
      <c r="D61265"/>
    </row>
    <row r="61266" spans="4:4">
      <c r="D61266"/>
    </row>
    <row r="61267" spans="4:4">
      <c r="D61267"/>
    </row>
    <row r="61268" spans="4:4">
      <c r="D61268"/>
    </row>
    <row r="61269" spans="4:4">
      <c r="D61269"/>
    </row>
    <row r="61270" spans="4:4">
      <c r="D61270"/>
    </row>
    <row r="61271" spans="4:4">
      <c r="D61271"/>
    </row>
    <row r="61272" spans="4:4">
      <c r="D61272"/>
    </row>
    <row r="61273" spans="4:4">
      <c r="D61273"/>
    </row>
    <row r="61274" spans="4:4">
      <c r="D61274"/>
    </row>
    <row r="61275" spans="4:4">
      <c r="D61275"/>
    </row>
    <row r="61276" spans="4:4">
      <c r="D61276"/>
    </row>
    <row r="61277" spans="4:4">
      <c r="D61277"/>
    </row>
    <row r="61278" spans="4:4">
      <c r="D61278"/>
    </row>
    <row r="61279" spans="4:4">
      <c r="D61279"/>
    </row>
    <row r="61280" spans="4:4">
      <c r="D61280"/>
    </row>
    <row r="61281" spans="4:4">
      <c r="D61281"/>
    </row>
    <row r="61282" spans="4:4">
      <c r="D61282"/>
    </row>
    <row r="61283" spans="4:4">
      <c r="D61283"/>
    </row>
    <row r="61284" spans="4:4">
      <c r="D61284"/>
    </row>
    <row r="61285" spans="4:4">
      <c r="D61285"/>
    </row>
    <row r="61286" spans="4:4">
      <c r="D61286"/>
    </row>
    <row r="61287" spans="4:4">
      <c r="D61287"/>
    </row>
    <row r="61288" spans="4:4">
      <c r="D61288"/>
    </row>
    <row r="61289" spans="4:4">
      <c r="D61289"/>
    </row>
    <row r="61290" spans="4:4">
      <c r="D61290"/>
    </row>
    <row r="61291" spans="4:4">
      <c r="D61291"/>
    </row>
    <row r="61292" spans="4:4">
      <c r="D61292"/>
    </row>
    <row r="61293" spans="4:4">
      <c r="D61293"/>
    </row>
    <row r="61294" spans="4:4">
      <c r="D61294"/>
    </row>
    <row r="61295" spans="4:4">
      <c r="D61295"/>
    </row>
    <row r="61296" spans="4:4">
      <c r="D61296"/>
    </row>
    <row r="61297" spans="4:4">
      <c r="D61297"/>
    </row>
    <row r="61298" spans="4:4">
      <c r="D61298"/>
    </row>
    <row r="61299" spans="4:4">
      <c r="D61299"/>
    </row>
    <row r="61300" spans="4:4">
      <c r="D61300"/>
    </row>
    <row r="61301" spans="4:4">
      <c r="D61301"/>
    </row>
    <row r="61302" spans="4:4">
      <c r="D61302"/>
    </row>
    <row r="61303" spans="4:4">
      <c r="D61303"/>
    </row>
    <row r="61304" spans="4:4">
      <c r="D61304"/>
    </row>
    <row r="61305" spans="4:4">
      <c r="D61305"/>
    </row>
    <row r="61306" spans="4:4">
      <c r="D61306"/>
    </row>
    <row r="61307" spans="4:4">
      <c r="D61307"/>
    </row>
    <row r="61308" spans="4:4">
      <c r="D61308"/>
    </row>
    <row r="61309" spans="4:4">
      <c r="D61309"/>
    </row>
    <row r="61310" spans="4:4">
      <c r="D61310"/>
    </row>
    <row r="61311" spans="4:4">
      <c r="D61311"/>
    </row>
    <row r="61312" spans="4:4">
      <c r="D61312"/>
    </row>
    <row r="61313" spans="4:4">
      <c r="D61313"/>
    </row>
    <row r="61314" spans="4:4">
      <c r="D61314"/>
    </row>
    <row r="61315" spans="4:4">
      <c r="D61315"/>
    </row>
    <row r="61316" spans="4:4">
      <c r="D61316"/>
    </row>
    <row r="61317" spans="4:4">
      <c r="D61317"/>
    </row>
    <row r="61318" spans="4:4">
      <c r="D61318"/>
    </row>
    <row r="61319" spans="4:4">
      <c r="D61319"/>
    </row>
    <row r="61320" spans="4:4">
      <c r="D61320"/>
    </row>
    <row r="61321" spans="4:4">
      <c r="D61321"/>
    </row>
    <row r="61322" spans="4:4">
      <c r="D61322"/>
    </row>
    <row r="61323" spans="4:4">
      <c r="D61323"/>
    </row>
    <row r="61324" spans="4:4">
      <c r="D61324"/>
    </row>
    <row r="61325" spans="4:4">
      <c r="D61325"/>
    </row>
    <row r="61326" spans="4:4">
      <c r="D61326"/>
    </row>
    <row r="61327" spans="4:4">
      <c r="D61327"/>
    </row>
    <row r="61328" spans="4:4">
      <c r="D61328"/>
    </row>
    <row r="61329" spans="4:4">
      <c r="D61329"/>
    </row>
    <row r="61330" spans="4:4">
      <c r="D61330"/>
    </row>
    <row r="61331" spans="4:4">
      <c r="D61331"/>
    </row>
    <row r="61332" spans="4:4">
      <c r="D61332"/>
    </row>
    <row r="61333" spans="4:4">
      <c r="D61333"/>
    </row>
    <row r="61334" spans="4:4">
      <c r="D61334"/>
    </row>
    <row r="61335" spans="4:4">
      <c r="D61335"/>
    </row>
    <row r="61336" spans="4:4">
      <c r="D61336"/>
    </row>
    <row r="61337" spans="4:4">
      <c r="D61337"/>
    </row>
    <row r="61338" spans="4:4">
      <c r="D61338"/>
    </row>
    <row r="61339" spans="4:4">
      <c r="D61339"/>
    </row>
    <row r="61340" spans="4:4">
      <c r="D61340"/>
    </row>
    <row r="61341" spans="4:4">
      <c r="D61341"/>
    </row>
    <row r="61342" spans="4:4">
      <c r="D61342"/>
    </row>
    <row r="61343" spans="4:4">
      <c r="D61343"/>
    </row>
    <row r="61344" spans="4:4">
      <c r="D61344"/>
    </row>
    <row r="61345" spans="4:4">
      <c r="D61345"/>
    </row>
    <row r="61346" spans="4:4">
      <c r="D61346"/>
    </row>
    <row r="61347" spans="4:4">
      <c r="D61347"/>
    </row>
    <row r="61348" spans="4:4">
      <c r="D61348"/>
    </row>
    <row r="61349" spans="4:4">
      <c r="D61349"/>
    </row>
    <row r="61350" spans="4:4">
      <c r="D61350"/>
    </row>
    <row r="61351" spans="4:4">
      <c r="D61351"/>
    </row>
    <row r="61352" spans="4:4">
      <c r="D61352"/>
    </row>
    <row r="61353" spans="4:4">
      <c r="D61353"/>
    </row>
    <row r="61354" spans="4:4">
      <c r="D61354"/>
    </row>
    <row r="61355" spans="4:4">
      <c r="D61355"/>
    </row>
    <row r="61356" spans="4:4">
      <c r="D61356"/>
    </row>
    <row r="61357" spans="4:4">
      <c r="D61357"/>
    </row>
    <row r="61358" spans="4:4">
      <c r="D61358"/>
    </row>
    <row r="61359" spans="4:4">
      <c r="D61359"/>
    </row>
    <row r="61360" spans="4:4">
      <c r="D61360"/>
    </row>
    <row r="61361" spans="4:4">
      <c r="D61361"/>
    </row>
    <row r="61362" spans="4:4">
      <c r="D61362"/>
    </row>
    <row r="61363" spans="4:4">
      <c r="D61363"/>
    </row>
    <row r="61364" spans="4:4">
      <c r="D61364"/>
    </row>
    <row r="61365" spans="4:4">
      <c r="D61365"/>
    </row>
    <row r="61366" spans="4:4">
      <c r="D61366"/>
    </row>
    <row r="61367" spans="4:4">
      <c r="D61367"/>
    </row>
    <row r="61368" spans="4:4">
      <c r="D61368"/>
    </row>
    <row r="61369" spans="4:4">
      <c r="D61369"/>
    </row>
    <row r="61370" spans="4:4">
      <c r="D61370"/>
    </row>
    <row r="61371" spans="4:4">
      <c r="D61371"/>
    </row>
    <row r="61372" spans="4:4">
      <c r="D61372"/>
    </row>
    <row r="61373" spans="4:4">
      <c r="D61373"/>
    </row>
    <row r="61374" spans="4:4">
      <c r="D61374"/>
    </row>
    <row r="61375" spans="4:4">
      <c r="D61375"/>
    </row>
    <row r="61376" spans="4:4">
      <c r="D61376"/>
    </row>
    <row r="61377" spans="4:4">
      <c r="D61377"/>
    </row>
    <row r="61378" spans="4:4">
      <c r="D61378"/>
    </row>
    <row r="61379" spans="4:4">
      <c r="D61379"/>
    </row>
    <row r="61380" spans="4:4">
      <c r="D61380"/>
    </row>
    <row r="61381" spans="4:4">
      <c r="D61381"/>
    </row>
    <row r="61382" spans="4:4">
      <c r="D61382"/>
    </row>
    <row r="61383" spans="4:4">
      <c r="D61383"/>
    </row>
    <row r="61384" spans="4:4">
      <c r="D61384"/>
    </row>
    <row r="61385" spans="4:4">
      <c r="D61385"/>
    </row>
    <row r="61386" spans="4:4">
      <c r="D61386"/>
    </row>
    <row r="61387" spans="4:4">
      <c r="D61387"/>
    </row>
    <row r="61388" spans="4:4">
      <c r="D61388"/>
    </row>
    <row r="61389" spans="4:4">
      <c r="D61389"/>
    </row>
    <row r="61390" spans="4:4">
      <c r="D61390"/>
    </row>
    <row r="61391" spans="4:4">
      <c r="D61391"/>
    </row>
    <row r="61392" spans="4:4">
      <c r="D61392"/>
    </row>
    <row r="61393" spans="4:4">
      <c r="D61393"/>
    </row>
    <row r="61394" spans="4:4">
      <c r="D61394"/>
    </row>
    <row r="61395" spans="4:4">
      <c r="D61395"/>
    </row>
    <row r="61396" spans="4:4">
      <c r="D61396"/>
    </row>
    <row r="61397" spans="4:4">
      <c r="D61397"/>
    </row>
    <row r="61398" spans="4:4">
      <c r="D61398"/>
    </row>
    <row r="61399" spans="4:4">
      <c r="D61399"/>
    </row>
    <row r="61400" spans="4:4">
      <c r="D61400"/>
    </row>
    <row r="61401" spans="4:4">
      <c r="D61401"/>
    </row>
    <row r="61402" spans="4:4">
      <c r="D61402"/>
    </row>
    <row r="61403" spans="4:4">
      <c r="D61403"/>
    </row>
    <row r="61404" spans="4:4">
      <c r="D61404"/>
    </row>
    <row r="61405" spans="4:4">
      <c r="D61405"/>
    </row>
    <row r="61406" spans="4:4">
      <c r="D61406"/>
    </row>
    <row r="61407" spans="4:4">
      <c r="D61407"/>
    </row>
    <row r="61408" spans="4:4">
      <c r="D61408"/>
    </row>
    <row r="61409" spans="4:4">
      <c r="D61409"/>
    </row>
    <row r="61410" spans="4:4">
      <c r="D61410"/>
    </row>
    <row r="61411" spans="4:4">
      <c r="D61411"/>
    </row>
    <row r="61412" spans="4:4">
      <c r="D61412"/>
    </row>
    <row r="61413" spans="4:4">
      <c r="D61413"/>
    </row>
    <row r="61414" spans="4:4">
      <c r="D61414"/>
    </row>
    <row r="61415" spans="4:4">
      <c r="D61415"/>
    </row>
    <row r="61416" spans="4:4">
      <c r="D61416"/>
    </row>
    <row r="61417" spans="4:4">
      <c r="D61417"/>
    </row>
    <row r="61418" spans="4:4">
      <c r="D61418"/>
    </row>
    <row r="61419" spans="4:4">
      <c r="D61419"/>
    </row>
    <row r="61420" spans="4:4">
      <c r="D61420"/>
    </row>
    <row r="61421" spans="4:4">
      <c r="D61421"/>
    </row>
    <row r="61422" spans="4:4">
      <c r="D61422"/>
    </row>
    <row r="61423" spans="4:4">
      <c r="D61423"/>
    </row>
    <row r="61424" spans="4:4">
      <c r="D61424"/>
    </row>
    <row r="61425" spans="4:4">
      <c r="D61425"/>
    </row>
    <row r="61426" spans="4:4">
      <c r="D61426"/>
    </row>
    <row r="61427" spans="4:4">
      <c r="D61427"/>
    </row>
    <row r="61428" spans="4:4">
      <c r="D61428"/>
    </row>
    <row r="61429" spans="4:4">
      <c r="D61429"/>
    </row>
    <row r="61430" spans="4:4">
      <c r="D61430"/>
    </row>
    <row r="61431" spans="4:4">
      <c r="D61431"/>
    </row>
    <row r="61432" spans="4:4">
      <c r="D61432"/>
    </row>
    <row r="61433" spans="4:4">
      <c r="D61433"/>
    </row>
    <row r="61434" spans="4:4">
      <c r="D61434"/>
    </row>
    <row r="61435" spans="4:4">
      <c r="D61435"/>
    </row>
    <row r="61436" spans="4:4">
      <c r="D61436"/>
    </row>
    <row r="61437" spans="4:4">
      <c r="D61437"/>
    </row>
    <row r="61438" spans="4:4">
      <c r="D61438"/>
    </row>
    <row r="61439" spans="4:4">
      <c r="D61439"/>
    </row>
    <row r="61440" spans="4:4">
      <c r="D61440"/>
    </row>
    <row r="61441" spans="4:4">
      <c r="D61441"/>
    </row>
    <row r="61442" spans="4:4">
      <c r="D61442"/>
    </row>
    <row r="61443" spans="4:4">
      <c r="D61443"/>
    </row>
    <row r="61444" spans="4:4">
      <c r="D61444"/>
    </row>
    <row r="61445" spans="4:4">
      <c r="D61445"/>
    </row>
    <row r="61446" spans="4:4">
      <c r="D61446"/>
    </row>
    <row r="61447" spans="4:4">
      <c r="D61447"/>
    </row>
    <row r="61448" spans="4:4">
      <c r="D61448"/>
    </row>
    <row r="61449" spans="4:4">
      <c r="D61449"/>
    </row>
    <row r="61450" spans="4:4">
      <c r="D61450"/>
    </row>
    <row r="61451" spans="4:4">
      <c r="D61451"/>
    </row>
    <row r="61452" spans="4:4">
      <c r="D61452"/>
    </row>
    <row r="61453" spans="4:4">
      <c r="D61453"/>
    </row>
    <row r="61454" spans="4:4">
      <c r="D61454"/>
    </row>
    <row r="61455" spans="4:4">
      <c r="D61455"/>
    </row>
    <row r="61456" spans="4:4">
      <c r="D61456"/>
    </row>
    <row r="61457" spans="4:4">
      <c r="D61457"/>
    </row>
    <row r="61458" spans="4:4">
      <c r="D61458"/>
    </row>
    <row r="61459" spans="4:4">
      <c r="D61459"/>
    </row>
    <row r="61460" spans="4:4">
      <c r="D61460"/>
    </row>
    <row r="61461" spans="4:4">
      <c r="D61461"/>
    </row>
    <row r="61462" spans="4:4">
      <c r="D61462"/>
    </row>
    <row r="61463" spans="4:4">
      <c r="D61463"/>
    </row>
    <row r="61464" spans="4:4">
      <c r="D61464"/>
    </row>
    <row r="61465" spans="4:4">
      <c r="D61465"/>
    </row>
    <row r="61466" spans="4:4">
      <c r="D61466"/>
    </row>
    <row r="61467" spans="4:4">
      <c r="D61467"/>
    </row>
    <row r="61468" spans="4:4">
      <c r="D61468"/>
    </row>
    <row r="61469" spans="4:4">
      <c r="D61469"/>
    </row>
    <row r="61470" spans="4:4">
      <c r="D61470"/>
    </row>
    <row r="61471" spans="4:4">
      <c r="D61471"/>
    </row>
    <row r="61472" spans="4:4">
      <c r="D61472"/>
    </row>
    <row r="61473" spans="4:4">
      <c r="D61473"/>
    </row>
    <row r="61474" spans="4:4">
      <c r="D61474"/>
    </row>
    <row r="61475" spans="4:4">
      <c r="D61475"/>
    </row>
    <row r="61476" spans="4:4">
      <c r="D61476"/>
    </row>
    <row r="61477" spans="4:4">
      <c r="D61477"/>
    </row>
    <row r="61478" spans="4:4">
      <c r="D61478"/>
    </row>
    <row r="61479" spans="4:4">
      <c r="D61479"/>
    </row>
    <row r="61480" spans="4:4">
      <c r="D61480"/>
    </row>
    <row r="61481" spans="4:4">
      <c r="D61481"/>
    </row>
    <row r="61482" spans="4:4">
      <c r="D61482"/>
    </row>
    <row r="61483" spans="4:4">
      <c r="D61483"/>
    </row>
    <row r="61484" spans="4:4">
      <c r="D61484"/>
    </row>
    <row r="61485" spans="4:4">
      <c r="D61485"/>
    </row>
    <row r="61486" spans="4:4">
      <c r="D61486"/>
    </row>
    <row r="61487" spans="4:4">
      <c r="D61487"/>
    </row>
    <row r="61488" spans="4:4">
      <c r="D61488"/>
    </row>
    <row r="61489" spans="4:4">
      <c r="D61489"/>
    </row>
    <row r="61490" spans="4:4">
      <c r="D61490"/>
    </row>
    <row r="61491" spans="4:4">
      <c r="D61491"/>
    </row>
    <row r="61492" spans="4:4">
      <c r="D61492"/>
    </row>
    <row r="61493" spans="4:4">
      <c r="D61493"/>
    </row>
    <row r="61494" spans="4:4">
      <c r="D61494"/>
    </row>
    <row r="61495" spans="4:4">
      <c r="D61495"/>
    </row>
    <row r="61496" spans="4:4">
      <c r="D61496"/>
    </row>
    <row r="61497" spans="4:4">
      <c r="D61497"/>
    </row>
    <row r="61498" spans="4:4">
      <c r="D61498"/>
    </row>
    <row r="61499" spans="4:4">
      <c r="D61499"/>
    </row>
    <row r="61500" spans="4:4">
      <c r="D61500"/>
    </row>
    <row r="61501" spans="4:4">
      <c r="D61501"/>
    </row>
    <row r="61502" spans="4:4">
      <c r="D61502"/>
    </row>
    <row r="61503" spans="4:4">
      <c r="D61503"/>
    </row>
    <row r="61504" spans="4:4">
      <c r="D61504"/>
    </row>
    <row r="61505" spans="4:4">
      <c r="D61505"/>
    </row>
    <row r="61506" spans="4:4">
      <c r="D61506"/>
    </row>
    <row r="61507" spans="4:4">
      <c r="D61507"/>
    </row>
    <row r="61508" spans="4:4">
      <c r="D61508"/>
    </row>
    <row r="61509" spans="4:4">
      <c r="D61509"/>
    </row>
    <row r="61510" spans="4:4">
      <c r="D61510"/>
    </row>
    <row r="61511" spans="4:4">
      <c r="D61511"/>
    </row>
    <row r="61512" spans="4:4">
      <c r="D61512"/>
    </row>
    <row r="61513" spans="4:4">
      <c r="D61513"/>
    </row>
    <row r="61514" spans="4:4">
      <c r="D61514"/>
    </row>
    <row r="61515" spans="4:4">
      <c r="D61515"/>
    </row>
    <row r="61516" spans="4:4">
      <c r="D61516"/>
    </row>
    <row r="61517" spans="4:4">
      <c r="D61517"/>
    </row>
    <row r="61518" spans="4:4">
      <c r="D61518"/>
    </row>
    <row r="61519" spans="4:4">
      <c r="D61519"/>
    </row>
    <row r="61520" spans="4:4">
      <c r="D61520"/>
    </row>
    <row r="61521" spans="4:4">
      <c r="D61521"/>
    </row>
    <row r="61522" spans="4:4">
      <c r="D61522"/>
    </row>
    <row r="61523" spans="4:4">
      <c r="D61523"/>
    </row>
    <row r="61524" spans="4:4">
      <c r="D61524"/>
    </row>
    <row r="61525" spans="4:4">
      <c r="D61525"/>
    </row>
    <row r="61526" spans="4:4">
      <c r="D61526"/>
    </row>
    <row r="61527" spans="4:4">
      <c r="D61527"/>
    </row>
    <row r="61528" spans="4:4">
      <c r="D61528"/>
    </row>
    <row r="61529" spans="4:4">
      <c r="D61529"/>
    </row>
    <row r="61530" spans="4:4">
      <c r="D61530"/>
    </row>
    <row r="61531" spans="4:4">
      <c r="D61531"/>
    </row>
    <row r="61532" spans="4:4">
      <c r="D61532"/>
    </row>
    <row r="61533" spans="4:4">
      <c r="D61533"/>
    </row>
    <row r="61534" spans="4:4">
      <c r="D61534"/>
    </row>
    <row r="61535" spans="4:4">
      <c r="D61535"/>
    </row>
    <row r="61536" spans="4:4">
      <c r="D61536"/>
    </row>
    <row r="61537" spans="4:4">
      <c r="D61537"/>
    </row>
    <row r="61538" spans="4:4">
      <c r="D61538"/>
    </row>
    <row r="61539" spans="4:4">
      <c r="D61539"/>
    </row>
    <row r="61540" spans="4:4">
      <c r="D61540"/>
    </row>
    <row r="61541" spans="4:4">
      <c r="D61541"/>
    </row>
    <row r="61542" spans="4:4">
      <c r="D61542"/>
    </row>
    <row r="61543" spans="4:4">
      <c r="D61543"/>
    </row>
    <row r="61544" spans="4:4">
      <c r="D61544"/>
    </row>
    <row r="61545" spans="4:4">
      <c r="D61545"/>
    </row>
    <row r="61546" spans="4:4">
      <c r="D61546"/>
    </row>
    <row r="61547" spans="4:4">
      <c r="D61547"/>
    </row>
    <row r="61548" spans="4:4">
      <c r="D61548"/>
    </row>
    <row r="61549" spans="4:4">
      <c r="D61549"/>
    </row>
    <row r="61550" spans="4:4">
      <c r="D61550"/>
    </row>
    <row r="61551" spans="4:4">
      <c r="D61551"/>
    </row>
    <row r="61552" spans="4:4">
      <c r="D61552"/>
    </row>
    <row r="61553" spans="4:4">
      <c r="D61553"/>
    </row>
    <row r="61554" spans="4:4">
      <c r="D61554"/>
    </row>
    <row r="61555" spans="4:4">
      <c r="D61555"/>
    </row>
    <row r="61556" spans="4:4">
      <c r="D61556"/>
    </row>
    <row r="61557" spans="4:4">
      <c r="D61557"/>
    </row>
    <row r="61558" spans="4:4">
      <c r="D61558"/>
    </row>
    <row r="61559" spans="4:4">
      <c r="D61559"/>
    </row>
    <row r="61560" spans="4:4">
      <c r="D61560"/>
    </row>
    <row r="61561" spans="4:4">
      <c r="D61561"/>
    </row>
    <row r="61562" spans="4:4">
      <c r="D61562"/>
    </row>
    <row r="61563" spans="4:4">
      <c r="D61563"/>
    </row>
    <row r="61564" spans="4:4">
      <c r="D61564"/>
    </row>
    <row r="61565" spans="4:4">
      <c r="D61565"/>
    </row>
    <row r="61566" spans="4:4">
      <c r="D61566"/>
    </row>
    <row r="61567" spans="4:4">
      <c r="D61567"/>
    </row>
    <row r="61568" spans="4:4">
      <c r="D61568"/>
    </row>
    <row r="61569" spans="4:4">
      <c r="D61569"/>
    </row>
    <row r="61570" spans="4:4">
      <c r="D61570"/>
    </row>
    <row r="61571" spans="4:4">
      <c r="D61571"/>
    </row>
    <row r="61572" spans="4:4">
      <c r="D61572"/>
    </row>
    <row r="61573" spans="4:4">
      <c r="D61573"/>
    </row>
    <row r="61574" spans="4:4">
      <c r="D61574"/>
    </row>
    <row r="61575" spans="4:4">
      <c r="D61575"/>
    </row>
    <row r="61576" spans="4:4">
      <c r="D61576"/>
    </row>
    <row r="61577" spans="4:4">
      <c r="D61577"/>
    </row>
    <row r="61578" spans="4:4">
      <c r="D61578"/>
    </row>
    <row r="61579" spans="4:4">
      <c r="D61579"/>
    </row>
    <row r="61580" spans="4:4">
      <c r="D61580"/>
    </row>
    <row r="61581" spans="4:4">
      <c r="D61581"/>
    </row>
    <row r="61582" spans="4:4">
      <c r="D61582"/>
    </row>
    <row r="61583" spans="4:4">
      <c r="D61583"/>
    </row>
    <row r="61584" spans="4:4">
      <c r="D61584"/>
    </row>
    <row r="61585" spans="4:4">
      <c r="D61585"/>
    </row>
    <row r="61586" spans="4:4">
      <c r="D61586"/>
    </row>
    <row r="61587" spans="4:4">
      <c r="D61587"/>
    </row>
    <row r="61588" spans="4:4">
      <c r="D61588"/>
    </row>
    <row r="61589" spans="4:4">
      <c r="D61589"/>
    </row>
    <row r="61590" spans="4:4">
      <c r="D61590"/>
    </row>
    <row r="61591" spans="4:4">
      <c r="D61591"/>
    </row>
    <row r="61592" spans="4:4">
      <c r="D61592"/>
    </row>
    <row r="61593" spans="4:4">
      <c r="D61593"/>
    </row>
    <row r="61594" spans="4:4">
      <c r="D61594"/>
    </row>
    <row r="61595" spans="4:4">
      <c r="D61595"/>
    </row>
    <row r="61596" spans="4:4">
      <c r="D61596"/>
    </row>
    <row r="61597" spans="4:4">
      <c r="D61597"/>
    </row>
    <row r="61598" spans="4:4">
      <c r="D61598"/>
    </row>
    <row r="61599" spans="4:4">
      <c r="D61599"/>
    </row>
    <row r="61600" spans="4:4">
      <c r="D61600"/>
    </row>
    <row r="61601" spans="4:4">
      <c r="D61601"/>
    </row>
    <row r="61602" spans="4:4">
      <c r="D61602"/>
    </row>
    <row r="61603" spans="4:4">
      <c r="D61603"/>
    </row>
    <row r="61604" spans="4:4">
      <c r="D61604"/>
    </row>
    <row r="61605" spans="4:4">
      <c r="D61605"/>
    </row>
    <row r="61606" spans="4:4">
      <c r="D61606"/>
    </row>
    <row r="61607" spans="4:4">
      <c r="D61607"/>
    </row>
    <row r="61608" spans="4:4">
      <c r="D61608"/>
    </row>
    <row r="61609" spans="4:4">
      <c r="D61609"/>
    </row>
    <row r="61610" spans="4:4">
      <c r="D61610"/>
    </row>
    <row r="61611" spans="4:4">
      <c r="D61611"/>
    </row>
    <row r="61612" spans="4:4">
      <c r="D61612"/>
    </row>
    <row r="61613" spans="4:4">
      <c r="D61613"/>
    </row>
    <row r="61614" spans="4:4">
      <c r="D61614"/>
    </row>
    <row r="61615" spans="4:4">
      <c r="D61615"/>
    </row>
    <row r="61616" spans="4:4">
      <c r="D61616"/>
    </row>
    <row r="61617" spans="4:4">
      <c r="D61617"/>
    </row>
    <row r="61618" spans="4:4">
      <c r="D61618"/>
    </row>
    <row r="61619" spans="4:4">
      <c r="D61619"/>
    </row>
    <row r="61620" spans="4:4">
      <c r="D61620"/>
    </row>
    <row r="61621" spans="4:4">
      <c r="D61621"/>
    </row>
    <row r="61622" spans="4:4">
      <c r="D61622"/>
    </row>
    <row r="61623" spans="4:4">
      <c r="D61623"/>
    </row>
    <row r="61624" spans="4:4">
      <c r="D61624"/>
    </row>
    <row r="61625" spans="4:4">
      <c r="D61625"/>
    </row>
    <row r="61626" spans="4:4">
      <c r="D61626"/>
    </row>
    <row r="61627" spans="4:4">
      <c r="D61627"/>
    </row>
    <row r="61628" spans="4:4">
      <c r="D61628"/>
    </row>
    <row r="61629" spans="4:4">
      <c r="D61629"/>
    </row>
    <row r="61630" spans="4:4">
      <c r="D61630"/>
    </row>
    <row r="61631" spans="4:4">
      <c r="D61631"/>
    </row>
    <row r="61632" spans="4:4">
      <c r="D61632"/>
    </row>
    <row r="61633" spans="4:4">
      <c r="D61633"/>
    </row>
    <row r="61634" spans="4:4">
      <c r="D61634"/>
    </row>
    <row r="61635" spans="4:4">
      <c r="D61635"/>
    </row>
    <row r="61636" spans="4:4">
      <c r="D61636"/>
    </row>
    <row r="61637" spans="4:4">
      <c r="D61637"/>
    </row>
    <row r="61638" spans="4:4">
      <c r="D61638"/>
    </row>
    <row r="61639" spans="4:4">
      <c r="D61639"/>
    </row>
    <row r="61640" spans="4:4">
      <c r="D61640"/>
    </row>
    <row r="61641" spans="4:4">
      <c r="D61641"/>
    </row>
    <row r="61642" spans="4:4">
      <c r="D61642"/>
    </row>
    <row r="61643" spans="4:4">
      <c r="D61643"/>
    </row>
    <row r="61644" spans="4:4">
      <c r="D61644"/>
    </row>
    <row r="61645" spans="4:4">
      <c r="D61645"/>
    </row>
    <row r="61646" spans="4:4">
      <c r="D61646"/>
    </row>
    <row r="61647" spans="4:4">
      <c r="D61647"/>
    </row>
    <row r="61648" spans="4:4">
      <c r="D61648"/>
    </row>
    <row r="61649" spans="4:4">
      <c r="D61649"/>
    </row>
    <row r="61650" spans="4:4">
      <c r="D61650"/>
    </row>
    <row r="61651" spans="4:4">
      <c r="D61651"/>
    </row>
    <row r="61652" spans="4:4">
      <c r="D61652"/>
    </row>
    <row r="61653" spans="4:4">
      <c r="D61653"/>
    </row>
    <row r="61654" spans="4:4">
      <c r="D61654"/>
    </row>
    <row r="61655" spans="4:4">
      <c r="D61655"/>
    </row>
    <row r="61656" spans="4:4">
      <c r="D61656"/>
    </row>
    <row r="61657" spans="4:4">
      <c r="D61657"/>
    </row>
    <row r="61658" spans="4:4">
      <c r="D61658"/>
    </row>
    <row r="61659" spans="4:4">
      <c r="D61659"/>
    </row>
    <row r="61660" spans="4:4">
      <c r="D61660"/>
    </row>
    <row r="61661" spans="4:4">
      <c r="D61661"/>
    </row>
    <row r="61662" spans="4:4">
      <c r="D61662"/>
    </row>
    <row r="61663" spans="4:4">
      <c r="D61663"/>
    </row>
    <row r="61664" spans="4:4">
      <c r="D61664"/>
    </row>
    <row r="61665" spans="4:4">
      <c r="D61665"/>
    </row>
    <row r="61666" spans="4:4">
      <c r="D61666"/>
    </row>
    <row r="61667" spans="4:4">
      <c r="D61667"/>
    </row>
    <row r="61668" spans="4:4">
      <c r="D61668"/>
    </row>
    <row r="61669" spans="4:4">
      <c r="D61669"/>
    </row>
    <row r="61670" spans="4:4">
      <c r="D61670"/>
    </row>
    <row r="61671" spans="4:4">
      <c r="D61671"/>
    </row>
    <row r="61672" spans="4:4">
      <c r="D61672"/>
    </row>
    <row r="61673" spans="4:4">
      <c r="D61673"/>
    </row>
    <row r="61674" spans="4:4">
      <c r="D61674"/>
    </row>
    <row r="61675" spans="4:4">
      <c r="D61675"/>
    </row>
    <row r="61676" spans="4:4">
      <c r="D61676"/>
    </row>
    <row r="61677" spans="4:4">
      <c r="D61677"/>
    </row>
    <row r="61678" spans="4:4">
      <c r="D61678"/>
    </row>
    <row r="61679" spans="4:4">
      <c r="D61679"/>
    </row>
    <row r="61680" spans="4:4">
      <c r="D61680"/>
    </row>
    <row r="61681" spans="4:4">
      <c r="D61681"/>
    </row>
    <row r="61682" spans="4:4">
      <c r="D61682"/>
    </row>
    <row r="61683" spans="4:4">
      <c r="D61683"/>
    </row>
    <row r="61684" spans="4:4">
      <c r="D61684"/>
    </row>
    <row r="61685" spans="4:4">
      <c r="D61685"/>
    </row>
    <row r="61686" spans="4:4">
      <c r="D61686"/>
    </row>
    <row r="61687" spans="4:4">
      <c r="D61687"/>
    </row>
    <row r="61688" spans="4:4">
      <c r="D61688"/>
    </row>
    <row r="61689" spans="4:4">
      <c r="D61689"/>
    </row>
    <row r="61690" spans="4:4">
      <c r="D61690"/>
    </row>
    <row r="61691" spans="4:4">
      <c r="D61691"/>
    </row>
    <row r="61692" spans="4:4">
      <c r="D61692"/>
    </row>
    <row r="61693" spans="4:4">
      <c r="D61693"/>
    </row>
    <row r="61694" spans="4:4">
      <c r="D61694"/>
    </row>
    <row r="61695" spans="4:4">
      <c r="D61695"/>
    </row>
    <row r="61696" spans="4:4">
      <c r="D61696"/>
    </row>
    <row r="61697" spans="4:4">
      <c r="D61697"/>
    </row>
    <row r="61698" spans="4:4">
      <c r="D61698"/>
    </row>
    <row r="61699" spans="4:4">
      <c r="D61699"/>
    </row>
    <row r="61700" spans="4:4">
      <c r="D61700"/>
    </row>
    <row r="61701" spans="4:4">
      <c r="D61701"/>
    </row>
    <row r="61702" spans="4:4">
      <c r="D61702"/>
    </row>
    <row r="61703" spans="4:4">
      <c r="D61703"/>
    </row>
    <row r="61704" spans="4:4">
      <c r="D61704"/>
    </row>
    <row r="61705" spans="4:4">
      <c r="D61705"/>
    </row>
    <row r="61706" spans="4:4">
      <c r="D61706"/>
    </row>
    <row r="61707" spans="4:4">
      <c r="D61707"/>
    </row>
    <row r="61708" spans="4:4">
      <c r="D61708"/>
    </row>
    <row r="61709" spans="4:4">
      <c r="D61709"/>
    </row>
    <row r="61710" spans="4:4">
      <c r="D61710"/>
    </row>
    <row r="61711" spans="4:4">
      <c r="D61711"/>
    </row>
    <row r="61712" spans="4:4">
      <c r="D61712"/>
    </row>
    <row r="61713" spans="4:4">
      <c r="D61713"/>
    </row>
    <row r="61714" spans="4:4">
      <c r="D61714"/>
    </row>
    <row r="61715" spans="4:4">
      <c r="D61715"/>
    </row>
    <row r="61716" spans="4:4">
      <c r="D61716"/>
    </row>
    <row r="61717" spans="4:4">
      <c r="D61717"/>
    </row>
    <row r="61718" spans="4:4">
      <c r="D61718"/>
    </row>
    <row r="61719" spans="4:4">
      <c r="D61719"/>
    </row>
    <row r="61720" spans="4:4">
      <c r="D61720"/>
    </row>
    <row r="61721" spans="4:4">
      <c r="D61721"/>
    </row>
    <row r="61722" spans="4:4">
      <c r="D61722"/>
    </row>
    <row r="61723" spans="4:4">
      <c r="D61723"/>
    </row>
    <row r="61724" spans="4:4">
      <c r="D61724"/>
    </row>
    <row r="61725" spans="4:4">
      <c r="D61725"/>
    </row>
    <row r="61726" spans="4:4">
      <c r="D61726"/>
    </row>
    <row r="61727" spans="4:4">
      <c r="D61727"/>
    </row>
    <row r="61728" spans="4:4">
      <c r="D61728"/>
    </row>
    <row r="61729" spans="4:4">
      <c r="D61729"/>
    </row>
    <row r="61730" spans="4:4">
      <c r="D61730"/>
    </row>
    <row r="61731" spans="4:4">
      <c r="D61731"/>
    </row>
    <row r="61732" spans="4:4">
      <c r="D61732"/>
    </row>
    <row r="61733" spans="4:4">
      <c r="D61733"/>
    </row>
    <row r="61734" spans="4:4">
      <c r="D61734"/>
    </row>
    <row r="61735" spans="4:4">
      <c r="D61735"/>
    </row>
    <row r="61736" spans="4:4">
      <c r="D61736"/>
    </row>
    <row r="61737" spans="4:4">
      <c r="D61737"/>
    </row>
    <row r="61738" spans="4:4">
      <c r="D61738"/>
    </row>
    <row r="61739" spans="4:4">
      <c r="D61739"/>
    </row>
    <row r="61740" spans="4:4">
      <c r="D61740"/>
    </row>
    <row r="61741" spans="4:4">
      <c r="D61741"/>
    </row>
    <row r="61742" spans="4:4">
      <c r="D61742"/>
    </row>
    <row r="61743" spans="4:4">
      <c r="D61743"/>
    </row>
    <row r="61744" spans="4:4">
      <c r="D61744"/>
    </row>
    <row r="61745" spans="4:4">
      <c r="D61745"/>
    </row>
    <row r="61746" spans="4:4">
      <c r="D61746"/>
    </row>
    <row r="61747" spans="4:4">
      <c r="D61747"/>
    </row>
    <row r="61748" spans="4:4">
      <c r="D61748"/>
    </row>
    <row r="61749" spans="4:4">
      <c r="D61749"/>
    </row>
    <row r="61750" spans="4:4">
      <c r="D61750"/>
    </row>
    <row r="61751" spans="4:4">
      <c r="D61751"/>
    </row>
    <row r="61752" spans="4:4">
      <c r="D61752"/>
    </row>
    <row r="61753" spans="4:4">
      <c r="D61753"/>
    </row>
    <row r="61754" spans="4:4">
      <c r="D61754"/>
    </row>
    <row r="61755" spans="4:4">
      <c r="D61755"/>
    </row>
    <row r="61756" spans="4:4">
      <c r="D61756"/>
    </row>
    <row r="61757" spans="4:4">
      <c r="D61757"/>
    </row>
    <row r="61758" spans="4:4">
      <c r="D61758"/>
    </row>
    <row r="61759" spans="4:4">
      <c r="D61759"/>
    </row>
    <row r="61760" spans="4:4">
      <c r="D61760"/>
    </row>
    <row r="61761" spans="4:4">
      <c r="D61761"/>
    </row>
    <row r="61762" spans="4:4">
      <c r="D61762"/>
    </row>
    <row r="61763" spans="4:4">
      <c r="D61763"/>
    </row>
    <row r="61764" spans="4:4">
      <c r="D61764"/>
    </row>
    <row r="61765" spans="4:4">
      <c r="D61765"/>
    </row>
    <row r="61766" spans="4:4">
      <c r="D61766"/>
    </row>
    <row r="61767" spans="4:4">
      <c r="D61767"/>
    </row>
    <row r="61768" spans="4:4">
      <c r="D61768"/>
    </row>
    <row r="61769" spans="4:4">
      <c r="D61769"/>
    </row>
    <row r="61770" spans="4:4">
      <c r="D61770"/>
    </row>
    <row r="61771" spans="4:4">
      <c r="D61771"/>
    </row>
    <row r="61772" spans="4:4">
      <c r="D61772"/>
    </row>
    <row r="61773" spans="4:4">
      <c r="D61773"/>
    </row>
    <row r="61774" spans="4:4">
      <c r="D61774"/>
    </row>
    <row r="61775" spans="4:4">
      <c r="D61775"/>
    </row>
    <row r="61776" spans="4:4">
      <c r="D61776"/>
    </row>
    <row r="61777" spans="4:4">
      <c r="D61777"/>
    </row>
    <row r="61778" spans="4:4">
      <c r="D61778"/>
    </row>
    <row r="61779" spans="4:4">
      <c r="D61779"/>
    </row>
    <row r="61780" spans="4:4">
      <c r="D61780"/>
    </row>
    <row r="61781" spans="4:4">
      <c r="D61781"/>
    </row>
    <row r="61782" spans="4:4">
      <c r="D61782"/>
    </row>
    <row r="61783" spans="4:4">
      <c r="D61783"/>
    </row>
    <row r="61784" spans="4:4">
      <c r="D61784"/>
    </row>
    <row r="61785" spans="4:4">
      <c r="D61785"/>
    </row>
    <row r="61786" spans="4:4">
      <c r="D61786"/>
    </row>
    <row r="61787" spans="4:4">
      <c r="D61787"/>
    </row>
    <row r="61788" spans="4:4">
      <c r="D61788"/>
    </row>
    <row r="61789" spans="4:4">
      <c r="D61789"/>
    </row>
    <row r="61790" spans="4:4">
      <c r="D61790"/>
    </row>
    <row r="61791" spans="4:4">
      <c r="D61791"/>
    </row>
    <row r="61792" spans="4:4">
      <c r="D61792"/>
    </row>
    <row r="61793" spans="4:4">
      <c r="D61793"/>
    </row>
    <row r="61794" spans="4:4">
      <c r="D61794"/>
    </row>
    <row r="61795" spans="4:4">
      <c r="D61795"/>
    </row>
    <row r="61796" spans="4:4">
      <c r="D61796"/>
    </row>
    <row r="61797" spans="4:4">
      <c r="D61797"/>
    </row>
    <row r="61798" spans="4:4">
      <c r="D61798"/>
    </row>
    <row r="61799" spans="4:4">
      <c r="D61799"/>
    </row>
    <row r="61800" spans="4:4">
      <c r="D61800"/>
    </row>
    <row r="61801" spans="4:4">
      <c r="D61801"/>
    </row>
    <row r="61802" spans="4:4">
      <c r="D61802"/>
    </row>
    <row r="61803" spans="4:4">
      <c r="D61803"/>
    </row>
    <row r="61804" spans="4:4">
      <c r="D61804"/>
    </row>
    <row r="61805" spans="4:4">
      <c r="D61805"/>
    </row>
    <row r="61806" spans="4:4">
      <c r="D61806"/>
    </row>
    <row r="61807" spans="4:4">
      <c r="D61807"/>
    </row>
    <row r="61808" spans="4:4">
      <c r="D61808"/>
    </row>
    <row r="61809" spans="4:4">
      <c r="D61809"/>
    </row>
    <row r="61810" spans="4:4">
      <c r="D61810"/>
    </row>
    <row r="61811" spans="4:4">
      <c r="D61811"/>
    </row>
    <row r="61812" spans="4:4">
      <c r="D61812"/>
    </row>
    <row r="61813" spans="4:4">
      <c r="D61813"/>
    </row>
    <row r="61814" spans="4:4">
      <c r="D61814"/>
    </row>
    <row r="61815" spans="4:4">
      <c r="D61815"/>
    </row>
    <row r="61816" spans="4:4">
      <c r="D61816"/>
    </row>
    <row r="61817" spans="4:4">
      <c r="D61817"/>
    </row>
    <row r="61818" spans="4:4">
      <c r="D61818"/>
    </row>
    <row r="61819" spans="4:4">
      <c r="D61819"/>
    </row>
    <row r="61820" spans="4:4">
      <c r="D61820"/>
    </row>
    <row r="61821" spans="4:4">
      <c r="D61821"/>
    </row>
    <row r="61822" spans="4:4">
      <c r="D61822"/>
    </row>
    <row r="61823" spans="4:4">
      <c r="D61823"/>
    </row>
    <row r="61824" spans="4:4">
      <c r="D61824"/>
    </row>
    <row r="61825" spans="4:4">
      <c r="D61825"/>
    </row>
    <row r="61826" spans="4:4">
      <c r="D61826"/>
    </row>
    <row r="61827" spans="4:4">
      <c r="D61827"/>
    </row>
    <row r="61828" spans="4:4">
      <c r="D61828"/>
    </row>
    <row r="61829" spans="4:4">
      <c r="D61829"/>
    </row>
    <row r="61830" spans="4:4">
      <c r="D61830"/>
    </row>
    <row r="61831" spans="4:4">
      <c r="D61831"/>
    </row>
    <row r="61832" spans="4:4">
      <c r="D61832"/>
    </row>
    <row r="61833" spans="4:4">
      <c r="D61833"/>
    </row>
    <row r="61834" spans="4:4">
      <c r="D61834"/>
    </row>
    <row r="61835" spans="4:4">
      <c r="D61835"/>
    </row>
    <row r="61836" spans="4:4">
      <c r="D61836"/>
    </row>
    <row r="61837" spans="4:4">
      <c r="D61837"/>
    </row>
    <row r="61838" spans="4:4">
      <c r="D61838"/>
    </row>
    <row r="61839" spans="4:4">
      <c r="D61839"/>
    </row>
    <row r="61840" spans="4:4">
      <c r="D61840"/>
    </row>
    <row r="61841" spans="4:4">
      <c r="D61841"/>
    </row>
    <row r="61842" spans="4:4">
      <c r="D61842"/>
    </row>
    <row r="61843" spans="4:4">
      <c r="D61843"/>
    </row>
    <row r="61844" spans="4:4">
      <c r="D61844"/>
    </row>
    <row r="61845" spans="4:4">
      <c r="D61845"/>
    </row>
    <row r="61846" spans="4:4">
      <c r="D61846"/>
    </row>
    <row r="61847" spans="4:4">
      <c r="D61847"/>
    </row>
    <row r="61848" spans="4:4">
      <c r="D61848"/>
    </row>
    <row r="61849" spans="4:4">
      <c r="D61849"/>
    </row>
    <row r="61850" spans="4:4">
      <c r="D61850"/>
    </row>
    <row r="61851" spans="4:4">
      <c r="D61851"/>
    </row>
    <row r="61852" spans="4:4">
      <c r="D61852"/>
    </row>
    <row r="61853" spans="4:4">
      <c r="D61853"/>
    </row>
    <row r="61854" spans="4:4">
      <c r="D61854"/>
    </row>
    <row r="61855" spans="4:4">
      <c r="D61855"/>
    </row>
    <row r="61856" spans="4:4">
      <c r="D61856"/>
    </row>
    <row r="61857" spans="4:4">
      <c r="D61857"/>
    </row>
    <row r="61858" spans="4:4">
      <c r="D61858"/>
    </row>
    <row r="61859" spans="4:4">
      <c r="D61859"/>
    </row>
    <row r="61860" spans="4:4">
      <c r="D61860"/>
    </row>
    <row r="61861" spans="4:4">
      <c r="D61861"/>
    </row>
    <row r="61862" spans="4:4">
      <c r="D61862"/>
    </row>
    <row r="61863" spans="4:4">
      <c r="D61863"/>
    </row>
    <row r="61864" spans="4:4">
      <c r="D61864"/>
    </row>
    <row r="61865" spans="4:4">
      <c r="D61865"/>
    </row>
    <row r="61866" spans="4:4">
      <c r="D61866"/>
    </row>
    <row r="61867" spans="4:4">
      <c r="D61867"/>
    </row>
    <row r="61868" spans="4:4">
      <c r="D61868"/>
    </row>
    <row r="61869" spans="4:4">
      <c r="D61869"/>
    </row>
    <row r="61870" spans="4:4">
      <c r="D61870"/>
    </row>
    <row r="61871" spans="4:4">
      <c r="D61871"/>
    </row>
    <row r="61872" spans="4:4">
      <c r="D61872"/>
    </row>
    <row r="61873" spans="4:4">
      <c r="D61873"/>
    </row>
    <row r="61874" spans="4:4">
      <c r="D61874"/>
    </row>
    <row r="61875" spans="4:4">
      <c r="D61875"/>
    </row>
    <row r="61876" spans="4:4">
      <c r="D61876"/>
    </row>
    <row r="61877" spans="4:4">
      <c r="D61877"/>
    </row>
    <row r="61878" spans="4:4">
      <c r="D61878"/>
    </row>
    <row r="61879" spans="4:4">
      <c r="D61879"/>
    </row>
    <row r="61880" spans="4:4">
      <c r="D61880"/>
    </row>
    <row r="61881" spans="4:4">
      <c r="D61881"/>
    </row>
    <row r="61882" spans="4:4">
      <c r="D61882"/>
    </row>
    <row r="61883" spans="4:4">
      <c r="D61883"/>
    </row>
    <row r="61884" spans="4:4">
      <c r="D61884"/>
    </row>
    <row r="61885" spans="4:4">
      <c r="D61885"/>
    </row>
    <row r="61886" spans="4:4">
      <c r="D61886"/>
    </row>
    <row r="61887" spans="4:4">
      <c r="D61887"/>
    </row>
    <row r="61888" spans="4:4">
      <c r="D61888"/>
    </row>
    <row r="61889" spans="4:4">
      <c r="D61889"/>
    </row>
    <row r="61890" spans="4:4">
      <c r="D61890"/>
    </row>
    <row r="61891" spans="4:4">
      <c r="D61891"/>
    </row>
    <row r="61892" spans="4:4">
      <c r="D61892"/>
    </row>
    <row r="61893" spans="4:4">
      <c r="D61893"/>
    </row>
    <row r="61894" spans="4:4">
      <c r="D61894"/>
    </row>
    <row r="61895" spans="4:4">
      <c r="D61895"/>
    </row>
    <row r="61896" spans="4:4">
      <c r="D61896"/>
    </row>
    <row r="61897" spans="4:4">
      <c r="D61897"/>
    </row>
    <row r="61898" spans="4:4">
      <c r="D61898"/>
    </row>
    <row r="61899" spans="4:4">
      <c r="D61899"/>
    </row>
    <row r="61900" spans="4:4">
      <c r="D61900"/>
    </row>
    <row r="61901" spans="4:4">
      <c r="D61901"/>
    </row>
    <row r="61902" spans="4:4">
      <c r="D61902"/>
    </row>
    <row r="61903" spans="4:4">
      <c r="D61903"/>
    </row>
    <row r="61904" spans="4:4">
      <c r="D61904"/>
    </row>
    <row r="61905" spans="4:4">
      <c r="D61905"/>
    </row>
    <row r="61906" spans="4:4">
      <c r="D61906"/>
    </row>
    <row r="61907" spans="4:4">
      <c r="D61907"/>
    </row>
    <row r="61908" spans="4:4">
      <c r="D61908"/>
    </row>
    <row r="61909" spans="4:4">
      <c r="D61909"/>
    </row>
    <row r="61910" spans="4:4">
      <c r="D61910"/>
    </row>
    <row r="61911" spans="4:4">
      <c r="D61911"/>
    </row>
    <row r="61912" spans="4:4">
      <c r="D61912"/>
    </row>
    <row r="61913" spans="4:4">
      <c r="D61913"/>
    </row>
    <row r="61914" spans="4:4">
      <c r="D61914"/>
    </row>
    <row r="61915" spans="4:4">
      <c r="D61915"/>
    </row>
    <row r="61916" spans="4:4">
      <c r="D61916"/>
    </row>
    <row r="61917" spans="4:4">
      <c r="D61917"/>
    </row>
    <row r="61918" spans="4:4">
      <c r="D61918"/>
    </row>
    <row r="61919" spans="4:4">
      <c r="D61919"/>
    </row>
    <row r="61920" spans="4:4">
      <c r="D61920"/>
    </row>
    <row r="61921" spans="4:4">
      <c r="D61921"/>
    </row>
    <row r="61922" spans="4:4">
      <c r="D61922"/>
    </row>
    <row r="61923" spans="4:4">
      <c r="D61923"/>
    </row>
    <row r="61924" spans="4:4">
      <c r="D61924"/>
    </row>
    <row r="61925" spans="4:4">
      <c r="D61925"/>
    </row>
    <row r="61926" spans="4:4">
      <c r="D61926"/>
    </row>
    <row r="61927" spans="4:4">
      <c r="D61927"/>
    </row>
    <row r="61928" spans="4:4">
      <c r="D61928"/>
    </row>
    <row r="61929" spans="4:4">
      <c r="D61929"/>
    </row>
    <row r="61930" spans="4:4">
      <c r="D61930"/>
    </row>
    <row r="61931" spans="4:4">
      <c r="D61931"/>
    </row>
    <row r="61932" spans="4:4">
      <c r="D61932"/>
    </row>
    <row r="61933" spans="4:4">
      <c r="D61933"/>
    </row>
    <row r="61934" spans="4:4">
      <c r="D61934"/>
    </row>
    <row r="61935" spans="4:4">
      <c r="D61935"/>
    </row>
    <row r="61936" spans="4:4">
      <c r="D61936"/>
    </row>
    <row r="61937" spans="4:4">
      <c r="D61937"/>
    </row>
    <row r="61938" spans="4:4">
      <c r="D61938"/>
    </row>
    <row r="61939" spans="4:4">
      <c r="D61939"/>
    </row>
    <row r="61940" spans="4:4">
      <c r="D61940"/>
    </row>
    <row r="61941" spans="4:4">
      <c r="D61941"/>
    </row>
    <row r="61942" spans="4:4">
      <c r="D61942"/>
    </row>
    <row r="61943" spans="4:4">
      <c r="D61943"/>
    </row>
    <row r="61944" spans="4:4">
      <c r="D61944"/>
    </row>
    <row r="61945" spans="4:4">
      <c r="D61945"/>
    </row>
    <row r="61946" spans="4:4">
      <c r="D61946"/>
    </row>
    <row r="61947" spans="4:4">
      <c r="D61947"/>
    </row>
    <row r="61948" spans="4:4">
      <c r="D61948"/>
    </row>
    <row r="61949" spans="4:4">
      <c r="D61949"/>
    </row>
    <row r="61950" spans="4:4">
      <c r="D61950"/>
    </row>
    <row r="61951" spans="4:4">
      <c r="D61951"/>
    </row>
    <row r="61952" spans="4:4">
      <c r="D61952"/>
    </row>
    <row r="61953" spans="4:4">
      <c r="D61953"/>
    </row>
    <row r="61954" spans="4:4">
      <c r="D61954"/>
    </row>
    <row r="61955" spans="4:4">
      <c r="D61955"/>
    </row>
    <row r="61956" spans="4:4">
      <c r="D61956"/>
    </row>
    <row r="61957" spans="4:4">
      <c r="D61957"/>
    </row>
    <row r="61958" spans="4:4">
      <c r="D61958"/>
    </row>
    <row r="61959" spans="4:4">
      <c r="D61959"/>
    </row>
    <row r="61960" spans="4:4">
      <c r="D61960"/>
    </row>
    <row r="61961" spans="4:4">
      <c r="D61961"/>
    </row>
    <row r="61962" spans="4:4">
      <c r="D61962"/>
    </row>
    <row r="61963" spans="4:4">
      <c r="D61963"/>
    </row>
    <row r="61964" spans="4:4">
      <c r="D61964"/>
    </row>
    <row r="61965" spans="4:4">
      <c r="D61965"/>
    </row>
    <row r="61966" spans="4:4">
      <c r="D61966"/>
    </row>
    <row r="61967" spans="4:4">
      <c r="D61967"/>
    </row>
    <row r="61968" spans="4:4">
      <c r="D61968"/>
    </row>
    <row r="61969" spans="4:4">
      <c r="D61969"/>
    </row>
    <row r="61970" spans="4:4">
      <c r="D61970"/>
    </row>
    <row r="61971" spans="4:4">
      <c r="D61971"/>
    </row>
    <row r="61972" spans="4:4">
      <c r="D61972"/>
    </row>
    <row r="61973" spans="4:4">
      <c r="D61973"/>
    </row>
    <row r="61974" spans="4:4">
      <c r="D61974"/>
    </row>
    <row r="61975" spans="4:4">
      <c r="D61975"/>
    </row>
    <row r="61976" spans="4:4">
      <c r="D61976"/>
    </row>
    <row r="61977" spans="4:4">
      <c r="D61977"/>
    </row>
    <row r="61978" spans="4:4">
      <c r="D61978"/>
    </row>
    <row r="61979" spans="4:4">
      <c r="D61979"/>
    </row>
    <row r="61980" spans="4:4">
      <c r="D61980"/>
    </row>
    <row r="61981" spans="4:4">
      <c r="D61981"/>
    </row>
    <row r="61982" spans="4:4">
      <c r="D61982"/>
    </row>
    <row r="61983" spans="4:4">
      <c r="D61983"/>
    </row>
    <row r="61984" spans="4:4">
      <c r="D61984"/>
    </row>
    <row r="61985" spans="4:4">
      <c r="D61985"/>
    </row>
    <row r="61986" spans="4:4">
      <c r="D61986"/>
    </row>
    <row r="61987" spans="4:4">
      <c r="D61987"/>
    </row>
    <row r="61988" spans="4:4">
      <c r="D61988"/>
    </row>
    <row r="61989" spans="4:4">
      <c r="D61989"/>
    </row>
    <row r="61990" spans="4:4">
      <c r="D61990"/>
    </row>
    <row r="61991" spans="4:4">
      <c r="D61991"/>
    </row>
    <row r="61992" spans="4:4">
      <c r="D61992"/>
    </row>
    <row r="61993" spans="4:4">
      <c r="D61993"/>
    </row>
    <row r="61994" spans="4:4">
      <c r="D61994"/>
    </row>
    <row r="61995" spans="4:4">
      <c r="D61995"/>
    </row>
    <row r="61996" spans="4:4">
      <c r="D61996"/>
    </row>
    <row r="61997" spans="4:4">
      <c r="D61997"/>
    </row>
    <row r="61998" spans="4:4">
      <c r="D61998"/>
    </row>
    <row r="61999" spans="4:4">
      <c r="D61999"/>
    </row>
    <row r="62000" spans="4:4">
      <c r="D62000"/>
    </row>
    <row r="62001" spans="4:4">
      <c r="D62001"/>
    </row>
    <row r="62002" spans="4:4">
      <c r="D62002"/>
    </row>
    <row r="62003" spans="4:4">
      <c r="D62003"/>
    </row>
    <row r="62004" spans="4:4">
      <c r="D62004"/>
    </row>
    <row r="62005" spans="4:4">
      <c r="D62005"/>
    </row>
    <row r="62006" spans="4:4">
      <c r="D62006"/>
    </row>
    <row r="62007" spans="4:4">
      <c r="D62007"/>
    </row>
    <row r="62008" spans="4:4">
      <c r="D62008"/>
    </row>
    <row r="62009" spans="4:4">
      <c r="D62009"/>
    </row>
    <row r="62010" spans="4:4">
      <c r="D62010"/>
    </row>
    <row r="62011" spans="4:4">
      <c r="D62011"/>
    </row>
    <row r="62012" spans="4:4">
      <c r="D62012"/>
    </row>
    <row r="62013" spans="4:4">
      <c r="D62013"/>
    </row>
    <row r="62014" spans="4:4">
      <c r="D62014"/>
    </row>
    <row r="62015" spans="4:4">
      <c r="D62015"/>
    </row>
    <row r="62016" spans="4:4">
      <c r="D62016"/>
    </row>
    <row r="62017" spans="4:4">
      <c r="D62017"/>
    </row>
    <row r="62018" spans="4:4">
      <c r="D62018"/>
    </row>
    <row r="62019" spans="4:4">
      <c r="D62019"/>
    </row>
    <row r="62020" spans="4:4">
      <c r="D62020"/>
    </row>
    <row r="62021" spans="4:4">
      <c r="D62021"/>
    </row>
    <row r="62022" spans="4:4">
      <c r="D62022"/>
    </row>
    <row r="62023" spans="4:4">
      <c r="D62023"/>
    </row>
    <row r="62024" spans="4:4">
      <c r="D62024"/>
    </row>
    <row r="62025" spans="4:4">
      <c r="D62025"/>
    </row>
    <row r="62026" spans="4:4">
      <c r="D62026"/>
    </row>
    <row r="62027" spans="4:4">
      <c r="D62027"/>
    </row>
    <row r="62028" spans="4:4">
      <c r="D62028"/>
    </row>
    <row r="62029" spans="4:4">
      <c r="D62029"/>
    </row>
    <row r="62030" spans="4:4">
      <c r="D62030"/>
    </row>
    <row r="62031" spans="4:4">
      <c r="D62031"/>
    </row>
    <row r="62032" spans="4:4">
      <c r="D62032"/>
    </row>
    <row r="62033" spans="4:4">
      <c r="D62033"/>
    </row>
    <row r="62034" spans="4:4">
      <c r="D62034"/>
    </row>
    <row r="62035" spans="4:4">
      <c r="D62035"/>
    </row>
    <row r="62036" spans="4:4">
      <c r="D62036"/>
    </row>
    <row r="62037" spans="4:4">
      <c r="D62037"/>
    </row>
    <row r="62038" spans="4:4">
      <c r="D62038"/>
    </row>
    <row r="62039" spans="4:4">
      <c r="D62039"/>
    </row>
    <row r="62040" spans="4:4">
      <c r="D62040"/>
    </row>
    <row r="62041" spans="4:4">
      <c r="D62041"/>
    </row>
    <row r="62042" spans="4:4">
      <c r="D62042"/>
    </row>
    <row r="62043" spans="4:4">
      <c r="D62043"/>
    </row>
    <row r="62044" spans="4:4">
      <c r="D62044"/>
    </row>
    <row r="62045" spans="4:4">
      <c r="D62045"/>
    </row>
    <row r="62046" spans="4:4">
      <c r="D62046"/>
    </row>
    <row r="62047" spans="4:4">
      <c r="D62047"/>
    </row>
    <row r="62048" spans="4:4">
      <c r="D62048"/>
    </row>
    <row r="62049" spans="4:4">
      <c r="D62049"/>
    </row>
    <row r="62050" spans="4:4">
      <c r="D62050"/>
    </row>
    <row r="62051" spans="4:4">
      <c r="D62051"/>
    </row>
    <row r="62052" spans="4:4">
      <c r="D62052"/>
    </row>
    <row r="62053" spans="4:4">
      <c r="D62053"/>
    </row>
    <row r="62054" spans="4:4">
      <c r="D62054"/>
    </row>
    <row r="62055" spans="4:4">
      <c r="D62055"/>
    </row>
    <row r="62056" spans="4:4">
      <c r="D62056"/>
    </row>
    <row r="62057" spans="4:4">
      <c r="D62057"/>
    </row>
    <row r="62058" spans="4:4">
      <c r="D62058"/>
    </row>
    <row r="62059" spans="4:4">
      <c r="D62059"/>
    </row>
    <row r="62060" spans="4:4">
      <c r="D62060"/>
    </row>
    <row r="62061" spans="4:4">
      <c r="D62061"/>
    </row>
    <row r="62062" spans="4:4">
      <c r="D62062"/>
    </row>
    <row r="62063" spans="4:4">
      <c r="D62063"/>
    </row>
    <row r="62064" spans="4:4">
      <c r="D62064"/>
    </row>
    <row r="62065" spans="4:4">
      <c r="D62065"/>
    </row>
    <row r="62066" spans="4:4">
      <c r="D62066"/>
    </row>
    <row r="62067" spans="4:4">
      <c r="D62067"/>
    </row>
    <row r="62068" spans="4:4">
      <c r="D62068"/>
    </row>
    <row r="62069" spans="4:4">
      <c r="D62069"/>
    </row>
    <row r="62070" spans="4:4">
      <c r="D62070"/>
    </row>
    <row r="62071" spans="4:4">
      <c r="D62071"/>
    </row>
    <row r="62072" spans="4:4">
      <c r="D62072"/>
    </row>
    <row r="62073" spans="4:4">
      <c r="D62073"/>
    </row>
    <row r="62074" spans="4:4">
      <c r="D62074"/>
    </row>
    <row r="62075" spans="4:4">
      <c r="D62075"/>
    </row>
    <row r="62076" spans="4:4">
      <c r="D62076"/>
    </row>
    <row r="62077" spans="4:4">
      <c r="D62077"/>
    </row>
    <row r="62078" spans="4:4">
      <c r="D62078"/>
    </row>
    <row r="62079" spans="4:4">
      <c r="D62079"/>
    </row>
    <row r="62080" spans="4:4">
      <c r="D62080"/>
    </row>
    <row r="62081" spans="4:4">
      <c r="D62081"/>
    </row>
    <row r="62082" spans="4:4">
      <c r="D62082"/>
    </row>
    <row r="62083" spans="4:4">
      <c r="D62083"/>
    </row>
    <row r="62084" spans="4:4">
      <c r="D62084"/>
    </row>
    <row r="62085" spans="4:4">
      <c r="D62085"/>
    </row>
    <row r="62086" spans="4:4">
      <c r="D62086"/>
    </row>
    <row r="62087" spans="4:4">
      <c r="D62087"/>
    </row>
    <row r="62088" spans="4:4">
      <c r="D62088"/>
    </row>
    <row r="62089" spans="4:4">
      <c r="D62089"/>
    </row>
    <row r="62090" spans="4:4">
      <c r="D62090"/>
    </row>
    <row r="62091" spans="4:4">
      <c r="D62091"/>
    </row>
    <row r="62092" spans="4:4">
      <c r="D62092"/>
    </row>
    <row r="62093" spans="4:4">
      <c r="D62093"/>
    </row>
    <row r="62094" spans="4:4">
      <c r="D62094"/>
    </row>
    <row r="62095" spans="4:4">
      <c r="D62095"/>
    </row>
    <row r="62096" spans="4:4">
      <c r="D62096"/>
    </row>
    <row r="62097" spans="4:4">
      <c r="D62097"/>
    </row>
    <row r="62098" spans="4:4">
      <c r="D62098"/>
    </row>
    <row r="62099" spans="4:4">
      <c r="D62099"/>
    </row>
    <row r="62100" spans="4:4">
      <c r="D62100"/>
    </row>
    <row r="62101" spans="4:4">
      <c r="D62101"/>
    </row>
    <row r="62102" spans="4:4">
      <c r="D62102"/>
    </row>
    <row r="62103" spans="4:4">
      <c r="D62103"/>
    </row>
    <row r="62104" spans="4:4">
      <c r="D62104"/>
    </row>
    <row r="62105" spans="4:4">
      <c r="D62105"/>
    </row>
    <row r="62106" spans="4:4">
      <c r="D62106"/>
    </row>
    <row r="62107" spans="4:4">
      <c r="D62107"/>
    </row>
    <row r="62108" spans="4:4">
      <c r="D62108"/>
    </row>
    <row r="62109" spans="4:4">
      <c r="D62109"/>
    </row>
    <row r="62110" spans="4:4">
      <c r="D62110"/>
    </row>
    <row r="62111" spans="4:4">
      <c r="D62111"/>
    </row>
    <row r="62112" spans="4:4">
      <c r="D62112"/>
    </row>
    <row r="62113" spans="4:4">
      <c r="D62113"/>
    </row>
    <row r="62114" spans="4:4">
      <c r="D62114"/>
    </row>
    <row r="62115" spans="4:4">
      <c r="D62115"/>
    </row>
    <row r="62116" spans="4:4">
      <c r="D62116"/>
    </row>
    <row r="62117" spans="4:4">
      <c r="D62117"/>
    </row>
    <row r="62118" spans="4:4">
      <c r="D62118"/>
    </row>
    <row r="62119" spans="4:4">
      <c r="D62119"/>
    </row>
    <row r="62120" spans="4:4">
      <c r="D62120"/>
    </row>
    <row r="62121" spans="4:4">
      <c r="D62121"/>
    </row>
    <row r="62122" spans="4:4">
      <c r="D62122"/>
    </row>
    <row r="62123" spans="4:4">
      <c r="D62123"/>
    </row>
    <row r="62124" spans="4:4">
      <c r="D62124"/>
    </row>
    <row r="62125" spans="4:4">
      <c r="D62125"/>
    </row>
    <row r="62126" spans="4:4">
      <c r="D62126"/>
    </row>
    <row r="62127" spans="4:4">
      <c r="D62127"/>
    </row>
    <row r="62128" spans="4:4">
      <c r="D62128"/>
    </row>
    <row r="62129" spans="4:4">
      <c r="D62129"/>
    </row>
    <row r="62130" spans="4:4">
      <c r="D62130"/>
    </row>
    <row r="62131" spans="4:4">
      <c r="D62131"/>
    </row>
    <row r="62132" spans="4:4">
      <c r="D62132"/>
    </row>
    <row r="62133" spans="4:4">
      <c r="D62133"/>
    </row>
    <row r="62134" spans="4:4">
      <c r="D62134"/>
    </row>
    <row r="62135" spans="4:4">
      <c r="D62135"/>
    </row>
    <row r="62136" spans="4:4">
      <c r="D62136"/>
    </row>
    <row r="62137" spans="4:4">
      <c r="D62137"/>
    </row>
    <row r="62138" spans="4:4">
      <c r="D62138"/>
    </row>
    <row r="62139" spans="4:4">
      <c r="D62139"/>
    </row>
    <row r="62140" spans="4:4">
      <c r="D62140"/>
    </row>
    <row r="62141" spans="4:4">
      <c r="D62141"/>
    </row>
    <row r="62142" spans="4:4">
      <c r="D62142"/>
    </row>
    <row r="62143" spans="4:4">
      <c r="D62143"/>
    </row>
    <row r="62144" spans="4:4">
      <c r="D62144"/>
    </row>
    <row r="62145" spans="4:4">
      <c r="D62145"/>
    </row>
    <row r="62146" spans="4:4">
      <c r="D62146"/>
    </row>
    <row r="62147" spans="4:4">
      <c r="D62147"/>
    </row>
    <row r="62148" spans="4:4">
      <c r="D62148"/>
    </row>
    <row r="62149" spans="4:4">
      <c r="D62149"/>
    </row>
    <row r="62150" spans="4:4">
      <c r="D62150"/>
    </row>
    <row r="62151" spans="4:4">
      <c r="D62151"/>
    </row>
    <row r="62152" spans="4:4">
      <c r="D62152"/>
    </row>
    <row r="62153" spans="4:4">
      <c r="D62153"/>
    </row>
    <row r="62154" spans="4:4">
      <c r="D62154"/>
    </row>
    <row r="62155" spans="4:4">
      <c r="D62155"/>
    </row>
    <row r="62156" spans="4:4">
      <c r="D62156"/>
    </row>
    <row r="62157" spans="4:4">
      <c r="D62157"/>
    </row>
    <row r="62158" spans="4:4">
      <c r="D62158"/>
    </row>
    <row r="62159" spans="4:4">
      <c r="D62159"/>
    </row>
    <row r="62160" spans="4:4">
      <c r="D62160"/>
    </row>
    <row r="62161" spans="4:4">
      <c r="D62161"/>
    </row>
    <row r="62162" spans="4:4">
      <c r="D62162"/>
    </row>
    <row r="62163" spans="4:4">
      <c r="D62163"/>
    </row>
    <row r="62164" spans="4:4">
      <c r="D62164"/>
    </row>
    <row r="62165" spans="4:4">
      <c r="D62165"/>
    </row>
    <row r="62166" spans="4:4">
      <c r="D62166"/>
    </row>
    <row r="62167" spans="4:4">
      <c r="D62167"/>
    </row>
    <row r="62168" spans="4:4">
      <c r="D62168"/>
    </row>
    <row r="62169" spans="4:4">
      <c r="D62169"/>
    </row>
    <row r="62170" spans="4:4">
      <c r="D62170"/>
    </row>
    <row r="62171" spans="4:4">
      <c r="D62171"/>
    </row>
    <row r="62172" spans="4:4">
      <c r="D62172"/>
    </row>
    <row r="62173" spans="4:4">
      <c r="D62173"/>
    </row>
    <row r="62174" spans="4:4">
      <c r="D62174"/>
    </row>
    <row r="62175" spans="4:4">
      <c r="D62175"/>
    </row>
    <row r="62176" spans="4:4">
      <c r="D62176"/>
    </row>
    <row r="62177" spans="4:4">
      <c r="D62177"/>
    </row>
    <row r="62178" spans="4:4">
      <c r="D62178"/>
    </row>
    <row r="62179" spans="4:4">
      <c r="D62179"/>
    </row>
    <row r="62180" spans="4:4">
      <c r="D62180"/>
    </row>
    <row r="62181" spans="4:4">
      <c r="D62181"/>
    </row>
    <row r="62182" spans="4:4">
      <c r="D62182"/>
    </row>
    <row r="62183" spans="4:4">
      <c r="D62183"/>
    </row>
    <row r="62184" spans="4:4">
      <c r="D62184"/>
    </row>
    <row r="62185" spans="4:4">
      <c r="D62185"/>
    </row>
    <row r="62186" spans="4:4">
      <c r="D62186"/>
    </row>
    <row r="62187" spans="4:4">
      <c r="D62187"/>
    </row>
    <row r="62188" spans="4:4">
      <c r="D62188"/>
    </row>
    <row r="62189" spans="4:4">
      <c r="D62189"/>
    </row>
    <row r="62190" spans="4:4">
      <c r="D62190"/>
    </row>
    <row r="62191" spans="4:4">
      <c r="D62191"/>
    </row>
    <row r="62192" spans="4:4">
      <c r="D62192"/>
    </row>
    <row r="62193" spans="4:4">
      <c r="D62193"/>
    </row>
    <row r="62194" spans="4:4">
      <c r="D62194"/>
    </row>
    <row r="62195" spans="4:4">
      <c r="D62195"/>
    </row>
    <row r="62196" spans="4:4">
      <c r="D62196"/>
    </row>
    <row r="62197" spans="4:4">
      <c r="D62197"/>
    </row>
    <row r="62198" spans="4:4">
      <c r="D62198"/>
    </row>
    <row r="62199" spans="4:4">
      <c r="D62199"/>
    </row>
    <row r="62200" spans="4:4">
      <c r="D62200"/>
    </row>
    <row r="62201" spans="4:4">
      <c r="D62201"/>
    </row>
    <row r="62202" spans="4:4">
      <c r="D62202"/>
    </row>
    <row r="62203" spans="4:4">
      <c r="D62203"/>
    </row>
    <row r="62204" spans="4:4">
      <c r="D62204"/>
    </row>
    <row r="62205" spans="4:4">
      <c r="D62205"/>
    </row>
    <row r="62206" spans="4:4">
      <c r="D62206"/>
    </row>
    <row r="62207" spans="4:4">
      <c r="D62207"/>
    </row>
    <row r="62208" spans="4:4">
      <c r="D62208"/>
    </row>
    <row r="62209" spans="4:4">
      <c r="D62209"/>
    </row>
    <row r="62210" spans="4:4">
      <c r="D62210"/>
    </row>
    <row r="62211" spans="4:4">
      <c r="D62211"/>
    </row>
    <row r="62212" spans="4:4">
      <c r="D62212"/>
    </row>
    <row r="62213" spans="4:4">
      <c r="D62213"/>
    </row>
    <row r="62214" spans="4:4">
      <c r="D62214"/>
    </row>
    <row r="62215" spans="4:4">
      <c r="D62215"/>
    </row>
    <row r="62216" spans="4:4">
      <c r="D62216"/>
    </row>
    <row r="62217" spans="4:4">
      <c r="D62217"/>
    </row>
    <row r="62218" spans="4:4">
      <c r="D62218"/>
    </row>
    <row r="62219" spans="4:4">
      <c r="D62219"/>
    </row>
    <row r="62220" spans="4:4">
      <c r="D62220"/>
    </row>
    <row r="62221" spans="4:4">
      <c r="D62221"/>
    </row>
    <row r="62222" spans="4:4">
      <c r="D62222"/>
    </row>
    <row r="62223" spans="4:4">
      <c r="D62223"/>
    </row>
    <row r="62224" spans="4:4">
      <c r="D62224"/>
    </row>
    <row r="62225" spans="4:4">
      <c r="D62225"/>
    </row>
    <row r="62226" spans="4:4">
      <c r="D62226"/>
    </row>
    <row r="62227" spans="4:4">
      <c r="D62227"/>
    </row>
    <row r="62228" spans="4:4">
      <c r="D62228"/>
    </row>
    <row r="62229" spans="4:4">
      <c r="D62229"/>
    </row>
    <row r="62230" spans="4:4">
      <c r="D62230"/>
    </row>
    <row r="62231" spans="4:4">
      <c r="D62231"/>
    </row>
    <row r="62232" spans="4:4">
      <c r="D62232"/>
    </row>
    <row r="62233" spans="4:4">
      <c r="D62233"/>
    </row>
    <row r="62234" spans="4:4">
      <c r="D62234"/>
    </row>
    <row r="62235" spans="4:4">
      <c r="D62235"/>
    </row>
    <row r="62236" spans="4:4">
      <c r="D62236"/>
    </row>
    <row r="62237" spans="4:4">
      <c r="D62237"/>
    </row>
    <row r="62238" spans="4:4">
      <c r="D62238"/>
    </row>
    <row r="62239" spans="4:4">
      <c r="D62239"/>
    </row>
    <row r="62240" spans="4:4">
      <c r="D62240"/>
    </row>
    <row r="62241" spans="4:4">
      <c r="D62241"/>
    </row>
    <row r="62242" spans="4:4">
      <c r="D62242"/>
    </row>
    <row r="62243" spans="4:4">
      <c r="D62243"/>
    </row>
    <row r="62244" spans="4:4">
      <c r="D62244"/>
    </row>
    <row r="62245" spans="4:4">
      <c r="D62245"/>
    </row>
    <row r="62246" spans="4:4">
      <c r="D62246"/>
    </row>
    <row r="62247" spans="4:4">
      <c r="D62247"/>
    </row>
    <row r="62248" spans="4:4">
      <c r="D62248"/>
    </row>
    <row r="62249" spans="4:4">
      <c r="D62249"/>
    </row>
    <row r="62250" spans="4:4">
      <c r="D62250"/>
    </row>
    <row r="62251" spans="4:4">
      <c r="D62251"/>
    </row>
    <row r="62252" spans="4:4">
      <c r="D62252"/>
    </row>
    <row r="62253" spans="4:4">
      <c r="D62253"/>
    </row>
    <row r="62254" spans="4:4">
      <c r="D62254"/>
    </row>
    <row r="62255" spans="4:4">
      <c r="D62255"/>
    </row>
    <row r="62256" spans="4:4">
      <c r="D62256"/>
    </row>
    <row r="62257" spans="4:4">
      <c r="D62257"/>
    </row>
    <row r="62258" spans="4:4">
      <c r="D62258"/>
    </row>
    <row r="62259" spans="4:4">
      <c r="D62259"/>
    </row>
    <row r="62260" spans="4:4">
      <c r="D62260"/>
    </row>
    <row r="62261" spans="4:4">
      <c r="D62261"/>
    </row>
    <row r="62262" spans="4:4">
      <c r="D62262"/>
    </row>
    <row r="62263" spans="4:4">
      <c r="D62263"/>
    </row>
    <row r="62264" spans="4:4">
      <c r="D62264"/>
    </row>
    <row r="62265" spans="4:4">
      <c r="D62265"/>
    </row>
    <row r="62266" spans="4:4">
      <c r="D62266"/>
    </row>
    <row r="62267" spans="4:4">
      <c r="D62267"/>
    </row>
    <row r="62268" spans="4:4">
      <c r="D62268"/>
    </row>
    <row r="62269" spans="4:4">
      <c r="D62269"/>
    </row>
    <row r="62270" spans="4:4">
      <c r="D62270"/>
    </row>
    <row r="62271" spans="4:4">
      <c r="D62271"/>
    </row>
    <row r="62272" spans="4:4">
      <c r="D62272"/>
    </row>
    <row r="62273" spans="4:4">
      <c r="D62273"/>
    </row>
    <row r="62274" spans="4:4">
      <c r="D62274"/>
    </row>
    <row r="62275" spans="4:4">
      <c r="D62275"/>
    </row>
    <row r="62276" spans="4:4">
      <c r="D62276"/>
    </row>
    <row r="62277" spans="4:4">
      <c r="D62277"/>
    </row>
    <row r="62278" spans="4:4">
      <c r="D62278"/>
    </row>
    <row r="62279" spans="4:4">
      <c r="D62279"/>
    </row>
    <row r="62280" spans="4:4">
      <c r="D62280"/>
    </row>
    <row r="62281" spans="4:4">
      <c r="D62281"/>
    </row>
    <row r="62282" spans="4:4">
      <c r="D62282"/>
    </row>
    <row r="62283" spans="4:4">
      <c r="D62283"/>
    </row>
    <row r="62284" spans="4:4">
      <c r="D62284"/>
    </row>
    <row r="62285" spans="4:4">
      <c r="D62285"/>
    </row>
    <row r="62286" spans="4:4">
      <c r="D62286"/>
    </row>
    <row r="62287" spans="4:4">
      <c r="D62287"/>
    </row>
    <row r="62288" spans="4:4">
      <c r="D62288"/>
    </row>
    <row r="62289" spans="4:4">
      <c r="D62289"/>
    </row>
    <row r="62290" spans="4:4">
      <c r="D62290"/>
    </row>
    <row r="62291" spans="4:4">
      <c r="D62291"/>
    </row>
    <row r="62292" spans="4:4">
      <c r="D62292"/>
    </row>
    <row r="62293" spans="4:4">
      <c r="D62293"/>
    </row>
    <row r="62294" spans="4:4">
      <c r="D62294"/>
    </row>
    <row r="62295" spans="4:4">
      <c r="D62295"/>
    </row>
    <row r="62296" spans="4:4">
      <c r="D62296"/>
    </row>
    <row r="62297" spans="4:4">
      <c r="D62297"/>
    </row>
    <row r="62298" spans="4:4">
      <c r="D62298"/>
    </row>
    <row r="62299" spans="4:4">
      <c r="D62299"/>
    </row>
    <row r="62300" spans="4:4">
      <c r="D62300"/>
    </row>
    <row r="62301" spans="4:4">
      <c r="D62301"/>
    </row>
    <row r="62302" spans="4:4">
      <c r="D62302"/>
    </row>
    <row r="62303" spans="4:4">
      <c r="D62303"/>
    </row>
    <row r="62304" spans="4:4">
      <c r="D62304"/>
    </row>
    <row r="62305" spans="4:4">
      <c r="D62305"/>
    </row>
    <row r="62306" spans="4:4">
      <c r="D62306"/>
    </row>
    <row r="62307" spans="4:4">
      <c r="D62307"/>
    </row>
    <row r="62308" spans="4:4">
      <c r="D62308"/>
    </row>
    <row r="62309" spans="4:4">
      <c r="D62309"/>
    </row>
    <row r="62310" spans="4:4">
      <c r="D62310"/>
    </row>
    <row r="62311" spans="4:4">
      <c r="D62311"/>
    </row>
    <row r="62312" spans="4:4">
      <c r="D62312"/>
    </row>
    <row r="62313" spans="4:4">
      <c r="D62313"/>
    </row>
    <row r="62314" spans="4:4">
      <c r="D62314"/>
    </row>
    <row r="62315" spans="4:4">
      <c r="D62315"/>
    </row>
    <row r="62316" spans="4:4">
      <c r="D62316"/>
    </row>
    <row r="62317" spans="4:4">
      <c r="D62317"/>
    </row>
    <row r="62318" spans="4:4">
      <c r="D62318"/>
    </row>
    <row r="62319" spans="4:4">
      <c r="D62319"/>
    </row>
    <row r="62320" spans="4:4">
      <c r="D62320"/>
    </row>
    <row r="62321" spans="4:4">
      <c r="D62321"/>
    </row>
    <row r="62322" spans="4:4">
      <c r="D62322"/>
    </row>
    <row r="62323" spans="4:4">
      <c r="D62323"/>
    </row>
    <row r="62324" spans="4:4">
      <c r="D62324"/>
    </row>
    <row r="62325" spans="4:4">
      <c r="D62325"/>
    </row>
    <row r="62326" spans="4:4">
      <c r="D62326"/>
    </row>
    <row r="62327" spans="4:4">
      <c r="D62327"/>
    </row>
    <row r="62328" spans="4:4">
      <c r="D62328"/>
    </row>
    <row r="62329" spans="4:4">
      <c r="D62329"/>
    </row>
    <row r="62330" spans="4:4">
      <c r="D62330"/>
    </row>
    <row r="62331" spans="4:4">
      <c r="D62331"/>
    </row>
    <row r="62332" spans="4:4">
      <c r="D62332"/>
    </row>
    <row r="62333" spans="4:4">
      <c r="D62333"/>
    </row>
    <row r="62334" spans="4:4">
      <c r="D62334"/>
    </row>
    <row r="62335" spans="4:4">
      <c r="D62335"/>
    </row>
    <row r="62336" spans="4:4">
      <c r="D62336"/>
    </row>
    <row r="62337" spans="4:4">
      <c r="D62337"/>
    </row>
    <row r="62338" spans="4:4">
      <c r="D62338"/>
    </row>
    <row r="62339" spans="4:4">
      <c r="D62339"/>
    </row>
    <row r="62340" spans="4:4">
      <c r="D62340"/>
    </row>
    <row r="62341" spans="4:4">
      <c r="D62341"/>
    </row>
    <row r="62342" spans="4:4">
      <c r="D62342"/>
    </row>
    <row r="62343" spans="4:4">
      <c r="D62343"/>
    </row>
    <row r="62344" spans="4:4">
      <c r="D62344"/>
    </row>
    <row r="62345" spans="4:4">
      <c r="D62345"/>
    </row>
    <row r="62346" spans="4:4">
      <c r="D62346"/>
    </row>
    <row r="62347" spans="4:4">
      <c r="D62347"/>
    </row>
    <row r="62348" spans="4:4">
      <c r="D62348"/>
    </row>
    <row r="62349" spans="4:4">
      <c r="D62349"/>
    </row>
    <row r="62350" spans="4:4">
      <c r="D62350"/>
    </row>
    <row r="62351" spans="4:4">
      <c r="D62351"/>
    </row>
    <row r="62352" spans="4:4">
      <c r="D62352"/>
    </row>
    <row r="62353" spans="4:4">
      <c r="D62353"/>
    </row>
    <row r="62354" spans="4:4">
      <c r="D62354"/>
    </row>
    <row r="62355" spans="4:4">
      <c r="D62355"/>
    </row>
    <row r="62356" spans="4:4">
      <c r="D62356"/>
    </row>
    <row r="62357" spans="4:4">
      <c r="D62357"/>
    </row>
    <row r="62358" spans="4:4">
      <c r="D62358"/>
    </row>
    <row r="62359" spans="4:4">
      <c r="D62359"/>
    </row>
    <row r="62360" spans="4:4">
      <c r="D62360"/>
    </row>
    <row r="62361" spans="4:4">
      <c r="D62361"/>
    </row>
    <row r="62362" spans="4:4">
      <c r="D62362"/>
    </row>
    <row r="62363" spans="4:4">
      <c r="D62363"/>
    </row>
    <row r="62364" spans="4:4">
      <c r="D62364"/>
    </row>
    <row r="62365" spans="4:4">
      <c r="D62365"/>
    </row>
    <row r="62366" spans="4:4">
      <c r="D62366"/>
    </row>
    <row r="62367" spans="4:4">
      <c r="D62367"/>
    </row>
    <row r="62368" spans="4:4">
      <c r="D62368"/>
    </row>
    <row r="62369" spans="4:4">
      <c r="D62369"/>
    </row>
    <row r="62370" spans="4:4">
      <c r="D62370"/>
    </row>
    <row r="62371" spans="4:4">
      <c r="D62371"/>
    </row>
    <row r="62372" spans="4:4">
      <c r="D62372"/>
    </row>
    <row r="62373" spans="4:4">
      <c r="D62373"/>
    </row>
    <row r="62374" spans="4:4">
      <c r="D62374"/>
    </row>
    <row r="62375" spans="4:4">
      <c r="D62375"/>
    </row>
    <row r="62376" spans="4:4">
      <c r="D62376"/>
    </row>
    <row r="62377" spans="4:4">
      <c r="D62377"/>
    </row>
    <row r="62378" spans="4:4">
      <c r="D62378"/>
    </row>
    <row r="62379" spans="4:4">
      <c r="D62379"/>
    </row>
    <row r="62380" spans="4:4">
      <c r="D62380"/>
    </row>
    <row r="62381" spans="4:4">
      <c r="D62381"/>
    </row>
    <row r="62382" spans="4:4">
      <c r="D62382"/>
    </row>
    <row r="62383" spans="4:4">
      <c r="D62383"/>
    </row>
    <row r="62384" spans="4:4">
      <c r="D62384"/>
    </row>
    <row r="62385" spans="4:4">
      <c r="D62385"/>
    </row>
    <row r="62386" spans="4:4">
      <c r="D62386"/>
    </row>
    <row r="62387" spans="4:4">
      <c r="D62387"/>
    </row>
    <row r="62388" spans="4:4">
      <c r="D62388"/>
    </row>
    <row r="62389" spans="4:4">
      <c r="D62389"/>
    </row>
    <row r="62390" spans="4:4">
      <c r="D62390"/>
    </row>
    <row r="62391" spans="4:4">
      <c r="D62391"/>
    </row>
    <row r="62392" spans="4:4">
      <c r="D62392"/>
    </row>
    <row r="62393" spans="4:4">
      <c r="D62393"/>
    </row>
    <row r="62394" spans="4:4">
      <c r="D62394"/>
    </row>
    <row r="62395" spans="4:4">
      <c r="D62395"/>
    </row>
    <row r="62396" spans="4:4">
      <c r="D62396"/>
    </row>
    <row r="62397" spans="4:4">
      <c r="D62397"/>
    </row>
    <row r="62398" spans="4:4">
      <c r="D62398"/>
    </row>
    <row r="62399" spans="4:4">
      <c r="D62399"/>
    </row>
    <row r="62400" spans="4:4">
      <c r="D62400"/>
    </row>
    <row r="62401" spans="4:4">
      <c r="D62401"/>
    </row>
    <row r="62402" spans="4:4">
      <c r="D62402"/>
    </row>
    <row r="62403" spans="4:4">
      <c r="D62403"/>
    </row>
    <row r="62404" spans="4:4">
      <c r="D62404"/>
    </row>
    <row r="62405" spans="4:4">
      <c r="D62405"/>
    </row>
    <row r="62406" spans="4:4">
      <c r="D62406"/>
    </row>
    <row r="62407" spans="4:4">
      <c r="D62407"/>
    </row>
    <row r="62408" spans="4:4">
      <c r="D62408"/>
    </row>
    <row r="62409" spans="4:4">
      <c r="D62409"/>
    </row>
    <row r="62410" spans="4:4">
      <c r="D62410"/>
    </row>
    <row r="62411" spans="4:4">
      <c r="D62411"/>
    </row>
    <row r="62412" spans="4:4">
      <c r="D62412"/>
    </row>
    <row r="62413" spans="4:4">
      <c r="D62413"/>
    </row>
    <row r="62414" spans="4:4">
      <c r="D62414"/>
    </row>
    <row r="62415" spans="4:4">
      <c r="D62415"/>
    </row>
    <row r="62416" spans="4:4">
      <c r="D62416"/>
    </row>
    <row r="62417" spans="4:4">
      <c r="D62417"/>
    </row>
    <row r="62418" spans="4:4">
      <c r="D62418"/>
    </row>
    <row r="62419" spans="4:4">
      <c r="D62419"/>
    </row>
    <row r="62420" spans="4:4">
      <c r="D62420"/>
    </row>
    <row r="62421" spans="4:4">
      <c r="D62421"/>
    </row>
    <row r="62422" spans="4:4">
      <c r="D62422"/>
    </row>
    <row r="62423" spans="4:4">
      <c r="D62423"/>
    </row>
    <row r="62424" spans="4:4">
      <c r="D62424"/>
    </row>
    <row r="62425" spans="4:4">
      <c r="D62425"/>
    </row>
    <row r="62426" spans="4:4">
      <c r="D62426"/>
    </row>
    <row r="62427" spans="4:4">
      <c r="D62427"/>
    </row>
    <row r="62428" spans="4:4">
      <c r="D62428"/>
    </row>
    <row r="62429" spans="4:4">
      <c r="D62429"/>
    </row>
    <row r="62430" spans="4:4">
      <c r="D62430"/>
    </row>
    <row r="62431" spans="4:4">
      <c r="D62431"/>
    </row>
    <row r="62432" spans="4:4">
      <c r="D62432"/>
    </row>
    <row r="62433" spans="4:4">
      <c r="D62433"/>
    </row>
    <row r="62434" spans="4:4">
      <c r="D62434"/>
    </row>
    <row r="62435" spans="4:4">
      <c r="D62435"/>
    </row>
    <row r="62436" spans="4:4">
      <c r="D62436"/>
    </row>
    <row r="62437" spans="4:4">
      <c r="D62437"/>
    </row>
    <row r="62438" spans="4:4">
      <c r="D62438"/>
    </row>
    <row r="62439" spans="4:4">
      <c r="D62439"/>
    </row>
    <row r="62440" spans="4:4">
      <c r="D62440"/>
    </row>
    <row r="62441" spans="4:4">
      <c r="D62441"/>
    </row>
    <row r="62442" spans="4:4">
      <c r="D62442"/>
    </row>
    <row r="62443" spans="4:4">
      <c r="D62443"/>
    </row>
    <row r="62444" spans="4:4">
      <c r="D62444"/>
    </row>
    <row r="62445" spans="4:4">
      <c r="D62445"/>
    </row>
    <row r="62446" spans="4:4">
      <c r="D62446"/>
    </row>
    <row r="62447" spans="4:4">
      <c r="D62447"/>
    </row>
    <row r="62448" spans="4:4">
      <c r="D62448"/>
    </row>
    <row r="62449" spans="4:4">
      <c r="D62449"/>
    </row>
    <row r="62450" spans="4:4">
      <c r="D62450"/>
    </row>
    <row r="62451" spans="4:4">
      <c r="D62451"/>
    </row>
    <row r="62452" spans="4:4">
      <c r="D62452"/>
    </row>
    <row r="62453" spans="4:4">
      <c r="D62453"/>
    </row>
    <row r="62454" spans="4:4">
      <c r="D62454"/>
    </row>
    <row r="62455" spans="4:4">
      <c r="D62455"/>
    </row>
    <row r="62456" spans="4:4">
      <c r="D62456"/>
    </row>
    <row r="62457" spans="4:4">
      <c r="D62457"/>
    </row>
    <row r="62458" spans="4:4">
      <c r="D62458"/>
    </row>
    <row r="62459" spans="4:4">
      <c r="D62459"/>
    </row>
    <row r="62460" spans="4:4">
      <c r="D62460"/>
    </row>
    <row r="62461" spans="4:4">
      <c r="D62461"/>
    </row>
    <row r="62462" spans="4:4">
      <c r="D62462"/>
    </row>
    <row r="62463" spans="4:4">
      <c r="D62463"/>
    </row>
    <row r="62464" spans="4:4">
      <c r="D62464"/>
    </row>
    <row r="62465" spans="4:4">
      <c r="D62465"/>
    </row>
    <row r="62466" spans="4:4">
      <c r="D62466"/>
    </row>
    <row r="62467" spans="4:4">
      <c r="D62467"/>
    </row>
    <row r="62468" spans="4:4">
      <c r="D62468"/>
    </row>
    <row r="62469" spans="4:4">
      <c r="D62469"/>
    </row>
    <row r="62470" spans="4:4">
      <c r="D62470"/>
    </row>
    <row r="62471" spans="4:4">
      <c r="D62471"/>
    </row>
    <row r="62472" spans="4:4">
      <c r="D62472"/>
    </row>
    <row r="62473" spans="4:4">
      <c r="D62473"/>
    </row>
    <row r="62474" spans="4:4">
      <c r="D62474"/>
    </row>
    <row r="62475" spans="4:4">
      <c r="D62475"/>
    </row>
    <row r="62476" spans="4:4">
      <c r="D62476"/>
    </row>
    <row r="62477" spans="4:4">
      <c r="D62477"/>
    </row>
    <row r="62478" spans="4:4">
      <c r="D62478"/>
    </row>
    <row r="62479" spans="4:4">
      <c r="D62479"/>
    </row>
    <row r="62480" spans="4:4">
      <c r="D62480"/>
    </row>
    <row r="62481" spans="4:4">
      <c r="D62481"/>
    </row>
    <row r="62482" spans="4:4">
      <c r="D62482"/>
    </row>
    <row r="62483" spans="4:4">
      <c r="D62483"/>
    </row>
    <row r="62484" spans="4:4">
      <c r="D62484"/>
    </row>
    <row r="62485" spans="4:4">
      <c r="D62485"/>
    </row>
    <row r="62486" spans="4:4">
      <c r="D62486"/>
    </row>
    <row r="62487" spans="4:4">
      <c r="D62487"/>
    </row>
    <row r="62488" spans="4:4">
      <c r="D62488"/>
    </row>
    <row r="62489" spans="4:4">
      <c r="D62489"/>
    </row>
    <row r="62490" spans="4:4">
      <c r="D62490"/>
    </row>
    <row r="62491" spans="4:4">
      <c r="D62491"/>
    </row>
    <row r="62492" spans="4:4">
      <c r="D62492"/>
    </row>
    <row r="62493" spans="4:4">
      <c r="D62493"/>
    </row>
    <row r="62494" spans="4:4">
      <c r="D62494"/>
    </row>
    <row r="62495" spans="4:4">
      <c r="D62495"/>
    </row>
    <row r="62496" spans="4:4">
      <c r="D62496"/>
    </row>
    <row r="62497" spans="4:4">
      <c r="D62497"/>
    </row>
    <row r="62498" spans="4:4">
      <c r="D62498"/>
    </row>
    <row r="62499" spans="4:4">
      <c r="D62499"/>
    </row>
    <row r="62500" spans="4:4">
      <c r="D62500"/>
    </row>
    <row r="62501" spans="4:4">
      <c r="D62501"/>
    </row>
    <row r="62502" spans="4:4">
      <c r="D62502"/>
    </row>
    <row r="62503" spans="4:4">
      <c r="D62503"/>
    </row>
    <row r="62504" spans="4:4">
      <c r="D62504"/>
    </row>
    <row r="62505" spans="4:4">
      <c r="D62505"/>
    </row>
    <row r="62506" spans="4:4">
      <c r="D62506"/>
    </row>
    <row r="62507" spans="4:4">
      <c r="D62507"/>
    </row>
    <row r="62508" spans="4:4">
      <c r="D62508"/>
    </row>
    <row r="62509" spans="4:4">
      <c r="D62509"/>
    </row>
    <row r="62510" spans="4:4">
      <c r="D62510"/>
    </row>
    <row r="62511" spans="4:4">
      <c r="D62511"/>
    </row>
    <row r="62512" spans="4:4">
      <c r="D62512"/>
    </row>
    <row r="62513" spans="4:4">
      <c r="D62513"/>
    </row>
    <row r="62514" spans="4:4">
      <c r="D62514"/>
    </row>
    <row r="62515" spans="4:4">
      <c r="D62515"/>
    </row>
    <row r="62516" spans="4:4">
      <c r="D62516"/>
    </row>
    <row r="62517" spans="4:4">
      <c r="D62517"/>
    </row>
    <row r="62518" spans="4:4">
      <c r="D62518"/>
    </row>
    <row r="62519" spans="4:4">
      <c r="D62519"/>
    </row>
    <row r="62520" spans="4:4">
      <c r="D62520"/>
    </row>
    <row r="62521" spans="4:4">
      <c r="D62521"/>
    </row>
    <row r="62522" spans="4:4">
      <c r="D62522"/>
    </row>
    <row r="62523" spans="4:4">
      <c r="D62523"/>
    </row>
    <row r="62524" spans="4:4">
      <c r="D62524"/>
    </row>
    <row r="62525" spans="4:4">
      <c r="D62525"/>
    </row>
    <row r="62526" spans="4:4">
      <c r="D62526"/>
    </row>
    <row r="62527" spans="4:4">
      <c r="D62527"/>
    </row>
    <row r="62528" spans="4:4">
      <c r="D62528"/>
    </row>
    <row r="62529" spans="4:4">
      <c r="D62529"/>
    </row>
    <row r="62530" spans="4:4">
      <c r="D62530"/>
    </row>
    <row r="62531" spans="4:4">
      <c r="D62531"/>
    </row>
    <row r="62532" spans="4:4">
      <c r="D62532"/>
    </row>
    <row r="62533" spans="4:4">
      <c r="D62533"/>
    </row>
    <row r="62534" spans="4:4">
      <c r="D62534"/>
    </row>
    <row r="62535" spans="4:4">
      <c r="D62535"/>
    </row>
    <row r="62536" spans="4:4">
      <c r="D62536"/>
    </row>
    <row r="62537" spans="4:4">
      <c r="D62537"/>
    </row>
    <row r="62538" spans="4:4">
      <c r="D62538"/>
    </row>
    <row r="62539" spans="4:4">
      <c r="D62539"/>
    </row>
    <row r="62540" spans="4:4">
      <c r="D62540"/>
    </row>
    <row r="62541" spans="4:4">
      <c r="D62541"/>
    </row>
    <row r="62542" spans="4:4">
      <c r="D62542"/>
    </row>
    <row r="62543" spans="4:4">
      <c r="D62543"/>
    </row>
    <row r="62544" spans="4:4">
      <c r="D62544"/>
    </row>
    <row r="62545" spans="4:4">
      <c r="D62545"/>
    </row>
    <row r="62546" spans="4:4">
      <c r="D62546"/>
    </row>
    <row r="62547" spans="4:4">
      <c r="D62547"/>
    </row>
    <row r="62548" spans="4:4">
      <c r="D62548"/>
    </row>
    <row r="62549" spans="4:4">
      <c r="D62549"/>
    </row>
    <row r="62550" spans="4:4">
      <c r="D62550"/>
    </row>
    <row r="62551" spans="4:4">
      <c r="D62551"/>
    </row>
    <row r="62552" spans="4:4">
      <c r="D62552"/>
    </row>
    <row r="62553" spans="4:4">
      <c r="D62553"/>
    </row>
    <row r="62554" spans="4:4">
      <c r="D62554"/>
    </row>
    <row r="62555" spans="4:4">
      <c r="D62555"/>
    </row>
    <row r="62556" spans="4:4">
      <c r="D62556"/>
    </row>
    <row r="62557" spans="4:4">
      <c r="D62557"/>
    </row>
    <row r="62558" spans="4:4">
      <c r="D62558"/>
    </row>
    <row r="62559" spans="4:4">
      <c r="D62559"/>
    </row>
    <row r="62560" spans="4:4">
      <c r="D62560"/>
    </row>
    <row r="62561" spans="4:4">
      <c r="D62561"/>
    </row>
    <row r="62562" spans="4:4">
      <c r="D62562"/>
    </row>
    <row r="62563" spans="4:4">
      <c r="D62563"/>
    </row>
    <row r="62564" spans="4:4">
      <c r="D62564"/>
    </row>
    <row r="62565" spans="4:4">
      <c r="D62565"/>
    </row>
    <row r="62566" spans="4:4">
      <c r="D62566"/>
    </row>
    <row r="62567" spans="4:4">
      <c r="D62567"/>
    </row>
    <row r="62568" spans="4:4">
      <c r="D62568"/>
    </row>
    <row r="62569" spans="4:4">
      <c r="D62569"/>
    </row>
    <row r="62570" spans="4:4">
      <c r="D62570"/>
    </row>
    <row r="62571" spans="4:4">
      <c r="D62571"/>
    </row>
    <row r="62572" spans="4:4">
      <c r="D62572"/>
    </row>
    <row r="62573" spans="4:4">
      <c r="D62573"/>
    </row>
    <row r="62574" spans="4:4">
      <c r="D62574"/>
    </row>
    <row r="62575" spans="4:4">
      <c r="D62575"/>
    </row>
    <row r="62576" spans="4:4">
      <c r="D62576"/>
    </row>
    <row r="62577" spans="4:4">
      <c r="D62577"/>
    </row>
    <row r="62578" spans="4:4">
      <c r="D62578"/>
    </row>
    <row r="62579" spans="4:4">
      <c r="D62579"/>
    </row>
    <row r="62580" spans="4:4">
      <c r="D62580"/>
    </row>
    <row r="62581" spans="4:4">
      <c r="D62581"/>
    </row>
    <row r="62582" spans="4:4">
      <c r="D62582"/>
    </row>
    <row r="62583" spans="4:4">
      <c r="D62583"/>
    </row>
    <row r="62584" spans="4:4">
      <c r="D62584"/>
    </row>
    <row r="62585" spans="4:4">
      <c r="D62585"/>
    </row>
    <row r="62586" spans="4:4">
      <c r="D62586"/>
    </row>
    <row r="62587" spans="4:4">
      <c r="D62587"/>
    </row>
    <row r="62588" spans="4:4">
      <c r="D62588"/>
    </row>
    <row r="62589" spans="4:4">
      <c r="D62589"/>
    </row>
    <row r="62590" spans="4:4">
      <c r="D62590"/>
    </row>
    <row r="62591" spans="4:4">
      <c r="D62591"/>
    </row>
    <row r="62592" spans="4:4">
      <c r="D62592"/>
    </row>
    <row r="62593" spans="4:4">
      <c r="D62593"/>
    </row>
    <row r="62594" spans="4:4">
      <c r="D62594"/>
    </row>
    <row r="62595" spans="4:4">
      <c r="D62595"/>
    </row>
    <row r="62596" spans="4:4">
      <c r="D62596"/>
    </row>
    <row r="62597" spans="4:4">
      <c r="D62597"/>
    </row>
    <row r="62598" spans="4:4">
      <c r="D62598"/>
    </row>
    <row r="62599" spans="4:4">
      <c r="D62599"/>
    </row>
    <row r="62600" spans="4:4">
      <c r="D62600"/>
    </row>
    <row r="62601" spans="4:4">
      <c r="D62601"/>
    </row>
    <row r="62602" spans="4:4">
      <c r="D62602"/>
    </row>
    <row r="62603" spans="4:4">
      <c r="D62603"/>
    </row>
    <row r="62604" spans="4:4">
      <c r="D62604"/>
    </row>
    <row r="62605" spans="4:4">
      <c r="D62605"/>
    </row>
    <row r="62606" spans="4:4">
      <c r="D62606"/>
    </row>
    <row r="62607" spans="4:4">
      <c r="D62607"/>
    </row>
    <row r="62608" spans="4:4">
      <c r="D62608"/>
    </row>
    <row r="62609" spans="4:4">
      <c r="D62609"/>
    </row>
    <row r="62610" spans="4:4">
      <c r="D62610"/>
    </row>
    <row r="62611" spans="4:4">
      <c r="D62611"/>
    </row>
    <row r="62612" spans="4:4">
      <c r="D62612"/>
    </row>
    <row r="62613" spans="4:4">
      <c r="D62613"/>
    </row>
    <row r="62614" spans="4:4">
      <c r="D62614"/>
    </row>
    <row r="62615" spans="4:4">
      <c r="D62615"/>
    </row>
    <row r="62616" spans="4:4">
      <c r="D62616"/>
    </row>
    <row r="62617" spans="4:4">
      <c r="D62617"/>
    </row>
    <row r="62618" spans="4:4">
      <c r="D62618"/>
    </row>
    <row r="62619" spans="4:4">
      <c r="D62619"/>
    </row>
    <row r="62620" spans="4:4">
      <c r="D62620"/>
    </row>
    <row r="62621" spans="4:4">
      <c r="D62621"/>
    </row>
    <row r="62622" spans="4:4">
      <c r="D62622"/>
    </row>
    <row r="62623" spans="4:4">
      <c r="D62623"/>
    </row>
    <row r="62624" spans="4:4">
      <c r="D62624"/>
    </row>
    <row r="62625" spans="4:4">
      <c r="D62625"/>
    </row>
    <row r="62626" spans="4:4">
      <c r="D62626"/>
    </row>
    <row r="62627" spans="4:4">
      <c r="D62627"/>
    </row>
    <row r="62628" spans="4:4">
      <c r="D62628"/>
    </row>
    <row r="62629" spans="4:4">
      <c r="D62629"/>
    </row>
    <row r="62630" spans="4:4">
      <c r="D62630"/>
    </row>
    <row r="62631" spans="4:4">
      <c r="D62631"/>
    </row>
    <row r="62632" spans="4:4">
      <c r="D62632"/>
    </row>
    <row r="62633" spans="4:4">
      <c r="D62633"/>
    </row>
    <row r="62634" spans="4:4">
      <c r="D62634"/>
    </row>
    <row r="62635" spans="4:4">
      <c r="D62635"/>
    </row>
    <row r="62636" spans="4:4">
      <c r="D62636"/>
    </row>
    <row r="62637" spans="4:4">
      <c r="D62637"/>
    </row>
    <row r="62638" spans="4:4">
      <c r="D62638"/>
    </row>
    <row r="62639" spans="4:4">
      <c r="D62639"/>
    </row>
    <row r="62640" spans="4:4">
      <c r="D62640"/>
    </row>
    <row r="62641" spans="4:4">
      <c r="D62641"/>
    </row>
    <row r="62642" spans="4:4">
      <c r="D62642"/>
    </row>
    <row r="62643" spans="4:4">
      <c r="D62643"/>
    </row>
    <row r="62644" spans="4:4">
      <c r="D62644"/>
    </row>
    <row r="62645" spans="4:4">
      <c r="D62645"/>
    </row>
    <row r="62646" spans="4:4">
      <c r="D62646"/>
    </row>
    <row r="62647" spans="4:4">
      <c r="D62647"/>
    </row>
    <row r="62648" spans="4:4">
      <c r="D62648"/>
    </row>
    <row r="62649" spans="4:4">
      <c r="D62649"/>
    </row>
    <row r="62650" spans="4:4">
      <c r="D62650"/>
    </row>
    <row r="62651" spans="4:4">
      <c r="D62651"/>
    </row>
    <row r="62652" spans="4:4">
      <c r="D62652"/>
    </row>
    <row r="62653" spans="4:4">
      <c r="D62653"/>
    </row>
    <row r="62654" spans="4:4">
      <c r="D62654"/>
    </row>
    <row r="62655" spans="4:4">
      <c r="D62655"/>
    </row>
    <row r="62656" spans="4:4">
      <c r="D62656"/>
    </row>
    <row r="62657" spans="4:4">
      <c r="D62657"/>
    </row>
    <row r="62658" spans="4:4">
      <c r="D62658"/>
    </row>
    <row r="62659" spans="4:4">
      <c r="D62659"/>
    </row>
    <row r="62660" spans="4:4">
      <c r="D62660"/>
    </row>
    <row r="62661" spans="4:4">
      <c r="D62661"/>
    </row>
    <row r="62662" spans="4:4">
      <c r="D62662"/>
    </row>
    <row r="62663" spans="4:4">
      <c r="D62663"/>
    </row>
    <row r="62664" spans="4:4">
      <c r="D62664"/>
    </row>
    <row r="62665" spans="4:4">
      <c r="D62665"/>
    </row>
    <row r="62666" spans="4:4">
      <c r="D62666"/>
    </row>
    <row r="62667" spans="4:4">
      <c r="D62667"/>
    </row>
    <row r="62668" spans="4:4">
      <c r="D62668"/>
    </row>
    <row r="62669" spans="4:4">
      <c r="D62669"/>
    </row>
    <row r="62670" spans="4:4">
      <c r="D62670"/>
    </row>
    <row r="62671" spans="4:4">
      <c r="D62671"/>
    </row>
    <row r="62672" spans="4:4">
      <c r="D62672"/>
    </row>
    <row r="62673" spans="4:4">
      <c r="D62673"/>
    </row>
    <row r="62674" spans="4:4">
      <c r="D62674"/>
    </row>
    <row r="62675" spans="4:4">
      <c r="D62675"/>
    </row>
    <row r="62676" spans="4:4">
      <c r="D62676"/>
    </row>
    <row r="62677" spans="4:4">
      <c r="D62677"/>
    </row>
    <row r="62678" spans="4:4">
      <c r="D62678"/>
    </row>
    <row r="62679" spans="4:4">
      <c r="D62679"/>
    </row>
    <row r="62680" spans="4:4">
      <c r="D62680"/>
    </row>
    <row r="62681" spans="4:4">
      <c r="D62681"/>
    </row>
    <row r="62682" spans="4:4">
      <c r="D62682"/>
    </row>
    <row r="62683" spans="4:4">
      <c r="D62683"/>
    </row>
    <row r="62684" spans="4:4">
      <c r="D62684"/>
    </row>
    <row r="62685" spans="4:4">
      <c r="D62685"/>
    </row>
    <row r="62686" spans="4:4">
      <c r="D62686"/>
    </row>
    <row r="62687" spans="4:4">
      <c r="D62687"/>
    </row>
    <row r="62688" spans="4:4">
      <c r="D62688"/>
    </row>
    <row r="62689" spans="4:4">
      <c r="D62689"/>
    </row>
    <row r="62690" spans="4:4">
      <c r="D62690"/>
    </row>
    <row r="62691" spans="4:4">
      <c r="D62691"/>
    </row>
    <row r="62692" spans="4:4">
      <c r="D62692"/>
    </row>
    <row r="62693" spans="4:4">
      <c r="D62693"/>
    </row>
    <row r="62694" spans="4:4">
      <c r="D62694"/>
    </row>
    <row r="62695" spans="4:4">
      <c r="D62695"/>
    </row>
    <row r="62696" spans="4:4">
      <c r="D62696"/>
    </row>
    <row r="62697" spans="4:4">
      <c r="D62697"/>
    </row>
    <row r="62698" spans="4:4">
      <c r="D62698"/>
    </row>
    <row r="62699" spans="4:4">
      <c r="D62699"/>
    </row>
    <row r="62700" spans="4:4">
      <c r="D62700"/>
    </row>
    <row r="62701" spans="4:4">
      <c r="D62701"/>
    </row>
    <row r="62702" spans="4:4">
      <c r="D62702"/>
    </row>
    <row r="62703" spans="4:4">
      <c r="D62703"/>
    </row>
    <row r="62704" spans="4:4">
      <c r="D62704"/>
    </row>
    <row r="62705" spans="4:4">
      <c r="D62705"/>
    </row>
    <row r="62706" spans="4:4">
      <c r="D62706"/>
    </row>
    <row r="62707" spans="4:4">
      <c r="D62707"/>
    </row>
    <row r="62708" spans="4:4">
      <c r="D62708"/>
    </row>
    <row r="62709" spans="4:4">
      <c r="D62709"/>
    </row>
    <row r="62710" spans="4:4">
      <c r="D62710"/>
    </row>
    <row r="62711" spans="4:4">
      <c r="D62711"/>
    </row>
    <row r="62712" spans="4:4">
      <c r="D62712"/>
    </row>
    <row r="62713" spans="4:4">
      <c r="D62713"/>
    </row>
    <row r="62714" spans="4:4">
      <c r="D62714"/>
    </row>
    <row r="62715" spans="4:4">
      <c r="D62715"/>
    </row>
    <row r="62716" spans="4:4">
      <c r="D62716"/>
    </row>
    <row r="62717" spans="4:4">
      <c r="D62717"/>
    </row>
    <row r="62718" spans="4:4">
      <c r="D62718"/>
    </row>
    <row r="62719" spans="4:4">
      <c r="D62719"/>
    </row>
    <row r="62720" spans="4:4">
      <c r="D62720"/>
    </row>
    <row r="62721" spans="4:4">
      <c r="D62721"/>
    </row>
    <row r="62722" spans="4:4">
      <c r="D62722"/>
    </row>
    <row r="62723" spans="4:4">
      <c r="D62723"/>
    </row>
    <row r="62724" spans="4:4">
      <c r="D62724"/>
    </row>
    <row r="62725" spans="4:4">
      <c r="D62725"/>
    </row>
    <row r="62726" spans="4:4">
      <c r="D62726"/>
    </row>
    <row r="62727" spans="4:4">
      <c r="D62727"/>
    </row>
    <row r="62728" spans="4:4">
      <c r="D62728"/>
    </row>
    <row r="62729" spans="4:4">
      <c r="D62729"/>
    </row>
    <row r="62730" spans="4:4">
      <c r="D62730"/>
    </row>
    <row r="62731" spans="4:4">
      <c r="D62731"/>
    </row>
    <row r="62732" spans="4:4">
      <c r="D62732"/>
    </row>
    <row r="62733" spans="4:4">
      <c r="D62733"/>
    </row>
    <row r="62734" spans="4:4">
      <c r="D62734"/>
    </row>
    <row r="62735" spans="4:4">
      <c r="D62735"/>
    </row>
    <row r="62736" spans="4:4">
      <c r="D62736"/>
    </row>
    <row r="62737" spans="4:4">
      <c r="D62737"/>
    </row>
    <row r="62738" spans="4:4">
      <c r="D62738"/>
    </row>
    <row r="62739" spans="4:4">
      <c r="D62739"/>
    </row>
    <row r="62740" spans="4:4">
      <c r="D62740"/>
    </row>
    <row r="62741" spans="4:4">
      <c r="D62741"/>
    </row>
    <row r="62742" spans="4:4">
      <c r="D62742"/>
    </row>
    <row r="62743" spans="4:4">
      <c r="D62743"/>
    </row>
    <row r="62744" spans="4:4">
      <c r="D62744"/>
    </row>
    <row r="62745" spans="4:4">
      <c r="D62745"/>
    </row>
    <row r="62746" spans="4:4">
      <c r="D62746"/>
    </row>
    <row r="62747" spans="4:4">
      <c r="D62747"/>
    </row>
    <row r="62748" spans="4:4">
      <c r="D62748"/>
    </row>
    <row r="62749" spans="4:4">
      <c r="D62749"/>
    </row>
    <row r="62750" spans="4:4">
      <c r="D62750"/>
    </row>
    <row r="62751" spans="4:4">
      <c r="D62751"/>
    </row>
    <row r="62752" spans="4:4">
      <c r="D62752"/>
    </row>
    <row r="62753" spans="4:4">
      <c r="D62753"/>
    </row>
    <row r="62754" spans="4:4">
      <c r="D62754"/>
    </row>
    <row r="62755" spans="4:4">
      <c r="D62755"/>
    </row>
    <row r="62756" spans="4:4">
      <c r="D62756"/>
    </row>
    <row r="62757" spans="4:4">
      <c r="D62757"/>
    </row>
    <row r="62758" spans="4:4">
      <c r="D62758"/>
    </row>
    <row r="62759" spans="4:4">
      <c r="D62759"/>
    </row>
    <row r="62760" spans="4:4">
      <c r="D62760"/>
    </row>
    <row r="62761" spans="4:4">
      <c r="D62761"/>
    </row>
    <row r="62762" spans="4:4">
      <c r="D62762"/>
    </row>
    <row r="62763" spans="4:4">
      <c r="D62763"/>
    </row>
    <row r="62764" spans="4:4">
      <c r="D62764"/>
    </row>
    <row r="62765" spans="4:4">
      <c r="D62765"/>
    </row>
    <row r="62766" spans="4:4">
      <c r="D62766"/>
    </row>
    <row r="62767" spans="4:4">
      <c r="D62767"/>
    </row>
    <row r="62768" spans="4:4">
      <c r="D62768"/>
    </row>
    <row r="62769" spans="4:4">
      <c r="D62769"/>
    </row>
    <row r="62770" spans="4:4">
      <c r="D62770"/>
    </row>
    <row r="62771" spans="4:4">
      <c r="D62771"/>
    </row>
    <row r="62772" spans="4:4">
      <c r="D62772"/>
    </row>
    <row r="62773" spans="4:4">
      <c r="D62773"/>
    </row>
    <row r="62774" spans="4:4">
      <c r="D62774"/>
    </row>
    <row r="62775" spans="4:4">
      <c r="D62775"/>
    </row>
    <row r="62776" spans="4:4">
      <c r="D62776"/>
    </row>
    <row r="62777" spans="4:4">
      <c r="D62777"/>
    </row>
    <row r="62778" spans="4:4">
      <c r="D62778"/>
    </row>
    <row r="62779" spans="4:4">
      <c r="D62779"/>
    </row>
    <row r="62780" spans="4:4">
      <c r="D62780"/>
    </row>
    <row r="62781" spans="4:4">
      <c r="D62781"/>
    </row>
    <row r="62782" spans="4:4">
      <c r="D62782"/>
    </row>
    <row r="62783" spans="4:4">
      <c r="D62783"/>
    </row>
    <row r="62784" spans="4:4">
      <c r="D62784"/>
    </row>
    <row r="62785" spans="4:4">
      <c r="D62785"/>
    </row>
    <row r="62786" spans="4:4">
      <c r="D62786"/>
    </row>
    <row r="62787" spans="4:4">
      <c r="D62787"/>
    </row>
    <row r="62788" spans="4:4">
      <c r="D62788"/>
    </row>
    <row r="62789" spans="4:4">
      <c r="D62789"/>
    </row>
    <row r="62790" spans="4:4">
      <c r="D62790"/>
    </row>
    <row r="62791" spans="4:4">
      <c r="D62791"/>
    </row>
    <row r="62792" spans="4:4">
      <c r="D62792"/>
    </row>
    <row r="62793" spans="4:4">
      <c r="D62793"/>
    </row>
    <row r="62794" spans="4:4">
      <c r="D62794"/>
    </row>
    <row r="62795" spans="4:4">
      <c r="D62795"/>
    </row>
    <row r="62796" spans="4:4">
      <c r="D62796"/>
    </row>
    <row r="62797" spans="4:4">
      <c r="D62797"/>
    </row>
    <row r="62798" spans="4:4">
      <c r="D62798"/>
    </row>
    <row r="62799" spans="4:4">
      <c r="D62799"/>
    </row>
    <row r="62800" spans="4:4">
      <c r="D62800"/>
    </row>
    <row r="62801" spans="4:4">
      <c r="D62801"/>
    </row>
    <row r="62802" spans="4:4">
      <c r="D62802"/>
    </row>
    <row r="62803" spans="4:4">
      <c r="D62803"/>
    </row>
    <row r="62804" spans="4:4">
      <c r="D62804"/>
    </row>
    <row r="62805" spans="4:4">
      <c r="D62805"/>
    </row>
    <row r="62806" spans="4:4">
      <c r="D62806"/>
    </row>
    <row r="62807" spans="4:4">
      <c r="D62807"/>
    </row>
    <row r="62808" spans="4:4">
      <c r="D62808"/>
    </row>
    <row r="62809" spans="4:4">
      <c r="D62809"/>
    </row>
    <row r="62810" spans="4:4">
      <c r="D62810"/>
    </row>
    <row r="62811" spans="4:4">
      <c r="D62811"/>
    </row>
    <row r="62812" spans="4:4">
      <c r="D62812"/>
    </row>
    <row r="62813" spans="4:4">
      <c r="D62813"/>
    </row>
    <row r="62814" spans="4:4">
      <c r="D62814"/>
    </row>
    <row r="62815" spans="4:4">
      <c r="D62815"/>
    </row>
    <row r="62816" spans="4:4">
      <c r="D62816"/>
    </row>
    <row r="62817" spans="4:4">
      <c r="D62817"/>
    </row>
    <row r="62818" spans="4:4">
      <c r="D62818"/>
    </row>
    <row r="62819" spans="4:4">
      <c r="D62819"/>
    </row>
    <row r="62820" spans="4:4">
      <c r="D62820"/>
    </row>
    <row r="62821" spans="4:4">
      <c r="D62821"/>
    </row>
    <row r="62822" spans="4:4">
      <c r="D62822"/>
    </row>
    <row r="62823" spans="4:4">
      <c r="D62823"/>
    </row>
    <row r="62824" spans="4:4">
      <c r="D62824"/>
    </row>
    <row r="62825" spans="4:4">
      <c r="D62825"/>
    </row>
    <row r="62826" spans="4:4">
      <c r="D62826"/>
    </row>
    <row r="62827" spans="4:4">
      <c r="D62827"/>
    </row>
    <row r="62828" spans="4:4">
      <c r="D62828"/>
    </row>
    <row r="62829" spans="4:4">
      <c r="D62829"/>
    </row>
    <row r="62830" spans="4:4">
      <c r="D62830"/>
    </row>
    <row r="62831" spans="4:4">
      <c r="D62831"/>
    </row>
    <row r="62832" spans="4:4">
      <c r="D62832"/>
    </row>
    <row r="62833" spans="4:4">
      <c r="D62833"/>
    </row>
    <row r="62834" spans="4:4">
      <c r="D62834"/>
    </row>
    <row r="62835" spans="4:4">
      <c r="D62835"/>
    </row>
    <row r="62836" spans="4:4">
      <c r="D62836"/>
    </row>
    <row r="62837" spans="4:4">
      <c r="D62837"/>
    </row>
    <row r="62838" spans="4:4">
      <c r="D62838"/>
    </row>
    <row r="62839" spans="4:4">
      <c r="D62839"/>
    </row>
    <row r="62840" spans="4:4">
      <c r="D62840"/>
    </row>
    <row r="62841" spans="4:4">
      <c r="D62841"/>
    </row>
    <row r="62842" spans="4:4">
      <c r="D62842"/>
    </row>
    <row r="62843" spans="4:4">
      <c r="D62843"/>
    </row>
    <row r="62844" spans="4:4">
      <c r="D62844"/>
    </row>
    <row r="62845" spans="4:4">
      <c r="D62845"/>
    </row>
    <row r="62846" spans="4:4">
      <c r="D62846"/>
    </row>
    <row r="62847" spans="4:4">
      <c r="D62847"/>
    </row>
    <row r="62848" spans="4:4">
      <c r="D62848"/>
    </row>
    <row r="62849" spans="4:4">
      <c r="D62849"/>
    </row>
    <row r="62850" spans="4:4">
      <c r="D62850"/>
    </row>
    <row r="62851" spans="4:4">
      <c r="D62851"/>
    </row>
    <row r="62852" spans="4:4">
      <c r="D62852"/>
    </row>
    <row r="62853" spans="4:4">
      <c r="D62853"/>
    </row>
    <row r="62854" spans="4:4">
      <c r="D62854"/>
    </row>
    <row r="62855" spans="4:4">
      <c r="D62855"/>
    </row>
    <row r="62856" spans="4:4">
      <c r="D62856"/>
    </row>
    <row r="62857" spans="4:4">
      <c r="D62857"/>
    </row>
    <row r="62858" spans="4:4">
      <c r="D62858"/>
    </row>
    <row r="62859" spans="4:4">
      <c r="D62859"/>
    </row>
    <row r="62860" spans="4:4">
      <c r="D62860"/>
    </row>
    <row r="62861" spans="4:4">
      <c r="D62861"/>
    </row>
    <row r="62862" spans="4:4">
      <c r="D62862"/>
    </row>
    <row r="62863" spans="4:4">
      <c r="D62863"/>
    </row>
    <row r="62864" spans="4:4">
      <c r="D62864"/>
    </row>
    <row r="62865" spans="4:4">
      <c r="D62865"/>
    </row>
    <row r="62866" spans="4:4">
      <c r="D62866"/>
    </row>
    <row r="62867" spans="4:4">
      <c r="D62867"/>
    </row>
    <row r="62868" spans="4:4">
      <c r="D62868"/>
    </row>
    <row r="62869" spans="4:4">
      <c r="D62869"/>
    </row>
    <row r="62870" spans="4:4">
      <c r="D62870"/>
    </row>
    <row r="62871" spans="4:4">
      <c r="D62871"/>
    </row>
    <row r="62872" spans="4:4">
      <c r="D62872"/>
    </row>
    <row r="62873" spans="4:4">
      <c r="D62873"/>
    </row>
    <row r="62874" spans="4:4">
      <c r="D62874"/>
    </row>
    <row r="62875" spans="4:4">
      <c r="D62875"/>
    </row>
    <row r="62876" spans="4:4">
      <c r="D62876"/>
    </row>
    <row r="62877" spans="4:4">
      <c r="D62877"/>
    </row>
    <row r="62878" spans="4:4">
      <c r="D62878"/>
    </row>
    <row r="62879" spans="4:4">
      <c r="D62879"/>
    </row>
    <row r="62880" spans="4:4">
      <c r="D62880"/>
    </row>
    <row r="62881" spans="4:4">
      <c r="D62881"/>
    </row>
    <row r="62882" spans="4:4">
      <c r="D62882"/>
    </row>
    <row r="62883" spans="4:4">
      <c r="D62883"/>
    </row>
    <row r="62884" spans="4:4">
      <c r="D62884"/>
    </row>
    <row r="62885" spans="4:4">
      <c r="D62885"/>
    </row>
    <row r="62886" spans="4:4">
      <c r="D62886"/>
    </row>
    <row r="62887" spans="4:4">
      <c r="D62887"/>
    </row>
    <row r="62888" spans="4:4">
      <c r="D62888"/>
    </row>
    <row r="62889" spans="4:4">
      <c r="D62889"/>
    </row>
    <row r="62890" spans="4:4">
      <c r="D62890"/>
    </row>
    <row r="62891" spans="4:4">
      <c r="D62891"/>
    </row>
    <row r="62892" spans="4:4">
      <c r="D62892"/>
    </row>
    <row r="62893" spans="4:4">
      <c r="D62893"/>
    </row>
    <row r="62894" spans="4:4">
      <c r="D62894"/>
    </row>
    <row r="62895" spans="4:4">
      <c r="D62895"/>
    </row>
    <row r="62896" spans="4:4">
      <c r="D62896"/>
    </row>
    <row r="62897" spans="4:4">
      <c r="D62897"/>
    </row>
    <row r="62898" spans="4:4">
      <c r="D62898"/>
    </row>
    <row r="62899" spans="4:4">
      <c r="D62899"/>
    </row>
    <row r="62900" spans="4:4">
      <c r="D62900"/>
    </row>
    <row r="62901" spans="4:4">
      <c r="D62901"/>
    </row>
    <row r="62902" spans="4:4">
      <c r="D62902"/>
    </row>
    <row r="62903" spans="4:4">
      <c r="D62903"/>
    </row>
    <row r="62904" spans="4:4">
      <c r="D62904"/>
    </row>
    <row r="62905" spans="4:4">
      <c r="D62905"/>
    </row>
    <row r="62906" spans="4:4">
      <c r="D62906"/>
    </row>
    <row r="62907" spans="4:4">
      <c r="D62907"/>
    </row>
    <row r="62908" spans="4:4">
      <c r="D62908"/>
    </row>
    <row r="62909" spans="4:4">
      <c r="D62909"/>
    </row>
    <row r="62910" spans="4:4">
      <c r="D62910"/>
    </row>
    <row r="62911" spans="4:4">
      <c r="D62911"/>
    </row>
    <row r="62912" spans="4:4">
      <c r="D62912"/>
    </row>
    <row r="62913" spans="4:4">
      <c r="D62913"/>
    </row>
    <row r="62914" spans="4:4">
      <c r="D62914"/>
    </row>
    <row r="62915" spans="4:4">
      <c r="D62915"/>
    </row>
    <row r="62916" spans="4:4">
      <c r="D62916"/>
    </row>
    <row r="62917" spans="4:4">
      <c r="D62917"/>
    </row>
    <row r="62918" spans="4:4">
      <c r="D62918"/>
    </row>
    <row r="62919" spans="4:4">
      <c r="D62919"/>
    </row>
    <row r="62920" spans="4:4">
      <c r="D62920"/>
    </row>
    <row r="62921" spans="4:4">
      <c r="D62921"/>
    </row>
    <row r="62922" spans="4:4">
      <c r="D62922"/>
    </row>
    <row r="62923" spans="4:4">
      <c r="D62923"/>
    </row>
    <row r="62924" spans="4:4">
      <c r="D62924"/>
    </row>
    <row r="62925" spans="4:4">
      <c r="D62925"/>
    </row>
    <row r="62926" spans="4:4">
      <c r="D62926"/>
    </row>
    <row r="62927" spans="4:4">
      <c r="D62927"/>
    </row>
    <row r="62928" spans="4:4">
      <c r="D62928"/>
    </row>
    <row r="62929" spans="4:4">
      <c r="D62929"/>
    </row>
    <row r="62930" spans="4:4">
      <c r="D62930"/>
    </row>
    <row r="62931" spans="4:4">
      <c r="D62931"/>
    </row>
    <row r="62932" spans="4:4">
      <c r="D62932"/>
    </row>
    <row r="62933" spans="4:4">
      <c r="D62933"/>
    </row>
    <row r="62934" spans="4:4">
      <c r="D62934"/>
    </row>
    <row r="62935" spans="4:4">
      <c r="D62935"/>
    </row>
    <row r="62936" spans="4:4">
      <c r="D62936"/>
    </row>
    <row r="62937" spans="4:4">
      <c r="D62937"/>
    </row>
    <row r="62938" spans="4:4">
      <c r="D62938"/>
    </row>
    <row r="62939" spans="4:4">
      <c r="D62939"/>
    </row>
    <row r="62940" spans="4:4">
      <c r="D62940"/>
    </row>
    <row r="62941" spans="4:4">
      <c r="D62941"/>
    </row>
    <row r="62942" spans="4:4">
      <c r="D62942"/>
    </row>
    <row r="62943" spans="4:4">
      <c r="D62943"/>
    </row>
    <row r="62944" spans="4:4">
      <c r="D62944"/>
    </row>
    <row r="62945" spans="4:4">
      <c r="D62945"/>
    </row>
    <row r="62946" spans="4:4">
      <c r="D62946"/>
    </row>
    <row r="62947" spans="4:4">
      <c r="D62947"/>
    </row>
    <row r="62948" spans="4:4">
      <c r="D62948"/>
    </row>
    <row r="62949" spans="4:4">
      <c r="D62949"/>
    </row>
    <row r="62950" spans="4:4">
      <c r="D62950"/>
    </row>
    <row r="62951" spans="4:4">
      <c r="D62951"/>
    </row>
    <row r="62952" spans="4:4">
      <c r="D62952"/>
    </row>
    <row r="62953" spans="4:4">
      <c r="D62953"/>
    </row>
    <row r="62954" spans="4:4">
      <c r="D62954"/>
    </row>
    <row r="62955" spans="4:4">
      <c r="D62955"/>
    </row>
    <row r="62956" spans="4:4">
      <c r="D62956"/>
    </row>
    <row r="62957" spans="4:4">
      <c r="D62957"/>
    </row>
    <row r="62958" spans="4:4">
      <c r="D62958"/>
    </row>
    <row r="62959" spans="4:4">
      <c r="D62959"/>
    </row>
    <row r="62960" spans="4:4">
      <c r="D62960"/>
    </row>
    <row r="62961" spans="4:4">
      <c r="D62961"/>
    </row>
    <row r="62962" spans="4:4">
      <c r="D62962"/>
    </row>
    <row r="62963" spans="4:4">
      <c r="D62963"/>
    </row>
    <row r="62964" spans="4:4">
      <c r="D62964"/>
    </row>
    <row r="62965" spans="4:4">
      <c r="D62965"/>
    </row>
    <row r="62966" spans="4:4">
      <c r="D62966"/>
    </row>
    <row r="62967" spans="4:4">
      <c r="D62967"/>
    </row>
    <row r="62968" spans="4:4">
      <c r="D62968"/>
    </row>
    <row r="62969" spans="4:4">
      <c r="D62969"/>
    </row>
    <row r="62970" spans="4:4">
      <c r="D62970"/>
    </row>
    <row r="62971" spans="4:4">
      <c r="D62971"/>
    </row>
    <row r="62972" spans="4:4">
      <c r="D62972"/>
    </row>
    <row r="62973" spans="4:4">
      <c r="D62973"/>
    </row>
    <row r="62974" spans="4:4">
      <c r="D62974"/>
    </row>
    <row r="62975" spans="4:4">
      <c r="D62975"/>
    </row>
    <row r="62976" spans="4:4">
      <c r="D62976"/>
    </row>
    <row r="62977" spans="4:4">
      <c r="D62977"/>
    </row>
    <row r="62978" spans="4:4">
      <c r="D62978"/>
    </row>
    <row r="62979" spans="4:4">
      <c r="D62979"/>
    </row>
    <row r="62980" spans="4:4">
      <c r="D62980"/>
    </row>
    <row r="62981" spans="4:4">
      <c r="D62981"/>
    </row>
    <row r="62982" spans="4:4">
      <c r="D62982"/>
    </row>
    <row r="62983" spans="4:4">
      <c r="D62983"/>
    </row>
    <row r="62984" spans="4:4">
      <c r="D62984"/>
    </row>
    <row r="62985" spans="4:4">
      <c r="D62985"/>
    </row>
    <row r="62986" spans="4:4">
      <c r="D62986"/>
    </row>
    <row r="62987" spans="4:4">
      <c r="D62987"/>
    </row>
    <row r="62988" spans="4:4">
      <c r="D62988"/>
    </row>
    <row r="62989" spans="4:4">
      <c r="D62989"/>
    </row>
    <row r="62990" spans="4:4">
      <c r="D62990"/>
    </row>
    <row r="62991" spans="4:4">
      <c r="D62991"/>
    </row>
    <row r="62992" spans="4:4">
      <c r="D62992"/>
    </row>
    <row r="62993" spans="4:4">
      <c r="D62993"/>
    </row>
    <row r="62994" spans="4:4">
      <c r="D62994"/>
    </row>
    <row r="62995" spans="4:4">
      <c r="D62995"/>
    </row>
    <row r="62996" spans="4:4">
      <c r="D62996"/>
    </row>
    <row r="62997" spans="4:4">
      <c r="D62997"/>
    </row>
    <row r="62998" spans="4:4">
      <c r="D62998"/>
    </row>
    <row r="62999" spans="4:4">
      <c r="D62999"/>
    </row>
    <row r="63000" spans="4:4">
      <c r="D63000"/>
    </row>
    <row r="63001" spans="4:4">
      <c r="D63001"/>
    </row>
    <row r="63002" spans="4:4">
      <c r="D63002"/>
    </row>
    <row r="63003" spans="4:4">
      <c r="D63003"/>
    </row>
    <row r="63004" spans="4:4">
      <c r="D63004"/>
    </row>
    <row r="63005" spans="4:4">
      <c r="D63005"/>
    </row>
    <row r="63006" spans="4:4">
      <c r="D63006"/>
    </row>
    <row r="63007" spans="4:4">
      <c r="D63007"/>
    </row>
    <row r="63008" spans="4:4">
      <c r="D63008"/>
    </row>
    <row r="63009" spans="4:4">
      <c r="D63009"/>
    </row>
    <row r="63010" spans="4:4">
      <c r="D63010"/>
    </row>
    <row r="63011" spans="4:4">
      <c r="D63011"/>
    </row>
    <row r="63012" spans="4:4">
      <c r="D63012"/>
    </row>
    <row r="63013" spans="4:4">
      <c r="D63013"/>
    </row>
    <row r="63014" spans="4:4">
      <c r="D63014"/>
    </row>
    <row r="63015" spans="4:4">
      <c r="D63015"/>
    </row>
    <row r="63016" spans="4:4">
      <c r="D63016"/>
    </row>
    <row r="63017" spans="4:4">
      <c r="D63017"/>
    </row>
    <row r="63018" spans="4:4">
      <c r="D63018"/>
    </row>
    <row r="63019" spans="4:4">
      <c r="D63019"/>
    </row>
    <row r="63020" spans="4:4">
      <c r="D63020"/>
    </row>
    <row r="63021" spans="4:4">
      <c r="D63021"/>
    </row>
    <row r="63022" spans="4:4">
      <c r="D63022"/>
    </row>
    <row r="63023" spans="4:4">
      <c r="D63023"/>
    </row>
    <row r="63024" spans="4:4">
      <c r="D63024"/>
    </row>
    <row r="63025" spans="4:4">
      <c r="D63025"/>
    </row>
    <row r="63026" spans="4:4">
      <c r="D63026"/>
    </row>
    <row r="63027" spans="4:4">
      <c r="D63027"/>
    </row>
    <row r="63028" spans="4:4">
      <c r="D63028"/>
    </row>
    <row r="63029" spans="4:4">
      <c r="D63029"/>
    </row>
    <row r="63030" spans="4:4">
      <c r="D63030"/>
    </row>
    <row r="63031" spans="4:4">
      <c r="D63031"/>
    </row>
    <row r="63032" spans="4:4">
      <c r="D63032"/>
    </row>
    <row r="63033" spans="4:4">
      <c r="D63033"/>
    </row>
    <row r="63034" spans="4:4">
      <c r="D63034"/>
    </row>
    <row r="63035" spans="4:4">
      <c r="D63035"/>
    </row>
    <row r="63036" spans="4:4">
      <c r="D63036"/>
    </row>
    <row r="63037" spans="4:4">
      <c r="D63037"/>
    </row>
    <row r="63038" spans="4:4">
      <c r="D63038"/>
    </row>
    <row r="63039" spans="4:4">
      <c r="D63039"/>
    </row>
    <row r="63040" spans="4:4">
      <c r="D63040"/>
    </row>
    <row r="63041" spans="4:4">
      <c r="D63041"/>
    </row>
    <row r="63042" spans="4:4">
      <c r="D63042"/>
    </row>
    <row r="63043" spans="4:4">
      <c r="D63043"/>
    </row>
    <row r="63044" spans="4:4">
      <c r="D63044"/>
    </row>
    <row r="63045" spans="4:4">
      <c r="D63045"/>
    </row>
    <row r="63046" spans="4:4">
      <c r="D63046"/>
    </row>
    <row r="63047" spans="4:4">
      <c r="D63047"/>
    </row>
    <row r="63048" spans="4:4">
      <c r="D63048"/>
    </row>
    <row r="63049" spans="4:4">
      <c r="D63049"/>
    </row>
    <row r="63050" spans="4:4">
      <c r="D63050"/>
    </row>
    <row r="63051" spans="4:4">
      <c r="D63051"/>
    </row>
    <row r="63052" spans="4:4">
      <c r="D63052"/>
    </row>
    <row r="63053" spans="4:4">
      <c r="D63053"/>
    </row>
    <row r="63054" spans="4:4">
      <c r="D63054"/>
    </row>
    <row r="63055" spans="4:4">
      <c r="D63055"/>
    </row>
    <row r="63056" spans="4:4">
      <c r="D63056"/>
    </row>
    <row r="63057" spans="4:4">
      <c r="D63057"/>
    </row>
    <row r="63058" spans="4:4">
      <c r="D63058"/>
    </row>
    <row r="63059" spans="4:4">
      <c r="D63059"/>
    </row>
    <row r="63060" spans="4:4">
      <c r="D63060"/>
    </row>
    <row r="63061" spans="4:4">
      <c r="D63061"/>
    </row>
    <row r="63062" spans="4:4">
      <c r="D63062"/>
    </row>
    <row r="63063" spans="4:4">
      <c r="D63063"/>
    </row>
    <row r="63064" spans="4:4">
      <c r="D63064"/>
    </row>
    <row r="63065" spans="4:4">
      <c r="D63065"/>
    </row>
    <row r="63066" spans="4:4">
      <c r="D63066"/>
    </row>
    <row r="63067" spans="4:4">
      <c r="D63067"/>
    </row>
    <row r="63068" spans="4:4">
      <c r="D63068"/>
    </row>
    <row r="63069" spans="4:4">
      <c r="D63069"/>
    </row>
    <row r="63070" spans="4:4">
      <c r="D63070"/>
    </row>
    <row r="63071" spans="4:4">
      <c r="D63071"/>
    </row>
    <row r="63072" spans="4:4">
      <c r="D63072"/>
    </row>
    <row r="63073" spans="4:4">
      <c r="D63073"/>
    </row>
    <row r="63074" spans="4:4">
      <c r="D63074"/>
    </row>
    <row r="63075" spans="4:4">
      <c r="D63075"/>
    </row>
    <row r="63076" spans="4:4">
      <c r="D63076"/>
    </row>
    <row r="63077" spans="4:4">
      <c r="D63077"/>
    </row>
    <row r="63078" spans="4:4">
      <c r="D63078"/>
    </row>
    <row r="63079" spans="4:4">
      <c r="D63079"/>
    </row>
    <row r="63080" spans="4:4">
      <c r="D63080"/>
    </row>
    <row r="63081" spans="4:4">
      <c r="D63081"/>
    </row>
    <row r="63082" spans="4:4">
      <c r="D63082"/>
    </row>
    <row r="63083" spans="4:4">
      <c r="D63083"/>
    </row>
    <row r="63084" spans="4:4">
      <c r="D63084"/>
    </row>
    <row r="63085" spans="4:4">
      <c r="D63085"/>
    </row>
    <row r="63086" spans="4:4">
      <c r="D63086"/>
    </row>
    <row r="63087" spans="4:4">
      <c r="D63087"/>
    </row>
    <row r="63088" spans="4:4">
      <c r="D63088"/>
    </row>
    <row r="63089" spans="4:4">
      <c r="D63089"/>
    </row>
    <row r="63090" spans="4:4">
      <c r="D63090"/>
    </row>
    <row r="63091" spans="4:4">
      <c r="D63091"/>
    </row>
    <row r="63092" spans="4:4">
      <c r="D63092"/>
    </row>
    <row r="63093" spans="4:4">
      <c r="D63093"/>
    </row>
    <row r="63094" spans="4:4">
      <c r="D63094"/>
    </row>
    <row r="63095" spans="4:4">
      <c r="D63095"/>
    </row>
    <row r="63096" spans="4:4">
      <c r="D63096"/>
    </row>
    <row r="63097" spans="4:4">
      <c r="D63097"/>
    </row>
    <row r="63098" spans="4:4">
      <c r="D63098"/>
    </row>
    <row r="63099" spans="4:4">
      <c r="D63099"/>
    </row>
    <row r="63100" spans="4:4">
      <c r="D63100"/>
    </row>
    <row r="63101" spans="4:4">
      <c r="D63101"/>
    </row>
    <row r="63102" spans="4:4">
      <c r="D63102"/>
    </row>
    <row r="63103" spans="4:4">
      <c r="D63103"/>
    </row>
    <row r="63104" spans="4:4">
      <c r="D63104"/>
    </row>
    <row r="63105" spans="4:4">
      <c r="D63105"/>
    </row>
    <row r="63106" spans="4:4">
      <c r="D63106"/>
    </row>
    <row r="63107" spans="4:4">
      <c r="D63107"/>
    </row>
    <row r="63108" spans="4:4">
      <c r="D63108"/>
    </row>
    <row r="63109" spans="4:4">
      <c r="D63109"/>
    </row>
    <row r="63110" spans="4:4">
      <c r="D63110"/>
    </row>
    <row r="63111" spans="4:4">
      <c r="D63111"/>
    </row>
    <row r="63112" spans="4:4">
      <c r="D63112"/>
    </row>
    <row r="63113" spans="4:4">
      <c r="D63113"/>
    </row>
    <row r="63114" spans="4:4">
      <c r="D63114"/>
    </row>
    <row r="63115" spans="4:4">
      <c r="D63115"/>
    </row>
    <row r="63116" spans="4:4">
      <c r="D63116"/>
    </row>
    <row r="63117" spans="4:4">
      <c r="D63117"/>
    </row>
    <row r="63118" spans="4:4">
      <c r="D63118"/>
    </row>
    <row r="63119" spans="4:4">
      <c r="D63119"/>
    </row>
    <row r="63120" spans="4:4">
      <c r="D63120"/>
    </row>
    <row r="63121" spans="4:4">
      <c r="D63121"/>
    </row>
    <row r="63122" spans="4:4">
      <c r="D63122"/>
    </row>
    <row r="63123" spans="4:4">
      <c r="D63123"/>
    </row>
    <row r="63124" spans="4:4">
      <c r="D63124"/>
    </row>
    <row r="63125" spans="4:4">
      <c r="D63125"/>
    </row>
    <row r="63126" spans="4:4">
      <c r="D63126"/>
    </row>
    <row r="63127" spans="4:4">
      <c r="D63127"/>
    </row>
    <row r="63128" spans="4:4">
      <c r="D63128"/>
    </row>
    <row r="63129" spans="4:4">
      <c r="D63129"/>
    </row>
    <row r="63130" spans="4:4">
      <c r="D63130"/>
    </row>
    <row r="63131" spans="4:4">
      <c r="D63131"/>
    </row>
    <row r="63132" spans="4:4">
      <c r="D63132"/>
    </row>
    <row r="63133" spans="4:4">
      <c r="D63133"/>
    </row>
    <row r="63134" spans="4:4">
      <c r="D63134"/>
    </row>
    <row r="63135" spans="4:4">
      <c r="D63135"/>
    </row>
    <row r="63136" spans="4:4">
      <c r="D63136"/>
    </row>
    <row r="63137" spans="4:4">
      <c r="D63137"/>
    </row>
    <row r="63138" spans="4:4">
      <c r="D63138"/>
    </row>
    <row r="63139" spans="4:4">
      <c r="D63139"/>
    </row>
    <row r="63140" spans="4:4">
      <c r="D63140"/>
    </row>
    <row r="63141" spans="4:4">
      <c r="D63141"/>
    </row>
    <row r="63142" spans="4:4">
      <c r="D63142"/>
    </row>
    <row r="63143" spans="4:4">
      <c r="D63143"/>
    </row>
    <row r="63144" spans="4:4">
      <c r="D63144"/>
    </row>
    <row r="63145" spans="4:4">
      <c r="D63145"/>
    </row>
    <row r="63146" spans="4:4">
      <c r="D63146"/>
    </row>
    <row r="63147" spans="4:4">
      <c r="D63147"/>
    </row>
    <row r="63148" spans="4:4">
      <c r="D63148"/>
    </row>
    <row r="63149" spans="4:4">
      <c r="D63149"/>
    </row>
    <row r="63150" spans="4:4">
      <c r="D63150"/>
    </row>
    <row r="63151" spans="4:4">
      <c r="D63151"/>
    </row>
    <row r="63152" spans="4:4">
      <c r="D63152"/>
    </row>
    <row r="63153" spans="4:4">
      <c r="D63153"/>
    </row>
    <row r="63154" spans="4:4">
      <c r="D63154"/>
    </row>
    <row r="63155" spans="4:4">
      <c r="D63155"/>
    </row>
    <row r="63156" spans="4:4">
      <c r="D63156"/>
    </row>
    <row r="63157" spans="4:4">
      <c r="D63157"/>
    </row>
    <row r="63158" spans="4:4">
      <c r="D63158"/>
    </row>
    <row r="63159" spans="4:4">
      <c r="D63159"/>
    </row>
    <row r="63160" spans="4:4">
      <c r="D63160"/>
    </row>
    <row r="63161" spans="4:4">
      <c r="D63161"/>
    </row>
    <row r="63162" spans="4:4">
      <c r="D63162"/>
    </row>
    <row r="63163" spans="4:4">
      <c r="D63163"/>
    </row>
    <row r="63164" spans="4:4">
      <c r="D63164"/>
    </row>
    <row r="63165" spans="4:4">
      <c r="D63165"/>
    </row>
    <row r="63166" spans="4:4">
      <c r="D63166"/>
    </row>
    <row r="63167" spans="4:4">
      <c r="D63167"/>
    </row>
    <row r="63168" spans="4:4">
      <c r="D63168"/>
    </row>
    <row r="63169" spans="4:4">
      <c r="D63169"/>
    </row>
    <row r="63170" spans="4:4">
      <c r="D63170"/>
    </row>
    <row r="63171" spans="4:4">
      <c r="D63171"/>
    </row>
    <row r="63172" spans="4:4">
      <c r="D63172"/>
    </row>
    <row r="63173" spans="4:4">
      <c r="D63173"/>
    </row>
    <row r="63174" spans="4:4">
      <c r="D63174"/>
    </row>
    <row r="63175" spans="4:4">
      <c r="D63175"/>
    </row>
    <row r="63176" spans="4:4">
      <c r="D63176"/>
    </row>
    <row r="63177" spans="4:4">
      <c r="D63177"/>
    </row>
    <row r="63178" spans="4:4">
      <c r="D63178"/>
    </row>
    <row r="63179" spans="4:4">
      <c r="D63179"/>
    </row>
    <row r="63180" spans="4:4">
      <c r="D63180"/>
    </row>
    <row r="63181" spans="4:4">
      <c r="D63181"/>
    </row>
    <row r="63182" spans="4:4">
      <c r="D63182"/>
    </row>
    <row r="63183" spans="4:4">
      <c r="D63183"/>
    </row>
    <row r="63184" spans="4:4">
      <c r="D63184"/>
    </row>
    <row r="63185" spans="4:4">
      <c r="D63185"/>
    </row>
    <row r="63186" spans="4:4">
      <c r="D63186"/>
    </row>
    <row r="63187" spans="4:4">
      <c r="D63187"/>
    </row>
    <row r="63188" spans="4:4">
      <c r="D63188"/>
    </row>
    <row r="63189" spans="4:4">
      <c r="D63189"/>
    </row>
    <row r="63190" spans="4:4">
      <c r="D63190"/>
    </row>
    <row r="63191" spans="4:4">
      <c r="D63191"/>
    </row>
    <row r="63192" spans="4:4">
      <c r="D63192"/>
    </row>
    <row r="63193" spans="4:4">
      <c r="D63193"/>
    </row>
    <row r="63194" spans="4:4">
      <c r="D63194"/>
    </row>
    <row r="63195" spans="4:4">
      <c r="D63195"/>
    </row>
    <row r="63196" spans="4:4">
      <c r="D63196"/>
    </row>
    <row r="63197" spans="4:4">
      <c r="D63197"/>
    </row>
    <row r="63198" spans="4:4">
      <c r="D63198"/>
    </row>
    <row r="63199" spans="4:4">
      <c r="D63199"/>
    </row>
    <row r="63200" spans="4:4">
      <c r="D63200"/>
    </row>
    <row r="63201" spans="4:4">
      <c r="D63201"/>
    </row>
    <row r="63202" spans="4:4">
      <c r="D63202"/>
    </row>
    <row r="63203" spans="4:4">
      <c r="D63203"/>
    </row>
    <row r="63204" spans="4:4">
      <c r="D63204"/>
    </row>
    <row r="63205" spans="4:4">
      <c r="D63205"/>
    </row>
    <row r="63206" spans="4:4">
      <c r="D63206"/>
    </row>
    <row r="63207" spans="4:4">
      <c r="D63207"/>
    </row>
    <row r="63208" spans="4:4">
      <c r="D63208"/>
    </row>
    <row r="63209" spans="4:4">
      <c r="D63209"/>
    </row>
    <row r="63210" spans="4:4">
      <c r="D63210"/>
    </row>
    <row r="63211" spans="4:4">
      <c r="D63211"/>
    </row>
    <row r="63212" spans="4:4">
      <c r="D63212"/>
    </row>
    <row r="63213" spans="4:4">
      <c r="D63213"/>
    </row>
    <row r="63214" spans="4:4">
      <c r="D63214"/>
    </row>
    <row r="63215" spans="4:4">
      <c r="D63215"/>
    </row>
    <row r="63216" spans="4:4">
      <c r="D63216"/>
    </row>
    <row r="63217" spans="4:4">
      <c r="D63217"/>
    </row>
    <row r="63218" spans="4:4">
      <c r="D63218"/>
    </row>
    <row r="63219" spans="4:4">
      <c r="D63219"/>
    </row>
    <row r="63220" spans="4:4">
      <c r="D63220"/>
    </row>
    <row r="63221" spans="4:4">
      <c r="D63221"/>
    </row>
    <row r="63222" spans="4:4">
      <c r="D63222"/>
    </row>
    <row r="63223" spans="4:4">
      <c r="D63223"/>
    </row>
    <row r="63224" spans="4:4">
      <c r="D63224"/>
    </row>
    <row r="63225" spans="4:4">
      <c r="D63225"/>
    </row>
    <row r="63226" spans="4:4">
      <c r="D63226"/>
    </row>
    <row r="63227" spans="4:4">
      <c r="D63227"/>
    </row>
    <row r="63228" spans="4:4">
      <c r="D63228"/>
    </row>
    <row r="63229" spans="4:4">
      <c r="D63229"/>
    </row>
    <row r="63230" spans="4:4">
      <c r="D63230"/>
    </row>
    <row r="63231" spans="4:4">
      <c r="D63231"/>
    </row>
    <row r="63232" spans="4:4">
      <c r="D63232"/>
    </row>
    <row r="63233" spans="4:4">
      <c r="D63233"/>
    </row>
    <row r="63234" spans="4:4">
      <c r="D63234"/>
    </row>
    <row r="63235" spans="4:4">
      <c r="D63235"/>
    </row>
    <row r="63236" spans="4:4">
      <c r="D63236"/>
    </row>
    <row r="63237" spans="4:4">
      <c r="D63237"/>
    </row>
    <row r="63238" spans="4:4">
      <c r="D63238"/>
    </row>
    <row r="63239" spans="4:4">
      <c r="D63239"/>
    </row>
    <row r="63240" spans="4:4">
      <c r="D63240"/>
    </row>
    <row r="63241" spans="4:4">
      <c r="D63241"/>
    </row>
    <row r="63242" spans="4:4">
      <c r="D63242"/>
    </row>
    <row r="63243" spans="4:4">
      <c r="D63243"/>
    </row>
    <row r="63244" spans="4:4">
      <c r="D63244"/>
    </row>
    <row r="63245" spans="4:4">
      <c r="D63245"/>
    </row>
    <row r="63246" spans="4:4">
      <c r="D63246"/>
    </row>
    <row r="63247" spans="4:4">
      <c r="D63247"/>
    </row>
    <row r="63248" spans="4:4">
      <c r="D63248"/>
    </row>
    <row r="63249" spans="4:4">
      <c r="D63249"/>
    </row>
    <row r="63250" spans="4:4">
      <c r="D63250"/>
    </row>
    <row r="63251" spans="4:4">
      <c r="D63251"/>
    </row>
    <row r="63252" spans="4:4">
      <c r="D63252"/>
    </row>
    <row r="63253" spans="4:4">
      <c r="D63253"/>
    </row>
    <row r="63254" spans="4:4">
      <c r="D63254"/>
    </row>
    <row r="63255" spans="4:4">
      <c r="D63255"/>
    </row>
    <row r="63256" spans="4:4">
      <c r="D63256"/>
    </row>
    <row r="63257" spans="4:4">
      <c r="D63257"/>
    </row>
    <row r="63258" spans="4:4">
      <c r="D63258"/>
    </row>
    <row r="63259" spans="4:4">
      <c r="D63259"/>
    </row>
    <row r="63260" spans="4:4">
      <c r="D63260"/>
    </row>
    <row r="63261" spans="4:4">
      <c r="D63261"/>
    </row>
    <row r="63262" spans="4:4">
      <c r="D63262"/>
    </row>
    <row r="63263" spans="4:4">
      <c r="D63263"/>
    </row>
    <row r="63264" spans="4:4">
      <c r="D63264"/>
    </row>
    <row r="63265" spans="4:4">
      <c r="D63265"/>
    </row>
    <row r="63266" spans="4:4">
      <c r="D63266"/>
    </row>
    <row r="63267" spans="4:4">
      <c r="D63267"/>
    </row>
    <row r="63268" spans="4:4">
      <c r="D63268"/>
    </row>
    <row r="63269" spans="4:4">
      <c r="D63269"/>
    </row>
    <row r="63270" spans="4:4">
      <c r="D63270"/>
    </row>
    <row r="63271" spans="4:4">
      <c r="D63271"/>
    </row>
    <row r="63272" spans="4:4">
      <c r="D63272"/>
    </row>
    <row r="63273" spans="4:4">
      <c r="D63273"/>
    </row>
    <row r="63274" spans="4:4">
      <c r="D63274"/>
    </row>
    <row r="63275" spans="4:4">
      <c r="D63275"/>
    </row>
    <row r="63276" spans="4:4">
      <c r="D63276"/>
    </row>
    <row r="63277" spans="4:4">
      <c r="D63277"/>
    </row>
    <row r="63278" spans="4:4">
      <c r="D63278"/>
    </row>
    <row r="63279" spans="4:4">
      <c r="D63279"/>
    </row>
    <row r="63280" spans="4:4">
      <c r="D63280"/>
    </row>
    <row r="63281" spans="4:4">
      <c r="D63281"/>
    </row>
    <row r="63282" spans="4:4">
      <c r="D63282"/>
    </row>
    <row r="63283" spans="4:4">
      <c r="D63283"/>
    </row>
    <row r="63284" spans="4:4">
      <c r="D63284"/>
    </row>
    <row r="63285" spans="4:4">
      <c r="D63285"/>
    </row>
    <row r="63286" spans="4:4">
      <c r="D63286"/>
    </row>
    <row r="63287" spans="4:4">
      <c r="D63287"/>
    </row>
    <row r="63288" spans="4:4">
      <c r="D63288"/>
    </row>
    <row r="63289" spans="4:4">
      <c r="D63289"/>
    </row>
    <row r="63290" spans="4:4">
      <c r="D63290"/>
    </row>
    <row r="63291" spans="4:4">
      <c r="D63291"/>
    </row>
    <row r="63292" spans="4:4">
      <c r="D63292"/>
    </row>
    <row r="63293" spans="4:4">
      <c r="D63293"/>
    </row>
    <row r="63294" spans="4:4">
      <c r="D63294"/>
    </row>
    <row r="63295" spans="4:4">
      <c r="D63295"/>
    </row>
    <row r="63296" spans="4:4">
      <c r="D63296"/>
    </row>
    <row r="63297" spans="4:4">
      <c r="D63297"/>
    </row>
    <row r="63298" spans="4:4">
      <c r="D63298"/>
    </row>
    <row r="63299" spans="4:4">
      <c r="D63299"/>
    </row>
    <row r="63300" spans="4:4">
      <c r="D63300"/>
    </row>
    <row r="63301" spans="4:4">
      <c r="D63301"/>
    </row>
    <row r="63302" spans="4:4">
      <c r="D63302"/>
    </row>
    <row r="63303" spans="4:4">
      <c r="D63303"/>
    </row>
    <row r="63304" spans="4:4">
      <c r="D63304"/>
    </row>
    <row r="63305" spans="4:4">
      <c r="D63305"/>
    </row>
    <row r="63306" spans="4:4">
      <c r="D63306"/>
    </row>
    <row r="63307" spans="4:4">
      <c r="D63307"/>
    </row>
    <row r="63308" spans="4:4">
      <c r="D63308"/>
    </row>
    <row r="63309" spans="4:4">
      <c r="D63309"/>
    </row>
    <row r="63310" spans="4:4">
      <c r="D63310"/>
    </row>
    <row r="63311" spans="4:4">
      <c r="D63311"/>
    </row>
    <row r="63312" spans="4:4">
      <c r="D63312"/>
    </row>
    <row r="63313" spans="4:4">
      <c r="D63313"/>
    </row>
    <row r="63314" spans="4:4">
      <c r="D63314"/>
    </row>
    <row r="63315" spans="4:4">
      <c r="D63315"/>
    </row>
    <row r="63316" spans="4:4">
      <c r="D63316"/>
    </row>
    <row r="63317" spans="4:4">
      <c r="D63317"/>
    </row>
    <row r="63318" spans="4:4">
      <c r="D63318"/>
    </row>
    <row r="63319" spans="4:4">
      <c r="D63319"/>
    </row>
    <row r="63320" spans="4:4">
      <c r="D63320"/>
    </row>
    <row r="63321" spans="4:4">
      <c r="D63321"/>
    </row>
    <row r="63322" spans="4:4">
      <c r="D63322"/>
    </row>
    <row r="63323" spans="4:4">
      <c r="D63323"/>
    </row>
    <row r="63324" spans="4:4">
      <c r="D63324"/>
    </row>
    <row r="63325" spans="4:4">
      <c r="D63325"/>
    </row>
    <row r="63326" spans="4:4">
      <c r="D63326"/>
    </row>
    <row r="63327" spans="4:4">
      <c r="D63327"/>
    </row>
    <row r="63328" spans="4:4">
      <c r="D63328"/>
    </row>
    <row r="63329" spans="4:4">
      <c r="D63329"/>
    </row>
    <row r="63330" spans="4:4">
      <c r="D63330"/>
    </row>
    <row r="63331" spans="4:4">
      <c r="D63331"/>
    </row>
    <row r="63332" spans="4:4">
      <c r="D63332"/>
    </row>
    <row r="63333" spans="4:4">
      <c r="D63333"/>
    </row>
    <row r="63334" spans="4:4">
      <c r="D63334"/>
    </row>
    <row r="63335" spans="4:4">
      <c r="D63335"/>
    </row>
    <row r="63336" spans="4:4">
      <c r="D63336"/>
    </row>
    <row r="63337" spans="4:4">
      <c r="D63337"/>
    </row>
    <row r="63338" spans="4:4">
      <c r="D63338"/>
    </row>
    <row r="63339" spans="4:4">
      <c r="D63339"/>
    </row>
    <row r="63340" spans="4:4">
      <c r="D63340"/>
    </row>
    <row r="63341" spans="4:4">
      <c r="D63341"/>
    </row>
    <row r="63342" spans="4:4">
      <c r="D63342"/>
    </row>
    <row r="63343" spans="4:4">
      <c r="D63343"/>
    </row>
    <row r="63344" spans="4:4">
      <c r="D63344"/>
    </row>
    <row r="63345" spans="4:4">
      <c r="D63345"/>
    </row>
    <row r="63346" spans="4:4">
      <c r="D63346"/>
    </row>
    <row r="63347" spans="4:4">
      <c r="D63347"/>
    </row>
    <row r="63348" spans="4:4">
      <c r="D63348"/>
    </row>
    <row r="63349" spans="4:4">
      <c r="D63349"/>
    </row>
    <row r="63350" spans="4:4">
      <c r="D63350"/>
    </row>
    <row r="63351" spans="4:4">
      <c r="D63351"/>
    </row>
    <row r="63352" spans="4:4">
      <c r="D63352"/>
    </row>
    <row r="63353" spans="4:4">
      <c r="D63353"/>
    </row>
    <row r="63354" spans="4:4">
      <c r="D63354"/>
    </row>
    <row r="63355" spans="4:4">
      <c r="D63355"/>
    </row>
    <row r="63356" spans="4:4">
      <c r="D63356"/>
    </row>
    <row r="63357" spans="4:4">
      <c r="D63357"/>
    </row>
    <row r="63358" spans="4:4">
      <c r="D63358"/>
    </row>
    <row r="63359" spans="4:4">
      <c r="D63359"/>
    </row>
    <row r="63360" spans="4:4">
      <c r="D63360"/>
    </row>
    <row r="63361" spans="4:4">
      <c r="D63361"/>
    </row>
    <row r="63362" spans="4:4">
      <c r="D63362"/>
    </row>
    <row r="63363" spans="4:4">
      <c r="D63363"/>
    </row>
    <row r="63364" spans="4:4">
      <c r="D63364"/>
    </row>
    <row r="63365" spans="4:4">
      <c r="D63365"/>
    </row>
    <row r="63366" spans="4:4">
      <c r="D63366"/>
    </row>
    <row r="63367" spans="4:4">
      <c r="D63367"/>
    </row>
    <row r="63368" spans="4:4">
      <c r="D63368"/>
    </row>
    <row r="63369" spans="4:4">
      <c r="D63369"/>
    </row>
    <row r="63370" spans="4:4">
      <c r="D63370"/>
    </row>
    <row r="63371" spans="4:4">
      <c r="D63371"/>
    </row>
    <row r="63372" spans="4:4">
      <c r="D63372"/>
    </row>
    <row r="63373" spans="4:4">
      <c r="D63373"/>
    </row>
    <row r="63374" spans="4:4">
      <c r="D63374"/>
    </row>
    <row r="63375" spans="4:4">
      <c r="D63375"/>
    </row>
    <row r="63376" spans="4:4">
      <c r="D63376"/>
    </row>
    <row r="63377" spans="4:4">
      <c r="D63377"/>
    </row>
    <row r="63378" spans="4:4">
      <c r="D63378"/>
    </row>
    <row r="63379" spans="4:4">
      <c r="D63379"/>
    </row>
    <row r="63380" spans="4:4">
      <c r="D63380"/>
    </row>
    <row r="63381" spans="4:4">
      <c r="D63381"/>
    </row>
    <row r="63382" spans="4:4">
      <c r="D63382"/>
    </row>
    <row r="63383" spans="4:4">
      <c r="D63383"/>
    </row>
    <row r="63384" spans="4:4">
      <c r="D63384"/>
    </row>
    <row r="63385" spans="4:4">
      <c r="D63385"/>
    </row>
    <row r="63386" spans="4:4">
      <c r="D63386"/>
    </row>
    <row r="63387" spans="4:4">
      <c r="D63387"/>
    </row>
    <row r="63388" spans="4:4">
      <c r="D63388"/>
    </row>
    <row r="63389" spans="4:4">
      <c r="D63389"/>
    </row>
    <row r="63390" spans="4:4">
      <c r="D63390"/>
    </row>
    <row r="63391" spans="4:4">
      <c r="D63391"/>
    </row>
    <row r="63392" spans="4:4">
      <c r="D63392"/>
    </row>
    <row r="63393" spans="4:4">
      <c r="D63393"/>
    </row>
    <row r="63394" spans="4:4">
      <c r="D63394"/>
    </row>
    <row r="63395" spans="4:4">
      <c r="D63395"/>
    </row>
    <row r="63396" spans="4:4">
      <c r="D63396"/>
    </row>
    <row r="63397" spans="4:4">
      <c r="D63397"/>
    </row>
    <row r="63398" spans="4:4">
      <c r="D63398"/>
    </row>
    <row r="63399" spans="4:4">
      <c r="D63399"/>
    </row>
    <row r="63400" spans="4:4">
      <c r="D63400"/>
    </row>
    <row r="63401" spans="4:4">
      <c r="D63401"/>
    </row>
    <row r="63402" spans="4:4">
      <c r="D63402"/>
    </row>
    <row r="63403" spans="4:4">
      <c r="D63403"/>
    </row>
    <row r="63404" spans="4:4">
      <c r="D63404"/>
    </row>
    <row r="63405" spans="4:4">
      <c r="D63405"/>
    </row>
    <row r="63406" spans="4:4">
      <c r="D63406"/>
    </row>
    <row r="63407" spans="4:4">
      <c r="D63407"/>
    </row>
    <row r="63408" spans="4:4">
      <c r="D63408"/>
    </row>
    <row r="63409" spans="4:4">
      <c r="D63409"/>
    </row>
    <row r="63410" spans="4:4">
      <c r="D63410"/>
    </row>
    <row r="63411" spans="4:4">
      <c r="D63411"/>
    </row>
    <row r="63412" spans="4:4">
      <c r="D63412"/>
    </row>
    <row r="63413" spans="4:4">
      <c r="D63413"/>
    </row>
    <row r="63414" spans="4:4">
      <c r="D63414"/>
    </row>
    <row r="63415" spans="4:4">
      <c r="D63415"/>
    </row>
    <row r="63416" spans="4:4">
      <c r="D63416"/>
    </row>
    <row r="63417" spans="4:4">
      <c r="D63417"/>
    </row>
    <row r="63418" spans="4:4">
      <c r="D63418"/>
    </row>
    <row r="63419" spans="4:4">
      <c r="D63419"/>
    </row>
    <row r="63420" spans="4:4">
      <c r="D63420"/>
    </row>
    <row r="63421" spans="4:4">
      <c r="D63421"/>
    </row>
    <row r="63422" spans="4:4">
      <c r="D63422"/>
    </row>
    <row r="63423" spans="4:4">
      <c r="D63423"/>
    </row>
    <row r="63424" spans="4:4">
      <c r="D63424"/>
    </row>
    <row r="63425" spans="4:4">
      <c r="D63425"/>
    </row>
    <row r="63426" spans="4:4">
      <c r="D63426"/>
    </row>
    <row r="63427" spans="4:4">
      <c r="D63427"/>
    </row>
    <row r="63428" spans="4:4">
      <c r="D63428"/>
    </row>
    <row r="63429" spans="4:4">
      <c r="D63429"/>
    </row>
    <row r="63430" spans="4:4">
      <c r="D63430"/>
    </row>
    <row r="63431" spans="4:4">
      <c r="D63431"/>
    </row>
    <row r="63432" spans="4:4">
      <c r="D63432"/>
    </row>
    <row r="63433" spans="4:4">
      <c r="D63433"/>
    </row>
    <row r="63434" spans="4:4">
      <c r="D63434"/>
    </row>
    <row r="63435" spans="4:4">
      <c r="D63435"/>
    </row>
    <row r="63436" spans="4:4">
      <c r="D63436"/>
    </row>
    <row r="63437" spans="4:4">
      <c r="D63437"/>
    </row>
    <row r="63438" spans="4:4">
      <c r="D63438"/>
    </row>
    <row r="63439" spans="4:4">
      <c r="D63439"/>
    </row>
    <row r="63440" spans="4:4">
      <c r="D63440"/>
    </row>
    <row r="63441" spans="4:4">
      <c r="D63441"/>
    </row>
    <row r="63442" spans="4:4">
      <c r="D63442"/>
    </row>
    <row r="63443" spans="4:4">
      <c r="D63443"/>
    </row>
    <row r="63444" spans="4:4">
      <c r="D63444"/>
    </row>
    <row r="63445" spans="4:4">
      <c r="D63445"/>
    </row>
    <row r="63446" spans="4:4">
      <c r="D63446"/>
    </row>
    <row r="63447" spans="4:4">
      <c r="D63447"/>
    </row>
    <row r="63448" spans="4:4">
      <c r="D63448"/>
    </row>
    <row r="63449" spans="4:4">
      <c r="D63449"/>
    </row>
    <row r="63450" spans="4:4">
      <c r="D63450"/>
    </row>
    <row r="63451" spans="4:4">
      <c r="D63451"/>
    </row>
    <row r="63452" spans="4:4">
      <c r="D63452"/>
    </row>
    <row r="63453" spans="4:4">
      <c r="D63453"/>
    </row>
    <row r="63454" spans="4:4">
      <c r="D63454"/>
    </row>
    <row r="63455" spans="4:4">
      <c r="D63455"/>
    </row>
    <row r="63456" spans="4:4">
      <c r="D63456"/>
    </row>
    <row r="63457" spans="4:4">
      <c r="D63457"/>
    </row>
    <row r="63458" spans="4:4">
      <c r="D63458"/>
    </row>
    <row r="63459" spans="4:4">
      <c r="D63459"/>
    </row>
    <row r="63460" spans="4:4">
      <c r="D63460"/>
    </row>
    <row r="63461" spans="4:4">
      <c r="D63461"/>
    </row>
    <row r="63462" spans="4:4">
      <c r="D63462"/>
    </row>
    <row r="63463" spans="4:4">
      <c r="D63463"/>
    </row>
    <row r="63464" spans="4:4">
      <c r="D63464"/>
    </row>
    <row r="63465" spans="4:4">
      <c r="D63465"/>
    </row>
    <row r="63466" spans="4:4">
      <c r="D63466"/>
    </row>
    <row r="63467" spans="4:4">
      <c r="D63467"/>
    </row>
    <row r="63468" spans="4:4">
      <c r="D63468"/>
    </row>
    <row r="63469" spans="4:4">
      <c r="D63469"/>
    </row>
    <row r="63470" spans="4:4">
      <c r="D63470"/>
    </row>
    <row r="63471" spans="4:4">
      <c r="D63471"/>
    </row>
    <row r="63472" spans="4:4">
      <c r="D63472"/>
    </row>
    <row r="63473" spans="4:4">
      <c r="D63473"/>
    </row>
    <row r="63474" spans="4:4">
      <c r="D63474"/>
    </row>
    <row r="63475" spans="4:4">
      <c r="D63475"/>
    </row>
    <row r="63476" spans="4:4">
      <c r="D63476"/>
    </row>
    <row r="63477" spans="4:4">
      <c r="D63477"/>
    </row>
    <row r="63478" spans="4:4">
      <c r="D63478"/>
    </row>
    <row r="63479" spans="4:4">
      <c r="D63479"/>
    </row>
    <row r="63480" spans="4:4">
      <c r="D63480"/>
    </row>
    <row r="63481" spans="4:4">
      <c r="D63481"/>
    </row>
    <row r="63482" spans="4:4">
      <c r="D63482"/>
    </row>
    <row r="63483" spans="4:4">
      <c r="D63483"/>
    </row>
    <row r="63484" spans="4:4">
      <c r="D63484"/>
    </row>
    <row r="63485" spans="4:4">
      <c r="D63485"/>
    </row>
    <row r="63486" spans="4:4">
      <c r="D63486"/>
    </row>
    <row r="63487" spans="4:4">
      <c r="D63487"/>
    </row>
    <row r="63488" spans="4:4">
      <c r="D63488"/>
    </row>
    <row r="63489" spans="4:4">
      <c r="D63489"/>
    </row>
    <row r="63490" spans="4:4">
      <c r="D63490"/>
    </row>
    <row r="63491" spans="4:4">
      <c r="D63491"/>
    </row>
    <row r="63492" spans="4:4">
      <c r="D63492"/>
    </row>
    <row r="63493" spans="4:4">
      <c r="D63493"/>
    </row>
    <row r="63494" spans="4:4">
      <c r="D63494"/>
    </row>
    <row r="63495" spans="4:4">
      <c r="D63495"/>
    </row>
    <row r="63496" spans="4:4">
      <c r="D63496"/>
    </row>
    <row r="63497" spans="4:4">
      <c r="D63497"/>
    </row>
    <row r="63498" spans="4:4">
      <c r="D63498"/>
    </row>
    <row r="63499" spans="4:4">
      <c r="D63499"/>
    </row>
    <row r="63500" spans="4:4">
      <c r="D63500"/>
    </row>
    <row r="63501" spans="4:4">
      <c r="D63501"/>
    </row>
    <row r="63502" spans="4:4">
      <c r="D63502"/>
    </row>
    <row r="63503" spans="4:4">
      <c r="D63503"/>
    </row>
    <row r="63504" spans="4:4">
      <c r="D63504"/>
    </row>
    <row r="63505" spans="4:4">
      <c r="D63505"/>
    </row>
    <row r="63506" spans="4:4">
      <c r="D63506"/>
    </row>
    <row r="63507" spans="4:4">
      <c r="D63507"/>
    </row>
    <row r="63508" spans="4:4">
      <c r="D63508"/>
    </row>
    <row r="63509" spans="4:4">
      <c r="D63509"/>
    </row>
    <row r="63510" spans="4:4">
      <c r="D63510"/>
    </row>
    <row r="63511" spans="4:4">
      <c r="D63511"/>
    </row>
    <row r="63512" spans="4:4">
      <c r="D63512"/>
    </row>
    <row r="63513" spans="4:4">
      <c r="D63513"/>
    </row>
    <row r="63514" spans="4:4">
      <c r="D63514"/>
    </row>
    <row r="63515" spans="4:4">
      <c r="D63515"/>
    </row>
    <row r="63516" spans="4:4">
      <c r="D63516"/>
    </row>
    <row r="63517" spans="4:4">
      <c r="D63517"/>
    </row>
    <row r="63518" spans="4:4">
      <c r="D63518"/>
    </row>
    <row r="63519" spans="4:4">
      <c r="D63519"/>
    </row>
    <row r="63520" spans="4:4">
      <c r="D63520"/>
    </row>
    <row r="63521" spans="4:4">
      <c r="D63521"/>
    </row>
    <row r="63522" spans="4:4">
      <c r="D63522"/>
    </row>
    <row r="63523" spans="4:4">
      <c r="D63523"/>
    </row>
    <row r="63524" spans="4:4">
      <c r="D63524"/>
    </row>
    <row r="63525" spans="4:4">
      <c r="D63525"/>
    </row>
    <row r="63526" spans="4:4">
      <c r="D63526"/>
    </row>
    <row r="63527" spans="4:4">
      <c r="D63527"/>
    </row>
    <row r="63528" spans="4:4">
      <c r="D63528"/>
    </row>
    <row r="63529" spans="4:4">
      <c r="D63529"/>
    </row>
    <row r="63530" spans="4:4">
      <c r="D63530"/>
    </row>
    <row r="63531" spans="4:4">
      <c r="D63531"/>
    </row>
    <row r="63532" spans="4:4">
      <c r="D63532"/>
    </row>
    <row r="63533" spans="4:4">
      <c r="D63533"/>
    </row>
    <row r="63534" spans="4:4">
      <c r="D63534"/>
    </row>
    <row r="63535" spans="4:4">
      <c r="D63535"/>
    </row>
    <row r="63536" spans="4:4">
      <c r="D63536"/>
    </row>
    <row r="63537" spans="4:4">
      <c r="D63537"/>
    </row>
    <row r="63538" spans="4:4">
      <c r="D63538"/>
    </row>
    <row r="63539" spans="4:4">
      <c r="D63539"/>
    </row>
    <row r="63540" spans="4:4">
      <c r="D63540"/>
    </row>
    <row r="63541" spans="4:4">
      <c r="D63541"/>
    </row>
    <row r="63542" spans="4:4">
      <c r="D63542"/>
    </row>
    <row r="63543" spans="4:4">
      <c r="D63543"/>
    </row>
    <row r="63544" spans="4:4">
      <c r="D63544"/>
    </row>
    <row r="63545" spans="4:4">
      <c r="D63545"/>
    </row>
    <row r="63546" spans="4:4">
      <c r="D63546"/>
    </row>
    <row r="63547" spans="4:4">
      <c r="D63547"/>
    </row>
    <row r="63548" spans="4:4">
      <c r="D63548"/>
    </row>
    <row r="63549" spans="4:4">
      <c r="D63549"/>
    </row>
    <row r="63550" spans="4:4">
      <c r="D63550"/>
    </row>
    <row r="63551" spans="4:4">
      <c r="D63551"/>
    </row>
    <row r="63552" spans="4:4">
      <c r="D63552"/>
    </row>
    <row r="63553" spans="4:4">
      <c r="D63553"/>
    </row>
    <row r="63554" spans="4:4">
      <c r="D63554"/>
    </row>
    <row r="63555" spans="4:4">
      <c r="D63555"/>
    </row>
    <row r="63556" spans="4:4">
      <c r="D63556"/>
    </row>
    <row r="63557" spans="4:4">
      <c r="D63557"/>
    </row>
    <row r="63558" spans="4:4">
      <c r="D63558"/>
    </row>
    <row r="63559" spans="4:4">
      <c r="D63559"/>
    </row>
    <row r="63560" spans="4:4">
      <c r="D63560"/>
    </row>
    <row r="63561" spans="4:4">
      <c r="D63561"/>
    </row>
    <row r="63562" spans="4:4">
      <c r="D63562"/>
    </row>
    <row r="63563" spans="4:4">
      <c r="D63563"/>
    </row>
    <row r="63564" spans="4:4">
      <c r="D63564"/>
    </row>
    <row r="63565" spans="4:4">
      <c r="D63565"/>
    </row>
    <row r="63566" spans="4:4">
      <c r="D63566"/>
    </row>
    <row r="63567" spans="4:4">
      <c r="D63567"/>
    </row>
    <row r="63568" spans="4:4">
      <c r="D63568"/>
    </row>
    <row r="63569" spans="4:4">
      <c r="D63569"/>
    </row>
    <row r="63570" spans="4:4">
      <c r="D63570"/>
    </row>
    <row r="63571" spans="4:4">
      <c r="D63571"/>
    </row>
    <row r="63572" spans="4:4">
      <c r="D63572"/>
    </row>
    <row r="63573" spans="4:4">
      <c r="D63573"/>
    </row>
    <row r="63574" spans="4:4">
      <c r="D63574"/>
    </row>
    <row r="63575" spans="4:4">
      <c r="D63575"/>
    </row>
    <row r="63576" spans="4:4">
      <c r="D63576"/>
    </row>
    <row r="63577" spans="4:4">
      <c r="D63577"/>
    </row>
    <row r="63578" spans="4:4">
      <c r="D63578"/>
    </row>
    <row r="63579" spans="4:4">
      <c r="D63579"/>
    </row>
    <row r="63580" spans="4:4">
      <c r="D63580"/>
    </row>
    <row r="63581" spans="4:4">
      <c r="D63581"/>
    </row>
    <row r="63582" spans="4:4">
      <c r="D63582"/>
    </row>
    <row r="63583" spans="4:4">
      <c r="D63583"/>
    </row>
    <row r="63584" spans="4:4">
      <c r="D63584"/>
    </row>
    <row r="63585" spans="4:4">
      <c r="D63585"/>
    </row>
    <row r="63586" spans="4:4">
      <c r="D63586"/>
    </row>
    <row r="63587" spans="4:4">
      <c r="D63587"/>
    </row>
    <row r="63588" spans="4:4">
      <c r="D63588"/>
    </row>
    <row r="63589" spans="4:4">
      <c r="D63589"/>
    </row>
    <row r="63590" spans="4:4">
      <c r="D63590"/>
    </row>
    <row r="63591" spans="4:4">
      <c r="D63591"/>
    </row>
    <row r="63592" spans="4:4">
      <c r="D63592"/>
    </row>
    <row r="63593" spans="4:4">
      <c r="D63593"/>
    </row>
    <row r="63594" spans="4:4">
      <c r="D63594"/>
    </row>
    <row r="63595" spans="4:4">
      <c r="D63595"/>
    </row>
    <row r="63596" spans="4:4">
      <c r="D63596"/>
    </row>
    <row r="63597" spans="4:4">
      <c r="D63597"/>
    </row>
    <row r="63598" spans="4:4">
      <c r="D63598"/>
    </row>
    <row r="63599" spans="4:4">
      <c r="D63599"/>
    </row>
    <row r="63600" spans="4:4">
      <c r="D63600"/>
    </row>
    <row r="63601" spans="4:4">
      <c r="D63601"/>
    </row>
    <row r="63602" spans="4:4">
      <c r="D63602"/>
    </row>
    <row r="63603" spans="4:4">
      <c r="D63603"/>
    </row>
    <row r="63604" spans="4:4">
      <c r="D63604"/>
    </row>
    <row r="63605" spans="4:4">
      <c r="D63605"/>
    </row>
    <row r="63606" spans="4:4">
      <c r="D63606"/>
    </row>
    <row r="63607" spans="4:4">
      <c r="D63607"/>
    </row>
    <row r="63608" spans="4:4">
      <c r="D63608"/>
    </row>
    <row r="63609" spans="4:4">
      <c r="D63609"/>
    </row>
    <row r="63610" spans="4:4">
      <c r="D63610"/>
    </row>
    <row r="63611" spans="4:4">
      <c r="D63611"/>
    </row>
    <row r="63612" spans="4:4">
      <c r="D63612"/>
    </row>
    <row r="63613" spans="4:4">
      <c r="D63613"/>
    </row>
    <row r="63614" spans="4:4">
      <c r="D63614"/>
    </row>
    <row r="63615" spans="4:4">
      <c r="D63615"/>
    </row>
    <row r="63616" spans="4:4">
      <c r="D63616"/>
    </row>
    <row r="63617" spans="4:4">
      <c r="D63617"/>
    </row>
    <row r="63618" spans="4:4">
      <c r="D63618"/>
    </row>
    <row r="63619" spans="4:4">
      <c r="D63619"/>
    </row>
    <row r="63620" spans="4:4">
      <c r="D63620"/>
    </row>
    <row r="63621" spans="4:4">
      <c r="D63621"/>
    </row>
    <row r="63622" spans="4:4">
      <c r="D63622"/>
    </row>
    <row r="63623" spans="4:4">
      <c r="D63623"/>
    </row>
    <row r="63624" spans="4:4">
      <c r="D63624"/>
    </row>
    <row r="63625" spans="4:4">
      <c r="D63625"/>
    </row>
    <row r="63626" spans="4:4">
      <c r="D63626"/>
    </row>
    <row r="63627" spans="4:4">
      <c r="D63627"/>
    </row>
    <row r="63628" spans="4:4">
      <c r="D63628"/>
    </row>
    <row r="63629" spans="4:4">
      <c r="D63629"/>
    </row>
    <row r="63630" spans="4:4">
      <c r="D63630"/>
    </row>
    <row r="63631" spans="4:4">
      <c r="D63631"/>
    </row>
    <row r="63632" spans="4:4">
      <c r="D63632"/>
    </row>
    <row r="63633" spans="4:4">
      <c r="D63633"/>
    </row>
    <row r="63634" spans="4:4">
      <c r="D63634"/>
    </row>
    <row r="63635" spans="4:4">
      <c r="D63635"/>
    </row>
    <row r="63636" spans="4:4">
      <c r="D63636"/>
    </row>
    <row r="63637" spans="4:4">
      <c r="D63637"/>
    </row>
    <row r="63638" spans="4:4">
      <c r="D63638"/>
    </row>
    <row r="63639" spans="4:4">
      <c r="D63639"/>
    </row>
    <row r="63640" spans="4:4">
      <c r="D63640"/>
    </row>
    <row r="63641" spans="4:4">
      <c r="D63641"/>
    </row>
    <row r="63642" spans="4:4">
      <c r="D63642"/>
    </row>
    <row r="63643" spans="4:4">
      <c r="D63643"/>
    </row>
    <row r="63644" spans="4:4">
      <c r="D63644"/>
    </row>
    <row r="63645" spans="4:4">
      <c r="D63645"/>
    </row>
    <row r="63646" spans="4:4">
      <c r="D63646"/>
    </row>
    <row r="63647" spans="4:4">
      <c r="D63647"/>
    </row>
    <row r="63648" spans="4:4">
      <c r="D63648"/>
    </row>
    <row r="63649" spans="4:4">
      <c r="D63649"/>
    </row>
    <row r="63650" spans="4:4">
      <c r="D63650"/>
    </row>
    <row r="63651" spans="4:4">
      <c r="D63651"/>
    </row>
    <row r="63652" spans="4:4">
      <c r="D63652"/>
    </row>
    <row r="63653" spans="4:4">
      <c r="D63653"/>
    </row>
    <row r="63654" spans="4:4">
      <c r="D63654"/>
    </row>
    <row r="63655" spans="4:4">
      <c r="D63655"/>
    </row>
    <row r="63656" spans="4:4">
      <c r="D63656"/>
    </row>
    <row r="63657" spans="4:4">
      <c r="D63657"/>
    </row>
    <row r="63658" spans="4:4">
      <c r="D63658"/>
    </row>
    <row r="63659" spans="4:4">
      <c r="D63659"/>
    </row>
    <row r="63660" spans="4:4">
      <c r="D63660"/>
    </row>
    <row r="63661" spans="4:4">
      <c r="D63661"/>
    </row>
    <row r="63662" spans="4:4">
      <c r="D63662"/>
    </row>
    <row r="63663" spans="4:4">
      <c r="D63663"/>
    </row>
    <row r="63664" spans="4:4">
      <c r="D63664"/>
    </row>
    <row r="63665" spans="4:4">
      <c r="D63665"/>
    </row>
    <row r="63666" spans="4:4">
      <c r="D63666"/>
    </row>
    <row r="63667" spans="4:4">
      <c r="D63667"/>
    </row>
    <row r="63668" spans="4:4">
      <c r="D63668"/>
    </row>
    <row r="63669" spans="4:4">
      <c r="D63669"/>
    </row>
    <row r="63670" spans="4:4">
      <c r="D63670"/>
    </row>
    <row r="63671" spans="4:4">
      <c r="D63671"/>
    </row>
    <row r="63672" spans="4:4">
      <c r="D63672"/>
    </row>
    <row r="63673" spans="4:4">
      <c r="D63673"/>
    </row>
    <row r="63674" spans="4:4">
      <c r="D63674"/>
    </row>
    <row r="63675" spans="4:4">
      <c r="D63675"/>
    </row>
    <row r="63676" spans="4:4">
      <c r="D63676"/>
    </row>
    <row r="63677" spans="4:4">
      <c r="D63677"/>
    </row>
    <row r="63678" spans="4:4">
      <c r="D63678"/>
    </row>
    <row r="63679" spans="4:4">
      <c r="D63679"/>
    </row>
    <row r="63680" spans="4:4">
      <c r="D63680"/>
    </row>
    <row r="63681" spans="4:4">
      <c r="D63681"/>
    </row>
    <row r="63682" spans="4:4">
      <c r="D63682"/>
    </row>
    <row r="63683" spans="4:4">
      <c r="D63683"/>
    </row>
    <row r="63684" spans="4:4">
      <c r="D63684"/>
    </row>
    <row r="63685" spans="4:4">
      <c r="D63685"/>
    </row>
    <row r="63686" spans="4:4">
      <c r="D63686"/>
    </row>
    <row r="63687" spans="4:4">
      <c r="D63687"/>
    </row>
    <row r="63688" spans="4:4">
      <c r="D63688"/>
    </row>
    <row r="63689" spans="4:4">
      <c r="D63689"/>
    </row>
    <row r="63690" spans="4:4">
      <c r="D63690"/>
    </row>
    <row r="63691" spans="4:4">
      <c r="D63691"/>
    </row>
    <row r="63692" spans="4:4">
      <c r="D63692"/>
    </row>
    <row r="63693" spans="4:4">
      <c r="D63693"/>
    </row>
    <row r="63694" spans="4:4">
      <c r="D63694"/>
    </row>
    <row r="63695" spans="4:4">
      <c r="D63695"/>
    </row>
    <row r="63696" spans="4:4">
      <c r="D63696"/>
    </row>
    <row r="63697" spans="4:4">
      <c r="D63697"/>
    </row>
    <row r="63698" spans="4:4">
      <c r="D63698"/>
    </row>
    <row r="63699" spans="4:4">
      <c r="D63699"/>
    </row>
    <row r="63700" spans="4:4">
      <c r="D63700"/>
    </row>
    <row r="63701" spans="4:4">
      <c r="D63701"/>
    </row>
    <row r="63702" spans="4:4">
      <c r="D63702"/>
    </row>
    <row r="63703" spans="4:4">
      <c r="D63703"/>
    </row>
    <row r="63704" spans="4:4">
      <c r="D63704"/>
    </row>
    <row r="63705" spans="4:4">
      <c r="D63705"/>
    </row>
    <row r="63706" spans="4:4">
      <c r="D63706"/>
    </row>
    <row r="63707" spans="4:4">
      <c r="D63707"/>
    </row>
    <row r="63708" spans="4:4">
      <c r="D63708"/>
    </row>
    <row r="63709" spans="4:4">
      <c r="D63709"/>
    </row>
    <row r="63710" spans="4:4">
      <c r="D63710"/>
    </row>
    <row r="63711" spans="4:4">
      <c r="D63711"/>
    </row>
    <row r="63712" spans="4:4">
      <c r="D63712"/>
    </row>
    <row r="63713" spans="4:4">
      <c r="D63713"/>
    </row>
    <row r="63714" spans="4:4">
      <c r="D63714"/>
    </row>
    <row r="63715" spans="4:4">
      <c r="D63715"/>
    </row>
    <row r="63716" spans="4:4">
      <c r="D63716"/>
    </row>
    <row r="63717" spans="4:4">
      <c r="D63717"/>
    </row>
    <row r="63718" spans="4:4">
      <c r="D63718"/>
    </row>
    <row r="63719" spans="4:4">
      <c r="D63719"/>
    </row>
    <row r="63720" spans="4:4">
      <c r="D63720"/>
    </row>
    <row r="63721" spans="4:4">
      <c r="D63721"/>
    </row>
    <row r="63722" spans="4:4">
      <c r="D63722"/>
    </row>
    <row r="63723" spans="4:4">
      <c r="D63723"/>
    </row>
    <row r="63724" spans="4:4">
      <c r="D63724"/>
    </row>
    <row r="63725" spans="4:4">
      <c r="D63725"/>
    </row>
    <row r="63726" spans="4:4">
      <c r="D63726"/>
    </row>
    <row r="63727" spans="4:4">
      <c r="D63727"/>
    </row>
    <row r="63728" spans="4:4">
      <c r="D63728"/>
    </row>
    <row r="63729" spans="4:4">
      <c r="D63729"/>
    </row>
    <row r="63730" spans="4:4">
      <c r="D63730"/>
    </row>
    <row r="63731" spans="4:4">
      <c r="D63731"/>
    </row>
    <row r="63732" spans="4:4">
      <c r="D63732"/>
    </row>
    <row r="63733" spans="4:4">
      <c r="D63733"/>
    </row>
    <row r="63734" spans="4:4">
      <c r="D63734"/>
    </row>
    <row r="63735" spans="4:4">
      <c r="D63735"/>
    </row>
    <row r="63736" spans="4:4">
      <c r="D63736"/>
    </row>
    <row r="63737" spans="4:4">
      <c r="D63737"/>
    </row>
    <row r="63738" spans="4:4">
      <c r="D63738"/>
    </row>
    <row r="63739" spans="4:4">
      <c r="D63739"/>
    </row>
    <row r="63740" spans="4:4">
      <c r="D63740"/>
    </row>
    <row r="63741" spans="4:4">
      <c r="D63741"/>
    </row>
    <row r="63742" spans="4:4">
      <c r="D63742"/>
    </row>
    <row r="63743" spans="4:4">
      <c r="D63743"/>
    </row>
    <row r="63744" spans="4:4">
      <c r="D63744"/>
    </row>
    <row r="63745" spans="4:4">
      <c r="D63745"/>
    </row>
    <row r="63746" spans="4:4">
      <c r="D63746"/>
    </row>
    <row r="63747" spans="4:4">
      <c r="D63747"/>
    </row>
    <row r="63748" spans="4:4">
      <c r="D63748"/>
    </row>
    <row r="63749" spans="4:4">
      <c r="D63749"/>
    </row>
    <row r="63750" spans="4:4">
      <c r="D63750"/>
    </row>
    <row r="63751" spans="4:4">
      <c r="D63751"/>
    </row>
    <row r="63752" spans="4:4">
      <c r="D63752"/>
    </row>
    <row r="63753" spans="4:4">
      <c r="D63753"/>
    </row>
    <row r="63754" spans="4:4">
      <c r="D63754"/>
    </row>
    <row r="63755" spans="4:4">
      <c r="D63755"/>
    </row>
    <row r="63756" spans="4:4">
      <c r="D63756"/>
    </row>
    <row r="63757" spans="4:4">
      <c r="D63757"/>
    </row>
    <row r="63758" spans="4:4">
      <c r="D63758"/>
    </row>
    <row r="63759" spans="4:4">
      <c r="D63759"/>
    </row>
    <row r="63760" spans="4:4">
      <c r="D63760"/>
    </row>
    <row r="63761" spans="4:4">
      <c r="D63761"/>
    </row>
    <row r="63762" spans="4:4">
      <c r="D63762"/>
    </row>
    <row r="63763" spans="4:4">
      <c r="D63763"/>
    </row>
    <row r="63764" spans="4:4">
      <c r="D63764"/>
    </row>
    <row r="63765" spans="4:4">
      <c r="D63765"/>
    </row>
    <row r="63766" spans="4:4">
      <c r="D63766"/>
    </row>
    <row r="63767" spans="4:4">
      <c r="D63767"/>
    </row>
    <row r="63768" spans="4:4">
      <c r="D63768"/>
    </row>
    <row r="63769" spans="4:4">
      <c r="D63769"/>
    </row>
    <row r="63770" spans="4:4">
      <c r="D63770"/>
    </row>
    <row r="63771" spans="4:4">
      <c r="D63771"/>
    </row>
    <row r="63772" spans="4:4">
      <c r="D63772"/>
    </row>
    <row r="63773" spans="4:4">
      <c r="D63773"/>
    </row>
    <row r="63774" spans="4:4">
      <c r="D63774"/>
    </row>
    <row r="63775" spans="4:4">
      <c r="D63775"/>
    </row>
    <row r="63776" spans="4:4">
      <c r="D63776"/>
    </row>
    <row r="63777" spans="4:4">
      <c r="D63777"/>
    </row>
    <row r="63778" spans="4:4">
      <c r="D63778"/>
    </row>
    <row r="63779" spans="4:4">
      <c r="D63779"/>
    </row>
    <row r="63780" spans="4:4">
      <c r="D63780"/>
    </row>
    <row r="63781" spans="4:4">
      <c r="D63781"/>
    </row>
    <row r="63782" spans="4:4">
      <c r="D63782"/>
    </row>
    <row r="63783" spans="4:4">
      <c r="D63783"/>
    </row>
    <row r="63784" spans="4:4">
      <c r="D63784"/>
    </row>
    <row r="63785" spans="4:4">
      <c r="D63785"/>
    </row>
    <row r="63786" spans="4:4">
      <c r="D63786"/>
    </row>
    <row r="63787" spans="4:4">
      <c r="D63787"/>
    </row>
    <row r="63788" spans="4:4">
      <c r="D63788"/>
    </row>
    <row r="63789" spans="4:4">
      <c r="D63789"/>
    </row>
    <row r="63790" spans="4:4">
      <c r="D63790"/>
    </row>
    <row r="63791" spans="4:4">
      <c r="D63791"/>
    </row>
    <row r="63792" spans="4:4">
      <c r="D63792"/>
    </row>
    <row r="63793" spans="4:4">
      <c r="D63793"/>
    </row>
    <row r="63794" spans="4:4">
      <c r="D63794"/>
    </row>
    <row r="63795" spans="4:4">
      <c r="D63795"/>
    </row>
    <row r="63796" spans="4:4">
      <c r="D63796"/>
    </row>
    <row r="63797" spans="4:4">
      <c r="D63797"/>
    </row>
    <row r="63798" spans="4:4">
      <c r="D63798"/>
    </row>
    <row r="63799" spans="4:4">
      <c r="D63799"/>
    </row>
    <row r="63800" spans="4:4">
      <c r="D63800"/>
    </row>
    <row r="63801" spans="4:4">
      <c r="D63801"/>
    </row>
    <row r="63802" spans="4:4">
      <c r="D63802"/>
    </row>
    <row r="63803" spans="4:4">
      <c r="D63803"/>
    </row>
    <row r="63804" spans="4:4">
      <c r="D63804"/>
    </row>
    <row r="63805" spans="4:4">
      <c r="D63805"/>
    </row>
    <row r="63806" spans="4:4">
      <c r="D63806"/>
    </row>
    <row r="63807" spans="4:4">
      <c r="D63807"/>
    </row>
    <row r="63808" spans="4:4">
      <c r="D63808"/>
    </row>
    <row r="63809" spans="4:4">
      <c r="D63809"/>
    </row>
    <row r="63810" spans="4:4">
      <c r="D63810"/>
    </row>
    <row r="63811" spans="4:4">
      <c r="D63811"/>
    </row>
    <row r="63812" spans="4:4">
      <c r="D63812"/>
    </row>
    <row r="63813" spans="4:4">
      <c r="D63813"/>
    </row>
    <row r="63814" spans="4:4">
      <c r="D63814"/>
    </row>
    <row r="63815" spans="4:4">
      <c r="D63815"/>
    </row>
    <row r="63816" spans="4:4">
      <c r="D63816"/>
    </row>
    <row r="63817" spans="4:4">
      <c r="D63817"/>
    </row>
    <row r="63818" spans="4:4">
      <c r="D63818"/>
    </row>
    <row r="63819" spans="4:4">
      <c r="D63819"/>
    </row>
    <row r="63820" spans="4:4">
      <c r="D63820"/>
    </row>
    <row r="63821" spans="4:4">
      <c r="D63821"/>
    </row>
    <row r="63822" spans="4:4">
      <c r="D63822"/>
    </row>
    <row r="63823" spans="4:4">
      <c r="D63823"/>
    </row>
    <row r="63824" spans="4:4">
      <c r="D63824"/>
    </row>
    <row r="63825" spans="4:4">
      <c r="D63825"/>
    </row>
    <row r="63826" spans="4:4">
      <c r="D63826"/>
    </row>
    <row r="63827" spans="4:4">
      <c r="D63827"/>
    </row>
    <row r="63828" spans="4:4">
      <c r="D63828"/>
    </row>
    <row r="63829" spans="4:4">
      <c r="D63829"/>
    </row>
    <row r="63830" spans="4:4">
      <c r="D63830"/>
    </row>
    <row r="63831" spans="4:4">
      <c r="D63831"/>
    </row>
    <row r="63832" spans="4:4">
      <c r="D63832"/>
    </row>
    <row r="63833" spans="4:4">
      <c r="D63833"/>
    </row>
    <row r="63834" spans="4:4">
      <c r="D63834"/>
    </row>
    <row r="63835" spans="4:4">
      <c r="D63835"/>
    </row>
    <row r="63836" spans="4:4">
      <c r="D63836"/>
    </row>
    <row r="63837" spans="4:4">
      <c r="D63837"/>
    </row>
    <row r="63838" spans="4:4">
      <c r="D63838"/>
    </row>
    <row r="63839" spans="4:4">
      <c r="D63839"/>
    </row>
    <row r="63840" spans="4:4">
      <c r="D63840"/>
    </row>
    <row r="63841" spans="4:4">
      <c r="D63841"/>
    </row>
    <row r="63842" spans="4:4">
      <c r="D63842"/>
    </row>
    <row r="63843" spans="4:4">
      <c r="D63843"/>
    </row>
    <row r="63844" spans="4:4">
      <c r="D63844"/>
    </row>
    <row r="63845" spans="4:4">
      <c r="D63845"/>
    </row>
    <row r="63846" spans="4:4">
      <c r="D63846"/>
    </row>
    <row r="63847" spans="4:4">
      <c r="D63847"/>
    </row>
    <row r="63848" spans="4:4">
      <c r="D63848"/>
    </row>
    <row r="63849" spans="4:4">
      <c r="D63849"/>
    </row>
    <row r="63850" spans="4:4">
      <c r="D63850"/>
    </row>
    <row r="63851" spans="4:4">
      <c r="D63851"/>
    </row>
    <row r="63852" spans="4:4">
      <c r="D63852"/>
    </row>
    <row r="63853" spans="4:4">
      <c r="D63853"/>
    </row>
    <row r="63854" spans="4:4">
      <c r="D63854"/>
    </row>
    <row r="63855" spans="4:4">
      <c r="D63855"/>
    </row>
    <row r="63856" spans="4:4">
      <c r="D63856"/>
    </row>
    <row r="63857" spans="4:4">
      <c r="D63857"/>
    </row>
    <row r="63858" spans="4:4">
      <c r="D63858"/>
    </row>
    <row r="63859" spans="4:4">
      <c r="D63859"/>
    </row>
    <row r="63860" spans="4:4">
      <c r="D63860"/>
    </row>
    <row r="63861" spans="4:4">
      <c r="D63861"/>
    </row>
    <row r="63862" spans="4:4">
      <c r="D63862"/>
    </row>
    <row r="63863" spans="4:4">
      <c r="D63863"/>
    </row>
    <row r="63864" spans="4:4">
      <c r="D63864"/>
    </row>
    <row r="63865" spans="4:4">
      <c r="D63865"/>
    </row>
    <row r="63866" spans="4:4">
      <c r="D63866"/>
    </row>
    <row r="63867" spans="4:4">
      <c r="D63867"/>
    </row>
    <row r="63868" spans="4:4">
      <c r="D63868"/>
    </row>
    <row r="63869" spans="4:4">
      <c r="D63869"/>
    </row>
    <row r="63870" spans="4:4">
      <c r="D63870"/>
    </row>
    <row r="63871" spans="4:4">
      <c r="D63871"/>
    </row>
    <row r="63872" spans="4:4">
      <c r="D63872"/>
    </row>
    <row r="63873" spans="4:4">
      <c r="D63873"/>
    </row>
    <row r="63874" spans="4:4">
      <c r="D63874"/>
    </row>
    <row r="63875" spans="4:4">
      <c r="D63875"/>
    </row>
    <row r="63876" spans="4:4">
      <c r="D63876"/>
    </row>
    <row r="63877" spans="4:4">
      <c r="D63877"/>
    </row>
    <row r="63878" spans="4:4">
      <c r="D63878"/>
    </row>
    <row r="63879" spans="4:4">
      <c r="D63879"/>
    </row>
    <row r="63880" spans="4:4">
      <c r="D63880"/>
    </row>
    <row r="63881" spans="4:4">
      <c r="D63881"/>
    </row>
    <row r="63882" spans="4:4">
      <c r="D63882"/>
    </row>
    <row r="63883" spans="4:4">
      <c r="D63883"/>
    </row>
    <row r="63884" spans="4:4">
      <c r="D63884"/>
    </row>
    <row r="63885" spans="4:4">
      <c r="D63885"/>
    </row>
    <row r="63886" spans="4:4">
      <c r="D63886"/>
    </row>
    <row r="63887" spans="4:4">
      <c r="D63887"/>
    </row>
    <row r="63888" spans="4:4">
      <c r="D63888"/>
    </row>
    <row r="63889" spans="4:4">
      <c r="D63889"/>
    </row>
    <row r="63890" spans="4:4">
      <c r="D63890"/>
    </row>
    <row r="63891" spans="4:4">
      <c r="D63891"/>
    </row>
    <row r="63892" spans="4:4">
      <c r="D63892"/>
    </row>
    <row r="63893" spans="4:4">
      <c r="D63893"/>
    </row>
    <row r="63894" spans="4:4">
      <c r="D63894"/>
    </row>
    <row r="63895" spans="4:4">
      <c r="D63895"/>
    </row>
    <row r="63896" spans="4:4">
      <c r="D63896"/>
    </row>
    <row r="63897" spans="4:4">
      <c r="D63897"/>
    </row>
    <row r="63898" spans="4:4">
      <c r="D63898"/>
    </row>
    <row r="63899" spans="4:4">
      <c r="D63899"/>
    </row>
    <row r="63900" spans="4:4">
      <c r="D63900"/>
    </row>
    <row r="63901" spans="4:4">
      <c r="D63901"/>
    </row>
    <row r="63902" spans="4:4">
      <c r="D63902"/>
    </row>
    <row r="63903" spans="4:4">
      <c r="D63903"/>
    </row>
    <row r="63904" spans="4:4">
      <c r="D63904"/>
    </row>
    <row r="63905" spans="4:4">
      <c r="D63905"/>
    </row>
    <row r="63906" spans="4:4">
      <c r="D63906"/>
    </row>
    <row r="63907" spans="4:4">
      <c r="D63907"/>
    </row>
    <row r="63908" spans="4:4">
      <c r="D63908"/>
    </row>
    <row r="63909" spans="4:4">
      <c r="D63909"/>
    </row>
    <row r="63910" spans="4:4">
      <c r="D63910"/>
    </row>
    <row r="63911" spans="4:4">
      <c r="D63911"/>
    </row>
    <row r="63912" spans="4:4">
      <c r="D63912"/>
    </row>
    <row r="63913" spans="4:4">
      <c r="D63913"/>
    </row>
    <row r="63914" spans="4:4">
      <c r="D63914"/>
    </row>
    <row r="63915" spans="4:4">
      <c r="D63915"/>
    </row>
    <row r="63916" spans="4:4">
      <c r="D63916"/>
    </row>
    <row r="63917" spans="4:4">
      <c r="D63917"/>
    </row>
    <row r="63918" spans="4:4">
      <c r="D63918"/>
    </row>
    <row r="63919" spans="4:4">
      <c r="D63919"/>
    </row>
    <row r="63920" spans="4:4">
      <c r="D63920"/>
    </row>
    <row r="63921" spans="4:4">
      <c r="D63921"/>
    </row>
    <row r="63922" spans="4:4">
      <c r="D63922"/>
    </row>
    <row r="63923" spans="4:4">
      <c r="D63923"/>
    </row>
    <row r="63924" spans="4:4">
      <c r="D63924"/>
    </row>
    <row r="63925" spans="4:4">
      <c r="D63925"/>
    </row>
    <row r="63926" spans="4:4">
      <c r="D63926"/>
    </row>
    <row r="63927" spans="4:4">
      <c r="D63927"/>
    </row>
    <row r="63928" spans="4:4">
      <c r="D63928"/>
    </row>
    <row r="63929" spans="4:4">
      <c r="D63929"/>
    </row>
    <row r="63930" spans="4:4">
      <c r="D63930"/>
    </row>
    <row r="63931" spans="4:4">
      <c r="D63931"/>
    </row>
    <row r="63932" spans="4:4">
      <c r="D63932"/>
    </row>
    <row r="63933" spans="4:4">
      <c r="D63933"/>
    </row>
    <row r="63934" spans="4:4">
      <c r="D63934"/>
    </row>
    <row r="63935" spans="4:4">
      <c r="D63935"/>
    </row>
    <row r="63936" spans="4:4">
      <c r="D63936"/>
    </row>
    <row r="63937" spans="4:4">
      <c r="D63937"/>
    </row>
    <row r="63938" spans="4:4">
      <c r="D63938"/>
    </row>
    <row r="63939" spans="4:4">
      <c r="D63939"/>
    </row>
    <row r="63940" spans="4:4">
      <c r="D63940"/>
    </row>
    <row r="63941" spans="4:4">
      <c r="D63941"/>
    </row>
    <row r="63942" spans="4:4">
      <c r="D63942"/>
    </row>
    <row r="63943" spans="4:4">
      <c r="D63943"/>
    </row>
    <row r="63944" spans="4:4">
      <c r="D63944"/>
    </row>
    <row r="63945" spans="4:4">
      <c r="D63945"/>
    </row>
    <row r="63946" spans="4:4">
      <c r="D63946"/>
    </row>
    <row r="63947" spans="4:4">
      <c r="D63947"/>
    </row>
    <row r="63948" spans="4:4">
      <c r="D63948"/>
    </row>
    <row r="63949" spans="4:4">
      <c r="D63949"/>
    </row>
    <row r="63950" spans="4:4">
      <c r="D63950"/>
    </row>
    <row r="63951" spans="4:4">
      <c r="D63951"/>
    </row>
    <row r="63952" spans="4:4">
      <c r="D63952"/>
    </row>
    <row r="63953" spans="4:4">
      <c r="D63953"/>
    </row>
    <row r="63954" spans="4:4">
      <c r="D63954"/>
    </row>
    <row r="63955" spans="4:4">
      <c r="D63955"/>
    </row>
    <row r="63956" spans="4:4">
      <c r="D63956"/>
    </row>
    <row r="63957" spans="4:4">
      <c r="D63957"/>
    </row>
    <row r="63958" spans="4:4">
      <c r="D63958"/>
    </row>
    <row r="63959" spans="4:4">
      <c r="D63959"/>
    </row>
    <row r="63960" spans="4:4">
      <c r="D63960"/>
    </row>
    <row r="63961" spans="4:4">
      <c r="D63961"/>
    </row>
    <row r="63962" spans="4:4">
      <c r="D63962"/>
    </row>
    <row r="63963" spans="4:4">
      <c r="D63963"/>
    </row>
    <row r="63964" spans="4:4">
      <c r="D63964"/>
    </row>
    <row r="63965" spans="4:4">
      <c r="D63965"/>
    </row>
    <row r="63966" spans="4:4">
      <c r="D63966"/>
    </row>
    <row r="63967" spans="4:4">
      <c r="D63967"/>
    </row>
    <row r="63968" spans="4:4">
      <c r="D63968"/>
    </row>
    <row r="63969" spans="4:4">
      <c r="D63969"/>
    </row>
    <row r="63970" spans="4:4">
      <c r="D63970"/>
    </row>
    <row r="63971" spans="4:4">
      <c r="D63971"/>
    </row>
    <row r="63972" spans="4:4">
      <c r="D63972"/>
    </row>
    <row r="63973" spans="4:4">
      <c r="D63973"/>
    </row>
    <row r="63974" spans="4:4">
      <c r="D63974"/>
    </row>
    <row r="63975" spans="4:4">
      <c r="D63975"/>
    </row>
    <row r="63976" spans="4:4">
      <c r="D63976"/>
    </row>
    <row r="63977" spans="4:4">
      <c r="D63977"/>
    </row>
    <row r="63978" spans="4:4">
      <c r="D63978"/>
    </row>
    <row r="63979" spans="4:4">
      <c r="D63979"/>
    </row>
    <row r="63980" spans="4:4">
      <c r="D63980"/>
    </row>
    <row r="63981" spans="4:4">
      <c r="D63981"/>
    </row>
    <row r="63982" spans="4:4">
      <c r="D63982"/>
    </row>
    <row r="63983" spans="4:4">
      <c r="D63983"/>
    </row>
    <row r="63984" spans="4:4">
      <c r="D63984"/>
    </row>
    <row r="63985" spans="4:4">
      <c r="D63985"/>
    </row>
    <row r="63986" spans="4:4">
      <c r="D63986"/>
    </row>
    <row r="63987" spans="4:4">
      <c r="D63987"/>
    </row>
    <row r="63988" spans="4:4">
      <c r="D63988"/>
    </row>
    <row r="63989" spans="4:4">
      <c r="D63989"/>
    </row>
    <row r="63990" spans="4:4">
      <c r="D63990"/>
    </row>
    <row r="63991" spans="4:4">
      <c r="D63991"/>
    </row>
    <row r="63992" spans="4:4">
      <c r="D63992"/>
    </row>
    <row r="63993" spans="4:4">
      <c r="D63993"/>
    </row>
    <row r="63994" spans="4:4">
      <c r="D63994"/>
    </row>
    <row r="63995" spans="4:4">
      <c r="D63995"/>
    </row>
    <row r="63996" spans="4:4">
      <c r="D63996"/>
    </row>
    <row r="63997" spans="4:4">
      <c r="D63997"/>
    </row>
    <row r="63998" spans="4:4">
      <c r="D63998"/>
    </row>
    <row r="63999" spans="4:4">
      <c r="D63999"/>
    </row>
    <row r="64000" spans="4:4">
      <c r="D64000"/>
    </row>
    <row r="64001" spans="4:4">
      <c r="D64001"/>
    </row>
    <row r="64002" spans="4:4">
      <c r="D64002"/>
    </row>
    <row r="64003" spans="4:4">
      <c r="D64003"/>
    </row>
    <row r="64004" spans="4:4">
      <c r="D64004"/>
    </row>
    <row r="64005" spans="4:4">
      <c r="D64005"/>
    </row>
    <row r="64006" spans="4:4">
      <c r="D64006"/>
    </row>
    <row r="64007" spans="4:4">
      <c r="D64007"/>
    </row>
    <row r="64008" spans="4:4">
      <c r="D64008"/>
    </row>
    <row r="64009" spans="4:4">
      <c r="D64009"/>
    </row>
    <row r="64010" spans="4:4">
      <c r="D64010"/>
    </row>
    <row r="64011" spans="4:4">
      <c r="D64011"/>
    </row>
    <row r="64012" spans="4:4">
      <c r="D64012"/>
    </row>
    <row r="64013" spans="4:4">
      <c r="D64013"/>
    </row>
    <row r="64014" spans="4:4">
      <c r="D64014"/>
    </row>
    <row r="64015" spans="4:4">
      <c r="D64015"/>
    </row>
    <row r="64016" spans="4:4">
      <c r="D64016"/>
    </row>
    <row r="64017" spans="4:4">
      <c r="D64017"/>
    </row>
    <row r="64018" spans="4:4">
      <c r="D64018"/>
    </row>
    <row r="64019" spans="4:4">
      <c r="D64019"/>
    </row>
    <row r="64020" spans="4:4">
      <c r="D64020"/>
    </row>
    <row r="64021" spans="4:4">
      <c r="D64021"/>
    </row>
    <row r="64022" spans="4:4">
      <c r="D64022"/>
    </row>
    <row r="64023" spans="4:4">
      <c r="D64023"/>
    </row>
    <row r="64024" spans="4:4">
      <c r="D64024"/>
    </row>
    <row r="64025" spans="4:4">
      <c r="D64025"/>
    </row>
    <row r="64026" spans="4:4">
      <c r="D64026"/>
    </row>
    <row r="64027" spans="4:4">
      <c r="D64027"/>
    </row>
    <row r="64028" spans="4:4">
      <c r="D64028"/>
    </row>
    <row r="64029" spans="4:4">
      <c r="D64029"/>
    </row>
    <row r="64030" spans="4:4">
      <c r="D64030"/>
    </row>
    <row r="64031" spans="4:4">
      <c r="D64031"/>
    </row>
    <row r="64032" spans="4:4">
      <c r="D64032"/>
    </row>
    <row r="64033" spans="4:4">
      <c r="D64033"/>
    </row>
    <row r="64034" spans="4:4">
      <c r="D64034"/>
    </row>
    <row r="64035" spans="4:4">
      <c r="D64035"/>
    </row>
    <row r="64036" spans="4:4">
      <c r="D64036"/>
    </row>
    <row r="64037" spans="4:4">
      <c r="D64037"/>
    </row>
    <row r="64038" spans="4:4">
      <c r="D64038"/>
    </row>
    <row r="64039" spans="4:4">
      <c r="D64039"/>
    </row>
    <row r="64040" spans="4:4">
      <c r="D64040"/>
    </row>
    <row r="64041" spans="4:4">
      <c r="D64041"/>
    </row>
    <row r="64042" spans="4:4">
      <c r="D64042"/>
    </row>
    <row r="64043" spans="4:4">
      <c r="D64043"/>
    </row>
    <row r="64044" spans="4:4">
      <c r="D64044"/>
    </row>
    <row r="64045" spans="4:4">
      <c r="D64045"/>
    </row>
    <row r="64046" spans="4:4">
      <c r="D64046"/>
    </row>
    <row r="64047" spans="4:4">
      <c r="D64047"/>
    </row>
    <row r="64048" spans="4:4">
      <c r="D64048"/>
    </row>
    <row r="64049" spans="4:4">
      <c r="D64049"/>
    </row>
    <row r="64050" spans="4:4">
      <c r="D64050"/>
    </row>
    <row r="64051" spans="4:4">
      <c r="D64051"/>
    </row>
    <row r="64052" spans="4:4">
      <c r="D64052"/>
    </row>
    <row r="64053" spans="4:4">
      <c r="D64053"/>
    </row>
    <row r="64054" spans="4:4">
      <c r="D64054"/>
    </row>
    <row r="64055" spans="4:4">
      <c r="D64055"/>
    </row>
    <row r="64056" spans="4:4">
      <c r="D64056"/>
    </row>
    <row r="64057" spans="4:4">
      <c r="D64057"/>
    </row>
    <row r="64058" spans="4:4">
      <c r="D64058"/>
    </row>
    <row r="64059" spans="4:4">
      <c r="D64059"/>
    </row>
    <row r="64060" spans="4:4">
      <c r="D64060"/>
    </row>
    <row r="64061" spans="4:4">
      <c r="D64061"/>
    </row>
    <row r="64062" spans="4:4">
      <c r="D64062"/>
    </row>
    <row r="64063" spans="4:4">
      <c r="D64063"/>
    </row>
    <row r="64064" spans="4:4">
      <c r="D64064"/>
    </row>
    <row r="64065" spans="4:4">
      <c r="D64065"/>
    </row>
    <row r="64066" spans="4:4">
      <c r="D64066"/>
    </row>
    <row r="64067" spans="4:4">
      <c r="D64067"/>
    </row>
    <row r="64068" spans="4:4">
      <c r="D64068"/>
    </row>
    <row r="64069" spans="4:4">
      <c r="D64069"/>
    </row>
    <row r="64070" spans="4:4">
      <c r="D64070"/>
    </row>
    <row r="64071" spans="4:4">
      <c r="D64071"/>
    </row>
    <row r="64072" spans="4:4">
      <c r="D64072"/>
    </row>
    <row r="64073" spans="4:4">
      <c r="D64073"/>
    </row>
    <row r="64074" spans="4:4">
      <c r="D64074"/>
    </row>
    <row r="64075" spans="4:4">
      <c r="D64075"/>
    </row>
    <row r="64076" spans="4:4">
      <c r="D64076"/>
    </row>
    <row r="64077" spans="4:4">
      <c r="D64077"/>
    </row>
    <row r="64078" spans="4:4">
      <c r="D64078"/>
    </row>
    <row r="64079" spans="4:4">
      <c r="D64079"/>
    </row>
    <row r="64080" spans="4:4">
      <c r="D64080"/>
    </row>
    <row r="64081" spans="4:4">
      <c r="D64081"/>
    </row>
    <row r="64082" spans="4:4">
      <c r="D64082"/>
    </row>
    <row r="64083" spans="4:4">
      <c r="D64083"/>
    </row>
    <row r="64084" spans="4:4">
      <c r="D64084"/>
    </row>
    <row r="64085" spans="4:4">
      <c r="D64085"/>
    </row>
    <row r="64086" spans="4:4">
      <c r="D64086"/>
    </row>
    <row r="64087" spans="4:4">
      <c r="D64087"/>
    </row>
    <row r="64088" spans="4:4">
      <c r="D64088"/>
    </row>
    <row r="64089" spans="4:4">
      <c r="D64089"/>
    </row>
    <row r="64090" spans="4:4">
      <c r="D64090"/>
    </row>
    <row r="64091" spans="4:4">
      <c r="D64091"/>
    </row>
    <row r="64092" spans="4:4">
      <c r="D64092"/>
    </row>
    <row r="64093" spans="4:4">
      <c r="D64093"/>
    </row>
    <row r="64094" spans="4:4">
      <c r="D64094"/>
    </row>
    <row r="64095" spans="4:4">
      <c r="D64095"/>
    </row>
    <row r="64096" spans="4:4">
      <c r="D64096"/>
    </row>
    <row r="64097" spans="4:4">
      <c r="D64097"/>
    </row>
    <row r="64098" spans="4:4">
      <c r="D64098"/>
    </row>
    <row r="64099" spans="4:4">
      <c r="D64099"/>
    </row>
    <row r="64100" spans="4:4">
      <c r="D64100"/>
    </row>
    <row r="64101" spans="4:4">
      <c r="D64101"/>
    </row>
    <row r="64102" spans="4:4">
      <c r="D64102"/>
    </row>
    <row r="64103" spans="4:4">
      <c r="D64103"/>
    </row>
    <row r="64104" spans="4:4">
      <c r="D64104"/>
    </row>
    <row r="64105" spans="4:4">
      <c r="D64105"/>
    </row>
    <row r="64106" spans="4:4">
      <c r="D64106"/>
    </row>
    <row r="64107" spans="4:4">
      <c r="D64107"/>
    </row>
    <row r="64108" spans="4:4">
      <c r="D64108"/>
    </row>
    <row r="64109" spans="4:4">
      <c r="D64109"/>
    </row>
    <row r="64110" spans="4:4">
      <c r="D64110"/>
    </row>
    <row r="64111" spans="4:4">
      <c r="D64111"/>
    </row>
    <row r="64112" spans="4:4">
      <c r="D64112"/>
    </row>
    <row r="64113" spans="4:4">
      <c r="D64113"/>
    </row>
    <row r="64114" spans="4:4">
      <c r="D64114"/>
    </row>
    <row r="64115" spans="4:4">
      <c r="D64115"/>
    </row>
    <row r="64116" spans="4:4">
      <c r="D64116"/>
    </row>
    <row r="64117" spans="4:4">
      <c r="D64117"/>
    </row>
    <row r="64118" spans="4:4">
      <c r="D64118"/>
    </row>
    <row r="64119" spans="4:4">
      <c r="D64119"/>
    </row>
    <row r="64120" spans="4:4">
      <c r="D64120"/>
    </row>
    <row r="64121" spans="4:4">
      <c r="D64121"/>
    </row>
    <row r="64122" spans="4:4">
      <c r="D64122"/>
    </row>
    <row r="64123" spans="4:4">
      <c r="D64123"/>
    </row>
    <row r="64124" spans="4:4">
      <c r="D64124"/>
    </row>
    <row r="64125" spans="4:4">
      <c r="D64125"/>
    </row>
    <row r="64126" spans="4:4">
      <c r="D64126"/>
    </row>
    <row r="64127" spans="4:4">
      <c r="D64127"/>
    </row>
    <row r="64128" spans="4:4">
      <c r="D64128"/>
    </row>
    <row r="64129" spans="4:4">
      <c r="D64129"/>
    </row>
    <row r="64130" spans="4:4">
      <c r="D64130"/>
    </row>
    <row r="64131" spans="4:4">
      <c r="D64131"/>
    </row>
    <row r="64132" spans="4:4">
      <c r="D64132"/>
    </row>
    <row r="64133" spans="4:4">
      <c r="D64133"/>
    </row>
    <row r="64134" spans="4:4">
      <c r="D64134"/>
    </row>
    <row r="64135" spans="4:4">
      <c r="D64135"/>
    </row>
    <row r="64136" spans="4:4">
      <c r="D64136"/>
    </row>
    <row r="64137" spans="4:4">
      <c r="D64137"/>
    </row>
    <row r="64138" spans="4:4">
      <c r="D64138"/>
    </row>
    <row r="64139" spans="4:4">
      <c r="D64139"/>
    </row>
    <row r="64140" spans="4:4">
      <c r="D64140"/>
    </row>
    <row r="64141" spans="4:4">
      <c r="D64141"/>
    </row>
    <row r="64142" spans="4:4">
      <c r="D64142"/>
    </row>
    <row r="64143" spans="4:4">
      <c r="D64143"/>
    </row>
    <row r="64144" spans="4:4">
      <c r="D64144"/>
    </row>
    <row r="64145" spans="4:4">
      <c r="D64145"/>
    </row>
    <row r="64146" spans="4:4">
      <c r="D64146"/>
    </row>
    <row r="64147" spans="4:4">
      <c r="D64147"/>
    </row>
    <row r="64148" spans="4:4">
      <c r="D64148"/>
    </row>
    <row r="64149" spans="4:4">
      <c r="D64149"/>
    </row>
    <row r="64150" spans="4:4">
      <c r="D64150"/>
    </row>
    <row r="64151" spans="4:4">
      <c r="D64151"/>
    </row>
    <row r="64152" spans="4:4">
      <c r="D64152"/>
    </row>
    <row r="64153" spans="4:4">
      <c r="D64153"/>
    </row>
    <row r="64154" spans="4:4">
      <c r="D64154"/>
    </row>
    <row r="64155" spans="4:4">
      <c r="D64155"/>
    </row>
    <row r="64156" spans="4:4">
      <c r="D64156"/>
    </row>
    <row r="64157" spans="4:4">
      <c r="D64157"/>
    </row>
    <row r="64158" spans="4:4">
      <c r="D64158"/>
    </row>
    <row r="64159" spans="4:4">
      <c r="D64159"/>
    </row>
    <row r="64160" spans="4:4">
      <c r="D64160"/>
    </row>
    <row r="64161" spans="4:4">
      <c r="D64161"/>
    </row>
    <row r="64162" spans="4:4">
      <c r="D64162"/>
    </row>
    <row r="64163" spans="4:4">
      <c r="D64163"/>
    </row>
    <row r="64164" spans="4:4">
      <c r="D64164"/>
    </row>
    <row r="64165" spans="4:4">
      <c r="D64165"/>
    </row>
    <row r="64166" spans="4:4">
      <c r="D64166"/>
    </row>
    <row r="64167" spans="4:4">
      <c r="D64167"/>
    </row>
    <row r="64168" spans="4:4">
      <c r="D64168"/>
    </row>
    <row r="64169" spans="4:4">
      <c r="D64169"/>
    </row>
    <row r="64170" spans="4:4">
      <c r="D64170"/>
    </row>
    <row r="64171" spans="4:4">
      <c r="D64171"/>
    </row>
    <row r="64172" spans="4:4">
      <c r="D64172"/>
    </row>
    <row r="64173" spans="4:4">
      <c r="D64173"/>
    </row>
    <row r="64174" spans="4:4">
      <c r="D64174"/>
    </row>
    <row r="64175" spans="4:4">
      <c r="D64175"/>
    </row>
    <row r="64176" spans="4:4">
      <c r="D64176"/>
    </row>
    <row r="64177" spans="4:4">
      <c r="D64177"/>
    </row>
    <row r="64178" spans="4:4">
      <c r="D64178"/>
    </row>
    <row r="64179" spans="4:4">
      <c r="D64179"/>
    </row>
    <row r="64180" spans="4:4">
      <c r="D64180"/>
    </row>
    <row r="64181" spans="4:4">
      <c r="D64181"/>
    </row>
    <row r="64182" spans="4:4">
      <c r="D64182"/>
    </row>
    <row r="64183" spans="4:4">
      <c r="D64183"/>
    </row>
    <row r="64184" spans="4:4">
      <c r="D64184"/>
    </row>
    <row r="64185" spans="4:4">
      <c r="D64185"/>
    </row>
    <row r="64186" spans="4:4">
      <c r="D64186"/>
    </row>
    <row r="64187" spans="4:4">
      <c r="D64187"/>
    </row>
    <row r="64188" spans="4:4">
      <c r="D64188"/>
    </row>
    <row r="64189" spans="4:4">
      <c r="D64189"/>
    </row>
    <row r="64190" spans="4:4">
      <c r="D64190"/>
    </row>
    <row r="64191" spans="4:4">
      <c r="D64191"/>
    </row>
    <row r="64192" spans="4:4">
      <c r="D64192"/>
    </row>
    <row r="64193" spans="4:4">
      <c r="D64193"/>
    </row>
    <row r="64194" spans="4:4">
      <c r="D64194"/>
    </row>
    <row r="64195" spans="4:4">
      <c r="D64195"/>
    </row>
    <row r="64196" spans="4:4">
      <c r="D64196"/>
    </row>
    <row r="64197" spans="4:4">
      <c r="D64197"/>
    </row>
    <row r="64198" spans="4:4">
      <c r="D64198"/>
    </row>
    <row r="64199" spans="4:4">
      <c r="D64199"/>
    </row>
    <row r="64200" spans="4:4">
      <c r="D64200"/>
    </row>
    <row r="64201" spans="4:4">
      <c r="D64201"/>
    </row>
    <row r="64202" spans="4:4">
      <c r="D64202"/>
    </row>
    <row r="64203" spans="4:4">
      <c r="D64203"/>
    </row>
    <row r="64204" spans="4:4">
      <c r="D64204"/>
    </row>
    <row r="64205" spans="4:4">
      <c r="D64205"/>
    </row>
    <row r="64206" spans="4:4">
      <c r="D64206"/>
    </row>
    <row r="64207" spans="4:4">
      <c r="D64207"/>
    </row>
    <row r="64208" spans="4:4">
      <c r="D64208"/>
    </row>
    <row r="64209" spans="4:4">
      <c r="D64209"/>
    </row>
    <row r="64210" spans="4:4">
      <c r="D64210"/>
    </row>
    <row r="64211" spans="4:4">
      <c r="D64211"/>
    </row>
    <row r="64212" spans="4:4">
      <c r="D64212"/>
    </row>
    <row r="64213" spans="4:4">
      <c r="D64213"/>
    </row>
    <row r="64214" spans="4:4">
      <c r="D64214"/>
    </row>
    <row r="64215" spans="4:4">
      <c r="D64215"/>
    </row>
    <row r="64216" spans="4:4">
      <c r="D64216"/>
    </row>
    <row r="64217" spans="4:4">
      <c r="D64217"/>
    </row>
    <row r="64218" spans="4:4">
      <c r="D64218"/>
    </row>
    <row r="64219" spans="4:4">
      <c r="D64219"/>
    </row>
    <row r="64220" spans="4:4">
      <c r="D64220"/>
    </row>
    <row r="64221" spans="4:4">
      <c r="D64221"/>
    </row>
    <row r="64222" spans="4:4">
      <c r="D64222"/>
    </row>
    <row r="64223" spans="4:4">
      <c r="D64223"/>
    </row>
    <row r="64224" spans="4:4">
      <c r="D64224"/>
    </row>
    <row r="64225" spans="4:4">
      <c r="D64225"/>
    </row>
    <row r="64226" spans="4:4">
      <c r="D64226"/>
    </row>
    <row r="64227" spans="4:4">
      <c r="D64227"/>
    </row>
    <row r="64228" spans="4:4">
      <c r="D64228"/>
    </row>
    <row r="64229" spans="4:4">
      <c r="D64229"/>
    </row>
    <row r="64230" spans="4:4">
      <c r="D64230"/>
    </row>
    <row r="64231" spans="4:4">
      <c r="D64231"/>
    </row>
    <row r="64232" spans="4:4">
      <c r="D64232"/>
    </row>
    <row r="64233" spans="4:4">
      <c r="D64233"/>
    </row>
    <row r="64234" spans="4:4">
      <c r="D64234"/>
    </row>
    <row r="64235" spans="4:4">
      <c r="D64235"/>
    </row>
    <row r="64236" spans="4:4">
      <c r="D64236"/>
    </row>
    <row r="64237" spans="4:4">
      <c r="D64237"/>
    </row>
    <row r="64238" spans="4:4">
      <c r="D64238"/>
    </row>
    <row r="64239" spans="4:4">
      <c r="D64239"/>
    </row>
    <row r="64240" spans="4:4">
      <c r="D64240"/>
    </row>
    <row r="64241" spans="4:4">
      <c r="D64241"/>
    </row>
    <row r="64242" spans="4:4">
      <c r="D64242"/>
    </row>
    <row r="64243" spans="4:4">
      <c r="D64243"/>
    </row>
    <row r="64244" spans="4:4">
      <c r="D64244"/>
    </row>
    <row r="64245" spans="4:4">
      <c r="D64245"/>
    </row>
    <row r="64246" spans="4:4">
      <c r="D64246"/>
    </row>
    <row r="64247" spans="4:4">
      <c r="D64247"/>
    </row>
    <row r="64248" spans="4:4">
      <c r="D64248"/>
    </row>
    <row r="64249" spans="4:4">
      <c r="D64249"/>
    </row>
    <row r="64250" spans="4:4">
      <c r="D64250"/>
    </row>
    <row r="64251" spans="4:4">
      <c r="D64251"/>
    </row>
    <row r="64252" spans="4:4">
      <c r="D64252"/>
    </row>
    <row r="64253" spans="4:4">
      <c r="D64253"/>
    </row>
    <row r="64254" spans="4:4">
      <c r="D64254"/>
    </row>
    <row r="64255" spans="4:4">
      <c r="D64255"/>
    </row>
    <row r="64256" spans="4:4">
      <c r="D64256"/>
    </row>
    <row r="64257" spans="4:4">
      <c r="D64257"/>
    </row>
    <row r="64258" spans="4:4">
      <c r="D64258"/>
    </row>
    <row r="64259" spans="4:4">
      <c r="D64259"/>
    </row>
    <row r="64260" spans="4:4">
      <c r="D64260"/>
    </row>
    <row r="64261" spans="4:4">
      <c r="D64261"/>
    </row>
    <row r="64262" spans="4:4">
      <c r="D64262"/>
    </row>
    <row r="64263" spans="4:4">
      <c r="D64263"/>
    </row>
    <row r="64264" spans="4:4">
      <c r="D64264"/>
    </row>
    <row r="64265" spans="4:4">
      <c r="D64265"/>
    </row>
    <row r="64266" spans="4:4">
      <c r="D64266"/>
    </row>
    <row r="64267" spans="4:4">
      <c r="D64267"/>
    </row>
    <row r="64268" spans="4:4">
      <c r="D64268"/>
    </row>
    <row r="64269" spans="4:4">
      <c r="D64269"/>
    </row>
    <row r="64270" spans="4:4">
      <c r="D64270"/>
    </row>
    <row r="64271" spans="4:4">
      <c r="D64271"/>
    </row>
    <row r="64272" spans="4:4">
      <c r="D64272"/>
    </row>
    <row r="64273" spans="4:4">
      <c r="D64273"/>
    </row>
    <row r="64274" spans="4:4">
      <c r="D64274"/>
    </row>
    <row r="64275" spans="4:4">
      <c r="D64275"/>
    </row>
    <row r="64276" spans="4:4">
      <c r="D64276"/>
    </row>
    <row r="64277" spans="4:4">
      <c r="D64277"/>
    </row>
    <row r="64278" spans="4:4">
      <c r="D64278"/>
    </row>
    <row r="64279" spans="4:4">
      <c r="D64279"/>
    </row>
    <row r="64280" spans="4:4">
      <c r="D64280"/>
    </row>
    <row r="64281" spans="4:4">
      <c r="D64281"/>
    </row>
    <row r="64282" spans="4:4">
      <c r="D64282"/>
    </row>
    <row r="64283" spans="4:4">
      <c r="D64283"/>
    </row>
    <row r="64284" spans="4:4">
      <c r="D64284"/>
    </row>
    <row r="64285" spans="4:4">
      <c r="D64285"/>
    </row>
    <row r="64286" spans="4:4">
      <c r="D64286"/>
    </row>
    <row r="64287" spans="4:4">
      <c r="D64287"/>
    </row>
    <row r="64288" spans="4:4">
      <c r="D64288"/>
    </row>
    <row r="64289" spans="4:4">
      <c r="D64289"/>
    </row>
    <row r="64290" spans="4:4">
      <c r="D64290"/>
    </row>
    <row r="64291" spans="4:4">
      <c r="D64291"/>
    </row>
    <row r="64292" spans="4:4">
      <c r="D64292"/>
    </row>
    <row r="64293" spans="4:4">
      <c r="D64293"/>
    </row>
    <row r="64294" spans="4:4">
      <c r="D64294"/>
    </row>
    <row r="64295" spans="4:4">
      <c r="D64295"/>
    </row>
    <row r="64296" spans="4:4">
      <c r="D64296"/>
    </row>
    <row r="64297" spans="4:4">
      <c r="D64297"/>
    </row>
    <row r="64298" spans="4:4">
      <c r="D64298"/>
    </row>
    <row r="64299" spans="4:4">
      <c r="D64299"/>
    </row>
    <row r="64300" spans="4:4">
      <c r="D64300"/>
    </row>
    <row r="64301" spans="4:4">
      <c r="D64301"/>
    </row>
    <row r="64302" spans="4:4">
      <c r="D64302"/>
    </row>
    <row r="64303" spans="4:4">
      <c r="D64303"/>
    </row>
    <row r="64304" spans="4:4">
      <c r="D64304"/>
    </row>
    <row r="64305" spans="4:4">
      <c r="D64305"/>
    </row>
    <row r="64306" spans="4:4">
      <c r="D64306"/>
    </row>
    <row r="64307" spans="4:4">
      <c r="D64307"/>
    </row>
    <row r="64308" spans="4:4">
      <c r="D64308"/>
    </row>
    <row r="64309" spans="4:4">
      <c r="D64309"/>
    </row>
    <row r="64310" spans="4:4">
      <c r="D64310"/>
    </row>
    <row r="64311" spans="4:4">
      <c r="D64311"/>
    </row>
    <row r="64312" spans="4:4">
      <c r="D64312"/>
    </row>
    <row r="64313" spans="4:4">
      <c r="D64313"/>
    </row>
    <row r="64314" spans="4:4">
      <c r="D64314"/>
    </row>
    <row r="64315" spans="4:4">
      <c r="D64315"/>
    </row>
    <row r="64316" spans="4:4">
      <c r="D64316"/>
    </row>
    <row r="64317" spans="4:4">
      <c r="D64317"/>
    </row>
    <row r="64318" spans="4:4">
      <c r="D64318"/>
    </row>
    <row r="64319" spans="4:4">
      <c r="D64319"/>
    </row>
    <row r="64320" spans="4:4">
      <c r="D64320"/>
    </row>
    <row r="64321" spans="4:4">
      <c r="D64321"/>
    </row>
    <row r="64322" spans="4:4">
      <c r="D64322"/>
    </row>
    <row r="64323" spans="4:4">
      <c r="D64323"/>
    </row>
    <row r="64324" spans="4:4">
      <c r="D64324"/>
    </row>
    <row r="64325" spans="4:4">
      <c r="D64325"/>
    </row>
    <row r="64326" spans="4:4">
      <c r="D64326"/>
    </row>
    <row r="64327" spans="4:4">
      <c r="D64327"/>
    </row>
    <row r="64328" spans="4:4">
      <c r="D64328"/>
    </row>
    <row r="64329" spans="4:4">
      <c r="D64329"/>
    </row>
    <row r="64330" spans="4:4">
      <c r="D64330"/>
    </row>
    <row r="64331" spans="4:4">
      <c r="D64331"/>
    </row>
    <row r="64332" spans="4:4">
      <c r="D64332"/>
    </row>
    <row r="64333" spans="4:4">
      <c r="D64333"/>
    </row>
    <row r="64334" spans="4:4">
      <c r="D64334"/>
    </row>
    <row r="64335" spans="4:4">
      <c r="D64335"/>
    </row>
    <row r="64336" spans="4:4">
      <c r="D64336"/>
    </row>
    <row r="64337" spans="4:4">
      <c r="D64337"/>
    </row>
    <row r="64338" spans="4:4">
      <c r="D64338"/>
    </row>
    <row r="64339" spans="4:4">
      <c r="D64339"/>
    </row>
    <row r="64340" spans="4:4">
      <c r="D64340"/>
    </row>
    <row r="64341" spans="4:4">
      <c r="D64341"/>
    </row>
    <row r="64342" spans="4:4">
      <c r="D64342"/>
    </row>
    <row r="64343" spans="4:4">
      <c r="D64343"/>
    </row>
    <row r="64344" spans="4:4">
      <c r="D64344"/>
    </row>
    <row r="64345" spans="4:4">
      <c r="D64345"/>
    </row>
    <row r="64346" spans="4:4">
      <c r="D64346"/>
    </row>
    <row r="64347" spans="4:4">
      <c r="D64347"/>
    </row>
    <row r="64348" spans="4:4">
      <c r="D64348"/>
    </row>
    <row r="64349" spans="4:4">
      <c r="D64349"/>
    </row>
    <row r="64350" spans="4:4">
      <c r="D64350"/>
    </row>
    <row r="64351" spans="4:4">
      <c r="D64351"/>
    </row>
    <row r="64352" spans="4:4">
      <c r="D64352"/>
    </row>
    <row r="64353" spans="4:4">
      <c r="D64353"/>
    </row>
    <row r="64354" spans="4:4">
      <c r="D64354"/>
    </row>
    <row r="64355" spans="4:4">
      <c r="D64355"/>
    </row>
    <row r="64356" spans="4:4">
      <c r="D64356"/>
    </row>
    <row r="64357" spans="4:4">
      <c r="D64357"/>
    </row>
    <row r="64358" spans="4:4">
      <c r="D64358"/>
    </row>
    <row r="64359" spans="4:4">
      <c r="D64359"/>
    </row>
    <row r="64360" spans="4:4">
      <c r="D64360"/>
    </row>
    <row r="64361" spans="4:4">
      <c r="D64361"/>
    </row>
    <row r="64362" spans="4:4">
      <c r="D64362"/>
    </row>
    <row r="64363" spans="4:4">
      <c r="D64363"/>
    </row>
    <row r="64364" spans="4:4">
      <c r="D64364"/>
    </row>
    <row r="64365" spans="4:4">
      <c r="D64365"/>
    </row>
    <row r="64366" spans="4:4">
      <c r="D64366"/>
    </row>
    <row r="64367" spans="4:4">
      <c r="D64367"/>
    </row>
    <row r="64368" spans="4:4">
      <c r="D64368"/>
    </row>
    <row r="64369" spans="4:4">
      <c r="D64369"/>
    </row>
    <row r="64370" spans="4:4">
      <c r="D64370"/>
    </row>
    <row r="64371" spans="4:4">
      <c r="D64371"/>
    </row>
    <row r="64372" spans="4:4">
      <c r="D64372"/>
    </row>
    <row r="64373" spans="4:4">
      <c r="D64373"/>
    </row>
    <row r="64374" spans="4:4">
      <c r="D64374"/>
    </row>
    <row r="64375" spans="4:4">
      <c r="D64375"/>
    </row>
    <row r="64376" spans="4:4">
      <c r="D64376"/>
    </row>
    <row r="64377" spans="4:4">
      <c r="D64377"/>
    </row>
    <row r="64378" spans="4:4">
      <c r="D64378"/>
    </row>
    <row r="64379" spans="4:4">
      <c r="D64379"/>
    </row>
    <row r="64380" spans="4:4">
      <c r="D64380"/>
    </row>
    <row r="64381" spans="4:4">
      <c r="D64381"/>
    </row>
    <row r="64382" spans="4:4">
      <c r="D64382"/>
    </row>
    <row r="64383" spans="4:4">
      <c r="D64383"/>
    </row>
    <row r="64384" spans="4:4">
      <c r="D64384"/>
    </row>
    <row r="64385" spans="4:4">
      <c r="D64385"/>
    </row>
    <row r="64386" spans="4:4">
      <c r="D64386"/>
    </row>
    <row r="64387" spans="4:4">
      <c r="D64387"/>
    </row>
    <row r="64388" spans="4:4">
      <c r="D64388"/>
    </row>
    <row r="64389" spans="4:4">
      <c r="D64389"/>
    </row>
    <row r="64390" spans="4:4">
      <c r="D64390"/>
    </row>
    <row r="64391" spans="4:4">
      <c r="D64391"/>
    </row>
    <row r="64392" spans="4:4">
      <c r="D64392"/>
    </row>
    <row r="64393" spans="4:4">
      <c r="D64393"/>
    </row>
    <row r="64394" spans="4:4">
      <c r="D64394"/>
    </row>
    <row r="64395" spans="4:4">
      <c r="D64395"/>
    </row>
    <row r="64396" spans="4:4">
      <c r="D64396"/>
    </row>
    <row r="64397" spans="4:4">
      <c r="D64397"/>
    </row>
    <row r="64398" spans="4:4">
      <c r="D64398"/>
    </row>
    <row r="64399" spans="4:4">
      <c r="D64399"/>
    </row>
    <row r="64400" spans="4:4">
      <c r="D64400"/>
    </row>
    <row r="64401" spans="4:4">
      <c r="D64401"/>
    </row>
    <row r="64402" spans="4:4">
      <c r="D64402"/>
    </row>
    <row r="64403" spans="4:4">
      <c r="D64403"/>
    </row>
    <row r="64404" spans="4:4">
      <c r="D64404"/>
    </row>
    <row r="64405" spans="4:4">
      <c r="D64405"/>
    </row>
    <row r="64406" spans="4:4">
      <c r="D64406"/>
    </row>
    <row r="64407" spans="4:4">
      <c r="D64407"/>
    </row>
    <row r="64408" spans="4:4">
      <c r="D64408"/>
    </row>
    <row r="64409" spans="4:4">
      <c r="D64409"/>
    </row>
    <row r="64410" spans="4:4">
      <c r="D64410"/>
    </row>
    <row r="64411" spans="4:4">
      <c r="D64411"/>
    </row>
    <row r="64412" spans="4:4">
      <c r="D64412"/>
    </row>
    <row r="64413" spans="4:4">
      <c r="D64413"/>
    </row>
    <row r="64414" spans="4:4">
      <c r="D64414"/>
    </row>
    <row r="64415" spans="4:4">
      <c r="D64415"/>
    </row>
    <row r="64416" spans="4:4">
      <c r="D64416"/>
    </row>
    <row r="64417" spans="4:4">
      <c r="D64417"/>
    </row>
    <row r="64418" spans="4:4">
      <c r="D64418"/>
    </row>
    <row r="64419" spans="4:4">
      <c r="D64419"/>
    </row>
    <row r="64420" spans="4:4">
      <c r="D64420"/>
    </row>
    <row r="64421" spans="4:4">
      <c r="D64421"/>
    </row>
    <row r="64422" spans="4:4">
      <c r="D64422"/>
    </row>
    <row r="64423" spans="4:4">
      <c r="D64423"/>
    </row>
    <row r="64424" spans="4:4">
      <c r="D64424"/>
    </row>
    <row r="64425" spans="4:4">
      <c r="D64425"/>
    </row>
    <row r="64426" spans="4:4">
      <c r="D64426"/>
    </row>
    <row r="64427" spans="4:4">
      <c r="D64427"/>
    </row>
    <row r="64428" spans="4:4">
      <c r="D64428"/>
    </row>
    <row r="64429" spans="4:4">
      <c r="D64429"/>
    </row>
    <row r="64430" spans="4:4">
      <c r="D64430"/>
    </row>
    <row r="64431" spans="4:4">
      <c r="D64431"/>
    </row>
    <row r="64432" spans="4:4">
      <c r="D64432"/>
    </row>
    <row r="64433" spans="4:4">
      <c r="D64433"/>
    </row>
    <row r="64434" spans="4:4">
      <c r="D64434"/>
    </row>
    <row r="64435" spans="4:4">
      <c r="D64435"/>
    </row>
    <row r="64436" spans="4:4">
      <c r="D64436"/>
    </row>
    <row r="64437" spans="4:4">
      <c r="D64437"/>
    </row>
    <row r="64438" spans="4:4">
      <c r="D64438"/>
    </row>
    <row r="64439" spans="4:4">
      <c r="D64439"/>
    </row>
    <row r="64440" spans="4:4">
      <c r="D64440"/>
    </row>
    <row r="64441" spans="4:4">
      <c r="D64441"/>
    </row>
    <row r="64442" spans="4:4">
      <c r="D64442"/>
    </row>
    <row r="64443" spans="4:4">
      <c r="D64443"/>
    </row>
    <row r="64444" spans="4:4">
      <c r="D64444"/>
    </row>
    <row r="64445" spans="4:4">
      <c r="D64445"/>
    </row>
    <row r="64446" spans="4:4">
      <c r="D64446"/>
    </row>
    <row r="64447" spans="4:4">
      <c r="D64447"/>
    </row>
    <row r="64448" spans="4:4">
      <c r="D64448"/>
    </row>
    <row r="64449" spans="4:4">
      <c r="D64449"/>
    </row>
    <row r="64450" spans="4:4">
      <c r="D64450"/>
    </row>
    <row r="64451" spans="4:4">
      <c r="D64451"/>
    </row>
    <row r="64452" spans="4:4">
      <c r="D64452"/>
    </row>
    <row r="64453" spans="4:4">
      <c r="D64453"/>
    </row>
    <row r="64454" spans="4:4">
      <c r="D64454"/>
    </row>
    <row r="64455" spans="4:4">
      <c r="D64455"/>
    </row>
    <row r="64456" spans="4:4">
      <c r="D64456"/>
    </row>
    <row r="64457" spans="4:4">
      <c r="D64457"/>
    </row>
    <row r="64458" spans="4:4">
      <c r="D64458"/>
    </row>
    <row r="64459" spans="4:4">
      <c r="D64459"/>
    </row>
    <row r="64460" spans="4:4">
      <c r="D64460"/>
    </row>
    <row r="64461" spans="4:4">
      <c r="D64461"/>
    </row>
    <row r="64462" spans="4:4">
      <c r="D64462"/>
    </row>
    <row r="64463" spans="4:4">
      <c r="D64463"/>
    </row>
    <row r="64464" spans="4:4">
      <c r="D64464"/>
    </row>
    <row r="64465" spans="4:4">
      <c r="D64465"/>
    </row>
    <row r="64466" spans="4:4">
      <c r="D64466"/>
    </row>
    <row r="64467" spans="4:4">
      <c r="D64467"/>
    </row>
    <row r="64468" spans="4:4">
      <c r="D64468"/>
    </row>
    <row r="64469" spans="4:4">
      <c r="D64469"/>
    </row>
    <row r="64470" spans="4:4">
      <c r="D64470"/>
    </row>
    <row r="64471" spans="4:4">
      <c r="D64471"/>
    </row>
    <row r="64472" spans="4:4">
      <c r="D64472"/>
    </row>
    <row r="64473" spans="4:4">
      <c r="D64473"/>
    </row>
    <row r="64474" spans="4:4">
      <c r="D64474"/>
    </row>
    <row r="64475" spans="4:4">
      <c r="D64475"/>
    </row>
    <row r="64476" spans="4:4">
      <c r="D64476"/>
    </row>
    <row r="64477" spans="4:4">
      <c r="D64477"/>
    </row>
    <row r="64478" spans="4:4">
      <c r="D64478"/>
    </row>
    <row r="64479" spans="4:4">
      <c r="D64479"/>
    </row>
    <row r="64480" spans="4:4">
      <c r="D64480"/>
    </row>
    <row r="64481" spans="4:4">
      <c r="D64481"/>
    </row>
    <row r="64482" spans="4:4">
      <c r="D64482"/>
    </row>
    <row r="64483" spans="4:4">
      <c r="D64483"/>
    </row>
    <row r="64484" spans="4:4">
      <c r="D64484"/>
    </row>
    <row r="64485" spans="4:4">
      <c r="D64485"/>
    </row>
    <row r="64486" spans="4:4">
      <c r="D64486"/>
    </row>
    <row r="64487" spans="4:4">
      <c r="D64487"/>
    </row>
    <row r="64488" spans="4:4">
      <c r="D64488"/>
    </row>
    <row r="64489" spans="4:4">
      <c r="D64489"/>
    </row>
    <row r="64490" spans="4:4">
      <c r="D64490"/>
    </row>
    <row r="64491" spans="4:4">
      <c r="D64491"/>
    </row>
    <row r="64492" spans="4:4">
      <c r="D64492"/>
    </row>
    <row r="64493" spans="4:4">
      <c r="D64493"/>
    </row>
    <row r="64494" spans="4:4">
      <c r="D64494"/>
    </row>
    <row r="64495" spans="4:4">
      <c r="D64495"/>
    </row>
    <row r="64496" spans="4:4">
      <c r="D64496"/>
    </row>
    <row r="64497" spans="4:4">
      <c r="D64497"/>
    </row>
    <row r="64498" spans="4:4">
      <c r="D64498"/>
    </row>
    <row r="64499" spans="4:4">
      <c r="D64499"/>
    </row>
    <row r="64500" spans="4:4">
      <c r="D64500"/>
    </row>
    <row r="64501" spans="4:4">
      <c r="D64501"/>
    </row>
    <row r="64502" spans="4:4">
      <c r="D64502"/>
    </row>
    <row r="64503" spans="4:4">
      <c r="D64503"/>
    </row>
    <row r="64504" spans="4:4">
      <c r="D64504"/>
    </row>
    <row r="64505" spans="4:4">
      <c r="D64505"/>
    </row>
    <row r="64506" spans="4:4">
      <c r="D64506"/>
    </row>
    <row r="64507" spans="4:4">
      <c r="D64507"/>
    </row>
    <row r="64508" spans="4:4">
      <c r="D64508"/>
    </row>
    <row r="64509" spans="4:4">
      <c r="D64509"/>
    </row>
    <row r="64510" spans="4:4">
      <c r="D64510"/>
    </row>
    <row r="64511" spans="4:4">
      <c r="D64511"/>
    </row>
    <row r="64512" spans="4:4">
      <c r="D64512"/>
    </row>
    <row r="64513" spans="4:4">
      <c r="D64513"/>
    </row>
    <row r="64514" spans="4:4">
      <c r="D64514"/>
    </row>
    <row r="64515" spans="4:4">
      <c r="D64515"/>
    </row>
    <row r="64516" spans="4:4">
      <c r="D64516"/>
    </row>
    <row r="64517" spans="4:4">
      <c r="D64517"/>
    </row>
    <row r="64518" spans="4:4">
      <c r="D64518"/>
    </row>
    <row r="64519" spans="4:4">
      <c r="D64519"/>
    </row>
    <row r="64520" spans="4:4">
      <c r="D64520"/>
    </row>
    <row r="64521" spans="4:4">
      <c r="D64521"/>
    </row>
    <row r="64522" spans="4:4">
      <c r="D64522"/>
    </row>
    <row r="64523" spans="4:4">
      <c r="D64523"/>
    </row>
    <row r="64524" spans="4:4">
      <c r="D64524"/>
    </row>
    <row r="64525" spans="4:4">
      <c r="D64525"/>
    </row>
    <row r="64526" spans="4:4">
      <c r="D64526"/>
    </row>
    <row r="64527" spans="4:4">
      <c r="D64527"/>
    </row>
    <row r="64528" spans="4:4">
      <c r="D64528"/>
    </row>
    <row r="64529" spans="4:4">
      <c r="D64529"/>
    </row>
    <row r="64530" spans="4:4">
      <c r="D64530"/>
    </row>
    <row r="64531" spans="4:4">
      <c r="D64531"/>
    </row>
    <row r="64532" spans="4:4">
      <c r="D64532"/>
    </row>
    <row r="64533" spans="4:4">
      <c r="D64533"/>
    </row>
    <row r="64534" spans="4:4">
      <c r="D64534"/>
    </row>
    <row r="64535" spans="4:4">
      <c r="D64535"/>
    </row>
    <row r="64536" spans="4:4">
      <c r="D64536"/>
    </row>
    <row r="64537" spans="4:4">
      <c r="D64537"/>
    </row>
    <row r="64538" spans="4:4">
      <c r="D64538"/>
    </row>
    <row r="64539" spans="4:4">
      <c r="D64539"/>
    </row>
    <row r="64540" spans="4:4">
      <c r="D64540"/>
    </row>
    <row r="64541" spans="4:4">
      <c r="D64541"/>
    </row>
    <row r="64542" spans="4:4">
      <c r="D64542"/>
    </row>
    <row r="64543" spans="4:4">
      <c r="D64543"/>
    </row>
    <row r="64544" spans="4:4">
      <c r="D64544"/>
    </row>
    <row r="64545" spans="4:4">
      <c r="D64545"/>
    </row>
    <row r="64546" spans="4:4">
      <c r="D64546"/>
    </row>
    <row r="64547" spans="4:4">
      <c r="D64547"/>
    </row>
    <row r="64548" spans="4:4">
      <c r="D64548"/>
    </row>
    <row r="64549" spans="4:4">
      <c r="D64549"/>
    </row>
    <row r="64550" spans="4:4">
      <c r="D64550"/>
    </row>
    <row r="64551" spans="4:4">
      <c r="D64551"/>
    </row>
    <row r="64552" spans="4:4">
      <c r="D64552"/>
    </row>
    <row r="64553" spans="4:4">
      <c r="D64553"/>
    </row>
    <row r="64554" spans="4:4">
      <c r="D64554"/>
    </row>
    <row r="64555" spans="4:4">
      <c r="D64555"/>
    </row>
    <row r="64556" spans="4:4">
      <c r="D64556"/>
    </row>
    <row r="64557" spans="4:4">
      <c r="D64557"/>
    </row>
    <row r="64558" spans="4:4">
      <c r="D64558"/>
    </row>
    <row r="64559" spans="4:4">
      <c r="D64559"/>
    </row>
    <row r="64560" spans="4:4">
      <c r="D64560"/>
    </row>
    <row r="64561" spans="4:4">
      <c r="D64561"/>
    </row>
    <row r="64562" spans="4:4">
      <c r="D64562"/>
    </row>
    <row r="64563" spans="4:4">
      <c r="D64563"/>
    </row>
    <row r="64564" spans="4:4">
      <c r="D64564"/>
    </row>
    <row r="64565" spans="4:4">
      <c r="D64565"/>
    </row>
    <row r="64566" spans="4:4">
      <c r="D64566"/>
    </row>
    <row r="64567" spans="4:4">
      <c r="D64567"/>
    </row>
    <row r="64568" spans="4:4">
      <c r="D64568"/>
    </row>
    <row r="64569" spans="4:4">
      <c r="D64569"/>
    </row>
    <row r="64570" spans="4:4">
      <c r="D64570"/>
    </row>
    <row r="64571" spans="4:4">
      <c r="D64571"/>
    </row>
    <row r="64572" spans="4:4">
      <c r="D64572"/>
    </row>
    <row r="64573" spans="4:4">
      <c r="D64573"/>
    </row>
    <row r="64574" spans="4:4">
      <c r="D64574"/>
    </row>
    <row r="64575" spans="4:4">
      <c r="D64575"/>
    </row>
    <row r="64576" spans="4:4">
      <c r="D64576"/>
    </row>
    <row r="64577" spans="4:4">
      <c r="D64577"/>
    </row>
    <row r="64578" spans="4:4">
      <c r="D64578"/>
    </row>
    <row r="64579" spans="4:4">
      <c r="D64579"/>
    </row>
    <row r="64580" spans="4:4">
      <c r="D64580"/>
    </row>
    <row r="64581" spans="4:4">
      <c r="D64581"/>
    </row>
    <row r="64582" spans="4:4">
      <c r="D64582"/>
    </row>
    <row r="64583" spans="4:4">
      <c r="D64583"/>
    </row>
    <row r="64584" spans="4:4">
      <c r="D64584"/>
    </row>
    <row r="64585" spans="4:4">
      <c r="D64585"/>
    </row>
    <row r="64586" spans="4:4">
      <c r="D64586"/>
    </row>
    <row r="64587" spans="4:4">
      <c r="D64587"/>
    </row>
    <row r="64588" spans="4:4">
      <c r="D64588"/>
    </row>
    <row r="64589" spans="4:4">
      <c r="D64589"/>
    </row>
    <row r="64590" spans="4:4">
      <c r="D64590"/>
    </row>
    <row r="64591" spans="4:4">
      <c r="D64591"/>
    </row>
    <row r="64592" spans="4:4">
      <c r="D64592"/>
    </row>
    <row r="64593" spans="4:4">
      <c r="D64593"/>
    </row>
    <row r="64594" spans="4:4">
      <c r="D64594"/>
    </row>
    <row r="64595" spans="4:4">
      <c r="D64595"/>
    </row>
    <row r="64596" spans="4:4">
      <c r="D64596"/>
    </row>
    <row r="64597" spans="4:4">
      <c r="D64597"/>
    </row>
    <row r="64598" spans="4:4">
      <c r="D64598"/>
    </row>
    <row r="64599" spans="4:4">
      <c r="D64599"/>
    </row>
    <row r="64600" spans="4:4">
      <c r="D64600"/>
    </row>
    <row r="64601" spans="4:4">
      <c r="D64601"/>
    </row>
    <row r="64602" spans="4:4">
      <c r="D64602"/>
    </row>
    <row r="64603" spans="4:4">
      <c r="D64603"/>
    </row>
    <row r="64604" spans="4:4">
      <c r="D64604"/>
    </row>
    <row r="64605" spans="4:4">
      <c r="D64605"/>
    </row>
    <row r="64606" spans="4:4">
      <c r="D64606"/>
    </row>
    <row r="64607" spans="4:4">
      <c r="D64607"/>
    </row>
    <row r="64608" spans="4:4">
      <c r="D64608"/>
    </row>
    <row r="64609" spans="4:4">
      <c r="D64609"/>
    </row>
    <row r="64610" spans="4:4">
      <c r="D64610"/>
    </row>
    <row r="64611" spans="4:4">
      <c r="D64611"/>
    </row>
    <row r="64612" spans="4:4">
      <c r="D64612"/>
    </row>
    <row r="64613" spans="4:4">
      <c r="D64613"/>
    </row>
    <row r="64614" spans="4:4">
      <c r="D64614"/>
    </row>
    <row r="64615" spans="4:4">
      <c r="D64615"/>
    </row>
    <row r="64616" spans="4:4">
      <c r="D64616"/>
    </row>
    <row r="64617" spans="4:4">
      <c r="D64617"/>
    </row>
    <row r="64618" spans="4:4">
      <c r="D64618"/>
    </row>
    <row r="64619" spans="4:4">
      <c r="D64619"/>
    </row>
    <row r="64620" spans="4:4">
      <c r="D64620"/>
    </row>
    <row r="64621" spans="4:4">
      <c r="D64621"/>
    </row>
    <row r="64622" spans="4:4">
      <c r="D64622"/>
    </row>
    <row r="64623" spans="4:4">
      <c r="D64623"/>
    </row>
    <row r="64624" spans="4:4">
      <c r="D64624"/>
    </row>
    <row r="64625" spans="4:4">
      <c r="D64625"/>
    </row>
    <row r="64626" spans="4:4">
      <c r="D64626"/>
    </row>
    <row r="64627" spans="4:4">
      <c r="D64627"/>
    </row>
    <row r="64628" spans="4:4">
      <c r="D64628"/>
    </row>
    <row r="64629" spans="4:4">
      <c r="D64629"/>
    </row>
    <row r="64630" spans="4:4">
      <c r="D64630"/>
    </row>
    <row r="64631" spans="4:4">
      <c r="D64631"/>
    </row>
    <row r="64632" spans="4:4">
      <c r="D64632"/>
    </row>
    <row r="64633" spans="4:4">
      <c r="D64633"/>
    </row>
    <row r="64634" spans="4:4">
      <c r="D64634"/>
    </row>
    <row r="64635" spans="4:4">
      <c r="D64635"/>
    </row>
    <row r="64636" spans="4:4">
      <c r="D64636"/>
    </row>
    <row r="64637" spans="4:4">
      <c r="D64637"/>
    </row>
    <row r="64638" spans="4:4">
      <c r="D64638"/>
    </row>
    <row r="64639" spans="4:4">
      <c r="D64639"/>
    </row>
    <row r="64640" spans="4:4">
      <c r="D64640"/>
    </row>
    <row r="64641" spans="4:4">
      <c r="D64641"/>
    </row>
    <row r="64642" spans="4:4">
      <c r="D64642"/>
    </row>
    <row r="64643" spans="4:4">
      <c r="D64643"/>
    </row>
    <row r="64644" spans="4:4">
      <c r="D64644"/>
    </row>
    <row r="64645" spans="4:4">
      <c r="D64645"/>
    </row>
    <row r="64646" spans="4:4">
      <c r="D64646"/>
    </row>
    <row r="64647" spans="4:4">
      <c r="D64647"/>
    </row>
    <row r="64648" spans="4:4">
      <c r="D64648"/>
    </row>
    <row r="64649" spans="4:4">
      <c r="D64649"/>
    </row>
    <row r="64650" spans="4:4">
      <c r="D64650"/>
    </row>
    <row r="64651" spans="4:4">
      <c r="D64651"/>
    </row>
    <row r="64652" spans="4:4">
      <c r="D64652"/>
    </row>
    <row r="64653" spans="4:4">
      <c r="D64653"/>
    </row>
    <row r="64654" spans="4:4">
      <c r="D64654"/>
    </row>
    <row r="64655" spans="4:4">
      <c r="D64655"/>
    </row>
    <row r="64656" spans="4:4">
      <c r="D64656"/>
    </row>
    <row r="64657" spans="4:4">
      <c r="D64657"/>
    </row>
    <row r="64658" spans="4:4">
      <c r="D64658"/>
    </row>
    <row r="64659" spans="4:4">
      <c r="D64659"/>
    </row>
    <row r="64660" spans="4:4">
      <c r="D64660"/>
    </row>
    <row r="64661" spans="4:4">
      <c r="D64661"/>
    </row>
    <row r="64662" spans="4:4">
      <c r="D64662"/>
    </row>
    <row r="64663" spans="4:4">
      <c r="D64663"/>
    </row>
    <row r="64664" spans="4:4">
      <c r="D64664"/>
    </row>
    <row r="64665" spans="4:4">
      <c r="D64665"/>
    </row>
    <row r="64666" spans="4:4">
      <c r="D64666"/>
    </row>
    <row r="64667" spans="4:4">
      <c r="D64667"/>
    </row>
    <row r="64668" spans="4:4">
      <c r="D64668"/>
    </row>
    <row r="64669" spans="4:4">
      <c r="D64669"/>
    </row>
    <row r="64670" spans="4:4">
      <c r="D64670"/>
    </row>
    <row r="64671" spans="4:4">
      <c r="D64671"/>
    </row>
    <row r="64672" spans="4:4">
      <c r="D64672"/>
    </row>
    <row r="64673" spans="4:4">
      <c r="D64673"/>
    </row>
    <row r="64674" spans="4:4">
      <c r="D64674"/>
    </row>
    <row r="64675" spans="4:4">
      <c r="D64675"/>
    </row>
    <row r="64676" spans="4:4">
      <c r="D64676"/>
    </row>
    <row r="64677" spans="4:4">
      <c r="D64677"/>
    </row>
    <row r="64678" spans="4:4">
      <c r="D64678"/>
    </row>
    <row r="64679" spans="4:4">
      <c r="D64679"/>
    </row>
    <row r="64680" spans="4:4">
      <c r="D64680"/>
    </row>
    <row r="64681" spans="4:4">
      <c r="D64681"/>
    </row>
    <row r="64682" spans="4:4">
      <c r="D64682"/>
    </row>
    <row r="64683" spans="4:4">
      <c r="D64683"/>
    </row>
    <row r="64684" spans="4:4">
      <c r="D64684"/>
    </row>
    <row r="64685" spans="4:4">
      <c r="D64685"/>
    </row>
    <row r="64686" spans="4:4">
      <c r="D64686"/>
    </row>
    <row r="64687" spans="4:4">
      <c r="D64687"/>
    </row>
    <row r="64688" spans="4:4">
      <c r="D64688"/>
    </row>
    <row r="64689" spans="4:4">
      <c r="D64689"/>
    </row>
    <row r="64690" spans="4:4">
      <c r="D64690"/>
    </row>
    <row r="64691" spans="4:4">
      <c r="D64691"/>
    </row>
    <row r="64692" spans="4:4">
      <c r="D64692"/>
    </row>
    <row r="64693" spans="4:4">
      <c r="D64693"/>
    </row>
    <row r="64694" spans="4:4">
      <c r="D64694"/>
    </row>
    <row r="64695" spans="4:4">
      <c r="D64695"/>
    </row>
    <row r="64696" spans="4:4">
      <c r="D64696"/>
    </row>
    <row r="64697" spans="4:4">
      <c r="D64697"/>
    </row>
    <row r="64698" spans="4:4">
      <c r="D64698"/>
    </row>
    <row r="64699" spans="4:4">
      <c r="D64699"/>
    </row>
    <row r="64700" spans="4:4">
      <c r="D64700"/>
    </row>
    <row r="64701" spans="4:4">
      <c r="D64701"/>
    </row>
    <row r="64702" spans="4:4">
      <c r="D64702"/>
    </row>
    <row r="64703" spans="4:4">
      <c r="D64703"/>
    </row>
    <row r="64704" spans="4:4">
      <c r="D64704"/>
    </row>
    <row r="64705" spans="4:4">
      <c r="D64705"/>
    </row>
    <row r="64706" spans="4:4">
      <c r="D64706"/>
    </row>
    <row r="64707" spans="4:4">
      <c r="D64707"/>
    </row>
    <row r="64708" spans="4:4">
      <c r="D64708"/>
    </row>
    <row r="64709" spans="4:4">
      <c r="D64709"/>
    </row>
    <row r="64710" spans="4:4">
      <c r="D64710"/>
    </row>
    <row r="64711" spans="4:4">
      <c r="D64711"/>
    </row>
    <row r="64712" spans="4:4">
      <c r="D64712"/>
    </row>
    <row r="64713" spans="4:4">
      <c r="D64713"/>
    </row>
    <row r="64714" spans="4:4">
      <c r="D64714"/>
    </row>
    <row r="64715" spans="4:4">
      <c r="D64715"/>
    </row>
    <row r="64716" spans="4:4">
      <c r="D64716"/>
    </row>
    <row r="64717" spans="4:4">
      <c r="D64717"/>
    </row>
    <row r="64718" spans="4:4">
      <c r="D64718"/>
    </row>
    <row r="64719" spans="4:4">
      <c r="D64719"/>
    </row>
    <row r="64720" spans="4:4">
      <c r="D64720"/>
    </row>
    <row r="64721" spans="4:4">
      <c r="D64721"/>
    </row>
    <row r="64722" spans="4:4">
      <c r="D64722"/>
    </row>
    <row r="64723" spans="4:4">
      <c r="D64723"/>
    </row>
    <row r="64724" spans="4:4">
      <c r="D64724"/>
    </row>
    <row r="64725" spans="4:4">
      <c r="D64725"/>
    </row>
    <row r="64726" spans="4:4">
      <c r="D64726"/>
    </row>
    <row r="64727" spans="4:4">
      <c r="D64727"/>
    </row>
    <row r="64728" spans="4:4">
      <c r="D64728"/>
    </row>
    <row r="64729" spans="4:4">
      <c r="D64729"/>
    </row>
    <row r="64730" spans="4:4">
      <c r="D64730"/>
    </row>
    <row r="64731" spans="4:4">
      <c r="D64731"/>
    </row>
    <row r="64732" spans="4:4">
      <c r="D64732"/>
    </row>
    <row r="64733" spans="4:4">
      <c r="D64733"/>
    </row>
    <row r="64734" spans="4:4">
      <c r="D64734"/>
    </row>
    <row r="64735" spans="4:4">
      <c r="D64735"/>
    </row>
    <row r="64736" spans="4:4">
      <c r="D64736"/>
    </row>
    <row r="64737" spans="4:4">
      <c r="D64737"/>
    </row>
    <row r="64738" spans="4:4">
      <c r="D64738"/>
    </row>
    <row r="64739" spans="4:4">
      <c r="D64739"/>
    </row>
    <row r="64740" spans="4:4">
      <c r="D64740"/>
    </row>
    <row r="64741" spans="4:4">
      <c r="D64741"/>
    </row>
    <row r="64742" spans="4:4">
      <c r="D64742"/>
    </row>
    <row r="64743" spans="4:4">
      <c r="D64743"/>
    </row>
    <row r="64744" spans="4:4">
      <c r="D64744"/>
    </row>
    <row r="64745" spans="4:4">
      <c r="D64745"/>
    </row>
    <row r="64746" spans="4:4">
      <c r="D64746"/>
    </row>
    <row r="64747" spans="4:4">
      <c r="D64747"/>
    </row>
    <row r="64748" spans="4:4">
      <c r="D64748"/>
    </row>
    <row r="64749" spans="4:4">
      <c r="D64749"/>
    </row>
    <row r="64750" spans="4:4">
      <c r="D64750"/>
    </row>
    <row r="64751" spans="4:4">
      <c r="D64751"/>
    </row>
    <row r="64752" spans="4:4">
      <c r="D64752"/>
    </row>
    <row r="64753" spans="4:4">
      <c r="D64753"/>
    </row>
    <row r="64754" spans="4:4">
      <c r="D64754"/>
    </row>
    <row r="64755" spans="4:4">
      <c r="D64755"/>
    </row>
    <row r="64756" spans="4:4">
      <c r="D64756"/>
    </row>
    <row r="64757" spans="4:4">
      <c r="D64757"/>
    </row>
    <row r="64758" spans="4:4">
      <c r="D64758"/>
    </row>
    <row r="64759" spans="4:4">
      <c r="D64759"/>
    </row>
    <row r="64760" spans="4:4">
      <c r="D64760"/>
    </row>
    <row r="64761" spans="4:4">
      <c r="D64761"/>
    </row>
    <row r="64762" spans="4:4">
      <c r="D64762"/>
    </row>
    <row r="64763" spans="4:4">
      <c r="D64763"/>
    </row>
    <row r="64764" spans="4:4">
      <c r="D64764"/>
    </row>
    <row r="64765" spans="4:4">
      <c r="D64765"/>
    </row>
    <row r="64766" spans="4:4">
      <c r="D64766"/>
    </row>
    <row r="64767" spans="4:4">
      <c r="D64767"/>
    </row>
    <row r="64768" spans="4:4">
      <c r="D64768"/>
    </row>
    <row r="64769" spans="4:4">
      <c r="D64769"/>
    </row>
    <row r="64770" spans="4:4">
      <c r="D64770"/>
    </row>
    <row r="64771" spans="4:4">
      <c r="D64771"/>
    </row>
    <row r="64772" spans="4:4">
      <c r="D64772"/>
    </row>
    <row r="64773" spans="4:4">
      <c r="D64773"/>
    </row>
    <row r="64774" spans="4:4">
      <c r="D64774"/>
    </row>
    <row r="64775" spans="4:4">
      <c r="D64775"/>
    </row>
    <row r="64776" spans="4:4">
      <c r="D64776"/>
    </row>
    <row r="64777" spans="4:4">
      <c r="D64777"/>
    </row>
    <row r="64778" spans="4:4">
      <c r="D64778"/>
    </row>
    <row r="64779" spans="4:4">
      <c r="D64779"/>
    </row>
    <row r="64780" spans="4:4">
      <c r="D64780"/>
    </row>
    <row r="64781" spans="4:4">
      <c r="D64781"/>
    </row>
    <row r="64782" spans="4:4">
      <c r="D64782"/>
    </row>
    <row r="64783" spans="4:4">
      <c r="D64783"/>
    </row>
    <row r="64784" spans="4:4">
      <c r="D64784"/>
    </row>
    <row r="64785" spans="4:4">
      <c r="D64785"/>
    </row>
    <row r="64786" spans="4:4">
      <c r="D64786"/>
    </row>
    <row r="64787" spans="4:4">
      <c r="D64787"/>
    </row>
    <row r="64788" spans="4:4">
      <c r="D64788"/>
    </row>
    <row r="64789" spans="4:4">
      <c r="D64789"/>
    </row>
    <row r="64790" spans="4:4">
      <c r="D64790"/>
    </row>
    <row r="64791" spans="4:4">
      <c r="D64791"/>
    </row>
    <row r="64792" spans="4:4">
      <c r="D64792"/>
    </row>
    <row r="64793" spans="4:4">
      <c r="D64793"/>
    </row>
    <row r="64794" spans="4:4">
      <c r="D64794"/>
    </row>
    <row r="64795" spans="4:4">
      <c r="D64795"/>
    </row>
    <row r="64796" spans="4:4">
      <c r="D64796"/>
    </row>
    <row r="64797" spans="4:4">
      <c r="D64797"/>
    </row>
    <row r="64798" spans="4:4">
      <c r="D64798"/>
    </row>
    <row r="64799" spans="4:4">
      <c r="D64799"/>
    </row>
    <row r="64800" spans="4:4">
      <c r="D64800"/>
    </row>
    <row r="64801" spans="4:4">
      <c r="D64801"/>
    </row>
    <row r="64802" spans="4:4">
      <c r="D64802"/>
    </row>
    <row r="64803" spans="4:4">
      <c r="D64803"/>
    </row>
    <row r="64804" spans="4:4">
      <c r="D64804"/>
    </row>
    <row r="64805" spans="4:4">
      <c r="D64805"/>
    </row>
    <row r="64806" spans="4:4">
      <c r="D64806"/>
    </row>
    <row r="64807" spans="4:4">
      <c r="D64807"/>
    </row>
    <row r="64808" spans="4:4">
      <c r="D64808"/>
    </row>
    <row r="64809" spans="4:4">
      <c r="D64809"/>
    </row>
    <row r="64810" spans="4:4">
      <c r="D64810"/>
    </row>
    <row r="64811" spans="4:4">
      <c r="D64811"/>
    </row>
    <row r="64812" spans="4:4">
      <c r="D64812"/>
    </row>
    <row r="64813" spans="4:4">
      <c r="D64813"/>
    </row>
    <row r="64814" spans="4:4">
      <c r="D64814"/>
    </row>
    <row r="64815" spans="4:4">
      <c r="D64815"/>
    </row>
    <row r="64816" spans="4:4">
      <c r="D64816"/>
    </row>
    <row r="64817" spans="4:4">
      <c r="D64817"/>
    </row>
    <row r="64818" spans="4:4">
      <c r="D64818"/>
    </row>
    <row r="64819" spans="4:4">
      <c r="D64819"/>
    </row>
    <row r="64820" spans="4:4">
      <c r="D64820"/>
    </row>
    <row r="64821" spans="4:4">
      <c r="D64821"/>
    </row>
    <row r="64822" spans="4:4">
      <c r="D64822"/>
    </row>
    <row r="64823" spans="4:4">
      <c r="D64823"/>
    </row>
    <row r="64824" spans="4:4">
      <c r="D64824"/>
    </row>
    <row r="64825" spans="4:4">
      <c r="D64825"/>
    </row>
    <row r="64826" spans="4:4">
      <c r="D64826"/>
    </row>
    <row r="64827" spans="4:4">
      <c r="D64827"/>
    </row>
    <row r="64828" spans="4:4">
      <c r="D64828"/>
    </row>
    <row r="64829" spans="4:4">
      <c r="D64829"/>
    </row>
    <row r="64830" spans="4:4">
      <c r="D64830"/>
    </row>
    <row r="64831" spans="4:4">
      <c r="D64831"/>
    </row>
    <row r="64832" spans="4:4">
      <c r="D64832"/>
    </row>
    <row r="64833" spans="4:4">
      <c r="D64833"/>
    </row>
    <row r="64834" spans="4:4">
      <c r="D64834"/>
    </row>
    <row r="64835" spans="4:4">
      <c r="D64835"/>
    </row>
    <row r="64836" spans="4:4">
      <c r="D64836"/>
    </row>
    <row r="64837" spans="4:4">
      <c r="D64837"/>
    </row>
    <row r="64838" spans="4:4">
      <c r="D64838"/>
    </row>
    <row r="64839" spans="4:4">
      <c r="D64839"/>
    </row>
    <row r="64840" spans="4:4">
      <c r="D64840"/>
    </row>
    <row r="64841" spans="4:4">
      <c r="D64841"/>
    </row>
    <row r="64842" spans="4:4">
      <c r="D64842"/>
    </row>
    <row r="64843" spans="4:4">
      <c r="D64843"/>
    </row>
    <row r="64844" spans="4:4">
      <c r="D64844"/>
    </row>
    <row r="64845" spans="4:4">
      <c r="D64845"/>
    </row>
    <row r="64846" spans="4:4">
      <c r="D64846"/>
    </row>
    <row r="64847" spans="4:4">
      <c r="D64847"/>
    </row>
    <row r="64848" spans="4:4">
      <c r="D64848"/>
    </row>
    <row r="64849" spans="4:4">
      <c r="D64849"/>
    </row>
    <row r="64850" spans="4:4">
      <c r="D64850"/>
    </row>
    <row r="64851" spans="4:4">
      <c r="D64851"/>
    </row>
    <row r="64852" spans="4:4">
      <c r="D64852"/>
    </row>
    <row r="64853" spans="4:4">
      <c r="D64853"/>
    </row>
    <row r="64854" spans="4:4">
      <c r="D64854"/>
    </row>
    <row r="64855" spans="4:4">
      <c r="D64855"/>
    </row>
    <row r="64856" spans="4:4">
      <c r="D64856"/>
    </row>
    <row r="64857" spans="4:4">
      <c r="D64857"/>
    </row>
    <row r="64858" spans="4:4">
      <c r="D64858"/>
    </row>
    <row r="64859" spans="4:4">
      <c r="D64859"/>
    </row>
    <row r="64860" spans="4:4">
      <c r="D64860"/>
    </row>
    <row r="64861" spans="4:4">
      <c r="D64861"/>
    </row>
    <row r="64862" spans="4:4">
      <c r="D64862"/>
    </row>
    <row r="64863" spans="4:4">
      <c r="D64863"/>
    </row>
    <row r="64864" spans="4:4">
      <c r="D64864"/>
    </row>
    <row r="64865" spans="4:4">
      <c r="D64865"/>
    </row>
    <row r="64866" spans="4:4">
      <c r="D64866"/>
    </row>
    <row r="64867" spans="4:4">
      <c r="D64867"/>
    </row>
    <row r="64868" spans="4:4">
      <c r="D64868"/>
    </row>
    <row r="64869" spans="4:4">
      <c r="D64869"/>
    </row>
    <row r="64870" spans="4:4">
      <c r="D64870"/>
    </row>
    <row r="64871" spans="4:4">
      <c r="D64871"/>
    </row>
    <row r="64872" spans="4:4">
      <c r="D64872"/>
    </row>
    <row r="64873" spans="4:4">
      <c r="D64873"/>
    </row>
    <row r="64874" spans="4:4">
      <c r="D64874"/>
    </row>
    <row r="64875" spans="4:4">
      <c r="D64875"/>
    </row>
    <row r="64876" spans="4:4">
      <c r="D64876"/>
    </row>
    <row r="64877" spans="4:4">
      <c r="D64877"/>
    </row>
    <row r="64878" spans="4:4">
      <c r="D64878"/>
    </row>
    <row r="64879" spans="4:4">
      <c r="D64879"/>
    </row>
    <row r="64880" spans="4:4">
      <c r="D64880"/>
    </row>
    <row r="64881" spans="4:4">
      <c r="D64881"/>
    </row>
    <row r="64882" spans="4:4">
      <c r="D64882"/>
    </row>
    <row r="64883" spans="4:4">
      <c r="D64883"/>
    </row>
    <row r="64884" spans="4:4">
      <c r="D64884"/>
    </row>
    <row r="64885" spans="4:4">
      <c r="D64885"/>
    </row>
    <row r="64886" spans="4:4">
      <c r="D64886"/>
    </row>
    <row r="64887" spans="4:4">
      <c r="D64887"/>
    </row>
    <row r="64888" spans="4:4">
      <c r="D64888"/>
    </row>
    <row r="64889" spans="4:4">
      <c r="D64889"/>
    </row>
    <row r="64890" spans="4:4">
      <c r="D64890"/>
    </row>
    <row r="64891" spans="4:4">
      <c r="D64891"/>
    </row>
    <row r="64892" spans="4:4">
      <c r="D64892"/>
    </row>
    <row r="64893" spans="4:4">
      <c r="D64893"/>
    </row>
    <row r="64894" spans="4:4">
      <c r="D64894"/>
    </row>
    <row r="64895" spans="4:4">
      <c r="D64895"/>
    </row>
    <row r="64896" spans="4:4">
      <c r="D64896"/>
    </row>
    <row r="64897" spans="4:4">
      <c r="D64897"/>
    </row>
    <row r="64898" spans="4:4">
      <c r="D64898"/>
    </row>
    <row r="64899" spans="4:4">
      <c r="D64899"/>
    </row>
    <row r="64900" spans="4:4">
      <c r="D64900"/>
    </row>
    <row r="64901" spans="4:4">
      <c r="D64901"/>
    </row>
    <row r="64902" spans="4:4">
      <c r="D64902"/>
    </row>
    <row r="64903" spans="4:4">
      <c r="D64903"/>
    </row>
    <row r="64904" spans="4:4">
      <c r="D64904"/>
    </row>
    <row r="64905" spans="4:4">
      <c r="D64905"/>
    </row>
    <row r="64906" spans="4:4">
      <c r="D64906"/>
    </row>
    <row r="64907" spans="4:4">
      <c r="D64907"/>
    </row>
    <row r="64908" spans="4:4">
      <c r="D64908"/>
    </row>
    <row r="64909" spans="4:4">
      <c r="D64909"/>
    </row>
    <row r="64910" spans="4:4">
      <c r="D64910"/>
    </row>
    <row r="64911" spans="4:4">
      <c r="D64911"/>
    </row>
    <row r="64912" spans="4:4">
      <c r="D64912"/>
    </row>
    <row r="64913" spans="4:4">
      <c r="D64913"/>
    </row>
    <row r="64914" spans="4:4">
      <c r="D64914"/>
    </row>
    <row r="64915" spans="4:4">
      <c r="D64915"/>
    </row>
    <row r="64916" spans="4:4">
      <c r="D64916"/>
    </row>
    <row r="64917" spans="4:4">
      <c r="D64917"/>
    </row>
    <row r="64918" spans="4:4">
      <c r="D64918"/>
    </row>
    <row r="64919" spans="4:4">
      <c r="D64919"/>
    </row>
    <row r="64920" spans="4:4">
      <c r="D64920"/>
    </row>
    <row r="64921" spans="4:4">
      <c r="D64921"/>
    </row>
    <row r="64922" spans="4:4">
      <c r="D64922"/>
    </row>
    <row r="64923" spans="4:4">
      <c r="D64923"/>
    </row>
    <row r="64924" spans="4:4">
      <c r="D64924"/>
    </row>
    <row r="64925" spans="4:4">
      <c r="D64925"/>
    </row>
    <row r="64926" spans="4:4">
      <c r="D64926"/>
    </row>
    <row r="64927" spans="4:4">
      <c r="D64927"/>
    </row>
    <row r="64928" spans="4:4">
      <c r="D64928"/>
    </row>
    <row r="64929" spans="4:4">
      <c r="D64929"/>
    </row>
    <row r="64930" spans="4:4">
      <c r="D64930"/>
    </row>
    <row r="64931" spans="4:4">
      <c r="D64931"/>
    </row>
    <row r="64932" spans="4:4">
      <c r="D64932"/>
    </row>
    <row r="64933" spans="4:4">
      <c r="D64933"/>
    </row>
    <row r="64934" spans="4:4">
      <c r="D64934"/>
    </row>
    <row r="64935" spans="4:4">
      <c r="D64935"/>
    </row>
    <row r="64936" spans="4:4">
      <c r="D64936"/>
    </row>
    <row r="64937" spans="4:4">
      <c r="D64937"/>
    </row>
    <row r="64938" spans="4:4">
      <c r="D64938"/>
    </row>
    <row r="64939" spans="4:4">
      <c r="D64939"/>
    </row>
    <row r="64940" spans="4:4">
      <c r="D64940"/>
    </row>
    <row r="64941" spans="4:4">
      <c r="D64941"/>
    </row>
    <row r="64942" spans="4:4">
      <c r="D64942"/>
    </row>
    <row r="64943" spans="4:4">
      <c r="D64943"/>
    </row>
    <row r="64944" spans="4:4">
      <c r="D64944"/>
    </row>
    <row r="64945" spans="4:4">
      <c r="D64945"/>
    </row>
    <row r="64946" spans="4:4">
      <c r="D64946"/>
    </row>
    <row r="64947" spans="4:4">
      <c r="D64947"/>
    </row>
    <row r="64948" spans="4:4">
      <c r="D64948"/>
    </row>
    <row r="64949" spans="4:4">
      <c r="D64949"/>
    </row>
    <row r="64950" spans="4:4">
      <c r="D64950"/>
    </row>
    <row r="64951" spans="4:4">
      <c r="D64951"/>
    </row>
    <row r="64952" spans="4:4">
      <c r="D64952"/>
    </row>
    <row r="64953" spans="4:4">
      <c r="D64953"/>
    </row>
    <row r="64954" spans="4:4">
      <c r="D64954"/>
    </row>
    <row r="64955" spans="4:4">
      <c r="D64955"/>
    </row>
    <row r="64956" spans="4:4">
      <c r="D64956"/>
    </row>
    <row r="64957" spans="4:4">
      <c r="D64957"/>
    </row>
    <row r="64958" spans="4:4">
      <c r="D64958"/>
    </row>
    <row r="64959" spans="4:4">
      <c r="D64959"/>
    </row>
    <row r="64960" spans="4:4">
      <c r="D64960"/>
    </row>
    <row r="64961" spans="4:4">
      <c r="D64961"/>
    </row>
    <row r="64962" spans="4:4">
      <c r="D64962"/>
    </row>
    <row r="64963" spans="4:4">
      <c r="D64963"/>
    </row>
    <row r="64964" spans="4:4">
      <c r="D64964"/>
    </row>
    <row r="64965" spans="4:4">
      <c r="D64965"/>
    </row>
    <row r="64966" spans="4:4">
      <c r="D64966"/>
    </row>
    <row r="64967" spans="4:4">
      <c r="D64967"/>
    </row>
    <row r="64968" spans="4:4">
      <c r="D64968"/>
    </row>
    <row r="64969" spans="4:4">
      <c r="D64969"/>
    </row>
    <row r="64970" spans="4:4">
      <c r="D64970"/>
    </row>
    <row r="64971" spans="4:4">
      <c r="D64971"/>
    </row>
    <row r="64972" spans="4:4">
      <c r="D64972"/>
    </row>
    <row r="64973" spans="4:4">
      <c r="D64973"/>
    </row>
    <row r="64974" spans="4:4">
      <c r="D64974"/>
    </row>
    <row r="64975" spans="4:4">
      <c r="D64975"/>
    </row>
    <row r="64976" spans="4:4">
      <c r="D64976"/>
    </row>
    <row r="64977" spans="4:4">
      <c r="D64977"/>
    </row>
    <row r="64978" spans="4:4">
      <c r="D64978"/>
    </row>
    <row r="64979" spans="4:4">
      <c r="D64979"/>
    </row>
    <row r="64980" spans="4:4">
      <c r="D64980"/>
    </row>
    <row r="64981" spans="4:4">
      <c r="D64981"/>
    </row>
    <row r="64982" spans="4:4">
      <c r="D64982"/>
    </row>
    <row r="64983" spans="4:4">
      <c r="D64983"/>
    </row>
    <row r="64984" spans="4:4">
      <c r="D64984"/>
    </row>
    <row r="64985" spans="4:4">
      <c r="D64985"/>
    </row>
    <row r="64986" spans="4:4">
      <c r="D64986"/>
    </row>
    <row r="64987" spans="4:4">
      <c r="D64987"/>
    </row>
    <row r="64988" spans="4:4">
      <c r="D64988"/>
    </row>
    <row r="64989" spans="4:4">
      <c r="D64989"/>
    </row>
    <row r="64990" spans="4:4">
      <c r="D64990"/>
    </row>
    <row r="64991" spans="4:4">
      <c r="D64991"/>
    </row>
    <row r="64992" spans="4:4">
      <c r="D64992"/>
    </row>
    <row r="64993" spans="4:4">
      <c r="D64993"/>
    </row>
    <row r="64994" spans="4:4">
      <c r="D64994"/>
    </row>
    <row r="64995" spans="4:4">
      <c r="D64995"/>
    </row>
    <row r="64996" spans="4:4">
      <c r="D64996"/>
    </row>
    <row r="64997" spans="4:4">
      <c r="D64997"/>
    </row>
    <row r="64998" spans="4:4">
      <c r="D64998"/>
    </row>
    <row r="64999" spans="4:4">
      <c r="D64999"/>
    </row>
    <row r="65000" spans="4:4">
      <c r="D65000"/>
    </row>
    <row r="65001" spans="4:4">
      <c r="D65001"/>
    </row>
    <row r="65002" spans="4:4">
      <c r="D65002"/>
    </row>
    <row r="65003" spans="4:4">
      <c r="D65003"/>
    </row>
    <row r="65004" spans="4:4">
      <c r="D65004"/>
    </row>
    <row r="65005" spans="4:4">
      <c r="D65005"/>
    </row>
    <row r="65006" spans="4:4">
      <c r="D65006"/>
    </row>
    <row r="65007" spans="4:4">
      <c r="D65007"/>
    </row>
    <row r="65008" spans="4:4">
      <c r="D65008"/>
    </row>
    <row r="65009" spans="4:4">
      <c r="D65009"/>
    </row>
    <row r="65010" spans="4:4">
      <c r="D65010"/>
    </row>
    <row r="65011" spans="4:4">
      <c r="D65011"/>
    </row>
    <row r="65012" spans="4:4">
      <c r="D65012"/>
    </row>
    <row r="65013" spans="4:4">
      <c r="D65013"/>
    </row>
    <row r="65014" spans="4:4">
      <c r="D65014"/>
    </row>
    <row r="65015" spans="4:4">
      <c r="D65015"/>
    </row>
    <row r="65016" spans="4:4">
      <c r="D65016"/>
    </row>
    <row r="65017" spans="4:4">
      <c r="D65017"/>
    </row>
    <row r="65018" spans="4:4">
      <c r="D65018"/>
    </row>
    <row r="65019" spans="4:4">
      <c r="D65019"/>
    </row>
    <row r="65020" spans="4:4">
      <c r="D65020"/>
    </row>
    <row r="65021" spans="4:4">
      <c r="D65021"/>
    </row>
    <row r="65022" spans="4:4">
      <c r="D65022"/>
    </row>
    <row r="65023" spans="4:4">
      <c r="D65023"/>
    </row>
    <row r="65024" spans="4:4">
      <c r="D65024"/>
    </row>
    <row r="65025" spans="4:4">
      <c r="D65025"/>
    </row>
    <row r="65026" spans="4:4">
      <c r="D65026"/>
    </row>
    <row r="65027" spans="4:4">
      <c r="D65027"/>
    </row>
    <row r="65028" spans="4:4">
      <c r="D65028"/>
    </row>
    <row r="65029" spans="4:4">
      <c r="D65029"/>
    </row>
    <row r="65030" spans="4:4">
      <c r="D65030"/>
    </row>
    <row r="65031" spans="4:4">
      <c r="D65031"/>
    </row>
    <row r="65032" spans="4:4">
      <c r="D65032"/>
    </row>
    <row r="65033" spans="4:4">
      <c r="D65033"/>
    </row>
    <row r="65034" spans="4:4">
      <c r="D65034"/>
    </row>
    <row r="65035" spans="4:4">
      <c r="D65035"/>
    </row>
    <row r="65036" spans="4:4">
      <c r="D65036"/>
    </row>
    <row r="65037" spans="4:4">
      <c r="D65037"/>
    </row>
    <row r="65038" spans="4:4">
      <c r="D65038"/>
    </row>
    <row r="65039" spans="4:4">
      <c r="D65039"/>
    </row>
    <row r="65040" spans="4:4">
      <c r="D65040"/>
    </row>
    <row r="65041" spans="4:4">
      <c r="D65041"/>
    </row>
    <row r="65042" spans="4:4">
      <c r="D65042"/>
    </row>
    <row r="65043" spans="4:4">
      <c r="D65043"/>
    </row>
    <row r="65044" spans="4:4">
      <c r="D65044"/>
    </row>
    <row r="65045" spans="4:4">
      <c r="D65045"/>
    </row>
    <row r="65046" spans="4:4">
      <c r="D65046"/>
    </row>
    <row r="65047" spans="4:4">
      <c r="D65047"/>
    </row>
    <row r="65048" spans="4:4">
      <c r="D65048"/>
    </row>
    <row r="65049" spans="4:4">
      <c r="D65049"/>
    </row>
    <row r="65050" spans="4:4">
      <c r="D65050"/>
    </row>
    <row r="65051" spans="4:4">
      <c r="D65051"/>
    </row>
    <row r="65052" spans="4:4">
      <c r="D65052"/>
    </row>
    <row r="65053" spans="4:4">
      <c r="D65053"/>
    </row>
    <row r="65054" spans="4:4">
      <c r="D65054"/>
    </row>
    <row r="65055" spans="4:4">
      <c r="D65055"/>
    </row>
    <row r="65056" spans="4:4">
      <c r="D65056"/>
    </row>
    <row r="65057" spans="4:4">
      <c r="D65057"/>
    </row>
    <row r="65058" spans="4:4">
      <c r="D65058"/>
    </row>
    <row r="65059" spans="4:4">
      <c r="D65059"/>
    </row>
    <row r="65060" spans="4:4">
      <c r="D65060"/>
    </row>
    <row r="65061" spans="4:4">
      <c r="D65061"/>
    </row>
    <row r="65062" spans="4:4">
      <c r="D65062"/>
    </row>
    <row r="65063" spans="4:4">
      <c r="D65063"/>
    </row>
    <row r="65064" spans="4:4">
      <c r="D65064"/>
    </row>
    <row r="65065" spans="4:4">
      <c r="D65065"/>
    </row>
    <row r="65066" spans="4:4">
      <c r="D65066"/>
    </row>
    <row r="65067" spans="4:4">
      <c r="D65067"/>
    </row>
    <row r="65068" spans="4:4">
      <c r="D65068"/>
    </row>
    <row r="65069" spans="4:4">
      <c r="D65069"/>
    </row>
    <row r="65070" spans="4:4">
      <c r="D65070"/>
    </row>
    <row r="65071" spans="4:4">
      <c r="D65071"/>
    </row>
    <row r="65072" spans="4:4">
      <c r="D65072"/>
    </row>
    <row r="65073" spans="4:4">
      <c r="D65073"/>
    </row>
    <row r="65074" spans="4:4">
      <c r="D65074"/>
    </row>
    <row r="65075" spans="4:4">
      <c r="D65075"/>
    </row>
    <row r="65076" spans="4:4">
      <c r="D65076"/>
    </row>
    <row r="65077" spans="4:4">
      <c r="D65077"/>
    </row>
    <row r="65078" spans="4:4">
      <c r="D65078"/>
    </row>
    <row r="65079" spans="4:4">
      <c r="D65079"/>
    </row>
    <row r="65080" spans="4:4">
      <c r="D65080"/>
    </row>
    <row r="65081" spans="4:4">
      <c r="D65081"/>
    </row>
    <row r="65082" spans="4:4">
      <c r="D65082"/>
    </row>
    <row r="65083" spans="4:4">
      <c r="D65083"/>
    </row>
    <row r="65084" spans="4:4">
      <c r="D65084"/>
    </row>
    <row r="65085" spans="4:4">
      <c r="D65085"/>
    </row>
    <row r="65086" spans="4:4">
      <c r="D65086"/>
    </row>
    <row r="65087" spans="4:4">
      <c r="D65087"/>
    </row>
    <row r="65088" spans="4:4">
      <c r="D65088"/>
    </row>
    <row r="65089" spans="4:4">
      <c r="D65089"/>
    </row>
    <row r="65090" spans="4:4">
      <c r="D65090"/>
    </row>
    <row r="65091" spans="4:4">
      <c r="D65091"/>
    </row>
    <row r="65092" spans="4:4">
      <c r="D65092"/>
    </row>
    <row r="65093" spans="4:4">
      <c r="D65093"/>
    </row>
    <row r="65094" spans="4:4">
      <c r="D65094"/>
    </row>
    <row r="65095" spans="4:4">
      <c r="D65095"/>
    </row>
    <row r="65096" spans="4:4">
      <c r="D65096"/>
    </row>
    <row r="65097" spans="4:4">
      <c r="D65097"/>
    </row>
    <row r="65098" spans="4:4">
      <c r="D65098"/>
    </row>
    <row r="65099" spans="4:4">
      <c r="D65099"/>
    </row>
    <row r="65100" spans="4:4">
      <c r="D65100"/>
    </row>
    <row r="65101" spans="4:4">
      <c r="D65101"/>
    </row>
    <row r="65102" spans="4:4">
      <c r="D65102"/>
    </row>
    <row r="65103" spans="4:4">
      <c r="D65103"/>
    </row>
    <row r="65104" spans="4:4">
      <c r="D65104"/>
    </row>
    <row r="65105" spans="4:4">
      <c r="D65105"/>
    </row>
    <row r="65106" spans="4:4">
      <c r="D65106"/>
    </row>
    <row r="65107" spans="4:4">
      <c r="D65107"/>
    </row>
    <row r="65108" spans="4:4">
      <c r="D65108"/>
    </row>
    <row r="65109" spans="4:4">
      <c r="D65109"/>
    </row>
    <row r="65110" spans="4:4">
      <c r="D65110"/>
    </row>
    <row r="65111" spans="4:4">
      <c r="D65111"/>
    </row>
    <row r="65112" spans="4:4">
      <c r="D65112"/>
    </row>
    <row r="65113" spans="4:4">
      <c r="D65113"/>
    </row>
    <row r="65114" spans="4:4">
      <c r="D65114"/>
    </row>
    <row r="65115" spans="4:4">
      <c r="D65115"/>
    </row>
    <row r="65116" spans="4:4">
      <c r="D65116"/>
    </row>
    <row r="65117" spans="4:4">
      <c r="D65117"/>
    </row>
    <row r="65118" spans="4:4">
      <c r="D65118"/>
    </row>
    <row r="65119" spans="4:4">
      <c r="D65119"/>
    </row>
    <row r="65120" spans="4:4">
      <c r="D65120"/>
    </row>
    <row r="65121" spans="4:4">
      <c r="D65121"/>
    </row>
    <row r="65122" spans="4:4">
      <c r="D65122"/>
    </row>
    <row r="65123" spans="4:4">
      <c r="D65123"/>
    </row>
    <row r="65124" spans="4:4">
      <c r="D65124"/>
    </row>
    <row r="65125" spans="4:4">
      <c r="D65125"/>
    </row>
    <row r="65126" spans="4:4">
      <c r="D65126"/>
    </row>
    <row r="65127" spans="4:4">
      <c r="D65127"/>
    </row>
    <row r="65128" spans="4:4">
      <c r="D65128"/>
    </row>
    <row r="65129" spans="4:4">
      <c r="D65129"/>
    </row>
    <row r="65130" spans="4:4">
      <c r="D65130"/>
    </row>
    <row r="65131" spans="4:4">
      <c r="D65131"/>
    </row>
    <row r="65132" spans="4:4">
      <c r="D65132"/>
    </row>
    <row r="65133" spans="4:4">
      <c r="D65133"/>
    </row>
    <row r="65134" spans="4:4">
      <c r="D65134"/>
    </row>
    <row r="65135" spans="4:4">
      <c r="D65135"/>
    </row>
    <row r="65136" spans="4:4">
      <c r="D65136"/>
    </row>
    <row r="65137" spans="4:4">
      <c r="D65137"/>
    </row>
    <row r="65138" spans="4:4">
      <c r="D65138"/>
    </row>
    <row r="65139" spans="4:4">
      <c r="D65139"/>
    </row>
    <row r="65140" spans="4:4">
      <c r="D65140"/>
    </row>
    <row r="65141" spans="4:4">
      <c r="D65141"/>
    </row>
    <row r="65142" spans="4:4">
      <c r="D65142"/>
    </row>
    <row r="65143" spans="4:4">
      <c r="D65143"/>
    </row>
    <row r="65144" spans="4:4">
      <c r="D65144"/>
    </row>
    <row r="65145" spans="4:4">
      <c r="D65145"/>
    </row>
    <row r="65146" spans="4:4">
      <c r="D65146"/>
    </row>
    <row r="65147" spans="4:4">
      <c r="D65147"/>
    </row>
    <row r="65148" spans="4:4">
      <c r="D65148"/>
    </row>
    <row r="65149" spans="4:4">
      <c r="D65149"/>
    </row>
    <row r="65150" spans="4:4">
      <c r="D65150"/>
    </row>
    <row r="65151" spans="4:4">
      <c r="D65151"/>
    </row>
    <row r="65152" spans="4:4">
      <c r="D65152"/>
    </row>
    <row r="65153" spans="4:4">
      <c r="D65153"/>
    </row>
    <row r="65154" spans="4:4">
      <c r="D65154"/>
    </row>
    <row r="65155" spans="4:4">
      <c r="D65155"/>
    </row>
    <row r="65156" spans="4:4">
      <c r="D65156"/>
    </row>
    <row r="65157" spans="4:4">
      <c r="D65157"/>
    </row>
    <row r="65158" spans="4:4">
      <c r="D65158"/>
    </row>
    <row r="65159" spans="4:4">
      <c r="D65159"/>
    </row>
    <row r="65160" spans="4:4">
      <c r="D65160"/>
    </row>
    <row r="65161" spans="4:4">
      <c r="D65161"/>
    </row>
    <row r="65162" spans="4:4">
      <c r="D65162"/>
    </row>
    <row r="65163" spans="4:4">
      <c r="D65163"/>
    </row>
    <row r="65164" spans="4:4">
      <c r="D65164"/>
    </row>
    <row r="65165" spans="4:4">
      <c r="D65165"/>
    </row>
    <row r="65166" spans="4:4">
      <c r="D65166"/>
    </row>
    <row r="65167" spans="4:4">
      <c r="D65167"/>
    </row>
    <row r="65168" spans="4:4">
      <c r="D65168"/>
    </row>
    <row r="65169" spans="4:4">
      <c r="D65169"/>
    </row>
    <row r="65170" spans="4:4">
      <c r="D65170"/>
    </row>
    <row r="65171" spans="4:4">
      <c r="D65171"/>
    </row>
    <row r="65172" spans="4:4">
      <c r="D65172"/>
    </row>
    <row r="65173" spans="4:4">
      <c r="D65173"/>
    </row>
    <row r="65174" spans="4:4">
      <c r="D65174"/>
    </row>
    <row r="65175" spans="4:4">
      <c r="D65175"/>
    </row>
    <row r="65176" spans="4:4">
      <c r="D65176"/>
    </row>
    <row r="65177" spans="4:4">
      <c r="D65177"/>
    </row>
    <row r="65178" spans="4:4">
      <c r="D65178"/>
    </row>
    <row r="65179" spans="4:4">
      <c r="D65179"/>
    </row>
    <row r="65180" spans="4:4">
      <c r="D65180"/>
    </row>
    <row r="65181" spans="4:4">
      <c r="D65181"/>
    </row>
    <row r="65182" spans="4:4">
      <c r="D65182"/>
    </row>
    <row r="65183" spans="4:4">
      <c r="D65183"/>
    </row>
    <row r="65184" spans="4:4">
      <c r="D65184"/>
    </row>
    <row r="65185" spans="4:4">
      <c r="D65185"/>
    </row>
    <row r="65186" spans="4:4">
      <c r="D65186"/>
    </row>
    <row r="65187" spans="4:4">
      <c r="D65187"/>
    </row>
    <row r="65188" spans="4:4">
      <c r="D65188"/>
    </row>
    <row r="65189" spans="4:4">
      <c r="D65189"/>
    </row>
    <row r="65190" spans="4:4">
      <c r="D65190"/>
    </row>
    <row r="65191" spans="4:4">
      <c r="D65191"/>
    </row>
    <row r="65192" spans="4:4">
      <c r="D65192"/>
    </row>
    <row r="65193" spans="4:4">
      <c r="D65193"/>
    </row>
    <row r="65194" spans="4:4">
      <c r="D65194"/>
    </row>
    <row r="65195" spans="4:4">
      <c r="D65195"/>
    </row>
    <row r="65196" spans="4:4">
      <c r="D65196"/>
    </row>
    <row r="65197" spans="4:4">
      <c r="D65197"/>
    </row>
    <row r="65198" spans="4:4">
      <c r="D65198"/>
    </row>
    <row r="65199" spans="4:4">
      <c r="D65199"/>
    </row>
    <row r="65200" spans="4:4">
      <c r="D65200"/>
    </row>
    <row r="65201" spans="4:4">
      <c r="D65201"/>
    </row>
    <row r="65202" spans="4:4">
      <c r="D65202"/>
    </row>
    <row r="65203" spans="4:4">
      <c r="D65203"/>
    </row>
    <row r="65204" spans="4:4">
      <c r="D65204"/>
    </row>
    <row r="65205" spans="4:4">
      <c r="D65205"/>
    </row>
    <row r="65206" spans="4:4">
      <c r="D65206"/>
    </row>
    <row r="65207" spans="4:4">
      <c r="D65207"/>
    </row>
    <row r="65208" spans="4:4">
      <c r="D65208"/>
    </row>
    <row r="65209" spans="4:4">
      <c r="D65209"/>
    </row>
    <row r="65210" spans="4:4">
      <c r="D65210"/>
    </row>
    <row r="65211" spans="4:4">
      <c r="D65211"/>
    </row>
    <row r="65212" spans="4:4">
      <c r="D65212"/>
    </row>
    <row r="65213" spans="4:4">
      <c r="D65213"/>
    </row>
    <row r="65214" spans="4:4">
      <c r="D65214"/>
    </row>
    <row r="65215" spans="4:4">
      <c r="D65215"/>
    </row>
    <row r="65216" spans="4:4">
      <c r="D65216"/>
    </row>
    <row r="65217" spans="4:4">
      <c r="D65217"/>
    </row>
    <row r="65218" spans="4:4">
      <c r="D65218"/>
    </row>
    <row r="65219" spans="4:4">
      <c r="D65219"/>
    </row>
    <row r="65220" spans="4:4">
      <c r="D65220"/>
    </row>
    <row r="65221" spans="4:4">
      <c r="D65221"/>
    </row>
    <row r="65222" spans="4:4">
      <c r="D65222"/>
    </row>
    <row r="65223" spans="4:4">
      <c r="D65223"/>
    </row>
    <row r="65224" spans="4:4">
      <c r="D65224"/>
    </row>
    <row r="65225" spans="4:4">
      <c r="D65225"/>
    </row>
    <row r="65226" spans="4:4">
      <c r="D65226"/>
    </row>
    <row r="65227" spans="4:4">
      <c r="D65227"/>
    </row>
    <row r="65228" spans="4:4">
      <c r="D65228"/>
    </row>
    <row r="65229" spans="4:4">
      <c r="D65229"/>
    </row>
    <row r="65230" spans="4:4">
      <c r="D65230"/>
    </row>
    <row r="65231" spans="4:4">
      <c r="D65231"/>
    </row>
    <row r="65232" spans="4:4">
      <c r="D65232"/>
    </row>
    <row r="65233" spans="4:4">
      <c r="D65233"/>
    </row>
    <row r="65234" spans="4:4">
      <c r="D65234"/>
    </row>
    <row r="65235" spans="4:4">
      <c r="D65235"/>
    </row>
    <row r="65236" spans="4:4">
      <c r="D65236"/>
    </row>
    <row r="65237" spans="4:4">
      <c r="D65237"/>
    </row>
    <row r="65238" spans="4:4">
      <c r="D65238"/>
    </row>
    <row r="65239" spans="4:4">
      <c r="D65239"/>
    </row>
    <row r="65240" spans="4:4">
      <c r="D65240"/>
    </row>
    <row r="65241" spans="4:4">
      <c r="D65241"/>
    </row>
    <row r="65242" spans="4:4">
      <c r="D65242"/>
    </row>
    <row r="65243" spans="4:4">
      <c r="D65243"/>
    </row>
    <row r="65244" spans="4:4">
      <c r="D65244"/>
    </row>
    <row r="65245" spans="4:4">
      <c r="D65245"/>
    </row>
    <row r="65246" spans="4:4">
      <c r="D65246"/>
    </row>
    <row r="65247" spans="4:4">
      <c r="D65247"/>
    </row>
    <row r="65248" spans="4:4">
      <c r="D65248"/>
    </row>
    <row r="65249" spans="4:4">
      <c r="D65249"/>
    </row>
    <row r="65250" spans="4:4">
      <c r="D65250"/>
    </row>
    <row r="65251" spans="4:4">
      <c r="D65251"/>
    </row>
    <row r="65252" spans="4:4">
      <c r="D65252"/>
    </row>
    <row r="65253" spans="4:4">
      <c r="D65253"/>
    </row>
    <row r="65254" spans="4:4">
      <c r="D65254"/>
    </row>
    <row r="65255" spans="4:4">
      <c r="D65255"/>
    </row>
    <row r="65256" spans="4:4">
      <c r="D65256"/>
    </row>
    <row r="65257" spans="4:4">
      <c r="D65257"/>
    </row>
    <row r="65258" spans="4:4">
      <c r="D65258"/>
    </row>
    <row r="65259" spans="4:4">
      <c r="D65259"/>
    </row>
    <row r="65260" spans="4:4">
      <c r="D65260"/>
    </row>
    <row r="65261" spans="4:4">
      <c r="D65261"/>
    </row>
    <row r="65262" spans="4:4">
      <c r="D65262"/>
    </row>
    <row r="65263" spans="4:4">
      <c r="D65263"/>
    </row>
    <row r="65264" spans="4:4">
      <c r="D65264"/>
    </row>
    <row r="65265" spans="4:4">
      <c r="D65265"/>
    </row>
    <row r="65266" spans="4:4">
      <c r="D65266"/>
    </row>
    <row r="65267" spans="4:4">
      <c r="D65267"/>
    </row>
    <row r="65268" spans="4:4">
      <c r="D65268"/>
    </row>
    <row r="65269" spans="4:4">
      <c r="D65269"/>
    </row>
    <row r="65270" spans="4:4">
      <c r="D65270"/>
    </row>
    <row r="65271" spans="4:4">
      <c r="D65271"/>
    </row>
    <row r="65272" spans="4:4">
      <c r="D65272"/>
    </row>
    <row r="65273" spans="4:4">
      <c r="D65273"/>
    </row>
    <row r="65274" spans="4:4">
      <c r="D65274"/>
    </row>
    <row r="65275" spans="4:4">
      <c r="D65275"/>
    </row>
    <row r="65276" spans="4:4">
      <c r="D65276"/>
    </row>
    <row r="65277" spans="4:4">
      <c r="D65277"/>
    </row>
    <row r="65278" spans="4:4">
      <c r="D65278"/>
    </row>
    <row r="65279" spans="4:4">
      <c r="D65279"/>
    </row>
    <row r="65280" spans="4:4">
      <c r="D65280"/>
    </row>
    <row r="65281" spans="4:4">
      <c r="D65281"/>
    </row>
    <row r="65282" spans="4:4">
      <c r="D65282"/>
    </row>
    <row r="65283" spans="4:4">
      <c r="D65283"/>
    </row>
    <row r="65284" spans="4:4">
      <c r="D65284"/>
    </row>
    <row r="65285" spans="4:4">
      <c r="D65285"/>
    </row>
    <row r="65286" spans="4:4">
      <c r="D65286"/>
    </row>
    <row r="65287" spans="4:4">
      <c r="D65287"/>
    </row>
    <row r="65288" spans="4:4">
      <c r="D65288"/>
    </row>
    <row r="65289" spans="4:4">
      <c r="D65289"/>
    </row>
    <row r="65290" spans="4:4">
      <c r="D65290"/>
    </row>
    <row r="65291" spans="4:4">
      <c r="D65291"/>
    </row>
    <row r="65292" spans="4:4">
      <c r="D65292"/>
    </row>
    <row r="65293" spans="4:4">
      <c r="D65293"/>
    </row>
    <row r="65294" spans="4:4">
      <c r="D65294"/>
    </row>
    <row r="65295" spans="4:4">
      <c r="D65295"/>
    </row>
    <row r="65296" spans="4:4">
      <c r="D65296"/>
    </row>
    <row r="65297" spans="4:4">
      <c r="D65297"/>
    </row>
    <row r="65298" spans="4:4">
      <c r="D65298"/>
    </row>
    <row r="65299" spans="4:4">
      <c r="D65299"/>
    </row>
    <row r="65300" spans="4:4">
      <c r="D65300"/>
    </row>
    <row r="65301" spans="4:4">
      <c r="D65301"/>
    </row>
    <row r="65302" spans="4:4">
      <c r="D65302"/>
    </row>
    <row r="65303" spans="4:4">
      <c r="D65303"/>
    </row>
    <row r="65304" spans="4:4">
      <c r="D65304"/>
    </row>
    <row r="65305" spans="4:4">
      <c r="D65305"/>
    </row>
    <row r="65306" spans="4:4">
      <c r="D65306"/>
    </row>
    <row r="65307" spans="4:4">
      <c r="D65307"/>
    </row>
    <row r="65308" spans="4:4">
      <c r="D65308"/>
    </row>
    <row r="65309" spans="4:4">
      <c r="D65309"/>
    </row>
    <row r="65310" spans="4:4">
      <c r="D65310"/>
    </row>
    <row r="65311" spans="4:4">
      <c r="D65311"/>
    </row>
    <row r="65312" spans="4:4">
      <c r="D65312"/>
    </row>
    <row r="65313" spans="4:4">
      <c r="D65313"/>
    </row>
    <row r="65314" spans="4:4">
      <c r="D65314"/>
    </row>
    <row r="65315" spans="4:4">
      <c r="D65315"/>
    </row>
    <row r="65316" spans="4:4">
      <c r="D65316"/>
    </row>
    <row r="65317" spans="4:4">
      <c r="D65317"/>
    </row>
    <row r="65318" spans="4:4">
      <c r="D65318"/>
    </row>
    <row r="65319" spans="4:4">
      <c r="D65319"/>
    </row>
    <row r="65320" spans="4:4">
      <c r="D65320"/>
    </row>
    <row r="65321" spans="4:4">
      <c r="D65321"/>
    </row>
    <row r="65322" spans="4:4">
      <c r="D65322"/>
    </row>
    <row r="65323" spans="4:4">
      <c r="D65323"/>
    </row>
    <row r="65324" spans="4:4">
      <c r="D65324"/>
    </row>
    <row r="65325" spans="4:4">
      <c r="D65325"/>
    </row>
    <row r="65326" spans="4:4">
      <c r="D65326"/>
    </row>
    <row r="65327" spans="4:4">
      <c r="D65327"/>
    </row>
    <row r="65328" spans="4:4">
      <c r="D65328"/>
    </row>
    <row r="65329" spans="4:4">
      <c r="D65329"/>
    </row>
    <row r="65330" spans="4:4">
      <c r="D65330"/>
    </row>
    <row r="65331" spans="4:4">
      <c r="D65331"/>
    </row>
    <row r="65332" spans="4:4">
      <c r="D65332"/>
    </row>
    <row r="65333" spans="4:4">
      <c r="D65333"/>
    </row>
    <row r="65334" spans="4:4">
      <c r="D65334"/>
    </row>
    <row r="65335" spans="4:4">
      <c r="D65335"/>
    </row>
    <row r="65336" spans="4:4">
      <c r="D65336"/>
    </row>
    <row r="65337" spans="4:4">
      <c r="D65337"/>
    </row>
    <row r="65338" spans="4:4">
      <c r="D65338"/>
    </row>
    <row r="65339" spans="4:4">
      <c r="D65339"/>
    </row>
    <row r="65340" spans="4:4">
      <c r="D65340"/>
    </row>
    <row r="65341" spans="4:4">
      <c r="D65341"/>
    </row>
    <row r="65342" spans="4:4">
      <c r="D65342"/>
    </row>
    <row r="65343" spans="4:4">
      <c r="D65343"/>
    </row>
    <row r="65344" spans="4:4">
      <c r="D65344"/>
    </row>
    <row r="65345" spans="4:4">
      <c r="D65345"/>
    </row>
    <row r="65346" spans="4:4">
      <c r="D65346"/>
    </row>
    <row r="65347" spans="4:4">
      <c r="D65347"/>
    </row>
    <row r="65348" spans="4:4">
      <c r="D65348"/>
    </row>
    <row r="65349" spans="4:4">
      <c r="D65349"/>
    </row>
    <row r="65350" spans="4:4">
      <c r="D65350"/>
    </row>
    <row r="65351" spans="4:4">
      <c r="D65351"/>
    </row>
    <row r="65352" spans="4:4">
      <c r="D65352"/>
    </row>
    <row r="65353" spans="4:4">
      <c r="D65353"/>
    </row>
    <row r="65354" spans="4:4">
      <c r="D65354"/>
    </row>
    <row r="65355" spans="4:4">
      <c r="D65355"/>
    </row>
    <row r="65356" spans="4:4">
      <c r="D65356"/>
    </row>
    <row r="65357" spans="4:4">
      <c r="D65357"/>
    </row>
    <row r="65358" spans="4:4">
      <c r="D65358"/>
    </row>
    <row r="65359" spans="4:4">
      <c r="D65359"/>
    </row>
    <row r="65360" spans="4:4">
      <c r="D65360"/>
    </row>
    <row r="65361" spans="4:4">
      <c r="D65361"/>
    </row>
    <row r="65362" spans="4:4">
      <c r="D65362"/>
    </row>
    <row r="65363" spans="4:4">
      <c r="D65363"/>
    </row>
    <row r="65364" spans="4:4">
      <c r="D65364"/>
    </row>
    <row r="65365" spans="4:4">
      <c r="D65365"/>
    </row>
    <row r="65366" spans="4:4">
      <c r="D65366"/>
    </row>
    <row r="65367" spans="4:4">
      <c r="D65367"/>
    </row>
    <row r="65368" spans="4:4">
      <c r="D65368"/>
    </row>
    <row r="65369" spans="4:4">
      <c r="D65369"/>
    </row>
    <row r="65370" spans="4:4">
      <c r="D65370"/>
    </row>
    <row r="65371" spans="4:4">
      <c r="D65371"/>
    </row>
    <row r="65372" spans="4:4">
      <c r="D65372"/>
    </row>
    <row r="65373" spans="4:4">
      <c r="D65373"/>
    </row>
    <row r="65374" spans="4:4">
      <c r="D65374"/>
    </row>
    <row r="65375" spans="4:4">
      <c r="D65375"/>
    </row>
    <row r="65376" spans="4:4">
      <c r="D65376"/>
    </row>
    <row r="65377" spans="4:4">
      <c r="D65377"/>
    </row>
    <row r="65378" spans="4:4">
      <c r="D65378"/>
    </row>
    <row r="65379" spans="4:4">
      <c r="D65379"/>
    </row>
    <row r="65380" spans="4:4">
      <c r="D65380"/>
    </row>
    <row r="65381" spans="4:4">
      <c r="D65381"/>
    </row>
    <row r="65382" spans="4:4">
      <c r="D65382"/>
    </row>
    <row r="65383" spans="4:4">
      <c r="D65383"/>
    </row>
    <row r="65384" spans="4:4">
      <c r="D65384"/>
    </row>
    <row r="65385" spans="4:4">
      <c r="D65385"/>
    </row>
    <row r="65386" spans="4:4">
      <c r="D65386"/>
    </row>
    <row r="65387" spans="4:4">
      <c r="D65387"/>
    </row>
    <row r="65388" spans="4:4">
      <c r="D65388"/>
    </row>
    <row r="65389" spans="4:4">
      <c r="D65389"/>
    </row>
    <row r="65390" spans="4:4">
      <c r="D65390"/>
    </row>
    <row r="65391" spans="4:4">
      <c r="D65391"/>
    </row>
    <row r="65392" spans="4:4">
      <c r="D65392"/>
    </row>
    <row r="65393" spans="4:4">
      <c r="D65393"/>
    </row>
    <row r="65394" spans="4:4">
      <c r="D65394"/>
    </row>
    <row r="65395" spans="4:4">
      <c r="D65395"/>
    </row>
    <row r="65396" spans="4:4">
      <c r="D65396"/>
    </row>
    <row r="65397" spans="4:4">
      <c r="D65397"/>
    </row>
    <row r="65398" spans="4:4">
      <c r="D65398"/>
    </row>
    <row r="65399" spans="4:4">
      <c r="D65399"/>
    </row>
    <row r="65400" spans="4:4">
      <c r="D65400"/>
    </row>
    <row r="65401" spans="4:4">
      <c r="D65401"/>
    </row>
    <row r="65402" spans="4:4">
      <c r="D65402"/>
    </row>
    <row r="65403" spans="4:4">
      <c r="D65403"/>
    </row>
    <row r="65404" spans="4:4">
      <c r="D65404"/>
    </row>
    <row r="65405" spans="4:4">
      <c r="D65405"/>
    </row>
    <row r="65406" spans="4:4">
      <c r="D65406"/>
    </row>
    <row r="65407" spans="4:4">
      <c r="D65407"/>
    </row>
    <row r="65408" spans="4:4">
      <c r="D65408"/>
    </row>
    <row r="65409" spans="4:4">
      <c r="D65409"/>
    </row>
    <row r="65410" spans="4:4">
      <c r="D65410"/>
    </row>
    <row r="65411" spans="4:4">
      <c r="D65411"/>
    </row>
    <row r="65412" spans="4:4">
      <c r="D65412"/>
    </row>
    <row r="65413" spans="4:4">
      <c r="D65413"/>
    </row>
    <row r="65414" spans="4:4">
      <c r="D65414"/>
    </row>
    <row r="65415" spans="4:4">
      <c r="D65415"/>
    </row>
    <row r="65416" spans="4:4">
      <c r="D65416"/>
    </row>
    <row r="65417" spans="4:4">
      <c r="D65417"/>
    </row>
    <row r="65418" spans="4:4">
      <c r="D65418"/>
    </row>
    <row r="65419" spans="4:4">
      <c r="D65419"/>
    </row>
    <row r="65420" spans="4:4">
      <c r="D65420"/>
    </row>
    <row r="65421" spans="4:4">
      <c r="D65421"/>
    </row>
    <row r="65422" spans="4:4">
      <c r="D65422"/>
    </row>
    <row r="65423" spans="4:4">
      <c r="D65423"/>
    </row>
    <row r="65424" spans="4:4">
      <c r="D65424"/>
    </row>
    <row r="65425" spans="4:4">
      <c r="D65425"/>
    </row>
    <row r="65426" spans="4:4">
      <c r="D65426"/>
    </row>
    <row r="65427" spans="4:4">
      <c r="D65427"/>
    </row>
    <row r="65428" spans="4:4">
      <c r="D65428"/>
    </row>
    <row r="65429" spans="4:4">
      <c r="D65429"/>
    </row>
    <row r="65430" spans="4:4">
      <c r="D65430"/>
    </row>
    <row r="65431" spans="4:4">
      <c r="D65431"/>
    </row>
    <row r="65432" spans="4:4">
      <c r="D65432"/>
    </row>
    <row r="65433" spans="4:4">
      <c r="D65433"/>
    </row>
    <row r="65434" spans="4:4">
      <c r="D65434"/>
    </row>
    <row r="65435" spans="4:4">
      <c r="D65435"/>
    </row>
    <row r="65436" spans="4:4">
      <c r="D65436"/>
    </row>
    <row r="65437" spans="4:4">
      <c r="D65437"/>
    </row>
    <row r="65438" spans="4:4">
      <c r="D65438"/>
    </row>
    <row r="65439" spans="4:4">
      <c r="D65439"/>
    </row>
    <row r="65440" spans="4:4">
      <c r="D65440"/>
    </row>
    <row r="65441" spans="4:4">
      <c r="D65441"/>
    </row>
    <row r="65442" spans="4:4">
      <c r="D65442"/>
    </row>
    <row r="65443" spans="4:4">
      <c r="D65443"/>
    </row>
    <row r="65444" spans="4:4">
      <c r="D65444"/>
    </row>
    <row r="65445" spans="4:4">
      <c r="D65445"/>
    </row>
    <row r="65446" spans="4:4">
      <c r="D65446"/>
    </row>
    <row r="65447" spans="4:4">
      <c r="D65447"/>
    </row>
    <row r="65448" spans="4:4">
      <c r="D65448"/>
    </row>
    <row r="65449" spans="4:4">
      <c r="D65449"/>
    </row>
    <row r="65450" spans="4:4">
      <c r="D65450"/>
    </row>
    <row r="65451" spans="4:4">
      <c r="D65451"/>
    </row>
    <row r="65452" spans="4:4">
      <c r="D65452"/>
    </row>
    <row r="65453" spans="4:4">
      <c r="D65453"/>
    </row>
    <row r="65454" spans="4:4">
      <c r="D65454"/>
    </row>
    <row r="65455" spans="4:4">
      <c r="D65455"/>
    </row>
    <row r="65456" spans="4:4">
      <c r="D65456"/>
    </row>
    <row r="65457" spans="4:4">
      <c r="D65457"/>
    </row>
    <row r="65458" spans="4:4">
      <c r="D65458"/>
    </row>
    <row r="65459" spans="4:4">
      <c r="D65459"/>
    </row>
    <row r="65460" spans="4:4">
      <c r="D65460"/>
    </row>
    <row r="65461" spans="4:4">
      <c r="D65461"/>
    </row>
    <row r="65462" spans="4:4">
      <c r="D65462"/>
    </row>
    <row r="65463" spans="4:4">
      <c r="D65463"/>
    </row>
    <row r="65464" spans="4:4">
      <c r="D65464"/>
    </row>
    <row r="65465" spans="4:4">
      <c r="D65465"/>
    </row>
    <row r="65466" spans="4:4">
      <c r="D65466"/>
    </row>
    <row r="65467" spans="4:4">
      <c r="D65467"/>
    </row>
    <row r="65468" spans="4:4">
      <c r="D65468"/>
    </row>
    <row r="65469" spans="4:4">
      <c r="D65469"/>
    </row>
    <row r="65470" spans="4:4">
      <c r="D65470"/>
    </row>
    <row r="65471" spans="4:4">
      <c r="D65471"/>
    </row>
    <row r="65472" spans="4:4">
      <c r="D65472"/>
    </row>
    <row r="65473" spans="4:4">
      <c r="D65473"/>
    </row>
    <row r="65474" spans="4:4">
      <c r="D65474"/>
    </row>
    <row r="65475" spans="4:4">
      <c r="D65475"/>
    </row>
    <row r="65476" spans="4:4">
      <c r="D65476"/>
    </row>
    <row r="65477" spans="4:4">
      <c r="D65477"/>
    </row>
    <row r="65478" spans="4:4">
      <c r="D65478"/>
    </row>
    <row r="65479" spans="4:4">
      <c r="D65479"/>
    </row>
    <row r="65480" spans="4:4">
      <c r="D65480"/>
    </row>
    <row r="65481" spans="4:4">
      <c r="D65481"/>
    </row>
    <row r="65482" spans="4:4">
      <c r="D65482"/>
    </row>
    <row r="65483" spans="4:4">
      <c r="D65483"/>
    </row>
    <row r="65484" spans="4:4">
      <c r="D65484"/>
    </row>
    <row r="65485" spans="4:4">
      <c r="D65485"/>
    </row>
    <row r="65486" spans="4:4">
      <c r="D65486"/>
    </row>
    <row r="65487" spans="4:4">
      <c r="D65487"/>
    </row>
    <row r="65488" spans="4:4">
      <c r="D65488"/>
    </row>
    <row r="65489" spans="4:4">
      <c r="D65489"/>
    </row>
    <row r="65490" spans="4:4">
      <c r="D65490"/>
    </row>
    <row r="65491" spans="4:4">
      <c r="D65491"/>
    </row>
    <row r="65492" spans="4:4">
      <c r="D65492"/>
    </row>
    <row r="65493" spans="4:4">
      <c r="D65493"/>
    </row>
    <row r="65494" spans="4:4">
      <c r="D65494"/>
    </row>
    <row r="65495" spans="4:4">
      <c r="D65495"/>
    </row>
    <row r="65496" spans="4:4">
      <c r="D65496"/>
    </row>
    <row r="65497" spans="4:4">
      <c r="D65497"/>
    </row>
    <row r="65498" spans="4:4">
      <c r="D65498"/>
    </row>
    <row r="65499" spans="4:4">
      <c r="D65499"/>
    </row>
    <row r="65500" spans="4:4">
      <c r="D65500"/>
    </row>
    <row r="65501" spans="4:4">
      <c r="D65501"/>
    </row>
    <row r="65502" spans="4:4">
      <c r="D65502"/>
    </row>
    <row r="65503" spans="4:4">
      <c r="D65503"/>
    </row>
    <row r="65504" spans="4:4">
      <c r="D65504"/>
    </row>
    <row r="65505" spans="4:4">
      <c r="D65505"/>
    </row>
    <row r="65506" spans="4:4">
      <c r="D65506"/>
    </row>
    <row r="65507" spans="4:4">
      <c r="D65507"/>
    </row>
    <row r="65508" spans="4:4">
      <c r="D65508"/>
    </row>
    <row r="65509" spans="4:4">
      <c r="D65509"/>
    </row>
    <row r="65510" spans="4:4">
      <c r="D65510"/>
    </row>
    <row r="65511" spans="4:4">
      <c r="D65511"/>
    </row>
    <row r="65512" spans="4:4">
      <c r="D65512"/>
    </row>
    <row r="65513" spans="4:4">
      <c r="D65513"/>
    </row>
    <row r="65514" spans="4:4">
      <c r="D65514"/>
    </row>
    <row r="65515" spans="4:4">
      <c r="D65515"/>
    </row>
    <row r="65516" spans="4:4">
      <c r="D65516"/>
    </row>
    <row r="65517" spans="4:4">
      <c r="D65517"/>
    </row>
    <row r="65518" spans="4:4">
      <c r="D65518"/>
    </row>
    <row r="65519" spans="4:4">
      <c r="D65519"/>
    </row>
    <row r="65520" spans="4:4">
      <c r="D65520"/>
    </row>
    <row r="65521" spans="4:4">
      <c r="D65521"/>
    </row>
    <row r="65522" spans="4:4">
      <c r="D65522"/>
    </row>
    <row r="65523" spans="4:4">
      <c r="D65523"/>
    </row>
    <row r="65524" spans="4:4">
      <c r="D65524"/>
    </row>
    <row r="65525" spans="4:4">
      <c r="D65525"/>
    </row>
    <row r="65526" spans="4:4">
      <c r="D65526"/>
    </row>
    <row r="65527" spans="4:4">
      <c r="D65527"/>
    </row>
    <row r="65528" spans="4:4">
      <c r="D65528"/>
    </row>
    <row r="65529" spans="4:4">
      <c r="D65529"/>
    </row>
    <row r="65530" spans="4:4">
      <c r="D65530"/>
    </row>
    <row r="65531" spans="4:4">
      <c r="D65531"/>
    </row>
    <row r="65532" spans="4:4">
      <c r="D65532"/>
    </row>
    <row r="65533" spans="4:4">
      <c r="D65533"/>
    </row>
    <row r="65534" spans="4:4">
      <c r="D65534"/>
    </row>
    <row r="65535" spans="4:4">
      <c r="D65535"/>
    </row>
    <row r="65536" spans="4:4">
      <c r="D65536"/>
    </row>
    <row r="65537" spans="4:4">
      <c r="D65537"/>
    </row>
    <row r="65538" spans="4:4">
      <c r="D65538"/>
    </row>
    <row r="65539" spans="4:4">
      <c r="D65539"/>
    </row>
    <row r="65540" spans="4:4">
      <c r="D65540"/>
    </row>
    <row r="65541" spans="4:4">
      <c r="D65541"/>
    </row>
    <row r="65542" spans="4:4">
      <c r="D65542"/>
    </row>
    <row r="65543" spans="4:4">
      <c r="D65543"/>
    </row>
    <row r="65544" spans="4:4">
      <c r="D65544"/>
    </row>
    <row r="65545" spans="4:4">
      <c r="D65545"/>
    </row>
    <row r="65546" spans="4:4">
      <c r="D65546"/>
    </row>
    <row r="65547" spans="4:4">
      <c r="D65547"/>
    </row>
    <row r="65548" spans="4:4">
      <c r="D65548"/>
    </row>
    <row r="65549" spans="4:4">
      <c r="D65549"/>
    </row>
    <row r="65550" spans="4:4">
      <c r="D65550"/>
    </row>
    <row r="65551" spans="4:4">
      <c r="D65551"/>
    </row>
    <row r="65552" spans="4:4">
      <c r="D65552"/>
    </row>
    <row r="65553" spans="4:4">
      <c r="D65553"/>
    </row>
    <row r="65554" spans="4:4">
      <c r="D65554"/>
    </row>
    <row r="65555" spans="4:4">
      <c r="D65555"/>
    </row>
    <row r="65556" spans="4:4">
      <c r="D65556"/>
    </row>
    <row r="65557" spans="4:4">
      <c r="D65557"/>
    </row>
    <row r="65558" spans="4:4">
      <c r="D65558"/>
    </row>
    <row r="65559" spans="4:4">
      <c r="D65559"/>
    </row>
    <row r="65560" spans="4:4">
      <c r="D65560"/>
    </row>
    <row r="65561" spans="4:4">
      <c r="D65561"/>
    </row>
    <row r="65562" spans="4:4">
      <c r="D65562"/>
    </row>
    <row r="65563" spans="4:4">
      <c r="D65563"/>
    </row>
    <row r="65564" spans="4:4">
      <c r="D65564"/>
    </row>
    <row r="65565" spans="4:4">
      <c r="D65565"/>
    </row>
    <row r="65566" spans="4:4">
      <c r="D65566"/>
    </row>
    <row r="65567" spans="4:4">
      <c r="D65567"/>
    </row>
    <row r="65568" spans="4:4">
      <c r="D65568"/>
    </row>
    <row r="65569" spans="4:4">
      <c r="D65569"/>
    </row>
    <row r="65570" spans="4:4">
      <c r="D65570"/>
    </row>
    <row r="65571" spans="4:4">
      <c r="D65571"/>
    </row>
    <row r="65572" spans="4:4">
      <c r="D65572"/>
    </row>
    <row r="65573" spans="4:4">
      <c r="D65573"/>
    </row>
    <row r="65574" spans="4:4">
      <c r="D65574"/>
    </row>
    <row r="65575" spans="4:4">
      <c r="D65575"/>
    </row>
    <row r="65576" spans="4:4">
      <c r="D65576"/>
    </row>
    <row r="65577" spans="4:4">
      <c r="D65577"/>
    </row>
    <row r="65578" spans="4:4">
      <c r="D65578"/>
    </row>
    <row r="65579" spans="4:4">
      <c r="D65579"/>
    </row>
    <row r="65580" spans="4:4">
      <c r="D65580"/>
    </row>
    <row r="65581" spans="4:4">
      <c r="D65581"/>
    </row>
    <row r="65582" spans="4:4">
      <c r="D65582"/>
    </row>
    <row r="65583" spans="4:4">
      <c r="D65583"/>
    </row>
    <row r="65584" spans="4:4">
      <c r="D65584"/>
    </row>
    <row r="65585" spans="4:4">
      <c r="D65585"/>
    </row>
    <row r="65586" spans="4:4">
      <c r="D65586"/>
    </row>
    <row r="65587" spans="4:4">
      <c r="D65587"/>
    </row>
    <row r="65588" spans="4:4">
      <c r="D65588"/>
    </row>
    <row r="65589" spans="4:4">
      <c r="D65589"/>
    </row>
    <row r="65590" spans="4:4">
      <c r="D65590"/>
    </row>
    <row r="65591" spans="4:4">
      <c r="D65591"/>
    </row>
    <row r="65592" spans="4:4">
      <c r="D65592"/>
    </row>
    <row r="65593" spans="4:4">
      <c r="D65593"/>
    </row>
    <row r="65594" spans="4:4">
      <c r="D65594"/>
    </row>
    <row r="65595" spans="4:4">
      <c r="D65595"/>
    </row>
    <row r="65596" spans="4:4">
      <c r="D65596"/>
    </row>
    <row r="65597" spans="4:4">
      <c r="D65597"/>
    </row>
    <row r="65598" spans="4:4">
      <c r="D65598"/>
    </row>
    <row r="65599" spans="4:4">
      <c r="D65599"/>
    </row>
    <row r="65600" spans="4:4">
      <c r="D65600"/>
    </row>
    <row r="65601" spans="4:4">
      <c r="D65601"/>
    </row>
    <row r="65602" spans="4:4">
      <c r="D65602"/>
    </row>
    <row r="65603" spans="4:4">
      <c r="D65603"/>
    </row>
    <row r="65604" spans="4:4">
      <c r="D65604"/>
    </row>
    <row r="65605" spans="4:4">
      <c r="D65605"/>
    </row>
    <row r="65606" spans="4:4">
      <c r="D65606"/>
    </row>
    <row r="65607" spans="4:4">
      <c r="D65607"/>
    </row>
    <row r="65608" spans="4:4">
      <c r="D65608"/>
    </row>
    <row r="65609" spans="4:4">
      <c r="D65609"/>
    </row>
    <row r="65610" spans="4:4">
      <c r="D65610"/>
    </row>
    <row r="65611" spans="4:4">
      <c r="D65611"/>
    </row>
    <row r="65612" spans="4:4">
      <c r="D65612"/>
    </row>
    <row r="65613" spans="4:4">
      <c r="D65613"/>
    </row>
    <row r="65614" spans="4:4">
      <c r="D65614"/>
    </row>
    <row r="65615" spans="4:4">
      <c r="D65615"/>
    </row>
    <row r="65616" spans="4:4">
      <c r="D65616"/>
    </row>
    <row r="65617" spans="4:4">
      <c r="D65617"/>
    </row>
    <row r="65618" spans="4:4">
      <c r="D65618"/>
    </row>
    <row r="65619" spans="4:4">
      <c r="D65619"/>
    </row>
    <row r="65620" spans="4:4">
      <c r="D65620"/>
    </row>
    <row r="65621" spans="4:4">
      <c r="D65621"/>
    </row>
    <row r="65622" spans="4:4">
      <c r="D65622"/>
    </row>
    <row r="65623" spans="4:4">
      <c r="D65623"/>
    </row>
    <row r="65624" spans="4:4">
      <c r="D65624"/>
    </row>
    <row r="65625" spans="4:4">
      <c r="D65625"/>
    </row>
    <row r="65626" spans="4:4">
      <c r="D65626"/>
    </row>
    <row r="65627" spans="4:4">
      <c r="D65627"/>
    </row>
    <row r="65628" spans="4:4">
      <c r="D65628"/>
    </row>
    <row r="65629" spans="4:4">
      <c r="D65629"/>
    </row>
    <row r="65630" spans="4:4">
      <c r="D65630"/>
    </row>
    <row r="65631" spans="4:4">
      <c r="D65631"/>
    </row>
    <row r="65632" spans="4:4">
      <c r="D65632"/>
    </row>
    <row r="65633" spans="4:4">
      <c r="D65633"/>
    </row>
    <row r="65634" spans="4:4">
      <c r="D65634"/>
    </row>
    <row r="65635" spans="4:4">
      <c r="D65635"/>
    </row>
    <row r="65636" spans="4:4">
      <c r="D65636"/>
    </row>
    <row r="65637" spans="4:4">
      <c r="D65637"/>
    </row>
    <row r="65638" spans="4:4">
      <c r="D65638"/>
    </row>
    <row r="65639" spans="4:4">
      <c r="D65639"/>
    </row>
    <row r="65640" spans="4:4">
      <c r="D65640"/>
    </row>
    <row r="65641" spans="4:4">
      <c r="D65641"/>
    </row>
    <row r="65642" spans="4:4">
      <c r="D65642"/>
    </row>
    <row r="65643" spans="4:4">
      <c r="D65643"/>
    </row>
    <row r="65644" spans="4:4">
      <c r="D65644"/>
    </row>
    <row r="65645" spans="4:4">
      <c r="D65645"/>
    </row>
    <row r="65646" spans="4:4">
      <c r="D65646"/>
    </row>
    <row r="65647" spans="4:4">
      <c r="D65647"/>
    </row>
    <row r="65648" spans="4:4">
      <c r="D65648"/>
    </row>
    <row r="65649" spans="4:4">
      <c r="D65649"/>
    </row>
    <row r="65650" spans="4:4">
      <c r="D65650"/>
    </row>
    <row r="65651" spans="4:4">
      <c r="D65651"/>
    </row>
    <row r="65652" spans="4:4">
      <c r="D65652"/>
    </row>
    <row r="65653" spans="4:4">
      <c r="D65653"/>
    </row>
    <row r="65654" spans="4:4">
      <c r="D65654"/>
    </row>
    <row r="65655" spans="4:4">
      <c r="D65655"/>
    </row>
    <row r="65656" spans="4:4">
      <c r="D65656"/>
    </row>
    <row r="65657" spans="4:4">
      <c r="D65657"/>
    </row>
    <row r="65658" spans="4:4">
      <c r="D65658"/>
    </row>
    <row r="65659" spans="4:4">
      <c r="D65659"/>
    </row>
    <row r="65660" spans="4:4">
      <c r="D65660"/>
    </row>
    <row r="65661" spans="4:4">
      <c r="D65661"/>
    </row>
    <row r="65662" spans="4:4">
      <c r="D65662"/>
    </row>
    <row r="65663" spans="4:4">
      <c r="D65663"/>
    </row>
    <row r="65664" spans="4:4">
      <c r="D65664"/>
    </row>
    <row r="65665" spans="4:4">
      <c r="D65665"/>
    </row>
    <row r="65666" spans="4:4">
      <c r="D65666"/>
    </row>
    <row r="65667" spans="4:4">
      <c r="D65667"/>
    </row>
    <row r="65668" spans="4:4">
      <c r="D65668"/>
    </row>
    <row r="65669" spans="4:4">
      <c r="D65669"/>
    </row>
    <row r="65670" spans="4:4">
      <c r="D65670"/>
    </row>
    <row r="65671" spans="4:4">
      <c r="D65671"/>
    </row>
    <row r="65672" spans="4:4">
      <c r="D65672"/>
    </row>
    <row r="65673" spans="4:4">
      <c r="D65673"/>
    </row>
    <row r="65674" spans="4:4">
      <c r="D65674"/>
    </row>
    <row r="65675" spans="4:4">
      <c r="D65675"/>
    </row>
    <row r="65676" spans="4:4">
      <c r="D65676"/>
    </row>
    <row r="65677" spans="4:4">
      <c r="D65677"/>
    </row>
    <row r="65678" spans="4:4">
      <c r="D65678"/>
    </row>
    <row r="65679" spans="4:4">
      <c r="D65679"/>
    </row>
    <row r="65680" spans="4:4">
      <c r="D65680"/>
    </row>
    <row r="65681" spans="4:4">
      <c r="D65681"/>
    </row>
    <row r="65682" spans="4:4">
      <c r="D65682"/>
    </row>
    <row r="65683" spans="4:4">
      <c r="D65683"/>
    </row>
    <row r="65684" spans="4:4">
      <c r="D65684"/>
    </row>
    <row r="65685" spans="4:4">
      <c r="D65685"/>
    </row>
    <row r="65686" spans="4:4">
      <c r="D65686"/>
    </row>
    <row r="65687" spans="4:4">
      <c r="D65687"/>
    </row>
    <row r="65688" spans="4:4">
      <c r="D65688"/>
    </row>
    <row r="65689" spans="4:4">
      <c r="D65689"/>
    </row>
    <row r="65690" spans="4:4">
      <c r="D65690"/>
    </row>
    <row r="65691" spans="4:4">
      <c r="D65691"/>
    </row>
    <row r="65692" spans="4:4">
      <c r="D65692"/>
    </row>
    <row r="65693" spans="4:4">
      <c r="D65693"/>
    </row>
    <row r="65694" spans="4:4">
      <c r="D65694"/>
    </row>
    <row r="65695" spans="4:4">
      <c r="D65695"/>
    </row>
    <row r="65696" spans="4:4">
      <c r="D65696"/>
    </row>
    <row r="65697" spans="4:4">
      <c r="D65697"/>
    </row>
    <row r="65698" spans="4:4">
      <c r="D65698"/>
    </row>
    <row r="65699" spans="4:4">
      <c r="D65699"/>
    </row>
    <row r="65700" spans="4:4">
      <c r="D65700"/>
    </row>
    <row r="65701" spans="4:4">
      <c r="D65701"/>
    </row>
    <row r="65702" spans="4:4">
      <c r="D65702"/>
    </row>
    <row r="65703" spans="4:4">
      <c r="D65703"/>
    </row>
    <row r="65704" spans="4:4">
      <c r="D65704"/>
    </row>
    <row r="65705" spans="4:4">
      <c r="D65705"/>
    </row>
    <row r="65706" spans="4:4">
      <c r="D65706"/>
    </row>
    <row r="65707" spans="4:4">
      <c r="D65707"/>
    </row>
    <row r="65708" spans="4:4">
      <c r="D65708"/>
    </row>
    <row r="65709" spans="4:4">
      <c r="D65709"/>
    </row>
    <row r="65710" spans="4:4">
      <c r="D65710"/>
    </row>
    <row r="65711" spans="4:4">
      <c r="D65711"/>
    </row>
    <row r="65712" spans="4:4">
      <c r="D65712"/>
    </row>
    <row r="65713" spans="4:4">
      <c r="D65713"/>
    </row>
    <row r="65714" spans="4:4">
      <c r="D65714"/>
    </row>
    <row r="65715" spans="4:4">
      <c r="D65715"/>
    </row>
    <row r="65716" spans="4:4">
      <c r="D65716"/>
    </row>
    <row r="65717" spans="4:4">
      <c r="D65717"/>
    </row>
    <row r="65718" spans="4:4">
      <c r="D65718"/>
    </row>
    <row r="65719" spans="4:4">
      <c r="D65719"/>
    </row>
    <row r="65720" spans="4:4">
      <c r="D65720"/>
    </row>
    <row r="65721" spans="4:4">
      <c r="D65721"/>
    </row>
    <row r="65722" spans="4:4">
      <c r="D65722"/>
    </row>
    <row r="65723" spans="4:4">
      <c r="D65723"/>
    </row>
    <row r="65724" spans="4:4">
      <c r="D65724"/>
    </row>
    <row r="65725" spans="4:4">
      <c r="D65725"/>
    </row>
    <row r="65726" spans="4:4">
      <c r="D65726"/>
    </row>
    <row r="65727" spans="4:4">
      <c r="D65727"/>
    </row>
    <row r="65728" spans="4:4">
      <c r="D65728"/>
    </row>
    <row r="65729" spans="4:4">
      <c r="D65729"/>
    </row>
    <row r="65730" spans="4:4">
      <c r="D65730"/>
    </row>
    <row r="65731" spans="4:4">
      <c r="D65731"/>
    </row>
    <row r="65732" spans="4:4">
      <c r="D65732"/>
    </row>
    <row r="65733" spans="4:4">
      <c r="D65733"/>
    </row>
    <row r="65734" spans="4:4">
      <c r="D65734"/>
    </row>
    <row r="65735" spans="4:4">
      <c r="D65735"/>
    </row>
    <row r="65736" spans="4:4">
      <c r="D65736"/>
    </row>
    <row r="65737" spans="4:4">
      <c r="D65737"/>
    </row>
    <row r="65738" spans="4:4">
      <c r="D65738"/>
    </row>
    <row r="65739" spans="4:4">
      <c r="D65739"/>
    </row>
    <row r="65740" spans="4:4">
      <c r="D65740"/>
    </row>
    <row r="65741" spans="4:4">
      <c r="D65741"/>
    </row>
    <row r="65742" spans="4:4">
      <c r="D65742"/>
    </row>
    <row r="65743" spans="4:4">
      <c r="D65743"/>
    </row>
    <row r="65744" spans="4:4">
      <c r="D65744"/>
    </row>
    <row r="65745" spans="4:4">
      <c r="D65745"/>
    </row>
    <row r="65746" spans="4:4">
      <c r="D65746"/>
    </row>
    <row r="65747" spans="4:4">
      <c r="D65747"/>
    </row>
    <row r="65748" spans="4:4">
      <c r="D65748"/>
    </row>
    <row r="65749" spans="4:4">
      <c r="D65749"/>
    </row>
    <row r="65750" spans="4:4">
      <c r="D65750"/>
    </row>
    <row r="65751" spans="4:4">
      <c r="D65751"/>
    </row>
    <row r="65752" spans="4:4">
      <c r="D65752"/>
    </row>
    <row r="65753" spans="4:4">
      <c r="D65753"/>
    </row>
    <row r="65754" spans="4:4">
      <c r="D65754"/>
    </row>
    <row r="65755" spans="4:4">
      <c r="D65755"/>
    </row>
    <row r="65756" spans="4:4">
      <c r="D65756"/>
    </row>
    <row r="65757" spans="4:4">
      <c r="D65757"/>
    </row>
    <row r="65758" spans="4:4">
      <c r="D65758"/>
    </row>
    <row r="65759" spans="4:4">
      <c r="D65759"/>
    </row>
    <row r="65760" spans="4:4">
      <c r="D65760"/>
    </row>
    <row r="65761" spans="4:4">
      <c r="D65761"/>
    </row>
    <row r="65762" spans="4:4">
      <c r="D65762"/>
    </row>
    <row r="65763" spans="4:4">
      <c r="D65763"/>
    </row>
    <row r="65764" spans="4:4">
      <c r="D65764"/>
    </row>
    <row r="65765" spans="4:4">
      <c r="D65765"/>
    </row>
    <row r="65766" spans="4:4">
      <c r="D65766"/>
    </row>
    <row r="65767" spans="4:4">
      <c r="D65767"/>
    </row>
    <row r="65768" spans="4:4">
      <c r="D65768"/>
    </row>
    <row r="65769" spans="4:4">
      <c r="D65769"/>
    </row>
    <row r="65770" spans="4:4">
      <c r="D65770"/>
    </row>
    <row r="65771" spans="4:4">
      <c r="D65771"/>
    </row>
    <row r="65772" spans="4:4">
      <c r="D65772"/>
    </row>
    <row r="65773" spans="4:4">
      <c r="D65773"/>
    </row>
    <row r="65774" spans="4:4">
      <c r="D65774"/>
    </row>
    <row r="65775" spans="4:4">
      <c r="D65775"/>
    </row>
    <row r="65776" spans="4:4">
      <c r="D65776"/>
    </row>
    <row r="65777" spans="4:4">
      <c r="D65777"/>
    </row>
    <row r="65778" spans="4:4">
      <c r="D65778"/>
    </row>
    <row r="65779" spans="4:4">
      <c r="D65779"/>
    </row>
    <row r="65780" spans="4:4">
      <c r="D65780"/>
    </row>
    <row r="65781" spans="4:4">
      <c r="D65781"/>
    </row>
    <row r="65782" spans="4:4">
      <c r="D65782"/>
    </row>
    <row r="65783" spans="4:4">
      <c r="D65783"/>
    </row>
    <row r="65784" spans="4:4">
      <c r="D65784"/>
    </row>
    <row r="65785" spans="4:4">
      <c r="D65785"/>
    </row>
    <row r="65786" spans="4:4">
      <c r="D65786"/>
    </row>
    <row r="65787" spans="4:4">
      <c r="D65787"/>
    </row>
    <row r="65788" spans="4:4">
      <c r="D65788"/>
    </row>
    <row r="65789" spans="4:4">
      <c r="D65789"/>
    </row>
    <row r="65790" spans="4:4">
      <c r="D65790"/>
    </row>
    <row r="65791" spans="4:4">
      <c r="D65791"/>
    </row>
    <row r="65792" spans="4:4">
      <c r="D65792"/>
    </row>
    <row r="65793" spans="4:4">
      <c r="D65793"/>
    </row>
    <row r="65794" spans="4:4">
      <c r="D65794"/>
    </row>
    <row r="65795" spans="4:4">
      <c r="D65795"/>
    </row>
    <row r="65796" spans="4:4">
      <c r="D65796"/>
    </row>
    <row r="65797" spans="4:4">
      <c r="D65797"/>
    </row>
    <row r="65798" spans="4:4">
      <c r="D65798"/>
    </row>
    <row r="65799" spans="4:4">
      <c r="D65799"/>
    </row>
    <row r="65800" spans="4:4">
      <c r="D65800"/>
    </row>
    <row r="65801" spans="4:4">
      <c r="D65801"/>
    </row>
    <row r="65802" spans="4:4">
      <c r="D65802"/>
    </row>
    <row r="65803" spans="4:4">
      <c r="D65803"/>
    </row>
    <row r="65804" spans="4:4">
      <c r="D65804"/>
    </row>
    <row r="65805" spans="4:4">
      <c r="D65805"/>
    </row>
    <row r="65806" spans="4:4">
      <c r="D65806"/>
    </row>
    <row r="65807" spans="4:4">
      <c r="D65807"/>
    </row>
    <row r="65808" spans="4:4">
      <c r="D65808"/>
    </row>
    <row r="65809" spans="4:4">
      <c r="D65809"/>
    </row>
    <row r="65810" spans="4:4">
      <c r="D65810"/>
    </row>
    <row r="65811" spans="4:4">
      <c r="D65811"/>
    </row>
    <row r="65812" spans="4:4">
      <c r="D65812"/>
    </row>
    <row r="65813" spans="4:4">
      <c r="D65813"/>
    </row>
    <row r="65814" spans="4:4">
      <c r="D65814"/>
    </row>
    <row r="65815" spans="4:4">
      <c r="D65815"/>
    </row>
    <row r="65816" spans="4:4">
      <c r="D65816"/>
    </row>
    <row r="65817" spans="4:4">
      <c r="D65817"/>
    </row>
    <row r="65818" spans="4:4">
      <c r="D65818"/>
    </row>
    <row r="65819" spans="4:4">
      <c r="D65819"/>
    </row>
    <row r="65820" spans="4:4">
      <c r="D65820"/>
    </row>
    <row r="65821" spans="4:4">
      <c r="D65821"/>
    </row>
    <row r="65822" spans="4:4">
      <c r="D65822"/>
    </row>
    <row r="65823" spans="4:4">
      <c r="D65823"/>
    </row>
    <row r="65824" spans="4:4">
      <c r="D65824"/>
    </row>
    <row r="65825" spans="4:4">
      <c r="D65825"/>
    </row>
    <row r="65826" spans="4:4">
      <c r="D65826"/>
    </row>
    <row r="65827" spans="4:4">
      <c r="D65827"/>
    </row>
    <row r="65828" spans="4:4">
      <c r="D65828"/>
    </row>
    <row r="65829" spans="4:4">
      <c r="D65829"/>
    </row>
    <row r="65830" spans="4:4">
      <c r="D65830"/>
    </row>
    <row r="65831" spans="4:4">
      <c r="D65831"/>
    </row>
    <row r="65832" spans="4:4">
      <c r="D65832"/>
    </row>
    <row r="65833" spans="4:4">
      <c r="D65833"/>
    </row>
    <row r="65834" spans="4:4">
      <c r="D65834"/>
    </row>
    <row r="65835" spans="4:4">
      <c r="D65835"/>
    </row>
    <row r="65836" spans="4:4">
      <c r="D65836"/>
    </row>
    <row r="65837" spans="4:4">
      <c r="D65837"/>
    </row>
    <row r="65838" spans="4:4">
      <c r="D65838"/>
    </row>
    <row r="65839" spans="4:4">
      <c r="D65839"/>
    </row>
    <row r="65840" spans="4:4">
      <c r="D65840"/>
    </row>
    <row r="65841" spans="4:4">
      <c r="D65841"/>
    </row>
    <row r="65842" spans="4:4">
      <c r="D65842"/>
    </row>
    <row r="65843" spans="4:4">
      <c r="D65843"/>
    </row>
    <row r="65844" spans="4:4">
      <c r="D65844"/>
    </row>
    <row r="65845" spans="4:4">
      <c r="D65845"/>
    </row>
    <row r="65846" spans="4:4">
      <c r="D65846"/>
    </row>
    <row r="65847" spans="4:4">
      <c r="D65847"/>
    </row>
    <row r="65848" spans="4:4">
      <c r="D65848"/>
    </row>
    <row r="65849" spans="4:4">
      <c r="D65849"/>
    </row>
    <row r="65850" spans="4:4">
      <c r="D65850"/>
    </row>
    <row r="65851" spans="4:4">
      <c r="D65851"/>
    </row>
    <row r="65852" spans="4:4">
      <c r="D65852"/>
    </row>
    <row r="65853" spans="4:4">
      <c r="D65853"/>
    </row>
    <row r="65854" spans="4:4">
      <c r="D65854"/>
    </row>
    <row r="65855" spans="4:4">
      <c r="D65855"/>
    </row>
    <row r="65856" spans="4:4">
      <c r="D65856"/>
    </row>
    <row r="65857" spans="4:4">
      <c r="D65857"/>
    </row>
    <row r="65858" spans="4:4">
      <c r="D65858"/>
    </row>
    <row r="65859" spans="4:4">
      <c r="D65859"/>
    </row>
    <row r="65860" spans="4:4">
      <c r="D65860"/>
    </row>
    <row r="65861" spans="4:4">
      <c r="D65861"/>
    </row>
    <row r="65862" spans="4:4">
      <c r="D65862"/>
    </row>
    <row r="65863" spans="4:4">
      <c r="D65863"/>
    </row>
    <row r="65864" spans="4:4">
      <c r="D65864"/>
    </row>
    <row r="65865" spans="4:4">
      <c r="D65865"/>
    </row>
    <row r="65866" spans="4:4">
      <c r="D65866"/>
    </row>
    <row r="65867" spans="4:4">
      <c r="D65867"/>
    </row>
    <row r="65868" spans="4:4">
      <c r="D65868"/>
    </row>
    <row r="65869" spans="4:4">
      <c r="D65869"/>
    </row>
    <row r="65870" spans="4:4">
      <c r="D65870"/>
    </row>
    <row r="65871" spans="4:4">
      <c r="D65871"/>
    </row>
    <row r="65872" spans="4:4">
      <c r="D65872"/>
    </row>
    <row r="65873" spans="4:4">
      <c r="D65873"/>
    </row>
    <row r="65874" spans="4:4">
      <c r="D65874"/>
    </row>
    <row r="65875" spans="4:4">
      <c r="D65875"/>
    </row>
    <row r="65876" spans="4:4">
      <c r="D65876"/>
    </row>
    <row r="65877" spans="4:4">
      <c r="D65877"/>
    </row>
    <row r="65878" spans="4:4">
      <c r="D65878"/>
    </row>
    <row r="65879" spans="4:4">
      <c r="D65879"/>
    </row>
    <row r="65880" spans="4:4">
      <c r="D65880"/>
    </row>
    <row r="65881" spans="4:4">
      <c r="D65881"/>
    </row>
    <row r="65882" spans="4:4">
      <c r="D65882"/>
    </row>
    <row r="65883" spans="4:4">
      <c r="D65883"/>
    </row>
    <row r="65884" spans="4:4">
      <c r="D65884"/>
    </row>
    <row r="65885" spans="4:4">
      <c r="D65885"/>
    </row>
    <row r="65886" spans="4:4">
      <c r="D65886"/>
    </row>
    <row r="65887" spans="4:4">
      <c r="D65887"/>
    </row>
    <row r="65888" spans="4:4">
      <c r="D65888"/>
    </row>
    <row r="65889" spans="4:4">
      <c r="D65889"/>
    </row>
    <row r="65890" spans="4:4">
      <c r="D65890"/>
    </row>
    <row r="65891" spans="4:4">
      <c r="D65891"/>
    </row>
    <row r="65892" spans="4:4">
      <c r="D65892"/>
    </row>
    <row r="65893" spans="4:4">
      <c r="D65893"/>
    </row>
    <row r="65894" spans="4:4">
      <c r="D65894"/>
    </row>
    <row r="65895" spans="4:4">
      <c r="D65895"/>
    </row>
    <row r="65896" spans="4:4">
      <c r="D65896"/>
    </row>
    <row r="65897" spans="4:4">
      <c r="D65897"/>
    </row>
    <row r="65898" spans="4:4">
      <c r="D65898"/>
    </row>
    <row r="65899" spans="4:4">
      <c r="D65899"/>
    </row>
    <row r="65900" spans="4:4">
      <c r="D65900"/>
    </row>
    <row r="65901" spans="4:4">
      <c r="D65901"/>
    </row>
    <row r="65902" spans="4:4">
      <c r="D65902"/>
    </row>
    <row r="65903" spans="4:4">
      <c r="D65903"/>
    </row>
    <row r="65904" spans="4:4">
      <c r="D65904"/>
    </row>
    <row r="65905" spans="4:4">
      <c r="D65905"/>
    </row>
    <row r="65906" spans="4:4">
      <c r="D65906"/>
    </row>
    <row r="65907" spans="4:4">
      <c r="D65907"/>
    </row>
    <row r="65908" spans="4:4">
      <c r="D65908"/>
    </row>
    <row r="65909" spans="4:4">
      <c r="D65909"/>
    </row>
    <row r="65910" spans="4:4">
      <c r="D65910"/>
    </row>
    <row r="65911" spans="4:4">
      <c r="D65911"/>
    </row>
    <row r="65912" spans="4:4">
      <c r="D65912"/>
    </row>
    <row r="65913" spans="4:4">
      <c r="D65913"/>
    </row>
    <row r="65914" spans="4:4">
      <c r="D65914"/>
    </row>
    <row r="65915" spans="4:4">
      <c r="D65915"/>
    </row>
    <row r="65916" spans="4:4">
      <c r="D65916"/>
    </row>
    <row r="65917" spans="4:4">
      <c r="D65917"/>
    </row>
    <row r="65918" spans="4:4">
      <c r="D65918"/>
    </row>
    <row r="65919" spans="4:4">
      <c r="D65919"/>
    </row>
    <row r="65920" spans="4:4">
      <c r="D65920"/>
    </row>
    <row r="65921" spans="4:4">
      <c r="D65921"/>
    </row>
    <row r="65922" spans="4:4">
      <c r="D65922"/>
    </row>
    <row r="65923" spans="4:4">
      <c r="D65923"/>
    </row>
    <row r="65924" spans="4:4">
      <c r="D65924"/>
    </row>
    <row r="65925" spans="4:4">
      <c r="D65925"/>
    </row>
    <row r="65926" spans="4:4">
      <c r="D65926"/>
    </row>
    <row r="65927" spans="4:4">
      <c r="D65927"/>
    </row>
    <row r="65928" spans="4:4">
      <c r="D65928"/>
    </row>
    <row r="65929" spans="4:4">
      <c r="D65929"/>
    </row>
    <row r="65930" spans="4:4">
      <c r="D65930"/>
    </row>
    <row r="65931" spans="4:4">
      <c r="D65931"/>
    </row>
    <row r="65932" spans="4:4">
      <c r="D65932"/>
    </row>
    <row r="65933" spans="4:4">
      <c r="D65933"/>
    </row>
    <row r="65934" spans="4:4">
      <c r="D65934"/>
    </row>
    <row r="65935" spans="4:4">
      <c r="D65935"/>
    </row>
    <row r="65936" spans="4:4">
      <c r="D65936"/>
    </row>
    <row r="65937" spans="4:4">
      <c r="D65937"/>
    </row>
    <row r="65938" spans="4:4">
      <c r="D65938"/>
    </row>
    <row r="65939" spans="4:4">
      <c r="D65939"/>
    </row>
    <row r="65940" spans="4:4">
      <c r="D65940"/>
    </row>
    <row r="65941" spans="4:4">
      <c r="D65941"/>
    </row>
    <row r="65942" spans="4:4">
      <c r="D65942"/>
    </row>
    <row r="65943" spans="4:4">
      <c r="D65943"/>
    </row>
    <row r="65944" spans="4:4">
      <c r="D65944"/>
    </row>
    <row r="65945" spans="4:4">
      <c r="D65945"/>
    </row>
    <row r="65946" spans="4:4">
      <c r="D65946"/>
    </row>
    <row r="65947" spans="4:4">
      <c r="D65947"/>
    </row>
    <row r="65948" spans="4:4">
      <c r="D65948"/>
    </row>
    <row r="65949" spans="4:4">
      <c r="D65949"/>
    </row>
    <row r="65950" spans="4:4">
      <c r="D65950"/>
    </row>
    <row r="65951" spans="4:4">
      <c r="D65951"/>
    </row>
    <row r="65952" spans="4:4">
      <c r="D65952"/>
    </row>
    <row r="65953" spans="4:4">
      <c r="D65953"/>
    </row>
    <row r="65954" spans="4:4">
      <c r="D65954"/>
    </row>
    <row r="65955" spans="4:4">
      <c r="D65955"/>
    </row>
    <row r="65956" spans="4:4">
      <c r="D65956"/>
    </row>
    <row r="65957" spans="4:4">
      <c r="D65957"/>
    </row>
    <row r="65958" spans="4:4">
      <c r="D65958"/>
    </row>
    <row r="65959" spans="4:4">
      <c r="D65959"/>
    </row>
    <row r="65960" spans="4:4">
      <c r="D65960"/>
    </row>
    <row r="65961" spans="4:4">
      <c r="D65961"/>
    </row>
    <row r="65962" spans="4:4">
      <c r="D65962"/>
    </row>
    <row r="65963" spans="4:4">
      <c r="D65963"/>
    </row>
    <row r="65964" spans="4:4">
      <c r="D65964"/>
    </row>
    <row r="65965" spans="4:4">
      <c r="D65965"/>
    </row>
    <row r="65966" spans="4:4">
      <c r="D65966"/>
    </row>
    <row r="65967" spans="4:4">
      <c r="D65967"/>
    </row>
    <row r="65968" spans="4:4">
      <c r="D65968"/>
    </row>
    <row r="65969" spans="4:4">
      <c r="D65969"/>
    </row>
    <row r="65970" spans="4:4">
      <c r="D65970"/>
    </row>
    <row r="65971" spans="4:4">
      <c r="D65971"/>
    </row>
    <row r="65972" spans="4:4">
      <c r="D65972"/>
    </row>
    <row r="65973" spans="4:4">
      <c r="D65973"/>
    </row>
    <row r="65974" spans="4:4">
      <c r="D65974"/>
    </row>
    <row r="65975" spans="4:4">
      <c r="D65975"/>
    </row>
    <row r="65976" spans="4:4">
      <c r="D65976"/>
    </row>
    <row r="65977" spans="4:4">
      <c r="D65977"/>
    </row>
    <row r="65978" spans="4:4">
      <c r="D65978"/>
    </row>
    <row r="65979" spans="4:4">
      <c r="D65979"/>
    </row>
    <row r="65980" spans="4:4">
      <c r="D65980"/>
    </row>
    <row r="65981" spans="4:4">
      <c r="D65981"/>
    </row>
    <row r="65982" spans="4:4">
      <c r="D65982"/>
    </row>
    <row r="65983" spans="4:4">
      <c r="D65983"/>
    </row>
    <row r="65984" spans="4:4">
      <c r="D65984"/>
    </row>
    <row r="65985" spans="4:4">
      <c r="D65985"/>
    </row>
    <row r="65986" spans="4:4">
      <c r="D65986"/>
    </row>
    <row r="65987" spans="4:4">
      <c r="D65987"/>
    </row>
    <row r="65988" spans="4:4">
      <c r="D65988"/>
    </row>
    <row r="65989" spans="4:4">
      <c r="D65989"/>
    </row>
    <row r="65990" spans="4:4">
      <c r="D65990"/>
    </row>
    <row r="65991" spans="4:4">
      <c r="D65991"/>
    </row>
    <row r="65992" spans="4:4">
      <c r="D65992"/>
    </row>
    <row r="65993" spans="4:4">
      <c r="D65993"/>
    </row>
    <row r="65994" spans="4:4">
      <c r="D65994"/>
    </row>
    <row r="65995" spans="4:4">
      <c r="D65995"/>
    </row>
    <row r="65996" spans="4:4">
      <c r="D65996"/>
    </row>
    <row r="65997" spans="4:4">
      <c r="D65997"/>
    </row>
    <row r="65998" spans="4:4">
      <c r="D65998"/>
    </row>
    <row r="65999" spans="4:4">
      <c r="D65999"/>
    </row>
    <row r="66000" spans="4:4">
      <c r="D66000"/>
    </row>
    <row r="66001" spans="4:4">
      <c r="D66001"/>
    </row>
    <row r="66002" spans="4:4">
      <c r="D66002"/>
    </row>
    <row r="66003" spans="4:4">
      <c r="D66003"/>
    </row>
    <row r="66004" spans="4:4">
      <c r="D66004"/>
    </row>
    <row r="66005" spans="4:4">
      <c r="D66005"/>
    </row>
    <row r="66006" spans="4:4">
      <c r="D66006"/>
    </row>
    <row r="66007" spans="4:4">
      <c r="D66007"/>
    </row>
    <row r="66008" spans="4:4">
      <c r="D66008"/>
    </row>
    <row r="66009" spans="4:4">
      <c r="D66009"/>
    </row>
    <row r="66010" spans="4:4">
      <c r="D66010"/>
    </row>
    <row r="66011" spans="4:4">
      <c r="D66011"/>
    </row>
    <row r="66012" spans="4:4">
      <c r="D66012"/>
    </row>
    <row r="66013" spans="4:4">
      <c r="D66013"/>
    </row>
    <row r="66014" spans="4:4">
      <c r="D66014"/>
    </row>
    <row r="66015" spans="4:4">
      <c r="D66015"/>
    </row>
    <row r="66016" spans="4:4">
      <c r="D66016"/>
    </row>
    <row r="66017" spans="4:4">
      <c r="D66017"/>
    </row>
    <row r="66018" spans="4:4">
      <c r="D66018"/>
    </row>
    <row r="66019" spans="4:4">
      <c r="D66019"/>
    </row>
    <row r="66020" spans="4:4">
      <c r="D66020"/>
    </row>
    <row r="66021" spans="4:4">
      <c r="D66021"/>
    </row>
    <row r="66022" spans="4:4">
      <c r="D66022"/>
    </row>
    <row r="66023" spans="4:4">
      <c r="D66023"/>
    </row>
    <row r="66024" spans="4:4">
      <c r="D66024"/>
    </row>
    <row r="66025" spans="4:4">
      <c r="D66025"/>
    </row>
    <row r="66026" spans="4:4">
      <c r="D66026"/>
    </row>
    <row r="66027" spans="4:4">
      <c r="D66027"/>
    </row>
    <row r="66028" spans="4:4">
      <c r="D66028"/>
    </row>
    <row r="66029" spans="4:4">
      <c r="D66029"/>
    </row>
    <row r="66030" spans="4:4">
      <c r="D66030"/>
    </row>
    <row r="66031" spans="4:4">
      <c r="D66031"/>
    </row>
    <row r="66032" spans="4:4">
      <c r="D66032"/>
    </row>
    <row r="66033" spans="4:4">
      <c r="D66033"/>
    </row>
    <row r="66034" spans="4:4">
      <c r="D66034"/>
    </row>
    <row r="66035" spans="4:4">
      <c r="D66035"/>
    </row>
    <row r="66036" spans="4:4">
      <c r="D66036"/>
    </row>
    <row r="66037" spans="4:4">
      <c r="D66037"/>
    </row>
    <row r="66038" spans="4:4">
      <c r="D66038"/>
    </row>
    <row r="66039" spans="4:4">
      <c r="D66039"/>
    </row>
    <row r="66040" spans="4:4">
      <c r="D66040"/>
    </row>
    <row r="66041" spans="4:4">
      <c r="D66041"/>
    </row>
    <row r="66042" spans="4:4">
      <c r="D66042"/>
    </row>
    <row r="66043" spans="4:4">
      <c r="D66043"/>
    </row>
    <row r="66044" spans="4:4">
      <c r="D66044"/>
    </row>
    <row r="66045" spans="4:4">
      <c r="D66045"/>
    </row>
    <row r="66046" spans="4:4">
      <c r="D66046"/>
    </row>
    <row r="66047" spans="4:4">
      <c r="D66047"/>
    </row>
    <row r="66048" spans="4:4">
      <c r="D66048"/>
    </row>
    <row r="66049" spans="4:4">
      <c r="D66049"/>
    </row>
    <row r="66050" spans="4:4">
      <c r="D66050"/>
    </row>
    <row r="66051" spans="4:4">
      <c r="D66051"/>
    </row>
    <row r="66052" spans="4:4">
      <c r="D66052"/>
    </row>
    <row r="66053" spans="4:4">
      <c r="D66053"/>
    </row>
    <row r="66054" spans="4:4">
      <c r="D66054"/>
    </row>
    <row r="66055" spans="4:4">
      <c r="D66055"/>
    </row>
    <row r="66056" spans="4:4">
      <c r="D66056"/>
    </row>
    <row r="66057" spans="4:4">
      <c r="D66057"/>
    </row>
    <row r="66058" spans="4:4">
      <c r="D66058"/>
    </row>
    <row r="66059" spans="4:4">
      <c r="D66059"/>
    </row>
    <row r="66060" spans="4:4">
      <c r="D66060"/>
    </row>
    <row r="66061" spans="4:4">
      <c r="D66061"/>
    </row>
    <row r="66062" spans="4:4">
      <c r="D66062"/>
    </row>
    <row r="66063" spans="4:4">
      <c r="D66063"/>
    </row>
    <row r="66064" spans="4:4">
      <c r="D66064"/>
    </row>
    <row r="66065" spans="4:4">
      <c r="D66065"/>
    </row>
    <row r="66066" spans="4:4">
      <c r="D66066"/>
    </row>
    <row r="66067" spans="4:4">
      <c r="D66067"/>
    </row>
    <row r="66068" spans="4:4">
      <c r="D66068"/>
    </row>
    <row r="66069" spans="4:4">
      <c r="D66069"/>
    </row>
    <row r="66070" spans="4:4">
      <c r="D66070"/>
    </row>
    <row r="66071" spans="4:4">
      <c r="D66071"/>
    </row>
    <row r="66072" spans="4:4">
      <c r="D66072"/>
    </row>
    <row r="66073" spans="4:4">
      <c r="D66073"/>
    </row>
    <row r="66074" spans="4:4">
      <c r="D66074"/>
    </row>
    <row r="66075" spans="4:4">
      <c r="D66075"/>
    </row>
    <row r="66076" spans="4:4">
      <c r="D66076"/>
    </row>
    <row r="66077" spans="4:4">
      <c r="D66077"/>
    </row>
    <row r="66078" spans="4:4">
      <c r="D66078"/>
    </row>
    <row r="66079" spans="4:4">
      <c r="D66079"/>
    </row>
    <row r="66080" spans="4:4">
      <c r="D66080"/>
    </row>
    <row r="66081" spans="4:4">
      <c r="D66081"/>
    </row>
    <row r="66082" spans="4:4">
      <c r="D66082"/>
    </row>
    <row r="66083" spans="4:4">
      <c r="D66083"/>
    </row>
    <row r="66084" spans="4:4">
      <c r="D66084"/>
    </row>
    <row r="66085" spans="4:4">
      <c r="D66085"/>
    </row>
    <row r="66086" spans="4:4">
      <c r="D66086"/>
    </row>
    <row r="66087" spans="4:4">
      <c r="D66087"/>
    </row>
    <row r="66088" spans="4:4">
      <c r="D66088"/>
    </row>
    <row r="66089" spans="4:4">
      <c r="D66089"/>
    </row>
    <row r="66090" spans="4:4">
      <c r="D66090"/>
    </row>
    <row r="66091" spans="4:4">
      <c r="D66091"/>
    </row>
    <row r="66092" spans="4:4">
      <c r="D66092"/>
    </row>
    <row r="66093" spans="4:4">
      <c r="D66093"/>
    </row>
    <row r="66094" spans="4:4">
      <c r="D66094"/>
    </row>
    <row r="66095" spans="4:4">
      <c r="D66095"/>
    </row>
    <row r="66096" spans="4:4">
      <c r="D66096"/>
    </row>
    <row r="66097" spans="4:4">
      <c r="D66097"/>
    </row>
    <row r="66098" spans="4:4">
      <c r="D66098"/>
    </row>
    <row r="66099" spans="4:4">
      <c r="D66099"/>
    </row>
    <row r="66100" spans="4:4">
      <c r="D66100"/>
    </row>
    <row r="66101" spans="4:4">
      <c r="D66101"/>
    </row>
    <row r="66102" spans="4:4">
      <c r="D66102"/>
    </row>
    <row r="66103" spans="4:4">
      <c r="D66103"/>
    </row>
    <row r="66104" spans="4:4">
      <c r="D66104"/>
    </row>
    <row r="66105" spans="4:4">
      <c r="D66105"/>
    </row>
    <row r="66106" spans="4:4">
      <c r="D66106"/>
    </row>
    <row r="66107" spans="4:4">
      <c r="D66107"/>
    </row>
    <row r="66108" spans="4:4">
      <c r="D66108"/>
    </row>
    <row r="66109" spans="4:4">
      <c r="D66109"/>
    </row>
    <row r="66110" spans="4:4">
      <c r="D66110"/>
    </row>
    <row r="66111" spans="4:4">
      <c r="D66111"/>
    </row>
    <row r="66112" spans="4:4">
      <c r="D66112"/>
    </row>
    <row r="66113" spans="4:4">
      <c r="D66113"/>
    </row>
    <row r="66114" spans="4:4">
      <c r="D66114"/>
    </row>
    <row r="66115" spans="4:4">
      <c r="D66115"/>
    </row>
    <row r="66116" spans="4:4">
      <c r="D66116"/>
    </row>
    <row r="66117" spans="4:4">
      <c r="D66117"/>
    </row>
    <row r="66118" spans="4:4">
      <c r="D66118"/>
    </row>
    <row r="66119" spans="4:4">
      <c r="D66119"/>
    </row>
    <row r="66120" spans="4:4">
      <c r="D66120"/>
    </row>
    <row r="66121" spans="4:4">
      <c r="D66121"/>
    </row>
    <row r="66122" spans="4:4">
      <c r="D66122"/>
    </row>
    <row r="66123" spans="4:4">
      <c r="D66123"/>
    </row>
    <row r="66124" spans="4:4">
      <c r="D66124"/>
    </row>
    <row r="66125" spans="4:4">
      <c r="D66125"/>
    </row>
    <row r="66126" spans="4:4">
      <c r="D66126"/>
    </row>
    <row r="66127" spans="4:4">
      <c r="D66127"/>
    </row>
    <row r="66128" spans="4:4">
      <c r="D66128"/>
    </row>
    <row r="66129" spans="4:4">
      <c r="D66129"/>
    </row>
    <row r="66130" spans="4:4">
      <c r="D66130"/>
    </row>
    <row r="66131" spans="4:4">
      <c r="D66131"/>
    </row>
    <row r="66132" spans="4:4">
      <c r="D66132"/>
    </row>
    <row r="66133" spans="4:4">
      <c r="D66133"/>
    </row>
    <row r="66134" spans="4:4">
      <c r="D66134"/>
    </row>
    <row r="66135" spans="4:4">
      <c r="D66135"/>
    </row>
    <row r="66136" spans="4:4">
      <c r="D66136"/>
    </row>
    <row r="66137" spans="4:4">
      <c r="D66137"/>
    </row>
    <row r="66138" spans="4:4">
      <c r="D66138"/>
    </row>
    <row r="66139" spans="4:4">
      <c r="D66139"/>
    </row>
    <row r="66140" spans="4:4">
      <c r="D66140"/>
    </row>
    <row r="66141" spans="4:4">
      <c r="D66141"/>
    </row>
    <row r="66142" spans="4:4">
      <c r="D66142"/>
    </row>
    <row r="66143" spans="4:4">
      <c r="D66143"/>
    </row>
    <row r="66144" spans="4:4">
      <c r="D66144"/>
    </row>
    <row r="66145" spans="4:4">
      <c r="D66145"/>
    </row>
    <row r="66146" spans="4:4">
      <c r="D66146"/>
    </row>
    <row r="66147" spans="4:4">
      <c r="D66147"/>
    </row>
    <row r="66148" spans="4:4">
      <c r="D66148"/>
    </row>
    <row r="66149" spans="4:4">
      <c r="D66149"/>
    </row>
    <row r="66150" spans="4:4">
      <c r="D66150"/>
    </row>
    <row r="66151" spans="4:4">
      <c r="D66151"/>
    </row>
    <row r="66152" spans="4:4">
      <c r="D66152"/>
    </row>
    <row r="66153" spans="4:4">
      <c r="D66153"/>
    </row>
    <row r="66154" spans="4:4">
      <c r="D66154"/>
    </row>
    <row r="66155" spans="4:4">
      <c r="D66155"/>
    </row>
    <row r="66156" spans="4:4">
      <c r="D66156"/>
    </row>
    <row r="66157" spans="4:4">
      <c r="D66157"/>
    </row>
    <row r="66158" spans="4:4">
      <c r="D66158"/>
    </row>
    <row r="66159" spans="4:4">
      <c r="D66159"/>
    </row>
    <row r="66160" spans="4:4">
      <c r="D66160"/>
    </row>
    <row r="66161" spans="4:4">
      <c r="D66161"/>
    </row>
    <row r="66162" spans="4:4">
      <c r="D66162"/>
    </row>
    <row r="66163" spans="4:4">
      <c r="D66163"/>
    </row>
    <row r="66164" spans="4:4">
      <c r="D66164"/>
    </row>
    <row r="66165" spans="4:4">
      <c r="D66165"/>
    </row>
    <row r="66166" spans="4:4">
      <c r="D66166"/>
    </row>
    <row r="66167" spans="4:4">
      <c r="D66167"/>
    </row>
    <row r="66168" spans="4:4">
      <c r="D66168"/>
    </row>
    <row r="66169" spans="4:4">
      <c r="D66169"/>
    </row>
    <row r="66170" spans="4:4">
      <c r="D66170"/>
    </row>
    <row r="66171" spans="4:4">
      <c r="D66171"/>
    </row>
    <row r="66172" spans="4:4">
      <c r="D66172"/>
    </row>
    <row r="66173" spans="4:4">
      <c r="D66173"/>
    </row>
    <row r="66174" spans="4:4">
      <c r="D66174"/>
    </row>
    <row r="66175" spans="4:4">
      <c r="D66175"/>
    </row>
    <row r="66176" spans="4:4">
      <c r="D66176"/>
    </row>
    <row r="66177" spans="4:4">
      <c r="D66177"/>
    </row>
    <row r="66178" spans="4:4">
      <c r="D66178"/>
    </row>
    <row r="66179" spans="4:4">
      <c r="D66179"/>
    </row>
    <row r="66180" spans="4:4">
      <c r="D66180"/>
    </row>
    <row r="66181" spans="4:4">
      <c r="D66181"/>
    </row>
    <row r="66182" spans="4:4">
      <c r="D66182"/>
    </row>
    <row r="66183" spans="4:4">
      <c r="D66183"/>
    </row>
    <row r="66184" spans="4:4">
      <c r="D66184"/>
    </row>
    <row r="66185" spans="4:4">
      <c r="D66185"/>
    </row>
    <row r="66186" spans="4:4">
      <c r="D66186"/>
    </row>
    <row r="66187" spans="4:4">
      <c r="D66187"/>
    </row>
    <row r="66188" spans="4:4">
      <c r="D66188"/>
    </row>
    <row r="66189" spans="4:4">
      <c r="D66189"/>
    </row>
    <row r="66190" spans="4:4">
      <c r="D66190"/>
    </row>
    <row r="66191" spans="4:4">
      <c r="D66191"/>
    </row>
    <row r="66192" spans="4:4">
      <c r="D66192"/>
    </row>
    <row r="66193" spans="4:4">
      <c r="D66193"/>
    </row>
    <row r="66194" spans="4:4">
      <c r="D66194"/>
    </row>
    <row r="66195" spans="4:4">
      <c r="D66195"/>
    </row>
    <row r="66196" spans="4:4">
      <c r="D66196"/>
    </row>
    <row r="66197" spans="4:4">
      <c r="D66197"/>
    </row>
    <row r="66198" spans="4:4">
      <c r="D66198"/>
    </row>
    <row r="66199" spans="4:4">
      <c r="D66199"/>
    </row>
    <row r="66200" spans="4:4">
      <c r="D66200"/>
    </row>
    <row r="66201" spans="4:4">
      <c r="D66201"/>
    </row>
    <row r="66202" spans="4:4">
      <c r="D66202"/>
    </row>
    <row r="66203" spans="4:4">
      <c r="D66203"/>
    </row>
    <row r="66204" spans="4:4">
      <c r="D66204"/>
    </row>
    <row r="66205" spans="4:4">
      <c r="D66205"/>
    </row>
    <row r="66206" spans="4:4">
      <c r="D66206"/>
    </row>
    <row r="66207" spans="4:4">
      <c r="D66207"/>
    </row>
    <row r="66208" spans="4:4">
      <c r="D66208"/>
    </row>
    <row r="66209" spans="4:4">
      <c r="D66209"/>
    </row>
    <row r="66210" spans="4:4">
      <c r="D66210"/>
    </row>
    <row r="66211" spans="4:4">
      <c r="D66211"/>
    </row>
    <row r="66212" spans="4:4">
      <c r="D66212"/>
    </row>
    <row r="66213" spans="4:4">
      <c r="D66213"/>
    </row>
    <row r="66214" spans="4:4">
      <c r="D66214"/>
    </row>
    <row r="66215" spans="4:4">
      <c r="D66215"/>
    </row>
    <row r="66216" spans="4:4">
      <c r="D66216"/>
    </row>
    <row r="66217" spans="4:4">
      <c r="D66217"/>
    </row>
    <row r="66218" spans="4:4">
      <c r="D66218"/>
    </row>
    <row r="66219" spans="4:4">
      <c r="D66219"/>
    </row>
    <row r="66220" spans="4:4">
      <c r="D66220"/>
    </row>
    <row r="66221" spans="4:4">
      <c r="D66221"/>
    </row>
    <row r="66222" spans="4:4">
      <c r="D66222"/>
    </row>
    <row r="66223" spans="4:4">
      <c r="D66223"/>
    </row>
    <row r="66224" spans="4:4">
      <c r="D66224"/>
    </row>
    <row r="66225" spans="4:4">
      <c r="D66225"/>
    </row>
    <row r="66226" spans="4:4">
      <c r="D66226"/>
    </row>
    <row r="66227" spans="4:4">
      <c r="D66227"/>
    </row>
    <row r="66228" spans="4:4">
      <c r="D66228"/>
    </row>
    <row r="66229" spans="4:4">
      <c r="D66229"/>
    </row>
    <row r="66230" spans="4:4">
      <c r="D66230"/>
    </row>
    <row r="66231" spans="4:4">
      <c r="D66231"/>
    </row>
    <row r="66232" spans="4:4">
      <c r="D66232"/>
    </row>
    <row r="66233" spans="4:4">
      <c r="D66233"/>
    </row>
    <row r="66234" spans="4:4">
      <c r="D66234"/>
    </row>
    <row r="66235" spans="4:4">
      <c r="D66235"/>
    </row>
    <row r="66236" spans="4:4">
      <c r="D66236"/>
    </row>
    <row r="66237" spans="4:4">
      <c r="D66237"/>
    </row>
    <row r="66238" spans="4:4">
      <c r="D66238"/>
    </row>
    <row r="66239" spans="4:4">
      <c r="D66239"/>
    </row>
    <row r="66240" spans="4:4">
      <c r="D66240"/>
    </row>
    <row r="66241" spans="4:4">
      <c r="D66241"/>
    </row>
    <row r="66242" spans="4:4">
      <c r="D66242"/>
    </row>
    <row r="66243" spans="4:4">
      <c r="D66243"/>
    </row>
    <row r="66244" spans="4:4">
      <c r="D66244"/>
    </row>
    <row r="66245" spans="4:4">
      <c r="D66245"/>
    </row>
    <row r="66246" spans="4:4">
      <c r="D66246"/>
    </row>
    <row r="66247" spans="4:4">
      <c r="D66247"/>
    </row>
    <row r="66248" spans="4:4">
      <c r="D66248"/>
    </row>
    <row r="66249" spans="4:4">
      <c r="D66249"/>
    </row>
    <row r="66250" spans="4:4">
      <c r="D66250"/>
    </row>
    <row r="66251" spans="4:4">
      <c r="D66251"/>
    </row>
    <row r="66252" spans="4:4">
      <c r="D66252"/>
    </row>
    <row r="66253" spans="4:4">
      <c r="D66253"/>
    </row>
    <row r="66254" spans="4:4">
      <c r="D66254"/>
    </row>
    <row r="66255" spans="4:4">
      <c r="D66255"/>
    </row>
    <row r="66256" spans="4:4">
      <c r="D66256"/>
    </row>
    <row r="66257" spans="4:4">
      <c r="D66257"/>
    </row>
    <row r="66258" spans="4:4">
      <c r="D66258"/>
    </row>
    <row r="66259" spans="4:4">
      <c r="D66259"/>
    </row>
    <row r="66260" spans="4:4">
      <c r="D66260"/>
    </row>
    <row r="66261" spans="4:4">
      <c r="D66261"/>
    </row>
    <row r="66262" spans="4:4">
      <c r="D66262"/>
    </row>
    <row r="66263" spans="4:4">
      <c r="D66263"/>
    </row>
    <row r="66264" spans="4:4">
      <c r="D66264"/>
    </row>
    <row r="66265" spans="4:4">
      <c r="D66265"/>
    </row>
    <row r="66266" spans="4:4">
      <c r="D66266"/>
    </row>
    <row r="66267" spans="4:4">
      <c r="D66267"/>
    </row>
    <row r="66268" spans="4:4">
      <c r="D66268"/>
    </row>
    <row r="66269" spans="4:4">
      <c r="D66269"/>
    </row>
    <row r="66270" spans="4:4">
      <c r="D66270"/>
    </row>
    <row r="66271" spans="4:4">
      <c r="D66271"/>
    </row>
    <row r="66272" spans="4:4">
      <c r="D66272"/>
    </row>
    <row r="66273" spans="4:4">
      <c r="D66273"/>
    </row>
    <row r="66274" spans="4:4">
      <c r="D66274"/>
    </row>
    <row r="66275" spans="4:4">
      <c r="D66275"/>
    </row>
    <row r="66276" spans="4:4">
      <c r="D66276"/>
    </row>
    <row r="66277" spans="4:4">
      <c r="D66277"/>
    </row>
    <row r="66278" spans="4:4">
      <c r="D66278"/>
    </row>
    <row r="66279" spans="4:4">
      <c r="D66279"/>
    </row>
    <row r="66280" spans="4:4">
      <c r="D66280"/>
    </row>
    <row r="66281" spans="4:4">
      <c r="D66281"/>
    </row>
    <row r="66282" spans="4:4">
      <c r="D66282"/>
    </row>
    <row r="66283" spans="4:4">
      <c r="D66283"/>
    </row>
    <row r="66284" spans="4:4">
      <c r="D66284"/>
    </row>
    <row r="66285" spans="4:4">
      <c r="D66285"/>
    </row>
    <row r="66286" spans="4:4">
      <c r="D66286"/>
    </row>
    <row r="66287" spans="4:4">
      <c r="D66287"/>
    </row>
    <row r="66288" spans="4:4">
      <c r="D66288"/>
    </row>
    <row r="66289" spans="4:4">
      <c r="D66289"/>
    </row>
    <row r="66290" spans="4:4">
      <c r="D66290"/>
    </row>
    <row r="66291" spans="4:4">
      <c r="D66291"/>
    </row>
    <row r="66292" spans="4:4">
      <c r="D66292"/>
    </row>
    <row r="66293" spans="4:4">
      <c r="D66293"/>
    </row>
    <row r="66294" spans="4:4">
      <c r="D66294"/>
    </row>
    <row r="66295" spans="4:4">
      <c r="D66295"/>
    </row>
    <row r="66296" spans="4:4">
      <c r="D66296"/>
    </row>
    <row r="66297" spans="4:4">
      <c r="D66297"/>
    </row>
    <row r="66298" spans="4:4">
      <c r="D66298"/>
    </row>
    <row r="66299" spans="4:4">
      <c r="D66299"/>
    </row>
    <row r="66300" spans="4:4">
      <c r="D66300"/>
    </row>
    <row r="66301" spans="4:4">
      <c r="D66301"/>
    </row>
    <row r="66302" spans="4:4">
      <c r="D66302"/>
    </row>
    <row r="66303" spans="4:4">
      <c r="D66303"/>
    </row>
    <row r="66304" spans="4:4">
      <c r="D66304"/>
    </row>
    <row r="66305" spans="4:4">
      <c r="D66305"/>
    </row>
    <row r="66306" spans="4:4">
      <c r="D66306"/>
    </row>
    <row r="66307" spans="4:4">
      <c r="D66307"/>
    </row>
    <row r="66308" spans="4:4">
      <c r="D66308"/>
    </row>
    <row r="66309" spans="4:4">
      <c r="D66309"/>
    </row>
    <row r="66310" spans="4:4">
      <c r="D66310"/>
    </row>
    <row r="66311" spans="4:4">
      <c r="D66311"/>
    </row>
    <row r="66312" spans="4:4">
      <c r="D66312"/>
    </row>
    <row r="66313" spans="4:4">
      <c r="D66313"/>
    </row>
    <row r="66314" spans="4:4">
      <c r="D66314"/>
    </row>
    <row r="66315" spans="4:4">
      <c r="D66315"/>
    </row>
    <row r="66316" spans="4:4">
      <c r="D66316"/>
    </row>
    <row r="66317" spans="4:4">
      <c r="D66317"/>
    </row>
    <row r="66318" spans="4:4">
      <c r="D66318"/>
    </row>
    <row r="66319" spans="4:4">
      <c r="D66319"/>
    </row>
    <row r="66320" spans="4:4">
      <c r="D66320"/>
    </row>
    <row r="66321" spans="4:4">
      <c r="D66321"/>
    </row>
    <row r="66322" spans="4:4">
      <c r="D66322"/>
    </row>
    <row r="66323" spans="4:4">
      <c r="D66323"/>
    </row>
    <row r="66324" spans="4:4">
      <c r="D66324"/>
    </row>
    <row r="66325" spans="4:4">
      <c r="D66325"/>
    </row>
    <row r="66326" spans="4:4">
      <c r="D66326"/>
    </row>
    <row r="66327" spans="4:4">
      <c r="D66327"/>
    </row>
    <row r="66328" spans="4:4">
      <c r="D66328"/>
    </row>
    <row r="66329" spans="4:4">
      <c r="D66329"/>
    </row>
    <row r="66330" spans="4:4">
      <c r="D66330"/>
    </row>
    <row r="66331" spans="4:4">
      <c r="D66331"/>
    </row>
    <row r="66332" spans="4:4">
      <c r="D66332"/>
    </row>
    <row r="66333" spans="4:4">
      <c r="D66333"/>
    </row>
    <row r="66334" spans="4:4">
      <c r="D66334"/>
    </row>
    <row r="66335" spans="4:4">
      <c r="D66335"/>
    </row>
    <row r="66336" spans="4:4">
      <c r="D66336"/>
    </row>
    <row r="66337" spans="4:4">
      <c r="D66337"/>
    </row>
    <row r="66338" spans="4:4">
      <c r="D66338"/>
    </row>
    <row r="66339" spans="4:4">
      <c r="D66339"/>
    </row>
    <row r="66340" spans="4:4">
      <c r="D66340"/>
    </row>
    <row r="66341" spans="4:4">
      <c r="D66341"/>
    </row>
    <row r="66342" spans="4:4">
      <c r="D66342"/>
    </row>
    <row r="66343" spans="4:4">
      <c r="D66343"/>
    </row>
    <row r="66344" spans="4:4">
      <c r="D66344"/>
    </row>
    <row r="66345" spans="4:4">
      <c r="D66345"/>
    </row>
    <row r="66346" spans="4:4">
      <c r="D66346"/>
    </row>
    <row r="66347" spans="4:4">
      <c r="D66347"/>
    </row>
    <row r="66348" spans="4:4">
      <c r="D66348"/>
    </row>
    <row r="66349" spans="4:4">
      <c r="D66349"/>
    </row>
    <row r="66350" spans="4:4">
      <c r="D66350"/>
    </row>
    <row r="66351" spans="4:4">
      <c r="D66351"/>
    </row>
    <row r="66352" spans="4:4">
      <c r="D66352"/>
    </row>
    <row r="66353" spans="4:4">
      <c r="D66353"/>
    </row>
    <row r="66354" spans="4:4">
      <c r="D66354"/>
    </row>
    <row r="66355" spans="4:4">
      <c r="D66355"/>
    </row>
    <row r="66356" spans="4:4">
      <c r="D66356"/>
    </row>
    <row r="66357" spans="4:4">
      <c r="D66357"/>
    </row>
    <row r="66358" spans="4:4">
      <c r="D66358"/>
    </row>
    <row r="66359" spans="4:4">
      <c r="D66359"/>
    </row>
    <row r="66360" spans="4:4">
      <c r="D66360"/>
    </row>
    <row r="66361" spans="4:4">
      <c r="D66361"/>
    </row>
    <row r="66362" spans="4:4">
      <c r="D66362"/>
    </row>
    <row r="66363" spans="4:4">
      <c r="D66363"/>
    </row>
    <row r="66364" spans="4:4">
      <c r="D66364"/>
    </row>
    <row r="66365" spans="4:4">
      <c r="D66365"/>
    </row>
    <row r="66366" spans="4:4">
      <c r="D66366"/>
    </row>
    <row r="66367" spans="4:4">
      <c r="D66367"/>
    </row>
    <row r="66368" spans="4:4">
      <c r="D66368"/>
    </row>
    <row r="66369" spans="4:4">
      <c r="D66369"/>
    </row>
    <row r="66370" spans="4:4">
      <c r="D66370"/>
    </row>
    <row r="66371" spans="4:4">
      <c r="D66371"/>
    </row>
    <row r="66372" spans="4:4">
      <c r="D66372"/>
    </row>
    <row r="66373" spans="4:4">
      <c r="D66373"/>
    </row>
    <row r="66374" spans="4:4">
      <c r="D66374"/>
    </row>
    <row r="66375" spans="4:4">
      <c r="D66375"/>
    </row>
    <row r="66376" spans="4:4">
      <c r="D66376"/>
    </row>
    <row r="66377" spans="4:4">
      <c r="D66377"/>
    </row>
    <row r="66378" spans="4:4">
      <c r="D66378"/>
    </row>
    <row r="66379" spans="4:4">
      <c r="D66379"/>
    </row>
    <row r="66380" spans="4:4">
      <c r="D66380"/>
    </row>
    <row r="66381" spans="4:4">
      <c r="D66381"/>
    </row>
    <row r="66382" spans="4:4">
      <c r="D66382"/>
    </row>
    <row r="66383" spans="4:4">
      <c r="D66383"/>
    </row>
    <row r="66384" spans="4:4">
      <c r="D66384"/>
    </row>
    <row r="66385" spans="4:4">
      <c r="D66385"/>
    </row>
    <row r="66386" spans="4:4">
      <c r="D66386"/>
    </row>
    <row r="66387" spans="4:4">
      <c r="D66387"/>
    </row>
    <row r="66388" spans="4:4">
      <c r="D66388"/>
    </row>
    <row r="66389" spans="4:4">
      <c r="D66389"/>
    </row>
    <row r="66390" spans="4:4">
      <c r="D66390"/>
    </row>
    <row r="66391" spans="4:4">
      <c r="D66391"/>
    </row>
    <row r="66392" spans="4:4">
      <c r="D66392"/>
    </row>
    <row r="66393" spans="4:4">
      <c r="D66393"/>
    </row>
    <row r="66394" spans="4:4">
      <c r="D66394"/>
    </row>
    <row r="66395" spans="4:4">
      <c r="D66395"/>
    </row>
    <row r="66396" spans="4:4">
      <c r="D66396"/>
    </row>
    <row r="66397" spans="4:4">
      <c r="D66397"/>
    </row>
    <row r="66398" spans="4:4">
      <c r="D66398"/>
    </row>
    <row r="66399" spans="4:4">
      <c r="D66399"/>
    </row>
    <row r="66400" spans="4:4">
      <c r="D66400"/>
    </row>
    <row r="66401" spans="4:4">
      <c r="D66401"/>
    </row>
    <row r="66402" spans="4:4">
      <c r="D66402"/>
    </row>
    <row r="66403" spans="4:4">
      <c r="D66403"/>
    </row>
    <row r="66404" spans="4:4">
      <c r="D66404"/>
    </row>
    <row r="66405" spans="4:4">
      <c r="D66405"/>
    </row>
    <row r="66406" spans="4:4">
      <c r="D66406"/>
    </row>
    <row r="66407" spans="4:4">
      <c r="D66407"/>
    </row>
    <row r="66408" spans="4:4">
      <c r="D66408"/>
    </row>
    <row r="66409" spans="4:4">
      <c r="D66409"/>
    </row>
    <row r="66410" spans="4:4">
      <c r="D66410"/>
    </row>
    <row r="66411" spans="4:4">
      <c r="D66411"/>
    </row>
    <row r="66412" spans="4:4">
      <c r="D66412"/>
    </row>
    <row r="66413" spans="4:4">
      <c r="D66413"/>
    </row>
    <row r="66414" spans="4:4">
      <c r="D66414"/>
    </row>
    <row r="66415" spans="4:4">
      <c r="D66415"/>
    </row>
    <row r="66416" spans="4:4">
      <c r="D66416"/>
    </row>
    <row r="66417" spans="4:4">
      <c r="D66417"/>
    </row>
    <row r="66418" spans="4:4">
      <c r="D66418"/>
    </row>
    <row r="66419" spans="4:4">
      <c r="D66419"/>
    </row>
    <row r="66420" spans="4:4">
      <c r="D66420"/>
    </row>
    <row r="66421" spans="4:4">
      <c r="D66421"/>
    </row>
    <row r="66422" spans="4:4">
      <c r="D66422"/>
    </row>
    <row r="66423" spans="4:4">
      <c r="D66423"/>
    </row>
    <row r="66424" spans="4:4">
      <c r="D66424"/>
    </row>
    <row r="66425" spans="4:4">
      <c r="D66425"/>
    </row>
    <row r="66426" spans="4:4">
      <c r="D66426"/>
    </row>
    <row r="66427" spans="4:4">
      <c r="D66427"/>
    </row>
    <row r="66428" spans="4:4">
      <c r="D66428"/>
    </row>
    <row r="66429" spans="4:4">
      <c r="D66429"/>
    </row>
    <row r="66430" spans="4:4">
      <c r="D66430"/>
    </row>
    <row r="66431" spans="4:4">
      <c r="D66431"/>
    </row>
    <row r="66432" spans="4:4">
      <c r="D66432"/>
    </row>
    <row r="66433" spans="4:4">
      <c r="D66433"/>
    </row>
    <row r="66434" spans="4:4">
      <c r="D66434"/>
    </row>
    <row r="66435" spans="4:4">
      <c r="D66435"/>
    </row>
    <row r="66436" spans="4:4">
      <c r="D66436"/>
    </row>
    <row r="66437" spans="4:4">
      <c r="D66437"/>
    </row>
    <row r="66438" spans="4:4">
      <c r="D66438"/>
    </row>
    <row r="66439" spans="4:4">
      <c r="D66439"/>
    </row>
    <row r="66440" spans="4:4">
      <c r="D66440"/>
    </row>
    <row r="66441" spans="4:4">
      <c r="D66441"/>
    </row>
    <row r="66442" spans="4:4">
      <c r="D66442"/>
    </row>
    <row r="66443" spans="4:4">
      <c r="D66443"/>
    </row>
    <row r="66444" spans="4:4">
      <c r="D66444"/>
    </row>
    <row r="66445" spans="4:4">
      <c r="D66445"/>
    </row>
    <row r="66446" spans="4:4">
      <c r="D66446"/>
    </row>
    <row r="66447" spans="4:4">
      <c r="D66447"/>
    </row>
    <row r="66448" spans="4:4">
      <c r="D66448"/>
    </row>
    <row r="66449" spans="4:4">
      <c r="D66449"/>
    </row>
    <row r="66450" spans="4:4">
      <c r="D66450"/>
    </row>
    <row r="66451" spans="4:4">
      <c r="D66451"/>
    </row>
    <row r="66452" spans="4:4">
      <c r="D66452"/>
    </row>
    <row r="66453" spans="4:4">
      <c r="D66453"/>
    </row>
    <row r="66454" spans="4:4">
      <c r="D66454"/>
    </row>
    <row r="66455" spans="4:4">
      <c r="D66455"/>
    </row>
    <row r="66456" spans="4:4">
      <c r="D66456"/>
    </row>
    <row r="66457" spans="4:4">
      <c r="D66457"/>
    </row>
    <row r="66458" spans="4:4">
      <c r="D66458"/>
    </row>
    <row r="66459" spans="4:4">
      <c r="D66459"/>
    </row>
    <row r="66460" spans="4:4">
      <c r="D66460"/>
    </row>
    <row r="66461" spans="4:4">
      <c r="D66461"/>
    </row>
    <row r="66462" spans="4:4">
      <c r="D66462"/>
    </row>
    <row r="66463" spans="4:4">
      <c r="D66463"/>
    </row>
    <row r="66464" spans="4:4">
      <c r="D66464"/>
    </row>
    <row r="66465" spans="4:4">
      <c r="D66465"/>
    </row>
    <row r="66466" spans="4:4">
      <c r="D66466"/>
    </row>
    <row r="66467" spans="4:4">
      <c r="D66467"/>
    </row>
    <row r="66468" spans="4:4">
      <c r="D66468"/>
    </row>
    <row r="66469" spans="4:4">
      <c r="D66469"/>
    </row>
    <row r="66470" spans="4:4">
      <c r="D66470"/>
    </row>
    <row r="66471" spans="4:4">
      <c r="D66471"/>
    </row>
    <row r="66472" spans="4:4">
      <c r="D66472"/>
    </row>
    <row r="66473" spans="4:4">
      <c r="D66473"/>
    </row>
    <row r="66474" spans="4:4">
      <c r="D66474"/>
    </row>
    <row r="66475" spans="4:4">
      <c r="D66475"/>
    </row>
    <row r="66476" spans="4:4">
      <c r="D66476"/>
    </row>
    <row r="66477" spans="4:4">
      <c r="D66477"/>
    </row>
    <row r="66478" spans="4:4">
      <c r="D66478"/>
    </row>
    <row r="66479" spans="4:4">
      <c r="D66479"/>
    </row>
    <row r="66480" spans="4:4">
      <c r="D66480"/>
    </row>
    <row r="66481" spans="4:4">
      <c r="D66481"/>
    </row>
    <row r="66482" spans="4:4">
      <c r="D66482"/>
    </row>
    <row r="66483" spans="4:4">
      <c r="D66483"/>
    </row>
    <row r="66484" spans="4:4">
      <c r="D66484"/>
    </row>
    <row r="66485" spans="4:4">
      <c r="D66485"/>
    </row>
    <row r="66486" spans="4:4">
      <c r="D66486"/>
    </row>
    <row r="66487" spans="4:4">
      <c r="D66487"/>
    </row>
    <row r="66488" spans="4:4">
      <c r="D66488"/>
    </row>
    <row r="66489" spans="4:4">
      <c r="D66489"/>
    </row>
    <row r="66490" spans="4:4">
      <c r="D66490"/>
    </row>
    <row r="66491" spans="4:4">
      <c r="D66491"/>
    </row>
    <row r="66492" spans="4:4">
      <c r="D66492"/>
    </row>
    <row r="66493" spans="4:4">
      <c r="D66493"/>
    </row>
    <row r="66494" spans="4:4">
      <c r="D66494"/>
    </row>
    <row r="66495" spans="4:4">
      <c r="D66495"/>
    </row>
    <row r="66496" spans="4:4">
      <c r="D66496"/>
    </row>
    <row r="66497" spans="4:4">
      <c r="D66497"/>
    </row>
    <row r="66498" spans="4:4">
      <c r="D66498"/>
    </row>
    <row r="66499" spans="4:4">
      <c r="D66499"/>
    </row>
    <row r="66500" spans="4:4">
      <c r="D66500"/>
    </row>
    <row r="66501" spans="4:4">
      <c r="D66501"/>
    </row>
    <row r="66502" spans="4:4">
      <c r="D66502"/>
    </row>
    <row r="66503" spans="4:4">
      <c r="D66503"/>
    </row>
    <row r="66504" spans="4:4">
      <c r="D66504"/>
    </row>
    <row r="66505" spans="4:4">
      <c r="D66505"/>
    </row>
    <row r="66506" spans="4:4">
      <c r="D66506"/>
    </row>
    <row r="66507" spans="4:4">
      <c r="D66507"/>
    </row>
    <row r="66508" spans="4:4">
      <c r="D66508"/>
    </row>
    <row r="66509" spans="4:4">
      <c r="D66509"/>
    </row>
    <row r="66510" spans="4:4">
      <c r="D66510"/>
    </row>
    <row r="66511" spans="4:4">
      <c r="D66511"/>
    </row>
    <row r="66512" spans="4:4">
      <c r="D66512"/>
    </row>
    <row r="66513" spans="4:4">
      <c r="D66513"/>
    </row>
    <row r="66514" spans="4:4">
      <c r="D66514"/>
    </row>
    <row r="66515" spans="4:4">
      <c r="D66515"/>
    </row>
    <row r="66516" spans="4:4">
      <c r="D66516"/>
    </row>
    <row r="66517" spans="4:4">
      <c r="D66517"/>
    </row>
    <row r="66518" spans="4:4">
      <c r="D66518"/>
    </row>
    <row r="66519" spans="4:4">
      <c r="D66519"/>
    </row>
    <row r="66520" spans="4:4">
      <c r="D66520"/>
    </row>
    <row r="66521" spans="4:4">
      <c r="D66521"/>
    </row>
    <row r="66522" spans="4:4">
      <c r="D66522"/>
    </row>
    <row r="66523" spans="4:4">
      <c r="D66523"/>
    </row>
    <row r="66524" spans="4:4">
      <c r="D66524"/>
    </row>
    <row r="66525" spans="4:4">
      <c r="D66525"/>
    </row>
    <row r="66526" spans="4:4">
      <c r="D66526"/>
    </row>
    <row r="66527" spans="4:4">
      <c r="D66527"/>
    </row>
    <row r="66528" spans="4:4">
      <c r="D66528"/>
    </row>
    <row r="66529" spans="4:4">
      <c r="D66529"/>
    </row>
    <row r="66530" spans="4:4">
      <c r="D66530"/>
    </row>
    <row r="66531" spans="4:4">
      <c r="D66531"/>
    </row>
    <row r="66532" spans="4:4">
      <c r="D66532"/>
    </row>
    <row r="66533" spans="4:4">
      <c r="D66533"/>
    </row>
    <row r="66534" spans="4:4">
      <c r="D66534"/>
    </row>
    <row r="66535" spans="4:4">
      <c r="D66535"/>
    </row>
    <row r="66536" spans="4:4">
      <c r="D66536"/>
    </row>
    <row r="66537" spans="4:4">
      <c r="D66537"/>
    </row>
    <row r="66538" spans="4:4">
      <c r="D66538"/>
    </row>
    <row r="66539" spans="4:4">
      <c r="D66539"/>
    </row>
    <row r="66540" spans="4:4">
      <c r="D66540"/>
    </row>
    <row r="66541" spans="4:4">
      <c r="D66541"/>
    </row>
    <row r="66542" spans="4:4">
      <c r="D66542"/>
    </row>
    <row r="66543" spans="4:4">
      <c r="D66543"/>
    </row>
    <row r="66544" spans="4:4">
      <c r="D66544"/>
    </row>
    <row r="66545" spans="4:4">
      <c r="D66545"/>
    </row>
    <row r="66546" spans="4:4">
      <c r="D66546"/>
    </row>
    <row r="66547" spans="4:4">
      <c r="D66547"/>
    </row>
    <row r="66548" spans="4:4">
      <c r="D66548"/>
    </row>
    <row r="66549" spans="4:4">
      <c r="D66549"/>
    </row>
    <row r="66550" spans="4:4">
      <c r="D66550"/>
    </row>
    <row r="66551" spans="4:4">
      <c r="D66551"/>
    </row>
    <row r="66552" spans="4:4">
      <c r="D66552"/>
    </row>
    <row r="66553" spans="4:4">
      <c r="D66553"/>
    </row>
    <row r="66554" spans="4:4">
      <c r="D66554"/>
    </row>
    <row r="66555" spans="4:4">
      <c r="D66555"/>
    </row>
    <row r="66556" spans="4:4">
      <c r="D66556"/>
    </row>
    <row r="66557" spans="4:4">
      <c r="D66557"/>
    </row>
    <row r="66558" spans="4:4">
      <c r="D66558"/>
    </row>
    <row r="66559" spans="4:4">
      <c r="D66559"/>
    </row>
    <row r="66560" spans="4:4">
      <c r="D66560"/>
    </row>
    <row r="66561" spans="4:4">
      <c r="D66561"/>
    </row>
    <row r="66562" spans="4:4">
      <c r="D66562"/>
    </row>
    <row r="66563" spans="4:4">
      <c r="D66563"/>
    </row>
    <row r="66564" spans="4:4">
      <c r="D66564"/>
    </row>
    <row r="66565" spans="4:4">
      <c r="D66565"/>
    </row>
    <row r="66566" spans="4:4">
      <c r="D66566"/>
    </row>
    <row r="66567" spans="4:4">
      <c r="D66567"/>
    </row>
    <row r="66568" spans="4:4">
      <c r="D66568"/>
    </row>
    <row r="66569" spans="4:4">
      <c r="D66569"/>
    </row>
    <row r="66570" spans="4:4">
      <c r="D66570"/>
    </row>
    <row r="66571" spans="4:4">
      <c r="D66571"/>
    </row>
    <row r="66572" spans="4:4">
      <c r="D66572"/>
    </row>
    <row r="66573" spans="4:4">
      <c r="D66573"/>
    </row>
    <row r="66574" spans="4:4">
      <c r="D66574"/>
    </row>
    <row r="66575" spans="4:4">
      <c r="D66575"/>
    </row>
    <row r="66576" spans="4:4">
      <c r="D66576"/>
    </row>
    <row r="66577" spans="4:4">
      <c r="D66577"/>
    </row>
    <row r="66578" spans="4:4">
      <c r="D66578"/>
    </row>
    <row r="66579" spans="4:4">
      <c r="D66579"/>
    </row>
    <row r="66580" spans="4:4">
      <c r="D66580"/>
    </row>
    <row r="66581" spans="4:4">
      <c r="D66581"/>
    </row>
    <row r="66582" spans="4:4">
      <c r="D66582"/>
    </row>
    <row r="66583" spans="4:4">
      <c r="D66583"/>
    </row>
    <row r="66584" spans="4:4">
      <c r="D66584"/>
    </row>
    <row r="66585" spans="4:4">
      <c r="D66585"/>
    </row>
    <row r="66586" spans="4:4">
      <c r="D66586"/>
    </row>
    <row r="66587" spans="4:4">
      <c r="D66587"/>
    </row>
    <row r="66588" spans="4:4">
      <c r="D66588"/>
    </row>
    <row r="66589" spans="4:4">
      <c r="D66589"/>
    </row>
    <row r="66590" spans="4:4">
      <c r="D66590"/>
    </row>
    <row r="66591" spans="4:4">
      <c r="D66591"/>
    </row>
    <row r="66592" spans="4:4">
      <c r="D66592"/>
    </row>
    <row r="66593" spans="4:4">
      <c r="D66593"/>
    </row>
    <row r="66594" spans="4:4">
      <c r="D66594"/>
    </row>
    <row r="66595" spans="4:4">
      <c r="D66595"/>
    </row>
    <row r="66596" spans="4:4">
      <c r="D66596"/>
    </row>
    <row r="66597" spans="4:4">
      <c r="D66597"/>
    </row>
    <row r="66598" spans="4:4">
      <c r="D66598"/>
    </row>
    <row r="66599" spans="4:4">
      <c r="D66599"/>
    </row>
    <row r="66600" spans="4:4">
      <c r="D66600"/>
    </row>
    <row r="66601" spans="4:4">
      <c r="D66601"/>
    </row>
    <row r="66602" spans="4:4">
      <c r="D66602"/>
    </row>
    <row r="66603" spans="4:4">
      <c r="D66603"/>
    </row>
    <row r="66604" spans="4:4">
      <c r="D66604"/>
    </row>
    <row r="66605" spans="4:4">
      <c r="D66605"/>
    </row>
    <row r="66606" spans="4:4">
      <c r="D66606"/>
    </row>
    <row r="66607" spans="4:4">
      <c r="D66607"/>
    </row>
    <row r="66608" spans="4:4">
      <c r="D66608"/>
    </row>
    <row r="66609" spans="4:4">
      <c r="D66609"/>
    </row>
    <row r="66610" spans="4:4">
      <c r="D66610"/>
    </row>
    <row r="66611" spans="4:4">
      <c r="D66611"/>
    </row>
    <row r="66612" spans="4:4">
      <c r="D66612"/>
    </row>
    <row r="66613" spans="4:4">
      <c r="D66613"/>
    </row>
    <row r="66614" spans="4:4">
      <c r="D66614"/>
    </row>
    <row r="66615" spans="4:4">
      <c r="D66615"/>
    </row>
    <row r="66616" spans="4:4">
      <c r="D66616"/>
    </row>
    <row r="66617" spans="4:4">
      <c r="D66617"/>
    </row>
    <row r="66618" spans="4:4">
      <c r="D66618"/>
    </row>
    <row r="66619" spans="4:4">
      <c r="D66619"/>
    </row>
    <row r="66620" spans="4:4">
      <c r="D66620"/>
    </row>
    <row r="66621" spans="4:4">
      <c r="D66621"/>
    </row>
    <row r="66622" spans="4:4">
      <c r="D66622"/>
    </row>
    <row r="66623" spans="4:4">
      <c r="D66623"/>
    </row>
    <row r="66624" spans="4:4">
      <c r="D66624"/>
    </row>
    <row r="66625" spans="4:4">
      <c r="D66625"/>
    </row>
    <row r="66626" spans="4:4">
      <c r="D66626"/>
    </row>
    <row r="66627" spans="4:4">
      <c r="D66627"/>
    </row>
    <row r="66628" spans="4:4">
      <c r="D66628"/>
    </row>
    <row r="66629" spans="4:4">
      <c r="D66629"/>
    </row>
    <row r="66630" spans="4:4">
      <c r="D66630"/>
    </row>
    <row r="66631" spans="4:4">
      <c r="D66631"/>
    </row>
    <row r="66632" spans="4:4">
      <c r="D66632"/>
    </row>
    <row r="66633" spans="4:4">
      <c r="D66633"/>
    </row>
    <row r="66634" spans="4:4">
      <c r="D66634"/>
    </row>
    <row r="66635" spans="4:4">
      <c r="D66635"/>
    </row>
    <row r="66636" spans="4:4">
      <c r="D66636"/>
    </row>
    <row r="66637" spans="4:4">
      <c r="D66637"/>
    </row>
    <row r="66638" spans="4:4">
      <c r="D66638"/>
    </row>
    <row r="66639" spans="4:4">
      <c r="D66639"/>
    </row>
    <row r="66640" spans="4:4">
      <c r="D66640"/>
    </row>
    <row r="66641" spans="4:4">
      <c r="D66641"/>
    </row>
    <row r="66642" spans="4:4">
      <c r="D66642"/>
    </row>
    <row r="66643" spans="4:4">
      <c r="D66643"/>
    </row>
    <row r="66644" spans="4:4">
      <c r="D66644"/>
    </row>
    <row r="66645" spans="4:4">
      <c r="D66645"/>
    </row>
    <row r="66646" spans="4:4">
      <c r="D66646"/>
    </row>
    <row r="66647" spans="4:4">
      <c r="D66647"/>
    </row>
    <row r="66648" spans="4:4">
      <c r="D66648"/>
    </row>
    <row r="66649" spans="4:4">
      <c r="D66649"/>
    </row>
    <row r="66650" spans="4:4">
      <c r="D66650"/>
    </row>
    <row r="66651" spans="4:4">
      <c r="D66651"/>
    </row>
    <row r="66652" spans="4:4">
      <c r="D66652"/>
    </row>
    <row r="66653" spans="4:4">
      <c r="D66653"/>
    </row>
    <row r="66654" spans="4:4">
      <c r="D66654"/>
    </row>
    <row r="66655" spans="4:4">
      <c r="D66655"/>
    </row>
    <row r="66656" spans="4:4">
      <c r="D66656"/>
    </row>
    <row r="66657" spans="4:4">
      <c r="D66657"/>
    </row>
    <row r="66658" spans="4:4">
      <c r="D66658"/>
    </row>
    <row r="66659" spans="4:4">
      <c r="D66659"/>
    </row>
    <row r="66660" spans="4:4">
      <c r="D66660"/>
    </row>
    <row r="66661" spans="4:4">
      <c r="D66661"/>
    </row>
    <row r="66662" spans="4:4">
      <c r="D66662"/>
    </row>
    <row r="66663" spans="4:4">
      <c r="D66663"/>
    </row>
    <row r="66664" spans="4:4">
      <c r="D66664"/>
    </row>
    <row r="66665" spans="4:4">
      <c r="D66665"/>
    </row>
    <row r="66666" spans="4:4">
      <c r="D66666"/>
    </row>
    <row r="66667" spans="4:4">
      <c r="D66667"/>
    </row>
    <row r="66668" spans="4:4">
      <c r="D66668"/>
    </row>
    <row r="66669" spans="4:4">
      <c r="D66669"/>
    </row>
    <row r="66670" spans="4:4">
      <c r="D66670"/>
    </row>
    <row r="66671" spans="4:4">
      <c r="D66671"/>
    </row>
    <row r="66672" spans="4:4">
      <c r="D66672"/>
    </row>
    <row r="66673" spans="4:4">
      <c r="D66673"/>
    </row>
    <row r="66674" spans="4:4">
      <c r="D66674"/>
    </row>
    <row r="66675" spans="4:4">
      <c r="D66675"/>
    </row>
    <row r="66676" spans="4:4">
      <c r="D66676"/>
    </row>
    <row r="66677" spans="4:4">
      <c r="D66677"/>
    </row>
    <row r="66678" spans="4:4">
      <c r="D66678"/>
    </row>
    <row r="66679" spans="4:4">
      <c r="D66679"/>
    </row>
    <row r="66680" spans="4:4">
      <c r="D66680"/>
    </row>
    <row r="66681" spans="4:4">
      <c r="D66681"/>
    </row>
    <row r="66682" spans="4:4">
      <c r="D66682"/>
    </row>
    <row r="66683" spans="4:4">
      <c r="D66683"/>
    </row>
    <row r="66684" spans="4:4">
      <c r="D66684"/>
    </row>
    <row r="66685" spans="4:4">
      <c r="D66685"/>
    </row>
    <row r="66686" spans="4:4">
      <c r="D66686"/>
    </row>
    <row r="66687" spans="4:4">
      <c r="D66687"/>
    </row>
    <row r="66688" spans="4:4">
      <c r="D66688"/>
    </row>
    <row r="66689" spans="4:4">
      <c r="D66689"/>
    </row>
    <row r="66690" spans="4:4">
      <c r="D66690"/>
    </row>
    <row r="66691" spans="4:4">
      <c r="D66691"/>
    </row>
    <row r="66692" spans="4:4">
      <c r="D66692"/>
    </row>
    <row r="66693" spans="4:4">
      <c r="D66693"/>
    </row>
    <row r="66694" spans="4:4">
      <c r="D66694"/>
    </row>
    <row r="66695" spans="4:4">
      <c r="D66695"/>
    </row>
    <row r="66696" spans="4:4">
      <c r="D66696"/>
    </row>
    <row r="66697" spans="4:4">
      <c r="D66697"/>
    </row>
    <row r="66698" spans="4:4">
      <c r="D66698"/>
    </row>
    <row r="66699" spans="4:4">
      <c r="D66699"/>
    </row>
    <row r="66700" spans="4:4">
      <c r="D66700"/>
    </row>
    <row r="66701" spans="4:4">
      <c r="D66701"/>
    </row>
    <row r="66702" spans="4:4">
      <c r="D66702"/>
    </row>
    <row r="66703" spans="4:4">
      <c r="D66703"/>
    </row>
    <row r="66704" spans="4:4">
      <c r="D66704"/>
    </row>
    <row r="66705" spans="4:4">
      <c r="D66705"/>
    </row>
    <row r="66706" spans="4:4">
      <c r="D66706"/>
    </row>
    <row r="66707" spans="4:4">
      <c r="D66707"/>
    </row>
    <row r="66708" spans="4:4">
      <c r="D66708"/>
    </row>
    <row r="66709" spans="4:4">
      <c r="D66709"/>
    </row>
    <row r="66710" spans="4:4">
      <c r="D66710"/>
    </row>
    <row r="66711" spans="4:4">
      <c r="D66711"/>
    </row>
    <row r="66712" spans="4:4">
      <c r="D66712"/>
    </row>
    <row r="66713" spans="4:4">
      <c r="D66713"/>
    </row>
    <row r="66714" spans="4:4">
      <c r="D66714"/>
    </row>
    <row r="66715" spans="4:4">
      <c r="D66715"/>
    </row>
    <row r="66716" spans="4:4">
      <c r="D66716"/>
    </row>
    <row r="66717" spans="4:4">
      <c r="D66717"/>
    </row>
    <row r="66718" spans="4:4">
      <c r="D66718"/>
    </row>
    <row r="66719" spans="4:4">
      <c r="D66719"/>
    </row>
    <row r="66720" spans="4:4">
      <c r="D66720"/>
    </row>
    <row r="66721" spans="4:4">
      <c r="D66721"/>
    </row>
    <row r="66722" spans="4:4">
      <c r="D66722"/>
    </row>
    <row r="66723" spans="4:4">
      <c r="D66723"/>
    </row>
    <row r="66724" spans="4:4">
      <c r="D66724"/>
    </row>
    <row r="66725" spans="4:4">
      <c r="D66725"/>
    </row>
    <row r="66726" spans="4:4">
      <c r="D66726"/>
    </row>
    <row r="66727" spans="4:4">
      <c r="D66727"/>
    </row>
    <row r="66728" spans="4:4">
      <c r="D66728"/>
    </row>
    <row r="66729" spans="4:4">
      <c r="D66729"/>
    </row>
    <row r="66730" spans="4:4">
      <c r="D66730"/>
    </row>
    <row r="66731" spans="4:4">
      <c r="D66731"/>
    </row>
    <row r="66732" spans="4:4">
      <c r="D66732"/>
    </row>
    <row r="66733" spans="4:4">
      <c r="D66733"/>
    </row>
    <row r="66734" spans="4:4">
      <c r="D66734"/>
    </row>
    <row r="66735" spans="4:4">
      <c r="D66735"/>
    </row>
    <row r="66736" spans="4:4">
      <c r="D66736"/>
    </row>
    <row r="66737" spans="4:4">
      <c r="D66737"/>
    </row>
    <row r="66738" spans="4:4">
      <c r="D66738"/>
    </row>
    <row r="66739" spans="4:4">
      <c r="D66739"/>
    </row>
    <row r="66740" spans="4:4">
      <c r="D66740"/>
    </row>
    <row r="66741" spans="4:4">
      <c r="D66741"/>
    </row>
    <row r="66742" spans="4:4">
      <c r="D66742"/>
    </row>
    <row r="66743" spans="4:4">
      <c r="D66743"/>
    </row>
    <row r="66744" spans="4:4">
      <c r="D66744"/>
    </row>
    <row r="66745" spans="4:4">
      <c r="D66745"/>
    </row>
    <row r="66746" spans="4:4">
      <c r="D66746"/>
    </row>
    <row r="66747" spans="4:4">
      <c r="D66747"/>
    </row>
    <row r="66748" spans="4:4">
      <c r="D66748"/>
    </row>
    <row r="66749" spans="4:4">
      <c r="D66749"/>
    </row>
    <row r="66750" spans="4:4">
      <c r="D66750"/>
    </row>
    <row r="66751" spans="4:4">
      <c r="D66751"/>
    </row>
    <row r="66752" spans="4:4">
      <c r="D66752"/>
    </row>
    <row r="66753" spans="4:4">
      <c r="D66753"/>
    </row>
    <row r="66754" spans="4:4">
      <c r="D66754"/>
    </row>
    <row r="66755" spans="4:4">
      <c r="D66755"/>
    </row>
    <row r="66756" spans="4:4">
      <c r="D66756"/>
    </row>
    <row r="66757" spans="4:4">
      <c r="D66757"/>
    </row>
    <row r="66758" spans="4:4">
      <c r="D66758"/>
    </row>
    <row r="66759" spans="4:4">
      <c r="D66759"/>
    </row>
    <row r="66760" spans="4:4">
      <c r="D66760"/>
    </row>
    <row r="66761" spans="4:4">
      <c r="D66761"/>
    </row>
    <row r="66762" spans="4:4">
      <c r="D66762"/>
    </row>
    <row r="66763" spans="4:4">
      <c r="D66763"/>
    </row>
    <row r="66764" spans="4:4">
      <c r="D66764"/>
    </row>
    <row r="66765" spans="4:4">
      <c r="D66765"/>
    </row>
    <row r="66766" spans="4:4">
      <c r="D66766"/>
    </row>
    <row r="66767" spans="4:4">
      <c r="D66767"/>
    </row>
    <row r="66768" spans="4:4">
      <c r="D66768"/>
    </row>
    <row r="66769" spans="4:4">
      <c r="D66769"/>
    </row>
    <row r="66770" spans="4:4">
      <c r="D66770"/>
    </row>
    <row r="66771" spans="4:4">
      <c r="D66771"/>
    </row>
    <row r="66772" spans="4:4">
      <c r="D66772"/>
    </row>
    <row r="66773" spans="4:4">
      <c r="D66773"/>
    </row>
    <row r="66774" spans="4:4">
      <c r="D66774"/>
    </row>
    <row r="66775" spans="4:4">
      <c r="D66775"/>
    </row>
    <row r="66776" spans="4:4">
      <c r="D66776"/>
    </row>
    <row r="66777" spans="4:4">
      <c r="D66777"/>
    </row>
    <row r="66778" spans="4:4">
      <c r="D66778"/>
    </row>
    <row r="66779" spans="4:4">
      <c r="D66779"/>
    </row>
    <row r="66780" spans="4:4">
      <c r="D66780"/>
    </row>
    <row r="66781" spans="4:4">
      <c r="D66781"/>
    </row>
    <row r="66782" spans="4:4">
      <c r="D66782"/>
    </row>
    <row r="66783" spans="4:4">
      <c r="D66783"/>
    </row>
    <row r="66784" spans="4:4">
      <c r="D66784"/>
    </row>
    <row r="66785" spans="4:4">
      <c r="D66785"/>
    </row>
    <row r="66786" spans="4:4">
      <c r="D66786"/>
    </row>
    <row r="66787" spans="4:4">
      <c r="D66787"/>
    </row>
    <row r="66788" spans="4:4">
      <c r="D66788"/>
    </row>
    <row r="66789" spans="4:4">
      <c r="D66789"/>
    </row>
    <row r="66790" spans="4:4">
      <c r="D66790"/>
    </row>
    <row r="66791" spans="4:4">
      <c r="D66791"/>
    </row>
    <row r="66792" spans="4:4">
      <c r="D66792"/>
    </row>
    <row r="66793" spans="4:4">
      <c r="D66793"/>
    </row>
    <row r="66794" spans="4:4">
      <c r="D66794"/>
    </row>
    <row r="66795" spans="4:4">
      <c r="D66795"/>
    </row>
    <row r="66796" spans="4:4">
      <c r="D66796"/>
    </row>
    <row r="66797" spans="4:4">
      <c r="D66797"/>
    </row>
    <row r="66798" spans="4:4">
      <c r="D66798"/>
    </row>
    <row r="66799" spans="4:4">
      <c r="D66799"/>
    </row>
    <row r="66800" spans="4:4">
      <c r="D66800"/>
    </row>
    <row r="66801" spans="4:4">
      <c r="D66801"/>
    </row>
    <row r="66802" spans="4:4">
      <c r="D66802"/>
    </row>
    <row r="66803" spans="4:4">
      <c r="D66803"/>
    </row>
    <row r="66804" spans="4:4">
      <c r="D66804"/>
    </row>
    <row r="66805" spans="4:4">
      <c r="D66805"/>
    </row>
    <row r="66806" spans="4:4">
      <c r="D66806"/>
    </row>
    <row r="66807" spans="4:4">
      <c r="D66807"/>
    </row>
    <row r="66808" spans="4:4">
      <c r="D66808"/>
    </row>
    <row r="66809" spans="4:4">
      <c r="D66809"/>
    </row>
    <row r="66810" spans="4:4">
      <c r="D66810"/>
    </row>
    <row r="66811" spans="4:4">
      <c r="D66811"/>
    </row>
    <row r="66812" spans="4:4">
      <c r="D66812"/>
    </row>
    <row r="66813" spans="4:4">
      <c r="D66813"/>
    </row>
    <row r="66814" spans="4:4">
      <c r="D66814"/>
    </row>
    <row r="66815" spans="4:4">
      <c r="D66815"/>
    </row>
    <row r="66816" spans="4:4">
      <c r="D66816"/>
    </row>
    <row r="66817" spans="4:4">
      <c r="D66817"/>
    </row>
    <row r="66818" spans="4:4">
      <c r="D66818"/>
    </row>
    <row r="66819" spans="4:4">
      <c r="D66819"/>
    </row>
    <row r="66820" spans="4:4">
      <c r="D66820"/>
    </row>
    <row r="66821" spans="4:4">
      <c r="D66821"/>
    </row>
    <row r="66822" spans="4:4">
      <c r="D66822"/>
    </row>
    <row r="66823" spans="4:4">
      <c r="D66823"/>
    </row>
    <row r="66824" spans="4:4">
      <c r="D66824"/>
    </row>
    <row r="66825" spans="4:4">
      <c r="D66825"/>
    </row>
    <row r="66826" spans="4:4">
      <c r="D66826"/>
    </row>
    <row r="66827" spans="4:4">
      <c r="D66827"/>
    </row>
    <row r="66828" spans="4:4">
      <c r="D66828"/>
    </row>
    <row r="66829" spans="4:4">
      <c r="D66829"/>
    </row>
    <row r="66830" spans="4:4">
      <c r="D66830"/>
    </row>
    <row r="66831" spans="4:4">
      <c r="D66831"/>
    </row>
    <row r="66832" spans="4:4">
      <c r="D66832"/>
    </row>
    <row r="66833" spans="4:4">
      <c r="D66833"/>
    </row>
    <row r="66834" spans="4:4">
      <c r="D66834"/>
    </row>
    <row r="66835" spans="4:4">
      <c r="D66835"/>
    </row>
    <row r="66836" spans="4:4">
      <c r="D66836"/>
    </row>
    <row r="66837" spans="4:4">
      <c r="D66837"/>
    </row>
    <row r="66838" spans="4:4">
      <c r="D66838"/>
    </row>
    <row r="66839" spans="4:4">
      <c r="D66839"/>
    </row>
    <row r="66840" spans="4:4">
      <c r="D66840"/>
    </row>
    <row r="66841" spans="4:4">
      <c r="D66841"/>
    </row>
    <row r="66842" spans="4:4">
      <c r="D66842"/>
    </row>
    <row r="66843" spans="4:4">
      <c r="D66843"/>
    </row>
    <row r="66844" spans="4:4">
      <c r="D66844"/>
    </row>
    <row r="66845" spans="4:4">
      <c r="D66845"/>
    </row>
    <row r="66846" spans="4:4">
      <c r="D66846"/>
    </row>
    <row r="66847" spans="4:4">
      <c r="D66847"/>
    </row>
    <row r="66848" spans="4:4">
      <c r="D66848"/>
    </row>
    <row r="66849" spans="4:4">
      <c r="D66849"/>
    </row>
    <row r="66850" spans="4:4">
      <c r="D66850"/>
    </row>
    <row r="66851" spans="4:4">
      <c r="D66851"/>
    </row>
    <row r="66852" spans="4:4">
      <c r="D66852"/>
    </row>
    <row r="66853" spans="4:4">
      <c r="D66853"/>
    </row>
    <row r="66854" spans="4:4">
      <c r="D66854"/>
    </row>
    <row r="66855" spans="4:4">
      <c r="D66855"/>
    </row>
    <row r="66856" spans="4:4">
      <c r="D66856"/>
    </row>
    <row r="66857" spans="4:4">
      <c r="D66857"/>
    </row>
    <row r="66858" spans="4:4">
      <c r="D66858"/>
    </row>
    <row r="66859" spans="4:4">
      <c r="D66859"/>
    </row>
    <row r="66860" spans="4:4">
      <c r="D66860"/>
    </row>
    <row r="66861" spans="4:4">
      <c r="D66861"/>
    </row>
    <row r="66862" spans="4:4">
      <c r="D66862"/>
    </row>
    <row r="66863" spans="4:4">
      <c r="D66863"/>
    </row>
    <row r="66864" spans="4:4">
      <c r="D66864"/>
    </row>
    <row r="66865" spans="4:4">
      <c r="D66865"/>
    </row>
    <row r="66866" spans="4:4">
      <c r="D66866"/>
    </row>
    <row r="66867" spans="4:4">
      <c r="D66867"/>
    </row>
    <row r="66868" spans="4:4">
      <c r="D66868"/>
    </row>
    <row r="66869" spans="4:4">
      <c r="D66869"/>
    </row>
    <row r="66870" spans="4:4">
      <c r="D66870"/>
    </row>
    <row r="66871" spans="4:4">
      <c r="D66871"/>
    </row>
    <row r="66872" spans="4:4">
      <c r="D66872"/>
    </row>
    <row r="66873" spans="4:4">
      <c r="D66873"/>
    </row>
    <row r="66874" spans="4:4">
      <c r="D66874"/>
    </row>
    <row r="66875" spans="4:4">
      <c r="D66875"/>
    </row>
    <row r="66876" spans="4:4">
      <c r="D66876"/>
    </row>
    <row r="66877" spans="4:4">
      <c r="D66877"/>
    </row>
    <row r="66878" spans="4:4">
      <c r="D66878"/>
    </row>
    <row r="66879" spans="4:4">
      <c r="D66879"/>
    </row>
    <row r="66880" spans="4:4">
      <c r="D66880"/>
    </row>
    <row r="66881" spans="4:4">
      <c r="D66881"/>
    </row>
    <row r="66882" spans="4:4">
      <c r="D66882"/>
    </row>
    <row r="66883" spans="4:4">
      <c r="D66883"/>
    </row>
    <row r="66884" spans="4:4">
      <c r="D66884"/>
    </row>
    <row r="66885" spans="4:4">
      <c r="D66885"/>
    </row>
    <row r="66886" spans="4:4">
      <c r="D66886"/>
    </row>
    <row r="66887" spans="4:4">
      <c r="D66887"/>
    </row>
    <row r="66888" spans="4:4">
      <c r="D66888"/>
    </row>
    <row r="66889" spans="4:4">
      <c r="D66889"/>
    </row>
    <row r="66890" spans="4:4">
      <c r="D66890"/>
    </row>
    <row r="66891" spans="4:4">
      <c r="D66891"/>
    </row>
    <row r="66892" spans="4:4">
      <c r="D66892"/>
    </row>
    <row r="66893" spans="4:4">
      <c r="D66893"/>
    </row>
    <row r="66894" spans="4:4">
      <c r="D66894"/>
    </row>
    <row r="66895" spans="4:4">
      <c r="D66895"/>
    </row>
    <row r="66896" spans="4:4">
      <c r="D66896"/>
    </row>
    <row r="66897" spans="4:4">
      <c r="D66897"/>
    </row>
    <row r="66898" spans="4:4">
      <c r="D66898"/>
    </row>
    <row r="66899" spans="4:4">
      <c r="D66899"/>
    </row>
    <row r="66900" spans="4:4">
      <c r="D66900"/>
    </row>
    <row r="66901" spans="4:4">
      <c r="D66901"/>
    </row>
    <row r="66902" spans="4:4">
      <c r="D66902"/>
    </row>
    <row r="66903" spans="4:4">
      <c r="D66903"/>
    </row>
    <row r="66904" spans="4:4">
      <c r="D66904"/>
    </row>
    <row r="66905" spans="4:4">
      <c r="D66905"/>
    </row>
    <row r="66906" spans="4:4">
      <c r="D66906"/>
    </row>
    <row r="66907" spans="4:4">
      <c r="D66907"/>
    </row>
    <row r="66908" spans="4:4">
      <c r="D66908"/>
    </row>
    <row r="66909" spans="4:4">
      <c r="D66909"/>
    </row>
    <row r="66910" spans="4:4">
      <c r="D66910"/>
    </row>
    <row r="66911" spans="4:4">
      <c r="D66911"/>
    </row>
    <row r="66912" spans="4:4">
      <c r="D66912"/>
    </row>
    <row r="66913" spans="4:4">
      <c r="D66913"/>
    </row>
    <row r="66914" spans="4:4">
      <c r="D66914"/>
    </row>
    <row r="66915" spans="4:4">
      <c r="D66915"/>
    </row>
    <row r="66916" spans="4:4">
      <c r="D66916"/>
    </row>
    <row r="66917" spans="4:4">
      <c r="D66917"/>
    </row>
    <row r="66918" spans="4:4">
      <c r="D66918"/>
    </row>
    <row r="66919" spans="4:4">
      <c r="D66919"/>
    </row>
    <row r="66920" spans="4:4">
      <c r="D66920"/>
    </row>
    <row r="66921" spans="4:4">
      <c r="D66921"/>
    </row>
    <row r="66922" spans="4:4">
      <c r="D66922"/>
    </row>
    <row r="66923" spans="4:4">
      <c r="D66923"/>
    </row>
    <row r="66924" spans="4:4">
      <c r="D66924"/>
    </row>
    <row r="66925" spans="4:4">
      <c r="D66925"/>
    </row>
    <row r="66926" spans="4:4">
      <c r="D66926"/>
    </row>
    <row r="66927" spans="4:4">
      <c r="D66927"/>
    </row>
    <row r="66928" spans="4:4">
      <c r="D66928"/>
    </row>
    <row r="66929" spans="4:4">
      <c r="D66929"/>
    </row>
    <row r="66930" spans="4:4">
      <c r="D66930"/>
    </row>
    <row r="66931" spans="4:4">
      <c r="D66931"/>
    </row>
    <row r="66932" spans="4:4">
      <c r="D66932"/>
    </row>
    <row r="66933" spans="4:4">
      <c r="D66933"/>
    </row>
    <row r="66934" spans="4:4">
      <c r="D66934"/>
    </row>
    <row r="66935" spans="4:4">
      <c r="D66935"/>
    </row>
    <row r="66936" spans="4:4">
      <c r="D66936"/>
    </row>
    <row r="66937" spans="4:4">
      <c r="D66937"/>
    </row>
    <row r="66938" spans="4:4">
      <c r="D66938"/>
    </row>
    <row r="66939" spans="4:4">
      <c r="D66939"/>
    </row>
    <row r="66940" spans="4:4">
      <c r="D66940"/>
    </row>
    <row r="66941" spans="4:4">
      <c r="D66941"/>
    </row>
    <row r="66942" spans="4:4">
      <c r="D66942"/>
    </row>
    <row r="66943" spans="4:4">
      <c r="D66943"/>
    </row>
    <row r="66944" spans="4:4">
      <c r="D66944"/>
    </row>
    <row r="66945" spans="4:4">
      <c r="D66945"/>
    </row>
    <row r="66946" spans="4:4">
      <c r="D66946"/>
    </row>
    <row r="66947" spans="4:4">
      <c r="D66947"/>
    </row>
    <row r="66948" spans="4:4">
      <c r="D66948"/>
    </row>
    <row r="66949" spans="4:4">
      <c r="D66949"/>
    </row>
    <row r="66950" spans="4:4">
      <c r="D66950"/>
    </row>
    <row r="66951" spans="4:4">
      <c r="D66951"/>
    </row>
    <row r="66952" spans="4:4">
      <c r="D66952"/>
    </row>
    <row r="66953" spans="4:4">
      <c r="D66953"/>
    </row>
    <row r="66954" spans="4:4">
      <c r="D66954"/>
    </row>
    <row r="66955" spans="4:4">
      <c r="D66955"/>
    </row>
    <row r="66956" spans="4:4">
      <c r="D66956"/>
    </row>
    <row r="66957" spans="4:4">
      <c r="D66957"/>
    </row>
    <row r="66958" spans="4:4">
      <c r="D66958"/>
    </row>
    <row r="66959" spans="4:4">
      <c r="D66959"/>
    </row>
    <row r="66960" spans="4:4">
      <c r="D66960"/>
    </row>
    <row r="66961" spans="4:4">
      <c r="D66961"/>
    </row>
    <row r="66962" spans="4:4">
      <c r="D66962"/>
    </row>
    <row r="66963" spans="4:4">
      <c r="D66963"/>
    </row>
    <row r="66964" spans="4:4">
      <c r="D66964"/>
    </row>
    <row r="66965" spans="4:4">
      <c r="D66965"/>
    </row>
    <row r="66966" spans="4:4">
      <c r="D66966"/>
    </row>
    <row r="66967" spans="4:4">
      <c r="D66967"/>
    </row>
    <row r="66968" spans="4:4">
      <c r="D66968"/>
    </row>
    <row r="66969" spans="4:4">
      <c r="D66969"/>
    </row>
    <row r="66970" spans="4:4">
      <c r="D66970"/>
    </row>
    <row r="66971" spans="4:4">
      <c r="D66971"/>
    </row>
    <row r="66972" spans="4:4">
      <c r="D66972"/>
    </row>
    <row r="66973" spans="4:4">
      <c r="D66973"/>
    </row>
    <row r="66974" spans="4:4">
      <c r="D66974"/>
    </row>
    <row r="66975" spans="4:4">
      <c r="D66975"/>
    </row>
    <row r="66976" spans="4:4">
      <c r="D66976"/>
    </row>
    <row r="66977" spans="4:4">
      <c r="D66977"/>
    </row>
    <row r="66978" spans="4:4">
      <c r="D66978"/>
    </row>
    <row r="66979" spans="4:4">
      <c r="D66979"/>
    </row>
    <row r="66980" spans="4:4">
      <c r="D66980"/>
    </row>
    <row r="66981" spans="4:4">
      <c r="D66981"/>
    </row>
    <row r="66982" spans="4:4">
      <c r="D66982"/>
    </row>
    <row r="66983" spans="4:4">
      <c r="D66983"/>
    </row>
    <row r="66984" spans="4:4">
      <c r="D66984"/>
    </row>
    <row r="66985" spans="4:4">
      <c r="D66985"/>
    </row>
    <row r="66986" spans="4:4">
      <c r="D66986"/>
    </row>
    <row r="66987" spans="4:4">
      <c r="D66987"/>
    </row>
    <row r="66988" spans="4:4">
      <c r="D66988"/>
    </row>
    <row r="66989" spans="4:4">
      <c r="D66989"/>
    </row>
    <row r="66990" spans="4:4">
      <c r="D66990"/>
    </row>
    <row r="66991" spans="4:4">
      <c r="D66991"/>
    </row>
    <row r="66992" spans="4:4">
      <c r="D66992"/>
    </row>
    <row r="66993" spans="4:4">
      <c r="D66993"/>
    </row>
    <row r="66994" spans="4:4">
      <c r="D66994"/>
    </row>
    <row r="66995" spans="4:4">
      <c r="D66995"/>
    </row>
    <row r="66996" spans="4:4">
      <c r="D66996"/>
    </row>
    <row r="66997" spans="4:4">
      <c r="D66997"/>
    </row>
    <row r="66998" spans="4:4">
      <c r="D66998"/>
    </row>
    <row r="66999" spans="4:4">
      <c r="D66999"/>
    </row>
    <row r="67000" spans="4:4">
      <c r="D67000"/>
    </row>
    <row r="67001" spans="4:4">
      <c r="D67001"/>
    </row>
    <row r="67002" spans="4:4">
      <c r="D67002"/>
    </row>
    <row r="67003" spans="4:4">
      <c r="D67003"/>
    </row>
    <row r="67004" spans="4:4">
      <c r="D67004"/>
    </row>
    <row r="67005" spans="4:4">
      <c r="D67005"/>
    </row>
    <row r="67006" spans="4:4">
      <c r="D67006"/>
    </row>
    <row r="67007" spans="4:4">
      <c r="D67007"/>
    </row>
    <row r="67008" spans="4:4">
      <c r="D67008"/>
    </row>
    <row r="67009" spans="4:4">
      <c r="D67009"/>
    </row>
    <row r="67010" spans="4:4">
      <c r="D67010"/>
    </row>
    <row r="67011" spans="4:4">
      <c r="D67011"/>
    </row>
    <row r="67012" spans="4:4">
      <c r="D67012"/>
    </row>
    <row r="67013" spans="4:4">
      <c r="D67013"/>
    </row>
    <row r="67014" spans="4:4">
      <c r="D67014"/>
    </row>
    <row r="67015" spans="4:4">
      <c r="D67015"/>
    </row>
    <row r="67016" spans="4:4">
      <c r="D67016"/>
    </row>
    <row r="67017" spans="4:4">
      <c r="D67017"/>
    </row>
    <row r="67018" spans="4:4">
      <c r="D67018"/>
    </row>
    <row r="67019" spans="4:4">
      <c r="D67019"/>
    </row>
    <row r="67020" spans="4:4">
      <c r="D67020"/>
    </row>
    <row r="67021" spans="4:4">
      <c r="D67021"/>
    </row>
    <row r="67022" spans="4:4">
      <c r="D67022"/>
    </row>
    <row r="67023" spans="4:4">
      <c r="D67023"/>
    </row>
    <row r="67024" spans="4:4">
      <c r="D67024"/>
    </row>
    <row r="67025" spans="4:4">
      <c r="D67025"/>
    </row>
    <row r="67026" spans="4:4">
      <c r="D67026"/>
    </row>
    <row r="67027" spans="4:4">
      <c r="D67027"/>
    </row>
    <row r="67028" spans="4:4">
      <c r="D67028"/>
    </row>
    <row r="67029" spans="4:4">
      <c r="D67029"/>
    </row>
    <row r="67030" spans="4:4">
      <c r="D67030"/>
    </row>
    <row r="67031" spans="4:4">
      <c r="D67031"/>
    </row>
    <row r="67032" spans="4:4">
      <c r="D67032"/>
    </row>
    <row r="67033" spans="4:4">
      <c r="D67033"/>
    </row>
    <row r="67034" spans="4:4">
      <c r="D67034"/>
    </row>
    <row r="67035" spans="4:4">
      <c r="D67035"/>
    </row>
    <row r="67036" spans="4:4">
      <c r="D67036"/>
    </row>
    <row r="67037" spans="4:4">
      <c r="D67037"/>
    </row>
    <row r="67038" spans="4:4">
      <c r="D67038"/>
    </row>
    <row r="67039" spans="4:4">
      <c r="D67039"/>
    </row>
    <row r="67040" spans="4:4">
      <c r="D67040"/>
    </row>
    <row r="67041" spans="4:4">
      <c r="D67041"/>
    </row>
    <row r="67042" spans="4:4">
      <c r="D67042"/>
    </row>
    <row r="67043" spans="4:4">
      <c r="D67043"/>
    </row>
    <row r="67044" spans="4:4">
      <c r="D67044"/>
    </row>
    <row r="67045" spans="4:4">
      <c r="D67045"/>
    </row>
    <row r="67046" spans="4:4">
      <c r="D67046"/>
    </row>
    <row r="67047" spans="4:4">
      <c r="D67047"/>
    </row>
    <row r="67048" spans="4:4">
      <c r="D67048"/>
    </row>
    <row r="67049" spans="4:4">
      <c r="D67049"/>
    </row>
    <row r="67050" spans="4:4">
      <c r="D67050"/>
    </row>
    <row r="67051" spans="4:4">
      <c r="D67051"/>
    </row>
    <row r="67052" spans="4:4">
      <c r="D67052"/>
    </row>
    <row r="67053" spans="4:4">
      <c r="D67053"/>
    </row>
    <row r="67054" spans="4:4">
      <c r="D67054"/>
    </row>
    <row r="67055" spans="4:4">
      <c r="D67055"/>
    </row>
    <row r="67056" spans="4:4">
      <c r="D67056"/>
    </row>
    <row r="67057" spans="4:4">
      <c r="D67057"/>
    </row>
    <row r="67058" spans="4:4">
      <c r="D67058"/>
    </row>
    <row r="67059" spans="4:4">
      <c r="D67059"/>
    </row>
    <row r="67060" spans="4:4">
      <c r="D67060"/>
    </row>
    <row r="67061" spans="4:4">
      <c r="D67061"/>
    </row>
    <row r="67062" spans="4:4">
      <c r="D67062"/>
    </row>
    <row r="67063" spans="4:4">
      <c r="D67063"/>
    </row>
    <row r="67064" spans="4:4">
      <c r="D67064"/>
    </row>
    <row r="67065" spans="4:4">
      <c r="D67065"/>
    </row>
    <row r="67066" spans="4:4">
      <c r="D67066"/>
    </row>
    <row r="67067" spans="4:4">
      <c r="D67067"/>
    </row>
    <row r="67068" spans="4:4">
      <c r="D67068"/>
    </row>
    <row r="67069" spans="4:4">
      <c r="D67069"/>
    </row>
    <row r="67070" spans="4:4">
      <c r="D67070"/>
    </row>
    <row r="67071" spans="4:4">
      <c r="D67071"/>
    </row>
    <row r="67072" spans="4:4">
      <c r="D67072"/>
    </row>
    <row r="67073" spans="4:4">
      <c r="D67073"/>
    </row>
    <row r="67074" spans="4:4">
      <c r="D67074"/>
    </row>
    <row r="67075" spans="4:4">
      <c r="D67075"/>
    </row>
    <row r="67076" spans="4:4">
      <c r="D67076"/>
    </row>
    <row r="67077" spans="4:4">
      <c r="D67077"/>
    </row>
    <row r="67078" spans="4:4">
      <c r="D67078"/>
    </row>
    <row r="67079" spans="4:4">
      <c r="D67079"/>
    </row>
    <row r="67080" spans="4:4">
      <c r="D67080"/>
    </row>
    <row r="67081" spans="4:4">
      <c r="D67081"/>
    </row>
    <row r="67082" spans="4:4">
      <c r="D67082"/>
    </row>
    <row r="67083" spans="4:4">
      <c r="D67083"/>
    </row>
    <row r="67084" spans="4:4">
      <c r="D67084"/>
    </row>
    <row r="67085" spans="4:4">
      <c r="D67085"/>
    </row>
    <row r="67086" spans="4:4">
      <c r="D67086"/>
    </row>
    <row r="67087" spans="4:4">
      <c r="D67087"/>
    </row>
    <row r="67088" spans="4:4">
      <c r="D67088"/>
    </row>
    <row r="67089" spans="4:4">
      <c r="D67089"/>
    </row>
    <row r="67090" spans="4:4">
      <c r="D67090"/>
    </row>
    <row r="67091" spans="4:4">
      <c r="D67091"/>
    </row>
    <row r="67092" spans="4:4">
      <c r="D67092"/>
    </row>
    <row r="67093" spans="4:4">
      <c r="D67093"/>
    </row>
    <row r="67094" spans="4:4">
      <c r="D67094"/>
    </row>
    <row r="67095" spans="4:4">
      <c r="D67095"/>
    </row>
    <row r="67096" spans="4:4">
      <c r="D67096"/>
    </row>
    <row r="67097" spans="4:4">
      <c r="D67097"/>
    </row>
    <row r="67098" spans="4:4">
      <c r="D67098"/>
    </row>
    <row r="67099" spans="4:4">
      <c r="D67099"/>
    </row>
    <row r="67100" spans="4:4">
      <c r="D67100"/>
    </row>
    <row r="67101" spans="4:4">
      <c r="D67101"/>
    </row>
    <row r="67102" spans="4:4">
      <c r="D67102"/>
    </row>
    <row r="67103" spans="4:4">
      <c r="D67103"/>
    </row>
    <row r="67104" spans="4:4">
      <c r="D67104"/>
    </row>
    <row r="67105" spans="4:4">
      <c r="D67105"/>
    </row>
    <row r="67106" spans="4:4">
      <c r="D67106"/>
    </row>
    <row r="67107" spans="4:4">
      <c r="D67107"/>
    </row>
    <row r="67108" spans="4:4">
      <c r="D67108"/>
    </row>
    <row r="67109" spans="4:4">
      <c r="D67109"/>
    </row>
    <row r="67110" spans="4:4">
      <c r="D67110"/>
    </row>
    <row r="67111" spans="4:4">
      <c r="D67111"/>
    </row>
    <row r="67112" spans="4:4">
      <c r="D67112"/>
    </row>
    <row r="67113" spans="4:4">
      <c r="D67113"/>
    </row>
    <row r="67114" spans="4:4">
      <c r="D67114"/>
    </row>
    <row r="67115" spans="4:4">
      <c r="D67115"/>
    </row>
    <row r="67116" spans="4:4">
      <c r="D67116"/>
    </row>
    <row r="67117" spans="4:4">
      <c r="D67117"/>
    </row>
    <row r="67118" spans="4:4">
      <c r="D67118"/>
    </row>
    <row r="67119" spans="4:4">
      <c r="D67119"/>
    </row>
    <row r="67120" spans="4:4">
      <c r="D67120"/>
    </row>
    <row r="67121" spans="4:4">
      <c r="D67121"/>
    </row>
    <row r="67122" spans="4:4">
      <c r="D67122"/>
    </row>
    <row r="67123" spans="4:4">
      <c r="D67123"/>
    </row>
    <row r="67124" spans="4:4">
      <c r="D67124"/>
    </row>
    <row r="67125" spans="4:4">
      <c r="D67125"/>
    </row>
    <row r="67126" spans="4:4">
      <c r="D67126"/>
    </row>
    <row r="67127" spans="4:4">
      <c r="D67127"/>
    </row>
    <row r="67128" spans="4:4">
      <c r="D67128"/>
    </row>
    <row r="67129" spans="4:4">
      <c r="D67129"/>
    </row>
    <row r="67130" spans="4:4">
      <c r="D67130"/>
    </row>
    <row r="67131" spans="4:4">
      <c r="D67131"/>
    </row>
    <row r="67132" spans="4:4">
      <c r="D67132"/>
    </row>
    <row r="67133" spans="4:4">
      <c r="D67133"/>
    </row>
    <row r="67134" spans="4:4">
      <c r="D67134"/>
    </row>
    <row r="67135" spans="4:4">
      <c r="D67135"/>
    </row>
    <row r="67136" spans="4:4">
      <c r="D67136"/>
    </row>
    <row r="67137" spans="4:4">
      <c r="D67137"/>
    </row>
    <row r="67138" spans="4:4">
      <c r="D67138"/>
    </row>
    <row r="67139" spans="4:4">
      <c r="D67139"/>
    </row>
    <row r="67140" spans="4:4">
      <c r="D67140"/>
    </row>
    <row r="67141" spans="4:4">
      <c r="D67141"/>
    </row>
    <row r="67142" spans="4:4">
      <c r="D67142"/>
    </row>
    <row r="67143" spans="4:4">
      <c r="D67143"/>
    </row>
    <row r="67144" spans="4:4">
      <c r="D67144"/>
    </row>
    <row r="67145" spans="4:4">
      <c r="D67145"/>
    </row>
    <row r="67146" spans="4:4">
      <c r="D67146"/>
    </row>
    <row r="67147" spans="4:4">
      <c r="D67147"/>
    </row>
    <row r="67148" spans="4:4">
      <c r="D67148"/>
    </row>
    <row r="67149" spans="4:4">
      <c r="D67149"/>
    </row>
    <row r="67150" spans="4:4">
      <c r="D67150"/>
    </row>
    <row r="67151" spans="4:4">
      <c r="D67151"/>
    </row>
    <row r="67152" spans="4:4">
      <c r="D67152"/>
    </row>
    <row r="67153" spans="4:4">
      <c r="D67153"/>
    </row>
    <row r="67154" spans="4:4">
      <c r="D67154"/>
    </row>
    <row r="67155" spans="4:4">
      <c r="D67155"/>
    </row>
    <row r="67156" spans="4:4">
      <c r="D67156"/>
    </row>
    <row r="67157" spans="4:4">
      <c r="D67157"/>
    </row>
    <row r="67158" spans="4:4">
      <c r="D67158"/>
    </row>
    <row r="67159" spans="4:4">
      <c r="D67159"/>
    </row>
    <row r="67160" spans="4:4">
      <c r="D67160"/>
    </row>
    <row r="67161" spans="4:4">
      <c r="D67161"/>
    </row>
    <row r="67162" spans="4:4">
      <c r="D67162"/>
    </row>
    <row r="67163" spans="4:4">
      <c r="D67163"/>
    </row>
    <row r="67164" spans="4:4">
      <c r="D67164"/>
    </row>
    <row r="67165" spans="4:4">
      <c r="D67165"/>
    </row>
    <row r="67166" spans="4:4">
      <c r="D67166"/>
    </row>
    <row r="67167" spans="4:4">
      <c r="D67167"/>
    </row>
    <row r="67168" spans="4:4">
      <c r="D67168"/>
    </row>
    <row r="67169" spans="4:4">
      <c r="D67169"/>
    </row>
    <row r="67170" spans="4:4">
      <c r="D67170"/>
    </row>
    <row r="67171" spans="4:4">
      <c r="D67171"/>
    </row>
    <row r="67172" spans="4:4">
      <c r="D67172"/>
    </row>
    <row r="67173" spans="4:4">
      <c r="D67173"/>
    </row>
    <row r="67174" spans="4:4">
      <c r="D67174"/>
    </row>
    <row r="67175" spans="4:4">
      <c r="D67175"/>
    </row>
    <row r="67176" spans="4:4">
      <c r="D67176"/>
    </row>
    <row r="67177" spans="4:4">
      <c r="D67177"/>
    </row>
    <row r="67178" spans="4:4">
      <c r="D67178"/>
    </row>
    <row r="67179" spans="4:4">
      <c r="D67179"/>
    </row>
    <row r="67180" spans="4:4">
      <c r="D67180"/>
    </row>
    <row r="67181" spans="4:4">
      <c r="D67181"/>
    </row>
    <row r="67182" spans="4:4">
      <c r="D67182"/>
    </row>
    <row r="67183" spans="4:4">
      <c r="D67183"/>
    </row>
    <row r="67184" spans="4:4">
      <c r="D67184"/>
    </row>
    <row r="67185" spans="4:4">
      <c r="D67185"/>
    </row>
    <row r="67186" spans="4:4">
      <c r="D67186"/>
    </row>
    <row r="67187" spans="4:4">
      <c r="D67187"/>
    </row>
    <row r="67188" spans="4:4">
      <c r="D67188"/>
    </row>
    <row r="67189" spans="4:4">
      <c r="D67189"/>
    </row>
    <row r="67190" spans="4:4">
      <c r="D67190"/>
    </row>
    <row r="67191" spans="4:4">
      <c r="D67191"/>
    </row>
    <row r="67192" spans="4:4">
      <c r="D67192"/>
    </row>
    <row r="67193" spans="4:4">
      <c r="D67193"/>
    </row>
    <row r="67194" spans="4:4">
      <c r="D67194"/>
    </row>
    <row r="67195" spans="4:4">
      <c r="D67195"/>
    </row>
    <row r="67196" spans="4:4">
      <c r="D67196"/>
    </row>
    <row r="67197" spans="4:4">
      <c r="D67197"/>
    </row>
    <row r="67198" spans="4:4">
      <c r="D67198"/>
    </row>
    <row r="67199" spans="4:4">
      <c r="D67199"/>
    </row>
    <row r="67200" spans="4:4">
      <c r="D67200"/>
    </row>
    <row r="67201" spans="4:4">
      <c r="D67201"/>
    </row>
    <row r="67202" spans="4:4">
      <c r="D67202"/>
    </row>
    <row r="67203" spans="4:4">
      <c r="D67203"/>
    </row>
    <row r="67204" spans="4:4">
      <c r="D67204"/>
    </row>
    <row r="67205" spans="4:4">
      <c r="D67205"/>
    </row>
    <row r="67206" spans="4:4">
      <c r="D67206"/>
    </row>
    <row r="67207" spans="4:4">
      <c r="D67207"/>
    </row>
    <row r="67208" spans="4:4">
      <c r="D67208"/>
    </row>
    <row r="67209" spans="4:4">
      <c r="D67209"/>
    </row>
    <row r="67210" spans="4:4">
      <c r="D67210"/>
    </row>
    <row r="67211" spans="4:4">
      <c r="D67211"/>
    </row>
    <row r="67212" spans="4:4">
      <c r="D67212"/>
    </row>
    <row r="67213" spans="4:4">
      <c r="D67213"/>
    </row>
    <row r="67214" spans="4:4">
      <c r="D67214"/>
    </row>
    <row r="67215" spans="4:4">
      <c r="D67215"/>
    </row>
    <row r="67216" spans="4:4">
      <c r="D67216"/>
    </row>
    <row r="67217" spans="4:4">
      <c r="D67217"/>
    </row>
    <row r="67218" spans="4:4">
      <c r="D67218"/>
    </row>
    <row r="67219" spans="4:4">
      <c r="D67219"/>
    </row>
    <row r="67220" spans="4:4">
      <c r="D67220"/>
    </row>
    <row r="67221" spans="4:4">
      <c r="D67221"/>
    </row>
    <row r="67222" spans="4:4">
      <c r="D67222"/>
    </row>
    <row r="67223" spans="4:4">
      <c r="D67223"/>
    </row>
    <row r="67224" spans="4:4">
      <c r="D67224"/>
    </row>
    <row r="67225" spans="4:4">
      <c r="D67225"/>
    </row>
    <row r="67226" spans="4:4">
      <c r="D67226"/>
    </row>
    <row r="67227" spans="4:4">
      <c r="D67227"/>
    </row>
    <row r="67228" spans="4:4">
      <c r="D67228"/>
    </row>
    <row r="67229" spans="4:4">
      <c r="D67229"/>
    </row>
    <row r="67230" spans="4:4">
      <c r="D67230"/>
    </row>
    <row r="67231" spans="4:4">
      <c r="D67231"/>
    </row>
    <row r="67232" spans="4:4">
      <c r="D67232"/>
    </row>
    <row r="67233" spans="4:4">
      <c r="D67233"/>
    </row>
    <row r="67234" spans="4:4">
      <c r="D67234"/>
    </row>
    <row r="67235" spans="4:4">
      <c r="D67235"/>
    </row>
    <row r="67236" spans="4:4">
      <c r="D67236"/>
    </row>
    <row r="67237" spans="4:4">
      <c r="D67237"/>
    </row>
    <row r="67238" spans="4:4">
      <c r="D67238"/>
    </row>
    <row r="67239" spans="4:4">
      <c r="D67239"/>
    </row>
    <row r="67240" spans="4:4">
      <c r="D67240"/>
    </row>
    <row r="67241" spans="4:4">
      <c r="D67241"/>
    </row>
    <row r="67242" spans="4:4">
      <c r="D67242"/>
    </row>
    <row r="67243" spans="4:4">
      <c r="D67243"/>
    </row>
    <row r="67244" spans="4:4">
      <c r="D67244"/>
    </row>
    <row r="67245" spans="4:4">
      <c r="D67245"/>
    </row>
    <row r="67246" spans="4:4">
      <c r="D67246"/>
    </row>
    <row r="67247" spans="4:4">
      <c r="D67247"/>
    </row>
    <row r="67248" spans="4:4">
      <c r="D67248"/>
    </row>
    <row r="67249" spans="4:4">
      <c r="D67249"/>
    </row>
    <row r="67250" spans="4:4">
      <c r="D67250"/>
    </row>
    <row r="67251" spans="4:4">
      <c r="D67251"/>
    </row>
    <row r="67252" spans="4:4">
      <c r="D67252"/>
    </row>
    <row r="67253" spans="4:4">
      <c r="D67253"/>
    </row>
    <row r="67254" spans="4:4">
      <c r="D67254"/>
    </row>
    <row r="67255" spans="4:4">
      <c r="D67255"/>
    </row>
    <row r="67256" spans="4:4">
      <c r="D67256"/>
    </row>
    <row r="67257" spans="4:4">
      <c r="D67257"/>
    </row>
    <row r="67258" spans="4:4">
      <c r="D67258"/>
    </row>
    <row r="67259" spans="4:4">
      <c r="D67259"/>
    </row>
    <row r="67260" spans="4:4">
      <c r="D67260"/>
    </row>
    <row r="67261" spans="4:4">
      <c r="D67261"/>
    </row>
    <row r="67262" spans="4:4">
      <c r="D67262"/>
    </row>
    <row r="67263" spans="4:4">
      <c r="D67263"/>
    </row>
    <row r="67264" spans="4:4">
      <c r="D67264"/>
    </row>
    <row r="67265" spans="4:4">
      <c r="D67265"/>
    </row>
    <row r="67266" spans="4:4">
      <c r="D67266"/>
    </row>
    <row r="67267" spans="4:4">
      <c r="D67267"/>
    </row>
    <row r="67268" spans="4:4">
      <c r="D67268"/>
    </row>
    <row r="67269" spans="4:4">
      <c r="D67269"/>
    </row>
    <row r="67270" spans="4:4">
      <c r="D67270"/>
    </row>
    <row r="67271" spans="4:4">
      <c r="D67271"/>
    </row>
    <row r="67272" spans="4:4">
      <c r="D67272"/>
    </row>
    <row r="67273" spans="4:4">
      <c r="D67273"/>
    </row>
    <row r="67274" spans="4:4">
      <c r="D67274"/>
    </row>
    <row r="67275" spans="4:4">
      <c r="D67275"/>
    </row>
    <row r="67276" spans="4:4">
      <c r="D67276"/>
    </row>
    <row r="67277" spans="4:4">
      <c r="D67277"/>
    </row>
    <row r="67278" spans="4:4">
      <c r="D67278"/>
    </row>
    <row r="67279" spans="4:4">
      <c r="D67279"/>
    </row>
    <row r="67280" spans="4:4">
      <c r="D67280"/>
    </row>
    <row r="67281" spans="4:4">
      <c r="D67281"/>
    </row>
    <row r="67282" spans="4:4">
      <c r="D67282"/>
    </row>
    <row r="67283" spans="4:4">
      <c r="D67283"/>
    </row>
    <row r="67284" spans="4:4">
      <c r="D67284"/>
    </row>
    <row r="67285" spans="4:4">
      <c r="D67285"/>
    </row>
    <row r="67286" spans="4:4">
      <c r="D67286"/>
    </row>
    <row r="67287" spans="4:4">
      <c r="D67287"/>
    </row>
    <row r="67288" spans="4:4">
      <c r="D67288"/>
    </row>
    <row r="67289" spans="4:4">
      <c r="D67289"/>
    </row>
    <row r="67290" spans="4:4">
      <c r="D67290"/>
    </row>
    <row r="67291" spans="4:4">
      <c r="D67291"/>
    </row>
    <row r="67292" spans="4:4">
      <c r="D67292"/>
    </row>
    <row r="67293" spans="4:4">
      <c r="D67293"/>
    </row>
    <row r="67294" spans="4:4">
      <c r="D67294"/>
    </row>
    <row r="67295" spans="4:4">
      <c r="D67295"/>
    </row>
    <row r="67296" spans="4:4">
      <c r="D67296"/>
    </row>
    <row r="67297" spans="4:4">
      <c r="D67297"/>
    </row>
    <row r="67298" spans="4:4">
      <c r="D67298"/>
    </row>
    <row r="67299" spans="4:4">
      <c r="D67299"/>
    </row>
    <row r="67300" spans="4:4">
      <c r="D67300"/>
    </row>
    <row r="67301" spans="4:4">
      <c r="D67301"/>
    </row>
    <row r="67302" spans="4:4">
      <c r="D67302"/>
    </row>
    <row r="67303" spans="4:4">
      <c r="D67303"/>
    </row>
    <row r="67304" spans="4:4">
      <c r="D67304"/>
    </row>
    <row r="67305" spans="4:4">
      <c r="D67305"/>
    </row>
    <row r="67306" spans="4:4">
      <c r="D67306"/>
    </row>
    <row r="67307" spans="4:4">
      <c r="D67307"/>
    </row>
    <row r="67308" spans="4:4">
      <c r="D67308"/>
    </row>
    <row r="67309" spans="4:4">
      <c r="D67309"/>
    </row>
    <row r="67310" spans="4:4">
      <c r="D67310"/>
    </row>
    <row r="67311" spans="4:4">
      <c r="D67311"/>
    </row>
    <row r="67312" spans="4:4">
      <c r="D67312"/>
    </row>
    <row r="67313" spans="4:4">
      <c r="D67313"/>
    </row>
    <row r="67314" spans="4:4">
      <c r="D67314"/>
    </row>
    <row r="67315" spans="4:4">
      <c r="D67315"/>
    </row>
    <row r="67316" spans="4:4">
      <c r="D67316"/>
    </row>
    <row r="67317" spans="4:4">
      <c r="D67317"/>
    </row>
    <row r="67318" spans="4:4">
      <c r="D67318"/>
    </row>
    <row r="67319" spans="4:4">
      <c r="D67319"/>
    </row>
    <row r="67320" spans="4:4">
      <c r="D67320"/>
    </row>
    <row r="67321" spans="4:4">
      <c r="D67321"/>
    </row>
    <row r="67322" spans="4:4">
      <c r="D67322"/>
    </row>
    <row r="67323" spans="4:4">
      <c r="D67323"/>
    </row>
    <row r="67324" spans="4:4">
      <c r="D67324"/>
    </row>
    <row r="67325" spans="4:4">
      <c r="D67325"/>
    </row>
    <row r="67326" spans="4:4">
      <c r="D67326"/>
    </row>
    <row r="67327" spans="4:4">
      <c r="D67327"/>
    </row>
    <row r="67328" spans="4:4">
      <c r="D67328"/>
    </row>
    <row r="67329" spans="4:4">
      <c r="D67329"/>
    </row>
    <row r="67330" spans="4:4">
      <c r="D67330"/>
    </row>
    <row r="67331" spans="4:4">
      <c r="D67331"/>
    </row>
    <row r="67332" spans="4:4">
      <c r="D67332"/>
    </row>
    <row r="67333" spans="4:4">
      <c r="D67333"/>
    </row>
    <row r="67334" spans="4:4">
      <c r="D67334"/>
    </row>
    <row r="67335" spans="4:4">
      <c r="D67335"/>
    </row>
    <row r="67336" spans="4:4">
      <c r="D67336"/>
    </row>
    <row r="67337" spans="4:4">
      <c r="D67337"/>
    </row>
    <row r="67338" spans="4:4">
      <c r="D67338"/>
    </row>
    <row r="67339" spans="4:4">
      <c r="D67339"/>
    </row>
    <row r="67340" spans="4:4">
      <c r="D67340"/>
    </row>
    <row r="67341" spans="4:4">
      <c r="D67341"/>
    </row>
    <row r="67342" spans="4:4">
      <c r="D67342"/>
    </row>
    <row r="67343" spans="4:4">
      <c r="D67343"/>
    </row>
    <row r="67344" spans="4:4">
      <c r="D67344"/>
    </row>
    <row r="67345" spans="4:4">
      <c r="D67345"/>
    </row>
    <row r="67346" spans="4:4">
      <c r="D67346"/>
    </row>
    <row r="67347" spans="4:4">
      <c r="D67347"/>
    </row>
    <row r="67348" spans="4:4">
      <c r="D67348"/>
    </row>
    <row r="67349" spans="4:4">
      <c r="D67349"/>
    </row>
    <row r="67350" spans="4:4">
      <c r="D67350"/>
    </row>
    <row r="67351" spans="4:4">
      <c r="D67351"/>
    </row>
    <row r="67352" spans="4:4">
      <c r="D67352"/>
    </row>
    <row r="67353" spans="4:4">
      <c r="D67353"/>
    </row>
    <row r="67354" spans="4:4">
      <c r="D67354"/>
    </row>
    <row r="67355" spans="4:4">
      <c r="D67355"/>
    </row>
    <row r="67356" spans="4:4">
      <c r="D67356"/>
    </row>
    <row r="67357" spans="4:4">
      <c r="D67357"/>
    </row>
    <row r="67358" spans="4:4">
      <c r="D67358"/>
    </row>
    <row r="67359" spans="4:4">
      <c r="D67359"/>
    </row>
    <row r="67360" spans="4:4">
      <c r="D67360"/>
    </row>
    <row r="67361" spans="4:4">
      <c r="D67361"/>
    </row>
    <row r="67362" spans="4:4">
      <c r="D67362"/>
    </row>
    <row r="67363" spans="4:4">
      <c r="D67363"/>
    </row>
    <row r="67364" spans="4:4">
      <c r="D67364"/>
    </row>
    <row r="67365" spans="4:4">
      <c r="D67365"/>
    </row>
    <row r="67366" spans="4:4">
      <c r="D67366"/>
    </row>
    <row r="67367" spans="4:4">
      <c r="D67367"/>
    </row>
    <row r="67368" spans="4:4">
      <c r="D67368"/>
    </row>
    <row r="67369" spans="4:4">
      <c r="D67369"/>
    </row>
    <row r="67370" spans="4:4">
      <c r="D67370"/>
    </row>
    <row r="67371" spans="4:4">
      <c r="D67371"/>
    </row>
    <row r="67372" spans="4:4">
      <c r="D67372"/>
    </row>
    <row r="67373" spans="4:4">
      <c r="D67373"/>
    </row>
    <row r="67374" spans="4:4">
      <c r="D67374"/>
    </row>
    <row r="67375" spans="4:4">
      <c r="D67375"/>
    </row>
    <row r="67376" spans="4:4">
      <c r="D67376"/>
    </row>
    <row r="67377" spans="4:4">
      <c r="D67377"/>
    </row>
    <row r="67378" spans="4:4">
      <c r="D67378"/>
    </row>
    <row r="67379" spans="4:4">
      <c r="D67379"/>
    </row>
    <row r="67380" spans="4:4">
      <c r="D67380"/>
    </row>
    <row r="67381" spans="4:4">
      <c r="D67381"/>
    </row>
    <row r="67382" spans="4:4">
      <c r="D67382"/>
    </row>
    <row r="67383" spans="4:4">
      <c r="D67383"/>
    </row>
    <row r="67384" spans="4:4">
      <c r="D67384"/>
    </row>
    <row r="67385" spans="4:4">
      <c r="D67385"/>
    </row>
    <row r="67386" spans="4:4">
      <c r="D67386"/>
    </row>
    <row r="67387" spans="4:4">
      <c r="D67387"/>
    </row>
    <row r="67388" spans="4:4">
      <c r="D67388"/>
    </row>
    <row r="67389" spans="4:4">
      <c r="D67389"/>
    </row>
    <row r="67390" spans="4:4">
      <c r="D67390"/>
    </row>
    <row r="67391" spans="4:4">
      <c r="D67391"/>
    </row>
    <row r="67392" spans="4:4">
      <c r="D67392"/>
    </row>
    <row r="67393" spans="4:4">
      <c r="D67393"/>
    </row>
    <row r="67394" spans="4:4">
      <c r="D67394"/>
    </row>
    <row r="67395" spans="4:4">
      <c r="D67395"/>
    </row>
    <row r="67396" spans="4:4">
      <c r="D67396"/>
    </row>
    <row r="67397" spans="4:4">
      <c r="D67397"/>
    </row>
    <row r="67398" spans="4:4">
      <c r="D67398"/>
    </row>
    <row r="67399" spans="4:4">
      <c r="D67399"/>
    </row>
    <row r="67400" spans="4:4">
      <c r="D67400"/>
    </row>
    <row r="67401" spans="4:4">
      <c r="D67401"/>
    </row>
    <row r="67402" spans="4:4">
      <c r="D67402"/>
    </row>
    <row r="67403" spans="4:4">
      <c r="D67403"/>
    </row>
    <row r="67404" spans="4:4">
      <c r="D67404"/>
    </row>
    <row r="67405" spans="4:4">
      <c r="D67405"/>
    </row>
    <row r="67406" spans="4:4">
      <c r="D67406"/>
    </row>
    <row r="67407" spans="4:4">
      <c r="D67407"/>
    </row>
    <row r="67408" spans="4:4">
      <c r="D67408"/>
    </row>
    <row r="67409" spans="4:4">
      <c r="D67409"/>
    </row>
    <row r="67410" spans="4:4">
      <c r="D67410"/>
    </row>
    <row r="67411" spans="4:4">
      <c r="D67411"/>
    </row>
    <row r="67412" spans="4:4">
      <c r="D67412"/>
    </row>
    <row r="67413" spans="4:4">
      <c r="D67413"/>
    </row>
    <row r="67414" spans="4:4">
      <c r="D67414"/>
    </row>
    <row r="67415" spans="4:4">
      <c r="D67415"/>
    </row>
    <row r="67416" spans="4:4">
      <c r="D67416"/>
    </row>
    <row r="67417" spans="4:4">
      <c r="D67417"/>
    </row>
    <row r="67418" spans="4:4">
      <c r="D67418"/>
    </row>
    <row r="67419" spans="4:4">
      <c r="D67419"/>
    </row>
    <row r="67420" spans="4:4">
      <c r="D67420"/>
    </row>
    <row r="67421" spans="4:4">
      <c r="D67421"/>
    </row>
    <row r="67422" spans="4:4">
      <c r="D67422"/>
    </row>
    <row r="67423" spans="4:4">
      <c r="D67423"/>
    </row>
    <row r="67424" spans="4:4">
      <c r="D67424"/>
    </row>
    <row r="67425" spans="4:4">
      <c r="D67425"/>
    </row>
    <row r="67426" spans="4:4">
      <c r="D67426"/>
    </row>
    <row r="67427" spans="4:4">
      <c r="D67427"/>
    </row>
    <row r="67428" spans="4:4">
      <c r="D67428"/>
    </row>
    <row r="67429" spans="4:4">
      <c r="D67429"/>
    </row>
    <row r="67430" spans="4:4">
      <c r="D67430"/>
    </row>
    <row r="67431" spans="4:4">
      <c r="D67431"/>
    </row>
    <row r="67432" spans="4:4">
      <c r="D67432"/>
    </row>
    <row r="67433" spans="4:4">
      <c r="D67433"/>
    </row>
    <row r="67434" spans="4:4">
      <c r="D67434"/>
    </row>
    <row r="67435" spans="4:4">
      <c r="D67435"/>
    </row>
    <row r="67436" spans="4:4">
      <c r="D67436"/>
    </row>
    <row r="67437" spans="4:4">
      <c r="D67437"/>
    </row>
    <row r="67438" spans="4:4">
      <c r="D67438"/>
    </row>
    <row r="67439" spans="4:4">
      <c r="D67439"/>
    </row>
    <row r="67440" spans="4:4">
      <c r="D67440"/>
    </row>
    <row r="67441" spans="4:4">
      <c r="D67441"/>
    </row>
    <row r="67442" spans="4:4">
      <c r="D67442"/>
    </row>
    <row r="67443" spans="4:4">
      <c r="D67443"/>
    </row>
    <row r="67444" spans="4:4">
      <c r="D67444"/>
    </row>
    <row r="67445" spans="4:4">
      <c r="D67445"/>
    </row>
    <row r="67446" spans="4:4">
      <c r="D67446"/>
    </row>
    <row r="67447" spans="4:4">
      <c r="D67447"/>
    </row>
    <row r="67448" spans="4:4">
      <c r="D67448"/>
    </row>
    <row r="67449" spans="4:4">
      <c r="D67449"/>
    </row>
    <row r="67450" spans="4:4">
      <c r="D67450"/>
    </row>
    <row r="67451" spans="4:4">
      <c r="D67451"/>
    </row>
    <row r="67452" spans="4:4">
      <c r="D67452"/>
    </row>
    <row r="67453" spans="4:4">
      <c r="D67453"/>
    </row>
    <row r="67454" spans="4:4">
      <c r="D67454"/>
    </row>
    <row r="67455" spans="4:4">
      <c r="D67455"/>
    </row>
    <row r="67456" spans="4:4">
      <c r="D67456"/>
    </row>
    <row r="67457" spans="4:4">
      <c r="D67457"/>
    </row>
    <row r="67458" spans="4:4">
      <c r="D67458"/>
    </row>
    <row r="67459" spans="4:4">
      <c r="D67459"/>
    </row>
    <row r="67460" spans="4:4">
      <c r="D67460"/>
    </row>
    <row r="67461" spans="4:4">
      <c r="D67461"/>
    </row>
    <row r="67462" spans="4:4">
      <c r="D67462"/>
    </row>
    <row r="67463" spans="4:4">
      <c r="D67463"/>
    </row>
    <row r="67464" spans="4:4">
      <c r="D67464"/>
    </row>
    <row r="67465" spans="4:4">
      <c r="D67465"/>
    </row>
    <row r="67466" spans="4:4">
      <c r="D67466"/>
    </row>
    <row r="67467" spans="4:4">
      <c r="D67467"/>
    </row>
    <row r="67468" spans="4:4">
      <c r="D67468"/>
    </row>
    <row r="67469" spans="4:4">
      <c r="D67469"/>
    </row>
    <row r="67470" spans="4:4">
      <c r="D67470"/>
    </row>
    <row r="67471" spans="4:4">
      <c r="D67471"/>
    </row>
    <row r="67472" spans="4:4">
      <c r="D67472"/>
    </row>
    <row r="67473" spans="4:4">
      <c r="D67473"/>
    </row>
    <row r="67474" spans="4:4">
      <c r="D67474"/>
    </row>
    <row r="67475" spans="4:4">
      <c r="D67475"/>
    </row>
    <row r="67476" spans="4:4">
      <c r="D67476"/>
    </row>
    <row r="67477" spans="4:4">
      <c r="D67477"/>
    </row>
    <row r="67478" spans="4:4">
      <c r="D67478"/>
    </row>
    <row r="67479" spans="4:4">
      <c r="D67479"/>
    </row>
    <row r="67480" spans="4:4">
      <c r="D67480"/>
    </row>
    <row r="67481" spans="4:4">
      <c r="D67481"/>
    </row>
    <row r="67482" spans="4:4">
      <c r="D67482"/>
    </row>
    <row r="67483" spans="4:4">
      <c r="D67483"/>
    </row>
    <row r="67484" spans="4:4">
      <c r="D67484"/>
    </row>
    <row r="67485" spans="4:4">
      <c r="D67485"/>
    </row>
    <row r="67486" spans="4:4">
      <c r="D67486"/>
    </row>
    <row r="67487" spans="4:4">
      <c r="D67487"/>
    </row>
    <row r="67488" spans="4:4">
      <c r="D67488"/>
    </row>
    <row r="67489" spans="4:4">
      <c r="D67489"/>
    </row>
    <row r="67490" spans="4:4">
      <c r="D67490"/>
    </row>
    <row r="67491" spans="4:4">
      <c r="D67491"/>
    </row>
    <row r="67492" spans="4:4">
      <c r="D67492"/>
    </row>
    <row r="67493" spans="4:4">
      <c r="D67493"/>
    </row>
    <row r="67494" spans="4:4">
      <c r="D67494"/>
    </row>
    <row r="67495" spans="4:4">
      <c r="D67495"/>
    </row>
    <row r="67496" spans="4:4">
      <c r="D67496"/>
    </row>
    <row r="67497" spans="4:4">
      <c r="D67497"/>
    </row>
    <row r="67498" spans="4:4">
      <c r="D67498"/>
    </row>
    <row r="67499" spans="4:4">
      <c r="D67499"/>
    </row>
    <row r="67500" spans="4:4">
      <c r="D67500"/>
    </row>
    <row r="67501" spans="4:4">
      <c r="D67501"/>
    </row>
    <row r="67502" spans="4:4">
      <c r="D67502"/>
    </row>
    <row r="67503" spans="4:4">
      <c r="D67503"/>
    </row>
    <row r="67504" spans="4:4">
      <c r="D67504"/>
    </row>
    <row r="67505" spans="4:4">
      <c r="D67505"/>
    </row>
    <row r="67506" spans="4:4">
      <c r="D67506"/>
    </row>
    <row r="67507" spans="4:4">
      <c r="D67507"/>
    </row>
    <row r="67508" spans="4:4">
      <c r="D67508"/>
    </row>
    <row r="67509" spans="4:4">
      <c r="D67509"/>
    </row>
    <row r="67510" spans="4:4">
      <c r="D67510"/>
    </row>
    <row r="67511" spans="4:4">
      <c r="D67511"/>
    </row>
    <row r="67512" spans="4:4">
      <c r="D67512"/>
    </row>
    <row r="67513" spans="4:4">
      <c r="D67513"/>
    </row>
    <row r="67514" spans="4:4">
      <c r="D67514"/>
    </row>
    <row r="67515" spans="4:4">
      <c r="D67515"/>
    </row>
    <row r="67516" spans="4:4">
      <c r="D67516"/>
    </row>
    <row r="67517" spans="4:4">
      <c r="D67517"/>
    </row>
    <row r="67518" spans="4:4">
      <c r="D67518"/>
    </row>
    <row r="67519" spans="4:4">
      <c r="D67519"/>
    </row>
    <row r="67520" spans="4:4">
      <c r="D67520"/>
    </row>
    <row r="67521" spans="4:4">
      <c r="D67521"/>
    </row>
    <row r="67522" spans="4:4">
      <c r="D67522"/>
    </row>
    <row r="67523" spans="4:4">
      <c r="D67523"/>
    </row>
    <row r="67524" spans="4:4">
      <c r="D67524"/>
    </row>
    <row r="67525" spans="4:4">
      <c r="D67525"/>
    </row>
    <row r="67526" spans="4:4">
      <c r="D67526"/>
    </row>
    <row r="67527" spans="4:4">
      <c r="D67527"/>
    </row>
    <row r="67528" spans="4:4">
      <c r="D67528"/>
    </row>
    <row r="67529" spans="4:4">
      <c r="D67529"/>
    </row>
    <row r="67530" spans="4:4">
      <c r="D67530"/>
    </row>
    <row r="67531" spans="4:4">
      <c r="D67531"/>
    </row>
    <row r="67532" spans="4:4">
      <c r="D67532"/>
    </row>
    <row r="67533" spans="4:4">
      <c r="D67533"/>
    </row>
    <row r="67534" spans="4:4">
      <c r="D67534"/>
    </row>
    <row r="67535" spans="4:4">
      <c r="D67535"/>
    </row>
    <row r="67536" spans="4:4">
      <c r="D67536"/>
    </row>
    <row r="67537" spans="4:4">
      <c r="D67537"/>
    </row>
    <row r="67538" spans="4:4">
      <c r="D67538"/>
    </row>
    <row r="67539" spans="4:4">
      <c r="D67539"/>
    </row>
    <row r="67540" spans="4:4">
      <c r="D67540"/>
    </row>
    <row r="67541" spans="4:4">
      <c r="D67541"/>
    </row>
    <row r="67542" spans="4:4">
      <c r="D67542"/>
    </row>
    <row r="67543" spans="4:4">
      <c r="D67543"/>
    </row>
    <row r="67544" spans="4:4">
      <c r="D67544"/>
    </row>
    <row r="67545" spans="4:4">
      <c r="D67545"/>
    </row>
    <row r="67546" spans="4:4">
      <c r="D67546"/>
    </row>
    <row r="67547" spans="4:4">
      <c r="D67547"/>
    </row>
    <row r="67548" spans="4:4">
      <c r="D67548"/>
    </row>
    <row r="67549" spans="4:4">
      <c r="D67549"/>
    </row>
    <row r="67550" spans="4:4">
      <c r="D67550"/>
    </row>
    <row r="67551" spans="4:4">
      <c r="D67551"/>
    </row>
    <row r="67552" spans="4:4">
      <c r="D67552"/>
    </row>
    <row r="67553" spans="4:4">
      <c r="D67553"/>
    </row>
    <row r="67554" spans="4:4">
      <c r="D67554"/>
    </row>
    <row r="67555" spans="4:4">
      <c r="D67555"/>
    </row>
    <row r="67556" spans="4:4">
      <c r="D67556"/>
    </row>
    <row r="67557" spans="4:4">
      <c r="D67557"/>
    </row>
    <row r="67558" spans="4:4">
      <c r="D67558"/>
    </row>
    <row r="67559" spans="4:4">
      <c r="D67559"/>
    </row>
    <row r="67560" spans="4:4">
      <c r="D67560"/>
    </row>
    <row r="67561" spans="4:4">
      <c r="D67561"/>
    </row>
    <row r="67562" spans="4:4">
      <c r="D67562"/>
    </row>
    <row r="67563" spans="4:4">
      <c r="D67563"/>
    </row>
    <row r="67564" spans="4:4">
      <c r="D67564"/>
    </row>
    <row r="67565" spans="4:4">
      <c r="D67565"/>
    </row>
    <row r="67566" spans="4:4">
      <c r="D67566"/>
    </row>
    <row r="67567" spans="4:4">
      <c r="D67567"/>
    </row>
    <row r="67568" spans="4:4">
      <c r="D67568"/>
    </row>
    <row r="67569" spans="4:4">
      <c r="D67569"/>
    </row>
    <row r="67570" spans="4:4">
      <c r="D67570"/>
    </row>
    <row r="67571" spans="4:4">
      <c r="D67571"/>
    </row>
    <row r="67572" spans="4:4">
      <c r="D67572"/>
    </row>
    <row r="67573" spans="4:4">
      <c r="D67573"/>
    </row>
    <row r="67574" spans="4:4">
      <c r="D67574"/>
    </row>
    <row r="67575" spans="4:4">
      <c r="D67575"/>
    </row>
    <row r="67576" spans="4:4">
      <c r="D67576"/>
    </row>
    <row r="67577" spans="4:4">
      <c r="D67577"/>
    </row>
    <row r="67578" spans="4:4">
      <c r="D67578"/>
    </row>
    <row r="67579" spans="4:4">
      <c r="D67579"/>
    </row>
    <row r="67580" spans="4:4">
      <c r="D67580"/>
    </row>
    <row r="67581" spans="4:4">
      <c r="D67581"/>
    </row>
    <row r="67582" spans="4:4">
      <c r="D67582"/>
    </row>
    <row r="67583" spans="4:4">
      <c r="D67583"/>
    </row>
    <row r="67584" spans="4:4">
      <c r="D67584"/>
    </row>
    <row r="67585" spans="4:4">
      <c r="D67585"/>
    </row>
    <row r="67586" spans="4:4">
      <c r="D67586"/>
    </row>
    <row r="67587" spans="4:4">
      <c r="D67587"/>
    </row>
    <row r="67588" spans="4:4">
      <c r="D67588"/>
    </row>
    <row r="67589" spans="4:4">
      <c r="D67589"/>
    </row>
    <row r="67590" spans="4:4">
      <c r="D67590"/>
    </row>
    <row r="67591" spans="4:4">
      <c r="D67591"/>
    </row>
    <row r="67592" spans="4:4">
      <c r="D67592"/>
    </row>
    <row r="67593" spans="4:4">
      <c r="D67593"/>
    </row>
    <row r="67594" spans="4:4">
      <c r="D67594"/>
    </row>
    <row r="67595" spans="4:4">
      <c r="D67595"/>
    </row>
    <row r="67596" spans="4:4">
      <c r="D67596"/>
    </row>
    <row r="67597" spans="4:4">
      <c r="D67597"/>
    </row>
    <row r="67598" spans="4:4">
      <c r="D67598"/>
    </row>
    <row r="67599" spans="4:4">
      <c r="D67599"/>
    </row>
    <row r="67600" spans="4:4">
      <c r="D67600"/>
    </row>
    <row r="67601" spans="4:4">
      <c r="D67601"/>
    </row>
    <row r="67602" spans="4:4">
      <c r="D67602"/>
    </row>
    <row r="67603" spans="4:4">
      <c r="D67603"/>
    </row>
    <row r="67604" spans="4:4">
      <c r="D67604"/>
    </row>
    <row r="67605" spans="4:4">
      <c r="D67605"/>
    </row>
    <row r="67606" spans="4:4">
      <c r="D67606"/>
    </row>
    <row r="67607" spans="4:4">
      <c r="D67607"/>
    </row>
    <row r="67608" spans="4:4">
      <c r="D67608"/>
    </row>
    <row r="67609" spans="4:4">
      <c r="D67609"/>
    </row>
    <row r="67610" spans="4:4">
      <c r="D67610"/>
    </row>
    <row r="67611" spans="4:4">
      <c r="D67611"/>
    </row>
    <row r="67612" spans="4:4">
      <c r="D67612"/>
    </row>
    <row r="67613" spans="4:4">
      <c r="D67613"/>
    </row>
    <row r="67614" spans="4:4">
      <c r="D67614"/>
    </row>
    <row r="67615" spans="4:4">
      <c r="D67615"/>
    </row>
    <row r="67616" spans="4:4">
      <c r="D67616"/>
    </row>
    <row r="67617" spans="4:4">
      <c r="D67617"/>
    </row>
    <row r="67618" spans="4:4">
      <c r="D67618"/>
    </row>
    <row r="67619" spans="4:4">
      <c r="D67619"/>
    </row>
    <row r="67620" spans="4:4">
      <c r="D67620"/>
    </row>
    <row r="67621" spans="4:4">
      <c r="D67621"/>
    </row>
    <row r="67622" spans="4:4">
      <c r="D67622"/>
    </row>
    <row r="67623" spans="4:4">
      <c r="D67623"/>
    </row>
    <row r="67624" spans="4:4">
      <c r="D67624"/>
    </row>
    <row r="67625" spans="4:4">
      <c r="D67625"/>
    </row>
    <row r="67626" spans="4:4">
      <c r="D67626"/>
    </row>
    <row r="67627" spans="4:4">
      <c r="D67627"/>
    </row>
    <row r="67628" spans="4:4">
      <c r="D67628"/>
    </row>
    <row r="67629" spans="4:4">
      <c r="D67629"/>
    </row>
    <row r="67630" spans="4:4">
      <c r="D67630"/>
    </row>
    <row r="67631" spans="4:4">
      <c r="D67631"/>
    </row>
    <row r="67632" spans="4:4">
      <c r="D67632"/>
    </row>
    <row r="67633" spans="4:4">
      <c r="D67633"/>
    </row>
    <row r="67634" spans="4:4">
      <c r="D67634"/>
    </row>
    <row r="67635" spans="4:4">
      <c r="D67635"/>
    </row>
    <row r="67636" spans="4:4">
      <c r="D67636"/>
    </row>
    <row r="67637" spans="4:4">
      <c r="D67637"/>
    </row>
    <row r="67638" spans="4:4">
      <c r="D67638"/>
    </row>
    <row r="67639" spans="4:4">
      <c r="D67639"/>
    </row>
    <row r="67640" spans="4:4">
      <c r="D67640"/>
    </row>
    <row r="67641" spans="4:4">
      <c r="D67641"/>
    </row>
    <row r="67642" spans="4:4">
      <c r="D67642"/>
    </row>
    <row r="67643" spans="4:4">
      <c r="D67643"/>
    </row>
    <row r="67644" spans="4:4">
      <c r="D67644"/>
    </row>
    <row r="67645" spans="4:4">
      <c r="D67645"/>
    </row>
    <row r="67646" spans="4:4">
      <c r="D67646"/>
    </row>
    <row r="67647" spans="4:4">
      <c r="D67647"/>
    </row>
    <row r="67648" spans="4:4">
      <c r="D67648"/>
    </row>
    <row r="67649" spans="4:4">
      <c r="D67649"/>
    </row>
    <row r="67650" spans="4:4">
      <c r="D67650"/>
    </row>
    <row r="67651" spans="4:4">
      <c r="D67651"/>
    </row>
    <row r="67652" spans="4:4">
      <c r="D67652"/>
    </row>
    <row r="67653" spans="4:4">
      <c r="D67653"/>
    </row>
    <row r="67654" spans="4:4">
      <c r="D67654"/>
    </row>
    <row r="67655" spans="4:4">
      <c r="D67655"/>
    </row>
    <row r="67656" spans="4:4">
      <c r="D67656"/>
    </row>
    <row r="67657" spans="4:4">
      <c r="D67657"/>
    </row>
    <row r="67658" spans="4:4">
      <c r="D67658"/>
    </row>
    <row r="67659" spans="4:4">
      <c r="D67659"/>
    </row>
    <row r="67660" spans="4:4">
      <c r="D67660"/>
    </row>
    <row r="67661" spans="4:4">
      <c r="D67661"/>
    </row>
    <row r="67662" spans="4:4">
      <c r="D67662"/>
    </row>
    <row r="67663" spans="4:4">
      <c r="D67663"/>
    </row>
    <row r="67664" spans="4:4">
      <c r="D67664"/>
    </row>
    <row r="67665" spans="4:4">
      <c r="D67665"/>
    </row>
    <row r="67666" spans="4:4">
      <c r="D67666"/>
    </row>
    <row r="67667" spans="4:4">
      <c r="D67667"/>
    </row>
    <row r="67668" spans="4:4">
      <c r="D67668"/>
    </row>
    <row r="67669" spans="4:4">
      <c r="D67669"/>
    </row>
    <row r="67670" spans="4:4">
      <c r="D67670"/>
    </row>
    <row r="67671" spans="4:4">
      <c r="D67671"/>
    </row>
    <row r="67672" spans="4:4">
      <c r="D67672"/>
    </row>
    <row r="67673" spans="4:4">
      <c r="D67673"/>
    </row>
    <row r="67674" spans="4:4">
      <c r="D67674"/>
    </row>
    <row r="67675" spans="4:4">
      <c r="D67675"/>
    </row>
    <row r="67676" spans="4:4">
      <c r="D67676"/>
    </row>
    <row r="67677" spans="4:4">
      <c r="D67677"/>
    </row>
    <row r="67678" spans="4:4">
      <c r="D67678"/>
    </row>
    <row r="67679" spans="4:4">
      <c r="D67679"/>
    </row>
    <row r="67680" spans="4:4">
      <c r="D67680"/>
    </row>
    <row r="67681" spans="4:4">
      <c r="D67681"/>
    </row>
    <row r="67682" spans="4:4">
      <c r="D67682"/>
    </row>
    <row r="67683" spans="4:4">
      <c r="D67683"/>
    </row>
    <row r="67684" spans="4:4">
      <c r="D67684"/>
    </row>
    <row r="67685" spans="4:4">
      <c r="D67685"/>
    </row>
    <row r="67686" spans="4:4">
      <c r="D67686"/>
    </row>
    <row r="67687" spans="4:4">
      <c r="D67687"/>
    </row>
    <row r="67688" spans="4:4">
      <c r="D67688"/>
    </row>
    <row r="67689" spans="4:4">
      <c r="D67689"/>
    </row>
    <row r="67690" spans="4:4">
      <c r="D67690"/>
    </row>
    <row r="67691" spans="4:4">
      <c r="D67691"/>
    </row>
    <row r="67692" spans="4:4">
      <c r="D67692"/>
    </row>
    <row r="67693" spans="4:4">
      <c r="D67693"/>
    </row>
    <row r="67694" spans="4:4">
      <c r="D67694"/>
    </row>
    <row r="67695" spans="4:4">
      <c r="D67695"/>
    </row>
    <row r="67696" spans="4:4">
      <c r="D67696"/>
    </row>
    <row r="67697" spans="4:4">
      <c r="D67697"/>
    </row>
    <row r="67698" spans="4:4">
      <c r="D67698"/>
    </row>
    <row r="67699" spans="4:4">
      <c r="D67699"/>
    </row>
    <row r="67700" spans="4:4">
      <c r="D67700"/>
    </row>
    <row r="67701" spans="4:4">
      <c r="D67701"/>
    </row>
    <row r="67702" spans="4:4">
      <c r="D67702"/>
    </row>
    <row r="67703" spans="4:4">
      <c r="D67703"/>
    </row>
    <row r="67704" spans="4:4">
      <c r="D67704"/>
    </row>
    <row r="67705" spans="4:4">
      <c r="D67705"/>
    </row>
    <row r="67706" spans="4:4">
      <c r="D67706"/>
    </row>
    <row r="67707" spans="4:4">
      <c r="D67707"/>
    </row>
    <row r="67708" spans="4:4">
      <c r="D67708"/>
    </row>
    <row r="67709" spans="4:4">
      <c r="D67709"/>
    </row>
    <row r="67710" spans="4:4">
      <c r="D67710"/>
    </row>
    <row r="67711" spans="4:4">
      <c r="D67711"/>
    </row>
    <row r="67712" spans="4:4">
      <c r="D67712"/>
    </row>
    <row r="67713" spans="4:4">
      <c r="D67713"/>
    </row>
    <row r="67714" spans="4:4">
      <c r="D67714"/>
    </row>
    <row r="67715" spans="4:4">
      <c r="D67715"/>
    </row>
    <row r="67716" spans="4:4">
      <c r="D67716"/>
    </row>
    <row r="67717" spans="4:4">
      <c r="D67717"/>
    </row>
    <row r="67718" spans="4:4">
      <c r="D67718"/>
    </row>
    <row r="67719" spans="4:4">
      <c r="D67719"/>
    </row>
    <row r="67720" spans="4:4">
      <c r="D67720"/>
    </row>
    <row r="67721" spans="4:4">
      <c r="D67721"/>
    </row>
    <row r="67722" spans="4:4">
      <c r="D67722"/>
    </row>
    <row r="67723" spans="4:4">
      <c r="D67723"/>
    </row>
    <row r="67724" spans="4:4">
      <c r="D67724"/>
    </row>
    <row r="67725" spans="4:4">
      <c r="D67725"/>
    </row>
    <row r="67726" spans="4:4">
      <c r="D67726"/>
    </row>
    <row r="67727" spans="4:4">
      <c r="D67727"/>
    </row>
    <row r="67728" spans="4:4">
      <c r="D67728"/>
    </row>
    <row r="67729" spans="4:4">
      <c r="D67729"/>
    </row>
    <row r="67730" spans="4:4">
      <c r="D67730"/>
    </row>
    <row r="67731" spans="4:4">
      <c r="D67731"/>
    </row>
    <row r="67732" spans="4:4">
      <c r="D67732"/>
    </row>
    <row r="67733" spans="4:4">
      <c r="D67733"/>
    </row>
    <row r="67734" spans="4:4">
      <c r="D67734"/>
    </row>
    <row r="67735" spans="4:4">
      <c r="D67735"/>
    </row>
    <row r="67736" spans="4:4">
      <c r="D67736"/>
    </row>
    <row r="67737" spans="4:4">
      <c r="D67737"/>
    </row>
    <row r="67738" spans="4:4">
      <c r="D67738"/>
    </row>
    <row r="67739" spans="4:4">
      <c r="D67739"/>
    </row>
    <row r="67740" spans="4:4">
      <c r="D67740"/>
    </row>
    <row r="67741" spans="4:4">
      <c r="D67741"/>
    </row>
    <row r="67742" spans="4:4">
      <c r="D67742"/>
    </row>
    <row r="67743" spans="4:4">
      <c r="D67743"/>
    </row>
    <row r="67744" spans="4:4">
      <c r="D67744"/>
    </row>
    <row r="67745" spans="4:4">
      <c r="D67745"/>
    </row>
    <row r="67746" spans="4:4">
      <c r="D67746"/>
    </row>
    <row r="67747" spans="4:4">
      <c r="D67747"/>
    </row>
    <row r="67748" spans="4:4">
      <c r="D67748"/>
    </row>
    <row r="67749" spans="4:4">
      <c r="D67749"/>
    </row>
    <row r="67750" spans="4:4">
      <c r="D67750"/>
    </row>
    <row r="67751" spans="4:4">
      <c r="D67751"/>
    </row>
    <row r="67752" spans="4:4">
      <c r="D67752"/>
    </row>
    <row r="67753" spans="4:4">
      <c r="D67753"/>
    </row>
    <row r="67754" spans="4:4">
      <c r="D67754"/>
    </row>
    <row r="67755" spans="4:4">
      <c r="D67755"/>
    </row>
    <row r="67756" spans="4:4">
      <c r="D67756"/>
    </row>
    <row r="67757" spans="4:4">
      <c r="D67757"/>
    </row>
    <row r="67758" spans="4:4">
      <c r="D67758"/>
    </row>
    <row r="67759" spans="4:4">
      <c r="D67759"/>
    </row>
    <row r="67760" spans="4:4">
      <c r="D67760"/>
    </row>
    <row r="67761" spans="4:4">
      <c r="D67761"/>
    </row>
    <row r="67762" spans="4:4">
      <c r="D67762"/>
    </row>
    <row r="67763" spans="4:4">
      <c r="D67763"/>
    </row>
    <row r="67764" spans="4:4">
      <c r="D67764"/>
    </row>
    <row r="67765" spans="4:4">
      <c r="D67765"/>
    </row>
    <row r="67766" spans="4:4">
      <c r="D67766"/>
    </row>
    <row r="67767" spans="4:4">
      <c r="D67767"/>
    </row>
    <row r="67768" spans="4:4">
      <c r="D67768"/>
    </row>
    <row r="67769" spans="4:4">
      <c r="D67769"/>
    </row>
    <row r="67770" spans="4:4">
      <c r="D67770"/>
    </row>
    <row r="67771" spans="4:4">
      <c r="D67771"/>
    </row>
    <row r="67772" spans="4:4">
      <c r="D67772"/>
    </row>
    <row r="67773" spans="4:4">
      <c r="D67773"/>
    </row>
    <row r="67774" spans="4:4">
      <c r="D67774"/>
    </row>
    <row r="67775" spans="4:4">
      <c r="D67775"/>
    </row>
    <row r="67776" spans="4:4">
      <c r="D67776"/>
    </row>
    <row r="67777" spans="4:4">
      <c r="D67777"/>
    </row>
    <row r="67778" spans="4:4">
      <c r="D67778"/>
    </row>
    <row r="67779" spans="4:4">
      <c r="D67779"/>
    </row>
    <row r="67780" spans="4:4">
      <c r="D67780"/>
    </row>
    <row r="67781" spans="4:4">
      <c r="D67781"/>
    </row>
    <row r="67782" spans="4:4">
      <c r="D67782"/>
    </row>
    <row r="67783" spans="4:4">
      <c r="D67783"/>
    </row>
    <row r="67784" spans="4:4">
      <c r="D67784"/>
    </row>
    <row r="67785" spans="4:4">
      <c r="D67785"/>
    </row>
    <row r="67786" spans="4:4">
      <c r="D67786"/>
    </row>
    <row r="67787" spans="4:4">
      <c r="D67787"/>
    </row>
    <row r="67788" spans="4:4">
      <c r="D67788"/>
    </row>
    <row r="67789" spans="4:4">
      <c r="D67789"/>
    </row>
    <row r="67790" spans="4:4">
      <c r="D67790"/>
    </row>
    <row r="67791" spans="4:4">
      <c r="D67791"/>
    </row>
    <row r="67792" spans="4:4">
      <c r="D67792"/>
    </row>
    <row r="67793" spans="4:4">
      <c r="D67793"/>
    </row>
    <row r="67794" spans="4:4">
      <c r="D67794"/>
    </row>
    <row r="67795" spans="4:4">
      <c r="D67795"/>
    </row>
    <row r="67796" spans="4:4">
      <c r="D67796"/>
    </row>
    <row r="67797" spans="4:4">
      <c r="D67797"/>
    </row>
    <row r="67798" spans="4:4">
      <c r="D67798"/>
    </row>
    <row r="67799" spans="4:4">
      <c r="D67799"/>
    </row>
    <row r="67800" spans="4:4">
      <c r="D67800"/>
    </row>
    <row r="67801" spans="4:4">
      <c r="D67801"/>
    </row>
    <row r="67802" spans="4:4">
      <c r="D67802"/>
    </row>
    <row r="67803" spans="4:4">
      <c r="D67803"/>
    </row>
    <row r="67804" spans="4:4">
      <c r="D67804"/>
    </row>
    <row r="67805" spans="4:4">
      <c r="D67805"/>
    </row>
    <row r="67806" spans="4:4">
      <c r="D67806"/>
    </row>
    <row r="67807" spans="4:4">
      <c r="D67807"/>
    </row>
    <row r="67808" spans="4:4">
      <c r="D67808"/>
    </row>
    <row r="67809" spans="4:4">
      <c r="D67809"/>
    </row>
    <row r="67810" spans="4:4">
      <c r="D67810"/>
    </row>
    <row r="67811" spans="4:4">
      <c r="D67811"/>
    </row>
    <row r="67812" spans="4:4">
      <c r="D67812"/>
    </row>
    <row r="67813" spans="4:4">
      <c r="D67813"/>
    </row>
    <row r="67814" spans="4:4">
      <c r="D67814"/>
    </row>
    <row r="67815" spans="4:4">
      <c r="D67815"/>
    </row>
    <row r="67816" spans="4:4">
      <c r="D67816"/>
    </row>
    <row r="67817" spans="4:4">
      <c r="D67817"/>
    </row>
    <row r="67818" spans="4:4">
      <c r="D67818"/>
    </row>
    <row r="67819" spans="4:4">
      <c r="D67819"/>
    </row>
    <row r="67820" spans="4:4">
      <c r="D67820"/>
    </row>
    <row r="67821" spans="4:4">
      <c r="D67821"/>
    </row>
    <row r="67822" spans="4:4">
      <c r="D67822"/>
    </row>
    <row r="67823" spans="4:4">
      <c r="D67823"/>
    </row>
    <row r="67824" spans="4:4">
      <c r="D67824"/>
    </row>
    <row r="67825" spans="4:4">
      <c r="D67825"/>
    </row>
    <row r="67826" spans="4:4">
      <c r="D67826"/>
    </row>
    <row r="67827" spans="4:4">
      <c r="D67827"/>
    </row>
    <row r="67828" spans="4:4">
      <c r="D67828"/>
    </row>
    <row r="67829" spans="4:4">
      <c r="D67829"/>
    </row>
    <row r="67830" spans="4:4">
      <c r="D67830"/>
    </row>
    <row r="67831" spans="4:4">
      <c r="D67831"/>
    </row>
    <row r="67832" spans="4:4">
      <c r="D67832"/>
    </row>
    <row r="67833" spans="4:4">
      <c r="D67833"/>
    </row>
    <row r="67834" spans="4:4">
      <c r="D67834"/>
    </row>
    <row r="67835" spans="4:4">
      <c r="D67835"/>
    </row>
    <row r="67836" spans="4:4">
      <c r="D67836"/>
    </row>
    <row r="67837" spans="4:4">
      <c r="D67837"/>
    </row>
    <row r="67838" spans="4:4">
      <c r="D67838"/>
    </row>
    <row r="67839" spans="4:4">
      <c r="D67839"/>
    </row>
    <row r="67840" spans="4:4">
      <c r="D67840"/>
    </row>
    <row r="67841" spans="4:4">
      <c r="D67841"/>
    </row>
    <row r="67842" spans="4:4">
      <c r="D67842"/>
    </row>
    <row r="67843" spans="4:4">
      <c r="D67843"/>
    </row>
    <row r="67844" spans="4:4">
      <c r="D67844"/>
    </row>
    <row r="67845" spans="4:4">
      <c r="D67845"/>
    </row>
    <row r="67846" spans="4:4">
      <c r="D67846"/>
    </row>
    <row r="67847" spans="4:4">
      <c r="D67847"/>
    </row>
    <row r="67848" spans="4:4">
      <c r="D67848"/>
    </row>
    <row r="67849" spans="4:4">
      <c r="D67849"/>
    </row>
    <row r="67850" spans="4:4">
      <c r="D67850"/>
    </row>
    <row r="67851" spans="4:4">
      <c r="D67851"/>
    </row>
    <row r="67852" spans="4:4">
      <c r="D67852"/>
    </row>
    <row r="67853" spans="4:4">
      <c r="D67853"/>
    </row>
    <row r="67854" spans="4:4">
      <c r="D67854"/>
    </row>
    <row r="67855" spans="4:4">
      <c r="D67855"/>
    </row>
    <row r="67856" spans="4:4">
      <c r="D67856"/>
    </row>
    <row r="67857" spans="4:4">
      <c r="D67857"/>
    </row>
    <row r="67858" spans="4:4">
      <c r="D67858"/>
    </row>
    <row r="67859" spans="4:4">
      <c r="D67859"/>
    </row>
    <row r="67860" spans="4:4">
      <c r="D67860"/>
    </row>
    <row r="67861" spans="4:4">
      <c r="D67861"/>
    </row>
    <row r="67862" spans="4:4">
      <c r="D67862"/>
    </row>
    <row r="67863" spans="4:4">
      <c r="D67863"/>
    </row>
    <row r="67864" spans="4:4">
      <c r="D67864"/>
    </row>
    <row r="67865" spans="4:4">
      <c r="D67865"/>
    </row>
    <row r="67866" spans="4:4">
      <c r="D67866"/>
    </row>
    <row r="67867" spans="4:4">
      <c r="D67867"/>
    </row>
    <row r="67868" spans="4:4">
      <c r="D67868"/>
    </row>
    <row r="67869" spans="4:4">
      <c r="D67869"/>
    </row>
    <row r="67870" spans="4:4">
      <c r="D67870"/>
    </row>
    <row r="67871" spans="4:4">
      <c r="D67871"/>
    </row>
    <row r="67872" spans="4:4">
      <c r="D67872"/>
    </row>
    <row r="67873" spans="4:4">
      <c r="D67873"/>
    </row>
    <row r="67874" spans="4:4">
      <c r="D67874"/>
    </row>
    <row r="67875" spans="4:4">
      <c r="D67875"/>
    </row>
    <row r="67876" spans="4:4">
      <c r="D67876"/>
    </row>
    <row r="67877" spans="4:4">
      <c r="D67877"/>
    </row>
    <row r="67878" spans="4:4">
      <c r="D67878"/>
    </row>
    <row r="67879" spans="4:4">
      <c r="D67879"/>
    </row>
    <row r="67880" spans="4:4">
      <c r="D67880"/>
    </row>
    <row r="67881" spans="4:4">
      <c r="D67881"/>
    </row>
    <row r="67882" spans="4:4">
      <c r="D67882"/>
    </row>
    <row r="67883" spans="4:4">
      <c r="D67883"/>
    </row>
    <row r="67884" spans="4:4">
      <c r="D67884"/>
    </row>
    <row r="67885" spans="4:4">
      <c r="D67885"/>
    </row>
    <row r="67886" spans="4:4">
      <c r="D67886"/>
    </row>
    <row r="67887" spans="4:4">
      <c r="D67887"/>
    </row>
    <row r="67888" spans="4:4">
      <c r="D67888"/>
    </row>
    <row r="67889" spans="4:4">
      <c r="D67889"/>
    </row>
    <row r="67890" spans="4:4">
      <c r="D67890"/>
    </row>
    <row r="67891" spans="4:4">
      <c r="D67891"/>
    </row>
    <row r="67892" spans="4:4">
      <c r="D67892"/>
    </row>
    <row r="67893" spans="4:4">
      <c r="D67893"/>
    </row>
    <row r="67894" spans="4:4">
      <c r="D67894"/>
    </row>
    <row r="67895" spans="4:4">
      <c r="D67895"/>
    </row>
    <row r="67896" spans="4:4">
      <c r="D67896"/>
    </row>
    <row r="67897" spans="4:4">
      <c r="D67897"/>
    </row>
    <row r="67898" spans="4:4">
      <c r="D67898"/>
    </row>
    <row r="67899" spans="4:4">
      <c r="D67899"/>
    </row>
    <row r="67900" spans="4:4">
      <c r="D67900"/>
    </row>
    <row r="67901" spans="4:4">
      <c r="D67901"/>
    </row>
    <row r="67902" spans="4:4">
      <c r="D67902"/>
    </row>
    <row r="67903" spans="4:4">
      <c r="D67903"/>
    </row>
    <row r="67904" spans="4:4">
      <c r="D67904"/>
    </row>
    <row r="67905" spans="4:4">
      <c r="D67905"/>
    </row>
    <row r="67906" spans="4:4">
      <c r="D67906"/>
    </row>
    <row r="67907" spans="4:4">
      <c r="D67907"/>
    </row>
    <row r="67908" spans="4:4">
      <c r="D67908"/>
    </row>
    <row r="67909" spans="4:4">
      <c r="D67909"/>
    </row>
    <row r="67910" spans="4:4">
      <c r="D67910"/>
    </row>
    <row r="67911" spans="4:4">
      <c r="D67911"/>
    </row>
    <row r="67912" spans="4:4">
      <c r="D67912"/>
    </row>
    <row r="67913" spans="4:4">
      <c r="D67913"/>
    </row>
    <row r="67914" spans="4:4">
      <c r="D67914"/>
    </row>
    <row r="67915" spans="4:4">
      <c r="D67915"/>
    </row>
    <row r="67916" spans="4:4">
      <c r="D67916"/>
    </row>
    <row r="67917" spans="4:4">
      <c r="D67917"/>
    </row>
    <row r="67918" spans="4:4">
      <c r="D67918"/>
    </row>
    <row r="67919" spans="4:4">
      <c r="D67919"/>
    </row>
    <row r="67920" spans="4:4">
      <c r="D67920"/>
    </row>
    <row r="67921" spans="4:4">
      <c r="D67921"/>
    </row>
    <row r="67922" spans="4:4">
      <c r="D67922"/>
    </row>
    <row r="67923" spans="4:4">
      <c r="D67923"/>
    </row>
    <row r="67924" spans="4:4">
      <c r="D67924"/>
    </row>
    <row r="67925" spans="4:4">
      <c r="D67925"/>
    </row>
    <row r="67926" spans="4:4">
      <c r="D67926"/>
    </row>
    <row r="67927" spans="4:4">
      <c r="D67927"/>
    </row>
    <row r="67928" spans="4:4">
      <c r="D67928"/>
    </row>
    <row r="67929" spans="4:4">
      <c r="D67929"/>
    </row>
    <row r="67930" spans="4:4">
      <c r="D67930"/>
    </row>
    <row r="67931" spans="4:4">
      <c r="D67931"/>
    </row>
    <row r="67932" spans="4:4">
      <c r="D67932"/>
    </row>
    <row r="67933" spans="4:4">
      <c r="D67933"/>
    </row>
    <row r="67934" spans="4:4">
      <c r="D67934"/>
    </row>
    <row r="67935" spans="4:4">
      <c r="D67935"/>
    </row>
    <row r="67936" spans="4:4">
      <c r="D67936"/>
    </row>
    <row r="67937" spans="4:4">
      <c r="D67937"/>
    </row>
    <row r="67938" spans="4:4">
      <c r="D67938"/>
    </row>
    <row r="67939" spans="4:4">
      <c r="D67939"/>
    </row>
    <row r="67940" spans="4:4">
      <c r="D67940"/>
    </row>
    <row r="67941" spans="4:4">
      <c r="D67941"/>
    </row>
    <row r="67942" spans="4:4">
      <c r="D67942"/>
    </row>
    <row r="67943" spans="4:4">
      <c r="D67943"/>
    </row>
    <row r="67944" spans="4:4">
      <c r="D67944"/>
    </row>
    <row r="67945" spans="4:4">
      <c r="D67945"/>
    </row>
    <row r="67946" spans="4:4">
      <c r="D67946"/>
    </row>
    <row r="67947" spans="4:4">
      <c r="D67947"/>
    </row>
    <row r="67948" spans="4:4">
      <c r="D67948"/>
    </row>
    <row r="67949" spans="4:4">
      <c r="D67949"/>
    </row>
    <row r="67950" spans="4:4">
      <c r="D67950"/>
    </row>
    <row r="67951" spans="4:4">
      <c r="D67951"/>
    </row>
    <row r="67952" spans="4:4">
      <c r="D67952"/>
    </row>
    <row r="67953" spans="4:4">
      <c r="D67953"/>
    </row>
    <row r="67954" spans="4:4">
      <c r="D67954"/>
    </row>
    <row r="67955" spans="4:4">
      <c r="D67955"/>
    </row>
    <row r="67956" spans="4:4">
      <c r="D67956"/>
    </row>
    <row r="67957" spans="4:4">
      <c r="D67957"/>
    </row>
    <row r="67958" spans="4:4">
      <c r="D67958"/>
    </row>
    <row r="67959" spans="4:4">
      <c r="D67959"/>
    </row>
    <row r="67960" spans="4:4">
      <c r="D67960"/>
    </row>
    <row r="67961" spans="4:4">
      <c r="D67961"/>
    </row>
    <row r="67962" spans="4:4">
      <c r="D67962"/>
    </row>
    <row r="67963" spans="4:4">
      <c r="D67963"/>
    </row>
    <row r="67964" spans="4:4">
      <c r="D67964"/>
    </row>
    <row r="67965" spans="4:4">
      <c r="D67965"/>
    </row>
    <row r="67966" spans="4:4">
      <c r="D67966"/>
    </row>
    <row r="67967" spans="4:4">
      <c r="D67967"/>
    </row>
    <row r="67968" spans="4:4">
      <c r="D67968"/>
    </row>
    <row r="67969" spans="4:4">
      <c r="D67969"/>
    </row>
    <row r="67970" spans="4:4">
      <c r="D67970"/>
    </row>
    <row r="67971" spans="4:4">
      <c r="D67971"/>
    </row>
    <row r="67972" spans="4:4">
      <c r="D67972"/>
    </row>
    <row r="67973" spans="4:4">
      <c r="D67973"/>
    </row>
    <row r="67974" spans="4:4">
      <c r="D67974"/>
    </row>
    <row r="67975" spans="4:4">
      <c r="D67975"/>
    </row>
    <row r="67976" spans="4:4">
      <c r="D67976"/>
    </row>
    <row r="67977" spans="4:4">
      <c r="D67977"/>
    </row>
    <row r="67978" spans="4:4">
      <c r="D67978"/>
    </row>
    <row r="67979" spans="4:4">
      <c r="D67979"/>
    </row>
    <row r="67980" spans="4:4">
      <c r="D67980"/>
    </row>
    <row r="67981" spans="4:4">
      <c r="D67981"/>
    </row>
    <row r="67982" spans="4:4">
      <c r="D67982"/>
    </row>
    <row r="67983" spans="4:4">
      <c r="D67983"/>
    </row>
    <row r="67984" spans="4:4">
      <c r="D67984"/>
    </row>
    <row r="67985" spans="4:4">
      <c r="D67985"/>
    </row>
    <row r="67986" spans="4:4">
      <c r="D67986"/>
    </row>
    <row r="67987" spans="4:4">
      <c r="D67987"/>
    </row>
    <row r="67988" spans="4:4">
      <c r="D67988"/>
    </row>
    <row r="67989" spans="4:4">
      <c r="D67989"/>
    </row>
    <row r="67990" spans="4:4">
      <c r="D67990"/>
    </row>
    <row r="67991" spans="4:4">
      <c r="D67991"/>
    </row>
    <row r="67992" spans="4:4">
      <c r="D67992"/>
    </row>
    <row r="67993" spans="4:4">
      <c r="D67993"/>
    </row>
    <row r="67994" spans="4:4">
      <c r="D67994"/>
    </row>
    <row r="67995" spans="4:4">
      <c r="D67995"/>
    </row>
    <row r="67996" spans="4:4">
      <c r="D67996"/>
    </row>
    <row r="67997" spans="4:4">
      <c r="D67997"/>
    </row>
    <row r="67998" spans="4:4">
      <c r="D67998"/>
    </row>
    <row r="67999" spans="4:4">
      <c r="D67999"/>
    </row>
    <row r="68000" spans="4:4">
      <c r="D68000"/>
    </row>
    <row r="68001" spans="4:4">
      <c r="D68001"/>
    </row>
    <row r="68002" spans="4:4">
      <c r="D68002"/>
    </row>
    <row r="68003" spans="4:4">
      <c r="D68003"/>
    </row>
    <row r="68004" spans="4:4">
      <c r="D68004"/>
    </row>
    <row r="68005" spans="4:4">
      <c r="D68005"/>
    </row>
    <row r="68006" spans="4:4">
      <c r="D68006"/>
    </row>
    <row r="68007" spans="4:4">
      <c r="D68007"/>
    </row>
    <row r="68008" spans="4:4">
      <c r="D68008"/>
    </row>
    <row r="68009" spans="4:4">
      <c r="D68009"/>
    </row>
    <row r="68010" spans="4:4">
      <c r="D68010"/>
    </row>
    <row r="68011" spans="4:4">
      <c r="D68011"/>
    </row>
    <row r="68012" spans="4:4">
      <c r="D68012"/>
    </row>
    <row r="68013" spans="4:4">
      <c r="D68013"/>
    </row>
    <row r="68014" spans="4:4">
      <c r="D68014"/>
    </row>
    <row r="68015" spans="4:4">
      <c r="D68015"/>
    </row>
    <row r="68016" spans="4:4">
      <c r="D68016"/>
    </row>
    <row r="68017" spans="4:4">
      <c r="D68017"/>
    </row>
    <row r="68018" spans="4:4">
      <c r="D68018"/>
    </row>
    <row r="68019" spans="4:4">
      <c r="D68019"/>
    </row>
    <row r="68020" spans="4:4">
      <c r="D68020"/>
    </row>
    <row r="68021" spans="4:4">
      <c r="D68021"/>
    </row>
    <row r="68022" spans="4:4">
      <c r="D68022"/>
    </row>
    <row r="68023" spans="4:4">
      <c r="D68023"/>
    </row>
    <row r="68024" spans="4:4">
      <c r="D68024"/>
    </row>
    <row r="68025" spans="4:4">
      <c r="D68025"/>
    </row>
    <row r="68026" spans="4:4">
      <c r="D68026"/>
    </row>
    <row r="68027" spans="4:4">
      <c r="D68027"/>
    </row>
    <row r="68028" spans="4:4">
      <c r="D68028"/>
    </row>
    <row r="68029" spans="4:4">
      <c r="D68029"/>
    </row>
    <row r="68030" spans="4:4">
      <c r="D68030"/>
    </row>
    <row r="68031" spans="4:4">
      <c r="D68031"/>
    </row>
    <row r="68032" spans="4:4">
      <c r="D68032"/>
    </row>
    <row r="68033" spans="4:4">
      <c r="D68033"/>
    </row>
    <row r="68034" spans="4:4">
      <c r="D68034"/>
    </row>
    <row r="68035" spans="4:4">
      <c r="D68035"/>
    </row>
    <row r="68036" spans="4:4">
      <c r="D68036"/>
    </row>
    <row r="68037" spans="4:4">
      <c r="D68037"/>
    </row>
    <row r="68038" spans="4:4">
      <c r="D68038"/>
    </row>
    <row r="68039" spans="4:4">
      <c r="D68039"/>
    </row>
    <row r="68040" spans="4:4">
      <c r="D68040"/>
    </row>
    <row r="68041" spans="4:4">
      <c r="D68041"/>
    </row>
    <row r="68042" spans="4:4">
      <c r="D68042"/>
    </row>
    <row r="68043" spans="4:4">
      <c r="D68043"/>
    </row>
    <row r="68044" spans="4:4">
      <c r="D68044"/>
    </row>
    <row r="68045" spans="4:4">
      <c r="D68045"/>
    </row>
    <row r="68046" spans="4:4">
      <c r="D68046"/>
    </row>
    <row r="68047" spans="4:4">
      <c r="D68047"/>
    </row>
    <row r="68048" spans="4:4">
      <c r="D68048"/>
    </row>
    <row r="68049" spans="4:4">
      <c r="D68049"/>
    </row>
    <row r="68050" spans="4:4">
      <c r="D68050"/>
    </row>
    <row r="68051" spans="4:4">
      <c r="D68051"/>
    </row>
    <row r="68052" spans="4:4">
      <c r="D68052"/>
    </row>
    <row r="68053" spans="4:4">
      <c r="D68053"/>
    </row>
    <row r="68054" spans="4:4">
      <c r="D68054"/>
    </row>
    <row r="68055" spans="4:4">
      <c r="D68055"/>
    </row>
    <row r="68056" spans="4:4">
      <c r="D68056"/>
    </row>
    <row r="68057" spans="4:4">
      <c r="D68057"/>
    </row>
    <row r="68058" spans="4:4">
      <c r="D68058"/>
    </row>
    <row r="68059" spans="4:4">
      <c r="D68059"/>
    </row>
    <row r="68060" spans="4:4">
      <c r="D68060"/>
    </row>
    <row r="68061" spans="4:4">
      <c r="D68061"/>
    </row>
    <row r="68062" spans="4:4">
      <c r="D68062"/>
    </row>
    <row r="68063" spans="4:4">
      <c r="D68063"/>
    </row>
    <row r="68064" spans="4:4">
      <c r="D68064"/>
    </row>
    <row r="68065" spans="4:4">
      <c r="D68065"/>
    </row>
    <row r="68066" spans="4:4">
      <c r="D68066"/>
    </row>
    <row r="68067" spans="4:4">
      <c r="D68067"/>
    </row>
    <row r="68068" spans="4:4">
      <c r="D68068"/>
    </row>
    <row r="68069" spans="4:4">
      <c r="D68069"/>
    </row>
    <row r="68070" spans="4:4">
      <c r="D68070"/>
    </row>
    <row r="68071" spans="4:4">
      <c r="D68071"/>
    </row>
    <row r="68072" spans="4:4">
      <c r="D68072"/>
    </row>
    <row r="68073" spans="4:4">
      <c r="D68073"/>
    </row>
    <row r="68074" spans="4:4">
      <c r="D68074"/>
    </row>
    <row r="68075" spans="4:4">
      <c r="D68075"/>
    </row>
    <row r="68076" spans="4:4">
      <c r="D68076"/>
    </row>
    <row r="68077" spans="4:4">
      <c r="D68077"/>
    </row>
    <row r="68078" spans="4:4">
      <c r="D68078"/>
    </row>
    <row r="68079" spans="4:4">
      <c r="D68079"/>
    </row>
    <row r="68080" spans="4:4">
      <c r="D68080"/>
    </row>
    <row r="68081" spans="4:4">
      <c r="D68081"/>
    </row>
    <row r="68082" spans="4:4">
      <c r="D68082"/>
    </row>
    <row r="68083" spans="4:4">
      <c r="D68083"/>
    </row>
    <row r="68084" spans="4:4">
      <c r="D68084"/>
    </row>
    <row r="68085" spans="4:4">
      <c r="D68085"/>
    </row>
    <row r="68086" spans="4:4">
      <c r="D68086"/>
    </row>
    <row r="68087" spans="4:4">
      <c r="D68087"/>
    </row>
    <row r="68088" spans="4:4">
      <c r="D68088"/>
    </row>
    <row r="68089" spans="4:4">
      <c r="D68089"/>
    </row>
    <row r="68090" spans="4:4">
      <c r="D68090"/>
    </row>
    <row r="68091" spans="4:4">
      <c r="D68091"/>
    </row>
    <row r="68092" spans="4:4">
      <c r="D68092"/>
    </row>
    <row r="68093" spans="4:4">
      <c r="D68093"/>
    </row>
    <row r="68094" spans="4:4">
      <c r="D68094"/>
    </row>
    <row r="68095" spans="4:4">
      <c r="D68095"/>
    </row>
    <row r="68096" spans="4:4">
      <c r="D68096"/>
    </row>
    <row r="68097" spans="4:4">
      <c r="D68097"/>
    </row>
    <row r="68098" spans="4:4">
      <c r="D68098"/>
    </row>
    <row r="68099" spans="4:4">
      <c r="D68099"/>
    </row>
    <row r="68100" spans="4:4">
      <c r="D68100"/>
    </row>
    <row r="68101" spans="4:4">
      <c r="D68101"/>
    </row>
    <row r="68102" spans="4:4">
      <c r="D68102"/>
    </row>
    <row r="68103" spans="4:4">
      <c r="D68103"/>
    </row>
    <row r="68104" spans="4:4">
      <c r="D68104"/>
    </row>
    <row r="68105" spans="4:4">
      <c r="D68105"/>
    </row>
    <row r="68106" spans="4:4">
      <c r="D68106"/>
    </row>
    <row r="68107" spans="4:4">
      <c r="D68107"/>
    </row>
    <row r="68108" spans="4:4">
      <c r="D68108"/>
    </row>
    <row r="68109" spans="4:4">
      <c r="D68109"/>
    </row>
    <row r="68110" spans="4:4">
      <c r="D68110"/>
    </row>
    <row r="68111" spans="4:4">
      <c r="D68111"/>
    </row>
    <row r="68112" spans="4:4">
      <c r="D68112"/>
    </row>
    <row r="68113" spans="4:4">
      <c r="D68113"/>
    </row>
    <row r="68114" spans="4:4">
      <c r="D68114"/>
    </row>
    <row r="68115" spans="4:4">
      <c r="D68115"/>
    </row>
    <row r="68116" spans="4:4">
      <c r="D68116"/>
    </row>
    <row r="68117" spans="4:4">
      <c r="D68117"/>
    </row>
    <row r="68118" spans="4:4">
      <c r="D68118"/>
    </row>
    <row r="68119" spans="4:4">
      <c r="D68119"/>
    </row>
    <row r="68120" spans="4:4">
      <c r="D68120"/>
    </row>
    <row r="68121" spans="4:4">
      <c r="D68121"/>
    </row>
    <row r="68122" spans="4:4">
      <c r="D68122"/>
    </row>
    <row r="68123" spans="4:4">
      <c r="D68123"/>
    </row>
    <row r="68124" spans="4:4">
      <c r="D68124"/>
    </row>
    <row r="68125" spans="4:4">
      <c r="D68125"/>
    </row>
    <row r="68126" spans="4:4">
      <c r="D68126"/>
    </row>
    <row r="68127" spans="4:4">
      <c r="D68127"/>
    </row>
    <row r="68128" spans="4:4">
      <c r="D68128"/>
    </row>
    <row r="68129" spans="4:4">
      <c r="D68129"/>
    </row>
    <row r="68130" spans="4:4">
      <c r="D68130"/>
    </row>
    <row r="68131" spans="4:4">
      <c r="D68131"/>
    </row>
    <row r="68132" spans="4:4">
      <c r="D68132"/>
    </row>
    <row r="68133" spans="4:4">
      <c r="D68133"/>
    </row>
    <row r="68134" spans="4:4">
      <c r="D68134"/>
    </row>
    <row r="68135" spans="4:4">
      <c r="D68135"/>
    </row>
    <row r="68136" spans="4:4">
      <c r="D68136"/>
    </row>
    <row r="68137" spans="4:4">
      <c r="D68137"/>
    </row>
    <row r="68138" spans="4:4">
      <c r="D68138"/>
    </row>
    <row r="68139" spans="4:4">
      <c r="D68139"/>
    </row>
    <row r="68140" spans="4:4">
      <c r="D68140"/>
    </row>
    <row r="68141" spans="4:4">
      <c r="D68141"/>
    </row>
    <row r="68142" spans="4:4">
      <c r="D68142"/>
    </row>
    <row r="68143" spans="4:4">
      <c r="D68143"/>
    </row>
    <row r="68144" spans="4:4">
      <c r="D68144"/>
    </row>
    <row r="68145" spans="4:4">
      <c r="D68145"/>
    </row>
    <row r="68146" spans="4:4">
      <c r="D68146"/>
    </row>
    <row r="68147" spans="4:4">
      <c r="D68147"/>
    </row>
    <row r="68148" spans="4:4">
      <c r="D68148"/>
    </row>
    <row r="68149" spans="4:4">
      <c r="D68149"/>
    </row>
    <row r="68150" spans="4:4">
      <c r="D68150"/>
    </row>
    <row r="68151" spans="4:4">
      <c r="D68151"/>
    </row>
    <row r="68152" spans="4:4">
      <c r="D68152"/>
    </row>
    <row r="68153" spans="4:4">
      <c r="D68153"/>
    </row>
    <row r="68154" spans="4:4">
      <c r="D68154"/>
    </row>
    <row r="68155" spans="4:4">
      <c r="D68155"/>
    </row>
    <row r="68156" spans="4:4">
      <c r="D68156"/>
    </row>
    <row r="68157" spans="4:4">
      <c r="D68157"/>
    </row>
    <row r="68158" spans="4:4">
      <c r="D68158"/>
    </row>
    <row r="68159" spans="4:4">
      <c r="D68159"/>
    </row>
    <row r="68160" spans="4:4">
      <c r="D68160"/>
    </row>
    <row r="68161" spans="4:4">
      <c r="D68161"/>
    </row>
    <row r="68162" spans="4:4">
      <c r="D68162"/>
    </row>
    <row r="68163" spans="4:4">
      <c r="D68163"/>
    </row>
    <row r="68164" spans="4:4">
      <c r="D68164"/>
    </row>
    <row r="68165" spans="4:4">
      <c r="D68165"/>
    </row>
    <row r="68166" spans="4:4">
      <c r="D68166"/>
    </row>
    <row r="68167" spans="4:4">
      <c r="D68167"/>
    </row>
    <row r="68168" spans="4:4">
      <c r="D68168"/>
    </row>
    <row r="68169" spans="4:4">
      <c r="D68169"/>
    </row>
    <row r="68170" spans="4:4">
      <c r="D68170"/>
    </row>
    <row r="68171" spans="4:4">
      <c r="D68171"/>
    </row>
    <row r="68172" spans="4:4">
      <c r="D68172"/>
    </row>
    <row r="68173" spans="4:4">
      <c r="D68173"/>
    </row>
    <row r="68174" spans="4:4">
      <c r="D68174"/>
    </row>
    <row r="68175" spans="4:4">
      <c r="D68175"/>
    </row>
    <row r="68176" spans="4:4">
      <c r="D68176"/>
    </row>
    <row r="68177" spans="4:4">
      <c r="D68177"/>
    </row>
    <row r="68178" spans="4:4">
      <c r="D68178"/>
    </row>
    <row r="68179" spans="4:4">
      <c r="D68179"/>
    </row>
    <row r="68180" spans="4:4">
      <c r="D68180"/>
    </row>
    <row r="68181" spans="4:4">
      <c r="D68181"/>
    </row>
    <row r="68182" spans="4:4">
      <c r="D68182"/>
    </row>
    <row r="68183" spans="4:4">
      <c r="D68183"/>
    </row>
    <row r="68184" spans="4:4">
      <c r="D68184"/>
    </row>
    <row r="68185" spans="4:4">
      <c r="D68185"/>
    </row>
    <row r="68186" spans="4:4">
      <c r="D68186"/>
    </row>
    <row r="68187" spans="4:4">
      <c r="D68187"/>
    </row>
    <row r="68188" spans="4:4">
      <c r="D68188"/>
    </row>
    <row r="68189" spans="4:4">
      <c r="D68189"/>
    </row>
    <row r="68190" spans="4:4">
      <c r="D68190"/>
    </row>
    <row r="68191" spans="4:4">
      <c r="D68191"/>
    </row>
    <row r="68192" spans="4:4">
      <c r="D68192"/>
    </row>
    <row r="68193" spans="4:4">
      <c r="D68193"/>
    </row>
    <row r="68194" spans="4:4">
      <c r="D68194"/>
    </row>
    <row r="68195" spans="4:4">
      <c r="D68195"/>
    </row>
    <row r="68196" spans="4:4">
      <c r="D68196"/>
    </row>
    <row r="68197" spans="4:4">
      <c r="D68197"/>
    </row>
    <row r="68198" spans="4:4">
      <c r="D68198"/>
    </row>
    <row r="68199" spans="4:4">
      <c r="D68199"/>
    </row>
    <row r="68200" spans="4:4">
      <c r="D68200"/>
    </row>
    <row r="68201" spans="4:4">
      <c r="D68201"/>
    </row>
    <row r="68202" spans="4:4">
      <c r="D68202"/>
    </row>
    <row r="68203" spans="4:4">
      <c r="D68203"/>
    </row>
    <row r="68204" spans="4:4">
      <c r="D68204"/>
    </row>
    <row r="68205" spans="4:4">
      <c r="D68205"/>
    </row>
    <row r="68206" spans="4:4">
      <c r="D68206"/>
    </row>
    <row r="68207" spans="4:4">
      <c r="D68207"/>
    </row>
    <row r="68208" spans="4:4">
      <c r="D68208"/>
    </row>
    <row r="68209" spans="4:4">
      <c r="D68209"/>
    </row>
    <row r="68210" spans="4:4">
      <c r="D68210"/>
    </row>
    <row r="68211" spans="4:4">
      <c r="D68211"/>
    </row>
    <row r="68212" spans="4:4">
      <c r="D68212"/>
    </row>
    <row r="68213" spans="4:4">
      <c r="D68213"/>
    </row>
    <row r="68214" spans="4:4">
      <c r="D68214"/>
    </row>
    <row r="68215" spans="4:4">
      <c r="D68215"/>
    </row>
    <row r="68216" spans="4:4">
      <c r="D68216"/>
    </row>
    <row r="68217" spans="4:4">
      <c r="D68217"/>
    </row>
    <row r="68218" spans="4:4">
      <c r="D68218"/>
    </row>
    <row r="68219" spans="4:4">
      <c r="D68219"/>
    </row>
    <row r="68220" spans="4:4">
      <c r="D68220"/>
    </row>
    <row r="68221" spans="4:4">
      <c r="D68221"/>
    </row>
    <row r="68222" spans="4:4">
      <c r="D68222"/>
    </row>
    <row r="68223" spans="4:4">
      <c r="D68223"/>
    </row>
    <row r="68224" spans="4:4">
      <c r="D68224"/>
    </row>
    <row r="68225" spans="4:4">
      <c r="D68225"/>
    </row>
    <row r="68226" spans="4:4">
      <c r="D68226"/>
    </row>
    <row r="68227" spans="4:4">
      <c r="D68227"/>
    </row>
    <row r="68228" spans="4:4">
      <c r="D68228"/>
    </row>
    <row r="68229" spans="4:4">
      <c r="D68229"/>
    </row>
    <row r="68230" spans="4:4">
      <c r="D68230"/>
    </row>
    <row r="68231" spans="4:4">
      <c r="D68231"/>
    </row>
    <row r="68232" spans="4:4">
      <c r="D68232"/>
    </row>
    <row r="68233" spans="4:4">
      <c r="D68233"/>
    </row>
    <row r="68234" spans="4:4">
      <c r="D68234"/>
    </row>
    <row r="68235" spans="4:4">
      <c r="D68235"/>
    </row>
    <row r="68236" spans="4:4">
      <c r="D68236"/>
    </row>
    <row r="68237" spans="4:4">
      <c r="D68237"/>
    </row>
    <row r="68238" spans="4:4">
      <c r="D68238"/>
    </row>
    <row r="68239" spans="4:4">
      <c r="D68239"/>
    </row>
    <row r="68240" spans="4:4">
      <c r="D68240"/>
    </row>
    <row r="68241" spans="4:4">
      <c r="D68241"/>
    </row>
    <row r="68242" spans="4:4">
      <c r="D68242"/>
    </row>
    <row r="68243" spans="4:4">
      <c r="D68243"/>
    </row>
    <row r="68244" spans="4:4">
      <c r="D68244"/>
    </row>
    <row r="68245" spans="4:4">
      <c r="D68245"/>
    </row>
    <row r="68246" spans="4:4">
      <c r="D68246"/>
    </row>
    <row r="68247" spans="4:4">
      <c r="D68247"/>
    </row>
    <row r="68248" spans="4:4">
      <c r="D68248"/>
    </row>
    <row r="68249" spans="4:4">
      <c r="D68249"/>
    </row>
    <row r="68250" spans="4:4">
      <c r="D68250"/>
    </row>
    <row r="68251" spans="4:4">
      <c r="D68251"/>
    </row>
    <row r="68252" spans="4:4">
      <c r="D68252"/>
    </row>
    <row r="68253" spans="4:4">
      <c r="D68253"/>
    </row>
    <row r="68254" spans="4:4">
      <c r="D68254"/>
    </row>
    <row r="68255" spans="4:4">
      <c r="D68255"/>
    </row>
    <row r="68256" spans="4:4">
      <c r="D68256"/>
    </row>
    <row r="68257" spans="4:4">
      <c r="D68257"/>
    </row>
    <row r="68258" spans="4:4">
      <c r="D68258"/>
    </row>
    <row r="68259" spans="4:4">
      <c r="D68259"/>
    </row>
    <row r="68260" spans="4:4">
      <c r="D68260"/>
    </row>
    <row r="68261" spans="4:4">
      <c r="D68261"/>
    </row>
    <row r="68262" spans="4:4">
      <c r="D68262"/>
    </row>
    <row r="68263" spans="4:4">
      <c r="D68263"/>
    </row>
    <row r="68264" spans="4:4">
      <c r="D68264"/>
    </row>
    <row r="68265" spans="4:4">
      <c r="D68265"/>
    </row>
    <row r="68266" spans="4:4">
      <c r="D68266"/>
    </row>
    <row r="68267" spans="4:4">
      <c r="D68267"/>
    </row>
    <row r="68268" spans="4:4">
      <c r="D68268"/>
    </row>
    <row r="68269" spans="4:4">
      <c r="D68269"/>
    </row>
    <row r="68270" spans="4:4">
      <c r="D68270"/>
    </row>
    <row r="68271" spans="4:4">
      <c r="D68271"/>
    </row>
    <row r="68272" spans="4:4">
      <c r="D68272"/>
    </row>
    <row r="68273" spans="4:4">
      <c r="D68273"/>
    </row>
    <row r="68274" spans="4:4">
      <c r="D68274"/>
    </row>
    <row r="68275" spans="4:4">
      <c r="D68275"/>
    </row>
    <row r="68276" spans="4:4">
      <c r="D68276"/>
    </row>
    <row r="68277" spans="4:4">
      <c r="D68277"/>
    </row>
    <row r="68278" spans="4:4">
      <c r="D68278"/>
    </row>
    <row r="68279" spans="4:4">
      <c r="D68279"/>
    </row>
    <row r="68280" spans="4:4">
      <c r="D68280"/>
    </row>
    <row r="68281" spans="4:4">
      <c r="D68281"/>
    </row>
    <row r="68282" spans="4:4">
      <c r="D68282"/>
    </row>
    <row r="68283" spans="4:4">
      <c r="D68283"/>
    </row>
    <row r="68284" spans="4:4">
      <c r="D68284"/>
    </row>
    <row r="68285" spans="4:4">
      <c r="D68285"/>
    </row>
    <row r="68286" spans="4:4">
      <c r="D68286"/>
    </row>
    <row r="68287" spans="4:4">
      <c r="D68287"/>
    </row>
    <row r="68288" spans="4:4">
      <c r="D68288"/>
    </row>
    <row r="68289" spans="4:4">
      <c r="D68289"/>
    </row>
    <row r="68290" spans="4:4">
      <c r="D68290"/>
    </row>
    <row r="68291" spans="4:4">
      <c r="D68291"/>
    </row>
    <row r="68292" spans="4:4">
      <c r="D68292"/>
    </row>
    <row r="68293" spans="4:4">
      <c r="D68293"/>
    </row>
    <row r="68294" spans="4:4">
      <c r="D68294"/>
    </row>
    <row r="68295" spans="4:4">
      <c r="D68295"/>
    </row>
    <row r="68296" spans="4:4">
      <c r="D68296"/>
    </row>
    <row r="68297" spans="4:4">
      <c r="D68297"/>
    </row>
    <row r="68298" spans="4:4">
      <c r="D68298"/>
    </row>
    <row r="68299" spans="4:4">
      <c r="D68299"/>
    </row>
    <row r="68300" spans="4:4">
      <c r="D68300"/>
    </row>
    <row r="68301" spans="4:4">
      <c r="D68301"/>
    </row>
    <row r="68302" spans="4:4">
      <c r="D68302"/>
    </row>
    <row r="68303" spans="4:4">
      <c r="D68303"/>
    </row>
    <row r="68304" spans="4:4">
      <c r="D68304"/>
    </row>
    <row r="68305" spans="4:4">
      <c r="D68305"/>
    </row>
    <row r="68306" spans="4:4">
      <c r="D68306"/>
    </row>
    <row r="68307" spans="4:4">
      <c r="D68307"/>
    </row>
    <row r="68308" spans="4:4">
      <c r="D68308"/>
    </row>
    <row r="68309" spans="4:4">
      <c r="D68309"/>
    </row>
    <row r="68310" spans="4:4">
      <c r="D68310"/>
    </row>
    <row r="68311" spans="4:4">
      <c r="D68311"/>
    </row>
    <row r="68312" spans="4:4">
      <c r="D68312"/>
    </row>
    <row r="68313" spans="4:4">
      <c r="D68313"/>
    </row>
    <row r="68314" spans="4:4">
      <c r="D68314"/>
    </row>
    <row r="68315" spans="4:4">
      <c r="D68315"/>
    </row>
    <row r="68316" spans="4:4">
      <c r="D68316"/>
    </row>
    <row r="68317" spans="4:4">
      <c r="D68317"/>
    </row>
    <row r="68318" spans="4:4">
      <c r="D68318"/>
    </row>
    <row r="68319" spans="4:4">
      <c r="D68319"/>
    </row>
    <row r="68320" spans="4:4">
      <c r="D68320"/>
    </row>
    <row r="68321" spans="4:4">
      <c r="D68321"/>
    </row>
    <row r="68322" spans="4:4">
      <c r="D68322"/>
    </row>
    <row r="68323" spans="4:4">
      <c r="D68323"/>
    </row>
    <row r="68324" spans="4:4">
      <c r="D68324"/>
    </row>
    <row r="68325" spans="4:4">
      <c r="D68325"/>
    </row>
    <row r="68326" spans="4:4">
      <c r="D68326"/>
    </row>
    <row r="68327" spans="4:4">
      <c r="D68327"/>
    </row>
    <row r="68328" spans="4:4">
      <c r="D68328"/>
    </row>
    <row r="68329" spans="4:4">
      <c r="D68329"/>
    </row>
    <row r="68330" spans="4:4">
      <c r="D68330"/>
    </row>
    <row r="68331" spans="4:4">
      <c r="D68331"/>
    </row>
    <row r="68332" spans="4:4">
      <c r="D68332"/>
    </row>
    <row r="68333" spans="4:4">
      <c r="D68333"/>
    </row>
    <row r="68334" spans="4:4">
      <c r="D68334"/>
    </row>
    <row r="68335" spans="4:4">
      <c r="D68335"/>
    </row>
    <row r="68336" spans="4:4">
      <c r="D68336"/>
    </row>
    <row r="68337" spans="4:4">
      <c r="D68337"/>
    </row>
    <row r="68338" spans="4:4">
      <c r="D68338"/>
    </row>
    <row r="68339" spans="4:4">
      <c r="D68339"/>
    </row>
    <row r="68340" spans="4:4">
      <c r="D68340"/>
    </row>
    <row r="68341" spans="4:4">
      <c r="D68341"/>
    </row>
    <row r="68342" spans="4:4">
      <c r="D68342"/>
    </row>
    <row r="68343" spans="4:4">
      <c r="D68343"/>
    </row>
    <row r="68344" spans="4:4">
      <c r="D68344"/>
    </row>
    <row r="68345" spans="4:4">
      <c r="D68345"/>
    </row>
    <row r="68346" spans="4:4">
      <c r="D68346"/>
    </row>
    <row r="68347" spans="4:4">
      <c r="D68347"/>
    </row>
    <row r="68348" spans="4:4">
      <c r="D68348"/>
    </row>
    <row r="68349" spans="4:4">
      <c r="D68349"/>
    </row>
    <row r="68350" spans="4:4">
      <c r="D68350"/>
    </row>
    <row r="68351" spans="4:4">
      <c r="D68351"/>
    </row>
    <row r="68352" spans="4:4">
      <c r="D68352"/>
    </row>
    <row r="68353" spans="4:4">
      <c r="D68353"/>
    </row>
    <row r="68354" spans="4:4">
      <c r="D68354"/>
    </row>
    <row r="68355" spans="4:4">
      <c r="D68355"/>
    </row>
    <row r="68356" spans="4:4">
      <c r="D68356"/>
    </row>
    <row r="68357" spans="4:4">
      <c r="D68357"/>
    </row>
    <row r="68358" spans="4:4">
      <c r="D68358"/>
    </row>
    <row r="68359" spans="4:4">
      <c r="D68359"/>
    </row>
    <row r="68360" spans="4:4">
      <c r="D68360"/>
    </row>
    <row r="68361" spans="4:4">
      <c r="D68361"/>
    </row>
    <row r="68362" spans="4:4">
      <c r="D68362"/>
    </row>
    <row r="68363" spans="4:4">
      <c r="D68363"/>
    </row>
    <row r="68364" spans="4:4">
      <c r="D68364"/>
    </row>
    <row r="68365" spans="4:4">
      <c r="D68365"/>
    </row>
    <row r="68366" spans="4:4">
      <c r="D68366"/>
    </row>
    <row r="68367" spans="4:4">
      <c r="D68367"/>
    </row>
    <row r="68368" spans="4:4">
      <c r="D68368"/>
    </row>
    <row r="68369" spans="4:4">
      <c r="D68369"/>
    </row>
    <row r="68370" spans="4:4">
      <c r="D68370"/>
    </row>
    <row r="68371" spans="4:4">
      <c r="D68371"/>
    </row>
    <row r="68372" spans="4:4">
      <c r="D68372"/>
    </row>
    <row r="68373" spans="4:4">
      <c r="D68373"/>
    </row>
    <row r="68374" spans="4:4">
      <c r="D68374"/>
    </row>
    <row r="68375" spans="4:4">
      <c r="D68375"/>
    </row>
    <row r="68376" spans="4:4">
      <c r="D68376"/>
    </row>
    <row r="68377" spans="4:4">
      <c r="D68377"/>
    </row>
    <row r="68378" spans="4:4">
      <c r="D68378"/>
    </row>
    <row r="68379" spans="4:4">
      <c r="D68379"/>
    </row>
    <row r="68380" spans="4:4">
      <c r="D68380"/>
    </row>
    <row r="68381" spans="4:4">
      <c r="D68381"/>
    </row>
    <row r="68382" spans="4:4">
      <c r="D68382"/>
    </row>
    <row r="68383" spans="4:4">
      <c r="D68383"/>
    </row>
    <row r="68384" spans="4:4">
      <c r="D68384"/>
    </row>
    <row r="68385" spans="4:4">
      <c r="D68385"/>
    </row>
    <row r="68386" spans="4:4">
      <c r="D68386"/>
    </row>
    <row r="68387" spans="4:4">
      <c r="D68387"/>
    </row>
    <row r="68388" spans="4:4">
      <c r="D68388"/>
    </row>
    <row r="68389" spans="4:4">
      <c r="D68389"/>
    </row>
    <row r="68390" spans="4:4">
      <c r="D68390"/>
    </row>
    <row r="68391" spans="4:4">
      <c r="D68391"/>
    </row>
    <row r="68392" spans="4:4">
      <c r="D68392"/>
    </row>
    <row r="68393" spans="4:4">
      <c r="D68393"/>
    </row>
    <row r="68394" spans="4:4">
      <c r="D68394"/>
    </row>
    <row r="68395" spans="4:4">
      <c r="D68395"/>
    </row>
    <row r="68396" spans="4:4">
      <c r="D68396"/>
    </row>
    <row r="68397" spans="4:4">
      <c r="D68397"/>
    </row>
    <row r="68398" spans="4:4">
      <c r="D68398"/>
    </row>
    <row r="68399" spans="4:4">
      <c r="D68399"/>
    </row>
    <row r="68400" spans="4:4">
      <c r="D68400"/>
    </row>
    <row r="68401" spans="4:4">
      <c r="D68401"/>
    </row>
    <row r="68402" spans="4:4">
      <c r="D68402"/>
    </row>
    <row r="68403" spans="4:4">
      <c r="D68403"/>
    </row>
    <row r="68404" spans="4:4">
      <c r="D68404"/>
    </row>
    <row r="68405" spans="4:4">
      <c r="D68405"/>
    </row>
    <row r="68406" spans="4:4">
      <c r="D68406"/>
    </row>
    <row r="68407" spans="4:4">
      <c r="D68407"/>
    </row>
    <row r="68408" spans="4:4">
      <c r="D68408"/>
    </row>
    <row r="68409" spans="4:4">
      <c r="D68409"/>
    </row>
    <row r="68410" spans="4:4">
      <c r="D68410"/>
    </row>
    <row r="68411" spans="4:4">
      <c r="D68411"/>
    </row>
    <row r="68412" spans="4:4">
      <c r="D68412"/>
    </row>
    <row r="68413" spans="4:4">
      <c r="D68413"/>
    </row>
    <row r="68414" spans="4:4">
      <c r="D68414"/>
    </row>
    <row r="68415" spans="4:4">
      <c r="D68415"/>
    </row>
    <row r="68416" spans="4:4">
      <c r="D68416"/>
    </row>
    <row r="68417" spans="4:4">
      <c r="D68417"/>
    </row>
    <row r="68418" spans="4:4">
      <c r="D68418"/>
    </row>
    <row r="68419" spans="4:4">
      <c r="D68419"/>
    </row>
    <row r="68420" spans="4:4">
      <c r="D68420"/>
    </row>
    <row r="68421" spans="4:4">
      <c r="D68421"/>
    </row>
    <row r="68422" spans="4:4">
      <c r="D68422"/>
    </row>
    <row r="68423" spans="4:4">
      <c r="D68423"/>
    </row>
    <row r="68424" spans="4:4">
      <c r="D68424"/>
    </row>
    <row r="68425" spans="4:4">
      <c r="D68425"/>
    </row>
    <row r="68426" spans="4:4">
      <c r="D68426"/>
    </row>
    <row r="68427" spans="4:4">
      <c r="D68427"/>
    </row>
    <row r="68428" spans="4:4">
      <c r="D68428"/>
    </row>
    <row r="68429" spans="4:4">
      <c r="D68429"/>
    </row>
    <row r="68430" spans="4:4">
      <c r="D68430"/>
    </row>
    <row r="68431" spans="4:4">
      <c r="D68431"/>
    </row>
    <row r="68432" spans="4:4">
      <c r="D68432"/>
    </row>
    <row r="68433" spans="4:4">
      <c r="D68433"/>
    </row>
    <row r="68434" spans="4:4">
      <c r="D68434"/>
    </row>
    <row r="68435" spans="4:4">
      <c r="D68435"/>
    </row>
    <row r="68436" spans="4:4">
      <c r="D68436"/>
    </row>
    <row r="68437" spans="4:4">
      <c r="D68437"/>
    </row>
    <row r="68438" spans="4:4">
      <c r="D68438"/>
    </row>
    <row r="68439" spans="4:4">
      <c r="D68439"/>
    </row>
    <row r="68440" spans="4:4">
      <c r="D68440"/>
    </row>
    <row r="68441" spans="4:4">
      <c r="D68441"/>
    </row>
    <row r="68442" spans="4:4">
      <c r="D68442"/>
    </row>
    <row r="68443" spans="4:4">
      <c r="D68443"/>
    </row>
    <row r="68444" spans="4:4">
      <c r="D68444"/>
    </row>
    <row r="68445" spans="4:4">
      <c r="D68445"/>
    </row>
    <row r="68446" spans="4:4">
      <c r="D68446"/>
    </row>
    <row r="68447" spans="4:4">
      <c r="D68447"/>
    </row>
    <row r="68448" spans="4:4">
      <c r="D68448"/>
    </row>
    <row r="68449" spans="4:4">
      <c r="D68449"/>
    </row>
    <row r="68450" spans="4:4">
      <c r="D68450"/>
    </row>
    <row r="68451" spans="4:4">
      <c r="D68451"/>
    </row>
    <row r="68452" spans="4:4">
      <c r="D68452"/>
    </row>
    <row r="68453" spans="4:4">
      <c r="D68453"/>
    </row>
    <row r="68454" spans="4:4">
      <c r="D68454"/>
    </row>
    <row r="68455" spans="4:4">
      <c r="D68455"/>
    </row>
    <row r="68456" spans="4:4">
      <c r="D68456"/>
    </row>
    <row r="68457" spans="4:4">
      <c r="D68457"/>
    </row>
    <row r="68458" spans="4:4">
      <c r="D68458"/>
    </row>
    <row r="68459" spans="4:4">
      <c r="D68459"/>
    </row>
    <row r="68460" spans="4:4">
      <c r="D68460"/>
    </row>
    <row r="68461" spans="4:4">
      <c r="D68461"/>
    </row>
    <row r="68462" spans="4:4">
      <c r="D68462"/>
    </row>
    <row r="68463" spans="4:4">
      <c r="D68463"/>
    </row>
    <row r="68464" spans="4:4">
      <c r="D68464"/>
    </row>
    <row r="68465" spans="4:4">
      <c r="D68465"/>
    </row>
    <row r="68466" spans="4:4">
      <c r="D68466"/>
    </row>
    <row r="68467" spans="4:4">
      <c r="D68467"/>
    </row>
    <row r="68468" spans="4:4">
      <c r="D68468"/>
    </row>
    <row r="68469" spans="4:4">
      <c r="D68469"/>
    </row>
    <row r="68470" spans="4:4">
      <c r="D68470"/>
    </row>
    <row r="68471" spans="4:4">
      <c r="D68471"/>
    </row>
    <row r="68472" spans="4:4">
      <c r="D68472"/>
    </row>
    <row r="68473" spans="4:4">
      <c r="D68473"/>
    </row>
    <row r="68474" spans="4:4">
      <c r="D68474"/>
    </row>
    <row r="68475" spans="4:4">
      <c r="D68475"/>
    </row>
    <row r="68476" spans="4:4">
      <c r="D68476"/>
    </row>
    <row r="68477" spans="4:4">
      <c r="D68477"/>
    </row>
    <row r="68478" spans="4:4">
      <c r="D68478"/>
    </row>
    <row r="68479" spans="4:4">
      <c r="D68479"/>
    </row>
    <row r="68480" spans="4:4">
      <c r="D68480"/>
    </row>
    <row r="68481" spans="4:4">
      <c r="D68481"/>
    </row>
    <row r="68482" spans="4:4">
      <c r="D68482"/>
    </row>
    <row r="68483" spans="4:4">
      <c r="D68483"/>
    </row>
    <row r="68484" spans="4:4">
      <c r="D68484"/>
    </row>
    <row r="68485" spans="4:4">
      <c r="D68485"/>
    </row>
    <row r="68486" spans="4:4">
      <c r="D68486"/>
    </row>
    <row r="68487" spans="4:4">
      <c r="D68487"/>
    </row>
    <row r="68488" spans="4:4">
      <c r="D68488"/>
    </row>
    <row r="68489" spans="4:4">
      <c r="D68489"/>
    </row>
    <row r="68490" spans="4:4">
      <c r="D68490"/>
    </row>
    <row r="68491" spans="4:4">
      <c r="D68491"/>
    </row>
    <row r="68492" spans="4:4">
      <c r="D68492"/>
    </row>
    <row r="68493" spans="4:4">
      <c r="D68493"/>
    </row>
    <row r="68494" spans="4:4">
      <c r="D68494"/>
    </row>
    <row r="68495" spans="4:4">
      <c r="D68495"/>
    </row>
    <row r="68496" spans="4:4">
      <c r="D68496"/>
    </row>
    <row r="68497" spans="4:4">
      <c r="D68497"/>
    </row>
    <row r="68498" spans="4:4">
      <c r="D68498"/>
    </row>
    <row r="68499" spans="4:4">
      <c r="D68499"/>
    </row>
    <row r="68500" spans="4:4">
      <c r="D68500"/>
    </row>
    <row r="68501" spans="4:4">
      <c r="D68501"/>
    </row>
    <row r="68502" spans="4:4">
      <c r="D68502"/>
    </row>
    <row r="68503" spans="4:4">
      <c r="D68503"/>
    </row>
    <row r="68504" spans="4:4">
      <c r="D68504"/>
    </row>
    <row r="68505" spans="4:4">
      <c r="D68505"/>
    </row>
    <row r="68506" spans="4:4">
      <c r="D68506"/>
    </row>
    <row r="68507" spans="4:4">
      <c r="D68507"/>
    </row>
    <row r="68508" spans="4:4">
      <c r="D68508"/>
    </row>
    <row r="68509" spans="4:4">
      <c r="D68509"/>
    </row>
    <row r="68510" spans="4:4">
      <c r="D68510"/>
    </row>
    <row r="68511" spans="4:4">
      <c r="D68511"/>
    </row>
    <row r="68512" spans="4:4">
      <c r="D68512"/>
    </row>
    <row r="68513" spans="4:4">
      <c r="D68513"/>
    </row>
    <row r="68514" spans="4:4">
      <c r="D68514"/>
    </row>
    <row r="68515" spans="4:4">
      <c r="D68515"/>
    </row>
    <row r="68516" spans="4:4">
      <c r="D68516"/>
    </row>
    <row r="68517" spans="4:4">
      <c r="D68517"/>
    </row>
    <row r="68518" spans="4:4">
      <c r="D68518"/>
    </row>
    <row r="68519" spans="4:4">
      <c r="D68519"/>
    </row>
    <row r="68520" spans="4:4">
      <c r="D68520"/>
    </row>
    <row r="68521" spans="4:4">
      <c r="D68521"/>
    </row>
    <row r="68522" spans="4:4">
      <c r="D68522"/>
    </row>
    <row r="68523" spans="4:4">
      <c r="D68523"/>
    </row>
    <row r="68524" spans="4:4">
      <c r="D68524"/>
    </row>
    <row r="68525" spans="4:4">
      <c r="D68525"/>
    </row>
    <row r="68526" spans="4:4">
      <c r="D68526"/>
    </row>
    <row r="68527" spans="4:4">
      <c r="D68527"/>
    </row>
    <row r="68528" spans="4:4">
      <c r="D68528"/>
    </row>
    <row r="68529" spans="4:4">
      <c r="D68529"/>
    </row>
    <row r="68530" spans="4:4">
      <c r="D68530"/>
    </row>
    <row r="68531" spans="4:4">
      <c r="D68531"/>
    </row>
    <row r="68532" spans="4:4">
      <c r="D68532"/>
    </row>
    <row r="68533" spans="4:4">
      <c r="D68533"/>
    </row>
    <row r="68534" spans="4:4">
      <c r="D68534"/>
    </row>
    <row r="68535" spans="4:4">
      <c r="D68535"/>
    </row>
    <row r="68536" spans="4:4">
      <c r="D68536"/>
    </row>
    <row r="68537" spans="4:4">
      <c r="D68537"/>
    </row>
    <row r="68538" spans="4:4">
      <c r="D68538"/>
    </row>
    <row r="68539" spans="4:4">
      <c r="D68539"/>
    </row>
    <row r="68540" spans="4:4">
      <c r="D68540"/>
    </row>
    <row r="68541" spans="4:4">
      <c r="D68541"/>
    </row>
    <row r="68542" spans="4:4">
      <c r="D68542"/>
    </row>
    <row r="68543" spans="4:4">
      <c r="D68543"/>
    </row>
    <row r="68544" spans="4:4">
      <c r="D68544"/>
    </row>
    <row r="68545" spans="4:4">
      <c r="D68545"/>
    </row>
    <row r="68546" spans="4:4">
      <c r="D68546"/>
    </row>
    <row r="68547" spans="4:4">
      <c r="D68547"/>
    </row>
    <row r="68548" spans="4:4">
      <c r="D68548"/>
    </row>
    <row r="68549" spans="4:4">
      <c r="D68549"/>
    </row>
    <row r="68550" spans="4:4">
      <c r="D68550"/>
    </row>
    <row r="68551" spans="4:4">
      <c r="D68551"/>
    </row>
    <row r="68552" spans="4:4">
      <c r="D68552"/>
    </row>
    <row r="68553" spans="4:4">
      <c r="D68553"/>
    </row>
    <row r="68554" spans="4:4">
      <c r="D68554"/>
    </row>
    <row r="68555" spans="4:4">
      <c r="D68555"/>
    </row>
    <row r="68556" spans="4:4">
      <c r="D68556"/>
    </row>
    <row r="68557" spans="4:4">
      <c r="D68557"/>
    </row>
    <row r="68558" spans="4:4">
      <c r="D68558"/>
    </row>
    <row r="68559" spans="4:4">
      <c r="D68559"/>
    </row>
    <row r="68560" spans="4:4">
      <c r="D68560"/>
    </row>
    <row r="68561" spans="4:4">
      <c r="D68561"/>
    </row>
    <row r="68562" spans="4:4">
      <c r="D68562"/>
    </row>
    <row r="68563" spans="4:4">
      <c r="D68563"/>
    </row>
    <row r="68564" spans="4:4">
      <c r="D68564"/>
    </row>
    <row r="68565" spans="4:4">
      <c r="D68565"/>
    </row>
    <row r="68566" spans="4:4">
      <c r="D68566"/>
    </row>
    <row r="68567" spans="4:4">
      <c r="D68567"/>
    </row>
    <row r="68568" spans="4:4">
      <c r="D68568"/>
    </row>
    <row r="68569" spans="4:4">
      <c r="D68569"/>
    </row>
    <row r="68570" spans="4:4">
      <c r="D68570"/>
    </row>
    <row r="68571" spans="4:4">
      <c r="D68571"/>
    </row>
    <row r="68572" spans="4:4">
      <c r="D68572"/>
    </row>
    <row r="68573" spans="4:4">
      <c r="D68573"/>
    </row>
    <row r="68574" spans="4:4">
      <c r="D68574"/>
    </row>
    <row r="68575" spans="4:4">
      <c r="D68575"/>
    </row>
    <row r="68576" spans="4:4">
      <c r="D68576"/>
    </row>
    <row r="68577" spans="4:4">
      <c r="D68577"/>
    </row>
    <row r="68578" spans="4:4">
      <c r="D68578"/>
    </row>
    <row r="68579" spans="4:4">
      <c r="D68579"/>
    </row>
    <row r="68580" spans="4:4">
      <c r="D68580"/>
    </row>
    <row r="68581" spans="4:4">
      <c r="D68581"/>
    </row>
    <row r="68582" spans="4:4">
      <c r="D68582"/>
    </row>
    <row r="68583" spans="4:4">
      <c r="D68583"/>
    </row>
    <row r="68584" spans="4:4">
      <c r="D68584"/>
    </row>
    <row r="68585" spans="4:4">
      <c r="D68585"/>
    </row>
    <row r="68586" spans="4:4">
      <c r="D68586"/>
    </row>
    <row r="68587" spans="4:4">
      <c r="D68587"/>
    </row>
    <row r="68588" spans="4:4">
      <c r="D68588"/>
    </row>
    <row r="68589" spans="4:4">
      <c r="D68589"/>
    </row>
    <row r="68590" spans="4:4">
      <c r="D68590"/>
    </row>
    <row r="68591" spans="4:4">
      <c r="D68591"/>
    </row>
    <row r="68592" spans="4:4">
      <c r="D68592"/>
    </row>
    <row r="68593" spans="4:4">
      <c r="D68593"/>
    </row>
    <row r="68594" spans="4:4">
      <c r="D68594"/>
    </row>
    <row r="68595" spans="4:4">
      <c r="D68595"/>
    </row>
    <row r="68596" spans="4:4">
      <c r="D68596"/>
    </row>
    <row r="68597" spans="4:4">
      <c r="D68597"/>
    </row>
    <row r="68598" spans="4:4">
      <c r="D68598"/>
    </row>
    <row r="68599" spans="4:4">
      <c r="D68599"/>
    </row>
    <row r="68600" spans="4:4">
      <c r="D68600"/>
    </row>
    <row r="68601" spans="4:4">
      <c r="D68601"/>
    </row>
    <row r="68602" spans="4:4">
      <c r="D68602"/>
    </row>
    <row r="68603" spans="4:4">
      <c r="D68603"/>
    </row>
    <row r="68604" spans="4:4">
      <c r="D68604"/>
    </row>
    <row r="68605" spans="4:4">
      <c r="D68605"/>
    </row>
    <row r="68606" spans="4:4">
      <c r="D68606"/>
    </row>
    <row r="68607" spans="4:4">
      <c r="D68607"/>
    </row>
    <row r="68608" spans="4:4">
      <c r="D68608"/>
    </row>
    <row r="68609" spans="4:4">
      <c r="D68609"/>
    </row>
    <row r="68610" spans="4:4">
      <c r="D68610"/>
    </row>
    <row r="68611" spans="4:4">
      <c r="D68611"/>
    </row>
    <row r="68612" spans="4:4">
      <c r="D68612"/>
    </row>
    <row r="68613" spans="4:4">
      <c r="D68613"/>
    </row>
    <row r="68614" spans="4:4">
      <c r="D68614"/>
    </row>
    <row r="68615" spans="4:4">
      <c r="D68615"/>
    </row>
    <row r="68616" spans="4:4">
      <c r="D68616"/>
    </row>
    <row r="68617" spans="4:4">
      <c r="D68617"/>
    </row>
    <row r="68618" spans="4:4">
      <c r="D68618"/>
    </row>
    <row r="68619" spans="4:4">
      <c r="D68619"/>
    </row>
    <row r="68620" spans="4:4">
      <c r="D68620"/>
    </row>
    <row r="68621" spans="4:4">
      <c r="D68621"/>
    </row>
    <row r="68622" spans="4:4">
      <c r="D68622"/>
    </row>
    <row r="68623" spans="4:4">
      <c r="D68623"/>
    </row>
    <row r="68624" spans="4:4">
      <c r="D68624"/>
    </row>
    <row r="68625" spans="4:4">
      <c r="D68625"/>
    </row>
    <row r="68626" spans="4:4">
      <c r="D68626"/>
    </row>
    <row r="68627" spans="4:4">
      <c r="D68627"/>
    </row>
    <row r="68628" spans="4:4">
      <c r="D68628"/>
    </row>
    <row r="68629" spans="4:4">
      <c r="D68629"/>
    </row>
    <row r="68630" spans="4:4">
      <c r="D68630"/>
    </row>
    <row r="68631" spans="4:4">
      <c r="D68631"/>
    </row>
    <row r="68632" spans="4:4">
      <c r="D68632"/>
    </row>
    <row r="68633" spans="4:4">
      <c r="D68633"/>
    </row>
    <row r="68634" spans="4:4">
      <c r="D68634"/>
    </row>
    <row r="68635" spans="4:4">
      <c r="D68635"/>
    </row>
    <row r="68636" spans="4:4">
      <c r="D68636"/>
    </row>
    <row r="68637" spans="4:4">
      <c r="D68637"/>
    </row>
    <row r="68638" spans="4:4">
      <c r="D68638"/>
    </row>
    <row r="68639" spans="4:4">
      <c r="D68639"/>
    </row>
    <row r="68640" spans="4:4">
      <c r="D68640"/>
    </row>
    <row r="68641" spans="4:4">
      <c r="D68641"/>
    </row>
    <row r="68642" spans="4:4">
      <c r="D68642"/>
    </row>
    <row r="68643" spans="4:4">
      <c r="D68643"/>
    </row>
    <row r="68644" spans="4:4">
      <c r="D68644"/>
    </row>
    <row r="68645" spans="4:4">
      <c r="D68645"/>
    </row>
    <row r="68646" spans="4:4">
      <c r="D68646"/>
    </row>
    <row r="68647" spans="4:4">
      <c r="D68647"/>
    </row>
    <row r="68648" spans="4:4">
      <c r="D68648"/>
    </row>
    <row r="68649" spans="4:4">
      <c r="D68649"/>
    </row>
    <row r="68650" spans="4:4">
      <c r="D68650"/>
    </row>
    <row r="68651" spans="4:4">
      <c r="D68651"/>
    </row>
    <row r="68652" spans="4:4">
      <c r="D68652"/>
    </row>
    <row r="68653" spans="4:4">
      <c r="D68653"/>
    </row>
    <row r="68654" spans="4:4">
      <c r="D68654"/>
    </row>
    <row r="68655" spans="4:4">
      <c r="D68655"/>
    </row>
    <row r="68656" spans="4:4">
      <c r="D68656"/>
    </row>
    <row r="68657" spans="4:4">
      <c r="D68657"/>
    </row>
    <row r="68658" spans="4:4">
      <c r="D68658"/>
    </row>
    <row r="68659" spans="4:4">
      <c r="D68659"/>
    </row>
    <row r="68660" spans="4:4">
      <c r="D68660"/>
    </row>
    <row r="68661" spans="4:4">
      <c r="D68661"/>
    </row>
    <row r="68662" spans="4:4">
      <c r="D68662"/>
    </row>
    <row r="68663" spans="4:4">
      <c r="D68663"/>
    </row>
    <row r="68664" spans="4:4">
      <c r="D68664"/>
    </row>
    <row r="68665" spans="4:4">
      <c r="D68665"/>
    </row>
    <row r="68666" spans="4:4">
      <c r="D68666"/>
    </row>
    <row r="68667" spans="4:4">
      <c r="D68667"/>
    </row>
    <row r="68668" spans="4:4">
      <c r="D68668"/>
    </row>
    <row r="68669" spans="4:4">
      <c r="D68669"/>
    </row>
    <row r="68670" spans="4:4">
      <c r="D68670"/>
    </row>
    <row r="68671" spans="4:4">
      <c r="D68671"/>
    </row>
    <row r="68672" spans="4:4">
      <c r="D68672"/>
    </row>
    <row r="68673" spans="4:4">
      <c r="D68673"/>
    </row>
    <row r="68674" spans="4:4">
      <c r="D68674"/>
    </row>
    <row r="68675" spans="4:4">
      <c r="D68675"/>
    </row>
    <row r="68676" spans="4:4">
      <c r="D68676"/>
    </row>
    <row r="68677" spans="4:4">
      <c r="D68677"/>
    </row>
    <row r="68678" spans="4:4">
      <c r="D68678"/>
    </row>
    <row r="68679" spans="4:4">
      <c r="D68679"/>
    </row>
    <row r="68680" spans="4:4">
      <c r="D68680"/>
    </row>
    <row r="68681" spans="4:4">
      <c r="D68681"/>
    </row>
    <row r="68682" spans="4:4">
      <c r="D68682"/>
    </row>
    <row r="68683" spans="4:4">
      <c r="D68683"/>
    </row>
    <row r="68684" spans="4:4">
      <c r="D68684"/>
    </row>
    <row r="68685" spans="4:4">
      <c r="D68685"/>
    </row>
    <row r="68686" spans="4:4">
      <c r="D68686"/>
    </row>
    <row r="68687" spans="4:4">
      <c r="D68687"/>
    </row>
    <row r="68688" spans="4:4">
      <c r="D68688"/>
    </row>
    <row r="68689" spans="4:4">
      <c r="D68689"/>
    </row>
    <row r="68690" spans="4:4">
      <c r="D68690"/>
    </row>
    <row r="68691" spans="4:4">
      <c r="D68691"/>
    </row>
    <row r="68692" spans="4:4">
      <c r="D68692"/>
    </row>
    <row r="68693" spans="4:4">
      <c r="D68693"/>
    </row>
    <row r="68694" spans="4:4">
      <c r="D68694"/>
    </row>
    <row r="68695" spans="4:4">
      <c r="D68695"/>
    </row>
    <row r="68696" spans="4:4">
      <c r="D68696"/>
    </row>
    <row r="68697" spans="4:4">
      <c r="D68697"/>
    </row>
    <row r="68698" spans="4:4">
      <c r="D68698"/>
    </row>
    <row r="68699" spans="4:4">
      <c r="D68699"/>
    </row>
    <row r="68700" spans="4:4">
      <c r="D68700"/>
    </row>
    <row r="68701" spans="4:4">
      <c r="D68701"/>
    </row>
    <row r="68702" spans="4:4">
      <c r="D68702"/>
    </row>
    <row r="68703" spans="4:4">
      <c r="D68703"/>
    </row>
    <row r="68704" spans="4:4">
      <c r="D68704"/>
    </row>
    <row r="68705" spans="4:4">
      <c r="D68705"/>
    </row>
    <row r="68706" spans="4:4">
      <c r="D68706"/>
    </row>
    <row r="68707" spans="4:4">
      <c r="D68707"/>
    </row>
    <row r="68708" spans="4:4">
      <c r="D68708"/>
    </row>
    <row r="68709" spans="4:4">
      <c r="D68709"/>
    </row>
    <row r="68710" spans="4:4">
      <c r="D68710"/>
    </row>
    <row r="68711" spans="4:4">
      <c r="D68711"/>
    </row>
    <row r="68712" spans="4:4">
      <c r="D68712"/>
    </row>
    <row r="68713" spans="4:4">
      <c r="D68713"/>
    </row>
    <row r="68714" spans="4:4">
      <c r="D68714"/>
    </row>
    <row r="68715" spans="4:4">
      <c r="D68715"/>
    </row>
    <row r="68716" spans="4:4">
      <c r="D68716"/>
    </row>
    <row r="68717" spans="4:4">
      <c r="D68717"/>
    </row>
    <row r="68718" spans="4:4">
      <c r="D68718"/>
    </row>
    <row r="68719" spans="4:4">
      <c r="D68719"/>
    </row>
    <row r="68720" spans="4:4">
      <c r="D68720"/>
    </row>
    <row r="68721" spans="4:4">
      <c r="D68721"/>
    </row>
    <row r="68722" spans="4:4">
      <c r="D68722"/>
    </row>
    <row r="68723" spans="4:4">
      <c r="D68723"/>
    </row>
    <row r="68724" spans="4:4">
      <c r="D68724"/>
    </row>
    <row r="68725" spans="4:4">
      <c r="D68725"/>
    </row>
    <row r="68726" spans="4:4">
      <c r="D68726"/>
    </row>
    <row r="68727" spans="4:4">
      <c r="D68727"/>
    </row>
    <row r="68728" spans="4:4">
      <c r="D68728"/>
    </row>
    <row r="68729" spans="4:4">
      <c r="D68729"/>
    </row>
    <row r="68730" spans="4:4">
      <c r="D68730"/>
    </row>
    <row r="68731" spans="4:4">
      <c r="D68731"/>
    </row>
    <row r="68732" spans="4:4">
      <c r="D68732"/>
    </row>
    <row r="68733" spans="4:4">
      <c r="D68733"/>
    </row>
    <row r="68734" spans="4:4">
      <c r="D68734"/>
    </row>
    <row r="68735" spans="4:4">
      <c r="D68735"/>
    </row>
    <row r="68736" spans="4:4">
      <c r="D68736"/>
    </row>
    <row r="68737" spans="4:4">
      <c r="D68737"/>
    </row>
    <row r="68738" spans="4:4">
      <c r="D68738"/>
    </row>
    <row r="68739" spans="4:4">
      <c r="D68739"/>
    </row>
    <row r="68740" spans="4:4">
      <c r="D68740"/>
    </row>
    <row r="68741" spans="4:4">
      <c r="D68741"/>
    </row>
    <row r="68742" spans="4:4">
      <c r="D68742"/>
    </row>
    <row r="68743" spans="4:4">
      <c r="D68743"/>
    </row>
    <row r="68744" spans="4:4">
      <c r="D68744"/>
    </row>
    <row r="68745" spans="4:4">
      <c r="D68745"/>
    </row>
    <row r="68746" spans="4:4">
      <c r="D68746"/>
    </row>
    <row r="68747" spans="4:4">
      <c r="D68747"/>
    </row>
    <row r="68748" spans="4:4">
      <c r="D68748"/>
    </row>
    <row r="68749" spans="4:4">
      <c r="D68749"/>
    </row>
    <row r="68750" spans="4:4">
      <c r="D68750"/>
    </row>
    <row r="68751" spans="4:4">
      <c r="D68751"/>
    </row>
    <row r="68752" spans="4:4">
      <c r="D68752"/>
    </row>
    <row r="68753" spans="4:4">
      <c r="D68753"/>
    </row>
    <row r="68754" spans="4:4">
      <c r="D68754"/>
    </row>
    <row r="68755" spans="4:4">
      <c r="D68755"/>
    </row>
    <row r="68756" spans="4:4">
      <c r="D68756"/>
    </row>
    <row r="68757" spans="4:4">
      <c r="D68757"/>
    </row>
    <row r="68758" spans="4:4">
      <c r="D68758"/>
    </row>
    <row r="68759" spans="4:4">
      <c r="D68759"/>
    </row>
    <row r="68760" spans="4:4">
      <c r="D68760"/>
    </row>
    <row r="68761" spans="4:4">
      <c r="D68761"/>
    </row>
    <row r="68762" spans="4:4">
      <c r="D68762"/>
    </row>
    <row r="68763" spans="4:4">
      <c r="D68763"/>
    </row>
    <row r="68764" spans="4:4">
      <c r="D68764"/>
    </row>
    <row r="68765" spans="4:4">
      <c r="D68765"/>
    </row>
    <row r="68766" spans="4:4">
      <c r="D68766"/>
    </row>
    <row r="68767" spans="4:4">
      <c r="D68767"/>
    </row>
    <row r="68768" spans="4:4">
      <c r="D68768"/>
    </row>
    <row r="68769" spans="4:4">
      <c r="D68769"/>
    </row>
    <row r="68770" spans="4:4">
      <c r="D68770"/>
    </row>
    <row r="68771" spans="4:4">
      <c r="D68771"/>
    </row>
    <row r="68772" spans="4:4">
      <c r="D68772"/>
    </row>
    <row r="68773" spans="4:4">
      <c r="D68773"/>
    </row>
    <row r="68774" spans="4:4">
      <c r="D68774"/>
    </row>
    <row r="68775" spans="4:4">
      <c r="D68775"/>
    </row>
    <row r="68776" spans="4:4">
      <c r="D68776"/>
    </row>
    <row r="68777" spans="4:4">
      <c r="D68777"/>
    </row>
    <row r="68778" spans="4:4">
      <c r="D68778"/>
    </row>
    <row r="68779" spans="4:4">
      <c r="D68779"/>
    </row>
    <row r="68780" spans="4:4">
      <c r="D68780"/>
    </row>
    <row r="68781" spans="4:4">
      <c r="D68781"/>
    </row>
    <row r="68782" spans="4:4">
      <c r="D68782"/>
    </row>
    <row r="68783" spans="4:4">
      <c r="D68783"/>
    </row>
    <row r="68784" spans="4:4">
      <c r="D68784"/>
    </row>
    <row r="68785" spans="4:4">
      <c r="D68785"/>
    </row>
    <row r="68786" spans="4:4">
      <c r="D68786"/>
    </row>
    <row r="68787" spans="4:4">
      <c r="D68787"/>
    </row>
    <row r="68788" spans="4:4">
      <c r="D68788"/>
    </row>
    <row r="68789" spans="4:4">
      <c r="D68789"/>
    </row>
    <row r="68790" spans="4:4">
      <c r="D68790"/>
    </row>
    <row r="68791" spans="4:4">
      <c r="D68791"/>
    </row>
    <row r="68792" spans="4:4">
      <c r="D68792"/>
    </row>
    <row r="68793" spans="4:4">
      <c r="D68793"/>
    </row>
    <row r="68794" spans="4:4">
      <c r="D68794"/>
    </row>
    <row r="68795" spans="4:4">
      <c r="D68795"/>
    </row>
    <row r="68796" spans="4:4">
      <c r="D68796"/>
    </row>
    <row r="68797" spans="4:4">
      <c r="D68797"/>
    </row>
    <row r="68798" spans="4:4">
      <c r="D68798"/>
    </row>
    <row r="68799" spans="4:4">
      <c r="D68799"/>
    </row>
    <row r="68800" spans="4:4">
      <c r="D68800"/>
    </row>
    <row r="68801" spans="4:4">
      <c r="D68801"/>
    </row>
    <row r="68802" spans="4:4">
      <c r="D68802"/>
    </row>
    <row r="68803" spans="4:4">
      <c r="D68803"/>
    </row>
    <row r="68804" spans="4:4">
      <c r="D68804"/>
    </row>
    <row r="68805" spans="4:4">
      <c r="D68805"/>
    </row>
    <row r="68806" spans="4:4">
      <c r="D68806"/>
    </row>
    <row r="68807" spans="4:4">
      <c r="D68807"/>
    </row>
    <row r="68808" spans="4:4">
      <c r="D68808"/>
    </row>
    <row r="68809" spans="4:4">
      <c r="D68809"/>
    </row>
    <row r="68810" spans="4:4">
      <c r="D68810"/>
    </row>
    <row r="68811" spans="4:4">
      <c r="D68811"/>
    </row>
    <row r="68812" spans="4:4">
      <c r="D68812"/>
    </row>
    <row r="68813" spans="4:4">
      <c r="D68813"/>
    </row>
    <row r="68814" spans="4:4">
      <c r="D68814"/>
    </row>
    <row r="68815" spans="4:4">
      <c r="D68815"/>
    </row>
    <row r="68816" spans="4:4">
      <c r="D68816"/>
    </row>
    <row r="68817" spans="4:4">
      <c r="D68817"/>
    </row>
    <row r="68818" spans="4:4">
      <c r="D68818"/>
    </row>
    <row r="68819" spans="4:4">
      <c r="D68819"/>
    </row>
    <row r="68820" spans="4:4">
      <c r="D68820"/>
    </row>
    <row r="68821" spans="4:4">
      <c r="D68821"/>
    </row>
    <row r="68822" spans="4:4">
      <c r="D68822"/>
    </row>
    <row r="68823" spans="4:4">
      <c r="D68823"/>
    </row>
    <row r="68824" spans="4:4">
      <c r="D68824"/>
    </row>
    <row r="68825" spans="4:4">
      <c r="D68825"/>
    </row>
    <row r="68826" spans="4:4">
      <c r="D68826"/>
    </row>
    <row r="68827" spans="4:4">
      <c r="D68827"/>
    </row>
    <row r="68828" spans="4:4">
      <c r="D68828"/>
    </row>
    <row r="68829" spans="4:4">
      <c r="D68829"/>
    </row>
    <row r="68830" spans="4:4">
      <c r="D68830"/>
    </row>
    <row r="68831" spans="4:4">
      <c r="D68831"/>
    </row>
    <row r="68832" spans="4:4">
      <c r="D68832"/>
    </row>
    <row r="68833" spans="4:4">
      <c r="D68833"/>
    </row>
    <row r="68834" spans="4:4">
      <c r="D68834"/>
    </row>
    <row r="68835" spans="4:4">
      <c r="D68835"/>
    </row>
    <row r="68836" spans="4:4">
      <c r="D68836"/>
    </row>
    <row r="68837" spans="4:4">
      <c r="D68837"/>
    </row>
    <row r="68838" spans="4:4">
      <c r="D68838"/>
    </row>
    <row r="68839" spans="4:4">
      <c r="D68839"/>
    </row>
    <row r="68840" spans="4:4">
      <c r="D68840"/>
    </row>
    <row r="68841" spans="4:4">
      <c r="D68841"/>
    </row>
    <row r="68842" spans="4:4">
      <c r="D68842"/>
    </row>
    <row r="68843" spans="4:4">
      <c r="D68843"/>
    </row>
    <row r="68844" spans="4:4">
      <c r="D68844"/>
    </row>
    <row r="68845" spans="4:4">
      <c r="D68845"/>
    </row>
    <row r="68846" spans="4:4">
      <c r="D68846"/>
    </row>
    <row r="68847" spans="4:4">
      <c r="D68847"/>
    </row>
    <row r="68848" spans="4:4">
      <c r="D68848"/>
    </row>
    <row r="68849" spans="4:4">
      <c r="D68849"/>
    </row>
    <row r="68850" spans="4:4">
      <c r="D68850"/>
    </row>
    <row r="68851" spans="4:4">
      <c r="D68851"/>
    </row>
    <row r="68852" spans="4:4">
      <c r="D68852"/>
    </row>
    <row r="68853" spans="4:4">
      <c r="D68853"/>
    </row>
    <row r="68854" spans="4:4">
      <c r="D68854"/>
    </row>
    <row r="68855" spans="4:4">
      <c r="D68855"/>
    </row>
    <row r="68856" spans="4:4">
      <c r="D68856"/>
    </row>
    <row r="68857" spans="4:4">
      <c r="D68857"/>
    </row>
    <row r="68858" spans="4:4">
      <c r="D68858"/>
    </row>
    <row r="68859" spans="4:4">
      <c r="D68859"/>
    </row>
    <row r="68860" spans="4:4">
      <c r="D68860"/>
    </row>
    <row r="68861" spans="4:4">
      <c r="D68861"/>
    </row>
    <row r="68862" spans="4:4">
      <c r="D68862"/>
    </row>
    <row r="68863" spans="4:4">
      <c r="D68863"/>
    </row>
    <row r="68864" spans="4:4">
      <c r="D68864"/>
    </row>
    <row r="68865" spans="4:4">
      <c r="D68865"/>
    </row>
    <row r="68866" spans="4:4">
      <c r="D68866"/>
    </row>
    <row r="68867" spans="4:4">
      <c r="D68867"/>
    </row>
    <row r="68868" spans="4:4">
      <c r="D68868"/>
    </row>
    <row r="68869" spans="4:4">
      <c r="D68869"/>
    </row>
    <row r="68870" spans="4:4">
      <c r="D68870"/>
    </row>
    <row r="68871" spans="4:4">
      <c r="D68871"/>
    </row>
    <row r="68872" spans="4:4">
      <c r="D68872"/>
    </row>
    <row r="68873" spans="4:4">
      <c r="D68873"/>
    </row>
    <row r="68874" spans="4:4">
      <c r="D68874"/>
    </row>
    <row r="68875" spans="4:4">
      <c r="D68875"/>
    </row>
    <row r="68876" spans="4:4">
      <c r="D68876"/>
    </row>
    <row r="68877" spans="4:4">
      <c r="D68877"/>
    </row>
    <row r="68878" spans="4:4">
      <c r="D68878"/>
    </row>
    <row r="68879" spans="4:4">
      <c r="D68879"/>
    </row>
    <row r="68880" spans="4:4">
      <c r="D68880"/>
    </row>
    <row r="68881" spans="4:4">
      <c r="D68881"/>
    </row>
    <row r="68882" spans="4:4">
      <c r="D68882"/>
    </row>
    <row r="68883" spans="4:4">
      <c r="D68883"/>
    </row>
    <row r="68884" spans="4:4">
      <c r="D68884"/>
    </row>
    <row r="68885" spans="4:4">
      <c r="D68885"/>
    </row>
    <row r="68886" spans="4:4">
      <c r="D68886"/>
    </row>
    <row r="68887" spans="4:4">
      <c r="D68887"/>
    </row>
    <row r="68888" spans="4:4">
      <c r="D68888"/>
    </row>
    <row r="68889" spans="4:4">
      <c r="D68889"/>
    </row>
    <row r="68890" spans="4:4">
      <c r="D68890"/>
    </row>
    <row r="68891" spans="4:4">
      <c r="D68891"/>
    </row>
    <row r="68892" spans="4:4">
      <c r="D68892"/>
    </row>
    <row r="68893" spans="4:4">
      <c r="D68893"/>
    </row>
    <row r="68894" spans="4:4">
      <c r="D68894"/>
    </row>
    <row r="68895" spans="4:4">
      <c r="D68895"/>
    </row>
    <row r="68896" spans="4:4">
      <c r="D68896"/>
    </row>
    <row r="68897" spans="4:4">
      <c r="D68897"/>
    </row>
    <row r="68898" spans="4:4">
      <c r="D68898"/>
    </row>
    <row r="68899" spans="4:4">
      <c r="D68899"/>
    </row>
    <row r="68900" spans="4:4">
      <c r="D68900"/>
    </row>
    <row r="68901" spans="4:4">
      <c r="D68901"/>
    </row>
    <row r="68902" spans="4:4">
      <c r="D68902"/>
    </row>
    <row r="68903" spans="4:4">
      <c r="D68903"/>
    </row>
    <row r="68904" spans="4:4">
      <c r="D68904"/>
    </row>
    <row r="68905" spans="4:4">
      <c r="D68905"/>
    </row>
    <row r="68906" spans="4:4">
      <c r="D68906"/>
    </row>
    <row r="68907" spans="4:4">
      <c r="D68907"/>
    </row>
    <row r="68908" spans="4:4">
      <c r="D68908"/>
    </row>
    <row r="68909" spans="4:4">
      <c r="D68909"/>
    </row>
    <row r="68910" spans="4:4">
      <c r="D68910"/>
    </row>
    <row r="68911" spans="4:4">
      <c r="D68911"/>
    </row>
    <row r="68912" spans="4:4">
      <c r="D68912"/>
    </row>
    <row r="68913" spans="4:4">
      <c r="D68913"/>
    </row>
    <row r="68914" spans="4:4">
      <c r="D68914"/>
    </row>
    <row r="68915" spans="4:4">
      <c r="D68915"/>
    </row>
    <row r="68916" spans="4:4">
      <c r="D68916"/>
    </row>
    <row r="68917" spans="4:4">
      <c r="D68917"/>
    </row>
    <row r="68918" spans="4:4">
      <c r="D68918"/>
    </row>
    <row r="68919" spans="4:4">
      <c r="D68919"/>
    </row>
    <row r="68920" spans="4:4">
      <c r="D68920"/>
    </row>
    <row r="68921" spans="4:4">
      <c r="D68921"/>
    </row>
    <row r="68922" spans="4:4">
      <c r="D68922"/>
    </row>
    <row r="68923" spans="4:4">
      <c r="D68923"/>
    </row>
    <row r="68924" spans="4:4">
      <c r="D68924"/>
    </row>
    <row r="68925" spans="4:4">
      <c r="D68925"/>
    </row>
    <row r="68926" spans="4:4">
      <c r="D68926"/>
    </row>
    <row r="68927" spans="4:4">
      <c r="D68927"/>
    </row>
    <row r="68928" spans="4:4">
      <c r="D68928"/>
    </row>
    <row r="68929" spans="4:4">
      <c r="D68929"/>
    </row>
    <row r="68930" spans="4:4">
      <c r="D68930"/>
    </row>
    <row r="68931" spans="4:4">
      <c r="D68931"/>
    </row>
    <row r="68932" spans="4:4">
      <c r="D68932"/>
    </row>
    <row r="68933" spans="4:4">
      <c r="D68933"/>
    </row>
    <row r="68934" spans="4:4">
      <c r="D68934"/>
    </row>
    <row r="68935" spans="4:4">
      <c r="D68935"/>
    </row>
    <row r="68936" spans="4:4">
      <c r="D68936"/>
    </row>
    <row r="68937" spans="4:4">
      <c r="D68937"/>
    </row>
    <row r="68938" spans="4:4">
      <c r="D68938"/>
    </row>
    <row r="68939" spans="4:4">
      <c r="D68939"/>
    </row>
    <row r="68940" spans="4:4">
      <c r="D68940"/>
    </row>
    <row r="68941" spans="4:4">
      <c r="D68941"/>
    </row>
    <row r="68942" spans="4:4">
      <c r="D68942"/>
    </row>
    <row r="68943" spans="4:4">
      <c r="D68943"/>
    </row>
    <row r="68944" spans="4:4">
      <c r="D68944"/>
    </row>
    <row r="68945" spans="4:4">
      <c r="D68945"/>
    </row>
    <row r="68946" spans="4:4">
      <c r="D68946"/>
    </row>
    <row r="68947" spans="4:4">
      <c r="D68947"/>
    </row>
    <row r="68948" spans="4:4">
      <c r="D68948"/>
    </row>
    <row r="68949" spans="4:4">
      <c r="D68949"/>
    </row>
    <row r="68950" spans="4:4">
      <c r="D68950"/>
    </row>
    <row r="68951" spans="4:4">
      <c r="D68951"/>
    </row>
    <row r="68952" spans="4:4">
      <c r="D68952"/>
    </row>
    <row r="68953" spans="4:4">
      <c r="D68953"/>
    </row>
    <row r="68954" spans="4:4">
      <c r="D68954"/>
    </row>
    <row r="68955" spans="4:4">
      <c r="D68955"/>
    </row>
    <row r="68956" spans="4:4">
      <c r="D68956"/>
    </row>
    <row r="68957" spans="4:4">
      <c r="D68957"/>
    </row>
    <row r="68958" spans="4:4">
      <c r="D68958"/>
    </row>
    <row r="68959" spans="4:4">
      <c r="D68959"/>
    </row>
    <row r="68960" spans="4:4">
      <c r="D68960"/>
    </row>
    <row r="68961" spans="4:4">
      <c r="D68961"/>
    </row>
    <row r="68962" spans="4:4">
      <c r="D68962"/>
    </row>
    <row r="68963" spans="4:4">
      <c r="D68963"/>
    </row>
    <row r="68964" spans="4:4">
      <c r="D68964"/>
    </row>
    <row r="68965" spans="4:4">
      <c r="D68965"/>
    </row>
    <row r="68966" spans="4:4">
      <c r="D68966"/>
    </row>
    <row r="68967" spans="4:4">
      <c r="D68967"/>
    </row>
    <row r="68968" spans="4:4">
      <c r="D68968"/>
    </row>
    <row r="68969" spans="4:4">
      <c r="D68969"/>
    </row>
    <row r="68970" spans="4:4">
      <c r="D68970"/>
    </row>
    <row r="68971" spans="4:4">
      <c r="D68971"/>
    </row>
    <row r="68972" spans="4:4">
      <c r="D68972"/>
    </row>
    <row r="68973" spans="4:4">
      <c r="D68973"/>
    </row>
    <row r="68974" spans="4:4">
      <c r="D68974"/>
    </row>
    <row r="68975" spans="4:4">
      <c r="D68975"/>
    </row>
    <row r="68976" spans="4:4">
      <c r="D68976"/>
    </row>
    <row r="68977" spans="4:4">
      <c r="D68977"/>
    </row>
    <row r="68978" spans="4:4">
      <c r="D68978"/>
    </row>
    <row r="68979" spans="4:4">
      <c r="D68979"/>
    </row>
    <row r="68980" spans="4:4">
      <c r="D68980"/>
    </row>
    <row r="68981" spans="4:4">
      <c r="D68981"/>
    </row>
    <row r="68982" spans="4:4">
      <c r="D68982"/>
    </row>
    <row r="68983" spans="4:4">
      <c r="D68983"/>
    </row>
    <row r="68984" spans="4:4">
      <c r="D68984"/>
    </row>
    <row r="68985" spans="4:4">
      <c r="D68985"/>
    </row>
    <row r="68986" spans="4:4">
      <c r="D68986"/>
    </row>
    <row r="68987" spans="4:4">
      <c r="D68987"/>
    </row>
    <row r="68988" spans="4:4">
      <c r="D68988"/>
    </row>
    <row r="68989" spans="4:4">
      <c r="D68989"/>
    </row>
    <row r="68990" spans="4:4">
      <c r="D68990"/>
    </row>
    <row r="68991" spans="4:4">
      <c r="D68991"/>
    </row>
    <row r="68992" spans="4:4">
      <c r="D68992"/>
    </row>
    <row r="68993" spans="4:4">
      <c r="D68993"/>
    </row>
    <row r="68994" spans="4:4">
      <c r="D68994"/>
    </row>
    <row r="68995" spans="4:4">
      <c r="D68995"/>
    </row>
    <row r="68996" spans="4:4">
      <c r="D68996"/>
    </row>
    <row r="68997" spans="4:4">
      <c r="D68997"/>
    </row>
    <row r="68998" spans="4:4">
      <c r="D68998"/>
    </row>
    <row r="68999" spans="4:4">
      <c r="D68999"/>
    </row>
    <row r="69000" spans="4:4">
      <c r="D69000"/>
    </row>
    <row r="69001" spans="4:4">
      <c r="D69001"/>
    </row>
    <row r="69002" spans="4:4">
      <c r="D69002"/>
    </row>
    <row r="69003" spans="4:4">
      <c r="D69003"/>
    </row>
    <row r="69004" spans="4:4">
      <c r="D69004"/>
    </row>
    <row r="69005" spans="4:4">
      <c r="D69005"/>
    </row>
    <row r="69006" spans="4:4">
      <c r="D69006"/>
    </row>
    <row r="69007" spans="4:4">
      <c r="D69007"/>
    </row>
    <row r="69008" spans="4:4">
      <c r="D69008"/>
    </row>
    <row r="69009" spans="4:4">
      <c r="D69009"/>
    </row>
    <row r="69010" spans="4:4">
      <c r="D69010"/>
    </row>
    <row r="69011" spans="4:4">
      <c r="D69011"/>
    </row>
    <row r="69012" spans="4:4">
      <c r="D69012"/>
    </row>
    <row r="69013" spans="4:4">
      <c r="D69013"/>
    </row>
    <row r="69014" spans="4:4">
      <c r="D69014"/>
    </row>
    <row r="69015" spans="4:4">
      <c r="D69015"/>
    </row>
    <row r="69016" spans="4:4">
      <c r="D69016"/>
    </row>
    <row r="69017" spans="4:4">
      <c r="D69017"/>
    </row>
    <row r="69018" spans="4:4">
      <c r="D69018"/>
    </row>
    <row r="69019" spans="4:4">
      <c r="D69019"/>
    </row>
    <row r="69020" spans="4:4">
      <c r="D69020"/>
    </row>
    <row r="69021" spans="4:4">
      <c r="D69021"/>
    </row>
    <row r="69022" spans="4:4">
      <c r="D69022"/>
    </row>
    <row r="69023" spans="4:4">
      <c r="D69023"/>
    </row>
    <row r="69024" spans="4:4">
      <c r="D69024"/>
    </row>
    <row r="69025" spans="4:4">
      <c r="D69025"/>
    </row>
    <row r="69026" spans="4:4">
      <c r="D69026"/>
    </row>
    <row r="69027" spans="4:4">
      <c r="D69027"/>
    </row>
    <row r="69028" spans="4:4">
      <c r="D69028"/>
    </row>
    <row r="69029" spans="4:4">
      <c r="D69029"/>
    </row>
    <row r="69030" spans="4:4">
      <c r="D69030"/>
    </row>
    <row r="69031" spans="4:4">
      <c r="D69031"/>
    </row>
    <row r="69032" spans="4:4">
      <c r="D69032"/>
    </row>
    <row r="69033" spans="4:4">
      <c r="D69033"/>
    </row>
    <row r="69034" spans="4:4">
      <c r="D69034"/>
    </row>
    <row r="69035" spans="4:4">
      <c r="D69035"/>
    </row>
    <row r="69036" spans="4:4">
      <c r="D69036"/>
    </row>
    <row r="69037" spans="4:4">
      <c r="D69037"/>
    </row>
    <row r="69038" spans="4:4">
      <c r="D69038"/>
    </row>
    <row r="69039" spans="4:4">
      <c r="D69039"/>
    </row>
    <row r="69040" spans="4:4">
      <c r="D69040"/>
    </row>
    <row r="69041" spans="4:4">
      <c r="D69041"/>
    </row>
    <row r="69042" spans="4:4">
      <c r="D69042"/>
    </row>
    <row r="69043" spans="4:4">
      <c r="D69043"/>
    </row>
    <row r="69044" spans="4:4">
      <c r="D69044"/>
    </row>
    <row r="69045" spans="4:4">
      <c r="D69045"/>
    </row>
    <row r="69046" spans="4:4">
      <c r="D69046"/>
    </row>
    <row r="69047" spans="4:4">
      <c r="D69047"/>
    </row>
    <row r="69048" spans="4:4">
      <c r="D69048"/>
    </row>
    <row r="69049" spans="4:4">
      <c r="D69049"/>
    </row>
    <row r="69050" spans="4:4">
      <c r="D69050"/>
    </row>
    <row r="69051" spans="4:4">
      <c r="D69051"/>
    </row>
    <row r="69052" spans="4:4">
      <c r="D69052"/>
    </row>
    <row r="69053" spans="4:4">
      <c r="D69053"/>
    </row>
    <row r="69054" spans="4:4">
      <c r="D69054"/>
    </row>
    <row r="69055" spans="4:4">
      <c r="D69055"/>
    </row>
    <row r="69056" spans="4:4">
      <c r="D69056"/>
    </row>
    <row r="69057" spans="4:4">
      <c r="D69057"/>
    </row>
    <row r="69058" spans="4:4">
      <c r="D69058"/>
    </row>
    <row r="69059" spans="4:4">
      <c r="D69059"/>
    </row>
    <row r="69060" spans="4:4">
      <c r="D69060"/>
    </row>
    <row r="69061" spans="4:4">
      <c r="D69061"/>
    </row>
    <row r="69062" spans="4:4">
      <c r="D69062"/>
    </row>
    <row r="69063" spans="4:4">
      <c r="D69063"/>
    </row>
    <row r="69064" spans="4:4">
      <c r="D69064"/>
    </row>
    <row r="69065" spans="4:4">
      <c r="D69065"/>
    </row>
    <row r="69066" spans="4:4">
      <c r="D69066"/>
    </row>
    <row r="69067" spans="4:4">
      <c r="D69067"/>
    </row>
    <row r="69068" spans="4:4">
      <c r="D69068"/>
    </row>
    <row r="69069" spans="4:4">
      <c r="D69069"/>
    </row>
    <row r="69070" spans="4:4">
      <c r="D69070"/>
    </row>
    <row r="69071" spans="4:4">
      <c r="D69071"/>
    </row>
    <row r="69072" spans="4:4">
      <c r="D69072"/>
    </row>
    <row r="69073" spans="4:4">
      <c r="D69073"/>
    </row>
    <row r="69074" spans="4:4">
      <c r="D69074"/>
    </row>
    <row r="69075" spans="4:4">
      <c r="D69075"/>
    </row>
    <row r="69076" spans="4:4">
      <c r="D69076"/>
    </row>
    <row r="69077" spans="4:4">
      <c r="D69077"/>
    </row>
    <row r="69078" spans="4:4">
      <c r="D69078"/>
    </row>
    <row r="69079" spans="4:4">
      <c r="D69079"/>
    </row>
    <row r="69080" spans="4:4">
      <c r="D69080"/>
    </row>
    <row r="69081" spans="4:4">
      <c r="D69081"/>
    </row>
    <row r="69082" spans="4:4">
      <c r="D69082"/>
    </row>
    <row r="69083" spans="4:4">
      <c r="D69083"/>
    </row>
    <row r="69084" spans="4:4">
      <c r="D69084"/>
    </row>
    <row r="69085" spans="4:4">
      <c r="D69085"/>
    </row>
    <row r="69086" spans="4:4">
      <c r="D69086"/>
    </row>
    <row r="69087" spans="4:4">
      <c r="D69087"/>
    </row>
    <row r="69088" spans="4:4">
      <c r="D69088"/>
    </row>
    <row r="69089" spans="4:4">
      <c r="D69089"/>
    </row>
    <row r="69090" spans="4:4">
      <c r="D69090"/>
    </row>
    <row r="69091" spans="4:4">
      <c r="D69091"/>
    </row>
    <row r="69092" spans="4:4">
      <c r="D69092"/>
    </row>
    <row r="69093" spans="4:4">
      <c r="D69093"/>
    </row>
    <row r="69094" spans="4:4">
      <c r="D69094"/>
    </row>
    <row r="69095" spans="4:4">
      <c r="D69095"/>
    </row>
    <row r="69096" spans="4:4">
      <c r="D69096"/>
    </row>
    <row r="69097" spans="4:4">
      <c r="D69097"/>
    </row>
    <row r="69098" spans="4:4">
      <c r="D69098"/>
    </row>
    <row r="69099" spans="4:4">
      <c r="D69099"/>
    </row>
    <row r="69100" spans="4:4">
      <c r="D69100"/>
    </row>
    <row r="69101" spans="4:4">
      <c r="D69101"/>
    </row>
    <row r="69102" spans="4:4">
      <c r="D69102"/>
    </row>
    <row r="69103" spans="4:4">
      <c r="D69103"/>
    </row>
    <row r="69104" spans="4:4">
      <c r="D69104"/>
    </row>
    <row r="69105" spans="4:4">
      <c r="D69105"/>
    </row>
    <row r="69106" spans="4:4">
      <c r="D69106"/>
    </row>
    <row r="69107" spans="4:4">
      <c r="D69107"/>
    </row>
    <row r="69108" spans="4:4">
      <c r="D69108"/>
    </row>
    <row r="69109" spans="4:4">
      <c r="D69109"/>
    </row>
    <row r="69110" spans="4:4">
      <c r="D69110"/>
    </row>
    <row r="69111" spans="4:4">
      <c r="D69111"/>
    </row>
    <row r="69112" spans="4:4">
      <c r="D69112"/>
    </row>
    <row r="69113" spans="4:4">
      <c r="D69113"/>
    </row>
    <row r="69114" spans="4:4">
      <c r="D69114"/>
    </row>
    <row r="69115" spans="4:4">
      <c r="D69115"/>
    </row>
    <row r="69116" spans="4:4">
      <c r="D69116"/>
    </row>
    <row r="69117" spans="4:4">
      <c r="D69117"/>
    </row>
    <row r="69118" spans="4:4">
      <c r="D69118"/>
    </row>
    <row r="69119" spans="4:4">
      <c r="D69119"/>
    </row>
    <row r="69120" spans="4:4">
      <c r="D69120"/>
    </row>
    <row r="69121" spans="4:4">
      <c r="D69121"/>
    </row>
    <row r="69122" spans="4:4">
      <c r="D69122"/>
    </row>
    <row r="69123" spans="4:4">
      <c r="D69123"/>
    </row>
    <row r="69124" spans="4:4">
      <c r="D69124"/>
    </row>
    <row r="69125" spans="4:4">
      <c r="D69125"/>
    </row>
    <row r="69126" spans="4:4">
      <c r="D69126"/>
    </row>
    <row r="69127" spans="4:4">
      <c r="D69127"/>
    </row>
    <row r="69128" spans="4:4">
      <c r="D69128"/>
    </row>
    <row r="69129" spans="4:4">
      <c r="D69129"/>
    </row>
    <row r="69130" spans="4:4">
      <c r="D69130"/>
    </row>
    <row r="69131" spans="4:4">
      <c r="D69131"/>
    </row>
    <row r="69132" spans="4:4">
      <c r="D69132"/>
    </row>
    <row r="69133" spans="4:4">
      <c r="D69133"/>
    </row>
    <row r="69134" spans="4:4">
      <c r="D69134"/>
    </row>
    <row r="69135" spans="4:4">
      <c r="D69135"/>
    </row>
    <row r="69136" spans="4:4">
      <c r="D69136"/>
    </row>
    <row r="69137" spans="4:4">
      <c r="D69137"/>
    </row>
    <row r="69138" spans="4:4">
      <c r="D69138"/>
    </row>
    <row r="69139" spans="4:4">
      <c r="D69139"/>
    </row>
    <row r="69140" spans="4:4">
      <c r="D69140"/>
    </row>
    <row r="69141" spans="4:4">
      <c r="D69141"/>
    </row>
    <row r="69142" spans="4:4">
      <c r="D69142"/>
    </row>
    <row r="69143" spans="4:4">
      <c r="D69143"/>
    </row>
    <row r="69144" spans="4:4">
      <c r="D69144"/>
    </row>
    <row r="69145" spans="4:4">
      <c r="D69145"/>
    </row>
    <row r="69146" spans="4:4">
      <c r="D69146"/>
    </row>
    <row r="69147" spans="4:4">
      <c r="D69147"/>
    </row>
    <row r="69148" spans="4:4">
      <c r="D69148"/>
    </row>
    <row r="69149" spans="4:4">
      <c r="D69149"/>
    </row>
    <row r="69150" spans="4:4">
      <c r="D69150"/>
    </row>
    <row r="69151" spans="4:4">
      <c r="D69151"/>
    </row>
    <row r="69152" spans="4:4">
      <c r="D69152"/>
    </row>
    <row r="69153" spans="4:4">
      <c r="D69153"/>
    </row>
    <row r="69154" spans="4:4">
      <c r="D69154"/>
    </row>
    <row r="69155" spans="4:4">
      <c r="D69155"/>
    </row>
    <row r="69156" spans="4:4">
      <c r="D69156"/>
    </row>
    <row r="69157" spans="4:4">
      <c r="D69157"/>
    </row>
    <row r="69158" spans="4:4">
      <c r="D69158"/>
    </row>
    <row r="69159" spans="4:4">
      <c r="D69159"/>
    </row>
    <row r="69160" spans="4:4">
      <c r="D69160"/>
    </row>
    <row r="69161" spans="4:4">
      <c r="D69161"/>
    </row>
    <row r="69162" spans="4:4">
      <c r="D69162"/>
    </row>
    <row r="69163" spans="4:4">
      <c r="D69163"/>
    </row>
    <row r="69164" spans="4:4">
      <c r="D69164"/>
    </row>
    <row r="69165" spans="4:4">
      <c r="D69165"/>
    </row>
    <row r="69166" spans="4:4">
      <c r="D69166"/>
    </row>
    <row r="69167" spans="4:4">
      <c r="D69167"/>
    </row>
    <row r="69168" spans="4:4">
      <c r="D69168"/>
    </row>
    <row r="69169" spans="4:4">
      <c r="D69169"/>
    </row>
    <row r="69170" spans="4:4">
      <c r="D69170"/>
    </row>
    <row r="69171" spans="4:4">
      <c r="D69171"/>
    </row>
    <row r="69172" spans="4:4">
      <c r="D69172"/>
    </row>
    <row r="69173" spans="4:4">
      <c r="D69173"/>
    </row>
    <row r="69174" spans="4:4">
      <c r="D69174"/>
    </row>
    <row r="69175" spans="4:4">
      <c r="D69175"/>
    </row>
    <row r="69176" spans="4:4">
      <c r="D69176"/>
    </row>
    <row r="69177" spans="4:4">
      <c r="D69177"/>
    </row>
    <row r="69178" spans="4:4">
      <c r="D69178"/>
    </row>
    <row r="69179" spans="4:4">
      <c r="D69179"/>
    </row>
    <row r="69180" spans="4:4">
      <c r="D69180"/>
    </row>
    <row r="69181" spans="4:4">
      <c r="D69181"/>
    </row>
    <row r="69182" spans="4:4">
      <c r="D69182"/>
    </row>
    <row r="69183" spans="4:4">
      <c r="D69183"/>
    </row>
    <row r="69184" spans="4:4">
      <c r="D69184"/>
    </row>
    <row r="69185" spans="4:4">
      <c r="D69185"/>
    </row>
    <row r="69186" spans="4:4">
      <c r="D69186"/>
    </row>
    <row r="69187" spans="4:4">
      <c r="D69187"/>
    </row>
    <row r="69188" spans="4:4">
      <c r="D69188"/>
    </row>
    <row r="69189" spans="4:4">
      <c r="D69189"/>
    </row>
    <row r="69190" spans="4:4">
      <c r="D69190"/>
    </row>
    <row r="69191" spans="4:4">
      <c r="D69191"/>
    </row>
    <row r="69192" spans="4:4">
      <c r="D69192"/>
    </row>
    <row r="69193" spans="4:4">
      <c r="D69193"/>
    </row>
    <row r="69194" spans="4:4">
      <c r="D69194"/>
    </row>
    <row r="69195" spans="4:4">
      <c r="D69195"/>
    </row>
    <row r="69196" spans="4:4">
      <c r="D69196"/>
    </row>
    <row r="69197" spans="4:4">
      <c r="D69197"/>
    </row>
    <row r="69198" spans="4:4">
      <c r="D69198"/>
    </row>
    <row r="69199" spans="4:4">
      <c r="D69199"/>
    </row>
    <row r="69200" spans="4:4">
      <c r="D69200"/>
    </row>
    <row r="69201" spans="4:4">
      <c r="D69201"/>
    </row>
    <row r="69202" spans="4:4">
      <c r="D69202"/>
    </row>
    <row r="69203" spans="4:4">
      <c r="D69203"/>
    </row>
    <row r="69204" spans="4:4">
      <c r="D69204"/>
    </row>
    <row r="69205" spans="4:4">
      <c r="D69205"/>
    </row>
    <row r="69206" spans="4:4">
      <c r="D69206"/>
    </row>
    <row r="69207" spans="4:4">
      <c r="D69207"/>
    </row>
    <row r="69208" spans="4:4">
      <c r="D69208"/>
    </row>
    <row r="69209" spans="4:4">
      <c r="D69209"/>
    </row>
    <row r="69210" spans="4:4">
      <c r="D69210"/>
    </row>
    <row r="69211" spans="4:4">
      <c r="D69211"/>
    </row>
    <row r="69212" spans="4:4">
      <c r="D69212"/>
    </row>
    <row r="69213" spans="4:4">
      <c r="D69213"/>
    </row>
    <row r="69214" spans="4:4">
      <c r="D69214"/>
    </row>
    <row r="69215" spans="4:4">
      <c r="D69215"/>
    </row>
    <row r="69216" spans="4:4">
      <c r="D69216"/>
    </row>
    <row r="69217" spans="4:4">
      <c r="D69217"/>
    </row>
    <row r="69218" spans="4:4">
      <c r="D69218"/>
    </row>
    <row r="69219" spans="4:4">
      <c r="D69219"/>
    </row>
    <row r="69220" spans="4:4">
      <c r="D69220"/>
    </row>
    <row r="69221" spans="4:4">
      <c r="D69221"/>
    </row>
    <row r="69222" spans="4:4">
      <c r="D69222"/>
    </row>
    <row r="69223" spans="4:4">
      <c r="D69223"/>
    </row>
    <row r="69224" spans="4:4">
      <c r="D69224"/>
    </row>
    <row r="69225" spans="4:4">
      <c r="D69225"/>
    </row>
    <row r="69226" spans="4:4">
      <c r="D69226"/>
    </row>
    <row r="69227" spans="4:4">
      <c r="D69227"/>
    </row>
    <row r="69228" spans="4:4">
      <c r="D69228"/>
    </row>
    <row r="69229" spans="4:4">
      <c r="D69229"/>
    </row>
    <row r="69230" spans="4:4">
      <c r="D69230"/>
    </row>
    <row r="69231" spans="4:4">
      <c r="D69231"/>
    </row>
    <row r="69232" spans="4:4">
      <c r="D69232"/>
    </row>
    <row r="69233" spans="4:4">
      <c r="D69233"/>
    </row>
    <row r="69234" spans="4:4">
      <c r="D69234"/>
    </row>
    <row r="69235" spans="4:4">
      <c r="D69235"/>
    </row>
    <row r="69236" spans="4:4">
      <c r="D69236"/>
    </row>
    <row r="69237" spans="4:4">
      <c r="D69237"/>
    </row>
    <row r="69238" spans="4:4">
      <c r="D69238"/>
    </row>
    <row r="69239" spans="4:4">
      <c r="D69239"/>
    </row>
    <row r="69240" spans="4:4">
      <c r="D69240"/>
    </row>
    <row r="69241" spans="4:4">
      <c r="D69241"/>
    </row>
    <row r="69242" spans="4:4">
      <c r="D69242"/>
    </row>
    <row r="69243" spans="4:4">
      <c r="D69243"/>
    </row>
    <row r="69244" spans="4:4">
      <c r="D69244"/>
    </row>
    <row r="69245" spans="4:4">
      <c r="D69245"/>
    </row>
    <row r="69246" spans="4:4">
      <c r="D69246"/>
    </row>
    <row r="69247" spans="4:4">
      <c r="D69247"/>
    </row>
    <row r="69248" spans="4:4">
      <c r="D69248"/>
    </row>
    <row r="69249" spans="4:4">
      <c r="D69249"/>
    </row>
    <row r="69250" spans="4:4">
      <c r="D69250"/>
    </row>
    <row r="69251" spans="4:4">
      <c r="D69251"/>
    </row>
    <row r="69252" spans="4:4">
      <c r="D69252"/>
    </row>
    <row r="69253" spans="4:4">
      <c r="D69253"/>
    </row>
    <row r="69254" spans="4:4">
      <c r="D69254"/>
    </row>
    <row r="69255" spans="4:4">
      <c r="D69255"/>
    </row>
    <row r="69256" spans="4:4">
      <c r="D69256"/>
    </row>
    <row r="69257" spans="4:4">
      <c r="D69257"/>
    </row>
    <row r="69258" spans="4:4">
      <c r="D69258"/>
    </row>
    <row r="69259" spans="4:4">
      <c r="D69259"/>
    </row>
    <row r="69260" spans="4:4">
      <c r="D69260"/>
    </row>
    <row r="69261" spans="4:4">
      <c r="D69261"/>
    </row>
    <row r="69262" spans="4:4">
      <c r="D69262"/>
    </row>
    <row r="69263" spans="4:4">
      <c r="D69263"/>
    </row>
    <row r="69264" spans="4:4">
      <c r="D69264"/>
    </row>
    <row r="69265" spans="4:4">
      <c r="D69265"/>
    </row>
    <row r="69266" spans="4:4">
      <c r="D69266"/>
    </row>
    <row r="69267" spans="4:4">
      <c r="D69267"/>
    </row>
    <row r="69268" spans="4:4">
      <c r="D69268"/>
    </row>
    <row r="69269" spans="4:4">
      <c r="D69269"/>
    </row>
    <row r="69270" spans="4:4">
      <c r="D69270"/>
    </row>
    <row r="69271" spans="4:4">
      <c r="D69271"/>
    </row>
    <row r="69272" spans="4:4">
      <c r="D69272"/>
    </row>
    <row r="69273" spans="4:4">
      <c r="D69273"/>
    </row>
    <row r="69274" spans="4:4">
      <c r="D69274"/>
    </row>
    <row r="69275" spans="4:4">
      <c r="D69275"/>
    </row>
    <row r="69276" spans="4:4">
      <c r="D69276"/>
    </row>
    <row r="69277" spans="4:4">
      <c r="D69277"/>
    </row>
    <row r="69278" spans="4:4">
      <c r="D69278"/>
    </row>
    <row r="69279" spans="4:4">
      <c r="D69279"/>
    </row>
    <row r="69280" spans="4:4">
      <c r="D69280"/>
    </row>
    <row r="69281" spans="4:4">
      <c r="D69281"/>
    </row>
    <row r="69282" spans="4:4">
      <c r="D69282"/>
    </row>
    <row r="69283" spans="4:4">
      <c r="D69283"/>
    </row>
    <row r="69284" spans="4:4">
      <c r="D69284"/>
    </row>
    <row r="69285" spans="4:4">
      <c r="D69285"/>
    </row>
    <row r="69286" spans="4:4">
      <c r="D69286"/>
    </row>
    <row r="69287" spans="4:4">
      <c r="D69287"/>
    </row>
    <row r="69288" spans="4:4">
      <c r="D69288"/>
    </row>
    <row r="69289" spans="4:4">
      <c r="D69289"/>
    </row>
    <row r="69290" spans="4:4">
      <c r="D69290"/>
    </row>
    <row r="69291" spans="4:4">
      <c r="D69291"/>
    </row>
    <row r="69292" spans="4:4">
      <c r="D69292"/>
    </row>
    <row r="69293" spans="4:4">
      <c r="D69293"/>
    </row>
    <row r="69294" spans="4:4">
      <c r="D69294"/>
    </row>
    <row r="69295" spans="4:4">
      <c r="D69295"/>
    </row>
    <row r="69296" spans="4:4">
      <c r="D69296"/>
    </row>
    <row r="69297" spans="4:4">
      <c r="D69297"/>
    </row>
    <row r="69298" spans="4:4">
      <c r="D69298"/>
    </row>
    <row r="69299" spans="4:4">
      <c r="D69299"/>
    </row>
    <row r="69300" spans="4:4">
      <c r="D69300"/>
    </row>
    <row r="69301" spans="4:4">
      <c r="D69301"/>
    </row>
    <row r="69302" spans="4:4">
      <c r="D69302"/>
    </row>
    <row r="69303" spans="4:4">
      <c r="D69303"/>
    </row>
    <row r="69304" spans="4:4">
      <c r="D69304"/>
    </row>
    <row r="69305" spans="4:4">
      <c r="D69305"/>
    </row>
    <row r="69306" spans="4:4">
      <c r="D69306"/>
    </row>
    <row r="69307" spans="4:4">
      <c r="D69307"/>
    </row>
    <row r="69308" spans="4:4">
      <c r="D69308"/>
    </row>
    <row r="69309" spans="4:4">
      <c r="D69309"/>
    </row>
    <row r="69310" spans="4:4">
      <c r="D69310"/>
    </row>
    <row r="69311" spans="4:4">
      <c r="D69311"/>
    </row>
    <row r="69312" spans="4:4">
      <c r="D69312"/>
    </row>
    <row r="69313" spans="4:4">
      <c r="D69313"/>
    </row>
    <row r="69314" spans="4:4">
      <c r="D69314"/>
    </row>
    <row r="69315" spans="4:4">
      <c r="D69315"/>
    </row>
    <row r="69316" spans="4:4">
      <c r="D69316"/>
    </row>
    <row r="69317" spans="4:4">
      <c r="D69317"/>
    </row>
    <row r="69318" spans="4:4">
      <c r="D69318"/>
    </row>
    <row r="69319" spans="4:4">
      <c r="D69319"/>
    </row>
    <row r="69320" spans="4:4">
      <c r="D69320"/>
    </row>
    <row r="69321" spans="4:4">
      <c r="D69321"/>
    </row>
    <row r="69322" spans="4:4">
      <c r="D69322"/>
    </row>
    <row r="69323" spans="4:4">
      <c r="D69323"/>
    </row>
    <row r="69324" spans="4:4">
      <c r="D69324"/>
    </row>
    <row r="69325" spans="4:4">
      <c r="D69325"/>
    </row>
    <row r="69326" spans="4:4">
      <c r="D69326"/>
    </row>
    <row r="69327" spans="4:4">
      <c r="D69327"/>
    </row>
    <row r="69328" spans="4:4">
      <c r="D69328"/>
    </row>
    <row r="69329" spans="4:4">
      <c r="D69329"/>
    </row>
    <row r="69330" spans="4:4">
      <c r="D69330"/>
    </row>
    <row r="69331" spans="4:4">
      <c r="D69331"/>
    </row>
    <row r="69332" spans="4:4">
      <c r="D69332"/>
    </row>
    <row r="69333" spans="4:4">
      <c r="D69333"/>
    </row>
    <row r="69334" spans="4:4">
      <c r="D69334"/>
    </row>
    <row r="69335" spans="4:4">
      <c r="D69335"/>
    </row>
    <row r="69336" spans="4:4">
      <c r="D69336"/>
    </row>
    <row r="69337" spans="4:4">
      <c r="D69337"/>
    </row>
    <row r="69338" spans="4:4">
      <c r="D69338"/>
    </row>
    <row r="69339" spans="4:4">
      <c r="D69339"/>
    </row>
    <row r="69340" spans="4:4">
      <c r="D69340"/>
    </row>
    <row r="69341" spans="4:4">
      <c r="D69341"/>
    </row>
    <row r="69342" spans="4:4">
      <c r="D69342"/>
    </row>
    <row r="69343" spans="4:4">
      <c r="D69343"/>
    </row>
    <row r="69344" spans="4:4">
      <c r="D69344"/>
    </row>
    <row r="69345" spans="4:4">
      <c r="D69345"/>
    </row>
    <row r="69346" spans="4:4">
      <c r="D69346"/>
    </row>
    <row r="69347" spans="4:4">
      <c r="D69347"/>
    </row>
    <row r="69348" spans="4:4">
      <c r="D69348"/>
    </row>
    <row r="69349" spans="4:4">
      <c r="D69349"/>
    </row>
    <row r="69350" spans="4:4">
      <c r="D69350"/>
    </row>
    <row r="69351" spans="4:4">
      <c r="D69351"/>
    </row>
    <row r="69352" spans="4:4">
      <c r="D69352"/>
    </row>
    <row r="69353" spans="4:4">
      <c r="D69353"/>
    </row>
    <row r="69354" spans="4:4">
      <c r="D69354"/>
    </row>
    <row r="69355" spans="4:4">
      <c r="D69355"/>
    </row>
    <row r="69356" spans="4:4">
      <c r="D69356"/>
    </row>
    <row r="69357" spans="4:4">
      <c r="D69357"/>
    </row>
    <row r="69358" spans="4:4">
      <c r="D69358"/>
    </row>
    <row r="69359" spans="4:4">
      <c r="D69359"/>
    </row>
    <row r="69360" spans="4:4">
      <c r="D69360"/>
    </row>
    <row r="69361" spans="4:4">
      <c r="D69361"/>
    </row>
    <row r="69362" spans="4:4">
      <c r="D69362"/>
    </row>
    <row r="69363" spans="4:4">
      <c r="D69363"/>
    </row>
    <row r="69364" spans="4:4">
      <c r="D69364"/>
    </row>
    <row r="69365" spans="4:4">
      <c r="D69365"/>
    </row>
    <row r="69366" spans="4:4">
      <c r="D69366"/>
    </row>
    <row r="69367" spans="4:4">
      <c r="D69367"/>
    </row>
    <row r="69368" spans="4:4">
      <c r="D69368"/>
    </row>
    <row r="69369" spans="4:4">
      <c r="D69369"/>
    </row>
    <row r="69370" spans="4:4">
      <c r="D69370"/>
    </row>
    <row r="69371" spans="4:4">
      <c r="D69371"/>
    </row>
    <row r="69372" spans="4:4">
      <c r="D69372"/>
    </row>
    <row r="69373" spans="4:4">
      <c r="D69373"/>
    </row>
    <row r="69374" spans="4:4">
      <c r="D69374"/>
    </row>
    <row r="69375" spans="4:4">
      <c r="D69375"/>
    </row>
    <row r="69376" spans="4:4">
      <c r="D69376"/>
    </row>
    <row r="69377" spans="4:4">
      <c r="D69377"/>
    </row>
    <row r="69378" spans="4:4">
      <c r="D69378"/>
    </row>
    <row r="69379" spans="4:4">
      <c r="D69379"/>
    </row>
    <row r="69380" spans="4:4">
      <c r="D69380"/>
    </row>
    <row r="69381" spans="4:4">
      <c r="D69381"/>
    </row>
    <row r="69382" spans="4:4">
      <c r="D69382"/>
    </row>
    <row r="69383" spans="4:4">
      <c r="D69383"/>
    </row>
    <row r="69384" spans="4:4">
      <c r="D69384"/>
    </row>
    <row r="69385" spans="4:4">
      <c r="D69385"/>
    </row>
    <row r="69386" spans="4:4">
      <c r="D69386"/>
    </row>
    <row r="69387" spans="4:4">
      <c r="D69387"/>
    </row>
    <row r="69388" spans="4:4">
      <c r="D69388"/>
    </row>
    <row r="69389" spans="4:4">
      <c r="D69389"/>
    </row>
    <row r="69390" spans="4:4">
      <c r="D69390"/>
    </row>
    <row r="69391" spans="4:4">
      <c r="D69391"/>
    </row>
    <row r="69392" spans="4:4">
      <c r="D69392"/>
    </row>
    <row r="69393" spans="4:4">
      <c r="D69393"/>
    </row>
    <row r="69394" spans="4:4">
      <c r="D69394"/>
    </row>
    <row r="69395" spans="4:4">
      <c r="D69395"/>
    </row>
    <row r="69396" spans="4:4">
      <c r="D69396"/>
    </row>
    <row r="69397" spans="4:4">
      <c r="D69397"/>
    </row>
    <row r="69398" spans="4:4">
      <c r="D69398"/>
    </row>
    <row r="69399" spans="4:4">
      <c r="D69399"/>
    </row>
    <row r="69400" spans="4:4">
      <c r="D69400"/>
    </row>
    <row r="69401" spans="4:4">
      <c r="D69401"/>
    </row>
    <row r="69402" spans="4:4">
      <c r="D69402"/>
    </row>
    <row r="69403" spans="4:4">
      <c r="D69403"/>
    </row>
    <row r="69404" spans="4:4">
      <c r="D69404"/>
    </row>
    <row r="69405" spans="4:4">
      <c r="D69405"/>
    </row>
    <row r="69406" spans="4:4">
      <c r="D69406"/>
    </row>
    <row r="69407" spans="4:4">
      <c r="D69407"/>
    </row>
    <row r="69408" spans="4:4">
      <c r="D69408"/>
    </row>
    <row r="69409" spans="4:4">
      <c r="D69409"/>
    </row>
    <row r="69410" spans="4:4">
      <c r="D69410"/>
    </row>
    <row r="69411" spans="4:4">
      <c r="D69411"/>
    </row>
    <row r="69412" spans="4:4">
      <c r="D69412"/>
    </row>
    <row r="69413" spans="4:4">
      <c r="D69413"/>
    </row>
    <row r="69414" spans="4:4">
      <c r="D69414"/>
    </row>
    <row r="69415" spans="4:4">
      <c r="D69415"/>
    </row>
    <row r="69416" spans="4:4">
      <c r="D69416"/>
    </row>
    <row r="69417" spans="4:4">
      <c r="D69417"/>
    </row>
    <row r="69418" spans="4:4">
      <c r="D69418"/>
    </row>
    <row r="69419" spans="4:4">
      <c r="D69419"/>
    </row>
    <row r="69420" spans="4:4">
      <c r="D69420"/>
    </row>
    <row r="69421" spans="4:4">
      <c r="D69421"/>
    </row>
    <row r="69422" spans="4:4">
      <c r="D69422"/>
    </row>
    <row r="69423" spans="4:4">
      <c r="D69423"/>
    </row>
    <row r="69424" spans="4:4">
      <c r="D69424"/>
    </row>
    <row r="69425" spans="4:4">
      <c r="D69425"/>
    </row>
    <row r="69426" spans="4:4">
      <c r="D69426"/>
    </row>
    <row r="69427" spans="4:4">
      <c r="D69427"/>
    </row>
    <row r="69428" spans="4:4">
      <c r="D69428"/>
    </row>
    <row r="69429" spans="4:4">
      <c r="D69429"/>
    </row>
    <row r="69430" spans="4:4">
      <c r="D69430"/>
    </row>
    <row r="69431" spans="4:4">
      <c r="D69431"/>
    </row>
    <row r="69432" spans="4:4">
      <c r="D69432"/>
    </row>
    <row r="69433" spans="4:4">
      <c r="D69433"/>
    </row>
    <row r="69434" spans="4:4">
      <c r="D69434"/>
    </row>
    <row r="69435" spans="4:4">
      <c r="D69435"/>
    </row>
    <row r="69436" spans="4:4">
      <c r="D69436"/>
    </row>
    <row r="69437" spans="4:4">
      <c r="D69437"/>
    </row>
    <row r="69438" spans="4:4">
      <c r="D69438"/>
    </row>
    <row r="69439" spans="4:4">
      <c r="D69439"/>
    </row>
    <row r="69440" spans="4:4">
      <c r="D69440"/>
    </row>
    <row r="69441" spans="4:4">
      <c r="D69441"/>
    </row>
    <row r="69442" spans="4:4">
      <c r="D69442"/>
    </row>
    <row r="69443" spans="4:4">
      <c r="D69443"/>
    </row>
    <row r="69444" spans="4:4">
      <c r="D69444"/>
    </row>
    <row r="69445" spans="4:4">
      <c r="D69445"/>
    </row>
    <row r="69446" spans="4:4">
      <c r="D69446"/>
    </row>
    <row r="69447" spans="4:4">
      <c r="D69447"/>
    </row>
    <row r="69448" spans="4:4">
      <c r="D69448"/>
    </row>
    <row r="69449" spans="4:4">
      <c r="D69449"/>
    </row>
    <row r="69450" spans="4:4">
      <c r="D69450"/>
    </row>
    <row r="69451" spans="4:4">
      <c r="D69451"/>
    </row>
    <row r="69452" spans="4:4">
      <c r="D69452"/>
    </row>
    <row r="69453" spans="4:4">
      <c r="D69453"/>
    </row>
    <row r="69454" spans="4:4">
      <c r="D69454"/>
    </row>
    <row r="69455" spans="4:4">
      <c r="D69455"/>
    </row>
    <row r="69456" spans="4:4">
      <c r="D69456"/>
    </row>
    <row r="69457" spans="4:4">
      <c r="D69457"/>
    </row>
    <row r="69458" spans="4:4">
      <c r="D69458"/>
    </row>
    <row r="69459" spans="4:4">
      <c r="D69459"/>
    </row>
    <row r="69460" spans="4:4">
      <c r="D69460"/>
    </row>
    <row r="69461" spans="4:4">
      <c r="D69461"/>
    </row>
    <row r="69462" spans="4:4">
      <c r="D69462"/>
    </row>
    <row r="69463" spans="4:4">
      <c r="D69463"/>
    </row>
    <row r="69464" spans="4:4">
      <c r="D69464"/>
    </row>
    <row r="69465" spans="4:4">
      <c r="D69465"/>
    </row>
    <row r="69466" spans="4:4">
      <c r="D69466"/>
    </row>
    <row r="69467" spans="4:4">
      <c r="D69467"/>
    </row>
    <row r="69468" spans="4:4">
      <c r="D69468"/>
    </row>
    <row r="69469" spans="4:4">
      <c r="D69469"/>
    </row>
    <row r="69470" spans="4:4">
      <c r="D69470"/>
    </row>
    <row r="69471" spans="4:4">
      <c r="D69471"/>
    </row>
    <row r="69472" spans="4:4">
      <c r="D69472"/>
    </row>
    <row r="69473" spans="4:4">
      <c r="D69473"/>
    </row>
    <row r="69474" spans="4:4">
      <c r="D69474"/>
    </row>
    <row r="69475" spans="4:4">
      <c r="D69475"/>
    </row>
    <row r="69476" spans="4:4">
      <c r="D69476"/>
    </row>
    <row r="69477" spans="4:4">
      <c r="D69477"/>
    </row>
    <row r="69478" spans="4:4">
      <c r="D69478"/>
    </row>
    <row r="69479" spans="4:4">
      <c r="D69479"/>
    </row>
    <row r="69480" spans="4:4">
      <c r="D69480"/>
    </row>
    <row r="69481" spans="4:4">
      <c r="D69481"/>
    </row>
    <row r="69482" spans="4:4">
      <c r="D69482"/>
    </row>
    <row r="69483" spans="4:4">
      <c r="D69483"/>
    </row>
    <row r="69484" spans="4:4">
      <c r="D69484"/>
    </row>
    <row r="69485" spans="4:4">
      <c r="D69485"/>
    </row>
    <row r="69486" spans="4:4">
      <c r="D69486"/>
    </row>
    <row r="69487" spans="4:4">
      <c r="D69487"/>
    </row>
    <row r="69488" spans="4:4">
      <c r="D69488"/>
    </row>
    <row r="69489" spans="4:4">
      <c r="D69489"/>
    </row>
    <row r="69490" spans="4:4">
      <c r="D69490"/>
    </row>
    <row r="69491" spans="4:4">
      <c r="D69491"/>
    </row>
    <row r="69492" spans="4:4">
      <c r="D69492"/>
    </row>
    <row r="69493" spans="4:4">
      <c r="D69493"/>
    </row>
    <row r="69494" spans="4:4">
      <c r="D69494"/>
    </row>
    <row r="69495" spans="4:4">
      <c r="D69495"/>
    </row>
    <row r="69496" spans="4:4">
      <c r="D69496"/>
    </row>
    <row r="69497" spans="4:4">
      <c r="D69497"/>
    </row>
    <row r="69498" spans="4:4">
      <c r="D69498"/>
    </row>
    <row r="69499" spans="4:4">
      <c r="D69499"/>
    </row>
    <row r="69500" spans="4:4">
      <c r="D69500"/>
    </row>
    <row r="69501" spans="4:4">
      <c r="D69501"/>
    </row>
    <row r="69502" spans="4:4">
      <c r="D69502"/>
    </row>
    <row r="69503" spans="4:4">
      <c r="D69503"/>
    </row>
    <row r="69504" spans="4:4">
      <c r="D69504"/>
    </row>
    <row r="69505" spans="4:4">
      <c r="D69505"/>
    </row>
    <row r="69506" spans="4:4">
      <c r="D69506"/>
    </row>
    <row r="69507" spans="4:4">
      <c r="D69507"/>
    </row>
    <row r="69508" spans="4:4">
      <c r="D69508"/>
    </row>
    <row r="69509" spans="4:4">
      <c r="D69509"/>
    </row>
    <row r="69510" spans="4:4">
      <c r="D69510"/>
    </row>
    <row r="69511" spans="4:4">
      <c r="D69511"/>
    </row>
    <row r="69512" spans="4:4">
      <c r="D69512"/>
    </row>
    <row r="69513" spans="4:4">
      <c r="D69513"/>
    </row>
    <row r="69514" spans="4:4">
      <c r="D69514"/>
    </row>
    <row r="69515" spans="4:4">
      <c r="D69515"/>
    </row>
    <row r="69516" spans="4:4">
      <c r="D69516"/>
    </row>
    <row r="69517" spans="4:4">
      <c r="D69517"/>
    </row>
    <row r="69518" spans="4:4">
      <c r="D69518"/>
    </row>
    <row r="69519" spans="4:4">
      <c r="D69519"/>
    </row>
    <row r="69520" spans="4:4">
      <c r="D69520"/>
    </row>
    <row r="69521" spans="4:4">
      <c r="D69521"/>
    </row>
    <row r="69522" spans="4:4">
      <c r="D69522"/>
    </row>
    <row r="69523" spans="4:4">
      <c r="D69523"/>
    </row>
    <row r="69524" spans="4:4">
      <c r="D69524"/>
    </row>
    <row r="69525" spans="4:4">
      <c r="D69525"/>
    </row>
    <row r="69526" spans="4:4">
      <c r="D69526"/>
    </row>
    <row r="69527" spans="4:4">
      <c r="D69527"/>
    </row>
    <row r="69528" spans="4:4">
      <c r="D69528"/>
    </row>
    <row r="69529" spans="4:4">
      <c r="D69529"/>
    </row>
    <row r="69530" spans="4:4">
      <c r="D69530"/>
    </row>
    <row r="69531" spans="4:4">
      <c r="D69531"/>
    </row>
    <row r="69532" spans="4:4">
      <c r="D69532"/>
    </row>
    <row r="69533" spans="4:4">
      <c r="D69533"/>
    </row>
    <row r="69534" spans="4:4">
      <c r="D69534"/>
    </row>
    <row r="69535" spans="4:4">
      <c r="D69535"/>
    </row>
    <row r="69536" spans="4:4">
      <c r="D69536"/>
    </row>
    <row r="69537" spans="4:4">
      <c r="D69537"/>
    </row>
    <row r="69538" spans="4:4">
      <c r="D69538"/>
    </row>
    <row r="69539" spans="4:4">
      <c r="D69539"/>
    </row>
    <row r="69540" spans="4:4">
      <c r="D69540"/>
    </row>
    <row r="69541" spans="4:4">
      <c r="D69541"/>
    </row>
    <row r="69542" spans="4:4">
      <c r="D69542"/>
    </row>
    <row r="69543" spans="4:4">
      <c r="D69543"/>
    </row>
    <row r="69544" spans="4:4">
      <c r="D69544"/>
    </row>
    <row r="69545" spans="4:4">
      <c r="D69545"/>
    </row>
    <row r="69546" spans="4:4">
      <c r="D69546"/>
    </row>
    <row r="69547" spans="4:4">
      <c r="D69547"/>
    </row>
    <row r="69548" spans="4:4">
      <c r="D69548"/>
    </row>
    <row r="69549" spans="4:4">
      <c r="D69549"/>
    </row>
    <row r="69550" spans="4:4">
      <c r="D69550"/>
    </row>
    <row r="69551" spans="4:4">
      <c r="D69551"/>
    </row>
    <row r="69552" spans="4:4">
      <c r="D69552"/>
    </row>
    <row r="69553" spans="4:4">
      <c r="D69553"/>
    </row>
    <row r="69554" spans="4:4">
      <c r="D69554"/>
    </row>
    <row r="69555" spans="4:4">
      <c r="D69555"/>
    </row>
    <row r="69556" spans="4:4">
      <c r="D69556"/>
    </row>
    <row r="69557" spans="4:4">
      <c r="D69557"/>
    </row>
    <row r="69558" spans="4:4">
      <c r="D69558"/>
    </row>
    <row r="69559" spans="4:4">
      <c r="D69559"/>
    </row>
    <row r="69560" spans="4:4">
      <c r="D69560"/>
    </row>
    <row r="69561" spans="4:4">
      <c r="D69561"/>
    </row>
    <row r="69562" spans="4:4">
      <c r="D69562"/>
    </row>
    <row r="69563" spans="4:4">
      <c r="D69563"/>
    </row>
    <row r="69564" spans="4:4">
      <c r="D69564"/>
    </row>
    <row r="69565" spans="4:4">
      <c r="D69565"/>
    </row>
    <row r="69566" spans="4:4">
      <c r="D69566"/>
    </row>
    <row r="69567" spans="4:4">
      <c r="D69567"/>
    </row>
    <row r="69568" spans="4:4">
      <c r="D69568"/>
    </row>
    <row r="69569" spans="4:4">
      <c r="D69569"/>
    </row>
    <row r="69570" spans="4:4">
      <c r="D69570"/>
    </row>
    <row r="69571" spans="4:4">
      <c r="D69571"/>
    </row>
    <row r="69572" spans="4:4">
      <c r="D69572"/>
    </row>
    <row r="69573" spans="4:4">
      <c r="D69573"/>
    </row>
    <row r="69574" spans="4:4">
      <c r="D69574"/>
    </row>
    <row r="69575" spans="4:4">
      <c r="D69575"/>
    </row>
    <row r="69576" spans="4:4">
      <c r="D69576"/>
    </row>
    <row r="69577" spans="4:4">
      <c r="D69577"/>
    </row>
    <row r="69578" spans="4:4">
      <c r="D69578"/>
    </row>
    <row r="69579" spans="4:4">
      <c r="D69579"/>
    </row>
    <row r="69580" spans="4:4">
      <c r="D69580"/>
    </row>
    <row r="69581" spans="4:4">
      <c r="D69581"/>
    </row>
    <row r="69582" spans="4:4">
      <c r="D69582"/>
    </row>
    <row r="69583" spans="4:4">
      <c r="D69583"/>
    </row>
    <row r="69584" spans="4:4">
      <c r="D69584"/>
    </row>
    <row r="69585" spans="4:4">
      <c r="D69585"/>
    </row>
    <row r="69586" spans="4:4">
      <c r="D69586"/>
    </row>
    <row r="69587" spans="4:4">
      <c r="D69587"/>
    </row>
    <row r="69588" spans="4:4">
      <c r="D69588"/>
    </row>
    <row r="69589" spans="4:4">
      <c r="D69589"/>
    </row>
    <row r="69590" spans="4:4">
      <c r="D69590"/>
    </row>
    <row r="69591" spans="4:4">
      <c r="D69591"/>
    </row>
    <row r="69592" spans="4:4">
      <c r="D69592"/>
    </row>
    <row r="69593" spans="4:4">
      <c r="D69593"/>
    </row>
    <row r="69594" spans="4:4">
      <c r="D69594"/>
    </row>
    <row r="69595" spans="4:4">
      <c r="D69595"/>
    </row>
    <row r="69596" spans="4:4">
      <c r="D69596"/>
    </row>
    <row r="69597" spans="4:4">
      <c r="D69597"/>
    </row>
    <row r="69598" spans="4:4">
      <c r="D69598"/>
    </row>
    <row r="69599" spans="4:4">
      <c r="D69599"/>
    </row>
    <row r="69600" spans="4:4">
      <c r="D69600"/>
    </row>
    <row r="69601" spans="4:4">
      <c r="D69601"/>
    </row>
    <row r="69602" spans="4:4">
      <c r="D69602"/>
    </row>
    <row r="69603" spans="4:4">
      <c r="D69603"/>
    </row>
    <row r="69604" spans="4:4">
      <c r="D69604"/>
    </row>
    <row r="69605" spans="4:4">
      <c r="D69605"/>
    </row>
    <row r="69606" spans="4:4">
      <c r="D69606"/>
    </row>
    <row r="69607" spans="4:4">
      <c r="D69607"/>
    </row>
    <row r="69608" spans="4:4">
      <c r="D69608"/>
    </row>
    <row r="69609" spans="4:4">
      <c r="D69609"/>
    </row>
    <row r="69610" spans="4:4">
      <c r="D69610"/>
    </row>
    <row r="69611" spans="4:4">
      <c r="D69611"/>
    </row>
    <row r="69612" spans="4:4">
      <c r="D69612"/>
    </row>
    <row r="69613" spans="4:4">
      <c r="D69613"/>
    </row>
    <row r="69614" spans="4:4">
      <c r="D69614"/>
    </row>
    <row r="69615" spans="4:4">
      <c r="D69615"/>
    </row>
    <row r="69616" spans="4:4">
      <c r="D69616"/>
    </row>
    <row r="69617" spans="4:4">
      <c r="D69617"/>
    </row>
    <row r="69618" spans="4:4">
      <c r="D69618"/>
    </row>
    <row r="69619" spans="4:4">
      <c r="D69619"/>
    </row>
    <row r="69620" spans="4:4">
      <c r="D69620"/>
    </row>
    <row r="69621" spans="4:4">
      <c r="D69621"/>
    </row>
    <row r="69622" spans="4:4">
      <c r="D69622"/>
    </row>
    <row r="69623" spans="4:4">
      <c r="D69623"/>
    </row>
    <row r="69624" spans="4:4">
      <c r="D69624"/>
    </row>
    <row r="69625" spans="4:4">
      <c r="D69625"/>
    </row>
    <row r="69626" spans="4:4">
      <c r="D69626"/>
    </row>
    <row r="69627" spans="4:4">
      <c r="D69627"/>
    </row>
    <row r="69628" spans="4:4">
      <c r="D69628"/>
    </row>
    <row r="69629" spans="4:4">
      <c r="D69629"/>
    </row>
    <row r="69630" spans="4:4">
      <c r="D69630"/>
    </row>
    <row r="69631" spans="4:4">
      <c r="D69631"/>
    </row>
    <row r="69632" spans="4:4">
      <c r="D69632"/>
    </row>
    <row r="69633" spans="4:4">
      <c r="D69633"/>
    </row>
    <row r="69634" spans="4:4">
      <c r="D69634"/>
    </row>
    <row r="69635" spans="4:4">
      <c r="D69635"/>
    </row>
    <row r="69636" spans="4:4">
      <c r="D69636"/>
    </row>
    <row r="69637" spans="4:4">
      <c r="D69637"/>
    </row>
    <row r="69638" spans="4:4">
      <c r="D69638"/>
    </row>
    <row r="69639" spans="4:4">
      <c r="D69639"/>
    </row>
    <row r="69640" spans="4:4">
      <c r="D69640"/>
    </row>
    <row r="69641" spans="4:4">
      <c r="D69641"/>
    </row>
    <row r="69642" spans="4:4">
      <c r="D69642"/>
    </row>
    <row r="69643" spans="4:4">
      <c r="D69643"/>
    </row>
    <row r="69644" spans="4:4">
      <c r="D69644"/>
    </row>
    <row r="69645" spans="4:4">
      <c r="D69645"/>
    </row>
    <row r="69646" spans="4:4">
      <c r="D69646"/>
    </row>
    <row r="69647" spans="4:4">
      <c r="D69647"/>
    </row>
    <row r="69648" spans="4:4">
      <c r="D69648"/>
    </row>
    <row r="69649" spans="4:4">
      <c r="D69649"/>
    </row>
    <row r="69650" spans="4:4">
      <c r="D69650"/>
    </row>
    <row r="69651" spans="4:4">
      <c r="D69651"/>
    </row>
    <row r="69652" spans="4:4">
      <c r="D69652"/>
    </row>
    <row r="69653" spans="4:4">
      <c r="D69653"/>
    </row>
    <row r="69654" spans="4:4">
      <c r="D69654"/>
    </row>
    <row r="69655" spans="4:4">
      <c r="D69655"/>
    </row>
    <row r="69656" spans="4:4">
      <c r="D69656"/>
    </row>
    <row r="69657" spans="4:4">
      <c r="D69657"/>
    </row>
    <row r="69658" spans="4:4">
      <c r="D69658"/>
    </row>
    <row r="69659" spans="4:4">
      <c r="D69659"/>
    </row>
    <row r="69660" spans="4:4">
      <c r="D69660"/>
    </row>
    <row r="69661" spans="4:4">
      <c r="D69661"/>
    </row>
    <row r="69662" spans="4:4">
      <c r="D69662"/>
    </row>
    <row r="69663" spans="4:4">
      <c r="D69663"/>
    </row>
    <row r="69664" spans="4:4">
      <c r="D69664"/>
    </row>
    <row r="69665" spans="4:4">
      <c r="D69665"/>
    </row>
    <row r="69666" spans="4:4">
      <c r="D69666"/>
    </row>
    <row r="69667" spans="4:4">
      <c r="D69667"/>
    </row>
    <row r="69668" spans="4:4">
      <c r="D69668"/>
    </row>
    <row r="69669" spans="4:4">
      <c r="D69669"/>
    </row>
    <row r="69670" spans="4:4">
      <c r="D69670"/>
    </row>
    <row r="69671" spans="4:4">
      <c r="D69671"/>
    </row>
    <row r="69672" spans="4:4">
      <c r="D69672"/>
    </row>
    <row r="69673" spans="4:4">
      <c r="D69673"/>
    </row>
    <row r="69674" spans="4:4">
      <c r="D69674"/>
    </row>
    <row r="69675" spans="4:4">
      <c r="D69675"/>
    </row>
    <row r="69676" spans="4:4">
      <c r="D69676"/>
    </row>
    <row r="69677" spans="4:4">
      <c r="D69677"/>
    </row>
    <row r="69678" spans="4:4">
      <c r="D69678"/>
    </row>
    <row r="69679" spans="4:4">
      <c r="D69679"/>
    </row>
    <row r="69680" spans="4:4">
      <c r="D69680"/>
    </row>
    <row r="69681" spans="4:4">
      <c r="D69681"/>
    </row>
    <row r="69682" spans="4:4">
      <c r="D69682"/>
    </row>
    <row r="69683" spans="4:4">
      <c r="D69683"/>
    </row>
    <row r="69684" spans="4:4">
      <c r="D69684"/>
    </row>
    <row r="69685" spans="4:4">
      <c r="D69685"/>
    </row>
    <row r="69686" spans="4:4">
      <c r="D69686"/>
    </row>
    <row r="69687" spans="4:4">
      <c r="D69687"/>
    </row>
    <row r="69688" spans="4:4">
      <c r="D69688"/>
    </row>
    <row r="69689" spans="4:4">
      <c r="D69689"/>
    </row>
    <row r="69690" spans="4:4">
      <c r="D69690"/>
    </row>
    <row r="69691" spans="4:4">
      <c r="D69691"/>
    </row>
    <row r="69692" spans="4:4">
      <c r="D69692"/>
    </row>
    <row r="69693" spans="4:4">
      <c r="D69693"/>
    </row>
    <row r="69694" spans="4:4">
      <c r="D69694"/>
    </row>
    <row r="69695" spans="4:4">
      <c r="D69695"/>
    </row>
    <row r="69696" spans="4:4">
      <c r="D69696"/>
    </row>
    <row r="69697" spans="4:4">
      <c r="D69697"/>
    </row>
    <row r="69698" spans="4:4">
      <c r="D69698"/>
    </row>
    <row r="69699" spans="4:4">
      <c r="D69699"/>
    </row>
    <row r="69700" spans="4:4">
      <c r="D69700"/>
    </row>
    <row r="69701" spans="4:4">
      <c r="D69701"/>
    </row>
    <row r="69702" spans="4:4">
      <c r="D69702"/>
    </row>
    <row r="69703" spans="4:4">
      <c r="D69703"/>
    </row>
    <row r="69704" spans="4:4">
      <c r="D69704"/>
    </row>
    <row r="69705" spans="4:4">
      <c r="D69705"/>
    </row>
    <row r="69706" spans="4:4">
      <c r="D69706"/>
    </row>
    <row r="69707" spans="4:4">
      <c r="D69707"/>
    </row>
    <row r="69708" spans="4:4">
      <c r="D69708"/>
    </row>
    <row r="69709" spans="4:4">
      <c r="D69709"/>
    </row>
    <row r="69710" spans="4:4">
      <c r="D69710"/>
    </row>
    <row r="69711" spans="4:4">
      <c r="D69711"/>
    </row>
    <row r="69712" spans="4:4">
      <c r="D69712"/>
    </row>
    <row r="69713" spans="4:4">
      <c r="D69713"/>
    </row>
    <row r="69714" spans="4:4">
      <c r="D69714"/>
    </row>
    <row r="69715" spans="4:4">
      <c r="D69715"/>
    </row>
    <row r="69716" spans="4:4">
      <c r="D69716"/>
    </row>
    <row r="69717" spans="4:4">
      <c r="D69717"/>
    </row>
    <row r="69718" spans="4:4">
      <c r="D69718"/>
    </row>
    <row r="69719" spans="4:4">
      <c r="D69719"/>
    </row>
    <row r="69720" spans="4:4">
      <c r="D69720"/>
    </row>
    <row r="69721" spans="4:4">
      <c r="D69721"/>
    </row>
    <row r="69722" spans="4:4">
      <c r="D69722"/>
    </row>
    <row r="69723" spans="4:4">
      <c r="D69723"/>
    </row>
    <row r="69724" spans="4:4">
      <c r="D69724"/>
    </row>
    <row r="69725" spans="4:4">
      <c r="D69725"/>
    </row>
    <row r="69726" spans="4:4">
      <c r="D69726"/>
    </row>
    <row r="69727" spans="4:4">
      <c r="D69727"/>
    </row>
    <row r="69728" spans="4:4">
      <c r="D69728"/>
    </row>
    <row r="69729" spans="4:4">
      <c r="D69729"/>
    </row>
    <row r="69730" spans="4:4">
      <c r="D69730"/>
    </row>
    <row r="69731" spans="4:4">
      <c r="D69731"/>
    </row>
    <row r="69732" spans="4:4">
      <c r="D69732"/>
    </row>
    <row r="69733" spans="4:4">
      <c r="D69733"/>
    </row>
    <row r="69734" spans="4:4">
      <c r="D69734"/>
    </row>
    <row r="69735" spans="4:4">
      <c r="D69735"/>
    </row>
    <row r="69736" spans="4:4">
      <c r="D69736"/>
    </row>
    <row r="69737" spans="4:4">
      <c r="D69737"/>
    </row>
    <row r="69738" spans="4:4">
      <c r="D69738"/>
    </row>
    <row r="69739" spans="4:4">
      <c r="D69739"/>
    </row>
    <row r="69740" spans="4:4">
      <c r="D69740"/>
    </row>
    <row r="69741" spans="4:4">
      <c r="D69741"/>
    </row>
    <row r="69742" spans="4:4">
      <c r="D69742"/>
    </row>
    <row r="69743" spans="4:4">
      <c r="D69743"/>
    </row>
    <row r="69744" spans="4:4">
      <c r="D69744"/>
    </row>
    <row r="69745" spans="4:4">
      <c r="D69745"/>
    </row>
    <row r="69746" spans="4:4">
      <c r="D69746"/>
    </row>
    <row r="69747" spans="4:4">
      <c r="D69747"/>
    </row>
    <row r="69748" spans="4:4">
      <c r="D69748"/>
    </row>
    <row r="69749" spans="4:4">
      <c r="D69749"/>
    </row>
    <row r="69750" spans="4:4">
      <c r="D69750"/>
    </row>
    <row r="69751" spans="4:4">
      <c r="D69751"/>
    </row>
    <row r="69752" spans="4:4">
      <c r="D69752"/>
    </row>
    <row r="69753" spans="4:4">
      <c r="D69753"/>
    </row>
    <row r="69754" spans="4:4">
      <c r="D69754"/>
    </row>
    <row r="69755" spans="4:4">
      <c r="D69755"/>
    </row>
    <row r="69756" spans="4:4">
      <c r="D69756"/>
    </row>
    <row r="69757" spans="4:4">
      <c r="D69757"/>
    </row>
    <row r="69758" spans="4:4">
      <c r="D69758"/>
    </row>
    <row r="69759" spans="4:4">
      <c r="D69759"/>
    </row>
    <row r="69760" spans="4:4">
      <c r="D69760"/>
    </row>
    <row r="69761" spans="4:4">
      <c r="D69761"/>
    </row>
    <row r="69762" spans="4:4">
      <c r="D69762"/>
    </row>
    <row r="69763" spans="4:4">
      <c r="D69763"/>
    </row>
    <row r="69764" spans="4:4">
      <c r="D69764"/>
    </row>
    <row r="69765" spans="4:4">
      <c r="D69765"/>
    </row>
    <row r="69766" spans="4:4">
      <c r="D69766"/>
    </row>
    <row r="69767" spans="4:4">
      <c r="D69767"/>
    </row>
    <row r="69768" spans="4:4">
      <c r="D69768"/>
    </row>
    <row r="69769" spans="4:4">
      <c r="D69769"/>
    </row>
    <row r="69770" spans="4:4">
      <c r="D69770"/>
    </row>
    <row r="69771" spans="4:4">
      <c r="D69771"/>
    </row>
    <row r="69772" spans="4:4">
      <c r="D69772"/>
    </row>
    <row r="69773" spans="4:4">
      <c r="D69773"/>
    </row>
    <row r="69774" spans="4:4">
      <c r="D69774"/>
    </row>
    <row r="69775" spans="4:4">
      <c r="D69775"/>
    </row>
    <row r="69776" spans="4:4">
      <c r="D69776"/>
    </row>
    <row r="69777" spans="4:4">
      <c r="D69777"/>
    </row>
    <row r="69778" spans="4:4">
      <c r="D69778"/>
    </row>
    <row r="69779" spans="4:4">
      <c r="D69779"/>
    </row>
    <row r="69780" spans="4:4">
      <c r="D69780"/>
    </row>
    <row r="69781" spans="4:4">
      <c r="D69781"/>
    </row>
    <row r="69782" spans="4:4">
      <c r="D69782"/>
    </row>
    <row r="69783" spans="4:4">
      <c r="D69783"/>
    </row>
    <row r="69784" spans="4:4">
      <c r="D69784"/>
    </row>
    <row r="69785" spans="4:4">
      <c r="D69785"/>
    </row>
    <row r="69786" spans="4:4">
      <c r="D69786"/>
    </row>
    <row r="69787" spans="4:4">
      <c r="D69787"/>
    </row>
    <row r="69788" spans="4:4">
      <c r="D69788"/>
    </row>
    <row r="69789" spans="4:4">
      <c r="D69789"/>
    </row>
    <row r="69790" spans="4:4">
      <c r="D69790"/>
    </row>
    <row r="69791" spans="4:4">
      <c r="D69791"/>
    </row>
    <row r="69792" spans="4:4">
      <c r="D69792"/>
    </row>
    <row r="69793" spans="4:4">
      <c r="D69793"/>
    </row>
    <row r="69794" spans="4:4">
      <c r="D69794"/>
    </row>
    <row r="69795" spans="4:4">
      <c r="D69795"/>
    </row>
    <row r="69796" spans="4:4">
      <c r="D69796"/>
    </row>
    <row r="69797" spans="4:4">
      <c r="D69797"/>
    </row>
    <row r="69798" spans="4:4">
      <c r="D69798"/>
    </row>
    <row r="69799" spans="4:4">
      <c r="D69799"/>
    </row>
    <row r="69800" spans="4:4">
      <c r="D69800"/>
    </row>
    <row r="69801" spans="4:4">
      <c r="D69801"/>
    </row>
    <row r="69802" spans="4:4">
      <c r="D69802"/>
    </row>
    <row r="69803" spans="4:4">
      <c r="D69803"/>
    </row>
    <row r="69804" spans="4:4">
      <c r="D69804"/>
    </row>
    <row r="69805" spans="4:4">
      <c r="D69805"/>
    </row>
    <row r="69806" spans="4:4">
      <c r="D69806"/>
    </row>
    <row r="69807" spans="4:4">
      <c r="D69807"/>
    </row>
    <row r="69808" spans="4:4">
      <c r="D69808"/>
    </row>
    <row r="69809" spans="4:4">
      <c r="D69809"/>
    </row>
    <row r="69810" spans="4:4">
      <c r="D69810"/>
    </row>
    <row r="69811" spans="4:4">
      <c r="D69811"/>
    </row>
    <row r="69812" spans="4:4">
      <c r="D69812"/>
    </row>
    <row r="69813" spans="4:4">
      <c r="D69813"/>
    </row>
    <row r="69814" spans="4:4">
      <c r="D69814"/>
    </row>
    <row r="69815" spans="4:4">
      <c r="D69815"/>
    </row>
    <row r="69816" spans="4:4">
      <c r="D69816"/>
    </row>
    <row r="69817" spans="4:4">
      <c r="D69817"/>
    </row>
    <row r="69818" spans="4:4">
      <c r="D69818"/>
    </row>
    <row r="69819" spans="4:4">
      <c r="D69819"/>
    </row>
    <row r="69820" spans="4:4">
      <c r="D69820"/>
    </row>
    <row r="69821" spans="4:4">
      <c r="D69821"/>
    </row>
    <row r="69822" spans="4:4">
      <c r="D69822"/>
    </row>
    <row r="69823" spans="4:4">
      <c r="D69823"/>
    </row>
    <row r="69824" spans="4:4">
      <c r="D69824"/>
    </row>
    <row r="69825" spans="4:4">
      <c r="D69825"/>
    </row>
    <row r="69826" spans="4:4">
      <c r="D69826"/>
    </row>
    <row r="69827" spans="4:4">
      <c r="D69827"/>
    </row>
    <row r="69828" spans="4:4">
      <c r="D69828"/>
    </row>
    <row r="69829" spans="4:4">
      <c r="D69829"/>
    </row>
    <row r="69830" spans="4:4">
      <c r="D69830"/>
    </row>
    <row r="69831" spans="4:4">
      <c r="D69831"/>
    </row>
    <row r="69832" spans="4:4">
      <c r="D69832"/>
    </row>
    <row r="69833" spans="4:4">
      <c r="D69833"/>
    </row>
    <row r="69834" spans="4:4">
      <c r="D69834"/>
    </row>
    <row r="69835" spans="4:4">
      <c r="D69835"/>
    </row>
    <row r="69836" spans="4:4">
      <c r="D69836"/>
    </row>
    <row r="69837" spans="4:4">
      <c r="D69837"/>
    </row>
    <row r="69838" spans="4:4">
      <c r="D69838"/>
    </row>
    <row r="69839" spans="4:4">
      <c r="D69839"/>
    </row>
    <row r="69840" spans="4:4">
      <c r="D69840"/>
    </row>
    <row r="69841" spans="4:4">
      <c r="D69841"/>
    </row>
    <row r="69842" spans="4:4">
      <c r="D69842"/>
    </row>
    <row r="69843" spans="4:4">
      <c r="D69843"/>
    </row>
    <row r="69844" spans="4:4">
      <c r="D69844"/>
    </row>
    <row r="69845" spans="4:4">
      <c r="D69845"/>
    </row>
    <row r="69846" spans="4:4">
      <c r="D69846"/>
    </row>
    <row r="69847" spans="4:4">
      <c r="D69847"/>
    </row>
    <row r="69848" spans="4:4">
      <c r="D69848"/>
    </row>
    <row r="69849" spans="4:4">
      <c r="D69849"/>
    </row>
    <row r="69850" spans="4:4">
      <c r="D69850"/>
    </row>
    <row r="69851" spans="4:4">
      <c r="D69851"/>
    </row>
    <row r="69852" spans="4:4">
      <c r="D69852"/>
    </row>
    <row r="69853" spans="4:4">
      <c r="D69853"/>
    </row>
    <row r="69854" spans="4:4">
      <c r="D69854"/>
    </row>
    <row r="69855" spans="4:4">
      <c r="D69855"/>
    </row>
    <row r="69856" spans="4:4">
      <c r="D69856"/>
    </row>
    <row r="69857" spans="4:4">
      <c r="D69857"/>
    </row>
    <row r="69858" spans="4:4">
      <c r="D69858"/>
    </row>
    <row r="69859" spans="4:4">
      <c r="D69859"/>
    </row>
    <row r="69860" spans="4:4">
      <c r="D69860"/>
    </row>
    <row r="69861" spans="4:4">
      <c r="D69861"/>
    </row>
    <row r="69862" spans="4:4">
      <c r="D69862"/>
    </row>
    <row r="69863" spans="4:4">
      <c r="D69863"/>
    </row>
    <row r="69864" spans="4:4">
      <c r="D69864"/>
    </row>
    <row r="69865" spans="4:4">
      <c r="D69865"/>
    </row>
    <row r="69866" spans="4:4">
      <c r="D69866"/>
    </row>
    <row r="69867" spans="4:4">
      <c r="D69867"/>
    </row>
    <row r="69868" spans="4:4">
      <c r="D69868"/>
    </row>
    <row r="69869" spans="4:4">
      <c r="D69869"/>
    </row>
    <row r="69870" spans="4:4">
      <c r="D69870"/>
    </row>
    <row r="69871" spans="4:4">
      <c r="D69871"/>
    </row>
    <row r="69872" spans="4:4">
      <c r="D69872"/>
    </row>
    <row r="69873" spans="4:4">
      <c r="D69873"/>
    </row>
    <row r="69874" spans="4:4">
      <c r="D69874"/>
    </row>
    <row r="69875" spans="4:4">
      <c r="D69875"/>
    </row>
    <row r="69876" spans="4:4">
      <c r="D69876"/>
    </row>
    <row r="69877" spans="4:4">
      <c r="D69877"/>
    </row>
    <row r="69878" spans="4:4">
      <c r="D69878"/>
    </row>
    <row r="69879" spans="4:4">
      <c r="D69879"/>
    </row>
    <row r="69880" spans="4:4">
      <c r="D69880"/>
    </row>
    <row r="69881" spans="4:4">
      <c r="D69881"/>
    </row>
    <row r="69882" spans="4:4">
      <c r="D69882"/>
    </row>
    <row r="69883" spans="4:4">
      <c r="D69883"/>
    </row>
    <row r="69884" spans="4:4">
      <c r="D69884"/>
    </row>
    <row r="69885" spans="4:4">
      <c r="D69885"/>
    </row>
    <row r="69886" spans="4:4">
      <c r="D69886"/>
    </row>
    <row r="69887" spans="4:4">
      <c r="D69887"/>
    </row>
    <row r="69888" spans="4:4">
      <c r="D69888"/>
    </row>
    <row r="69889" spans="4:4">
      <c r="D69889"/>
    </row>
    <row r="69890" spans="4:4">
      <c r="D69890"/>
    </row>
    <row r="69891" spans="4:4">
      <c r="D69891"/>
    </row>
    <row r="69892" spans="4:4">
      <c r="D69892"/>
    </row>
    <row r="69893" spans="4:4">
      <c r="D69893"/>
    </row>
    <row r="69894" spans="4:4">
      <c r="D69894"/>
    </row>
    <row r="69895" spans="4:4">
      <c r="D69895"/>
    </row>
    <row r="69896" spans="4:4">
      <c r="D69896"/>
    </row>
    <row r="69897" spans="4:4">
      <c r="D69897"/>
    </row>
    <row r="69898" spans="4:4">
      <c r="D69898"/>
    </row>
    <row r="69899" spans="4:4">
      <c r="D69899"/>
    </row>
    <row r="69900" spans="4:4">
      <c r="D69900"/>
    </row>
    <row r="69901" spans="4:4">
      <c r="D69901"/>
    </row>
    <row r="69902" spans="4:4">
      <c r="D69902"/>
    </row>
    <row r="69903" spans="4:4">
      <c r="D69903"/>
    </row>
    <row r="69904" spans="4:4">
      <c r="D69904"/>
    </row>
    <row r="69905" spans="4:4">
      <c r="D69905"/>
    </row>
    <row r="69906" spans="4:4">
      <c r="D69906"/>
    </row>
    <row r="69907" spans="4:4">
      <c r="D69907"/>
    </row>
    <row r="69908" spans="4:4">
      <c r="D69908"/>
    </row>
    <row r="69909" spans="4:4">
      <c r="D69909"/>
    </row>
    <row r="69910" spans="4:4">
      <c r="D69910"/>
    </row>
    <row r="69911" spans="4:4">
      <c r="D69911"/>
    </row>
    <row r="69912" spans="4:4">
      <c r="D69912"/>
    </row>
    <row r="69913" spans="4:4">
      <c r="D69913"/>
    </row>
    <row r="69914" spans="4:4">
      <c r="D69914"/>
    </row>
    <row r="69915" spans="4:4">
      <c r="D69915"/>
    </row>
    <row r="69916" spans="4:4">
      <c r="D69916"/>
    </row>
    <row r="69917" spans="4:4">
      <c r="D69917"/>
    </row>
    <row r="69918" spans="4:4">
      <c r="D69918"/>
    </row>
    <row r="69919" spans="4:4">
      <c r="D69919"/>
    </row>
    <row r="69920" spans="4:4">
      <c r="D69920"/>
    </row>
    <row r="69921" spans="4:4">
      <c r="D69921"/>
    </row>
    <row r="69922" spans="4:4">
      <c r="D69922"/>
    </row>
    <row r="69923" spans="4:4">
      <c r="D69923"/>
    </row>
    <row r="69924" spans="4:4">
      <c r="D69924"/>
    </row>
    <row r="69925" spans="4:4">
      <c r="D69925"/>
    </row>
    <row r="69926" spans="4:4">
      <c r="D69926"/>
    </row>
    <row r="69927" spans="4:4">
      <c r="D69927"/>
    </row>
    <row r="69928" spans="4:4">
      <c r="D69928"/>
    </row>
    <row r="69929" spans="4:4">
      <c r="D69929"/>
    </row>
    <row r="69930" spans="4:4">
      <c r="D69930"/>
    </row>
    <row r="69931" spans="4:4">
      <c r="D69931"/>
    </row>
    <row r="69932" spans="4:4">
      <c r="D69932"/>
    </row>
    <row r="69933" spans="4:4">
      <c r="D69933"/>
    </row>
    <row r="69934" spans="4:4">
      <c r="D69934"/>
    </row>
    <row r="69935" spans="4:4">
      <c r="D69935"/>
    </row>
    <row r="69936" spans="4:4">
      <c r="D69936"/>
    </row>
    <row r="69937" spans="4:4">
      <c r="D69937"/>
    </row>
    <row r="69938" spans="4:4">
      <c r="D69938"/>
    </row>
    <row r="69939" spans="4:4">
      <c r="D69939"/>
    </row>
    <row r="69940" spans="4:4">
      <c r="D69940"/>
    </row>
    <row r="69941" spans="4:4">
      <c r="D69941"/>
    </row>
    <row r="69942" spans="4:4">
      <c r="D69942"/>
    </row>
    <row r="69943" spans="4:4">
      <c r="D69943"/>
    </row>
    <row r="69944" spans="4:4">
      <c r="D69944"/>
    </row>
    <row r="69945" spans="4:4">
      <c r="D69945"/>
    </row>
    <row r="69946" spans="4:4">
      <c r="D69946"/>
    </row>
    <row r="69947" spans="4:4">
      <c r="D69947"/>
    </row>
    <row r="69948" spans="4:4">
      <c r="D69948"/>
    </row>
    <row r="69949" spans="4:4">
      <c r="D69949"/>
    </row>
    <row r="69950" spans="4:4">
      <c r="D69950"/>
    </row>
    <row r="69951" spans="4:4">
      <c r="D69951"/>
    </row>
    <row r="69952" spans="4:4">
      <c r="D69952"/>
    </row>
    <row r="69953" spans="4:4">
      <c r="D69953"/>
    </row>
    <row r="69954" spans="4:4">
      <c r="D69954"/>
    </row>
    <row r="69955" spans="4:4">
      <c r="D69955"/>
    </row>
    <row r="69956" spans="4:4">
      <c r="D69956"/>
    </row>
    <row r="69957" spans="4:4">
      <c r="D69957"/>
    </row>
    <row r="69958" spans="4:4">
      <c r="D69958"/>
    </row>
    <row r="69959" spans="4:4">
      <c r="D69959"/>
    </row>
    <row r="69960" spans="4:4">
      <c r="D69960"/>
    </row>
    <row r="69961" spans="4:4">
      <c r="D69961"/>
    </row>
    <row r="69962" spans="4:4">
      <c r="D69962"/>
    </row>
    <row r="69963" spans="4:4">
      <c r="D69963"/>
    </row>
    <row r="69964" spans="4:4">
      <c r="D69964"/>
    </row>
    <row r="69965" spans="4:4">
      <c r="D69965"/>
    </row>
    <row r="69966" spans="4:4">
      <c r="D69966"/>
    </row>
    <row r="69967" spans="4:4">
      <c r="D69967"/>
    </row>
    <row r="69968" spans="4:4">
      <c r="D69968"/>
    </row>
    <row r="69969" spans="4:4">
      <c r="D69969"/>
    </row>
    <row r="69970" spans="4:4">
      <c r="D69970"/>
    </row>
    <row r="69971" spans="4:4">
      <c r="D69971"/>
    </row>
    <row r="69972" spans="4:4">
      <c r="D69972"/>
    </row>
    <row r="69973" spans="4:4">
      <c r="D69973"/>
    </row>
    <row r="69974" spans="4:4">
      <c r="D69974"/>
    </row>
    <row r="69975" spans="4:4">
      <c r="D69975"/>
    </row>
    <row r="69976" spans="4:4">
      <c r="D69976"/>
    </row>
    <row r="69977" spans="4:4">
      <c r="D69977"/>
    </row>
    <row r="69978" spans="4:4">
      <c r="D69978"/>
    </row>
    <row r="69979" spans="4:4">
      <c r="D69979"/>
    </row>
    <row r="69980" spans="4:4">
      <c r="D69980"/>
    </row>
    <row r="69981" spans="4:4">
      <c r="D69981"/>
    </row>
    <row r="69982" spans="4:4">
      <c r="D69982"/>
    </row>
    <row r="69983" spans="4:4">
      <c r="D69983"/>
    </row>
    <row r="69984" spans="4:4">
      <c r="D69984"/>
    </row>
    <row r="69985" spans="4:4">
      <c r="D69985"/>
    </row>
    <row r="69986" spans="4:4">
      <c r="D69986"/>
    </row>
    <row r="69987" spans="4:4">
      <c r="D69987"/>
    </row>
    <row r="69988" spans="4:4">
      <c r="D69988"/>
    </row>
    <row r="69989" spans="4:4">
      <c r="D69989"/>
    </row>
    <row r="69990" spans="4:4">
      <c r="D69990"/>
    </row>
    <row r="69991" spans="4:4">
      <c r="D69991"/>
    </row>
    <row r="69992" spans="4:4">
      <c r="D69992"/>
    </row>
    <row r="69993" spans="4:4">
      <c r="D69993"/>
    </row>
    <row r="69994" spans="4:4">
      <c r="D69994"/>
    </row>
    <row r="69995" spans="4:4">
      <c r="D69995"/>
    </row>
    <row r="69996" spans="4:4">
      <c r="D69996"/>
    </row>
    <row r="69997" spans="4:4">
      <c r="D69997"/>
    </row>
    <row r="69998" spans="4:4">
      <c r="D69998"/>
    </row>
    <row r="69999" spans="4:4">
      <c r="D69999"/>
    </row>
    <row r="70000" spans="4:4">
      <c r="D70000"/>
    </row>
    <row r="70001" spans="4:4">
      <c r="D70001"/>
    </row>
    <row r="70002" spans="4:4">
      <c r="D70002"/>
    </row>
    <row r="70003" spans="4:4">
      <c r="D70003"/>
    </row>
    <row r="70004" spans="4:4">
      <c r="D70004"/>
    </row>
    <row r="70005" spans="4:4">
      <c r="D70005"/>
    </row>
    <row r="70006" spans="4:4">
      <c r="D70006"/>
    </row>
    <row r="70007" spans="4:4">
      <c r="D70007"/>
    </row>
    <row r="70008" spans="4:4">
      <c r="D70008"/>
    </row>
    <row r="70009" spans="4:4">
      <c r="D70009"/>
    </row>
    <row r="70010" spans="4:4">
      <c r="D70010"/>
    </row>
    <row r="70011" spans="4:4">
      <c r="D70011"/>
    </row>
    <row r="70012" spans="4:4">
      <c r="D70012"/>
    </row>
    <row r="70013" spans="4:4">
      <c r="D70013"/>
    </row>
    <row r="70014" spans="4:4">
      <c r="D70014"/>
    </row>
    <row r="70015" spans="4:4">
      <c r="D70015"/>
    </row>
    <row r="70016" spans="4:4">
      <c r="D70016"/>
    </row>
    <row r="70017" spans="4:4">
      <c r="D70017"/>
    </row>
    <row r="70018" spans="4:4">
      <c r="D70018"/>
    </row>
    <row r="70019" spans="4:4">
      <c r="D70019"/>
    </row>
    <row r="70020" spans="4:4">
      <c r="D70020"/>
    </row>
    <row r="70021" spans="4:4">
      <c r="D70021"/>
    </row>
    <row r="70022" spans="4:4">
      <c r="D70022"/>
    </row>
    <row r="70023" spans="4:4">
      <c r="D70023"/>
    </row>
    <row r="70024" spans="4:4">
      <c r="D70024"/>
    </row>
    <row r="70025" spans="4:4">
      <c r="D70025"/>
    </row>
    <row r="70026" spans="4:4">
      <c r="D70026"/>
    </row>
    <row r="70027" spans="4:4">
      <c r="D70027"/>
    </row>
    <row r="70028" spans="4:4">
      <c r="D70028"/>
    </row>
    <row r="70029" spans="4:4">
      <c r="D70029"/>
    </row>
    <row r="70030" spans="4:4">
      <c r="D70030"/>
    </row>
    <row r="70031" spans="4:4">
      <c r="D70031"/>
    </row>
    <row r="70032" spans="4:4">
      <c r="D70032"/>
    </row>
    <row r="70033" spans="4:4">
      <c r="D70033"/>
    </row>
    <row r="70034" spans="4:4">
      <c r="D70034"/>
    </row>
    <row r="70035" spans="4:4">
      <c r="D70035"/>
    </row>
    <row r="70036" spans="4:4">
      <c r="D70036"/>
    </row>
    <row r="70037" spans="4:4">
      <c r="D70037"/>
    </row>
    <row r="70038" spans="4:4">
      <c r="D70038"/>
    </row>
    <row r="70039" spans="4:4">
      <c r="D70039"/>
    </row>
    <row r="70040" spans="4:4">
      <c r="D70040"/>
    </row>
    <row r="70041" spans="4:4">
      <c r="D70041"/>
    </row>
    <row r="70042" spans="4:4">
      <c r="D70042"/>
    </row>
    <row r="70043" spans="4:4">
      <c r="D70043"/>
    </row>
    <row r="70044" spans="4:4">
      <c r="D70044"/>
    </row>
    <row r="70045" spans="4:4">
      <c r="D70045"/>
    </row>
    <row r="70046" spans="4:4">
      <c r="D70046"/>
    </row>
    <row r="70047" spans="4:4">
      <c r="D70047"/>
    </row>
    <row r="70048" spans="4:4">
      <c r="D70048"/>
    </row>
    <row r="70049" spans="4:4">
      <c r="D70049"/>
    </row>
    <row r="70050" spans="4:4">
      <c r="D70050"/>
    </row>
    <row r="70051" spans="4:4">
      <c r="D70051"/>
    </row>
    <row r="70052" spans="4:4">
      <c r="D70052"/>
    </row>
    <row r="70053" spans="4:4">
      <c r="D70053"/>
    </row>
    <row r="70054" spans="4:4">
      <c r="D70054"/>
    </row>
    <row r="70055" spans="4:4">
      <c r="D70055"/>
    </row>
    <row r="70056" spans="4:4">
      <c r="D70056"/>
    </row>
    <row r="70057" spans="4:4">
      <c r="D70057"/>
    </row>
    <row r="70058" spans="4:4">
      <c r="D70058"/>
    </row>
    <row r="70059" spans="4:4">
      <c r="D70059"/>
    </row>
    <row r="70060" spans="4:4">
      <c r="D70060"/>
    </row>
    <row r="70061" spans="4:4">
      <c r="D70061"/>
    </row>
    <row r="70062" spans="4:4">
      <c r="D70062"/>
    </row>
    <row r="70063" spans="4:4">
      <c r="D70063"/>
    </row>
    <row r="70064" spans="4:4">
      <c r="D70064"/>
    </row>
    <row r="70065" spans="4:4">
      <c r="D70065"/>
    </row>
    <row r="70066" spans="4:4">
      <c r="D70066"/>
    </row>
    <row r="70067" spans="4:4">
      <c r="D70067"/>
    </row>
    <row r="70068" spans="4:4">
      <c r="D70068"/>
    </row>
    <row r="70069" spans="4:4">
      <c r="D70069"/>
    </row>
    <row r="70070" spans="4:4">
      <c r="D70070"/>
    </row>
    <row r="70071" spans="4:4">
      <c r="D70071"/>
    </row>
    <row r="70072" spans="4:4">
      <c r="D70072"/>
    </row>
    <row r="70073" spans="4:4">
      <c r="D70073"/>
    </row>
    <row r="70074" spans="4:4">
      <c r="D70074"/>
    </row>
    <row r="70075" spans="4:4">
      <c r="D70075"/>
    </row>
    <row r="70076" spans="4:4">
      <c r="D70076"/>
    </row>
    <row r="70077" spans="4:4">
      <c r="D70077"/>
    </row>
    <row r="70078" spans="4:4">
      <c r="D70078"/>
    </row>
    <row r="70079" spans="4:4">
      <c r="D70079"/>
    </row>
    <row r="70080" spans="4:4">
      <c r="D70080"/>
    </row>
    <row r="70081" spans="4:4">
      <c r="D70081"/>
    </row>
    <row r="70082" spans="4:4">
      <c r="D70082"/>
    </row>
    <row r="70083" spans="4:4">
      <c r="D70083"/>
    </row>
    <row r="70084" spans="4:4">
      <c r="D70084"/>
    </row>
    <row r="70085" spans="4:4">
      <c r="D70085"/>
    </row>
    <row r="70086" spans="4:4">
      <c r="D70086"/>
    </row>
    <row r="70087" spans="4:4">
      <c r="D70087"/>
    </row>
    <row r="70088" spans="4:4">
      <c r="D70088"/>
    </row>
    <row r="70089" spans="4:4">
      <c r="D70089"/>
    </row>
    <row r="70090" spans="4:4">
      <c r="D70090"/>
    </row>
    <row r="70091" spans="4:4">
      <c r="D70091"/>
    </row>
    <row r="70092" spans="4:4">
      <c r="D70092"/>
    </row>
    <row r="70093" spans="4:4">
      <c r="D70093"/>
    </row>
    <row r="70094" spans="4:4">
      <c r="D70094"/>
    </row>
    <row r="70095" spans="4:4">
      <c r="D70095"/>
    </row>
    <row r="70096" spans="4:4">
      <c r="D70096"/>
    </row>
    <row r="70097" spans="4:4">
      <c r="D70097"/>
    </row>
    <row r="70098" spans="4:4">
      <c r="D70098"/>
    </row>
    <row r="70099" spans="4:4">
      <c r="D70099"/>
    </row>
    <row r="70100" spans="4:4">
      <c r="D70100"/>
    </row>
    <row r="70101" spans="4:4">
      <c r="D70101"/>
    </row>
    <row r="70102" spans="4:4">
      <c r="D70102"/>
    </row>
    <row r="70103" spans="4:4">
      <c r="D70103"/>
    </row>
    <row r="70104" spans="4:4">
      <c r="D70104"/>
    </row>
    <row r="70105" spans="4:4">
      <c r="D70105"/>
    </row>
    <row r="70106" spans="4:4">
      <c r="D70106"/>
    </row>
    <row r="70107" spans="4:4">
      <c r="D70107"/>
    </row>
    <row r="70108" spans="4:4">
      <c r="D70108"/>
    </row>
    <row r="70109" spans="4:4">
      <c r="D70109"/>
    </row>
    <row r="70110" spans="4:4">
      <c r="D70110"/>
    </row>
    <row r="70111" spans="4:4">
      <c r="D70111"/>
    </row>
    <row r="70112" spans="4:4">
      <c r="D70112"/>
    </row>
    <row r="70113" spans="4:4">
      <c r="D70113"/>
    </row>
    <row r="70114" spans="4:4">
      <c r="D70114"/>
    </row>
    <row r="70115" spans="4:4">
      <c r="D70115"/>
    </row>
    <row r="70116" spans="4:4">
      <c r="D70116"/>
    </row>
    <row r="70117" spans="4:4">
      <c r="D70117"/>
    </row>
    <row r="70118" spans="4:4">
      <c r="D70118"/>
    </row>
    <row r="70119" spans="4:4">
      <c r="D70119"/>
    </row>
    <row r="70120" spans="4:4">
      <c r="D70120"/>
    </row>
    <row r="70121" spans="4:4">
      <c r="D70121"/>
    </row>
    <row r="70122" spans="4:4">
      <c r="D70122"/>
    </row>
    <row r="70123" spans="4:4">
      <c r="D70123"/>
    </row>
    <row r="70124" spans="4:4">
      <c r="D70124"/>
    </row>
    <row r="70125" spans="4:4">
      <c r="D70125"/>
    </row>
    <row r="70126" spans="4:4">
      <c r="D70126"/>
    </row>
    <row r="70127" spans="4:4">
      <c r="D70127"/>
    </row>
    <row r="70128" spans="4:4">
      <c r="D70128"/>
    </row>
    <row r="70129" spans="4:4">
      <c r="D70129"/>
    </row>
    <row r="70130" spans="4:4">
      <c r="D70130"/>
    </row>
    <row r="70131" spans="4:4">
      <c r="D70131"/>
    </row>
    <row r="70132" spans="4:4">
      <c r="D70132"/>
    </row>
    <row r="70133" spans="4:4">
      <c r="D70133"/>
    </row>
    <row r="70134" spans="4:4">
      <c r="D70134"/>
    </row>
    <row r="70135" spans="4:4">
      <c r="D70135"/>
    </row>
    <row r="70136" spans="4:4">
      <c r="D70136"/>
    </row>
    <row r="70137" spans="4:4">
      <c r="D70137"/>
    </row>
    <row r="70138" spans="4:4">
      <c r="D70138"/>
    </row>
    <row r="70139" spans="4:4">
      <c r="D70139"/>
    </row>
    <row r="70140" spans="4:4">
      <c r="D70140"/>
    </row>
    <row r="70141" spans="4:4">
      <c r="D70141"/>
    </row>
    <row r="70142" spans="4:4">
      <c r="D70142"/>
    </row>
    <row r="70143" spans="4:4">
      <c r="D70143"/>
    </row>
    <row r="70144" spans="4:4">
      <c r="D70144"/>
    </row>
    <row r="70145" spans="4:4">
      <c r="D70145"/>
    </row>
    <row r="70146" spans="4:4">
      <c r="D70146"/>
    </row>
    <row r="70147" spans="4:4">
      <c r="D70147"/>
    </row>
    <row r="70148" spans="4:4">
      <c r="D70148"/>
    </row>
    <row r="70149" spans="4:4">
      <c r="D70149"/>
    </row>
    <row r="70150" spans="4:4">
      <c r="D70150"/>
    </row>
    <row r="70151" spans="4:4">
      <c r="D70151"/>
    </row>
    <row r="70152" spans="4:4">
      <c r="D70152"/>
    </row>
    <row r="70153" spans="4:4">
      <c r="D70153"/>
    </row>
    <row r="70154" spans="4:4">
      <c r="D70154"/>
    </row>
    <row r="70155" spans="4:4">
      <c r="D70155"/>
    </row>
    <row r="70156" spans="4:4">
      <c r="D70156"/>
    </row>
    <row r="70157" spans="4:4">
      <c r="D70157"/>
    </row>
    <row r="70158" spans="4:4">
      <c r="D70158"/>
    </row>
    <row r="70159" spans="4:4">
      <c r="D70159"/>
    </row>
    <row r="70160" spans="4:4">
      <c r="D70160"/>
    </row>
    <row r="70161" spans="4:4">
      <c r="D70161"/>
    </row>
    <row r="70162" spans="4:4">
      <c r="D70162"/>
    </row>
    <row r="70163" spans="4:4">
      <c r="D70163"/>
    </row>
    <row r="70164" spans="4:4">
      <c r="D70164"/>
    </row>
    <row r="70165" spans="4:4">
      <c r="D70165"/>
    </row>
    <row r="70166" spans="4:4">
      <c r="D70166"/>
    </row>
    <row r="70167" spans="4:4">
      <c r="D70167"/>
    </row>
    <row r="70168" spans="4:4">
      <c r="D70168"/>
    </row>
    <row r="70169" spans="4:4">
      <c r="D70169"/>
    </row>
    <row r="70170" spans="4:4">
      <c r="D70170"/>
    </row>
    <row r="70171" spans="4:4">
      <c r="D70171"/>
    </row>
    <row r="70172" spans="4:4">
      <c r="D70172"/>
    </row>
    <row r="70173" spans="4:4">
      <c r="D70173"/>
    </row>
    <row r="70174" spans="4:4">
      <c r="D70174"/>
    </row>
    <row r="70175" spans="4:4">
      <c r="D70175"/>
    </row>
    <row r="70176" spans="4:4">
      <c r="D70176"/>
    </row>
    <row r="70177" spans="4:4">
      <c r="D70177"/>
    </row>
    <row r="70178" spans="4:4">
      <c r="D70178"/>
    </row>
    <row r="70179" spans="4:4">
      <c r="D70179"/>
    </row>
    <row r="70180" spans="4:4">
      <c r="D70180"/>
    </row>
    <row r="70181" spans="4:4">
      <c r="D70181"/>
    </row>
    <row r="70182" spans="4:4">
      <c r="D70182"/>
    </row>
    <row r="70183" spans="4:4">
      <c r="D70183"/>
    </row>
    <row r="70184" spans="4:4">
      <c r="D70184"/>
    </row>
    <row r="70185" spans="4:4">
      <c r="D70185"/>
    </row>
    <row r="70186" spans="4:4">
      <c r="D70186"/>
    </row>
    <row r="70187" spans="4:4">
      <c r="D70187"/>
    </row>
    <row r="70188" spans="4:4">
      <c r="D70188"/>
    </row>
    <row r="70189" spans="4:4">
      <c r="D70189"/>
    </row>
    <row r="70190" spans="4:4">
      <c r="D70190"/>
    </row>
    <row r="70191" spans="4:4">
      <c r="D70191"/>
    </row>
    <row r="70192" spans="4:4">
      <c r="D70192"/>
    </row>
    <row r="70193" spans="4:4">
      <c r="D70193"/>
    </row>
    <row r="70194" spans="4:4">
      <c r="D70194"/>
    </row>
    <row r="70195" spans="4:4">
      <c r="D70195"/>
    </row>
    <row r="70196" spans="4:4">
      <c r="D70196"/>
    </row>
    <row r="70197" spans="4:4">
      <c r="D70197"/>
    </row>
    <row r="70198" spans="4:4">
      <c r="D70198"/>
    </row>
    <row r="70199" spans="4:4">
      <c r="D70199"/>
    </row>
    <row r="70200" spans="4:4">
      <c r="D70200"/>
    </row>
    <row r="70201" spans="4:4">
      <c r="D70201"/>
    </row>
    <row r="70202" spans="4:4">
      <c r="D70202"/>
    </row>
    <row r="70203" spans="4:4">
      <c r="D70203"/>
    </row>
    <row r="70204" spans="4:4">
      <c r="D70204"/>
    </row>
    <row r="70205" spans="4:4">
      <c r="D70205"/>
    </row>
    <row r="70206" spans="4:4">
      <c r="D70206"/>
    </row>
    <row r="70207" spans="4:4">
      <c r="D70207"/>
    </row>
    <row r="70208" spans="4:4">
      <c r="D70208"/>
    </row>
    <row r="70209" spans="4:4">
      <c r="D70209"/>
    </row>
    <row r="70210" spans="4:4">
      <c r="D70210"/>
    </row>
    <row r="70211" spans="4:4">
      <c r="D70211"/>
    </row>
    <row r="70212" spans="4:4">
      <c r="D70212"/>
    </row>
    <row r="70213" spans="4:4">
      <c r="D70213"/>
    </row>
    <row r="70214" spans="4:4">
      <c r="D70214"/>
    </row>
    <row r="70215" spans="4:4">
      <c r="D70215"/>
    </row>
    <row r="70216" spans="4:4">
      <c r="D70216"/>
    </row>
    <row r="70217" spans="4:4">
      <c r="D70217"/>
    </row>
    <row r="70218" spans="4:4">
      <c r="D70218"/>
    </row>
    <row r="70219" spans="4:4">
      <c r="D70219"/>
    </row>
    <row r="70220" spans="4:4">
      <c r="D70220"/>
    </row>
    <row r="70221" spans="4:4">
      <c r="D70221"/>
    </row>
    <row r="70222" spans="4:4">
      <c r="D70222"/>
    </row>
    <row r="70223" spans="4:4">
      <c r="D70223"/>
    </row>
    <row r="70224" spans="4:4">
      <c r="D70224"/>
    </row>
    <row r="70225" spans="4:4">
      <c r="D70225"/>
    </row>
    <row r="70226" spans="4:4">
      <c r="D70226"/>
    </row>
    <row r="70227" spans="4:4">
      <c r="D70227"/>
    </row>
    <row r="70228" spans="4:4">
      <c r="D70228"/>
    </row>
    <row r="70229" spans="4:4">
      <c r="D70229"/>
    </row>
    <row r="70230" spans="4:4">
      <c r="D70230"/>
    </row>
    <row r="70231" spans="4:4">
      <c r="D70231"/>
    </row>
    <row r="70232" spans="4:4">
      <c r="D70232"/>
    </row>
    <row r="70233" spans="4:4">
      <c r="D70233"/>
    </row>
    <row r="70234" spans="4:4">
      <c r="D70234"/>
    </row>
    <row r="70235" spans="4:4">
      <c r="D70235"/>
    </row>
    <row r="70236" spans="4:4">
      <c r="D70236"/>
    </row>
    <row r="70237" spans="4:4">
      <c r="D70237"/>
    </row>
    <row r="70238" spans="4:4">
      <c r="D70238"/>
    </row>
    <row r="70239" spans="4:4">
      <c r="D70239"/>
    </row>
    <row r="70240" spans="4:4">
      <c r="D70240"/>
    </row>
    <row r="70241" spans="4:4">
      <c r="D70241"/>
    </row>
    <row r="70242" spans="4:4">
      <c r="D70242"/>
    </row>
    <row r="70243" spans="4:4">
      <c r="D70243"/>
    </row>
    <row r="70244" spans="4:4">
      <c r="D70244"/>
    </row>
    <row r="70245" spans="4:4">
      <c r="D70245"/>
    </row>
    <row r="70246" spans="4:4">
      <c r="D70246"/>
    </row>
    <row r="70247" spans="4:4">
      <c r="D70247"/>
    </row>
    <row r="70248" spans="4:4">
      <c r="D70248"/>
    </row>
    <row r="70249" spans="4:4">
      <c r="D70249"/>
    </row>
    <row r="70250" spans="4:4">
      <c r="D70250"/>
    </row>
    <row r="70251" spans="4:4">
      <c r="D70251"/>
    </row>
    <row r="70252" spans="4:4">
      <c r="D70252"/>
    </row>
    <row r="70253" spans="4:4">
      <c r="D70253"/>
    </row>
    <row r="70254" spans="4:4">
      <c r="D70254"/>
    </row>
    <row r="70255" spans="4:4">
      <c r="D70255"/>
    </row>
    <row r="70256" spans="4:4">
      <c r="D70256"/>
    </row>
    <row r="70257" spans="4:4">
      <c r="D70257"/>
    </row>
    <row r="70258" spans="4:4">
      <c r="D70258"/>
    </row>
    <row r="70259" spans="4:4">
      <c r="D70259"/>
    </row>
    <row r="70260" spans="4:4">
      <c r="D70260"/>
    </row>
    <row r="70261" spans="4:4">
      <c r="D70261"/>
    </row>
    <row r="70262" spans="4:4">
      <c r="D70262"/>
    </row>
    <row r="70263" spans="4:4">
      <c r="D70263"/>
    </row>
    <row r="70264" spans="4:4">
      <c r="D70264"/>
    </row>
    <row r="70265" spans="4:4">
      <c r="D70265"/>
    </row>
    <row r="70266" spans="4:4">
      <c r="D70266"/>
    </row>
    <row r="70267" spans="4:4">
      <c r="D70267"/>
    </row>
    <row r="70268" spans="4:4">
      <c r="D70268"/>
    </row>
    <row r="70269" spans="4:4">
      <c r="D70269"/>
    </row>
    <row r="70270" spans="4:4">
      <c r="D70270"/>
    </row>
    <row r="70271" spans="4:4">
      <c r="D70271"/>
    </row>
    <row r="70272" spans="4:4">
      <c r="D70272"/>
    </row>
    <row r="70273" spans="4:4">
      <c r="D70273"/>
    </row>
    <row r="70274" spans="4:4">
      <c r="D70274"/>
    </row>
    <row r="70275" spans="4:4">
      <c r="D70275"/>
    </row>
    <row r="70276" spans="4:4">
      <c r="D70276"/>
    </row>
    <row r="70277" spans="4:4">
      <c r="D70277"/>
    </row>
    <row r="70278" spans="4:4">
      <c r="D70278"/>
    </row>
    <row r="70279" spans="4:4">
      <c r="D70279"/>
    </row>
    <row r="70280" spans="4:4">
      <c r="D70280"/>
    </row>
    <row r="70281" spans="4:4">
      <c r="D70281"/>
    </row>
    <row r="70282" spans="4:4">
      <c r="D70282"/>
    </row>
    <row r="70283" spans="4:4">
      <c r="D70283"/>
    </row>
    <row r="70284" spans="4:4">
      <c r="D70284"/>
    </row>
    <row r="70285" spans="4:4">
      <c r="D70285"/>
    </row>
    <row r="70286" spans="4:4">
      <c r="D70286"/>
    </row>
    <row r="70287" spans="4:4">
      <c r="D70287"/>
    </row>
    <row r="70288" spans="4:4">
      <c r="D70288"/>
    </row>
    <row r="70289" spans="4:4">
      <c r="D70289"/>
    </row>
    <row r="70290" spans="4:4">
      <c r="D70290"/>
    </row>
    <row r="70291" spans="4:4">
      <c r="D70291"/>
    </row>
    <row r="70292" spans="4:4">
      <c r="D70292"/>
    </row>
    <row r="70293" spans="4:4">
      <c r="D70293"/>
    </row>
    <row r="70294" spans="4:4">
      <c r="D70294"/>
    </row>
    <row r="70295" spans="4:4">
      <c r="D70295"/>
    </row>
    <row r="70296" spans="4:4">
      <c r="D70296"/>
    </row>
    <row r="70297" spans="4:4">
      <c r="D70297"/>
    </row>
    <row r="70298" spans="4:4">
      <c r="D70298"/>
    </row>
    <row r="70299" spans="4:4">
      <c r="D70299"/>
    </row>
    <row r="70300" spans="4:4">
      <c r="D70300"/>
    </row>
    <row r="70301" spans="4:4">
      <c r="D70301"/>
    </row>
    <row r="70302" spans="4:4">
      <c r="D70302"/>
    </row>
    <row r="70303" spans="4:4">
      <c r="D70303"/>
    </row>
    <row r="70304" spans="4:4">
      <c r="D70304"/>
    </row>
    <row r="70305" spans="4:4">
      <c r="D70305"/>
    </row>
    <row r="70306" spans="4:4">
      <c r="D70306"/>
    </row>
    <row r="70307" spans="4:4">
      <c r="D70307"/>
    </row>
    <row r="70308" spans="4:4">
      <c r="D70308"/>
    </row>
    <row r="70309" spans="4:4">
      <c r="D70309"/>
    </row>
    <row r="70310" spans="4:4">
      <c r="D70310"/>
    </row>
    <row r="70311" spans="4:4">
      <c r="D70311"/>
    </row>
    <row r="70312" spans="4:4">
      <c r="D70312"/>
    </row>
    <row r="70313" spans="4:4">
      <c r="D70313"/>
    </row>
    <row r="70314" spans="4:4">
      <c r="D70314"/>
    </row>
    <row r="70315" spans="4:4">
      <c r="D70315"/>
    </row>
    <row r="70316" spans="4:4">
      <c r="D70316"/>
    </row>
    <row r="70317" spans="4:4">
      <c r="D70317"/>
    </row>
    <row r="70318" spans="4:4">
      <c r="D70318"/>
    </row>
    <row r="70319" spans="4:4">
      <c r="D70319"/>
    </row>
    <row r="70320" spans="4:4">
      <c r="D70320"/>
    </row>
    <row r="70321" spans="4:4">
      <c r="D70321"/>
    </row>
    <row r="70322" spans="4:4">
      <c r="D70322"/>
    </row>
    <row r="70323" spans="4:4">
      <c r="D70323"/>
    </row>
    <row r="70324" spans="4:4">
      <c r="D70324"/>
    </row>
    <row r="70325" spans="4:4">
      <c r="D70325"/>
    </row>
    <row r="70326" spans="4:4">
      <c r="D70326"/>
    </row>
    <row r="70327" spans="4:4">
      <c r="D70327"/>
    </row>
    <row r="70328" spans="4:4">
      <c r="D70328"/>
    </row>
    <row r="70329" spans="4:4">
      <c r="D70329"/>
    </row>
    <row r="70330" spans="4:4">
      <c r="D70330"/>
    </row>
    <row r="70331" spans="4:4">
      <c r="D70331"/>
    </row>
    <row r="70332" spans="4:4">
      <c r="D70332"/>
    </row>
    <row r="70333" spans="4:4">
      <c r="D70333"/>
    </row>
    <row r="70334" spans="4:4">
      <c r="D70334"/>
    </row>
    <row r="70335" spans="4:4">
      <c r="D70335"/>
    </row>
    <row r="70336" spans="4:4">
      <c r="D70336"/>
    </row>
    <row r="70337" spans="4:4">
      <c r="D70337"/>
    </row>
    <row r="70338" spans="4:4">
      <c r="D70338"/>
    </row>
    <row r="70339" spans="4:4">
      <c r="D70339"/>
    </row>
    <row r="70340" spans="4:4">
      <c r="D70340"/>
    </row>
    <row r="70341" spans="4:4">
      <c r="D70341"/>
    </row>
    <row r="70342" spans="4:4">
      <c r="D70342"/>
    </row>
    <row r="70343" spans="4:4">
      <c r="D70343"/>
    </row>
    <row r="70344" spans="4:4">
      <c r="D70344"/>
    </row>
    <row r="70345" spans="4:4">
      <c r="D70345"/>
    </row>
    <row r="70346" spans="4:4">
      <c r="D70346"/>
    </row>
    <row r="70347" spans="4:4">
      <c r="D70347"/>
    </row>
    <row r="70348" spans="4:4">
      <c r="D70348"/>
    </row>
    <row r="70349" spans="4:4">
      <c r="D70349"/>
    </row>
    <row r="70350" spans="4:4">
      <c r="D70350"/>
    </row>
    <row r="70351" spans="4:4">
      <c r="D70351"/>
    </row>
    <row r="70352" spans="4:4">
      <c r="D70352"/>
    </row>
    <row r="70353" spans="4:4">
      <c r="D70353"/>
    </row>
    <row r="70354" spans="4:4">
      <c r="D70354"/>
    </row>
    <row r="70355" spans="4:4">
      <c r="D70355"/>
    </row>
    <row r="70356" spans="4:4">
      <c r="D70356"/>
    </row>
    <row r="70357" spans="4:4">
      <c r="D70357"/>
    </row>
    <row r="70358" spans="4:4">
      <c r="D70358"/>
    </row>
    <row r="70359" spans="4:4">
      <c r="D70359"/>
    </row>
    <row r="70360" spans="4:4">
      <c r="D70360"/>
    </row>
    <row r="70361" spans="4:4">
      <c r="D70361"/>
    </row>
    <row r="70362" spans="4:4">
      <c r="D70362"/>
    </row>
    <row r="70363" spans="4:4">
      <c r="D70363"/>
    </row>
    <row r="70364" spans="4:4">
      <c r="D70364"/>
    </row>
    <row r="70365" spans="4:4">
      <c r="D70365"/>
    </row>
    <row r="70366" spans="4:4">
      <c r="D70366"/>
    </row>
    <row r="70367" spans="4:4">
      <c r="D70367"/>
    </row>
    <row r="70368" spans="4:4">
      <c r="D70368"/>
    </row>
    <row r="70369" spans="4:4">
      <c r="D70369"/>
    </row>
    <row r="70370" spans="4:4">
      <c r="D70370"/>
    </row>
    <row r="70371" spans="4:4">
      <c r="D70371"/>
    </row>
    <row r="70372" spans="4:4">
      <c r="D70372"/>
    </row>
    <row r="70373" spans="4:4">
      <c r="D70373"/>
    </row>
    <row r="70374" spans="4:4">
      <c r="D70374"/>
    </row>
    <row r="70375" spans="4:4">
      <c r="D70375"/>
    </row>
    <row r="70376" spans="4:4">
      <c r="D70376"/>
    </row>
    <row r="70377" spans="4:4">
      <c r="D70377"/>
    </row>
    <row r="70378" spans="4:4">
      <c r="D70378"/>
    </row>
    <row r="70379" spans="4:4">
      <c r="D70379"/>
    </row>
    <row r="70380" spans="4:4">
      <c r="D70380"/>
    </row>
    <row r="70381" spans="4:4">
      <c r="D70381"/>
    </row>
    <row r="70382" spans="4:4">
      <c r="D70382"/>
    </row>
    <row r="70383" spans="4:4">
      <c r="D70383"/>
    </row>
    <row r="70384" spans="4:4">
      <c r="D70384"/>
    </row>
    <row r="70385" spans="4:4">
      <c r="D70385"/>
    </row>
    <row r="70386" spans="4:4">
      <c r="D70386"/>
    </row>
    <row r="70387" spans="4:4">
      <c r="D70387"/>
    </row>
    <row r="70388" spans="4:4">
      <c r="D70388"/>
    </row>
    <row r="70389" spans="4:4">
      <c r="D70389"/>
    </row>
    <row r="70390" spans="4:4">
      <c r="D70390"/>
    </row>
    <row r="70391" spans="4:4">
      <c r="D70391"/>
    </row>
    <row r="70392" spans="4:4">
      <c r="D70392"/>
    </row>
    <row r="70393" spans="4:4">
      <c r="D70393"/>
    </row>
    <row r="70394" spans="4:4">
      <c r="D70394"/>
    </row>
    <row r="70395" spans="4:4">
      <c r="D70395"/>
    </row>
    <row r="70396" spans="4:4">
      <c r="D70396"/>
    </row>
    <row r="70397" spans="4:4">
      <c r="D70397"/>
    </row>
    <row r="70398" spans="4:4">
      <c r="D70398"/>
    </row>
    <row r="70399" spans="4:4">
      <c r="D70399"/>
    </row>
    <row r="70400" spans="4:4">
      <c r="D70400"/>
    </row>
    <row r="70401" spans="4:4">
      <c r="D70401"/>
    </row>
    <row r="70402" spans="4:4">
      <c r="D70402"/>
    </row>
    <row r="70403" spans="4:4">
      <c r="D70403"/>
    </row>
    <row r="70404" spans="4:4">
      <c r="D70404"/>
    </row>
    <row r="70405" spans="4:4">
      <c r="D70405"/>
    </row>
    <row r="70406" spans="4:4">
      <c r="D70406"/>
    </row>
    <row r="70407" spans="4:4">
      <c r="D70407"/>
    </row>
    <row r="70408" spans="4:4">
      <c r="D70408"/>
    </row>
    <row r="70409" spans="4:4">
      <c r="D70409"/>
    </row>
    <row r="70410" spans="4:4">
      <c r="D70410"/>
    </row>
    <row r="70411" spans="4:4">
      <c r="D70411"/>
    </row>
    <row r="70412" spans="4:4">
      <c r="D70412"/>
    </row>
    <row r="70413" spans="4:4">
      <c r="D70413"/>
    </row>
    <row r="70414" spans="4:4">
      <c r="D70414"/>
    </row>
    <row r="70415" spans="4:4">
      <c r="D70415"/>
    </row>
    <row r="70416" spans="4:4">
      <c r="D70416"/>
    </row>
    <row r="70417" spans="4:4">
      <c r="D70417"/>
    </row>
    <row r="70418" spans="4:4">
      <c r="D70418"/>
    </row>
    <row r="70419" spans="4:4">
      <c r="D70419"/>
    </row>
    <row r="70420" spans="4:4">
      <c r="D70420"/>
    </row>
    <row r="70421" spans="4:4">
      <c r="D70421"/>
    </row>
    <row r="70422" spans="4:4">
      <c r="D70422"/>
    </row>
    <row r="70423" spans="4:4">
      <c r="D70423"/>
    </row>
    <row r="70424" spans="4:4">
      <c r="D70424"/>
    </row>
    <row r="70425" spans="4:4">
      <c r="D70425"/>
    </row>
    <row r="70426" spans="4:4">
      <c r="D70426"/>
    </row>
    <row r="70427" spans="4:4">
      <c r="D70427"/>
    </row>
    <row r="70428" spans="4:4">
      <c r="D70428"/>
    </row>
    <row r="70429" spans="4:4">
      <c r="D70429"/>
    </row>
    <row r="70430" spans="4:4">
      <c r="D70430"/>
    </row>
    <row r="70431" spans="4:4">
      <c r="D70431"/>
    </row>
    <row r="70432" spans="4:4">
      <c r="D70432"/>
    </row>
    <row r="70433" spans="4:4">
      <c r="D70433"/>
    </row>
    <row r="70434" spans="4:4">
      <c r="D70434"/>
    </row>
    <row r="70435" spans="4:4">
      <c r="D70435"/>
    </row>
    <row r="70436" spans="4:4">
      <c r="D70436"/>
    </row>
    <row r="70437" spans="4:4">
      <c r="D70437"/>
    </row>
    <row r="70438" spans="4:4">
      <c r="D70438"/>
    </row>
    <row r="70439" spans="4:4">
      <c r="D70439"/>
    </row>
    <row r="70440" spans="4:4">
      <c r="D70440"/>
    </row>
    <row r="70441" spans="4:4">
      <c r="D70441"/>
    </row>
    <row r="70442" spans="4:4">
      <c r="D70442"/>
    </row>
    <row r="70443" spans="4:4">
      <c r="D70443"/>
    </row>
    <row r="70444" spans="4:4">
      <c r="D70444"/>
    </row>
    <row r="70445" spans="4:4">
      <c r="D70445"/>
    </row>
    <row r="70446" spans="4:4">
      <c r="D70446"/>
    </row>
    <row r="70447" spans="4:4">
      <c r="D70447"/>
    </row>
    <row r="70448" spans="4:4">
      <c r="D70448"/>
    </row>
    <row r="70449" spans="4:4">
      <c r="D70449"/>
    </row>
    <row r="70450" spans="4:4">
      <c r="D70450"/>
    </row>
    <row r="70451" spans="4:4">
      <c r="D70451"/>
    </row>
    <row r="70452" spans="4:4">
      <c r="D70452"/>
    </row>
    <row r="70453" spans="4:4">
      <c r="D70453"/>
    </row>
    <row r="70454" spans="4:4">
      <c r="D70454"/>
    </row>
    <row r="70455" spans="4:4">
      <c r="D70455"/>
    </row>
    <row r="70456" spans="4:4">
      <c r="D70456"/>
    </row>
    <row r="70457" spans="4:4">
      <c r="D70457"/>
    </row>
    <row r="70458" spans="4:4">
      <c r="D70458"/>
    </row>
    <row r="70459" spans="4:4">
      <c r="D70459"/>
    </row>
    <row r="70460" spans="4:4">
      <c r="D70460"/>
    </row>
    <row r="70461" spans="4:4">
      <c r="D70461"/>
    </row>
    <row r="70462" spans="4:4">
      <c r="D70462"/>
    </row>
    <row r="70463" spans="4:4">
      <c r="D70463"/>
    </row>
    <row r="70464" spans="4:4">
      <c r="D70464"/>
    </row>
    <row r="70465" spans="4:4">
      <c r="D70465"/>
    </row>
    <row r="70466" spans="4:4">
      <c r="D70466"/>
    </row>
    <row r="70467" spans="4:4">
      <c r="D70467"/>
    </row>
    <row r="70468" spans="4:4">
      <c r="D70468"/>
    </row>
    <row r="70469" spans="4:4">
      <c r="D70469"/>
    </row>
    <row r="70470" spans="4:4">
      <c r="D70470"/>
    </row>
    <row r="70471" spans="4:4">
      <c r="D70471"/>
    </row>
    <row r="70472" spans="4:4">
      <c r="D70472"/>
    </row>
    <row r="70473" spans="4:4">
      <c r="D70473"/>
    </row>
    <row r="70474" spans="4:4">
      <c r="D70474"/>
    </row>
    <row r="70475" spans="4:4">
      <c r="D70475"/>
    </row>
    <row r="70476" spans="4:4">
      <c r="D70476"/>
    </row>
    <row r="70477" spans="4:4">
      <c r="D70477"/>
    </row>
    <row r="70478" spans="4:4">
      <c r="D70478"/>
    </row>
    <row r="70479" spans="4:4">
      <c r="D70479"/>
    </row>
    <row r="70480" spans="4:4">
      <c r="D70480"/>
    </row>
    <row r="70481" spans="4:4">
      <c r="D70481"/>
    </row>
    <row r="70482" spans="4:4">
      <c r="D70482"/>
    </row>
    <row r="70483" spans="4:4">
      <c r="D70483"/>
    </row>
    <row r="70484" spans="4:4">
      <c r="D70484"/>
    </row>
    <row r="70485" spans="4:4">
      <c r="D70485"/>
    </row>
    <row r="70486" spans="4:4">
      <c r="D70486"/>
    </row>
    <row r="70487" spans="4:4">
      <c r="D70487"/>
    </row>
    <row r="70488" spans="4:4">
      <c r="D70488"/>
    </row>
    <row r="70489" spans="4:4">
      <c r="D70489"/>
    </row>
    <row r="70490" spans="4:4">
      <c r="D70490"/>
    </row>
    <row r="70491" spans="4:4">
      <c r="D70491"/>
    </row>
    <row r="70492" spans="4:4">
      <c r="D70492"/>
    </row>
    <row r="70493" spans="4:4">
      <c r="D70493"/>
    </row>
    <row r="70494" spans="4:4">
      <c r="D70494"/>
    </row>
    <row r="70495" spans="4:4">
      <c r="D70495"/>
    </row>
    <row r="70496" spans="4:4">
      <c r="D70496"/>
    </row>
    <row r="70497" spans="4:4">
      <c r="D70497"/>
    </row>
    <row r="70498" spans="4:4">
      <c r="D70498"/>
    </row>
    <row r="70499" spans="4:4">
      <c r="D70499"/>
    </row>
    <row r="70500" spans="4:4">
      <c r="D70500"/>
    </row>
    <row r="70501" spans="4:4">
      <c r="D70501"/>
    </row>
    <row r="70502" spans="4:4">
      <c r="D70502"/>
    </row>
    <row r="70503" spans="4:4">
      <c r="D70503"/>
    </row>
    <row r="70504" spans="4:4">
      <c r="D70504"/>
    </row>
    <row r="70505" spans="4:4">
      <c r="D70505"/>
    </row>
    <row r="70506" spans="4:4">
      <c r="D70506"/>
    </row>
    <row r="70507" spans="4:4">
      <c r="D70507"/>
    </row>
    <row r="70508" spans="4:4">
      <c r="D70508"/>
    </row>
    <row r="70509" spans="4:4">
      <c r="D70509"/>
    </row>
    <row r="70510" spans="4:4">
      <c r="D70510"/>
    </row>
    <row r="70511" spans="4:4">
      <c r="D70511"/>
    </row>
    <row r="70512" spans="4:4">
      <c r="D70512"/>
    </row>
    <row r="70513" spans="4:4">
      <c r="D70513"/>
    </row>
    <row r="70514" spans="4:4">
      <c r="D70514"/>
    </row>
    <row r="70515" spans="4:4">
      <c r="D70515"/>
    </row>
    <row r="70516" spans="4:4">
      <c r="D70516"/>
    </row>
    <row r="70517" spans="4:4">
      <c r="D70517"/>
    </row>
    <row r="70518" spans="4:4">
      <c r="D70518"/>
    </row>
    <row r="70519" spans="4:4">
      <c r="D70519"/>
    </row>
    <row r="70520" spans="4:4">
      <c r="D70520"/>
    </row>
    <row r="70521" spans="4:4">
      <c r="D70521"/>
    </row>
    <row r="70522" spans="4:4">
      <c r="D70522"/>
    </row>
    <row r="70523" spans="4:4">
      <c r="D70523"/>
    </row>
    <row r="70524" spans="4:4">
      <c r="D70524"/>
    </row>
    <row r="70525" spans="4:4">
      <c r="D70525"/>
    </row>
    <row r="70526" spans="4:4">
      <c r="D70526"/>
    </row>
    <row r="70527" spans="4:4">
      <c r="D70527"/>
    </row>
    <row r="70528" spans="4:4">
      <c r="D70528"/>
    </row>
    <row r="70529" spans="4:4">
      <c r="D70529"/>
    </row>
    <row r="70530" spans="4:4">
      <c r="D70530"/>
    </row>
    <row r="70531" spans="4:4">
      <c r="D70531"/>
    </row>
    <row r="70532" spans="4:4">
      <c r="D70532"/>
    </row>
    <row r="70533" spans="4:4">
      <c r="D70533"/>
    </row>
    <row r="70534" spans="4:4">
      <c r="D70534"/>
    </row>
    <row r="70535" spans="4:4">
      <c r="D70535"/>
    </row>
    <row r="70536" spans="4:4">
      <c r="D70536"/>
    </row>
    <row r="70537" spans="4:4">
      <c r="D70537"/>
    </row>
    <row r="70538" spans="4:4">
      <c r="D70538"/>
    </row>
    <row r="70539" spans="4:4">
      <c r="D70539"/>
    </row>
    <row r="70540" spans="4:4">
      <c r="D70540"/>
    </row>
    <row r="70541" spans="4:4">
      <c r="D70541"/>
    </row>
    <row r="70542" spans="4:4">
      <c r="D70542"/>
    </row>
    <row r="70543" spans="4:4">
      <c r="D70543"/>
    </row>
    <row r="70544" spans="4:4">
      <c r="D70544"/>
    </row>
    <row r="70545" spans="4:4">
      <c r="D70545"/>
    </row>
    <row r="70546" spans="4:4">
      <c r="D70546"/>
    </row>
    <row r="70547" spans="4:4">
      <c r="D70547"/>
    </row>
    <row r="70548" spans="4:4">
      <c r="D70548"/>
    </row>
    <row r="70549" spans="4:4">
      <c r="D70549"/>
    </row>
    <row r="70550" spans="4:4">
      <c r="D70550"/>
    </row>
    <row r="70551" spans="4:4">
      <c r="D70551"/>
    </row>
    <row r="70552" spans="4:4">
      <c r="D70552"/>
    </row>
    <row r="70553" spans="4:4">
      <c r="D70553"/>
    </row>
    <row r="70554" spans="4:4">
      <c r="D70554"/>
    </row>
    <row r="70555" spans="4:4">
      <c r="D70555"/>
    </row>
    <row r="70556" spans="4:4">
      <c r="D70556"/>
    </row>
    <row r="70557" spans="4:4">
      <c r="D70557"/>
    </row>
    <row r="70558" spans="4:4">
      <c r="D70558"/>
    </row>
    <row r="70559" spans="4:4">
      <c r="D70559"/>
    </row>
    <row r="70560" spans="4:4">
      <c r="D70560"/>
    </row>
    <row r="70561" spans="4:4">
      <c r="D70561"/>
    </row>
    <row r="70562" spans="4:4">
      <c r="D70562"/>
    </row>
    <row r="70563" spans="4:4">
      <c r="D70563"/>
    </row>
    <row r="70564" spans="4:4">
      <c r="D70564"/>
    </row>
    <row r="70565" spans="4:4">
      <c r="D70565"/>
    </row>
    <row r="70566" spans="4:4">
      <c r="D70566"/>
    </row>
    <row r="70567" spans="4:4">
      <c r="D70567"/>
    </row>
    <row r="70568" spans="4:4">
      <c r="D70568"/>
    </row>
    <row r="70569" spans="4:4">
      <c r="D70569"/>
    </row>
    <row r="70570" spans="4:4">
      <c r="D70570"/>
    </row>
    <row r="70571" spans="4:4">
      <c r="D70571"/>
    </row>
    <row r="70572" spans="4:4">
      <c r="D70572"/>
    </row>
    <row r="70573" spans="4:4">
      <c r="D70573"/>
    </row>
    <row r="70574" spans="4:4">
      <c r="D70574"/>
    </row>
    <row r="70575" spans="4:4">
      <c r="D70575"/>
    </row>
    <row r="70576" spans="4:4">
      <c r="D70576"/>
    </row>
    <row r="70577" spans="4:4">
      <c r="D70577"/>
    </row>
    <row r="70578" spans="4:4">
      <c r="D70578"/>
    </row>
    <row r="70579" spans="4:4">
      <c r="D70579"/>
    </row>
    <row r="70580" spans="4:4">
      <c r="D70580"/>
    </row>
    <row r="70581" spans="4:4">
      <c r="D70581"/>
    </row>
    <row r="70582" spans="4:4">
      <c r="D70582"/>
    </row>
    <row r="70583" spans="4:4">
      <c r="D70583"/>
    </row>
    <row r="70584" spans="4:4">
      <c r="D70584"/>
    </row>
    <row r="70585" spans="4:4">
      <c r="D70585"/>
    </row>
    <row r="70586" spans="4:4">
      <c r="D70586"/>
    </row>
    <row r="70587" spans="4:4">
      <c r="D70587"/>
    </row>
    <row r="70588" spans="4:4">
      <c r="D70588"/>
    </row>
    <row r="70589" spans="4:4">
      <c r="D70589"/>
    </row>
    <row r="70590" spans="4:4">
      <c r="D70590"/>
    </row>
    <row r="70591" spans="4:4">
      <c r="D70591"/>
    </row>
    <row r="70592" spans="4:4">
      <c r="D70592"/>
    </row>
    <row r="70593" spans="4:4">
      <c r="D70593"/>
    </row>
    <row r="70594" spans="4:4">
      <c r="D70594"/>
    </row>
    <row r="70595" spans="4:4">
      <c r="D70595"/>
    </row>
    <row r="70596" spans="4:4">
      <c r="D70596"/>
    </row>
    <row r="70597" spans="4:4">
      <c r="D70597"/>
    </row>
    <row r="70598" spans="4:4">
      <c r="D70598"/>
    </row>
    <row r="70599" spans="4:4">
      <c r="D70599"/>
    </row>
    <row r="70600" spans="4:4">
      <c r="D70600"/>
    </row>
    <row r="70601" spans="4:4">
      <c r="D70601"/>
    </row>
    <row r="70602" spans="4:4">
      <c r="D70602"/>
    </row>
    <row r="70603" spans="4:4">
      <c r="D70603"/>
    </row>
    <row r="70604" spans="4:4">
      <c r="D70604"/>
    </row>
    <row r="70605" spans="4:4">
      <c r="D70605"/>
    </row>
    <row r="70606" spans="4:4">
      <c r="D70606"/>
    </row>
    <row r="70607" spans="4:4">
      <c r="D70607"/>
    </row>
    <row r="70608" spans="4:4">
      <c r="D70608"/>
    </row>
    <row r="70609" spans="4:4">
      <c r="D70609"/>
    </row>
    <row r="70610" spans="4:4">
      <c r="D70610"/>
    </row>
    <row r="70611" spans="4:4">
      <c r="D70611"/>
    </row>
    <row r="70612" spans="4:4">
      <c r="D70612"/>
    </row>
    <row r="70613" spans="4:4">
      <c r="D70613"/>
    </row>
    <row r="70614" spans="4:4">
      <c r="D70614"/>
    </row>
    <row r="70615" spans="4:4">
      <c r="D70615"/>
    </row>
    <row r="70616" spans="4:4">
      <c r="D70616"/>
    </row>
    <row r="70617" spans="4:4">
      <c r="D70617"/>
    </row>
    <row r="70618" spans="4:4">
      <c r="D70618"/>
    </row>
    <row r="70619" spans="4:4">
      <c r="D70619"/>
    </row>
    <row r="70620" spans="4:4">
      <c r="D70620"/>
    </row>
    <row r="70621" spans="4:4">
      <c r="D70621"/>
    </row>
    <row r="70622" spans="4:4">
      <c r="D70622"/>
    </row>
    <row r="70623" spans="4:4">
      <c r="D70623"/>
    </row>
    <row r="70624" spans="4:4">
      <c r="D70624"/>
    </row>
    <row r="70625" spans="4:4">
      <c r="D70625"/>
    </row>
    <row r="70626" spans="4:4">
      <c r="D70626"/>
    </row>
    <row r="70627" spans="4:4">
      <c r="D70627"/>
    </row>
    <row r="70628" spans="4:4">
      <c r="D70628"/>
    </row>
    <row r="70629" spans="4:4">
      <c r="D70629"/>
    </row>
    <row r="70630" spans="4:4">
      <c r="D70630"/>
    </row>
    <row r="70631" spans="4:4">
      <c r="D70631"/>
    </row>
    <row r="70632" spans="4:4">
      <c r="D70632"/>
    </row>
    <row r="70633" spans="4:4">
      <c r="D70633"/>
    </row>
    <row r="70634" spans="4:4">
      <c r="D70634"/>
    </row>
    <row r="70635" spans="4:4">
      <c r="D70635"/>
    </row>
    <row r="70636" spans="4:4">
      <c r="D70636"/>
    </row>
    <row r="70637" spans="4:4">
      <c r="D70637"/>
    </row>
    <row r="70638" spans="4:4">
      <c r="D70638"/>
    </row>
    <row r="70639" spans="4:4">
      <c r="D70639"/>
    </row>
    <row r="70640" spans="4:4">
      <c r="D70640"/>
    </row>
    <row r="70641" spans="4:4">
      <c r="D70641"/>
    </row>
    <row r="70642" spans="4:4">
      <c r="D70642"/>
    </row>
    <row r="70643" spans="4:4">
      <c r="D70643"/>
    </row>
    <row r="70644" spans="4:4">
      <c r="D70644"/>
    </row>
    <row r="70645" spans="4:4">
      <c r="D70645"/>
    </row>
    <row r="70646" spans="4:4">
      <c r="D70646"/>
    </row>
    <row r="70647" spans="4:4">
      <c r="D70647"/>
    </row>
    <row r="70648" spans="4:4">
      <c r="D70648"/>
    </row>
    <row r="70649" spans="4:4">
      <c r="D70649"/>
    </row>
    <row r="70650" spans="4:4">
      <c r="D70650"/>
    </row>
    <row r="70651" spans="4:4">
      <c r="D70651"/>
    </row>
    <row r="70652" spans="4:4">
      <c r="D70652"/>
    </row>
    <row r="70653" spans="4:4">
      <c r="D70653"/>
    </row>
    <row r="70654" spans="4:4">
      <c r="D70654"/>
    </row>
    <row r="70655" spans="4:4">
      <c r="D70655"/>
    </row>
    <row r="70656" spans="4:4">
      <c r="D70656"/>
    </row>
    <row r="70657" spans="4:4">
      <c r="D70657"/>
    </row>
    <row r="70658" spans="4:4">
      <c r="D70658"/>
    </row>
    <row r="70659" spans="4:4">
      <c r="D70659"/>
    </row>
    <row r="70660" spans="4:4">
      <c r="D70660"/>
    </row>
    <row r="70661" spans="4:4">
      <c r="D70661"/>
    </row>
    <row r="70662" spans="4:4">
      <c r="D70662"/>
    </row>
    <row r="70663" spans="4:4">
      <c r="D70663"/>
    </row>
    <row r="70664" spans="4:4">
      <c r="D70664"/>
    </row>
    <row r="70665" spans="4:4">
      <c r="D70665"/>
    </row>
    <row r="70666" spans="4:4">
      <c r="D70666"/>
    </row>
    <row r="70667" spans="4:4">
      <c r="D70667"/>
    </row>
    <row r="70668" spans="4:4">
      <c r="D70668"/>
    </row>
    <row r="70669" spans="4:4">
      <c r="D70669"/>
    </row>
    <row r="70670" spans="4:4">
      <c r="D70670"/>
    </row>
    <row r="70671" spans="4:4">
      <c r="D70671"/>
    </row>
    <row r="70672" spans="4:4">
      <c r="D70672"/>
    </row>
    <row r="70673" spans="4:4">
      <c r="D70673"/>
    </row>
    <row r="70674" spans="4:4">
      <c r="D70674"/>
    </row>
    <row r="70675" spans="4:4">
      <c r="D70675"/>
    </row>
    <row r="70676" spans="4:4">
      <c r="D70676"/>
    </row>
    <row r="70677" spans="4:4">
      <c r="D70677"/>
    </row>
    <row r="70678" spans="4:4">
      <c r="D70678"/>
    </row>
    <row r="70679" spans="4:4">
      <c r="D70679"/>
    </row>
    <row r="70680" spans="4:4">
      <c r="D70680"/>
    </row>
    <row r="70681" spans="4:4">
      <c r="D70681"/>
    </row>
    <row r="70682" spans="4:4">
      <c r="D70682"/>
    </row>
    <row r="70683" spans="4:4">
      <c r="D70683"/>
    </row>
    <row r="70684" spans="4:4">
      <c r="D70684"/>
    </row>
    <row r="70685" spans="4:4">
      <c r="D70685"/>
    </row>
    <row r="70686" spans="4:4">
      <c r="D70686"/>
    </row>
    <row r="70687" spans="4:4">
      <c r="D70687"/>
    </row>
    <row r="70688" spans="4:4">
      <c r="D70688"/>
    </row>
    <row r="70689" spans="4:4">
      <c r="D70689"/>
    </row>
    <row r="70690" spans="4:4">
      <c r="D70690"/>
    </row>
    <row r="70691" spans="4:4">
      <c r="D70691"/>
    </row>
    <row r="70692" spans="4:4">
      <c r="D70692"/>
    </row>
    <row r="70693" spans="4:4">
      <c r="D70693"/>
    </row>
    <row r="70694" spans="4:4">
      <c r="D70694"/>
    </row>
    <row r="70695" spans="4:4">
      <c r="D70695"/>
    </row>
    <row r="70696" spans="4:4">
      <c r="D70696"/>
    </row>
    <row r="70697" spans="4:4">
      <c r="D70697"/>
    </row>
    <row r="70698" spans="4:4">
      <c r="D70698"/>
    </row>
    <row r="70699" spans="4:4">
      <c r="D70699"/>
    </row>
    <row r="70700" spans="4:4">
      <c r="D70700"/>
    </row>
    <row r="70701" spans="4:4">
      <c r="D70701"/>
    </row>
    <row r="70702" spans="4:4">
      <c r="D70702"/>
    </row>
    <row r="70703" spans="4:4">
      <c r="D70703"/>
    </row>
    <row r="70704" spans="4:4">
      <c r="D70704"/>
    </row>
    <row r="70705" spans="4:4">
      <c r="D70705"/>
    </row>
    <row r="70706" spans="4:4">
      <c r="D70706"/>
    </row>
    <row r="70707" spans="4:4">
      <c r="D70707"/>
    </row>
    <row r="70708" spans="4:4">
      <c r="D70708"/>
    </row>
    <row r="70709" spans="4:4">
      <c r="D70709"/>
    </row>
    <row r="70710" spans="4:4">
      <c r="D70710"/>
    </row>
    <row r="70711" spans="4:4">
      <c r="D70711"/>
    </row>
    <row r="70712" spans="4:4">
      <c r="D70712"/>
    </row>
    <row r="70713" spans="4:4">
      <c r="D70713"/>
    </row>
    <row r="70714" spans="4:4">
      <c r="D70714"/>
    </row>
    <row r="70715" spans="4:4">
      <c r="D70715"/>
    </row>
    <row r="70716" spans="4:4">
      <c r="D70716"/>
    </row>
    <row r="70717" spans="4:4">
      <c r="D70717"/>
    </row>
    <row r="70718" spans="4:4">
      <c r="D70718"/>
    </row>
    <row r="70719" spans="4:4">
      <c r="D70719"/>
    </row>
    <row r="70720" spans="4:4">
      <c r="D70720"/>
    </row>
    <row r="70721" spans="4:4">
      <c r="D70721"/>
    </row>
    <row r="70722" spans="4:4">
      <c r="D70722"/>
    </row>
    <row r="70723" spans="4:4">
      <c r="D70723"/>
    </row>
    <row r="70724" spans="4:4">
      <c r="D70724"/>
    </row>
    <row r="70725" spans="4:4">
      <c r="D70725"/>
    </row>
    <row r="70726" spans="4:4">
      <c r="D70726"/>
    </row>
    <row r="70727" spans="4:4">
      <c r="D70727"/>
    </row>
    <row r="70728" spans="4:4">
      <c r="D70728"/>
    </row>
    <row r="70729" spans="4:4">
      <c r="D70729"/>
    </row>
    <row r="70730" spans="4:4">
      <c r="D70730"/>
    </row>
    <row r="70731" spans="4:4">
      <c r="D70731"/>
    </row>
    <row r="70732" spans="4:4">
      <c r="D70732"/>
    </row>
    <row r="70733" spans="4:4">
      <c r="D70733"/>
    </row>
    <row r="70734" spans="4:4">
      <c r="D70734"/>
    </row>
    <row r="70735" spans="4:4">
      <c r="D70735"/>
    </row>
    <row r="70736" spans="4:4">
      <c r="D70736"/>
    </row>
    <row r="70737" spans="4:4">
      <c r="D70737"/>
    </row>
    <row r="70738" spans="4:4">
      <c r="D70738"/>
    </row>
    <row r="70739" spans="4:4">
      <c r="D70739"/>
    </row>
    <row r="70740" spans="4:4">
      <c r="D70740"/>
    </row>
    <row r="70741" spans="4:4">
      <c r="D70741"/>
    </row>
    <row r="70742" spans="4:4">
      <c r="D70742"/>
    </row>
    <row r="70743" spans="4:4">
      <c r="D70743"/>
    </row>
    <row r="70744" spans="4:4">
      <c r="D70744"/>
    </row>
    <row r="70745" spans="4:4">
      <c r="D70745"/>
    </row>
    <row r="70746" spans="4:4">
      <c r="D70746"/>
    </row>
    <row r="70747" spans="4:4">
      <c r="D70747"/>
    </row>
    <row r="70748" spans="4:4">
      <c r="D70748"/>
    </row>
    <row r="70749" spans="4:4">
      <c r="D70749"/>
    </row>
    <row r="70750" spans="4:4">
      <c r="D70750"/>
    </row>
    <row r="70751" spans="4:4">
      <c r="D70751"/>
    </row>
    <row r="70752" spans="4:4">
      <c r="D70752"/>
    </row>
    <row r="70753" spans="4:4">
      <c r="D70753"/>
    </row>
    <row r="70754" spans="4:4">
      <c r="D70754"/>
    </row>
    <row r="70755" spans="4:4">
      <c r="D70755"/>
    </row>
    <row r="70756" spans="4:4">
      <c r="D70756"/>
    </row>
    <row r="70757" spans="4:4">
      <c r="D70757"/>
    </row>
    <row r="70758" spans="4:4">
      <c r="D70758"/>
    </row>
    <row r="70759" spans="4:4">
      <c r="D70759"/>
    </row>
    <row r="70760" spans="4:4">
      <c r="D70760"/>
    </row>
    <row r="70761" spans="4:4">
      <c r="D70761"/>
    </row>
    <row r="70762" spans="4:4">
      <c r="D70762"/>
    </row>
    <row r="70763" spans="4:4">
      <c r="D70763"/>
    </row>
    <row r="70764" spans="4:4">
      <c r="D70764"/>
    </row>
    <row r="70765" spans="4:4">
      <c r="D70765"/>
    </row>
    <row r="70766" spans="4:4">
      <c r="D70766"/>
    </row>
    <row r="70767" spans="4:4">
      <c r="D70767"/>
    </row>
    <row r="70768" spans="4:4">
      <c r="D70768"/>
    </row>
    <row r="70769" spans="4:4">
      <c r="D70769"/>
    </row>
    <row r="70770" spans="4:4">
      <c r="D70770"/>
    </row>
    <row r="70771" spans="4:4">
      <c r="D70771"/>
    </row>
    <row r="70772" spans="4:4">
      <c r="D70772"/>
    </row>
    <row r="70773" spans="4:4">
      <c r="D70773"/>
    </row>
    <row r="70774" spans="4:4">
      <c r="D70774"/>
    </row>
    <row r="70775" spans="4:4">
      <c r="D70775"/>
    </row>
    <row r="70776" spans="4:4">
      <c r="D70776"/>
    </row>
    <row r="70777" spans="4:4">
      <c r="D70777"/>
    </row>
    <row r="70778" spans="4:4">
      <c r="D70778"/>
    </row>
    <row r="70779" spans="4:4">
      <c r="D70779"/>
    </row>
    <row r="70780" spans="4:4">
      <c r="D70780"/>
    </row>
    <row r="70781" spans="4:4">
      <c r="D70781"/>
    </row>
    <row r="70782" spans="4:4">
      <c r="D70782"/>
    </row>
    <row r="70783" spans="4:4">
      <c r="D70783"/>
    </row>
    <row r="70784" spans="4:4">
      <c r="D70784"/>
    </row>
    <row r="70785" spans="4:4">
      <c r="D70785"/>
    </row>
    <row r="70786" spans="4:4">
      <c r="D70786"/>
    </row>
    <row r="70787" spans="4:4">
      <c r="D70787"/>
    </row>
    <row r="70788" spans="4:4">
      <c r="D70788"/>
    </row>
    <row r="70789" spans="4:4">
      <c r="D70789"/>
    </row>
    <row r="70790" spans="4:4">
      <c r="D70790"/>
    </row>
    <row r="70791" spans="4:4">
      <c r="D70791"/>
    </row>
    <row r="70792" spans="4:4">
      <c r="D70792"/>
    </row>
    <row r="70793" spans="4:4">
      <c r="D70793"/>
    </row>
    <row r="70794" spans="4:4">
      <c r="D70794"/>
    </row>
    <row r="70795" spans="4:4">
      <c r="D70795"/>
    </row>
    <row r="70796" spans="4:4">
      <c r="D70796"/>
    </row>
    <row r="70797" spans="4:4">
      <c r="D70797"/>
    </row>
    <row r="70798" spans="4:4">
      <c r="D70798"/>
    </row>
    <row r="70799" spans="4:4">
      <c r="D70799"/>
    </row>
    <row r="70800" spans="4:4">
      <c r="D70800"/>
    </row>
    <row r="70801" spans="4:4">
      <c r="D70801"/>
    </row>
    <row r="70802" spans="4:4">
      <c r="D70802"/>
    </row>
    <row r="70803" spans="4:4">
      <c r="D70803"/>
    </row>
    <row r="70804" spans="4:4">
      <c r="D70804"/>
    </row>
    <row r="70805" spans="4:4">
      <c r="D70805"/>
    </row>
    <row r="70806" spans="4:4">
      <c r="D70806"/>
    </row>
    <row r="70807" spans="4:4">
      <c r="D70807"/>
    </row>
    <row r="70808" spans="4:4">
      <c r="D70808"/>
    </row>
    <row r="70809" spans="4:4">
      <c r="D70809"/>
    </row>
    <row r="70810" spans="4:4">
      <c r="D70810"/>
    </row>
    <row r="70811" spans="4:4">
      <c r="D70811"/>
    </row>
    <row r="70812" spans="4:4">
      <c r="D70812"/>
    </row>
    <row r="70813" spans="4:4">
      <c r="D70813"/>
    </row>
    <row r="70814" spans="4:4">
      <c r="D70814"/>
    </row>
    <row r="70815" spans="4:4">
      <c r="D70815"/>
    </row>
    <row r="70816" spans="4:4">
      <c r="D70816"/>
    </row>
    <row r="70817" spans="4:4">
      <c r="D70817"/>
    </row>
    <row r="70818" spans="4:4">
      <c r="D70818"/>
    </row>
    <row r="70819" spans="4:4">
      <c r="D70819"/>
    </row>
    <row r="70820" spans="4:4">
      <c r="D70820"/>
    </row>
    <row r="70821" spans="4:4">
      <c r="D70821"/>
    </row>
    <row r="70822" spans="4:4">
      <c r="D70822"/>
    </row>
    <row r="70823" spans="4:4">
      <c r="D70823"/>
    </row>
    <row r="70824" spans="4:4">
      <c r="D70824"/>
    </row>
    <row r="70825" spans="4:4">
      <c r="D70825"/>
    </row>
    <row r="70826" spans="4:4">
      <c r="D70826"/>
    </row>
    <row r="70827" spans="4:4">
      <c r="D70827"/>
    </row>
    <row r="70828" spans="4:4">
      <c r="D70828"/>
    </row>
    <row r="70829" spans="4:4">
      <c r="D70829"/>
    </row>
    <row r="70830" spans="4:4">
      <c r="D70830"/>
    </row>
    <row r="70831" spans="4:4">
      <c r="D70831"/>
    </row>
    <row r="70832" spans="4:4">
      <c r="D70832"/>
    </row>
    <row r="70833" spans="4:4">
      <c r="D70833"/>
    </row>
    <row r="70834" spans="4:4">
      <c r="D70834"/>
    </row>
    <row r="70835" spans="4:4">
      <c r="D70835"/>
    </row>
    <row r="70836" spans="4:4">
      <c r="D70836"/>
    </row>
    <row r="70837" spans="4:4">
      <c r="D70837"/>
    </row>
    <row r="70838" spans="4:4">
      <c r="D70838"/>
    </row>
    <row r="70839" spans="4:4">
      <c r="D70839"/>
    </row>
    <row r="70840" spans="4:4">
      <c r="D70840"/>
    </row>
    <row r="70841" spans="4:4">
      <c r="D70841"/>
    </row>
    <row r="70842" spans="4:4">
      <c r="D70842"/>
    </row>
    <row r="70843" spans="4:4">
      <c r="D70843"/>
    </row>
    <row r="70844" spans="4:4">
      <c r="D70844"/>
    </row>
    <row r="70845" spans="4:4">
      <c r="D70845"/>
    </row>
    <row r="70846" spans="4:4">
      <c r="D70846"/>
    </row>
    <row r="70847" spans="4:4">
      <c r="D70847"/>
    </row>
    <row r="70848" spans="4:4">
      <c r="D70848"/>
    </row>
    <row r="70849" spans="4:4">
      <c r="D70849"/>
    </row>
    <row r="70850" spans="4:4">
      <c r="D70850"/>
    </row>
    <row r="70851" spans="4:4">
      <c r="D70851"/>
    </row>
    <row r="70852" spans="4:4">
      <c r="D70852"/>
    </row>
    <row r="70853" spans="4:4">
      <c r="D70853"/>
    </row>
    <row r="70854" spans="4:4">
      <c r="D70854"/>
    </row>
    <row r="70855" spans="4:4">
      <c r="D70855"/>
    </row>
    <row r="70856" spans="4:4">
      <c r="D70856"/>
    </row>
    <row r="70857" spans="4:4">
      <c r="D70857"/>
    </row>
    <row r="70858" spans="4:4">
      <c r="D70858"/>
    </row>
    <row r="70859" spans="4:4">
      <c r="D70859"/>
    </row>
    <row r="70860" spans="4:4">
      <c r="D70860"/>
    </row>
    <row r="70861" spans="4:4">
      <c r="D70861"/>
    </row>
    <row r="70862" spans="4:4">
      <c r="D70862"/>
    </row>
    <row r="70863" spans="4:4">
      <c r="D70863"/>
    </row>
    <row r="70864" spans="4:4">
      <c r="D70864"/>
    </row>
    <row r="70865" spans="4:4">
      <c r="D70865"/>
    </row>
    <row r="70866" spans="4:4">
      <c r="D70866"/>
    </row>
    <row r="70867" spans="4:4">
      <c r="D70867"/>
    </row>
    <row r="70868" spans="4:4">
      <c r="D70868"/>
    </row>
    <row r="70869" spans="4:4">
      <c r="D70869"/>
    </row>
    <row r="70870" spans="4:4">
      <c r="D70870"/>
    </row>
    <row r="70871" spans="4:4">
      <c r="D70871"/>
    </row>
    <row r="70872" spans="4:4">
      <c r="D70872"/>
    </row>
    <row r="70873" spans="4:4">
      <c r="D70873"/>
    </row>
    <row r="70874" spans="4:4">
      <c r="D70874"/>
    </row>
    <row r="70875" spans="4:4">
      <c r="D70875"/>
    </row>
    <row r="70876" spans="4:4">
      <c r="D70876"/>
    </row>
    <row r="70877" spans="4:4">
      <c r="D70877"/>
    </row>
    <row r="70878" spans="4:4">
      <c r="D70878"/>
    </row>
    <row r="70879" spans="4:4">
      <c r="D70879"/>
    </row>
    <row r="70880" spans="4:4">
      <c r="D70880"/>
    </row>
    <row r="70881" spans="4:4">
      <c r="D70881"/>
    </row>
    <row r="70882" spans="4:4">
      <c r="D70882"/>
    </row>
    <row r="70883" spans="4:4">
      <c r="D70883"/>
    </row>
    <row r="70884" spans="4:4">
      <c r="D70884"/>
    </row>
    <row r="70885" spans="4:4">
      <c r="D70885"/>
    </row>
    <row r="70886" spans="4:4">
      <c r="D70886"/>
    </row>
    <row r="70887" spans="4:4">
      <c r="D70887"/>
    </row>
    <row r="70888" spans="4:4">
      <c r="D70888"/>
    </row>
    <row r="70889" spans="4:4">
      <c r="D70889"/>
    </row>
    <row r="70890" spans="4:4">
      <c r="D70890"/>
    </row>
    <row r="70891" spans="4:4">
      <c r="D70891"/>
    </row>
    <row r="70892" spans="4:4">
      <c r="D70892"/>
    </row>
    <row r="70893" spans="4:4">
      <c r="D70893"/>
    </row>
    <row r="70894" spans="4:4">
      <c r="D70894"/>
    </row>
    <row r="70895" spans="4:4">
      <c r="D70895"/>
    </row>
    <row r="70896" spans="4:4">
      <c r="D70896"/>
    </row>
    <row r="70897" spans="4:4">
      <c r="D70897"/>
    </row>
    <row r="70898" spans="4:4">
      <c r="D70898"/>
    </row>
    <row r="70899" spans="4:4">
      <c r="D70899"/>
    </row>
    <row r="70900" spans="4:4">
      <c r="D70900"/>
    </row>
    <row r="70901" spans="4:4">
      <c r="D70901"/>
    </row>
    <row r="70902" spans="4:4">
      <c r="D70902"/>
    </row>
    <row r="70903" spans="4:4">
      <c r="D70903"/>
    </row>
    <row r="70904" spans="4:4">
      <c r="D70904"/>
    </row>
    <row r="70905" spans="4:4">
      <c r="D70905"/>
    </row>
    <row r="70906" spans="4:4">
      <c r="D70906"/>
    </row>
    <row r="70907" spans="4:4">
      <c r="D70907"/>
    </row>
    <row r="70908" spans="4:4">
      <c r="D70908"/>
    </row>
    <row r="70909" spans="4:4">
      <c r="D70909"/>
    </row>
    <row r="70910" spans="4:4">
      <c r="D70910"/>
    </row>
    <row r="70911" spans="4:4">
      <c r="D70911"/>
    </row>
    <row r="70912" spans="4:4">
      <c r="D70912"/>
    </row>
    <row r="70913" spans="4:4">
      <c r="D70913"/>
    </row>
    <row r="70914" spans="4:4">
      <c r="D70914"/>
    </row>
    <row r="70915" spans="4:4">
      <c r="D70915"/>
    </row>
    <row r="70916" spans="4:4">
      <c r="D70916"/>
    </row>
    <row r="70917" spans="4:4">
      <c r="D70917"/>
    </row>
    <row r="70918" spans="4:4">
      <c r="D70918"/>
    </row>
    <row r="70919" spans="4:4">
      <c r="D70919"/>
    </row>
    <row r="70920" spans="4:4">
      <c r="D70920"/>
    </row>
    <row r="70921" spans="4:4">
      <c r="D70921"/>
    </row>
    <row r="70922" spans="4:4">
      <c r="D70922"/>
    </row>
    <row r="70923" spans="4:4">
      <c r="D70923"/>
    </row>
    <row r="70924" spans="4:4">
      <c r="D70924"/>
    </row>
    <row r="70925" spans="4:4">
      <c r="D70925"/>
    </row>
    <row r="70926" spans="4:4">
      <c r="D70926"/>
    </row>
    <row r="70927" spans="4:4">
      <c r="D70927"/>
    </row>
    <row r="70928" spans="4:4">
      <c r="D70928"/>
    </row>
    <row r="70929" spans="4:4">
      <c r="D70929"/>
    </row>
    <row r="70930" spans="4:4">
      <c r="D70930"/>
    </row>
    <row r="70931" spans="4:4">
      <c r="D70931"/>
    </row>
    <row r="70932" spans="4:4">
      <c r="D70932"/>
    </row>
    <row r="70933" spans="4:4">
      <c r="D70933"/>
    </row>
    <row r="70934" spans="4:4">
      <c r="D70934"/>
    </row>
    <row r="70935" spans="4:4">
      <c r="D70935"/>
    </row>
    <row r="70936" spans="4:4">
      <c r="D70936"/>
    </row>
    <row r="70937" spans="4:4">
      <c r="D70937"/>
    </row>
    <row r="70938" spans="4:4">
      <c r="D70938"/>
    </row>
    <row r="70939" spans="4:4">
      <c r="D70939"/>
    </row>
    <row r="70940" spans="4:4">
      <c r="D70940"/>
    </row>
    <row r="70941" spans="4:4">
      <c r="D70941"/>
    </row>
    <row r="70942" spans="4:4">
      <c r="D70942"/>
    </row>
    <row r="70943" spans="4:4">
      <c r="D70943"/>
    </row>
    <row r="70944" spans="4:4">
      <c r="D70944"/>
    </row>
    <row r="70945" spans="4:4">
      <c r="D70945"/>
    </row>
    <row r="70946" spans="4:4">
      <c r="D70946"/>
    </row>
    <row r="70947" spans="4:4">
      <c r="D70947"/>
    </row>
    <row r="70948" spans="4:4">
      <c r="D70948"/>
    </row>
    <row r="70949" spans="4:4">
      <c r="D70949"/>
    </row>
    <row r="70950" spans="4:4">
      <c r="D70950"/>
    </row>
    <row r="70951" spans="4:4">
      <c r="D70951"/>
    </row>
    <row r="70952" spans="4:4">
      <c r="D70952"/>
    </row>
    <row r="70953" spans="4:4">
      <c r="D70953"/>
    </row>
    <row r="70954" spans="4:4">
      <c r="D70954"/>
    </row>
    <row r="70955" spans="4:4">
      <c r="D70955"/>
    </row>
    <row r="70956" spans="4:4">
      <c r="D70956"/>
    </row>
    <row r="70957" spans="4:4">
      <c r="D70957"/>
    </row>
    <row r="70958" spans="4:4">
      <c r="D70958"/>
    </row>
    <row r="70959" spans="4:4">
      <c r="D70959"/>
    </row>
    <row r="70960" spans="4:4">
      <c r="D70960"/>
    </row>
    <row r="70961" spans="4:4">
      <c r="D70961"/>
    </row>
    <row r="70962" spans="4:4">
      <c r="D70962"/>
    </row>
    <row r="70963" spans="4:4">
      <c r="D70963"/>
    </row>
    <row r="70964" spans="4:4">
      <c r="D70964"/>
    </row>
    <row r="70965" spans="4:4">
      <c r="D70965"/>
    </row>
    <row r="70966" spans="4:4">
      <c r="D70966"/>
    </row>
    <row r="70967" spans="4:4">
      <c r="D70967"/>
    </row>
    <row r="70968" spans="4:4">
      <c r="D70968"/>
    </row>
    <row r="70969" spans="4:4">
      <c r="D70969"/>
    </row>
    <row r="70970" spans="4:4">
      <c r="D70970"/>
    </row>
    <row r="70971" spans="4:4">
      <c r="D70971"/>
    </row>
    <row r="70972" spans="4:4">
      <c r="D70972"/>
    </row>
    <row r="70973" spans="4:4">
      <c r="D70973"/>
    </row>
    <row r="70974" spans="4:4">
      <c r="D70974"/>
    </row>
    <row r="70975" spans="4:4">
      <c r="D70975"/>
    </row>
    <row r="70976" spans="4:4">
      <c r="D70976"/>
    </row>
    <row r="70977" spans="4:4">
      <c r="D70977"/>
    </row>
    <row r="70978" spans="4:4">
      <c r="D70978"/>
    </row>
    <row r="70979" spans="4:4">
      <c r="D70979"/>
    </row>
    <row r="70980" spans="4:4">
      <c r="D70980"/>
    </row>
    <row r="70981" spans="4:4">
      <c r="D70981"/>
    </row>
    <row r="70982" spans="4:4">
      <c r="D70982"/>
    </row>
    <row r="70983" spans="4:4">
      <c r="D70983"/>
    </row>
    <row r="70984" spans="4:4">
      <c r="D70984"/>
    </row>
    <row r="70985" spans="4:4">
      <c r="D70985"/>
    </row>
    <row r="70986" spans="4:4">
      <c r="D70986"/>
    </row>
    <row r="70987" spans="4:4">
      <c r="D70987"/>
    </row>
    <row r="70988" spans="4:4">
      <c r="D70988"/>
    </row>
    <row r="70989" spans="4:4">
      <c r="D70989"/>
    </row>
    <row r="70990" spans="4:4">
      <c r="D70990"/>
    </row>
    <row r="70991" spans="4:4">
      <c r="D70991"/>
    </row>
    <row r="70992" spans="4:4">
      <c r="D70992"/>
    </row>
    <row r="70993" spans="4:4">
      <c r="D70993"/>
    </row>
    <row r="70994" spans="4:4">
      <c r="D70994"/>
    </row>
    <row r="70995" spans="4:4">
      <c r="D70995"/>
    </row>
    <row r="70996" spans="4:4">
      <c r="D70996"/>
    </row>
    <row r="70997" spans="4:4">
      <c r="D70997"/>
    </row>
    <row r="70998" spans="4:4">
      <c r="D70998"/>
    </row>
    <row r="70999" spans="4:4">
      <c r="D70999"/>
    </row>
    <row r="71000" spans="4:4">
      <c r="D71000"/>
    </row>
    <row r="71001" spans="4:4">
      <c r="D71001"/>
    </row>
    <row r="71002" spans="4:4">
      <c r="D71002"/>
    </row>
    <row r="71003" spans="4:4">
      <c r="D71003"/>
    </row>
    <row r="71004" spans="4:4">
      <c r="D71004"/>
    </row>
    <row r="71005" spans="4:4">
      <c r="D71005"/>
    </row>
    <row r="71006" spans="4:4">
      <c r="D71006"/>
    </row>
    <row r="71007" spans="4:4">
      <c r="D71007"/>
    </row>
    <row r="71008" spans="4:4">
      <c r="D71008"/>
    </row>
    <row r="71009" spans="4:4">
      <c r="D71009"/>
    </row>
    <row r="71010" spans="4:4">
      <c r="D71010"/>
    </row>
    <row r="71011" spans="4:4">
      <c r="D71011"/>
    </row>
    <row r="71012" spans="4:4">
      <c r="D71012"/>
    </row>
    <row r="71013" spans="4:4">
      <c r="D71013"/>
    </row>
    <row r="71014" spans="4:4">
      <c r="D71014"/>
    </row>
    <row r="71015" spans="4:4">
      <c r="D71015"/>
    </row>
    <row r="71016" spans="4:4">
      <c r="D71016"/>
    </row>
    <row r="71017" spans="4:4">
      <c r="D71017"/>
    </row>
    <row r="71018" spans="4:4">
      <c r="D71018"/>
    </row>
    <row r="71019" spans="4:4">
      <c r="D71019"/>
    </row>
    <row r="71020" spans="4:4">
      <c r="D71020"/>
    </row>
    <row r="71021" spans="4:4">
      <c r="D71021"/>
    </row>
    <row r="71022" spans="4:4">
      <c r="D71022"/>
    </row>
    <row r="71023" spans="4:4">
      <c r="D71023"/>
    </row>
    <row r="71024" spans="4:4">
      <c r="D71024"/>
    </row>
    <row r="71025" spans="4:4">
      <c r="D71025"/>
    </row>
    <row r="71026" spans="4:4">
      <c r="D71026"/>
    </row>
    <row r="71027" spans="4:4">
      <c r="D71027"/>
    </row>
    <row r="71028" spans="4:4">
      <c r="D71028"/>
    </row>
    <row r="71029" spans="4:4">
      <c r="D71029"/>
    </row>
    <row r="71030" spans="4:4">
      <c r="D71030"/>
    </row>
    <row r="71031" spans="4:4">
      <c r="D71031"/>
    </row>
    <row r="71032" spans="4:4">
      <c r="D71032"/>
    </row>
    <row r="71033" spans="4:4">
      <c r="D71033"/>
    </row>
    <row r="71034" spans="4:4">
      <c r="D71034"/>
    </row>
    <row r="71035" spans="4:4">
      <c r="D71035"/>
    </row>
    <row r="71036" spans="4:4">
      <c r="D71036"/>
    </row>
    <row r="71037" spans="4:4">
      <c r="D71037"/>
    </row>
    <row r="71038" spans="4:4">
      <c r="D71038"/>
    </row>
    <row r="71039" spans="4:4">
      <c r="D71039"/>
    </row>
    <row r="71040" spans="4:4">
      <c r="D71040"/>
    </row>
    <row r="71041" spans="4:4">
      <c r="D71041"/>
    </row>
    <row r="71042" spans="4:4">
      <c r="D71042"/>
    </row>
    <row r="71043" spans="4:4">
      <c r="D71043"/>
    </row>
    <row r="71044" spans="4:4">
      <c r="D71044"/>
    </row>
    <row r="71045" spans="4:4">
      <c r="D71045"/>
    </row>
    <row r="71046" spans="4:4">
      <c r="D71046"/>
    </row>
    <row r="71047" spans="4:4">
      <c r="D71047"/>
    </row>
    <row r="71048" spans="4:4">
      <c r="D71048"/>
    </row>
    <row r="71049" spans="4:4">
      <c r="D71049"/>
    </row>
    <row r="71050" spans="4:4">
      <c r="D71050"/>
    </row>
    <row r="71051" spans="4:4">
      <c r="D71051"/>
    </row>
    <row r="71052" spans="4:4">
      <c r="D71052"/>
    </row>
    <row r="71053" spans="4:4">
      <c r="D71053"/>
    </row>
    <row r="71054" spans="4:4">
      <c r="D71054"/>
    </row>
    <row r="71055" spans="4:4">
      <c r="D71055"/>
    </row>
    <row r="71056" spans="4:4">
      <c r="D71056"/>
    </row>
    <row r="71057" spans="4:4">
      <c r="D71057"/>
    </row>
    <row r="71058" spans="4:4">
      <c r="D71058"/>
    </row>
    <row r="71059" spans="4:4">
      <c r="D71059"/>
    </row>
    <row r="71060" spans="4:4">
      <c r="D71060"/>
    </row>
    <row r="71061" spans="4:4">
      <c r="D71061"/>
    </row>
    <row r="71062" spans="4:4">
      <c r="D71062"/>
    </row>
    <row r="71063" spans="4:4">
      <c r="D71063"/>
    </row>
    <row r="71064" spans="4:4">
      <c r="D71064"/>
    </row>
    <row r="71065" spans="4:4">
      <c r="D71065"/>
    </row>
    <row r="71066" spans="4:4">
      <c r="D71066"/>
    </row>
    <row r="71067" spans="4:4">
      <c r="D71067"/>
    </row>
    <row r="71068" spans="4:4">
      <c r="D71068"/>
    </row>
    <row r="71069" spans="4:4">
      <c r="D71069"/>
    </row>
    <row r="71070" spans="4:4">
      <c r="D71070"/>
    </row>
    <row r="71071" spans="4:4">
      <c r="D71071"/>
    </row>
    <row r="71072" spans="4:4">
      <c r="D71072"/>
    </row>
    <row r="71073" spans="4:4">
      <c r="D71073"/>
    </row>
    <row r="71074" spans="4:4">
      <c r="D71074"/>
    </row>
    <row r="71075" spans="4:4">
      <c r="D71075"/>
    </row>
    <row r="71076" spans="4:4">
      <c r="D71076"/>
    </row>
    <row r="71077" spans="4:4">
      <c r="D71077"/>
    </row>
    <row r="71078" spans="4:4">
      <c r="D71078"/>
    </row>
    <row r="71079" spans="4:4">
      <c r="D71079"/>
    </row>
    <row r="71080" spans="4:4">
      <c r="D71080"/>
    </row>
    <row r="71081" spans="4:4">
      <c r="D71081"/>
    </row>
    <row r="71082" spans="4:4">
      <c r="D71082"/>
    </row>
    <row r="71083" spans="4:4">
      <c r="D71083"/>
    </row>
    <row r="71084" spans="4:4">
      <c r="D71084"/>
    </row>
    <row r="71085" spans="4:4">
      <c r="D71085"/>
    </row>
    <row r="71086" spans="4:4">
      <c r="D71086"/>
    </row>
    <row r="71087" spans="4:4">
      <c r="D71087"/>
    </row>
    <row r="71088" spans="4:4">
      <c r="D71088"/>
    </row>
    <row r="71089" spans="4:4">
      <c r="D71089"/>
    </row>
    <row r="71090" spans="4:4">
      <c r="D71090"/>
    </row>
    <row r="71091" spans="4:4">
      <c r="D71091"/>
    </row>
    <row r="71092" spans="4:4">
      <c r="D71092"/>
    </row>
    <row r="71093" spans="4:4">
      <c r="D71093"/>
    </row>
    <row r="71094" spans="4:4">
      <c r="D71094"/>
    </row>
    <row r="71095" spans="4:4">
      <c r="D71095"/>
    </row>
    <row r="71096" spans="4:4">
      <c r="D71096"/>
    </row>
    <row r="71097" spans="4:4">
      <c r="D71097"/>
    </row>
    <row r="71098" spans="4:4">
      <c r="D71098"/>
    </row>
    <row r="71099" spans="4:4">
      <c r="D71099"/>
    </row>
    <row r="71100" spans="4:4">
      <c r="D71100"/>
    </row>
    <row r="71101" spans="4:4">
      <c r="D71101"/>
    </row>
    <row r="71102" spans="4:4">
      <c r="D71102"/>
    </row>
    <row r="71103" spans="4:4">
      <c r="D71103"/>
    </row>
    <row r="71104" spans="4:4">
      <c r="D71104"/>
    </row>
    <row r="71105" spans="4:4">
      <c r="D71105"/>
    </row>
    <row r="71106" spans="4:4">
      <c r="D71106"/>
    </row>
    <row r="71107" spans="4:4">
      <c r="D71107"/>
    </row>
    <row r="71108" spans="4:4">
      <c r="D71108"/>
    </row>
    <row r="71109" spans="4:4">
      <c r="D71109"/>
    </row>
    <row r="71110" spans="4:4">
      <c r="D71110"/>
    </row>
    <row r="71111" spans="4:4">
      <c r="D71111"/>
    </row>
    <row r="71112" spans="4:4">
      <c r="D71112"/>
    </row>
    <row r="71113" spans="4:4">
      <c r="D71113"/>
    </row>
    <row r="71114" spans="4:4">
      <c r="D71114"/>
    </row>
    <row r="71115" spans="4:4">
      <c r="D71115"/>
    </row>
    <row r="71116" spans="4:4">
      <c r="D71116"/>
    </row>
    <row r="71117" spans="4:4">
      <c r="D71117"/>
    </row>
    <row r="71118" spans="4:4">
      <c r="D71118"/>
    </row>
    <row r="71119" spans="4:4">
      <c r="D71119"/>
    </row>
    <row r="71120" spans="4:4">
      <c r="D71120"/>
    </row>
    <row r="71121" spans="4:4">
      <c r="D71121"/>
    </row>
    <row r="71122" spans="4:4">
      <c r="D71122"/>
    </row>
    <row r="71123" spans="4:4">
      <c r="D71123"/>
    </row>
    <row r="71124" spans="4:4">
      <c r="D71124"/>
    </row>
    <row r="71125" spans="4:4">
      <c r="D71125"/>
    </row>
    <row r="71126" spans="4:4">
      <c r="D71126"/>
    </row>
    <row r="71127" spans="4:4">
      <c r="D71127"/>
    </row>
    <row r="71128" spans="4:4">
      <c r="D71128"/>
    </row>
    <row r="71129" spans="4:4">
      <c r="D71129"/>
    </row>
    <row r="71130" spans="4:4">
      <c r="D71130"/>
    </row>
    <row r="71131" spans="4:4">
      <c r="D71131"/>
    </row>
    <row r="71132" spans="4:4">
      <c r="D71132"/>
    </row>
    <row r="71133" spans="4:4">
      <c r="D71133"/>
    </row>
    <row r="71134" spans="4:4">
      <c r="D71134"/>
    </row>
    <row r="71135" spans="4:4">
      <c r="D71135"/>
    </row>
    <row r="71136" spans="4:4">
      <c r="D71136"/>
    </row>
    <row r="71137" spans="4:4">
      <c r="D71137"/>
    </row>
    <row r="71138" spans="4:4">
      <c r="D71138"/>
    </row>
    <row r="71139" spans="4:4">
      <c r="D71139"/>
    </row>
    <row r="71140" spans="4:4">
      <c r="D71140"/>
    </row>
    <row r="71141" spans="4:4">
      <c r="D71141"/>
    </row>
    <row r="71142" spans="4:4">
      <c r="D71142"/>
    </row>
    <row r="71143" spans="4:4">
      <c r="D71143"/>
    </row>
    <row r="71144" spans="4:4">
      <c r="D71144"/>
    </row>
    <row r="71145" spans="4:4">
      <c r="D71145"/>
    </row>
    <row r="71146" spans="4:4">
      <c r="D71146"/>
    </row>
    <row r="71147" spans="4:4">
      <c r="D71147"/>
    </row>
    <row r="71148" spans="4:4">
      <c r="D71148"/>
    </row>
    <row r="71149" spans="4:4">
      <c r="D71149"/>
    </row>
    <row r="71150" spans="4:4">
      <c r="D71150"/>
    </row>
    <row r="71151" spans="4:4">
      <c r="D71151"/>
    </row>
    <row r="71152" spans="4:4">
      <c r="D71152"/>
    </row>
    <row r="71153" spans="4:4">
      <c r="D71153"/>
    </row>
    <row r="71154" spans="4:4">
      <c r="D71154"/>
    </row>
    <row r="71155" spans="4:4">
      <c r="D71155"/>
    </row>
    <row r="71156" spans="4:4">
      <c r="D71156"/>
    </row>
    <row r="71157" spans="4:4">
      <c r="D71157"/>
    </row>
    <row r="71158" spans="4:4">
      <c r="D71158"/>
    </row>
    <row r="71159" spans="4:4">
      <c r="D71159"/>
    </row>
    <row r="71160" spans="4:4">
      <c r="D71160"/>
    </row>
    <row r="71161" spans="4:4">
      <c r="D71161"/>
    </row>
    <row r="71162" spans="4:4">
      <c r="D71162"/>
    </row>
    <row r="71163" spans="4:4">
      <c r="D71163"/>
    </row>
    <row r="71164" spans="4:4">
      <c r="D71164"/>
    </row>
    <row r="71165" spans="4:4">
      <c r="D71165"/>
    </row>
    <row r="71166" spans="4:4">
      <c r="D71166"/>
    </row>
    <row r="71167" spans="4:4">
      <c r="D71167"/>
    </row>
    <row r="71168" spans="4:4">
      <c r="D71168"/>
    </row>
    <row r="71169" spans="4:4">
      <c r="D71169"/>
    </row>
    <row r="71170" spans="4:4">
      <c r="D71170"/>
    </row>
    <row r="71171" spans="4:4">
      <c r="D71171"/>
    </row>
    <row r="71172" spans="4:4">
      <c r="D71172"/>
    </row>
    <row r="71173" spans="4:4">
      <c r="D71173"/>
    </row>
    <row r="71174" spans="4:4">
      <c r="D71174"/>
    </row>
    <row r="71175" spans="4:4">
      <c r="D71175"/>
    </row>
    <row r="71176" spans="4:4">
      <c r="D71176"/>
    </row>
    <row r="71177" spans="4:4">
      <c r="D71177"/>
    </row>
    <row r="71178" spans="4:4">
      <c r="D71178"/>
    </row>
    <row r="71179" spans="4:4">
      <c r="D71179"/>
    </row>
    <row r="71180" spans="4:4">
      <c r="D71180"/>
    </row>
    <row r="71181" spans="4:4">
      <c r="D71181"/>
    </row>
    <row r="71182" spans="4:4">
      <c r="D71182"/>
    </row>
    <row r="71183" spans="4:4">
      <c r="D71183"/>
    </row>
    <row r="71184" spans="4:4">
      <c r="D71184"/>
    </row>
    <row r="71185" spans="4:4">
      <c r="D71185"/>
    </row>
    <row r="71186" spans="4:4">
      <c r="D71186"/>
    </row>
    <row r="71187" spans="4:4">
      <c r="D71187"/>
    </row>
    <row r="71188" spans="4:4">
      <c r="D71188"/>
    </row>
    <row r="71189" spans="4:4">
      <c r="D71189"/>
    </row>
    <row r="71190" spans="4:4">
      <c r="D71190"/>
    </row>
    <row r="71191" spans="4:4">
      <c r="D71191"/>
    </row>
    <row r="71192" spans="4:4">
      <c r="D71192"/>
    </row>
    <row r="71193" spans="4:4">
      <c r="D71193"/>
    </row>
    <row r="71194" spans="4:4">
      <c r="D71194"/>
    </row>
    <row r="71195" spans="4:4">
      <c r="D71195"/>
    </row>
    <row r="71196" spans="4:4">
      <c r="D71196"/>
    </row>
    <row r="71197" spans="4:4">
      <c r="D71197"/>
    </row>
    <row r="71198" spans="4:4">
      <c r="D71198"/>
    </row>
    <row r="71199" spans="4:4">
      <c r="D71199"/>
    </row>
    <row r="71200" spans="4:4">
      <c r="D71200"/>
    </row>
    <row r="71201" spans="4:4">
      <c r="D71201"/>
    </row>
    <row r="71202" spans="4:4">
      <c r="D71202"/>
    </row>
    <row r="71203" spans="4:4">
      <c r="D71203"/>
    </row>
    <row r="71204" spans="4:4">
      <c r="D71204"/>
    </row>
    <row r="71205" spans="4:4">
      <c r="D71205"/>
    </row>
    <row r="71206" spans="4:4">
      <c r="D71206"/>
    </row>
    <row r="71207" spans="4:4">
      <c r="D71207"/>
    </row>
    <row r="71208" spans="4:4">
      <c r="D71208"/>
    </row>
    <row r="71209" spans="4:4">
      <c r="D71209"/>
    </row>
    <row r="71210" spans="4:4">
      <c r="D71210"/>
    </row>
    <row r="71211" spans="4:4">
      <c r="D71211"/>
    </row>
    <row r="71212" spans="4:4">
      <c r="D71212"/>
    </row>
    <row r="71213" spans="4:4">
      <c r="D71213"/>
    </row>
    <row r="71214" spans="4:4">
      <c r="D71214"/>
    </row>
    <row r="71215" spans="4:4">
      <c r="D71215"/>
    </row>
    <row r="71216" spans="4:4">
      <c r="D71216"/>
    </row>
    <row r="71217" spans="4:4">
      <c r="D71217"/>
    </row>
    <row r="71218" spans="4:4">
      <c r="D71218"/>
    </row>
    <row r="71219" spans="4:4">
      <c r="D71219"/>
    </row>
    <row r="71220" spans="4:4">
      <c r="D71220"/>
    </row>
    <row r="71221" spans="4:4">
      <c r="D71221"/>
    </row>
    <row r="71222" spans="4:4">
      <c r="D71222"/>
    </row>
    <row r="71223" spans="4:4">
      <c r="D71223"/>
    </row>
    <row r="71224" spans="4:4">
      <c r="D71224"/>
    </row>
    <row r="71225" spans="4:4">
      <c r="D71225"/>
    </row>
    <row r="71226" spans="4:4">
      <c r="D71226"/>
    </row>
    <row r="71227" spans="4:4">
      <c r="D71227"/>
    </row>
    <row r="71228" spans="4:4">
      <c r="D71228"/>
    </row>
    <row r="71229" spans="4:4">
      <c r="D71229"/>
    </row>
    <row r="71230" spans="4:4">
      <c r="D71230"/>
    </row>
    <row r="71231" spans="4:4">
      <c r="D71231"/>
    </row>
    <row r="71232" spans="4:4">
      <c r="D71232"/>
    </row>
    <row r="71233" spans="4:4">
      <c r="D71233"/>
    </row>
    <row r="71234" spans="4:4">
      <c r="D71234"/>
    </row>
    <row r="71235" spans="4:4">
      <c r="D71235"/>
    </row>
    <row r="71236" spans="4:4">
      <c r="D71236"/>
    </row>
    <row r="71237" spans="4:4">
      <c r="D71237"/>
    </row>
    <row r="71238" spans="4:4">
      <c r="D71238"/>
    </row>
    <row r="71239" spans="4:4">
      <c r="D71239"/>
    </row>
    <row r="71240" spans="4:4">
      <c r="D71240"/>
    </row>
    <row r="71241" spans="4:4">
      <c r="D71241"/>
    </row>
    <row r="71242" spans="4:4">
      <c r="D71242"/>
    </row>
    <row r="71243" spans="4:4">
      <c r="D71243"/>
    </row>
    <row r="71244" spans="4:4">
      <c r="D71244"/>
    </row>
    <row r="71245" spans="4:4">
      <c r="D71245"/>
    </row>
    <row r="71246" spans="4:4">
      <c r="D71246"/>
    </row>
    <row r="71247" spans="4:4">
      <c r="D71247"/>
    </row>
    <row r="71248" spans="4:4">
      <c r="D71248"/>
    </row>
    <row r="71249" spans="4:4">
      <c r="D71249"/>
    </row>
    <row r="71250" spans="4:4">
      <c r="D71250"/>
    </row>
    <row r="71251" spans="4:4">
      <c r="D71251"/>
    </row>
    <row r="71252" spans="4:4">
      <c r="D71252"/>
    </row>
    <row r="71253" spans="4:4">
      <c r="D71253"/>
    </row>
    <row r="71254" spans="4:4">
      <c r="D71254"/>
    </row>
    <row r="71255" spans="4:4">
      <c r="D71255"/>
    </row>
    <row r="71256" spans="4:4">
      <c r="D71256"/>
    </row>
    <row r="71257" spans="4:4">
      <c r="D71257"/>
    </row>
    <row r="71258" spans="4:4">
      <c r="D71258"/>
    </row>
    <row r="71259" spans="4:4">
      <c r="D71259"/>
    </row>
    <row r="71260" spans="4:4">
      <c r="D71260"/>
    </row>
    <row r="71261" spans="4:4">
      <c r="D71261"/>
    </row>
    <row r="71262" spans="4:4">
      <c r="D71262"/>
    </row>
    <row r="71263" spans="4:4">
      <c r="D71263"/>
    </row>
    <row r="71264" spans="4:4">
      <c r="D71264"/>
    </row>
    <row r="71265" spans="4:4">
      <c r="D71265"/>
    </row>
    <row r="71266" spans="4:4">
      <c r="D71266"/>
    </row>
    <row r="71267" spans="4:4">
      <c r="D71267"/>
    </row>
    <row r="71268" spans="4:4">
      <c r="D71268"/>
    </row>
    <row r="71269" spans="4:4">
      <c r="D71269"/>
    </row>
    <row r="71270" spans="4:4">
      <c r="D71270"/>
    </row>
    <row r="71271" spans="4:4">
      <c r="D71271"/>
    </row>
    <row r="71272" spans="4:4">
      <c r="D71272"/>
    </row>
    <row r="71273" spans="4:4">
      <c r="D71273"/>
    </row>
    <row r="71274" spans="4:4">
      <c r="D71274"/>
    </row>
    <row r="71275" spans="4:4">
      <c r="D71275"/>
    </row>
    <row r="71276" spans="4:4">
      <c r="D71276"/>
    </row>
    <row r="71277" spans="4:4">
      <c r="D71277"/>
    </row>
    <row r="71278" spans="4:4">
      <c r="D71278"/>
    </row>
    <row r="71279" spans="4:4">
      <c r="D71279"/>
    </row>
    <row r="71280" spans="4:4">
      <c r="D71280"/>
    </row>
    <row r="71281" spans="4:4">
      <c r="D71281"/>
    </row>
    <row r="71282" spans="4:4">
      <c r="D71282"/>
    </row>
    <row r="71283" spans="4:4">
      <c r="D71283"/>
    </row>
    <row r="71284" spans="4:4">
      <c r="D71284"/>
    </row>
    <row r="71285" spans="4:4">
      <c r="D71285"/>
    </row>
    <row r="71286" spans="4:4">
      <c r="D71286"/>
    </row>
    <row r="71287" spans="4:4">
      <c r="D71287"/>
    </row>
    <row r="71288" spans="4:4">
      <c r="D71288"/>
    </row>
    <row r="71289" spans="4:4">
      <c r="D71289"/>
    </row>
    <row r="71290" spans="4:4">
      <c r="D71290"/>
    </row>
    <row r="71291" spans="4:4">
      <c r="D71291"/>
    </row>
    <row r="71292" spans="4:4">
      <c r="D71292"/>
    </row>
    <row r="71293" spans="4:4">
      <c r="D71293"/>
    </row>
    <row r="71294" spans="4:4">
      <c r="D71294"/>
    </row>
    <row r="71295" spans="4:4">
      <c r="D71295"/>
    </row>
    <row r="71296" spans="4:4">
      <c r="D71296"/>
    </row>
    <row r="71297" spans="4:4">
      <c r="D71297"/>
    </row>
    <row r="71298" spans="4:4">
      <c r="D71298"/>
    </row>
    <row r="71299" spans="4:4">
      <c r="D71299"/>
    </row>
    <row r="71300" spans="4:4">
      <c r="D71300"/>
    </row>
    <row r="71301" spans="4:4">
      <c r="D71301"/>
    </row>
    <row r="71302" spans="4:4">
      <c r="D71302"/>
    </row>
    <row r="71303" spans="4:4">
      <c r="D71303"/>
    </row>
    <row r="71304" spans="4:4">
      <c r="D71304"/>
    </row>
    <row r="71305" spans="4:4">
      <c r="D71305"/>
    </row>
    <row r="71306" spans="4:4">
      <c r="D71306"/>
    </row>
    <row r="71307" spans="4:4">
      <c r="D71307"/>
    </row>
    <row r="71308" spans="4:4">
      <c r="D71308"/>
    </row>
    <row r="71309" spans="4:4">
      <c r="D71309"/>
    </row>
    <row r="71310" spans="4:4">
      <c r="D71310"/>
    </row>
    <row r="71311" spans="4:4">
      <c r="D71311"/>
    </row>
    <row r="71312" spans="4:4">
      <c r="D71312"/>
    </row>
    <row r="71313" spans="4:4">
      <c r="D71313"/>
    </row>
    <row r="71314" spans="4:4">
      <c r="D71314"/>
    </row>
    <row r="71315" spans="4:4">
      <c r="D71315"/>
    </row>
    <row r="71316" spans="4:4">
      <c r="D71316"/>
    </row>
    <row r="71317" spans="4:4">
      <c r="D71317"/>
    </row>
    <row r="71318" spans="4:4">
      <c r="D71318"/>
    </row>
    <row r="71319" spans="4:4">
      <c r="D71319"/>
    </row>
    <row r="71320" spans="4:4">
      <c r="D71320"/>
    </row>
    <row r="71321" spans="4:4">
      <c r="D71321"/>
    </row>
    <row r="71322" spans="4:4">
      <c r="D71322"/>
    </row>
    <row r="71323" spans="4:4">
      <c r="D71323"/>
    </row>
    <row r="71324" spans="4:4">
      <c r="D71324"/>
    </row>
    <row r="71325" spans="4:4">
      <c r="D71325"/>
    </row>
    <row r="71326" spans="4:4">
      <c r="D71326"/>
    </row>
    <row r="71327" spans="4:4">
      <c r="D71327"/>
    </row>
    <row r="71328" spans="4:4">
      <c r="D71328"/>
    </row>
    <row r="71329" spans="4:4">
      <c r="D71329"/>
    </row>
    <row r="71330" spans="4:4">
      <c r="D71330"/>
    </row>
    <row r="71331" spans="4:4">
      <c r="D71331"/>
    </row>
    <row r="71332" spans="4:4">
      <c r="D71332"/>
    </row>
    <row r="71333" spans="4:4">
      <c r="D71333"/>
    </row>
    <row r="71334" spans="4:4">
      <c r="D71334"/>
    </row>
    <row r="71335" spans="4:4">
      <c r="D71335"/>
    </row>
    <row r="71336" spans="4:4">
      <c r="D71336"/>
    </row>
    <row r="71337" spans="4:4">
      <c r="D71337"/>
    </row>
    <row r="71338" spans="4:4">
      <c r="D71338"/>
    </row>
    <row r="71339" spans="4:4">
      <c r="D71339"/>
    </row>
    <row r="71340" spans="4:4">
      <c r="D71340"/>
    </row>
    <row r="71341" spans="4:4">
      <c r="D71341"/>
    </row>
    <row r="71342" spans="4:4">
      <c r="D71342"/>
    </row>
    <row r="71343" spans="4:4">
      <c r="D71343"/>
    </row>
    <row r="71344" spans="4:4">
      <c r="D71344"/>
    </row>
    <row r="71345" spans="4:4">
      <c r="D71345"/>
    </row>
    <row r="71346" spans="4:4">
      <c r="D71346"/>
    </row>
    <row r="71347" spans="4:4">
      <c r="D71347"/>
    </row>
    <row r="71348" spans="4:4">
      <c r="D71348"/>
    </row>
    <row r="71349" spans="4:4">
      <c r="D71349"/>
    </row>
    <row r="71350" spans="4:4">
      <c r="D71350"/>
    </row>
    <row r="71351" spans="4:4">
      <c r="D71351"/>
    </row>
    <row r="71352" spans="4:4">
      <c r="D71352"/>
    </row>
    <row r="71353" spans="4:4">
      <c r="D71353"/>
    </row>
    <row r="71354" spans="4:4">
      <c r="D71354"/>
    </row>
    <row r="71355" spans="4:4">
      <c r="D71355"/>
    </row>
    <row r="71356" spans="4:4">
      <c r="D71356"/>
    </row>
    <row r="71357" spans="4:4">
      <c r="D71357"/>
    </row>
    <row r="71358" spans="4:4">
      <c r="D71358"/>
    </row>
    <row r="71359" spans="4:4">
      <c r="D71359"/>
    </row>
    <row r="71360" spans="4:4">
      <c r="D71360"/>
    </row>
    <row r="71361" spans="4:4">
      <c r="D71361"/>
    </row>
    <row r="71362" spans="4:4">
      <c r="D71362"/>
    </row>
    <row r="71363" spans="4:4">
      <c r="D71363"/>
    </row>
    <row r="71364" spans="4:4">
      <c r="D71364"/>
    </row>
    <row r="71365" spans="4:4">
      <c r="D71365"/>
    </row>
    <row r="71366" spans="4:4">
      <c r="D71366"/>
    </row>
    <row r="71367" spans="4:4">
      <c r="D71367"/>
    </row>
    <row r="71368" spans="4:4">
      <c r="D71368"/>
    </row>
    <row r="71369" spans="4:4">
      <c r="D71369"/>
    </row>
    <row r="71370" spans="4:4">
      <c r="D71370"/>
    </row>
    <row r="71371" spans="4:4">
      <c r="D71371"/>
    </row>
    <row r="71372" spans="4:4">
      <c r="D71372"/>
    </row>
    <row r="71373" spans="4:4">
      <c r="D71373"/>
    </row>
    <row r="71374" spans="4:4">
      <c r="D71374"/>
    </row>
    <row r="71375" spans="4:4">
      <c r="D71375"/>
    </row>
    <row r="71376" spans="4:4">
      <c r="D71376"/>
    </row>
    <row r="71377" spans="4:4">
      <c r="D71377"/>
    </row>
    <row r="71378" spans="4:4">
      <c r="D71378"/>
    </row>
    <row r="71379" spans="4:4">
      <c r="D71379"/>
    </row>
    <row r="71380" spans="4:4">
      <c r="D71380"/>
    </row>
    <row r="71381" spans="4:4">
      <c r="D71381"/>
    </row>
    <row r="71382" spans="4:4">
      <c r="D71382"/>
    </row>
    <row r="71383" spans="4:4">
      <c r="D71383"/>
    </row>
    <row r="71384" spans="4:4">
      <c r="D71384"/>
    </row>
    <row r="71385" spans="4:4">
      <c r="D71385"/>
    </row>
    <row r="71386" spans="4:4">
      <c r="D71386"/>
    </row>
    <row r="71387" spans="4:4">
      <c r="D71387"/>
    </row>
    <row r="71388" spans="4:4">
      <c r="D71388"/>
    </row>
    <row r="71389" spans="4:4">
      <c r="D71389"/>
    </row>
    <row r="71390" spans="4:4">
      <c r="D71390"/>
    </row>
    <row r="71391" spans="4:4">
      <c r="D71391"/>
    </row>
    <row r="71392" spans="4:4">
      <c r="D71392"/>
    </row>
    <row r="71393" spans="4:4">
      <c r="D71393"/>
    </row>
    <row r="71394" spans="4:4">
      <c r="D71394"/>
    </row>
    <row r="71395" spans="4:4">
      <c r="D71395"/>
    </row>
    <row r="71396" spans="4:4">
      <c r="D71396"/>
    </row>
    <row r="71397" spans="4:4">
      <c r="D71397"/>
    </row>
    <row r="71398" spans="4:4">
      <c r="D71398"/>
    </row>
    <row r="71399" spans="4:4">
      <c r="D71399"/>
    </row>
    <row r="71400" spans="4:4">
      <c r="D71400"/>
    </row>
    <row r="71401" spans="4:4">
      <c r="D71401"/>
    </row>
    <row r="71402" spans="4:4">
      <c r="D71402"/>
    </row>
    <row r="71403" spans="4:4">
      <c r="D71403"/>
    </row>
    <row r="71404" spans="4:4">
      <c r="D71404"/>
    </row>
    <row r="71405" spans="4:4">
      <c r="D71405"/>
    </row>
    <row r="71406" spans="4:4">
      <c r="D71406"/>
    </row>
    <row r="71407" spans="4:4">
      <c r="D71407"/>
    </row>
    <row r="71408" spans="4:4">
      <c r="D71408"/>
    </row>
    <row r="71409" spans="4:4">
      <c r="D71409"/>
    </row>
    <row r="71410" spans="4:4">
      <c r="D71410"/>
    </row>
    <row r="71411" spans="4:4">
      <c r="D71411"/>
    </row>
    <row r="71412" spans="4:4">
      <c r="D71412"/>
    </row>
    <row r="71413" spans="4:4">
      <c r="D71413"/>
    </row>
    <row r="71414" spans="4:4">
      <c r="D71414"/>
    </row>
    <row r="71415" spans="4:4">
      <c r="D71415"/>
    </row>
    <row r="71416" spans="4:4">
      <c r="D71416"/>
    </row>
    <row r="71417" spans="4:4">
      <c r="D71417"/>
    </row>
    <row r="71418" spans="4:4">
      <c r="D71418"/>
    </row>
    <row r="71419" spans="4:4">
      <c r="D71419"/>
    </row>
    <row r="71420" spans="4:4">
      <c r="D71420"/>
    </row>
    <row r="71421" spans="4:4">
      <c r="D71421"/>
    </row>
    <row r="71422" spans="4:4">
      <c r="D71422"/>
    </row>
    <row r="71423" spans="4:4">
      <c r="D71423"/>
    </row>
    <row r="71424" spans="4:4">
      <c r="D71424"/>
    </row>
    <row r="71425" spans="4:4">
      <c r="D71425"/>
    </row>
    <row r="71426" spans="4:4">
      <c r="D71426"/>
    </row>
    <row r="71427" spans="4:4">
      <c r="D71427"/>
    </row>
    <row r="71428" spans="4:4">
      <c r="D71428"/>
    </row>
    <row r="71429" spans="4:4">
      <c r="D71429"/>
    </row>
    <row r="71430" spans="4:4">
      <c r="D71430"/>
    </row>
    <row r="71431" spans="4:4">
      <c r="D71431"/>
    </row>
    <row r="71432" spans="4:4">
      <c r="D71432"/>
    </row>
    <row r="71433" spans="4:4">
      <c r="D71433"/>
    </row>
    <row r="71434" spans="4:4">
      <c r="D71434"/>
    </row>
    <row r="71435" spans="4:4">
      <c r="D71435"/>
    </row>
    <row r="71436" spans="4:4">
      <c r="D71436"/>
    </row>
    <row r="71437" spans="4:4">
      <c r="D71437"/>
    </row>
    <row r="71438" spans="4:4">
      <c r="D71438"/>
    </row>
    <row r="71439" spans="4:4">
      <c r="D71439"/>
    </row>
    <row r="71440" spans="4:4">
      <c r="D71440"/>
    </row>
    <row r="71441" spans="4:4">
      <c r="D71441"/>
    </row>
    <row r="71442" spans="4:4">
      <c r="D71442"/>
    </row>
    <row r="71443" spans="4:4">
      <c r="D71443"/>
    </row>
    <row r="71444" spans="4:4">
      <c r="D71444"/>
    </row>
    <row r="71445" spans="4:4">
      <c r="D71445"/>
    </row>
    <row r="71446" spans="4:4">
      <c r="D71446"/>
    </row>
    <row r="71447" spans="4:4">
      <c r="D71447"/>
    </row>
    <row r="71448" spans="4:4">
      <c r="D71448"/>
    </row>
    <row r="71449" spans="4:4">
      <c r="D71449"/>
    </row>
    <row r="71450" spans="4:4">
      <c r="D71450"/>
    </row>
    <row r="71451" spans="4:4">
      <c r="D71451"/>
    </row>
    <row r="71452" spans="4:4">
      <c r="D71452"/>
    </row>
    <row r="71453" spans="4:4">
      <c r="D71453"/>
    </row>
    <row r="71454" spans="4:4">
      <c r="D71454"/>
    </row>
    <row r="71455" spans="4:4">
      <c r="D71455"/>
    </row>
    <row r="71456" spans="4:4">
      <c r="D71456"/>
    </row>
    <row r="71457" spans="4:4">
      <c r="D71457"/>
    </row>
    <row r="71458" spans="4:4">
      <c r="D71458"/>
    </row>
    <row r="71459" spans="4:4">
      <c r="D71459"/>
    </row>
    <row r="71460" spans="4:4">
      <c r="D71460"/>
    </row>
    <row r="71461" spans="4:4">
      <c r="D71461"/>
    </row>
    <row r="71462" spans="4:4">
      <c r="D71462"/>
    </row>
    <row r="71463" spans="4:4">
      <c r="D71463"/>
    </row>
    <row r="71464" spans="4:4">
      <c r="D71464"/>
    </row>
    <row r="71465" spans="4:4">
      <c r="D71465"/>
    </row>
    <row r="71466" spans="4:4">
      <c r="D71466"/>
    </row>
    <row r="71467" spans="4:4">
      <c r="D71467"/>
    </row>
    <row r="71468" spans="4:4">
      <c r="D71468"/>
    </row>
    <row r="71469" spans="4:4">
      <c r="D71469"/>
    </row>
    <row r="71470" spans="4:4">
      <c r="D71470"/>
    </row>
    <row r="71471" spans="4:4">
      <c r="D71471"/>
    </row>
    <row r="71472" spans="4:4">
      <c r="D71472"/>
    </row>
    <row r="71473" spans="4:4">
      <c r="D71473"/>
    </row>
    <row r="71474" spans="4:4">
      <c r="D71474"/>
    </row>
    <row r="71475" spans="4:4">
      <c r="D71475"/>
    </row>
    <row r="71476" spans="4:4">
      <c r="D71476"/>
    </row>
    <row r="71477" spans="4:4">
      <c r="D71477"/>
    </row>
    <row r="71478" spans="4:4">
      <c r="D71478"/>
    </row>
    <row r="71479" spans="4:4">
      <c r="D71479"/>
    </row>
    <row r="71480" spans="4:4">
      <c r="D71480"/>
    </row>
    <row r="71481" spans="4:4">
      <c r="D71481"/>
    </row>
    <row r="71482" spans="4:4">
      <c r="D71482"/>
    </row>
    <row r="71483" spans="4:4">
      <c r="D71483"/>
    </row>
    <row r="71484" spans="4:4">
      <c r="D71484"/>
    </row>
    <row r="71485" spans="4:4">
      <c r="D71485"/>
    </row>
    <row r="71486" spans="4:4">
      <c r="D71486"/>
    </row>
    <row r="71487" spans="4:4">
      <c r="D71487"/>
    </row>
    <row r="71488" spans="4:4">
      <c r="D71488"/>
    </row>
    <row r="71489" spans="4:4">
      <c r="D71489"/>
    </row>
    <row r="71490" spans="4:4">
      <c r="D71490"/>
    </row>
    <row r="71491" spans="4:4">
      <c r="D71491"/>
    </row>
    <row r="71492" spans="4:4">
      <c r="D71492"/>
    </row>
    <row r="71493" spans="4:4">
      <c r="D71493"/>
    </row>
    <row r="71494" spans="4:4">
      <c r="D71494"/>
    </row>
    <row r="71495" spans="4:4">
      <c r="D71495"/>
    </row>
    <row r="71496" spans="4:4">
      <c r="D71496"/>
    </row>
    <row r="71497" spans="4:4">
      <c r="D71497"/>
    </row>
    <row r="71498" spans="4:4">
      <c r="D71498"/>
    </row>
    <row r="71499" spans="4:4">
      <c r="D71499"/>
    </row>
    <row r="71500" spans="4:4">
      <c r="D71500"/>
    </row>
    <row r="71501" spans="4:4">
      <c r="D71501"/>
    </row>
    <row r="71502" spans="4:4">
      <c r="D71502"/>
    </row>
    <row r="71503" spans="4:4">
      <c r="D71503"/>
    </row>
    <row r="71504" spans="4:4">
      <c r="D71504"/>
    </row>
    <row r="71505" spans="4:4">
      <c r="D71505"/>
    </row>
    <row r="71506" spans="4:4">
      <c r="D71506"/>
    </row>
    <row r="71507" spans="4:4">
      <c r="D71507"/>
    </row>
    <row r="71508" spans="4:4">
      <c r="D71508"/>
    </row>
    <row r="71509" spans="4:4">
      <c r="D71509"/>
    </row>
    <row r="71510" spans="4:4">
      <c r="D71510"/>
    </row>
    <row r="71511" spans="4:4">
      <c r="D71511"/>
    </row>
    <row r="71512" spans="4:4">
      <c r="D71512"/>
    </row>
    <row r="71513" spans="4:4">
      <c r="D71513"/>
    </row>
    <row r="71514" spans="4:4">
      <c r="D71514"/>
    </row>
    <row r="71515" spans="4:4">
      <c r="D71515"/>
    </row>
    <row r="71516" spans="4:4">
      <c r="D71516"/>
    </row>
    <row r="71517" spans="4:4">
      <c r="D71517"/>
    </row>
    <row r="71518" spans="4:4">
      <c r="D71518"/>
    </row>
    <row r="71519" spans="4:4">
      <c r="D71519"/>
    </row>
    <row r="71520" spans="4:4">
      <c r="D71520"/>
    </row>
    <row r="71521" spans="4:4">
      <c r="D71521"/>
    </row>
    <row r="71522" spans="4:4">
      <c r="D71522"/>
    </row>
    <row r="71523" spans="4:4">
      <c r="D71523"/>
    </row>
    <row r="71524" spans="4:4">
      <c r="D71524"/>
    </row>
    <row r="71525" spans="4:4">
      <c r="D71525"/>
    </row>
    <row r="71526" spans="4:4">
      <c r="D71526"/>
    </row>
    <row r="71527" spans="4:4">
      <c r="D71527"/>
    </row>
    <row r="71528" spans="4:4">
      <c r="D71528"/>
    </row>
    <row r="71529" spans="4:4">
      <c r="D71529"/>
    </row>
    <row r="71530" spans="4:4">
      <c r="D71530"/>
    </row>
    <row r="71531" spans="4:4">
      <c r="D71531"/>
    </row>
    <row r="71532" spans="4:4">
      <c r="D71532"/>
    </row>
    <row r="71533" spans="4:4">
      <c r="D71533"/>
    </row>
    <row r="71534" spans="4:4">
      <c r="D71534"/>
    </row>
    <row r="71535" spans="4:4">
      <c r="D71535"/>
    </row>
    <row r="71536" spans="4:4">
      <c r="D71536"/>
    </row>
    <row r="71537" spans="4:4">
      <c r="D71537"/>
    </row>
    <row r="71538" spans="4:4">
      <c r="D71538"/>
    </row>
    <row r="71539" spans="4:4">
      <c r="D71539"/>
    </row>
    <row r="71540" spans="4:4">
      <c r="D71540"/>
    </row>
    <row r="71541" spans="4:4">
      <c r="D71541"/>
    </row>
    <row r="71542" spans="4:4">
      <c r="D71542"/>
    </row>
    <row r="71543" spans="4:4">
      <c r="D71543"/>
    </row>
    <row r="71544" spans="4:4">
      <c r="D71544"/>
    </row>
    <row r="71545" spans="4:4">
      <c r="D71545"/>
    </row>
    <row r="71546" spans="4:4">
      <c r="D71546"/>
    </row>
    <row r="71547" spans="4:4">
      <c r="D71547"/>
    </row>
    <row r="71548" spans="4:4">
      <c r="D71548"/>
    </row>
    <row r="71549" spans="4:4">
      <c r="D71549"/>
    </row>
    <row r="71550" spans="4:4">
      <c r="D71550"/>
    </row>
    <row r="71551" spans="4:4">
      <c r="D71551"/>
    </row>
    <row r="71552" spans="4:4">
      <c r="D71552"/>
    </row>
    <row r="71553" spans="4:4">
      <c r="D71553"/>
    </row>
    <row r="71554" spans="4:4">
      <c r="D71554"/>
    </row>
    <row r="71555" spans="4:4">
      <c r="D71555"/>
    </row>
    <row r="71556" spans="4:4">
      <c r="D71556"/>
    </row>
    <row r="71557" spans="4:4">
      <c r="D71557"/>
    </row>
    <row r="71558" spans="4:4">
      <c r="D71558"/>
    </row>
    <row r="71559" spans="4:4">
      <c r="D71559"/>
    </row>
    <row r="71560" spans="4:4">
      <c r="D71560"/>
    </row>
    <row r="71561" spans="4:4">
      <c r="D71561"/>
    </row>
    <row r="71562" spans="4:4">
      <c r="D71562"/>
    </row>
    <row r="71563" spans="4:4">
      <c r="D71563"/>
    </row>
    <row r="71564" spans="4:4">
      <c r="D71564"/>
    </row>
    <row r="71565" spans="4:4">
      <c r="D71565"/>
    </row>
    <row r="71566" spans="4:4">
      <c r="D71566"/>
    </row>
    <row r="71567" spans="4:4">
      <c r="D71567"/>
    </row>
    <row r="71568" spans="4:4">
      <c r="D71568"/>
    </row>
    <row r="71569" spans="4:4">
      <c r="D71569"/>
    </row>
    <row r="71570" spans="4:4">
      <c r="D71570"/>
    </row>
    <row r="71571" spans="4:4">
      <c r="D71571"/>
    </row>
    <row r="71572" spans="4:4">
      <c r="D71572"/>
    </row>
    <row r="71573" spans="4:4">
      <c r="D71573"/>
    </row>
    <row r="71574" spans="4:4">
      <c r="D71574"/>
    </row>
    <row r="71575" spans="4:4">
      <c r="D71575"/>
    </row>
    <row r="71576" spans="4:4">
      <c r="D71576"/>
    </row>
    <row r="71577" spans="4:4">
      <c r="D71577"/>
    </row>
    <row r="71578" spans="4:4">
      <c r="D71578"/>
    </row>
    <row r="71579" spans="4:4">
      <c r="D71579"/>
    </row>
    <row r="71580" spans="4:4">
      <c r="D71580"/>
    </row>
    <row r="71581" spans="4:4">
      <c r="D71581"/>
    </row>
    <row r="71582" spans="4:4">
      <c r="D71582"/>
    </row>
    <row r="71583" spans="4:4">
      <c r="D71583"/>
    </row>
    <row r="71584" spans="4:4">
      <c r="D71584"/>
    </row>
    <row r="71585" spans="4:4">
      <c r="D71585"/>
    </row>
    <row r="71586" spans="4:4">
      <c r="D71586"/>
    </row>
    <row r="71587" spans="4:4">
      <c r="D71587"/>
    </row>
    <row r="71588" spans="4:4">
      <c r="D71588"/>
    </row>
    <row r="71589" spans="4:4">
      <c r="D71589"/>
    </row>
    <row r="71590" spans="4:4">
      <c r="D71590"/>
    </row>
    <row r="71591" spans="4:4">
      <c r="D71591"/>
    </row>
    <row r="71592" spans="4:4">
      <c r="D71592"/>
    </row>
    <row r="71593" spans="4:4">
      <c r="D71593"/>
    </row>
    <row r="71594" spans="4:4">
      <c r="D71594"/>
    </row>
    <row r="71595" spans="4:4">
      <c r="D71595"/>
    </row>
    <row r="71596" spans="4:4">
      <c r="D71596"/>
    </row>
    <row r="71597" spans="4:4">
      <c r="D71597"/>
    </row>
    <row r="71598" spans="4:4">
      <c r="D71598"/>
    </row>
    <row r="71599" spans="4:4">
      <c r="D71599"/>
    </row>
    <row r="71600" spans="4:4">
      <c r="D71600"/>
    </row>
    <row r="71601" spans="4:4">
      <c r="D71601"/>
    </row>
    <row r="71602" spans="4:4">
      <c r="D71602"/>
    </row>
    <row r="71603" spans="4:4">
      <c r="D71603"/>
    </row>
    <row r="71604" spans="4:4">
      <c r="D71604"/>
    </row>
    <row r="71605" spans="4:4">
      <c r="D71605"/>
    </row>
    <row r="71606" spans="4:4">
      <c r="D71606"/>
    </row>
    <row r="71607" spans="4:4">
      <c r="D71607"/>
    </row>
    <row r="71608" spans="4:4">
      <c r="D71608"/>
    </row>
    <row r="71609" spans="4:4">
      <c r="D71609"/>
    </row>
    <row r="71610" spans="4:4">
      <c r="D71610"/>
    </row>
    <row r="71611" spans="4:4">
      <c r="D71611"/>
    </row>
    <row r="71612" spans="4:4">
      <c r="D71612"/>
    </row>
    <row r="71613" spans="4:4">
      <c r="D71613"/>
    </row>
    <row r="71614" spans="4:4">
      <c r="D71614"/>
    </row>
    <row r="71615" spans="4:4">
      <c r="D71615"/>
    </row>
    <row r="71616" spans="4:4">
      <c r="D71616"/>
    </row>
    <row r="71617" spans="4:4">
      <c r="D71617"/>
    </row>
    <row r="71618" spans="4:4">
      <c r="D71618"/>
    </row>
    <row r="71619" spans="4:4">
      <c r="D71619"/>
    </row>
    <row r="71620" spans="4:4">
      <c r="D71620"/>
    </row>
    <row r="71621" spans="4:4">
      <c r="D71621"/>
    </row>
    <row r="71622" spans="4:4">
      <c r="D71622"/>
    </row>
    <row r="71623" spans="4:4">
      <c r="D71623"/>
    </row>
    <row r="71624" spans="4:4">
      <c r="D71624"/>
    </row>
    <row r="71625" spans="4:4">
      <c r="D71625"/>
    </row>
    <row r="71626" spans="4:4">
      <c r="D71626"/>
    </row>
    <row r="71627" spans="4:4">
      <c r="D71627"/>
    </row>
    <row r="71628" spans="4:4">
      <c r="D71628"/>
    </row>
    <row r="71629" spans="4:4">
      <c r="D71629"/>
    </row>
    <row r="71630" spans="4:4">
      <c r="D71630"/>
    </row>
    <row r="71631" spans="4:4">
      <c r="D71631"/>
    </row>
    <row r="71632" spans="4:4">
      <c r="D71632"/>
    </row>
    <row r="71633" spans="4:4">
      <c r="D71633"/>
    </row>
    <row r="71634" spans="4:4">
      <c r="D71634"/>
    </row>
    <row r="71635" spans="4:4">
      <c r="D71635"/>
    </row>
    <row r="71636" spans="4:4">
      <c r="D71636"/>
    </row>
    <row r="71637" spans="4:4">
      <c r="D71637"/>
    </row>
    <row r="71638" spans="4:4">
      <c r="D71638"/>
    </row>
    <row r="71639" spans="4:4">
      <c r="D71639"/>
    </row>
    <row r="71640" spans="4:4">
      <c r="D71640"/>
    </row>
    <row r="71641" spans="4:4">
      <c r="D71641"/>
    </row>
    <row r="71642" spans="4:4">
      <c r="D71642"/>
    </row>
    <row r="71643" spans="4:4">
      <c r="D71643"/>
    </row>
    <row r="71644" spans="4:4">
      <c r="D71644"/>
    </row>
    <row r="71645" spans="4:4">
      <c r="D71645"/>
    </row>
    <row r="71646" spans="4:4">
      <c r="D71646"/>
    </row>
    <row r="71647" spans="4:4">
      <c r="D71647"/>
    </row>
    <row r="71648" spans="4:4">
      <c r="D71648"/>
    </row>
    <row r="71649" spans="4:4">
      <c r="D71649"/>
    </row>
    <row r="71650" spans="4:4">
      <c r="D71650"/>
    </row>
    <row r="71651" spans="4:4">
      <c r="D71651"/>
    </row>
    <row r="71652" spans="4:4">
      <c r="D71652"/>
    </row>
    <row r="71653" spans="4:4">
      <c r="D71653"/>
    </row>
    <row r="71654" spans="4:4">
      <c r="D71654"/>
    </row>
    <row r="71655" spans="4:4">
      <c r="D71655"/>
    </row>
    <row r="71656" spans="4:4">
      <c r="D71656"/>
    </row>
    <row r="71657" spans="4:4">
      <c r="D71657"/>
    </row>
    <row r="71658" spans="4:4">
      <c r="D71658"/>
    </row>
    <row r="71659" spans="4:4">
      <c r="D71659"/>
    </row>
    <row r="71660" spans="4:4">
      <c r="D71660"/>
    </row>
    <row r="71661" spans="4:4">
      <c r="D71661"/>
    </row>
    <row r="71662" spans="4:4">
      <c r="D71662"/>
    </row>
    <row r="71663" spans="4:4">
      <c r="D71663"/>
    </row>
    <row r="71664" spans="4:4">
      <c r="D71664"/>
    </row>
    <row r="71665" spans="4:4">
      <c r="D71665"/>
    </row>
    <row r="71666" spans="4:4">
      <c r="D71666"/>
    </row>
    <row r="71667" spans="4:4">
      <c r="D71667"/>
    </row>
    <row r="71668" spans="4:4">
      <c r="D71668"/>
    </row>
    <row r="71669" spans="4:4">
      <c r="D71669"/>
    </row>
    <row r="71670" spans="4:4">
      <c r="D71670"/>
    </row>
    <row r="71671" spans="4:4">
      <c r="D71671"/>
    </row>
    <row r="71672" spans="4:4">
      <c r="D71672"/>
    </row>
    <row r="71673" spans="4:4">
      <c r="D71673"/>
    </row>
    <row r="71674" spans="4:4">
      <c r="D71674"/>
    </row>
    <row r="71675" spans="4:4">
      <c r="D71675"/>
    </row>
    <row r="71676" spans="4:4">
      <c r="D71676"/>
    </row>
    <row r="71677" spans="4:4">
      <c r="D71677"/>
    </row>
    <row r="71678" spans="4:4">
      <c r="D71678"/>
    </row>
    <row r="71679" spans="4:4">
      <c r="D71679"/>
    </row>
    <row r="71680" spans="4:4">
      <c r="D71680"/>
    </row>
    <row r="71681" spans="4:4">
      <c r="D71681"/>
    </row>
    <row r="71682" spans="4:4">
      <c r="D71682"/>
    </row>
    <row r="71683" spans="4:4">
      <c r="D71683"/>
    </row>
    <row r="71684" spans="4:4">
      <c r="D71684"/>
    </row>
    <row r="71685" spans="4:4">
      <c r="D71685"/>
    </row>
    <row r="71686" spans="4:4">
      <c r="D71686"/>
    </row>
    <row r="71687" spans="4:4">
      <c r="D71687"/>
    </row>
    <row r="71688" spans="4:4">
      <c r="D71688"/>
    </row>
    <row r="71689" spans="4:4">
      <c r="D71689"/>
    </row>
    <row r="71690" spans="4:4">
      <c r="D71690"/>
    </row>
    <row r="71691" spans="4:4">
      <c r="D71691"/>
    </row>
    <row r="71692" spans="4:4">
      <c r="D71692"/>
    </row>
    <row r="71693" spans="4:4">
      <c r="D71693"/>
    </row>
    <row r="71694" spans="4:4">
      <c r="D71694"/>
    </row>
    <row r="71695" spans="4:4">
      <c r="D71695"/>
    </row>
    <row r="71696" spans="4:4">
      <c r="D71696"/>
    </row>
    <row r="71697" spans="4:4">
      <c r="D71697"/>
    </row>
    <row r="71698" spans="4:4">
      <c r="D71698"/>
    </row>
    <row r="71699" spans="4:4">
      <c r="D71699"/>
    </row>
    <row r="71700" spans="4:4">
      <c r="D71700"/>
    </row>
    <row r="71701" spans="4:4">
      <c r="D71701"/>
    </row>
    <row r="71702" spans="4:4">
      <c r="D71702"/>
    </row>
    <row r="71703" spans="4:4">
      <c r="D71703"/>
    </row>
    <row r="71704" spans="4:4">
      <c r="D71704"/>
    </row>
    <row r="71705" spans="4:4">
      <c r="D71705"/>
    </row>
    <row r="71706" spans="4:4">
      <c r="D71706"/>
    </row>
    <row r="71707" spans="4:4">
      <c r="D71707"/>
    </row>
    <row r="71708" spans="4:4">
      <c r="D71708"/>
    </row>
    <row r="71709" spans="4:4">
      <c r="D71709"/>
    </row>
    <row r="71710" spans="4:4">
      <c r="D71710"/>
    </row>
    <row r="71711" spans="4:4">
      <c r="D71711"/>
    </row>
    <row r="71712" spans="4:4">
      <c r="D71712"/>
    </row>
    <row r="71713" spans="4:4">
      <c r="D71713"/>
    </row>
    <row r="71714" spans="4:4">
      <c r="D71714"/>
    </row>
    <row r="71715" spans="4:4">
      <c r="D71715"/>
    </row>
    <row r="71716" spans="4:4">
      <c r="D71716"/>
    </row>
    <row r="71717" spans="4:4">
      <c r="D71717"/>
    </row>
    <row r="71718" spans="4:4">
      <c r="D71718"/>
    </row>
    <row r="71719" spans="4:4">
      <c r="D71719"/>
    </row>
    <row r="71720" spans="4:4">
      <c r="D71720"/>
    </row>
    <row r="71721" spans="4:4">
      <c r="D71721"/>
    </row>
    <row r="71722" spans="4:4">
      <c r="D71722"/>
    </row>
    <row r="71723" spans="4:4">
      <c r="D71723"/>
    </row>
    <row r="71724" spans="4:4">
      <c r="D71724"/>
    </row>
    <row r="71725" spans="4:4">
      <c r="D71725"/>
    </row>
    <row r="71726" spans="4:4">
      <c r="D71726"/>
    </row>
    <row r="71727" spans="4:4">
      <c r="D71727"/>
    </row>
    <row r="71728" spans="4:4">
      <c r="D71728"/>
    </row>
    <row r="71729" spans="4:4">
      <c r="D71729"/>
    </row>
    <row r="71730" spans="4:4">
      <c r="D71730"/>
    </row>
    <row r="71731" spans="4:4">
      <c r="D71731"/>
    </row>
    <row r="71732" spans="4:4">
      <c r="D71732"/>
    </row>
    <row r="71733" spans="4:4">
      <c r="D71733"/>
    </row>
    <row r="71734" spans="4:4">
      <c r="D71734"/>
    </row>
    <row r="71735" spans="4:4">
      <c r="D71735"/>
    </row>
    <row r="71736" spans="4:4">
      <c r="D71736"/>
    </row>
    <row r="71737" spans="4:4">
      <c r="D71737"/>
    </row>
    <row r="71738" spans="4:4">
      <c r="D71738"/>
    </row>
    <row r="71739" spans="4:4">
      <c r="D71739"/>
    </row>
    <row r="71740" spans="4:4">
      <c r="D71740"/>
    </row>
    <row r="71741" spans="4:4">
      <c r="D71741"/>
    </row>
    <row r="71742" spans="4:4">
      <c r="D71742"/>
    </row>
    <row r="71743" spans="4:4">
      <c r="D71743"/>
    </row>
    <row r="71744" spans="4:4">
      <c r="D71744"/>
    </row>
    <row r="71745" spans="4:4">
      <c r="D71745"/>
    </row>
    <row r="71746" spans="4:4">
      <c r="D71746"/>
    </row>
    <row r="71747" spans="4:4">
      <c r="D71747"/>
    </row>
    <row r="71748" spans="4:4">
      <c r="D71748"/>
    </row>
    <row r="71749" spans="4:4">
      <c r="D71749"/>
    </row>
    <row r="71750" spans="4:4">
      <c r="D71750"/>
    </row>
    <row r="71751" spans="4:4">
      <c r="D71751"/>
    </row>
    <row r="71752" spans="4:4">
      <c r="D71752"/>
    </row>
    <row r="71753" spans="4:4">
      <c r="D71753"/>
    </row>
    <row r="71754" spans="4:4">
      <c r="D71754"/>
    </row>
    <row r="71755" spans="4:4">
      <c r="D71755"/>
    </row>
    <row r="71756" spans="4:4">
      <c r="D71756"/>
    </row>
    <row r="71757" spans="4:4">
      <c r="D71757"/>
    </row>
    <row r="71758" spans="4:4">
      <c r="D71758"/>
    </row>
    <row r="71759" spans="4:4">
      <c r="D71759"/>
    </row>
    <row r="71760" spans="4:4">
      <c r="D71760"/>
    </row>
    <row r="71761" spans="4:4">
      <c r="D71761"/>
    </row>
    <row r="71762" spans="4:4">
      <c r="D71762"/>
    </row>
    <row r="71763" spans="4:4">
      <c r="D71763"/>
    </row>
    <row r="71764" spans="4:4">
      <c r="D71764"/>
    </row>
    <row r="71765" spans="4:4">
      <c r="D71765"/>
    </row>
    <row r="71766" spans="4:4">
      <c r="D71766"/>
    </row>
    <row r="71767" spans="4:4">
      <c r="D71767"/>
    </row>
    <row r="71768" spans="4:4">
      <c r="D71768"/>
    </row>
    <row r="71769" spans="4:4">
      <c r="D71769"/>
    </row>
    <row r="71770" spans="4:4">
      <c r="D71770"/>
    </row>
    <row r="71771" spans="4:4">
      <c r="D71771"/>
    </row>
    <row r="71772" spans="4:4">
      <c r="D71772"/>
    </row>
    <row r="71773" spans="4:4">
      <c r="D71773"/>
    </row>
    <row r="71774" spans="4:4">
      <c r="D71774"/>
    </row>
    <row r="71775" spans="4:4">
      <c r="D71775"/>
    </row>
    <row r="71776" spans="4:4">
      <c r="D71776"/>
    </row>
    <row r="71777" spans="4:4">
      <c r="D71777"/>
    </row>
    <row r="71778" spans="4:4">
      <c r="D71778"/>
    </row>
    <row r="71779" spans="4:4">
      <c r="D71779"/>
    </row>
    <row r="71780" spans="4:4">
      <c r="D71780"/>
    </row>
    <row r="71781" spans="4:4">
      <c r="D71781"/>
    </row>
    <row r="71782" spans="4:4">
      <c r="D71782"/>
    </row>
    <row r="71783" spans="4:4">
      <c r="D71783"/>
    </row>
    <row r="71784" spans="4:4">
      <c r="D71784"/>
    </row>
    <row r="71785" spans="4:4">
      <c r="D71785"/>
    </row>
    <row r="71786" spans="4:4">
      <c r="D71786"/>
    </row>
    <row r="71787" spans="4:4">
      <c r="D71787"/>
    </row>
    <row r="71788" spans="4:4">
      <c r="D71788"/>
    </row>
    <row r="71789" spans="4:4">
      <c r="D71789"/>
    </row>
    <row r="71790" spans="4:4">
      <c r="D71790"/>
    </row>
    <row r="71791" spans="4:4">
      <c r="D71791"/>
    </row>
    <row r="71792" spans="4:4">
      <c r="D71792"/>
    </row>
    <row r="71793" spans="4:4">
      <c r="D71793"/>
    </row>
    <row r="71794" spans="4:4">
      <c r="D71794"/>
    </row>
    <row r="71795" spans="4:4">
      <c r="D71795"/>
    </row>
    <row r="71796" spans="4:4">
      <c r="D71796"/>
    </row>
    <row r="71797" spans="4:4">
      <c r="D71797"/>
    </row>
    <row r="71798" spans="4:4">
      <c r="D71798"/>
    </row>
    <row r="71799" spans="4:4">
      <c r="D71799"/>
    </row>
    <row r="71800" spans="4:4">
      <c r="D71800"/>
    </row>
    <row r="71801" spans="4:4">
      <c r="D71801"/>
    </row>
    <row r="71802" spans="4:4">
      <c r="D71802"/>
    </row>
    <row r="71803" spans="4:4">
      <c r="D71803"/>
    </row>
    <row r="71804" spans="4:4">
      <c r="D71804"/>
    </row>
    <row r="71805" spans="4:4">
      <c r="D71805"/>
    </row>
    <row r="71806" spans="4:4">
      <c r="D71806"/>
    </row>
    <row r="71807" spans="4:4">
      <c r="D71807"/>
    </row>
    <row r="71808" spans="4:4">
      <c r="D71808"/>
    </row>
    <row r="71809" spans="4:4">
      <c r="D71809"/>
    </row>
    <row r="71810" spans="4:4">
      <c r="D71810"/>
    </row>
    <row r="71811" spans="4:4">
      <c r="D71811"/>
    </row>
    <row r="71812" spans="4:4">
      <c r="D71812"/>
    </row>
    <row r="71813" spans="4:4">
      <c r="D71813"/>
    </row>
    <row r="71814" spans="4:4">
      <c r="D71814"/>
    </row>
    <row r="71815" spans="4:4">
      <c r="D71815"/>
    </row>
    <row r="71816" spans="4:4">
      <c r="D71816"/>
    </row>
    <row r="71817" spans="4:4">
      <c r="D71817"/>
    </row>
    <row r="71818" spans="4:4">
      <c r="D71818"/>
    </row>
    <row r="71819" spans="4:4">
      <c r="D71819"/>
    </row>
    <row r="71820" spans="4:4">
      <c r="D71820"/>
    </row>
    <row r="71821" spans="4:4">
      <c r="D71821"/>
    </row>
    <row r="71822" spans="4:4">
      <c r="D71822"/>
    </row>
    <row r="71823" spans="4:4">
      <c r="D71823"/>
    </row>
    <row r="71824" spans="4:4">
      <c r="D71824"/>
    </row>
    <row r="71825" spans="4:4">
      <c r="D71825"/>
    </row>
    <row r="71826" spans="4:4">
      <c r="D71826"/>
    </row>
    <row r="71827" spans="4:4">
      <c r="D71827"/>
    </row>
    <row r="71828" spans="4:4">
      <c r="D71828"/>
    </row>
    <row r="71829" spans="4:4">
      <c r="D71829"/>
    </row>
    <row r="71830" spans="4:4">
      <c r="D71830"/>
    </row>
    <row r="71831" spans="4:4">
      <c r="D71831"/>
    </row>
    <row r="71832" spans="4:4">
      <c r="D71832"/>
    </row>
    <row r="71833" spans="4:4">
      <c r="D71833"/>
    </row>
    <row r="71834" spans="4:4">
      <c r="D71834"/>
    </row>
    <row r="71835" spans="4:4">
      <c r="D71835"/>
    </row>
    <row r="71836" spans="4:4">
      <c r="D71836"/>
    </row>
    <row r="71837" spans="4:4">
      <c r="D71837"/>
    </row>
    <row r="71838" spans="4:4">
      <c r="D71838"/>
    </row>
    <row r="71839" spans="4:4">
      <c r="D71839"/>
    </row>
    <row r="71840" spans="4:4">
      <c r="D71840"/>
    </row>
    <row r="71841" spans="4:4">
      <c r="D71841"/>
    </row>
    <row r="71842" spans="4:4">
      <c r="D71842"/>
    </row>
    <row r="71843" spans="4:4">
      <c r="D71843"/>
    </row>
    <row r="71844" spans="4:4">
      <c r="D71844"/>
    </row>
    <row r="71845" spans="4:4">
      <c r="D71845"/>
    </row>
    <row r="71846" spans="4:4">
      <c r="D71846"/>
    </row>
    <row r="71847" spans="4:4">
      <c r="D71847"/>
    </row>
    <row r="71848" spans="4:4">
      <c r="D71848"/>
    </row>
    <row r="71849" spans="4:4">
      <c r="D71849"/>
    </row>
    <row r="71850" spans="4:4">
      <c r="D71850"/>
    </row>
    <row r="71851" spans="4:4">
      <c r="D71851"/>
    </row>
    <row r="71852" spans="4:4">
      <c r="D71852"/>
    </row>
    <row r="71853" spans="4:4">
      <c r="D71853"/>
    </row>
    <row r="71854" spans="4:4">
      <c r="D71854"/>
    </row>
    <row r="71855" spans="4:4">
      <c r="D71855"/>
    </row>
    <row r="71856" spans="4:4">
      <c r="D71856"/>
    </row>
    <row r="71857" spans="4:4">
      <c r="D71857"/>
    </row>
    <row r="71858" spans="4:4">
      <c r="D71858"/>
    </row>
    <row r="71859" spans="4:4">
      <c r="D71859"/>
    </row>
    <row r="71860" spans="4:4">
      <c r="D71860"/>
    </row>
    <row r="71861" spans="4:4">
      <c r="D71861"/>
    </row>
    <row r="71862" spans="4:4">
      <c r="D71862"/>
    </row>
    <row r="71863" spans="4:4">
      <c r="D71863"/>
    </row>
    <row r="71864" spans="4:4">
      <c r="D71864"/>
    </row>
    <row r="71865" spans="4:4">
      <c r="D71865"/>
    </row>
    <row r="71866" spans="4:4">
      <c r="D71866"/>
    </row>
    <row r="71867" spans="4:4">
      <c r="D71867"/>
    </row>
    <row r="71868" spans="4:4">
      <c r="D71868"/>
    </row>
    <row r="71869" spans="4:4">
      <c r="D71869"/>
    </row>
    <row r="71870" spans="4:4">
      <c r="D71870"/>
    </row>
    <row r="71871" spans="4:4">
      <c r="D71871"/>
    </row>
    <row r="71872" spans="4:4">
      <c r="D71872"/>
    </row>
    <row r="71873" spans="4:4">
      <c r="D71873"/>
    </row>
    <row r="71874" spans="4:4">
      <c r="D71874"/>
    </row>
    <row r="71875" spans="4:4">
      <c r="D71875"/>
    </row>
    <row r="71876" spans="4:4">
      <c r="D71876"/>
    </row>
    <row r="71877" spans="4:4">
      <c r="D71877"/>
    </row>
    <row r="71878" spans="4:4">
      <c r="D71878"/>
    </row>
    <row r="71879" spans="4:4">
      <c r="D71879"/>
    </row>
    <row r="71880" spans="4:4">
      <c r="D71880"/>
    </row>
    <row r="71881" spans="4:4">
      <c r="D71881"/>
    </row>
    <row r="71882" spans="4:4">
      <c r="D71882"/>
    </row>
    <row r="71883" spans="4:4">
      <c r="D71883"/>
    </row>
    <row r="71884" spans="4:4">
      <c r="D71884"/>
    </row>
    <row r="71885" spans="4:4">
      <c r="D71885"/>
    </row>
    <row r="71886" spans="4:4">
      <c r="D71886"/>
    </row>
    <row r="71887" spans="4:4">
      <c r="D71887"/>
    </row>
    <row r="71888" spans="4:4">
      <c r="D71888"/>
    </row>
    <row r="71889" spans="4:4">
      <c r="D71889"/>
    </row>
    <row r="71890" spans="4:4">
      <c r="D71890"/>
    </row>
    <row r="71891" spans="4:4">
      <c r="D71891"/>
    </row>
    <row r="71892" spans="4:4">
      <c r="D71892"/>
    </row>
    <row r="71893" spans="4:4">
      <c r="D71893"/>
    </row>
    <row r="71894" spans="4:4">
      <c r="D71894"/>
    </row>
    <row r="71895" spans="4:4">
      <c r="D71895"/>
    </row>
    <row r="71896" spans="4:4">
      <c r="D71896"/>
    </row>
    <row r="71897" spans="4:4">
      <c r="D71897"/>
    </row>
    <row r="71898" spans="4:4">
      <c r="D71898"/>
    </row>
    <row r="71899" spans="4:4">
      <c r="D71899"/>
    </row>
    <row r="71900" spans="4:4">
      <c r="D71900"/>
    </row>
    <row r="71901" spans="4:4">
      <c r="D71901"/>
    </row>
    <row r="71902" spans="4:4">
      <c r="D71902"/>
    </row>
    <row r="71903" spans="4:4">
      <c r="D71903"/>
    </row>
    <row r="71904" spans="4:4">
      <c r="D71904"/>
    </row>
    <row r="71905" spans="4:4">
      <c r="D71905"/>
    </row>
    <row r="71906" spans="4:4">
      <c r="D71906"/>
    </row>
    <row r="71907" spans="4:4">
      <c r="D71907"/>
    </row>
    <row r="71908" spans="4:4">
      <c r="D71908"/>
    </row>
    <row r="71909" spans="4:4">
      <c r="D71909"/>
    </row>
    <row r="71910" spans="4:4">
      <c r="D71910"/>
    </row>
    <row r="71911" spans="4:4">
      <c r="D71911"/>
    </row>
    <row r="71912" spans="4:4">
      <c r="D71912"/>
    </row>
    <row r="71913" spans="4:4">
      <c r="D71913"/>
    </row>
    <row r="71914" spans="4:4">
      <c r="D71914"/>
    </row>
    <row r="71915" spans="4:4">
      <c r="D71915"/>
    </row>
    <row r="71916" spans="4:4">
      <c r="D71916"/>
    </row>
    <row r="71917" spans="4:4">
      <c r="D71917"/>
    </row>
    <row r="71918" spans="4:4">
      <c r="D71918"/>
    </row>
    <row r="71919" spans="4:4">
      <c r="D71919"/>
    </row>
    <row r="71920" spans="4:4">
      <c r="D71920"/>
    </row>
    <row r="71921" spans="4:4">
      <c r="D71921"/>
    </row>
    <row r="71922" spans="4:4">
      <c r="D71922"/>
    </row>
    <row r="71923" spans="4:4">
      <c r="D71923"/>
    </row>
    <row r="71924" spans="4:4">
      <c r="D71924"/>
    </row>
    <row r="71925" spans="4:4">
      <c r="D71925"/>
    </row>
    <row r="71926" spans="4:4">
      <c r="D71926"/>
    </row>
    <row r="71927" spans="4:4">
      <c r="D71927"/>
    </row>
    <row r="71928" spans="4:4">
      <c r="D71928"/>
    </row>
    <row r="71929" spans="4:4">
      <c r="D71929"/>
    </row>
    <row r="71930" spans="4:4">
      <c r="D71930"/>
    </row>
    <row r="71931" spans="4:4">
      <c r="D71931"/>
    </row>
    <row r="71932" spans="4:4">
      <c r="D71932"/>
    </row>
    <row r="71933" spans="4:4">
      <c r="D71933"/>
    </row>
    <row r="71934" spans="4:4">
      <c r="D71934"/>
    </row>
    <row r="71935" spans="4:4">
      <c r="D71935"/>
    </row>
    <row r="71936" spans="4:4">
      <c r="D71936"/>
    </row>
    <row r="71937" spans="4:4">
      <c r="D71937"/>
    </row>
    <row r="71938" spans="4:4">
      <c r="D71938"/>
    </row>
    <row r="71939" spans="4:4">
      <c r="D71939"/>
    </row>
    <row r="71940" spans="4:4">
      <c r="D71940"/>
    </row>
    <row r="71941" spans="4:4">
      <c r="D71941"/>
    </row>
    <row r="71942" spans="4:4">
      <c r="D71942"/>
    </row>
    <row r="71943" spans="4:4">
      <c r="D71943"/>
    </row>
    <row r="71944" spans="4:4">
      <c r="D71944"/>
    </row>
    <row r="71945" spans="4:4">
      <c r="D71945"/>
    </row>
    <row r="71946" spans="4:4">
      <c r="D71946"/>
    </row>
    <row r="71947" spans="4:4">
      <c r="D71947"/>
    </row>
    <row r="71948" spans="4:4">
      <c r="D71948"/>
    </row>
    <row r="71949" spans="4:4">
      <c r="D71949"/>
    </row>
    <row r="71950" spans="4:4">
      <c r="D71950"/>
    </row>
    <row r="71951" spans="4:4">
      <c r="D71951"/>
    </row>
    <row r="71952" spans="4:4">
      <c r="D71952"/>
    </row>
    <row r="71953" spans="4:4">
      <c r="D71953"/>
    </row>
    <row r="71954" spans="4:4">
      <c r="D71954"/>
    </row>
    <row r="71955" spans="4:4">
      <c r="D71955"/>
    </row>
    <row r="71956" spans="4:4">
      <c r="D71956"/>
    </row>
    <row r="71957" spans="4:4">
      <c r="D71957"/>
    </row>
    <row r="71958" spans="4:4">
      <c r="D71958"/>
    </row>
    <row r="71959" spans="4:4">
      <c r="D71959"/>
    </row>
    <row r="71960" spans="4:4">
      <c r="D71960"/>
    </row>
    <row r="71961" spans="4:4">
      <c r="D71961"/>
    </row>
    <row r="71962" spans="4:4">
      <c r="D71962"/>
    </row>
    <row r="71963" spans="4:4">
      <c r="D71963"/>
    </row>
    <row r="71964" spans="4:4">
      <c r="D71964"/>
    </row>
    <row r="71965" spans="4:4">
      <c r="D71965"/>
    </row>
    <row r="71966" spans="4:4">
      <c r="D71966"/>
    </row>
    <row r="71967" spans="4:4">
      <c r="D71967"/>
    </row>
    <row r="71968" spans="4:4">
      <c r="D71968"/>
    </row>
    <row r="71969" spans="4:4">
      <c r="D71969"/>
    </row>
    <row r="71970" spans="4:4">
      <c r="D71970"/>
    </row>
    <row r="71971" spans="4:4">
      <c r="D71971"/>
    </row>
    <row r="71972" spans="4:4">
      <c r="D71972"/>
    </row>
    <row r="71973" spans="4:4">
      <c r="D71973"/>
    </row>
    <row r="71974" spans="4:4">
      <c r="D71974"/>
    </row>
    <row r="71975" spans="4:4">
      <c r="D71975"/>
    </row>
    <row r="71976" spans="4:4">
      <c r="D71976"/>
    </row>
    <row r="71977" spans="4:4">
      <c r="D71977"/>
    </row>
    <row r="71978" spans="4:4">
      <c r="D71978"/>
    </row>
    <row r="71979" spans="4:4">
      <c r="D71979"/>
    </row>
    <row r="71980" spans="4:4">
      <c r="D71980"/>
    </row>
    <row r="71981" spans="4:4">
      <c r="D71981"/>
    </row>
    <row r="71982" spans="4:4">
      <c r="D71982"/>
    </row>
    <row r="71983" spans="4:4">
      <c r="D71983"/>
    </row>
    <row r="71984" spans="4:4">
      <c r="D71984"/>
    </row>
    <row r="71985" spans="4:4">
      <c r="D71985"/>
    </row>
    <row r="71986" spans="4:4">
      <c r="D71986"/>
    </row>
    <row r="71987" spans="4:4">
      <c r="D71987"/>
    </row>
    <row r="71988" spans="4:4">
      <c r="D71988"/>
    </row>
    <row r="71989" spans="4:4">
      <c r="D71989"/>
    </row>
    <row r="71990" spans="4:4">
      <c r="D71990"/>
    </row>
    <row r="71991" spans="4:4">
      <c r="D71991"/>
    </row>
    <row r="71992" spans="4:4">
      <c r="D71992"/>
    </row>
    <row r="71993" spans="4:4">
      <c r="D71993"/>
    </row>
    <row r="71994" spans="4:4">
      <c r="D71994"/>
    </row>
    <row r="71995" spans="4:4">
      <c r="D71995"/>
    </row>
    <row r="71996" spans="4:4">
      <c r="D71996"/>
    </row>
    <row r="71997" spans="4:4">
      <c r="D71997"/>
    </row>
    <row r="71998" spans="4:4">
      <c r="D71998"/>
    </row>
    <row r="71999" spans="4:4">
      <c r="D71999"/>
    </row>
    <row r="72000" spans="4:4">
      <c r="D72000"/>
    </row>
    <row r="72001" spans="4:4">
      <c r="D72001"/>
    </row>
    <row r="72002" spans="4:4">
      <c r="D72002"/>
    </row>
    <row r="72003" spans="4:4">
      <c r="D72003"/>
    </row>
    <row r="72004" spans="4:4">
      <c r="D72004"/>
    </row>
    <row r="72005" spans="4:4">
      <c r="D72005"/>
    </row>
    <row r="72006" spans="4:4">
      <c r="D72006"/>
    </row>
    <row r="72007" spans="4:4">
      <c r="D72007"/>
    </row>
    <row r="72008" spans="4:4">
      <c r="D72008"/>
    </row>
    <row r="72009" spans="4:4">
      <c r="D72009"/>
    </row>
    <row r="72010" spans="4:4">
      <c r="D72010"/>
    </row>
    <row r="72011" spans="4:4">
      <c r="D72011"/>
    </row>
    <row r="72012" spans="4:4">
      <c r="D72012"/>
    </row>
    <row r="72013" spans="4:4">
      <c r="D72013"/>
    </row>
    <row r="72014" spans="4:4">
      <c r="D72014"/>
    </row>
    <row r="72015" spans="4:4">
      <c r="D72015"/>
    </row>
    <row r="72016" spans="4:4">
      <c r="D72016"/>
    </row>
    <row r="72017" spans="4:4">
      <c r="D72017"/>
    </row>
    <row r="72018" spans="4:4">
      <c r="D72018"/>
    </row>
    <row r="72019" spans="4:4">
      <c r="D72019"/>
    </row>
    <row r="72020" spans="4:4">
      <c r="D72020"/>
    </row>
    <row r="72021" spans="4:4">
      <c r="D72021"/>
    </row>
    <row r="72022" spans="4:4">
      <c r="D72022"/>
    </row>
    <row r="72023" spans="4:4">
      <c r="D72023"/>
    </row>
    <row r="72024" spans="4:4">
      <c r="D72024"/>
    </row>
    <row r="72025" spans="4:4">
      <c r="D72025"/>
    </row>
    <row r="72026" spans="4:4">
      <c r="D72026"/>
    </row>
    <row r="72027" spans="4:4">
      <c r="D72027"/>
    </row>
    <row r="72028" spans="4:4">
      <c r="D72028"/>
    </row>
    <row r="72029" spans="4:4">
      <c r="D72029"/>
    </row>
    <row r="72030" spans="4:4">
      <c r="D72030"/>
    </row>
    <row r="72031" spans="4:4">
      <c r="D72031"/>
    </row>
    <row r="72032" spans="4:4">
      <c r="D72032"/>
    </row>
    <row r="72033" spans="4:4">
      <c r="D72033"/>
    </row>
    <row r="72034" spans="4:4">
      <c r="D72034"/>
    </row>
    <row r="72035" spans="4:4">
      <c r="D72035"/>
    </row>
    <row r="72036" spans="4:4">
      <c r="D72036"/>
    </row>
    <row r="72037" spans="4:4">
      <c r="D72037"/>
    </row>
    <row r="72038" spans="4:4">
      <c r="D72038"/>
    </row>
    <row r="72039" spans="4:4">
      <c r="D72039"/>
    </row>
    <row r="72040" spans="4:4">
      <c r="D72040"/>
    </row>
    <row r="72041" spans="4:4">
      <c r="D72041"/>
    </row>
    <row r="72042" spans="4:4">
      <c r="D72042"/>
    </row>
    <row r="72043" spans="4:4">
      <c r="D72043"/>
    </row>
    <row r="72044" spans="4:4">
      <c r="D72044"/>
    </row>
    <row r="72045" spans="4:4">
      <c r="D72045"/>
    </row>
    <row r="72046" spans="4:4">
      <c r="D72046"/>
    </row>
    <row r="72047" spans="4:4">
      <c r="D72047"/>
    </row>
    <row r="72048" spans="4:4">
      <c r="D72048"/>
    </row>
    <row r="72049" spans="4:4">
      <c r="D72049"/>
    </row>
    <row r="72050" spans="4:4">
      <c r="D72050"/>
    </row>
    <row r="72051" spans="4:4">
      <c r="D72051"/>
    </row>
    <row r="72052" spans="4:4">
      <c r="D72052"/>
    </row>
    <row r="72053" spans="4:4">
      <c r="D72053"/>
    </row>
    <row r="72054" spans="4:4">
      <c r="D72054"/>
    </row>
    <row r="72055" spans="4:4">
      <c r="D72055"/>
    </row>
    <row r="72056" spans="4:4">
      <c r="D72056"/>
    </row>
    <row r="72057" spans="4:4">
      <c r="D72057"/>
    </row>
    <row r="72058" spans="4:4">
      <c r="D72058"/>
    </row>
    <row r="72059" spans="4:4">
      <c r="D72059"/>
    </row>
    <row r="72060" spans="4:4">
      <c r="D72060"/>
    </row>
    <row r="72061" spans="4:4">
      <c r="D72061"/>
    </row>
    <row r="72062" spans="4:4">
      <c r="D72062"/>
    </row>
    <row r="72063" spans="4:4">
      <c r="D72063"/>
    </row>
    <row r="72064" spans="4:4">
      <c r="D72064"/>
    </row>
    <row r="72065" spans="4:4">
      <c r="D72065"/>
    </row>
    <row r="72066" spans="4:4">
      <c r="D72066"/>
    </row>
    <row r="72067" spans="4:4">
      <c r="D72067"/>
    </row>
    <row r="72068" spans="4:4">
      <c r="D72068"/>
    </row>
    <row r="72069" spans="4:4">
      <c r="D72069"/>
    </row>
    <row r="72070" spans="4:4">
      <c r="D72070"/>
    </row>
    <row r="72071" spans="4:4">
      <c r="D72071"/>
    </row>
    <row r="72072" spans="4:4">
      <c r="D72072"/>
    </row>
    <row r="72073" spans="4:4">
      <c r="D72073"/>
    </row>
    <row r="72074" spans="4:4">
      <c r="D72074"/>
    </row>
    <row r="72075" spans="4:4">
      <c r="D72075"/>
    </row>
    <row r="72076" spans="4:4">
      <c r="D72076"/>
    </row>
    <row r="72077" spans="4:4">
      <c r="D72077"/>
    </row>
    <row r="72078" spans="4:4">
      <c r="D72078"/>
    </row>
    <row r="72079" spans="4:4">
      <c r="D72079"/>
    </row>
    <row r="72080" spans="4:4">
      <c r="D72080"/>
    </row>
    <row r="72081" spans="4:4">
      <c r="D72081"/>
    </row>
    <row r="72082" spans="4:4">
      <c r="D72082"/>
    </row>
    <row r="72083" spans="4:4">
      <c r="D72083"/>
    </row>
    <row r="72084" spans="4:4">
      <c r="D72084"/>
    </row>
    <row r="72085" spans="4:4">
      <c r="D72085"/>
    </row>
    <row r="72086" spans="4:4">
      <c r="D72086"/>
    </row>
    <row r="72087" spans="4:4">
      <c r="D72087"/>
    </row>
    <row r="72088" spans="4:4">
      <c r="D72088"/>
    </row>
    <row r="72089" spans="4:4">
      <c r="D72089"/>
    </row>
    <row r="72090" spans="4:4">
      <c r="D72090"/>
    </row>
    <row r="72091" spans="4:4">
      <c r="D72091"/>
    </row>
    <row r="72092" spans="4:4">
      <c r="D72092"/>
    </row>
    <row r="72093" spans="4:4">
      <c r="D72093"/>
    </row>
    <row r="72094" spans="4:4">
      <c r="D72094"/>
    </row>
    <row r="72095" spans="4:4">
      <c r="D72095"/>
    </row>
    <row r="72096" spans="4:4">
      <c r="D72096"/>
    </row>
    <row r="72097" spans="4:4">
      <c r="D72097"/>
    </row>
    <row r="72098" spans="4:4">
      <c r="D72098"/>
    </row>
    <row r="72099" spans="4:4">
      <c r="D72099"/>
    </row>
    <row r="72100" spans="4:4">
      <c r="D72100"/>
    </row>
    <row r="72101" spans="4:4">
      <c r="D72101"/>
    </row>
    <row r="72102" spans="4:4">
      <c r="D72102"/>
    </row>
    <row r="72103" spans="4:4">
      <c r="D72103"/>
    </row>
    <row r="72104" spans="4:4">
      <c r="D72104"/>
    </row>
    <row r="72105" spans="4:4">
      <c r="D72105"/>
    </row>
    <row r="72106" spans="4:4">
      <c r="D72106"/>
    </row>
    <row r="72107" spans="4:4">
      <c r="D72107"/>
    </row>
    <row r="72108" spans="4:4">
      <c r="D72108"/>
    </row>
    <row r="72109" spans="4:4">
      <c r="D72109"/>
    </row>
    <row r="72110" spans="4:4">
      <c r="D72110"/>
    </row>
    <row r="72111" spans="4:4">
      <c r="D72111"/>
    </row>
    <row r="72112" spans="4:4">
      <c r="D72112"/>
    </row>
    <row r="72113" spans="4:4">
      <c r="D72113"/>
    </row>
    <row r="72114" spans="4:4">
      <c r="D72114"/>
    </row>
    <row r="72115" spans="4:4">
      <c r="D72115"/>
    </row>
    <row r="72116" spans="4:4">
      <c r="D72116"/>
    </row>
    <row r="72117" spans="4:4">
      <c r="D72117"/>
    </row>
    <row r="72118" spans="4:4">
      <c r="D72118"/>
    </row>
    <row r="72119" spans="4:4">
      <c r="D72119"/>
    </row>
    <row r="72120" spans="4:4">
      <c r="D72120"/>
    </row>
    <row r="72121" spans="4:4">
      <c r="D72121"/>
    </row>
    <row r="72122" spans="4:4">
      <c r="D72122"/>
    </row>
    <row r="72123" spans="4:4">
      <c r="D72123"/>
    </row>
    <row r="72124" spans="4:4">
      <c r="D72124"/>
    </row>
    <row r="72125" spans="4:4">
      <c r="D72125"/>
    </row>
    <row r="72126" spans="4:4">
      <c r="D72126"/>
    </row>
    <row r="72127" spans="4:4">
      <c r="D72127"/>
    </row>
    <row r="72128" spans="4:4">
      <c r="D72128"/>
    </row>
    <row r="72129" spans="4:4">
      <c r="D72129"/>
    </row>
    <row r="72130" spans="4:4">
      <c r="D72130"/>
    </row>
    <row r="72131" spans="4:4">
      <c r="D72131"/>
    </row>
    <row r="72132" spans="4:4">
      <c r="D72132"/>
    </row>
    <row r="72133" spans="4:4">
      <c r="D72133"/>
    </row>
    <row r="72134" spans="4:4">
      <c r="D72134"/>
    </row>
    <row r="72135" spans="4:4">
      <c r="D72135"/>
    </row>
    <row r="72136" spans="4:4">
      <c r="D72136"/>
    </row>
    <row r="72137" spans="4:4">
      <c r="D72137"/>
    </row>
    <row r="72138" spans="4:4">
      <c r="D72138"/>
    </row>
    <row r="72139" spans="4:4">
      <c r="D72139"/>
    </row>
    <row r="72140" spans="4:4">
      <c r="D72140"/>
    </row>
    <row r="72141" spans="4:4">
      <c r="D72141"/>
    </row>
    <row r="72142" spans="4:4">
      <c r="D72142"/>
    </row>
    <row r="72143" spans="4:4">
      <c r="D72143"/>
    </row>
    <row r="72144" spans="4:4">
      <c r="D72144"/>
    </row>
    <row r="72145" spans="4:4">
      <c r="D72145"/>
    </row>
    <row r="72146" spans="4:4">
      <c r="D72146"/>
    </row>
    <row r="72147" spans="4:4">
      <c r="D72147"/>
    </row>
    <row r="72148" spans="4:4">
      <c r="D72148"/>
    </row>
    <row r="72149" spans="4:4">
      <c r="D72149"/>
    </row>
    <row r="72150" spans="4:4">
      <c r="D72150"/>
    </row>
    <row r="72151" spans="4:4">
      <c r="D72151"/>
    </row>
    <row r="72152" spans="4:4">
      <c r="D72152"/>
    </row>
    <row r="72153" spans="4:4">
      <c r="D72153"/>
    </row>
    <row r="72154" spans="4:4">
      <c r="D72154"/>
    </row>
    <row r="72155" spans="4:4">
      <c r="D72155"/>
    </row>
    <row r="72156" spans="4:4">
      <c r="D72156"/>
    </row>
    <row r="72157" spans="4:4">
      <c r="D72157"/>
    </row>
    <row r="72158" spans="4:4">
      <c r="D72158"/>
    </row>
    <row r="72159" spans="4:4">
      <c r="D72159"/>
    </row>
    <row r="72160" spans="4:4">
      <c r="D72160"/>
    </row>
    <row r="72161" spans="4:4">
      <c r="D72161"/>
    </row>
    <row r="72162" spans="4:4">
      <c r="D72162"/>
    </row>
    <row r="72163" spans="4:4">
      <c r="D72163"/>
    </row>
    <row r="72164" spans="4:4">
      <c r="D72164"/>
    </row>
    <row r="72165" spans="4:4">
      <c r="D72165"/>
    </row>
    <row r="72166" spans="4:4">
      <c r="D72166"/>
    </row>
    <row r="72167" spans="4:4">
      <c r="D72167"/>
    </row>
    <row r="72168" spans="4:4">
      <c r="D72168"/>
    </row>
    <row r="72169" spans="4:4">
      <c r="D72169"/>
    </row>
    <row r="72170" spans="4:4">
      <c r="D72170"/>
    </row>
    <row r="72171" spans="4:4">
      <c r="D72171"/>
    </row>
    <row r="72172" spans="4:4">
      <c r="D72172"/>
    </row>
    <row r="72173" spans="4:4">
      <c r="D72173"/>
    </row>
    <row r="72174" spans="4:4">
      <c r="D72174"/>
    </row>
    <row r="72175" spans="4:4">
      <c r="D72175"/>
    </row>
    <row r="72176" spans="4:4">
      <c r="D72176"/>
    </row>
    <row r="72177" spans="4:4">
      <c r="D72177"/>
    </row>
    <row r="72178" spans="4:4">
      <c r="D72178"/>
    </row>
    <row r="72179" spans="4:4">
      <c r="D72179"/>
    </row>
    <row r="72180" spans="4:4">
      <c r="D72180"/>
    </row>
    <row r="72181" spans="4:4">
      <c r="D72181"/>
    </row>
    <row r="72182" spans="4:4">
      <c r="D72182"/>
    </row>
    <row r="72183" spans="4:4">
      <c r="D72183"/>
    </row>
    <row r="72184" spans="4:4">
      <c r="D72184"/>
    </row>
    <row r="72185" spans="4:4">
      <c r="D72185"/>
    </row>
    <row r="72186" spans="4:4">
      <c r="D72186"/>
    </row>
    <row r="72187" spans="4:4">
      <c r="D72187"/>
    </row>
    <row r="72188" spans="4:4">
      <c r="D72188"/>
    </row>
    <row r="72189" spans="4:4">
      <c r="D72189"/>
    </row>
    <row r="72190" spans="4:4">
      <c r="D72190"/>
    </row>
    <row r="72191" spans="4:4">
      <c r="D72191"/>
    </row>
    <row r="72192" spans="4:4">
      <c r="D72192"/>
    </row>
    <row r="72193" spans="4:4">
      <c r="D72193"/>
    </row>
    <row r="72194" spans="4:4">
      <c r="D72194"/>
    </row>
    <row r="72195" spans="4:4">
      <c r="D72195"/>
    </row>
    <row r="72196" spans="4:4">
      <c r="D72196"/>
    </row>
    <row r="72197" spans="4:4">
      <c r="D72197"/>
    </row>
    <row r="72198" spans="4:4">
      <c r="D72198"/>
    </row>
    <row r="72199" spans="4:4">
      <c r="D72199"/>
    </row>
    <row r="72200" spans="4:4">
      <c r="D72200"/>
    </row>
    <row r="72201" spans="4:4">
      <c r="D72201"/>
    </row>
    <row r="72202" spans="4:4">
      <c r="D72202"/>
    </row>
    <row r="72203" spans="4:4">
      <c r="D72203"/>
    </row>
    <row r="72204" spans="4:4">
      <c r="D72204"/>
    </row>
    <row r="72205" spans="4:4">
      <c r="D72205"/>
    </row>
    <row r="72206" spans="4:4">
      <c r="D72206"/>
    </row>
    <row r="72207" spans="4:4">
      <c r="D72207"/>
    </row>
    <row r="72208" spans="4:4">
      <c r="D72208"/>
    </row>
    <row r="72209" spans="4:4">
      <c r="D72209"/>
    </row>
    <row r="72210" spans="4:4">
      <c r="D72210"/>
    </row>
    <row r="72211" spans="4:4">
      <c r="D72211"/>
    </row>
    <row r="72212" spans="4:4">
      <c r="D72212"/>
    </row>
    <row r="72213" spans="4:4">
      <c r="D72213"/>
    </row>
    <row r="72214" spans="4:4">
      <c r="D72214"/>
    </row>
    <row r="72215" spans="4:4">
      <c r="D72215"/>
    </row>
    <row r="72216" spans="4:4">
      <c r="D72216"/>
    </row>
    <row r="72217" spans="4:4">
      <c r="D72217"/>
    </row>
    <row r="72218" spans="4:4">
      <c r="D72218"/>
    </row>
    <row r="72219" spans="4:4">
      <c r="D72219"/>
    </row>
    <row r="72220" spans="4:4">
      <c r="D72220"/>
    </row>
    <row r="72221" spans="4:4">
      <c r="D72221"/>
    </row>
    <row r="72222" spans="4:4">
      <c r="D72222"/>
    </row>
    <row r="72223" spans="4:4">
      <c r="D72223"/>
    </row>
    <row r="72224" spans="4:4">
      <c r="D72224"/>
    </row>
    <row r="72225" spans="4:4">
      <c r="D72225"/>
    </row>
    <row r="72226" spans="4:4">
      <c r="D72226"/>
    </row>
    <row r="72227" spans="4:4">
      <c r="D72227"/>
    </row>
    <row r="72228" spans="4:4">
      <c r="D72228"/>
    </row>
    <row r="72229" spans="4:4">
      <c r="D72229"/>
    </row>
    <row r="72230" spans="4:4">
      <c r="D72230"/>
    </row>
    <row r="72231" spans="4:4">
      <c r="D72231"/>
    </row>
    <row r="72232" spans="4:4">
      <c r="D72232"/>
    </row>
    <row r="72233" spans="4:4">
      <c r="D72233"/>
    </row>
    <row r="72234" spans="4:4">
      <c r="D72234"/>
    </row>
    <row r="72235" spans="4:4">
      <c r="D72235"/>
    </row>
    <row r="72236" spans="4:4">
      <c r="D72236"/>
    </row>
    <row r="72237" spans="4:4">
      <c r="D72237"/>
    </row>
    <row r="72238" spans="4:4">
      <c r="D72238"/>
    </row>
    <row r="72239" spans="4:4">
      <c r="D72239"/>
    </row>
    <row r="72240" spans="4:4">
      <c r="D72240"/>
    </row>
    <row r="72241" spans="4:4">
      <c r="D72241"/>
    </row>
    <row r="72242" spans="4:4">
      <c r="D72242"/>
    </row>
    <row r="72243" spans="4:4">
      <c r="D72243"/>
    </row>
    <row r="72244" spans="4:4">
      <c r="D72244"/>
    </row>
    <row r="72245" spans="4:4">
      <c r="D72245"/>
    </row>
    <row r="72246" spans="4:4">
      <c r="D72246"/>
    </row>
    <row r="72247" spans="4:4">
      <c r="D72247"/>
    </row>
    <row r="72248" spans="4:4">
      <c r="D72248"/>
    </row>
    <row r="72249" spans="4:4">
      <c r="D72249"/>
    </row>
    <row r="72250" spans="4:4">
      <c r="D72250"/>
    </row>
    <row r="72251" spans="4:4">
      <c r="D72251"/>
    </row>
    <row r="72252" spans="4:4">
      <c r="D72252"/>
    </row>
    <row r="72253" spans="4:4">
      <c r="D72253"/>
    </row>
    <row r="72254" spans="4:4">
      <c r="D72254"/>
    </row>
    <row r="72255" spans="4:4">
      <c r="D72255"/>
    </row>
    <row r="72256" spans="4:4">
      <c r="D72256"/>
    </row>
    <row r="72257" spans="4:4">
      <c r="D72257"/>
    </row>
    <row r="72258" spans="4:4">
      <c r="D72258"/>
    </row>
    <row r="72259" spans="4:4">
      <c r="D72259"/>
    </row>
    <row r="72260" spans="4:4">
      <c r="D72260"/>
    </row>
    <row r="72261" spans="4:4">
      <c r="D72261"/>
    </row>
    <row r="72262" spans="4:4">
      <c r="D72262"/>
    </row>
    <row r="72263" spans="4:4">
      <c r="D72263"/>
    </row>
    <row r="72264" spans="4:4">
      <c r="D72264"/>
    </row>
    <row r="72265" spans="4:4">
      <c r="D72265"/>
    </row>
    <row r="72266" spans="4:4">
      <c r="D72266"/>
    </row>
    <row r="72267" spans="4:4">
      <c r="D72267"/>
    </row>
    <row r="72268" spans="4:4">
      <c r="D72268"/>
    </row>
    <row r="72269" spans="4:4">
      <c r="D72269"/>
    </row>
    <row r="72270" spans="4:4">
      <c r="D72270"/>
    </row>
    <row r="72271" spans="4:4">
      <c r="D72271"/>
    </row>
    <row r="72272" spans="4:4">
      <c r="D72272"/>
    </row>
    <row r="72273" spans="4:4">
      <c r="D72273"/>
    </row>
    <row r="72274" spans="4:4">
      <c r="D72274"/>
    </row>
    <row r="72275" spans="4:4">
      <c r="D72275"/>
    </row>
    <row r="72276" spans="4:4">
      <c r="D72276"/>
    </row>
    <row r="72277" spans="4:4">
      <c r="D72277"/>
    </row>
    <row r="72278" spans="4:4">
      <c r="D72278"/>
    </row>
    <row r="72279" spans="4:4">
      <c r="D72279"/>
    </row>
    <row r="72280" spans="4:4">
      <c r="D72280"/>
    </row>
    <row r="72281" spans="4:4">
      <c r="D72281"/>
    </row>
    <row r="72282" spans="4:4">
      <c r="D72282"/>
    </row>
    <row r="72283" spans="4:4">
      <c r="D72283"/>
    </row>
    <row r="72284" spans="4:4">
      <c r="D72284"/>
    </row>
    <row r="72285" spans="4:4">
      <c r="D72285"/>
    </row>
    <row r="72286" spans="4:4">
      <c r="D72286"/>
    </row>
    <row r="72287" spans="4:4">
      <c r="D72287"/>
    </row>
    <row r="72288" spans="4:4">
      <c r="D72288"/>
    </row>
    <row r="72289" spans="4:4">
      <c r="D72289"/>
    </row>
    <row r="72290" spans="4:4">
      <c r="D72290"/>
    </row>
    <row r="72291" spans="4:4">
      <c r="D72291"/>
    </row>
    <row r="72292" spans="4:4">
      <c r="D72292"/>
    </row>
    <row r="72293" spans="4:4">
      <c r="D72293"/>
    </row>
    <row r="72294" spans="4:4">
      <c r="D72294"/>
    </row>
    <row r="72295" spans="4:4">
      <c r="D72295"/>
    </row>
    <row r="72296" spans="4:4">
      <c r="D72296"/>
    </row>
    <row r="72297" spans="4:4">
      <c r="D72297"/>
    </row>
    <row r="72298" spans="4:4">
      <c r="D72298"/>
    </row>
    <row r="72299" spans="4:4">
      <c r="D72299"/>
    </row>
    <row r="72300" spans="4:4">
      <c r="D72300"/>
    </row>
    <row r="72301" spans="4:4">
      <c r="D72301"/>
    </row>
    <row r="72302" spans="4:4">
      <c r="D72302"/>
    </row>
    <row r="72303" spans="4:4">
      <c r="D72303"/>
    </row>
    <row r="72304" spans="4:4">
      <c r="D72304"/>
    </row>
    <row r="72305" spans="4:4">
      <c r="D72305"/>
    </row>
    <row r="72306" spans="4:4">
      <c r="D72306"/>
    </row>
    <row r="72307" spans="4:4">
      <c r="D72307"/>
    </row>
    <row r="72308" spans="4:4">
      <c r="D72308"/>
    </row>
    <row r="72309" spans="4:4">
      <c r="D72309"/>
    </row>
    <row r="72310" spans="4:4">
      <c r="D72310"/>
    </row>
    <row r="72311" spans="4:4">
      <c r="D72311"/>
    </row>
    <row r="72312" spans="4:4">
      <c r="D72312"/>
    </row>
    <row r="72313" spans="4:4">
      <c r="D72313"/>
    </row>
    <row r="72314" spans="4:4">
      <c r="D72314"/>
    </row>
    <row r="72315" spans="4:4">
      <c r="D72315"/>
    </row>
    <row r="72316" spans="4:4">
      <c r="D72316"/>
    </row>
    <row r="72317" spans="4:4">
      <c r="D72317"/>
    </row>
    <row r="72318" spans="4:4">
      <c r="D72318"/>
    </row>
    <row r="72319" spans="4:4">
      <c r="D72319"/>
    </row>
    <row r="72320" spans="4:4">
      <c r="D72320"/>
    </row>
    <row r="72321" spans="4:4">
      <c r="D72321"/>
    </row>
    <row r="72322" spans="4:4">
      <c r="D72322"/>
    </row>
    <row r="72323" spans="4:4">
      <c r="D72323"/>
    </row>
    <row r="72324" spans="4:4">
      <c r="D72324"/>
    </row>
    <row r="72325" spans="4:4">
      <c r="D72325"/>
    </row>
    <row r="72326" spans="4:4">
      <c r="D72326"/>
    </row>
    <row r="72327" spans="4:4">
      <c r="D72327"/>
    </row>
    <row r="72328" spans="4:4">
      <c r="D72328"/>
    </row>
    <row r="72329" spans="4:4">
      <c r="D72329"/>
    </row>
    <row r="72330" spans="4:4">
      <c r="D72330"/>
    </row>
    <row r="72331" spans="4:4">
      <c r="D72331"/>
    </row>
    <row r="72332" spans="4:4">
      <c r="D72332"/>
    </row>
    <row r="72333" spans="4:4">
      <c r="D72333"/>
    </row>
    <row r="72334" spans="4:4">
      <c r="D72334"/>
    </row>
    <row r="72335" spans="4:4">
      <c r="D72335"/>
    </row>
    <row r="72336" spans="4:4">
      <c r="D72336"/>
    </row>
    <row r="72337" spans="4:4">
      <c r="D72337"/>
    </row>
    <row r="72338" spans="4:4">
      <c r="D72338"/>
    </row>
    <row r="72339" spans="4:4">
      <c r="D72339"/>
    </row>
    <row r="72340" spans="4:4">
      <c r="D72340"/>
    </row>
    <row r="72341" spans="4:4">
      <c r="D72341"/>
    </row>
    <row r="72342" spans="4:4">
      <c r="D72342"/>
    </row>
    <row r="72343" spans="4:4">
      <c r="D72343"/>
    </row>
    <row r="72344" spans="4:4">
      <c r="D72344"/>
    </row>
    <row r="72345" spans="4:4">
      <c r="D72345"/>
    </row>
    <row r="72346" spans="4:4">
      <c r="D72346"/>
    </row>
    <row r="72347" spans="4:4">
      <c r="D72347"/>
    </row>
    <row r="72348" spans="4:4">
      <c r="D72348"/>
    </row>
    <row r="72349" spans="4:4">
      <c r="D72349"/>
    </row>
    <row r="72350" spans="4:4">
      <c r="D72350"/>
    </row>
    <row r="72351" spans="4:4">
      <c r="D72351"/>
    </row>
    <row r="72352" spans="4:4">
      <c r="D72352"/>
    </row>
    <row r="72353" spans="4:4">
      <c r="D72353"/>
    </row>
    <row r="72354" spans="4:4">
      <c r="D72354"/>
    </row>
    <row r="72355" spans="4:4">
      <c r="D72355"/>
    </row>
    <row r="72356" spans="4:4">
      <c r="D72356"/>
    </row>
    <row r="72357" spans="4:4">
      <c r="D72357"/>
    </row>
    <row r="72358" spans="4:4">
      <c r="D72358"/>
    </row>
    <row r="72359" spans="4:4">
      <c r="D72359"/>
    </row>
    <row r="72360" spans="4:4">
      <c r="D72360"/>
    </row>
    <row r="72361" spans="4:4">
      <c r="D72361"/>
    </row>
    <row r="72362" spans="4:4">
      <c r="D72362"/>
    </row>
    <row r="72363" spans="4:4">
      <c r="D72363"/>
    </row>
    <row r="72364" spans="4:4">
      <c r="D72364"/>
    </row>
    <row r="72365" spans="4:4">
      <c r="D72365"/>
    </row>
    <row r="72366" spans="4:4">
      <c r="D72366"/>
    </row>
    <row r="72367" spans="4:4">
      <c r="D72367"/>
    </row>
    <row r="72368" spans="4:4">
      <c r="D72368"/>
    </row>
    <row r="72369" spans="4:4">
      <c r="D72369"/>
    </row>
    <row r="72370" spans="4:4">
      <c r="D72370"/>
    </row>
    <row r="72371" spans="4:4">
      <c r="D72371"/>
    </row>
    <row r="72372" spans="4:4">
      <c r="D72372"/>
    </row>
    <row r="72373" spans="4:4">
      <c r="D72373"/>
    </row>
    <row r="72374" spans="4:4">
      <c r="D72374"/>
    </row>
    <row r="72375" spans="4:4">
      <c r="D72375"/>
    </row>
    <row r="72376" spans="4:4">
      <c r="D72376"/>
    </row>
    <row r="72377" spans="4:4">
      <c r="D72377"/>
    </row>
    <row r="72378" spans="4:4">
      <c r="D72378"/>
    </row>
    <row r="72379" spans="4:4">
      <c r="D72379"/>
    </row>
    <row r="72380" spans="4:4">
      <c r="D72380"/>
    </row>
    <row r="72381" spans="4:4">
      <c r="D72381"/>
    </row>
    <row r="72382" spans="4:4">
      <c r="D72382"/>
    </row>
    <row r="72383" spans="4:4">
      <c r="D72383"/>
    </row>
    <row r="72384" spans="4:4">
      <c r="D72384"/>
    </row>
    <row r="72385" spans="4:4">
      <c r="D72385"/>
    </row>
    <row r="72386" spans="4:4">
      <c r="D72386"/>
    </row>
    <row r="72387" spans="4:4">
      <c r="D72387"/>
    </row>
    <row r="72388" spans="4:4">
      <c r="D72388"/>
    </row>
    <row r="72389" spans="4:4">
      <c r="D72389"/>
    </row>
    <row r="72390" spans="4:4">
      <c r="D72390"/>
    </row>
    <row r="72391" spans="4:4">
      <c r="D72391"/>
    </row>
    <row r="72392" spans="4:4">
      <c r="D72392"/>
    </row>
    <row r="72393" spans="4:4">
      <c r="D72393"/>
    </row>
    <row r="72394" spans="4:4">
      <c r="D72394"/>
    </row>
    <row r="72395" spans="4:4">
      <c r="D72395"/>
    </row>
    <row r="72396" spans="4:4">
      <c r="D72396"/>
    </row>
    <row r="72397" spans="4:4">
      <c r="D72397"/>
    </row>
    <row r="72398" spans="4:4">
      <c r="D72398"/>
    </row>
    <row r="72399" spans="4:4">
      <c r="D72399"/>
    </row>
    <row r="72400" spans="4:4">
      <c r="D72400"/>
    </row>
    <row r="72401" spans="4:4">
      <c r="D72401"/>
    </row>
    <row r="72402" spans="4:4">
      <c r="D72402"/>
    </row>
    <row r="72403" spans="4:4">
      <c r="D72403"/>
    </row>
    <row r="72404" spans="4:4">
      <c r="D72404"/>
    </row>
    <row r="72405" spans="4:4">
      <c r="D72405"/>
    </row>
    <row r="72406" spans="4:4">
      <c r="D72406"/>
    </row>
    <row r="72407" spans="4:4">
      <c r="D72407"/>
    </row>
    <row r="72408" spans="4:4">
      <c r="D72408"/>
    </row>
    <row r="72409" spans="4:4">
      <c r="D72409"/>
    </row>
    <row r="72410" spans="4:4">
      <c r="D72410"/>
    </row>
    <row r="72411" spans="4:4">
      <c r="D72411"/>
    </row>
    <row r="72412" spans="4:4">
      <c r="D72412"/>
    </row>
    <row r="72413" spans="4:4">
      <c r="D72413"/>
    </row>
    <row r="72414" spans="4:4">
      <c r="D72414"/>
    </row>
    <row r="72415" spans="4:4">
      <c r="D72415"/>
    </row>
    <row r="72416" spans="4:4">
      <c r="D72416"/>
    </row>
    <row r="72417" spans="4:4">
      <c r="D72417"/>
    </row>
    <row r="72418" spans="4:4">
      <c r="D72418"/>
    </row>
    <row r="72419" spans="4:4">
      <c r="D72419"/>
    </row>
    <row r="72420" spans="4:4">
      <c r="D72420"/>
    </row>
    <row r="72421" spans="4:4">
      <c r="D72421"/>
    </row>
    <row r="72422" spans="4:4">
      <c r="D72422"/>
    </row>
    <row r="72423" spans="4:4">
      <c r="D72423"/>
    </row>
    <row r="72424" spans="4:4">
      <c r="D72424"/>
    </row>
    <row r="72425" spans="4:4">
      <c r="D72425"/>
    </row>
    <row r="72426" spans="4:4">
      <c r="D72426"/>
    </row>
    <row r="72427" spans="4:4">
      <c r="D72427"/>
    </row>
    <row r="72428" spans="4:4">
      <c r="D72428"/>
    </row>
    <row r="72429" spans="4:4">
      <c r="D72429"/>
    </row>
    <row r="72430" spans="4:4">
      <c r="D72430"/>
    </row>
    <row r="72431" spans="4:4">
      <c r="D72431"/>
    </row>
    <row r="72432" spans="4:4">
      <c r="D72432"/>
    </row>
    <row r="72433" spans="4:4">
      <c r="D72433"/>
    </row>
    <row r="72434" spans="4:4">
      <c r="D72434"/>
    </row>
    <row r="72435" spans="4:4">
      <c r="D72435"/>
    </row>
    <row r="72436" spans="4:4">
      <c r="D72436"/>
    </row>
    <row r="72437" spans="4:4">
      <c r="D72437"/>
    </row>
    <row r="72438" spans="4:4">
      <c r="D72438"/>
    </row>
    <row r="72439" spans="4:4">
      <c r="D72439"/>
    </row>
    <row r="72440" spans="4:4">
      <c r="D72440"/>
    </row>
    <row r="72441" spans="4:4">
      <c r="D72441"/>
    </row>
    <row r="72442" spans="4:4">
      <c r="D72442"/>
    </row>
    <row r="72443" spans="4:4">
      <c r="D72443"/>
    </row>
    <row r="72444" spans="4:4">
      <c r="D72444"/>
    </row>
    <row r="72445" spans="4:4">
      <c r="D72445"/>
    </row>
    <row r="72446" spans="4:4">
      <c r="D72446"/>
    </row>
    <row r="72447" spans="4:4">
      <c r="D72447"/>
    </row>
    <row r="72448" spans="4:4">
      <c r="D72448"/>
    </row>
    <row r="72449" spans="4:4">
      <c r="D72449"/>
    </row>
    <row r="72450" spans="4:4">
      <c r="D72450"/>
    </row>
    <row r="72451" spans="4:4">
      <c r="D72451"/>
    </row>
    <row r="72452" spans="4:4">
      <c r="D72452"/>
    </row>
    <row r="72453" spans="4:4">
      <c r="D72453"/>
    </row>
    <row r="72454" spans="4:4">
      <c r="D72454"/>
    </row>
    <row r="72455" spans="4:4">
      <c r="D72455"/>
    </row>
    <row r="72456" spans="4:4">
      <c r="D72456"/>
    </row>
    <row r="72457" spans="4:4">
      <c r="D72457"/>
    </row>
    <row r="72458" spans="4:4">
      <c r="D72458"/>
    </row>
    <row r="72459" spans="4:4">
      <c r="D72459"/>
    </row>
    <row r="72460" spans="4:4">
      <c r="D72460"/>
    </row>
    <row r="72461" spans="4:4">
      <c r="D72461"/>
    </row>
    <row r="72462" spans="4:4">
      <c r="D72462"/>
    </row>
    <row r="72463" spans="4:4">
      <c r="D72463"/>
    </row>
    <row r="72464" spans="4:4">
      <c r="D72464"/>
    </row>
    <row r="72465" spans="4:4">
      <c r="D72465"/>
    </row>
    <row r="72466" spans="4:4">
      <c r="D72466"/>
    </row>
    <row r="72467" spans="4:4">
      <c r="D72467"/>
    </row>
    <row r="72468" spans="4:4">
      <c r="D72468"/>
    </row>
    <row r="72469" spans="4:4">
      <c r="D72469"/>
    </row>
    <row r="72470" spans="4:4">
      <c r="D72470"/>
    </row>
    <row r="72471" spans="4:4">
      <c r="D72471"/>
    </row>
    <row r="72472" spans="4:4">
      <c r="D72472"/>
    </row>
    <row r="72473" spans="4:4">
      <c r="D72473"/>
    </row>
    <row r="72474" spans="4:4">
      <c r="D72474"/>
    </row>
    <row r="72475" spans="4:4">
      <c r="D72475"/>
    </row>
    <row r="72476" spans="4:4">
      <c r="D72476"/>
    </row>
    <row r="72477" spans="4:4">
      <c r="D72477"/>
    </row>
    <row r="72478" spans="4:4">
      <c r="D72478"/>
    </row>
    <row r="72479" spans="4:4">
      <c r="D72479"/>
    </row>
    <row r="72480" spans="4:4">
      <c r="D72480"/>
    </row>
    <row r="72481" spans="4:4">
      <c r="D72481"/>
    </row>
    <row r="72482" spans="4:4">
      <c r="D72482"/>
    </row>
    <row r="72483" spans="4:4">
      <c r="D72483"/>
    </row>
    <row r="72484" spans="4:4">
      <c r="D72484"/>
    </row>
    <row r="72485" spans="4:4">
      <c r="D72485"/>
    </row>
    <row r="72486" spans="4:4">
      <c r="D72486"/>
    </row>
    <row r="72487" spans="4:4">
      <c r="D72487"/>
    </row>
    <row r="72488" spans="4:4">
      <c r="D72488"/>
    </row>
    <row r="72489" spans="4:4">
      <c r="D72489"/>
    </row>
    <row r="72490" spans="4:4">
      <c r="D72490"/>
    </row>
    <row r="72491" spans="4:4">
      <c r="D72491"/>
    </row>
    <row r="72492" spans="4:4">
      <c r="D72492"/>
    </row>
    <row r="72493" spans="4:4">
      <c r="D72493"/>
    </row>
    <row r="72494" spans="4:4">
      <c r="D72494"/>
    </row>
    <row r="72495" spans="4:4">
      <c r="D72495"/>
    </row>
    <row r="72496" spans="4:4">
      <c r="D72496"/>
    </row>
    <row r="72497" spans="4:4">
      <c r="D72497"/>
    </row>
    <row r="72498" spans="4:4">
      <c r="D72498"/>
    </row>
    <row r="72499" spans="4:4">
      <c r="D72499"/>
    </row>
    <row r="72500" spans="4:4">
      <c r="D72500"/>
    </row>
    <row r="72501" spans="4:4">
      <c r="D72501"/>
    </row>
    <row r="72502" spans="4:4">
      <c r="D72502"/>
    </row>
    <row r="72503" spans="4:4">
      <c r="D72503"/>
    </row>
    <row r="72504" spans="4:4">
      <c r="D72504"/>
    </row>
    <row r="72505" spans="4:4">
      <c r="D72505"/>
    </row>
    <row r="72506" spans="4:4">
      <c r="D72506"/>
    </row>
    <row r="72507" spans="4:4">
      <c r="D72507"/>
    </row>
    <row r="72508" spans="4:4">
      <c r="D72508"/>
    </row>
    <row r="72509" spans="4:4">
      <c r="D72509"/>
    </row>
    <row r="72510" spans="4:4">
      <c r="D72510"/>
    </row>
    <row r="72511" spans="4:4">
      <c r="D72511"/>
    </row>
    <row r="72512" spans="4:4">
      <c r="D72512"/>
    </row>
    <row r="72513" spans="4:4">
      <c r="D72513"/>
    </row>
    <row r="72514" spans="4:4">
      <c r="D72514"/>
    </row>
    <row r="72515" spans="4:4">
      <c r="D72515"/>
    </row>
    <row r="72516" spans="4:4">
      <c r="D72516"/>
    </row>
    <row r="72517" spans="4:4">
      <c r="D72517"/>
    </row>
    <row r="72518" spans="4:4">
      <c r="D72518"/>
    </row>
    <row r="72519" spans="4:4">
      <c r="D72519"/>
    </row>
    <row r="72520" spans="4:4">
      <c r="D72520"/>
    </row>
    <row r="72521" spans="4:4">
      <c r="D72521"/>
    </row>
    <row r="72522" spans="4:4">
      <c r="D72522"/>
    </row>
    <row r="72523" spans="4:4">
      <c r="D72523"/>
    </row>
    <row r="72524" spans="4:4">
      <c r="D72524"/>
    </row>
    <row r="72525" spans="4:4">
      <c r="D72525"/>
    </row>
    <row r="72526" spans="4:4">
      <c r="D72526"/>
    </row>
    <row r="72527" spans="4:4">
      <c r="D72527"/>
    </row>
    <row r="72528" spans="4:4">
      <c r="D72528"/>
    </row>
    <row r="72529" spans="4:4">
      <c r="D72529"/>
    </row>
    <row r="72530" spans="4:4">
      <c r="D72530"/>
    </row>
    <row r="72531" spans="4:4">
      <c r="D72531"/>
    </row>
    <row r="72532" spans="4:4">
      <c r="D72532"/>
    </row>
    <row r="72533" spans="4:4">
      <c r="D72533"/>
    </row>
    <row r="72534" spans="4:4">
      <c r="D72534"/>
    </row>
    <row r="72535" spans="4:4">
      <c r="D72535"/>
    </row>
    <row r="72536" spans="4:4">
      <c r="D72536"/>
    </row>
    <row r="72537" spans="4:4">
      <c r="D72537"/>
    </row>
    <row r="72538" spans="4:4">
      <c r="D72538"/>
    </row>
    <row r="72539" spans="4:4">
      <c r="D72539"/>
    </row>
    <row r="72540" spans="4:4">
      <c r="D72540"/>
    </row>
    <row r="72541" spans="4:4">
      <c r="D72541"/>
    </row>
    <row r="72542" spans="4:4">
      <c r="D72542"/>
    </row>
    <row r="72543" spans="4:4">
      <c r="D72543"/>
    </row>
    <row r="72544" spans="4:4">
      <c r="D72544"/>
    </row>
    <row r="72545" spans="4:4">
      <c r="D72545"/>
    </row>
    <row r="72546" spans="4:4">
      <c r="D72546"/>
    </row>
    <row r="72547" spans="4:4">
      <c r="D72547"/>
    </row>
    <row r="72548" spans="4:4">
      <c r="D72548"/>
    </row>
    <row r="72549" spans="4:4">
      <c r="D72549"/>
    </row>
    <row r="72550" spans="4:4">
      <c r="D72550"/>
    </row>
    <row r="72551" spans="4:4">
      <c r="D72551"/>
    </row>
    <row r="72552" spans="4:4">
      <c r="D72552"/>
    </row>
    <row r="72553" spans="4:4">
      <c r="D72553"/>
    </row>
    <row r="72554" spans="4:4">
      <c r="D72554"/>
    </row>
    <row r="72555" spans="4:4">
      <c r="D72555"/>
    </row>
    <row r="72556" spans="4:4">
      <c r="D72556"/>
    </row>
    <row r="72557" spans="4:4">
      <c r="D72557"/>
    </row>
    <row r="72558" spans="4:4">
      <c r="D72558"/>
    </row>
    <row r="72559" spans="4:4">
      <c r="D72559"/>
    </row>
    <row r="72560" spans="4:4">
      <c r="D72560"/>
    </row>
    <row r="72561" spans="4:4">
      <c r="D72561"/>
    </row>
    <row r="72562" spans="4:4">
      <c r="D72562"/>
    </row>
    <row r="72563" spans="4:4">
      <c r="D72563"/>
    </row>
    <row r="72564" spans="4:4">
      <c r="D72564"/>
    </row>
    <row r="72565" spans="4:4">
      <c r="D72565"/>
    </row>
    <row r="72566" spans="4:4">
      <c r="D72566"/>
    </row>
    <row r="72567" spans="4:4">
      <c r="D72567"/>
    </row>
    <row r="72568" spans="4:4">
      <c r="D72568"/>
    </row>
    <row r="72569" spans="4:4">
      <c r="D72569"/>
    </row>
    <row r="72570" spans="4:4">
      <c r="D72570"/>
    </row>
    <row r="72571" spans="4:4">
      <c r="D72571"/>
    </row>
    <row r="72572" spans="4:4">
      <c r="D72572"/>
    </row>
    <row r="72573" spans="4:4">
      <c r="D72573"/>
    </row>
    <row r="72574" spans="4:4">
      <c r="D72574"/>
    </row>
    <row r="72575" spans="4:4">
      <c r="D72575"/>
    </row>
    <row r="72576" spans="4:4">
      <c r="D72576"/>
    </row>
    <row r="72577" spans="4:4">
      <c r="D72577"/>
    </row>
    <row r="72578" spans="4:4">
      <c r="D72578"/>
    </row>
    <row r="72579" spans="4:4">
      <c r="D72579"/>
    </row>
    <row r="72580" spans="4:4">
      <c r="D72580"/>
    </row>
    <row r="72581" spans="4:4">
      <c r="D72581"/>
    </row>
    <row r="72582" spans="4:4">
      <c r="D72582"/>
    </row>
    <row r="72583" spans="4:4">
      <c r="D72583"/>
    </row>
    <row r="72584" spans="4:4">
      <c r="D72584"/>
    </row>
    <row r="72585" spans="4:4">
      <c r="D72585"/>
    </row>
    <row r="72586" spans="4:4">
      <c r="D72586"/>
    </row>
    <row r="72587" spans="4:4">
      <c r="D72587"/>
    </row>
    <row r="72588" spans="4:4">
      <c r="D72588"/>
    </row>
    <row r="72589" spans="4:4">
      <c r="D72589"/>
    </row>
    <row r="72590" spans="4:4">
      <c r="D72590"/>
    </row>
    <row r="72591" spans="4:4">
      <c r="D72591"/>
    </row>
    <row r="72592" spans="4:4">
      <c r="D72592"/>
    </row>
    <row r="72593" spans="4:4">
      <c r="D72593"/>
    </row>
    <row r="72594" spans="4:4">
      <c r="D72594"/>
    </row>
    <row r="72595" spans="4:4">
      <c r="D72595"/>
    </row>
    <row r="72596" spans="4:4">
      <c r="D72596"/>
    </row>
    <row r="72597" spans="4:4">
      <c r="D72597"/>
    </row>
    <row r="72598" spans="4:4">
      <c r="D72598"/>
    </row>
    <row r="72599" spans="4:4">
      <c r="D72599"/>
    </row>
    <row r="72600" spans="4:4">
      <c r="D72600"/>
    </row>
    <row r="72601" spans="4:4">
      <c r="D72601"/>
    </row>
    <row r="72602" spans="4:4">
      <c r="D72602"/>
    </row>
    <row r="72603" spans="4:4">
      <c r="D72603"/>
    </row>
    <row r="72604" spans="4:4">
      <c r="D72604"/>
    </row>
    <row r="72605" spans="4:4">
      <c r="D72605"/>
    </row>
    <row r="72606" spans="4:4">
      <c r="D72606"/>
    </row>
    <row r="72607" spans="4:4">
      <c r="D72607"/>
    </row>
    <row r="72608" spans="4:4">
      <c r="D72608"/>
    </row>
    <row r="72609" spans="4:4">
      <c r="D72609"/>
    </row>
    <row r="72610" spans="4:4">
      <c r="D72610"/>
    </row>
    <row r="72611" spans="4:4">
      <c r="D72611"/>
    </row>
    <row r="72612" spans="4:4">
      <c r="D72612"/>
    </row>
    <row r="72613" spans="4:4">
      <c r="D72613"/>
    </row>
    <row r="72614" spans="4:4">
      <c r="D72614"/>
    </row>
    <row r="72615" spans="4:4">
      <c r="D72615"/>
    </row>
    <row r="72616" spans="4:4">
      <c r="D72616"/>
    </row>
    <row r="72617" spans="4:4">
      <c r="D72617"/>
    </row>
    <row r="72618" spans="4:4">
      <c r="D72618"/>
    </row>
    <row r="72619" spans="4:4">
      <c r="D72619"/>
    </row>
    <row r="72620" spans="4:4">
      <c r="D72620"/>
    </row>
    <row r="72621" spans="4:4">
      <c r="D72621"/>
    </row>
    <row r="72622" spans="4:4">
      <c r="D72622"/>
    </row>
    <row r="72623" spans="4:4">
      <c r="D72623"/>
    </row>
    <row r="72624" spans="4:4">
      <c r="D72624"/>
    </row>
    <row r="72625" spans="4:4">
      <c r="D72625"/>
    </row>
    <row r="72626" spans="4:4">
      <c r="D72626"/>
    </row>
    <row r="72627" spans="4:4">
      <c r="D72627"/>
    </row>
    <row r="72628" spans="4:4">
      <c r="D72628"/>
    </row>
    <row r="72629" spans="4:4">
      <c r="D72629"/>
    </row>
    <row r="72630" spans="4:4">
      <c r="D72630"/>
    </row>
    <row r="72631" spans="4:4">
      <c r="D72631"/>
    </row>
    <row r="72632" spans="4:4">
      <c r="D72632"/>
    </row>
    <row r="72633" spans="4:4">
      <c r="D72633"/>
    </row>
    <row r="72634" spans="4:4">
      <c r="D72634"/>
    </row>
    <row r="72635" spans="4:4">
      <c r="D72635"/>
    </row>
    <row r="72636" spans="4:4">
      <c r="D72636"/>
    </row>
    <row r="72637" spans="4:4">
      <c r="D72637"/>
    </row>
    <row r="72638" spans="4:4">
      <c r="D72638"/>
    </row>
    <row r="72639" spans="4:4">
      <c r="D72639"/>
    </row>
    <row r="72640" spans="4:4">
      <c r="D72640"/>
    </row>
    <row r="72641" spans="4:4">
      <c r="D72641"/>
    </row>
    <row r="72642" spans="4:4">
      <c r="D72642"/>
    </row>
    <row r="72643" spans="4:4">
      <c r="D72643"/>
    </row>
    <row r="72644" spans="4:4">
      <c r="D72644"/>
    </row>
    <row r="72645" spans="4:4">
      <c r="D72645"/>
    </row>
    <row r="72646" spans="4:4">
      <c r="D72646"/>
    </row>
    <row r="72647" spans="4:4">
      <c r="D72647"/>
    </row>
    <row r="72648" spans="4:4">
      <c r="D72648"/>
    </row>
    <row r="72649" spans="4:4">
      <c r="D72649"/>
    </row>
    <row r="72650" spans="4:4">
      <c r="D72650"/>
    </row>
    <row r="72651" spans="4:4">
      <c r="D72651"/>
    </row>
    <row r="72652" spans="4:4">
      <c r="D72652"/>
    </row>
    <row r="72653" spans="4:4">
      <c r="D72653"/>
    </row>
    <row r="72654" spans="4:4">
      <c r="D72654"/>
    </row>
    <row r="72655" spans="4:4">
      <c r="D72655"/>
    </row>
    <row r="72656" spans="4:4">
      <c r="D72656"/>
    </row>
    <row r="72657" spans="4:4">
      <c r="D72657"/>
    </row>
    <row r="72658" spans="4:4">
      <c r="D72658"/>
    </row>
    <row r="72659" spans="4:4">
      <c r="D72659"/>
    </row>
    <row r="72660" spans="4:4">
      <c r="D72660"/>
    </row>
    <row r="72661" spans="4:4">
      <c r="D72661"/>
    </row>
    <row r="72662" spans="4:4">
      <c r="D72662"/>
    </row>
    <row r="72663" spans="4:4">
      <c r="D72663"/>
    </row>
    <row r="72664" spans="4:4">
      <c r="D72664"/>
    </row>
    <row r="72665" spans="4:4">
      <c r="D72665"/>
    </row>
    <row r="72666" spans="4:4">
      <c r="D72666"/>
    </row>
    <row r="72667" spans="4:4">
      <c r="D72667"/>
    </row>
    <row r="72668" spans="4:4">
      <c r="D72668"/>
    </row>
    <row r="72669" spans="4:4">
      <c r="D72669"/>
    </row>
    <row r="72670" spans="4:4">
      <c r="D72670"/>
    </row>
    <row r="72671" spans="4:4">
      <c r="D72671"/>
    </row>
    <row r="72672" spans="4:4">
      <c r="D72672"/>
    </row>
    <row r="72673" spans="4:4">
      <c r="D72673"/>
    </row>
    <row r="72674" spans="4:4">
      <c r="D72674"/>
    </row>
    <row r="72675" spans="4:4">
      <c r="D72675"/>
    </row>
    <row r="72676" spans="4:4">
      <c r="D72676"/>
    </row>
    <row r="72677" spans="4:4">
      <c r="D72677"/>
    </row>
    <row r="72678" spans="4:4">
      <c r="D72678"/>
    </row>
    <row r="72679" spans="4:4">
      <c r="D72679"/>
    </row>
    <row r="72680" spans="4:4">
      <c r="D72680"/>
    </row>
    <row r="72681" spans="4:4">
      <c r="D72681"/>
    </row>
    <row r="72682" spans="4:4">
      <c r="D72682"/>
    </row>
    <row r="72683" spans="4:4">
      <c r="D72683"/>
    </row>
    <row r="72684" spans="4:4">
      <c r="D72684"/>
    </row>
    <row r="72685" spans="4:4">
      <c r="D72685"/>
    </row>
    <row r="72686" spans="4:4">
      <c r="D72686"/>
    </row>
    <row r="72687" spans="4:4">
      <c r="D72687"/>
    </row>
    <row r="72688" spans="4:4">
      <c r="D72688"/>
    </row>
    <row r="72689" spans="4:4">
      <c r="D72689"/>
    </row>
    <row r="72690" spans="4:4">
      <c r="D72690"/>
    </row>
    <row r="72691" spans="4:4">
      <c r="D72691"/>
    </row>
    <row r="72692" spans="4:4">
      <c r="D72692"/>
    </row>
    <row r="72693" spans="4:4">
      <c r="D72693"/>
    </row>
    <row r="72694" spans="4:4">
      <c r="D72694"/>
    </row>
    <row r="72695" spans="4:4">
      <c r="D72695"/>
    </row>
    <row r="72696" spans="4:4">
      <c r="D72696"/>
    </row>
    <row r="72697" spans="4:4">
      <c r="D72697"/>
    </row>
    <row r="72698" spans="4:4">
      <c r="D72698"/>
    </row>
    <row r="72699" spans="4:4">
      <c r="D72699"/>
    </row>
    <row r="72700" spans="4:4">
      <c r="D72700"/>
    </row>
    <row r="72701" spans="4:4">
      <c r="D72701"/>
    </row>
    <row r="72702" spans="4:4">
      <c r="D72702"/>
    </row>
    <row r="72703" spans="4:4">
      <c r="D72703"/>
    </row>
    <row r="72704" spans="4:4">
      <c r="D72704"/>
    </row>
    <row r="72705" spans="4:4">
      <c r="D72705"/>
    </row>
    <row r="72706" spans="4:4">
      <c r="D72706"/>
    </row>
    <row r="72707" spans="4:4">
      <c r="D72707"/>
    </row>
    <row r="72708" spans="4:4">
      <c r="D72708"/>
    </row>
    <row r="72709" spans="4:4">
      <c r="D72709"/>
    </row>
    <row r="72710" spans="4:4">
      <c r="D72710"/>
    </row>
    <row r="72711" spans="4:4">
      <c r="D72711"/>
    </row>
    <row r="72712" spans="4:4">
      <c r="D72712"/>
    </row>
    <row r="72713" spans="4:4">
      <c r="D72713"/>
    </row>
    <row r="72714" spans="4:4">
      <c r="D72714"/>
    </row>
    <row r="72715" spans="4:4">
      <c r="D72715"/>
    </row>
    <row r="72716" spans="4:4">
      <c r="D72716"/>
    </row>
    <row r="72717" spans="4:4">
      <c r="D72717"/>
    </row>
    <row r="72718" spans="4:4">
      <c r="D72718"/>
    </row>
    <row r="72719" spans="4:4">
      <c r="D72719"/>
    </row>
    <row r="72720" spans="4:4">
      <c r="D72720"/>
    </row>
    <row r="72721" spans="4:4">
      <c r="D72721"/>
    </row>
    <row r="72722" spans="4:4">
      <c r="D72722"/>
    </row>
    <row r="72723" spans="4:4">
      <c r="D72723"/>
    </row>
    <row r="72724" spans="4:4">
      <c r="D72724"/>
    </row>
    <row r="72725" spans="4:4">
      <c r="D72725"/>
    </row>
    <row r="72726" spans="4:4">
      <c r="D72726"/>
    </row>
    <row r="72727" spans="4:4">
      <c r="D72727"/>
    </row>
    <row r="72728" spans="4:4">
      <c r="D72728"/>
    </row>
    <row r="72729" spans="4:4">
      <c r="D72729"/>
    </row>
    <row r="72730" spans="4:4">
      <c r="D72730"/>
    </row>
    <row r="72731" spans="4:4">
      <c r="D72731"/>
    </row>
    <row r="72732" spans="4:4">
      <c r="D72732"/>
    </row>
    <row r="72733" spans="4:4">
      <c r="D72733"/>
    </row>
    <row r="72734" spans="4:4">
      <c r="D72734"/>
    </row>
    <row r="72735" spans="4:4">
      <c r="D72735"/>
    </row>
    <row r="72736" spans="4:4">
      <c r="D72736"/>
    </row>
    <row r="72737" spans="4:4">
      <c r="D72737"/>
    </row>
    <row r="72738" spans="4:4">
      <c r="D72738"/>
    </row>
    <row r="72739" spans="4:4">
      <c r="D72739"/>
    </row>
    <row r="72740" spans="4:4">
      <c r="D72740"/>
    </row>
    <row r="72741" spans="4:4">
      <c r="D72741"/>
    </row>
    <row r="72742" spans="4:4">
      <c r="D72742"/>
    </row>
    <row r="72743" spans="4:4">
      <c r="D72743"/>
    </row>
    <row r="72744" spans="4:4">
      <c r="D72744"/>
    </row>
    <row r="72745" spans="4:4">
      <c r="D72745"/>
    </row>
    <row r="72746" spans="4:4">
      <c r="D72746"/>
    </row>
    <row r="72747" spans="4:4">
      <c r="D72747"/>
    </row>
    <row r="72748" spans="4:4">
      <c r="D72748"/>
    </row>
    <row r="72749" spans="4:4">
      <c r="D72749"/>
    </row>
    <row r="72750" spans="4:4">
      <c r="D72750"/>
    </row>
    <row r="72751" spans="4:4">
      <c r="D72751"/>
    </row>
    <row r="72752" spans="4:4">
      <c r="D72752"/>
    </row>
    <row r="72753" spans="4:4">
      <c r="D72753"/>
    </row>
    <row r="72754" spans="4:4">
      <c r="D72754"/>
    </row>
    <row r="72755" spans="4:4">
      <c r="D72755"/>
    </row>
    <row r="72756" spans="4:4">
      <c r="D72756"/>
    </row>
    <row r="72757" spans="4:4">
      <c r="D72757"/>
    </row>
    <row r="72758" spans="4:4">
      <c r="D72758"/>
    </row>
    <row r="72759" spans="4:4">
      <c r="D72759"/>
    </row>
    <row r="72760" spans="4:4">
      <c r="D72760"/>
    </row>
    <row r="72761" spans="4:4">
      <c r="D72761"/>
    </row>
    <row r="72762" spans="4:4">
      <c r="D72762"/>
    </row>
    <row r="72763" spans="4:4">
      <c r="D72763"/>
    </row>
    <row r="72764" spans="4:4">
      <c r="D72764"/>
    </row>
    <row r="72765" spans="4:4">
      <c r="D72765"/>
    </row>
    <row r="72766" spans="4:4">
      <c r="D72766"/>
    </row>
    <row r="72767" spans="4:4">
      <c r="D72767"/>
    </row>
    <row r="72768" spans="4:4">
      <c r="D72768"/>
    </row>
    <row r="72769" spans="4:4">
      <c r="D72769"/>
    </row>
    <row r="72770" spans="4:4">
      <c r="D72770"/>
    </row>
    <row r="72771" spans="4:4">
      <c r="D72771"/>
    </row>
    <row r="72772" spans="4:4">
      <c r="D72772"/>
    </row>
    <row r="72773" spans="4:4">
      <c r="D72773"/>
    </row>
    <row r="72774" spans="4:4">
      <c r="D72774"/>
    </row>
    <row r="72775" spans="4:4">
      <c r="D72775"/>
    </row>
    <row r="72776" spans="4:4">
      <c r="D72776"/>
    </row>
    <row r="72777" spans="4:4">
      <c r="D72777"/>
    </row>
    <row r="72778" spans="4:4">
      <c r="D72778"/>
    </row>
    <row r="72779" spans="4:4">
      <c r="D72779"/>
    </row>
    <row r="72780" spans="4:4">
      <c r="D72780"/>
    </row>
    <row r="72781" spans="4:4">
      <c r="D72781"/>
    </row>
    <row r="72782" spans="4:4">
      <c r="D72782"/>
    </row>
    <row r="72783" spans="4:4">
      <c r="D72783"/>
    </row>
    <row r="72784" spans="4:4">
      <c r="D72784"/>
    </row>
    <row r="72785" spans="4:4">
      <c r="D72785"/>
    </row>
    <row r="72786" spans="4:4">
      <c r="D72786"/>
    </row>
    <row r="72787" spans="4:4">
      <c r="D72787"/>
    </row>
    <row r="72788" spans="4:4">
      <c r="D72788"/>
    </row>
    <row r="72789" spans="4:4">
      <c r="D72789"/>
    </row>
    <row r="72790" spans="4:4">
      <c r="D72790"/>
    </row>
    <row r="72791" spans="4:4">
      <c r="D72791"/>
    </row>
    <row r="72792" spans="4:4">
      <c r="D72792"/>
    </row>
    <row r="72793" spans="4:4">
      <c r="D72793"/>
    </row>
    <row r="72794" spans="4:4">
      <c r="D72794"/>
    </row>
    <row r="72795" spans="4:4">
      <c r="D72795"/>
    </row>
    <row r="72796" spans="4:4">
      <c r="D72796"/>
    </row>
    <row r="72797" spans="4:4">
      <c r="D72797"/>
    </row>
    <row r="72798" spans="4:4">
      <c r="D72798"/>
    </row>
    <row r="72799" spans="4:4">
      <c r="D72799"/>
    </row>
    <row r="72800" spans="4:4">
      <c r="D72800"/>
    </row>
    <row r="72801" spans="4:4">
      <c r="D72801"/>
    </row>
    <row r="72802" spans="4:4">
      <c r="D72802"/>
    </row>
    <row r="72803" spans="4:4">
      <c r="D72803"/>
    </row>
    <row r="72804" spans="4:4">
      <c r="D72804"/>
    </row>
    <row r="72805" spans="4:4">
      <c r="D72805"/>
    </row>
    <row r="72806" spans="4:4">
      <c r="D72806"/>
    </row>
    <row r="72807" spans="4:4">
      <c r="D72807"/>
    </row>
    <row r="72808" spans="4:4">
      <c r="D72808"/>
    </row>
    <row r="72809" spans="4:4">
      <c r="D72809"/>
    </row>
    <row r="72810" spans="4:4">
      <c r="D72810"/>
    </row>
    <row r="72811" spans="4:4">
      <c r="D72811"/>
    </row>
    <row r="72812" spans="4:4">
      <c r="D72812"/>
    </row>
    <row r="72813" spans="4:4">
      <c r="D72813"/>
    </row>
    <row r="72814" spans="4:4">
      <c r="D72814"/>
    </row>
    <row r="72815" spans="4:4">
      <c r="D72815"/>
    </row>
    <row r="72816" spans="4:4">
      <c r="D72816"/>
    </row>
    <row r="72817" spans="4:4">
      <c r="D72817"/>
    </row>
    <row r="72818" spans="4:4">
      <c r="D72818"/>
    </row>
    <row r="72819" spans="4:4">
      <c r="D72819"/>
    </row>
    <row r="72820" spans="4:4">
      <c r="D72820"/>
    </row>
    <row r="72821" spans="4:4">
      <c r="D72821"/>
    </row>
    <row r="72822" spans="4:4">
      <c r="D72822"/>
    </row>
    <row r="72823" spans="4:4">
      <c r="D72823"/>
    </row>
    <row r="72824" spans="4:4">
      <c r="D72824"/>
    </row>
    <row r="72825" spans="4:4">
      <c r="D72825"/>
    </row>
    <row r="72826" spans="4:4">
      <c r="D72826"/>
    </row>
    <row r="72827" spans="4:4">
      <c r="D72827"/>
    </row>
    <row r="72828" spans="4:4">
      <c r="D72828"/>
    </row>
    <row r="72829" spans="4:4">
      <c r="D72829"/>
    </row>
    <row r="72830" spans="4:4">
      <c r="D72830"/>
    </row>
    <row r="72831" spans="4:4">
      <c r="D72831"/>
    </row>
    <row r="72832" spans="4:4">
      <c r="D72832"/>
    </row>
    <row r="72833" spans="4:4">
      <c r="D72833"/>
    </row>
    <row r="72834" spans="4:4">
      <c r="D72834"/>
    </row>
    <row r="72835" spans="4:4">
      <c r="D72835"/>
    </row>
    <row r="72836" spans="4:4">
      <c r="D72836"/>
    </row>
    <row r="72837" spans="4:4">
      <c r="D72837"/>
    </row>
    <row r="72838" spans="4:4">
      <c r="D72838"/>
    </row>
    <row r="72839" spans="4:4">
      <c r="D72839"/>
    </row>
    <row r="72840" spans="4:4">
      <c r="D72840"/>
    </row>
    <row r="72841" spans="4:4">
      <c r="D72841"/>
    </row>
    <row r="72842" spans="4:4">
      <c r="D72842"/>
    </row>
    <row r="72843" spans="4:4">
      <c r="D72843"/>
    </row>
    <row r="72844" spans="4:4">
      <c r="D72844"/>
    </row>
    <row r="72845" spans="4:4">
      <c r="D72845"/>
    </row>
    <row r="72846" spans="4:4">
      <c r="D72846"/>
    </row>
    <row r="72847" spans="4:4">
      <c r="D72847"/>
    </row>
    <row r="72848" spans="4:4">
      <c r="D72848"/>
    </row>
    <row r="72849" spans="4:4">
      <c r="D72849"/>
    </row>
    <row r="72850" spans="4:4">
      <c r="D72850"/>
    </row>
    <row r="72851" spans="4:4">
      <c r="D72851"/>
    </row>
    <row r="72852" spans="4:4">
      <c r="D72852"/>
    </row>
    <row r="72853" spans="4:4">
      <c r="D72853"/>
    </row>
    <row r="72854" spans="4:4">
      <c r="D72854"/>
    </row>
    <row r="72855" spans="4:4">
      <c r="D72855"/>
    </row>
    <row r="72856" spans="4:4">
      <c r="D72856"/>
    </row>
    <row r="72857" spans="4:4">
      <c r="D72857"/>
    </row>
    <row r="72858" spans="4:4">
      <c r="D72858"/>
    </row>
    <row r="72859" spans="4:4">
      <c r="D72859"/>
    </row>
    <row r="72860" spans="4:4">
      <c r="D72860"/>
    </row>
    <row r="72861" spans="4:4">
      <c r="D72861"/>
    </row>
    <row r="72862" spans="4:4">
      <c r="D72862"/>
    </row>
    <row r="72863" spans="4:4">
      <c r="D72863"/>
    </row>
    <row r="72864" spans="4:4">
      <c r="D72864"/>
    </row>
    <row r="72865" spans="4:4">
      <c r="D72865"/>
    </row>
    <row r="72866" spans="4:4">
      <c r="D72866"/>
    </row>
    <row r="72867" spans="4:4">
      <c r="D72867"/>
    </row>
    <row r="72868" spans="4:4">
      <c r="D72868"/>
    </row>
    <row r="72869" spans="4:4">
      <c r="D72869"/>
    </row>
    <row r="72870" spans="4:4">
      <c r="D72870"/>
    </row>
    <row r="72871" spans="4:4">
      <c r="D72871"/>
    </row>
    <row r="72872" spans="4:4">
      <c r="D72872"/>
    </row>
    <row r="72873" spans="4:4">
      <c r="D72873"/>
    </row>
    <row r="72874" spans="4:4">
      <c r="D72874"/>
    </row>
    <row r="72875" spans="4:4">
      <c r="D72875"/>
    </row>
    <row r="72876" spans="4:4">
      <c r="D72876"/>
    </row>
    <row r="72877" spans="4:4">
      <c r="D72877"/>
    </row>
    <row r="72878" spans="4:4">
      <c r="D72878"/>
    </row>
    <row r="72879" spans="4:4">
      <c r="D72879"/>
    </row>
    <row r="72880" spans="4:4">
      <c r="D72880"/>
    </row>
    <row r="72881" spans="4:4">
      <c r="D72881"/>
    </row>
    <row r="72882" spans="4:4">
      <c r="D72882"/>
    </row>
    <row r="72883" spans="4:4">
      <c r="D72883"/>
    </row>
    <row r="72884" spans="4:4">
      <c r="D72884"/>
    </row>
    <row r="72885" spans="4:4">
      <c r="D72885"/>
    </row>
    <row r="72886" spans="4:4">
      <c r="D72886"/>
    </row>
    <row r="72887" spans="4:4">
      <c r="D72887"/>
    </row>
    <row r="72888" spans="4:4">
      <c r="D72888"/>
    </row>
    <row r="72889" spans="4:4">
      <c r="D72889"/>
    </row>
    <row r="72890" spans="4:4">
      <c r="D72890"/>
    </row>
    <row r="72891" spans="4:4">
      <c r="D72891"/>
    </row>
    <row r="72892" spans="4:4">
      <c r="D72892"/>
    </row>
    <row r="72893" spans="4:4">
      <c r="D72893"/>
    </row>
    <row r="72894" spans="4:4">
      <c r="D72894"/>
    </row>
    <row r="72895" spans="4:4">
      <c r="D72895"/>
    </row>
    <row r="72896" spans="4:4">
      <c r="D72896"/>
    </row>
    <row r="72897" spans="4:4">
      <c r="D72897"/>
    </row>
    <row r="72898" spans="4:4">
      <c r="D72898"/>
    </row>
    <row r="72899" spans="4:4">
      <c r="D72899"/>
    </row>
    <row r="72900" spans="4:4">
      <c r="D72900"/>
    </row>
    <row r="72901" spans="4:4">
      <c r="D72901"/>
    </row>
    <row r="72902" spans="4:4">
      <c r="D72902"/>
    </row>
    <row r="72903" spans="4:4">
      <c r="D72903"/>
    </row>
    <row r="72904" spans="4:4">
      <c r="D72904"/>
    </row>
    <row r="72905" spans="4:4">
      <c r="D72905"/>
    </row>
    <row r="72906" spans="4:4">
      <c r="D72906"/>
    </row>
    <row r="72907" spans="4:4">
      <c r="D72907"/>
    </row>
    <row r="72908" spans="4:4">
      <c r="D72908"/>
    </row>
    <row r="72909" spans="4:4">
      <c r="D72909"/>
    </row>
    <row r="72910" spans="4:4">
      <c r="D72910"/>
    </row>
    <row r="72911" spans="4:4">
      <c r="D72911"/>
    </row>
    <row r="72912" spans="4:4">
      <c r="D72912"/>
    </row>
    <row r="72913" spans="4:4">
      <c r="D72913"/>
    </row>
    <row r="72914" spans="4:4">
      <c r="D72914"/>
    </row>
    <row r="72915" spans="4:4">
      <c r="D72915"/>
    </row>
    <row r="72916" spans="4:4">
      <c r="D72916"/>
    </row>
    <row r="72917" spans="4:4">
      <c r="D72917"/>
    </row>
    <row r="72918" spans="4:4">
      <c r="D72918"/>
    </row>
    <row r="72919" spans="4:4">
      <c r="D72919"/>
    </row>
    <row r="72920" spans="4:4">
      <c r="D72920"/>
    </row>
    <row r="72921" spans="4:4">
      <c r="D72921"/>
    </row>
    <row r="72922" spans="4:4">
      <c r="D72922"/>
    </row>
    <row r="72923" spans="4:4">
      <c r="D72923"/>
    </row>
    <row r="72924" spans="4:4">
      <c r="D72924"/>
    </row>
    <row r="72925" spans="4:4">
      <c r="D72925"/>
    </row>
    <row r="72926" spans="4:4">
      <c r="D72926"/>
    </row>
    <row r="72927" spans="4:4">
      <c r="D72927"/>
    </row>
    <row r="72928" spans="4:4">
      <c r="D72928"/>
    </row>
    <row r="72929" spans="4:4">
      <c r="D72929"/>
    </row>
    <row r="72930" spans="4:4">
      <c r="D72930"/>
    </row>
    <row r="72931" spans="4:4">
      <c r="D72931"/>
    </row>
    <row r="72932" spans="4:4">
      <c r="D72932"/>
    </row>
    <row r="72933" spans="4:4">
      <c r="D72933"/>
    </row>
    <row r="72934" spans="4:4">
      <c r="D72934"/>
    </row>
    <row r="72935" spans="4:4">
      <c r="D72935"/>
    </row>
    <row r="72936" spans="4:4">
      <c r="D72936"/>
    </row>
    <row r="72937" spans="4:4">
      <c r="D72937"/>
    </row>
    <row r="72938" spans="4:4">
      <c r="D72938"/>
    </row>
    <row r="72939" spans="4:4">
      <c r="D72939"/>
    </row>
    <row r="72940" spans="4:4">
      <c r="D72940"/>
    </row>
    <row r="72941" spans="4:4">
      <c r="D72941"/>
    </row>
    <row r="72942" spans="4:4">
      <c r="D72942"/>
    </row>
    <row r="72943" spans="4:4">
      <c r="D72943"/>
    </row>
    <row r="72944" spans="4:4">
      <c r="D72944"/>
    </row>
    <row r="72945" spans="4:4">
      <c r="D72945"/>
    </row>
    <row r="72946" spans="4:4">
      <c r="D72946"/>
    </row>
    <row r="72947" spans="4:4">
      <c r="D72947"/>
    </row>
    <row r="72948" spans="4:4">
      <c r="D72948"/>
    </row>
    <row r="72949" spans="4:4">
      <c r="D72949"/>
    </row>
    <row r="72950" spans="4:4">
      <c r="D72950"/>
    </row>
    <row r="72951" spans="4:4">
      <c r="D72951"/>
    </row>
    <row r="72952" spans="4:4">
      <c r="D72952"/>
    </row>
    <row r="72953" spans="4:4">
      <c r="D72953"/>
    </row>
    <row r="72954" spans="4:4">
      <c r="D72954"/>
    </row>
    <row r="72955" spans="4:4">
      <c r="D72955"/>
    </row>
    <row r="72956" spans="4:4">
      <c r="D72956"/>
    </row>
    <row r="72957" spans="4:4">
      <c r="D72957"/>
    </row>
    <row r="72958" spans="4:4">
      <c r="D72958"/>
    </row>
    <row r="72959" spans="4:4">
      <c r="D72959"/>
    </row>
    <row r="72960" spans="4:4">
      <c r="D72960"/>
    </row>
    <row r="72961" spans="4:4">
      <c r="D72961"/>
    </row>
    <row r="72962" spans="4:4">
      <c r="D72962"/>
    </row>
    <row r="72963" spans="4:4">
      <c r="D72963"/>
    </row>
    <row r="72964" spans="4:4">
      <c r="D72964"/>
    </row>
    <row r="72965" spans="4:4">
      <c r="D72965"/>
    </row>
    <row r="72966" spans="4:4">
      <c r="D72966"/>
    </row>
    <row r="72967" spans="4:4">
      <c r="D72967"/>
    </row>
    <row r="72968" spans="4:4">
      <c r="D72968"/>
    </row>
    <row r="72969" spans="4:4">
      <c r="D72969"/>
    </row>
    <row r="72970" spans="4:4">
      <c r="D72970"/>
    </row>
    <row r="72971" spans="4:4">
      <c r="D72971"/>
    </row>
    <row r="72972" spans="4:4">
      <c r="D72972"/>
    </row>
    <row r="72973" spans="4:4">
      <c r="D72973"/>
    </row>
    <row r="72974" spans="4:4">
      <c r="D72974"/>
    </row>
    <row r="72975" spans="4:4">
      <c r="D72975"/>
    </row>
    <row r="72976" spans="4:4">
      <c r="D72976"/>
    </row>
    <row r="72977" spans="4:4">
      <c r="D72977"/>
    </row>
    <row r="72978" spans="4:4">
      <c r="D72978"/>
    </row>
    <row r="72979" spans="4:4">
      <c r="D72979"/>
    </row>
    <row r="72980" spans="4:4">
      <c r="D72980"/>
    </row>
    <row r="72981" spans="4:4">
      <c r="D72981"/>
    </row>
    <row r="72982" spans="4:4">
      <c r="D72982"/>
    </row>
    <row r="72983" spans="4:4">
      <c r="D72983"/>
    </row>
    <row r="72984" spans="4:4">
      <c r="D72984"/>
    </row>
    <row r="72985" spans="4:4">
      <c r="D72985"/>
    </row>
    <row r="72986" spans="4:4">
      <c r="D72986"/>
    </row>
    <row r="72987" spans="4:4">
      <c r="D72987"/>
    </row>
    <row r="72988" spans="4:4">
      <c r="D72988"/>
    </row>
    <row r="72989" spans="4:4">
      <c r="D72989"/>
    </row>
    <row r="72990" spans="4:4">
      <c r="D72990"/>
    </row>
    <row r="72991" spans="4:4">
      <c r="D72991"/>
    </row>
    <row r="72992" spans="4:4">
      <c r="D72992"/>
    </row>
    <row r="72993" spans="4:4">
      <c r="D72993"/>
    </row>
    <row r="72994" spans="4:4">
      <c r="D72994"/>
    </row>
    <row r="72995" spans="4:4">
      <c r="D72995"/>
    </row>
    <row r="72996" spans="4:4">
      <c r="D72996"/>
    </row>
    <row r="72997" spans="4:4">
      <c r="D72997"/>
    </row>
    <row r="72998" spans="4:4">
      <c r="D72998"/>
    </row>
    <row r="72999" spans="4:4">
      <c r="D72999"/>
    </row>
    <row r="73000" spans="4:4">
      <c r="D73000"/>
    </row>
    <row r="73001" spans="4:4">
      <c r="D73001"/>
    </row>
    <row r="73002" spans="4:4">
      <c r="D73002"/>
    </row>
    <row r="73003" spans="4:4">
      <c r="D73003"/>
    </row>
    <row r="73004" spans="4:4">
      <c r="D73004"/>
    </row>
    <row r="73005" spans="4:4">
      <c r="D73005"/>
    </row>
    <row r="73006" spans="4:4">
      <c r="D73006"/>
    </row>
    <row r="73007" spans="4:4">
      <c r="D73007"/>
    </row>
    <row r="73008" spans="4:4">
      <c r="D73008"/>
    </row>
    <row r="73009" spans="4:4">
      <c r="D73009"/>
    </row>
    <row r="73010" spans="4:4">
      <c r="D73010"/>
    </row>
    <row r="73011" spans="4:4">
      <c r="D73011"/>
    </row>
    <row r="73012" spans="4:4">
      <c r="D73012"/>
    </row>
    <row r="73013" spans="4:4">
      <c r="D73013"/>
    </row>
    <row r="73014" spans="4:4">
      <c r="D73014"/>
    </row>
    <row r="73015" spans="4:4">
      <c r="D73015"/>
    </row>
    <row r="73016" spans="4:4">
      <c r="D73016"/>
    </row>
    <row r="73017" spans="4:4">
      <c r="D73017"/>
    </row>
    <row r="73018" spans="4:4">
      <c r="D73018"/>
    </row>
    <row r="73019" spans="4:4">
      <c r="D73019"/>
    </row>
    <row r="73020" spans="4:4">
      <c r="D73020"/>
    </row>
    <row r="73021" spans="4:4">
      <c r="D73021"/>
    </row>
    <row r="73022" spans="4:4">
      <c r="D73022"/>
    </row>
    <row r="73023" spans="4:4">
      <c r="D73023"/>
    </row>
    <row r="73024" spans="4:4">
      <c r="D73024"/>
    </row>
    <row r="73025" spans="4:4">
      <c r="D73025"/>
    </row>
    <row r="73026" spans="4:4">
      <c r="D73026"/>
    </row>
    <row r="73027" spans="4:4">
      <c r="D73027"/>
    </row>
    <row r="73028" spans="4:4">
      <c r="D73028"/>
    </row>
    <row r="73029" spans="4:4">
      <c r="D73029"/>
    </row>
    <row r="73030" spans="4:4">
      <c r="D73030"/>
    </row>
    <row r="73031" spans="4:4">
      <c r="D73031"/>
    </row>
    <row r="73032" spans="4:4">
      <c r="D73032"/>
    </row>
    <row r="73033" spans="4:4">
      <c r="D73033"/>
    </row>
    <row r="73034" spans="4:4">
      <c r="D73034"/>
    </row>
    <row r="73035" spans="4:4">
      <c r="D73035"/>
    </row>
    <row r="73036" spans="4:4">
      <c r="D73036"/>
    </row>
    <row r="73037" spans="4:4">
      <c r="D73037"/>
    </row>
    <row r="73038" spans="4:4">
      <c r="D73038"/>
    </row>
    <row r="73039" spans="4:4">
      <c r="D73039"/>
    </row>
    <row r="73040" spans="4:4">
      <c r="D73040"/>
    </row>
    <row r="73041" spans="4:4">
      <c r="D73041"/>
    </row>
    <row r="73042" spans="4:4">
      <c r="D73042"/>
    </row>
    <row r="73043" spans="4:4">
      <c r="D73043"/>
    </row>
    <row r="73044" spans="4:4">
      <c r="D73044"/>
    </row>
    <row r="73045" spans="4:4">
      <c r="D73045"/>
    </row>
    <row r="73046" spans="4:4">
      <c r="D73046"/>
    </row>
    <row r="73047" spans="4:4">
      <c r="D73047"/>
    </row>
    <row r="73048" spans="4:4">
      <c r="D73048"/>
    </row>
    <row r="73049" spans="4:4">
      <c r="D73049"/>
    </row>
    <row r="73050" spans="4:4">
      <c r="D73050"/>
    </row>
    <row r="73051" spans="4:4">
      <c r="D73051"/>
    </row>
    <row r="73052" spans="4:4">
      <c r="D73052"/>
    </row>
    <row r="73053" spans="4:4">
      <c r="D73053"/>
    </row>
    <row r="73054" spans="4:4">
      <c r="D73054"/>
    </row>
    <row r="73055" spans="4:4">
      <c r="D73055"/>
    </row>
    <row r="73056" spans="4:4">
      <c r="D73056"/>
    </row>
    <row r="73057" spans="4:4">
      <c r="D73057"/>
    </row>
    <row r="73058" spans="4:4">
      <c r="D73058"/>
    </row>
    <row r="73059" spans="4:4">
      <c r="D73059"/>
    </row>
    <row r="73060" spans="4:4">
      <c r="D73060"/>
    </row>
    <row r="73061" spans="4:4">
      <c r="D73061"/>
    </row>
    <row r="73062" spans="4:4">
      <c r="D73062"/>
    </row>
    <row r="73063" spans="4:4">
      <c r="D73063"/>
    </row>
    <row r="73064" spans="4:4">
      <c r="D73064"/>
    </row>
    <row r="73065" spans="4:4">
      <c r="D73065"/>
    </row>
    <row r="73066" spans="4:4">
      <c r="D73066"/>
    </row>
    <row r="73067" spans="4:4">
      <c r="D73067"/>
    </row>
    <row r="73068" spans="4:4">
      <c r="D73068"/>
    </row>
    <row r="73069" spans="4:4">
      <c r="D73069"/>
    </row>
    <row r="73070" spans="4:4">
      <c r="D73070"/>
    </row>
    <row r="73071" spans="4:4">
      <c r="D73071"/>
    </row>
    <row r="73072" spans="4:4">
      <c r="D73072"/>
    </row>
    <row r="73073" spans="4:4">
      <c r="D73073"/>
    </row>
    <row r="73074" spans="4:4">
      <c r="D73074"/>
    </row>
    <row r="73075" spans="4:4">
      <c r="D73075"/>
    </row>
    <row r="73076" spans="4:4">
      <c r="D73076"/>
    </row>
    <row r="73077" spans="4:4">
      <c r="D73077"/>
    </row>
    <row r="73078" spans="4:4">
      <c r="D73078"/>
    </row>
    <row r="73079" spans="4:4">
      <c r="D73079"/>
    </row>
    <row r="73080" spans="4:4">
      <c r="D73080"/>
    </row>
    <row r="73081" spans="4:4">
      <c r="D73081"/>
    </row>
    <row r="73082" spans="4:4">
      <c r="D73082"/>
    </row>
    <row r="73083" spans="4:4">
      <c r="D73083"/>
    </row>
    <row r="73084" spans="4:4">
      <c r="D73084"/>
    </row>
    <row r="73085" spans="4:4">
      <c r="D73085"/>
    </row>
    <row r="73086" spans="4:4">
      <c r="D73086"/>
    </row>
    <row r="73087" spans="4:4">
      <c r="D73087"/>
    </row>
    <row r="73088" spans="4:4">
      <c r="D73088"/>
    </row>
    <row r="73089" spans="4:4">
      <c r="D73089"/>
    </row>
    <row r="73090" spans="4:4">
      <c r="D73090"/>
    </row>
    <row r="73091" spans="4:4">
      <c r="D73091"/>
    </row>
    <row r="73092" spans="4:4">
      <c r="D73092"/>
    </row>
    <row r="73093" spans="4:4">
      <c r="D73093"/>
    </row>
    <row r="73094" spans="4:4">
      <c r="D73094"/>
    </row>
    <row r="73095" spans="4:4">
      <c r="D73095"/>
    </row>
    <row r="73096" spans="4:4">
      <c r="D73096"/>
    </row>
    <row r="73097" spans="4:4">
      <c r="D73097"/>
    </row>
    <row r="73098" spans="4:4">
      <c r="D73098"/>
    </row>
    <row r="73099" spans="4:4">
      <c r="D73099"/>
    </row>
    <row r="73100" spans="4:4">
      <c r="D73100"/>
    </row>
    <row r="73101" spans="4:4">
      <c r="D73101"/>
    </row>
    <row r="73102" spans="4:4">
      <c r="D73102"/>
    </row>
    <row r="73103" spans="4:4">
      <c r="D73103"/>
    </row>
    <row r="73104" spans="4:4">
      <c r="D73104"/>
    </row>
    <row r="73105" spans="4:4">
      <c r="D73105"/>
    </row>
    <row r="73106" spans="4:4">
      <c r="D73106"/>
    </row>
    <row r="73107" spans="4:4">
      <c r="D73107"/>
    </row>
    <row r="73108" spans="4:4">
      <c r="D73108"/>
    </row>
    <row r="73109" spans="4:4">
      <c r="D73109"/>
    </row>
    <row r="73110" spans="4:4">
      <c r="D73110"/>
    </row>
    <row r="73111" spans="4:4">
      <c r="D73111"/>
    </row>
    <row r="73112" spans="4:4">
      <c r="D73112"/>
    </row>
    <row r="73113" spans="4:4">
      <c r="D73113"/>
    </row>
    <row r="73114" spans="4:4">
      <c r="D73114"/>
    </row>
    <row r="73115" spans="4:4">
      <c r="D73115"/>
    </row>
    <row r="73116" spans="4:4">
      <c r="D73116"/>
    </row>
    <row r="73117" spans="4:4">
      <c r="D73117"/>
    </row>
    <row r="73118" spans="4:4">
      <c r="D73118"/>
    </row>
    <row r="73119" spans="4:4">
      <c r="D73119"/>
    </row>
    <row r="73120" spans="4:4">
      <c r="D73120"/>
    </row>
    <row r="73121" spans="4:4">
      <c r="D73121"/>
    </row>
    <row r="73122" spans="4:4">
      <c r="D73122"/>
    </row>
    <row r="73123" spans="4:4">
      <c r="D73123"/>
    </row>
    <row r="73124" spans="4:4">
      <c r="D73124"/>
    </row>
    <row r="73125" spans="4:4">
      <c r="D73125"/>
    </row>
    <row r="73126" spans="4:4">
      <c r="D73126"/>
    </row>
    <row r="73127" spans="4:4">
      <c r="D73127"/>
    </row>
    <row r="73128" spans="4:4">
      <c r="D73128"/>
    </row>
    <row r="73129" spans="4:4">
      <c r="D73129"/>
    </row>
    <row r="73130" spans="4:4">
      <c r="D73130"/>
    </row>
    <row r="73131" spans="4:4">
      <c r="D73131"/>
    </row>
    <row r="73132" spans="4:4">
      <c r="D73132"/>
    </row>
    <row r="73133" spans="4:4">
      <c r="D73133"/>
    </row>
    <row r="73134" spans="4:4">
      <c r="D73134"/>
    </row>
    <row r="73135" spans="4:4">
      <c r="D73135"/>
    </row>
    <row r="73136" spans="4:4">
      <c r="D73136"/>
    </row>
    <row r="73137" spans="4:4">
      <c r="D73137"/>
    </row>
    <row r="73138" spans="4:4">
      <c r="D73138"/>
    </row>
    <row r="73139" spans="4:4">
      <c r="D73139"/>
    </row>
    <row r="73140" spans="4:4">
      <c r="D73140"/>
    </row>
    <row r="73141" spans="4:4">
      <c r="D73141"/>
    </row>
    <row r="73142" spans="4:4">
      <c r="D73142"/>
    </row>
    <row r="73143" spans="4:4">
      <c r="D73143"/>
    </row>
    <row r="73144" spans="4:4">
      <c r="D73144"/>
    </row>
    <row r="73145" spans="4:4">
      <c r="D73145"/>
    </row>
    <row r="73146" spans="4:4">
      <c r="D73146"/>
    </row>
    <row r="73147" spans="4:4">
      <c r="D73147"/>
    </row>
    <row r="73148" spans="4:4">
      <c r="D73148"/>
    </row>
    <row r="73149" spans="4:4">
      <c r="D73149"/>
    </row>
    <row r="73150" spans="4:4">
      <c r="D73150"/>
    </row>
    <row r="73151" spans="4:4">
      <c r="D73151"/>
    </row>
    <row r="73152" spans="4:4">
      <c r="D73152"/>
    </row>
    <row r="73153" spans="4:4">
      <c r="D73153"/>
    </row>
    <row r="73154" spans="4:4">
      <c r="D73154"/>
    </row>
    <row r="73155" spans="4:4">
      <c r="D73155"/>
    </row>
    <row r="73156" spans="4:4">
      <c r="D73156"/>
    </row>
    <row r="73157" spans="4:4">
      <c r="D73157"/>
    </row>
    <row r="73158" spans="4:4">
      <c r="D73158"/>
    </row>
    <row r="73159" spans="4:4">
      <c r="D73159"/>
    </row>
    <row r="73160" spans="4:4">
      <c r="D73160"/>
    </row>
    <row r="73161" spans="4:4">
      <c r="D73161"/>
    </row>
    <row r="73162" spans="4:4">
      <c r="D73162"/>
    </row>
    <row r="73163" spans="4:4">
      <c r="D73163"/>
    </row>
    <row r="73164" spans="4:4">
      <c r="D73164"/>
    </row>
    <row r="73165" spans="4:4">
      <c r="D73165"/>
    </row>
    <row r="73166" spans="4:4">
      <c r="D73166"/>
    </row>
    <row r="73167" spans="4:4">
      <c r="D73167"/>
    </row>
    <row r="73168" spans="4:4">
      <c r="D73168"/>
    </row>
    <row r="73169" spans="4:4">
      <c r="D73169"/>
    </row>
    <row r="73170" spans="4:4">
      <c r="D73170"/>
    </row>
    <row r="73171" spans="4:4">
      <c r="D73171"/>
    </row>
    <row r="73172" spans="4:4">
      <c r="D73172"/>
    </row>
    <row r="73173" spans="4:4">
      <c r="D73173"/>
    </row>
    <row r="73174" spans="4:4">
      <c r="D73174"/>
    </row>
    <row r="73175" spans="4:4">
      <c r="D73175"/>
    </row>
    <row r="73176" spans="4:4">
      <c r="D73176"/>
    </row>
    <row r="73177" spans="4:4">
      <c r="D73177"/>
    </row>
    <row r="73178" spans="4:4">
      <c r="D73178"/>
    </row>
    <row r="73179" spans="4:4">
      <c r="D73179"/>
    </row>
    <row r="73180" spans="4:4">
      <c r="D73180"/>
    </row>
    <row r="73181" spans="4:4">
      <c r="D73181"/>
    </row>
    <row r="73182" spans="4:4">
      <c r="D73182"/>
    </row>
    <row r="73183" spans="4:4">
      <c r="D73183"/>
    </row>
    <row r="73184" spans="4:4">
      <c r="D73184"/>
    </row>
    <row r="73185" spans="4:4">
      <c r="D73185"/>
    </row>
    <row r="73186" spans="4:4">
      <c r="D73186"/>
    </row>
    <row r="73187" spans="4:4">
      <c r="D73187"/>
    </row>
    <row r="73188" spans="4:4">
      <c r="D73188"/>
    </row>
    <row r="73189" spans="4:4">
      <c r="D73189"/>
    </row>
    <row r="73190" spans="4:4">
      <c r="D73190"/>
    </row>
    <row r="73191" spans="4:4">
      <c r="D73191"/>
    </row>
    <row r="73192" spans="4:4">
      <c r="D73192"/>
    </row>
    <row r="73193" spans="4:4">
      <c r="D73193"/>
    </row>
    <row r="73194" spans="4:4">
      <c r="D73194"/>
    </row>
    <row r="73195" spans="4:4">
      <c r="D73195"/>
    </row>
    <row r="73196" spans="4:4">
      <c r="D73196"/>
    </row>
    <row r="73197" spans="4:4">
      <c r="D73197"/>
    </row>
    <row r="73198" spans="4:4">
      <c r="D73198"/>
    </row>
    <row r="73199" spans="4:4">
      <c r="D73199"/>
    </row>
    <row r="73200" spans="4:4">
      <c r="D73200"/>
    </row>
    <row r="73201" spans="4:4">
      <c r="D73201"/>
    </row>
    <row r="73202" spans="4:4">
      <c r="D73202"/>
    </row>
    <row r="73203" spans="4:4">
      <c r="D73203"/>
    </row>
    <row r="73204" spans="4:4">
      <c r="D73204"/>
    </row>
    <row r="73205" spans="4:4">
      <c r="D73205"/>
    </row>
    <row r="73206" spans="4:4">
      <c r="D73206"/>
    </row>
    <row r="73207" spans="4:4">
      <c r="D73207"/>
    </row>
    <row r="73208" spans="4:4">
      <c r="D73208"/>
    </row>
    <row r="73209" spans="4:4">
      <c r="D73209"/>
    </row>
    <row r="73210" spans="4:4">
      <c r="D73210"/>
    </row>
    <row r="73211" spans="4:4">
      <c r="D73211"/>
    </row>
    <row r="73212" spans="4:4">
      <c r="D73212"/>
    </row>
    <row r="73213" spans="4:4">
      <c r="D73213"/>
    </row>
    <row r="73214" spans="4:4">
      <c r="D73214"/>
    </row>
    <row r="73215" spans="4:4">
      <c r="D73215"/>
    </row>
    <row r="73216" spans="4:4">
      <c r="D73216"/>
    </row>
    <row r="73217" spans="4:4">
      <c r="D73217"/>
    </row>
    <row r="73218" spans="4:4">
      <c r="D73218"/>
    </row>
    <row r="73219" spans="4:4">
      <c r="D73219"/>
    </row>
    <row r="73220" spans="4:4">
      <c r="D73220"/>
    </row>
    <row r="73221" spans="4:4">
      <c r="D73221"/>
    </row>
    <row r="73222" spans="4:4">
      <c r="D73222"/>
    </row>
    <row r="73223" spans="4:4">
      <c r="D73223"/>
    </row>
    <row r="73224" spans="4:4">
      <c r="D73224"/>
    </row>
    <row r="73225" spans="4:4">
      <c r="D73225"/>
    </row>
    <row r="73226" spans="4:4">
      <c r="D73226"/>
    </row>
    <row r="73227" spans="4:4">
      <c r="D73227"/>
    </row>
    <row r="73228" spans="4:4">
      <c r="D73228"/>
    </row>
    <row r="73229" spans="4:4">
      <c r="D73229"/>
    </row>
    <row r="73230" spans="4:4">
      <c r="D73230"/>
    </row>
    <row r="73231" spans="4:4">
      <c r="D73231"/>
    </row>
    <row r="73232" spans="4:4">
      <c r="D73232"/>
    </row>
    <row r="73233" spans="4:4">
      <c r="D73233"/>
    </row>
    <row r="73234" spans="4:4">
      <c r="D73234"/>
    </row>
    <row r="73235" spans="4:4">
      <c r="D73235"/>
    </row>
    <row r="73236" spans="4:4">
      <c r="D73236"/>
    </row>
    <row r="73237" spans="4:4">
      <c r="D73237"/>
    </row>
    <row r="73238" spans="4:4">
      <c r="D73238"/>
    </row>
    <row r="73239" spans="4:4">
      <c r="D73239"/>
    </row>
    <row r="73240" spans="4:4">
      <c r="D73240"/>
    </row>
    <row r="73241" spans="4:4">
      <c r="D73241"/>
    </row>
    <row r="73242" spans="4:4">
      <c r="D73242"/>
    </row>
    <row r="73243" spans="4:4">
      <c r="D73243"/>
    </row>
    <row r="73244" spans="4:4">
      <c r="D73244"/>
    </row>
    <row r="73245" spans="4:4">
      <c r="D73245"/>
    </row>
    <row r="73246" spans="4:4">
      <c r="D73246"/>
    </row>
    <row r="73247" spans="4:4">
      <c r="D73247"/>
    </row>
    <row r="73248" spans="4:4">
      <c r="D73248"/>
    </row>
    <row r="73249" spans="4:4">
      <c r="D73249"/>
    </row>
    <row r="73250" spans="4:4">
      <c r="D73250"/>
    </row>
    <row r="73251" spans="4:4">
      <c r="D73251"/>
    </row>
    <row r="73252" spans="4:4">
      <c r="D73252"/>
    </row>
    <row r="73253" spans="4:4">
      <c r="D73253"/>
    </row>
    <row r="73254" spans="4:4">
      <c r="D73254"/>
    </row>
    <row r="73255" spans="4:4">
      <c r="D73255"/>
    </row>
    <row r="73256" spans="4:4">
      <c r="D73256"/>
    </row>
    <row r="73257" spans="4:4">
      <c r="D73257"/>
    </row>
    <row r="73258" spans="4:4">
      <c r="D73258"/>
    </row>
    <row r="73259" spans="4:4">
      <c r="D73259"/>
    </row>
    <row r="73260" spans="4:4">
      <c r="D73260"/>
    </row>
    <row r="73261" spans="4:4">
      <c r="D73261"/>
    </row>
    <row r="73262" spans="4:4">
      <c r="D73262"/>
    </row>
    <row r="73263" spans="4:4">
      <c r="D73263"/>
    </row>
    <row r="73264" spans="4:4">
      <c r="D73264"/>
    </row>
    <row r="73265" spans="4:4">
      <c r="D73265"/>
    </row>
    <row r="73266" spans="4:4">
      <c r="D73266"/>
    </row>
    <row r="73267" spans="4:4">
      <c r="D73267"/>
    </row>
    <row r="73268" spans="4:4">
      <c r="D73268"/>
    </row>
    <row r="73269" spans="4:4">
      <c r="D73269"/>
    </row>
    <row r="73270" spans="4:4">
      <c r="D73270"/>
    </row>
    <row r="73271" spans="4:4">
      <c r="D73271"/>
    </row>
    <row r="73272" spans="4:4">
      <c r="D73272"/>
    </row>
    <row r="73273" spans="4:4">
      <c r="D73273"/>
    </row>
    <row r="73274" spans="4:4">
      <c r="D73274"/>
    </row>
    <row r="73275" spans="4:4">
      <c r="D73275"/>
    </row>
    <row r="73276" spans="4:4">
      <c r="D73276"/>
    </row>
    <row r="73277" spans="4:4">
      <c r="D73277"/>
    </row>
    <row r="73278" spans="4:4">
      <c r="D73278"/>
    </row>
    <row r="73279" spans="4:4">
      <c r="D73279"/>
    </row>
    <row r="73280" spans="4:4">
      <c r="D73280"/>
    </row>
    <row r="73281" spans="4:4">
      <c r="D73281"/>
    </row>
    <row r="73282" spans="4:4">
      <c r="D73282"/>
    </row>
    <row r="73283" spans="4:4">
      <c r="D73283"/>
    </row>
    <row r="73284" spans="4:4">
      <c r="D73284"/>
    </row>
    <row r="73285" spans="4:4">
      <c r="D73285"/>
    </row>
    <row r="73286" spans="4:4">
      <c r="D73286"/>
    </row>
    <row r="73287" spans="4:4">
      <c r="D73287"/>
    </row>
    <row r="73288" spans="4:4">
      <c r="D73288"/>
    </row>
    <row r="73289" spans="4:4">
      <c r="D73289"/>
    </row>
    <row r="73290" spans="4:4">
      <c r="D73290"/>
    </row>
    <row r="73291" spans="4:4">
      <c r="D73291"/>
    </row>
    <row r="73292" spans="4:4">
      <c r="D73292"/>
    </row>
    <row r="73293" spans="4:4">
      <c r="D73293"/>
    </row>
    <row r="73294" spans="4:4">
      <c r="D73294"/>
    </row>
    <row r="73295" spans="4:4">
      <c r="D73295"/>
    </row>
    <row r="73296" spans="4:4">
      <c r="D73296"/>
    </row>
    <row r="73297" spans="4:4">
      <c r="D73297"/>
    </row>
    <row r="73298" spans="4:4">
      <c r="D73298"/>
    </row>
    <row r="73299" spans="4:4">
      <c r="D73299"/>
    </row>
    <row r="73300" spans="4:4">
      <c r="D73300"/>
    </row>
    <row r="73301" spans="4:4">
      <c r="D73301"/>
    </row>
    <row r="73302" spans="4:4">
      <c r="D73302"/>
    </row>
    <row r="73303" spans="4:4">
      <c r="D73303"/>
    </row>
    <row r="73304" spans="4:4">
      <c r="D73304"/>
    </row>
    <row r="73305" spans="4:4">
      <c r="D73305"/>
    </row>
    <row r="73306" spans="4:4">
      <c r="D73306"/>
    </row>
    <row r="73307" spans="4:4">
      <c r="D73307"/>
    </row>
    <row r="73308" spans="4:4">
      <c r="D73308"/>
    </row>
    <row r="73309" spans="4:4">
      <c r="D73309"/>
    </row>
    <row r="73310" spans="4:4">
      <c r="D73310"/>
    </row>
    <row r="73311" spans="4:4">
      <c r="D73311"/>
    </row>
    <row r="73312" spans="4:4">
      <c r="D73312"/>
    </row>
    <row r="73313" spans="4:4">
      <c r="D73313"/>
    </row>
    <row r="73314" spans="4:4">
      <c r="D73314"/>
    </row>
    <row r="73315" spans="4:4">
      <c r="D73315"/>
    </row>
    <row r="73316" spans="4:4">
      <c r="D73316"/>
    </row>
    <row r="73317" spans="4:4">
      <c r="D73317"/>
    </row>
    <row r="73318" spans="4:4">
      <c r="D73318"/>
    </row>
    <row r="73319" spans="4:4">
      <c r="D73319"/>
    </row>
    <row r="73320" spans="4:4">
      <c r="D73320"/>
    </row>
    <row r="73321" spans="4:4">
      <c r="D73321"/>
    </row>
    <row r="73322" spans="4:4">
      <c r="D73322"/>
    </row>
    <row r="73323" spans="4:4">
      <c r="D73323"/>
    </row>
    <row r="73324" spans="4:4">
      <c r="D73324"/>
    </row>
    <row r="73325" spans="4:4">
      <c r="D73325"/>
    </row>
    <row r="73326" spans="4:4">
      <c r="D73326"/>
    </row>
    <row r="73327" spans="4:4">
      <c r="D73327"/>
    </row>
    <row r="73328" spans="4:4">
      <c r="D73328"/>
    </row>
    <row r="73329" spans="4:4">
      <c r="D73329"/>
    </row>
    <row r="73330" spans="4:4">
      <c r="D73330"/>
    </row>
    <row r="73331" spans="4:4">
      <c r="D73331"/>
    </row>
    <row r="73332" spans="4:4">
      <c r="D73332"/>
    </row>
    <row r="73333" spans="4:4">
      <c r="D73333"/>
    </row>
    <row r="73334" spans="4:4">
      <c r="D73334"/>
    </row>
    <row r="73335" spans="4:4">
      <c r="D73335"/>
    </row>
    <row r="73336" spans="4:4">
      <c r="D73336"/>
    </row>
    <row r="73337" spans="4:4">
      <c r="D73337"/>
    </row>
    <row r="73338" spans="4:4">
      <c r="D73338"/>
    </row>
    <row r="73339" spans="4:4">
      <c r="D73339"/>
    </row>
    <row r="73340" spans="4:4">
      <c r="D73340"/>
    </row>
    <row r="73341" spans="4:4">
      <c r="D73341"/>
    </row>
    <row r="73342" spans="4:4">
      <c r="D73342"/>
    </row>
    <row r="73343" spans="4:4">
      <c r="D73343"/>
    </row>
    <row r="73344" spans="4:4">
      <c r="D73344"/>
    </row>
    <row r="73345" spans="4:4">
      <c r="D73345"/>
    </row>
    <row r="73346" spans="4:4">
      <c r="D73346"/>
    </row>
    <row r="73347" spans="4:4">
      <c r="D73347"/>
    </row>
    <row r="73348" spans="4:4">
      <c r="D73348"/>
    </row>
    <row r="73349" spans="4:4">
      <c r="D73349"/>
    </row>
    <row r="73350" spans="4:4">
      <c r="D73350"/>
    </row>
    <row r="73351" spans="4:4">
      <c r="D73351"/>
    </row>
    <row r="73352" spans="4:4">
      <c r="D73352"/>
    </row>
    <row r="73353" spans="4:4">
      <c r="D73353"/>
    </row>
    <row r="73354" spans="4:4">
      <c r="D73354"/>
    </row>
    <row r="73355" spans="4:4">
      <c r="D73355"/>
    </row>
    <row r="73356" spans="4:4">
      <c r="D73356"/>
    </row>
    <row r="73357" spans="4:4">
      <c r="D73357"/>
    </row>
    <row r="73358" spans="4:4">
      <c r="D73358"/>
    </row>
    <row r="73359" spans="4:4">
      <c r="D73359"/>
    </row>
    <row r="73360" spans="4:4">
      <c r="D73360"/>
    </row>
    <row r="73361" spans="4:4">
      <c r="D73361"/>
    </row>
    <row r="73362" spans="4:4">
      <c r="D73362"/>
    </row>
    <row r="73363" spans="4:4">
      <c r="D73363"/>
    </row>
    <row r="73364" spans="4:4">
      <c r="D73364"/>
    </row>
    <row r="73365" spans="4:4">
      <c r="D73365"/>
    </row>
    <row r="73366" spans="4:4">
      <c r="D73366"/>
    </row>
    <row r="73367" spans="4:4">
      <c r="D73367"/>
    </row>
    <row r="73368" spans="4:4">
      <c r="D73368"/>
    </row>
    <row r="73369" spans="4:4">
      <c r="D73369"/>
    </row>
    <row r="73370" spans="4:4">
      <c r="D73370"/>
    </row>
    <row r="73371" spans="4:4">
      <c r="D73371"/>
    </row>
    <row r="73372" spans="4:4">
      <c r="D73372"/>
    </row>
    <row r="73373" spans="4:4">
      <c r="D73373"/>
    </row>
    <row r="73374" spans="4:4">
      <c r="D73374"/>
    </row>
    <row r="73375" spans="4:4">
      <c r="D73375"/>
    </row>
    <row r="73376" spans="4:4">
      <c r="D73376"/>
    </row>
    <row r="73377" spans="4:4">
      <c r="D73377"/>
    </row>
    <row r="73378" spans="4:4">
      <c r="D73378"/>
    </row>
    <row r="73379" spans="4:4">
      <c r="D73379"/>
    </row>
    <row r="73380" spans="4:4">
      <c r="D73380"/>
    </row>
    <row r="73381" spans="4:4">
      <c r="D73381"/>
    </row>
    <row r="73382" spans="4:4">
      <c r="D73382"/>
    </row>
    <row r="73383" spans="4:4">
      <c r="D73383"/>
    </row>
    <row r="73384" spans="4:4">
      <c r="D73384"/>
    </row>
    <row r="73385" spans="4:4">
      <c r="D73385"/>
    </row>
    <row r="73386" spans="4:4">
      <c r="D73386"/>
    </row>
    <row r="73387" spans="4:4">
      <c r="D73387"/>
    </row>
    <row r="73388" spans="4:4">
      <c r="D73388"/>
    </row>
    <row r="73389" spans="4:4">
      <c r="D73389"/>
    </row>
    <row r="73390" spans="4:4">
      <c r="D73390"/>
    </row>
    <row r="73391" spans="4:4">
      <c r="D73391"/>
    </row>
    <row r="73392" spans="4:4">
      <c r="D73392"/>
    </row>
    <row r="73393" spans="4:4">
      <c r="D73393"/>
    </row>
    <row r="73394" spans="4:4">
      <c r="D73394"/>
    </row>
    <row r="73395" spans="4:4">
      <c r="D73395"/>
    </row>
    <row r="73396" spans="4:4">
      <c r="D73396"/>
    </row>
    <row r="73397" spans="4:4">
      <c r="D73397"/>
    </row>
    <row r="73398" spans="4:4">
      <c r="D73398"/>
    </row>
    <row r="73399" spans="4:4">
      <c r="D73399"/>
    </row>
    <row r="73400" spans="4:4">
      <c r="D73400"/>
    </row>
    <row r="73401" spans="4:4">
      <c r="D73401"/>
    </row>
    <row r="73402" spans="4:4">
      <c r="D73402"/>
    </row>
    <row r="73403" spans="4:4">
      <c r="D73403"/>
    </row>
    <row r="73404" spans="4:4">
      <c r="D73404"/>
    </row>
    <row r="73405" spans="4:4">
      <c r="D73405"/>
    </row>
    <row r="73406" spans="4:4">
      <c r="D73406"/>
    </row>
    <row r="73407" spans="4:4">
      <c r="D73407"/>
    </row>
    <row r="73408" spans="4:4">
      <c r="D73408"/>
    </row>
    <row r="73409" spans="4:4">
      <c r="D73409"/>
    </row>
    <row r="73410" spans="4:4">
      <c r="D73410"/>
    </row>
    <row r="73411" spans="4:4">
      <c r="D73411"/>
    </row>
    <row r="73412" spans="4:4">
      <c r="D73412"/>
    </row>
    <row r="73413" spans="4:4">
      <c r="D73413"/>
    </row>
    <row r="73414" spans="4:4">
      <c r="D73414"/>
    </row>
    <row r="73415" spans="4:4">
      <c r="D73415"/>
    </row>
    <row r="73416" spans="4:4">
      <c r="D73416"/>
    </row>
    <row r="73417" spans="4:4">
      <c r="D73417"/>
    </row>
    <row r="73418" spans="4:4">
      <c r="D73418"/>
    </row>
    <row r="73419" spans="4:4">
      <c r="D73419"/>
    </row>
    <row r="73420" spans="4:4">
      <c r="D73420"/>
    </row>
    <row r="73421" spans="4:4">
      <c r="D73421"/>
    </row>
    <row r="73422" spans="4:4">
      <c r="D73422"/>
    </row>
    <row r="73423" spans="4:4">
      <c r="D73423"/>
    </row>
    <row r="73424" spans="4:4">
      <c r="D73424"/>
    </row>
    <row r="73425" spans="4:4">
      <c r="D73425"/>
    </row>
    <row r="73426" spans="4:4">
      <c r="D73426"/>
    </row>
    <row r="73427" spans="4:4">
      <c r="D73427"/>
    </row>
    <row r="73428" spans="4:4">
      <c r="D73428"/>
    </row>
    <row r="73429" spans="4:4">
      <c r="D73429"/>
    </row>
    <row r="73430" spans="4:4">
      <c r="D73430"/>
    </row>
    <row r="73431" spans="4:4">
      <c r="D73431"/>
    </row>
    <row r="73432" spans="4:4">
      <c r="D73432"/>
    </row>
    <row r="73433" spans="4:4">
      <c r="D73433"/>
    </row>
    <row r="73434" spans="4:4">
      <c r="D73434"/>
    </row>
    <row r="73435" spans="4:4">
      <c r="D73435"/>
    </row>
    <row r="73436" spans="4:4">
      <c r="D73436"/>
    </row>
    <row r="73437" spans="4:4">
      <c r="D73437"/>
    </row>
    <row r="73438" spans="4:4">
      <c r="D73438"/>
    </row>
    <row r="73439" spans="4:4">
      <c r="D73439"/>
    </row>
    <row r="73440" spans="4:4">
      <c r="D73440"/>
    </row>
    <row r="73441" spans="4:4">
      <c r="D73441"/>
    </row>
    <row r="73442" spans="4:4">
      <c r="D73442"/>
    </row>
    <row r="73443" spans="4:4">
      <c r="D73443"/>
    </row>
    <row r="73444" spans="4:4">
      <c r="D73444"/>
    </row>
    <row r="73445" spans="4:4">
      <c r="D73445"/>
    </row>
    <row r="73446" spans="4:4">
      <c r="D73446"/>
    </row>
    <row r="73447" spans="4:4">
      <c r="D73447"/>
    </row>
    <row r="73448" spans="4:4">
      <c r="D73448"/>
    </row>
    <row r="73449" spans="4:4">
      <c r="D73449"/>
    </row>
    <row r="73450" spans="4:4">
      <c r="D73450"/>
    </row>
    <row r="73451" spans="4:4">
      <c r="D73451"/>
    </row>
    <row r="73452" spans="4:4">
      <c r="D73452"/>
    </row>
    <row r="73453" spans="4:4">
      <c r="D73453"/>
    </row>
    <row r="73454" spans="4:4">
      <c r="D73454"/>
    </row>
    <row r="73455" spans="4:4">
      <c r="D73455"/>
    </row>
    <row r="73456" spans="4:4">
      <c r="D73456"/>
    </row>
    <row r="73457" spans="4:4">
      <c r="D73457"/>
    </row>
    <row r="73458" spans="4:4">
      <c r="D73458"/>
    </row>
    <row r="73459" spans="4:4">
      <c r="D73459"/>
    </row>
    <row r="73460" spans="4:4">
      <c r="D73460"/>
    </row>
    <row r="73461" spans="4:4">
      <c r="D73461"/>
    </row>
    <row r="73462" spans="4:4">
      <c r="D73462"/>
    </row>
    <row r="73463" spans="4:4">
      <c r="D73463"/>
    </row>
    <row r="73464" spans="4:4">
      <c r="D73464"/>
    </row>
    <row r="73465" spans="4:4">
      <c r="D73465"/>
    </row>
    <row r="73466" spans="4:4">
      <c r="D73466"/>
    </row>
    <row r="73467" spans="4:4">
      <c r="D73467"/>
    </row>
    <row r="73468" spans="4:4">
      <c r="D73468"/>
    </row>
    <row r="73469" spans="4:4">
      <c r="D73469"/>
    </row>
    <row r="73470" spans="4:4">
      <c r="D73470"/>
    </row>
    <row r="73471" spans="4:4">
      <c r="D73471"/>
    </row>
    <row r="73472" spans="4:4">
      <c r="D73472"/>
    </row>
    <row r="73473" spans="4:4">
      <c r="D73473"/>
    </row>
    <row r="73474" spans="4:4">
      <c r="D73474"/>
    </row>
    <row r="73475" spans="4:4">
      <c r="D73475"/>
    </row>
    <row r="73476" spans="4:4">
      <c r="D73476"/>
    </row>
    <row r="73477" spans="4:4">
      <c r="D73477"/>
    </row>
    <row r="73478" spans="4:4">
      <c r="D73478"/>
    </row>
    <row r="73479" spans="4:4">
      <c r="D73479"/>
    </row>
    <row r="73480" spans="4:4">
      <c r="D73480"/>
    </row>
    <row r="73481" spans="4:4">
      <c r="D73481"/>
    </row>
    <row r="73482" spans="4:4">
      <c r="D73482"/>
    </row>
    <row r="73483" spans="4:4">
      <c r="D73483"/>
    </row>
    <row r="73484" spans="4:4">
      <c r="D73484"/>
    </row>
    <row r="73485" spans="4:4">
      <c r="D73485"/>
    </row>
    <row r="73486" spans="4:4">
      <c r="D73486"/>
    </row>
    <row r="73487" spans="4:4">
      <c r="D73487"/>
    </row>
    <row r="73488" spans="4:4">
      <c r="D73488"/>
    </row>
    <row r="73489" spans="4:4">
      <c r="D73489"/>
    </row>
    <row r="73490" spans="4:4">
      <c r="D73490"/>
    </row>
    <row r="73491" spans="4:4">
      <c r="D73491"/>
    </row>
    <row r="73492" spans="4:4">
      <c r="D73492"/>
    </row>
    <row r="73493" spans="4:4">
      <c r="D73493"/>
    </row>
    <row r="73494" spans="4:4">
      <c r="D73494"/>
    </row>
    <row r="73495" spans="4:4">
      <c r="D73495"/>
    </row>
    <row r="73496" spans="4:4">
      <c r="D73496"/>
    </row>
    <row r="73497" spans="4:4">
      <c r="D73497"/>
    </row>
    <row r="73498" spans="4:4">
      <c r="D73498"/>
    </row>
    <row r="73499" spans="4:4">
      <c r="D73499"/>
    </row>
    <row r="73500" spans="4:4">
      <c r="D73500"/>
    </row>
    <row r="73501" spans="4:4">
      <c r="D73501"/>
    </row>
    <row r="73502" spans="4:4">
      <c r="D73502"/>
    </row>
    <row r="73503" spans="4:4">
      <c r="D73503"/>
    </row>
    <row r="73504" spans="4:4">
      <c r="D73504"/>
    </row>
    <row r="73505" spans="4:4">
      <c r="D73505"/>
    </row>
    <row r="73506" spans="4:4">
      <c r="D73506"/>
    </row>
    <row r="73507" spans="4:4">
      <c r="D73507"/>
    </row>
    <row r="73508" spans="4:4">
      <c r="D73508"/>
    </row>
    <row r="73509" spans="4:4">
      <c r="D73509"/>
    </row>
    <row r="73510" spans="4:4">
      <c r="D73510"/>
    </row>
    <row r="73511" spans="4:4">
      <c r="D73511"/>
    </row>
    <row r="73512" spans="4:4">
      <c r="D73512"/>
    </row>
    <row r="73513" spans="4:4">
      <c r="D73513"/>
    </row>
    <row r="73514" spans="4:4">
      <c r="D73514"/>
    </row>
    <row r="73515" spans="4:4">
      <c r="D73515"/>
    </row>
    <row r="73516" spans="4:4">
      <c r="D73516"/>
    </row>
    <row r="73517" spans="4:4">
      <c r="D73517"/>
    </row>
    <row r="73518" spans="4:4">
      <c r="D73518"/>
    </row>
    <row r="73519" spans="4:4">
      <c r="D73519"/>
    </row>
    <row r="73520" spans="4:4">
      <c r="D73520"/>
    </row>
    <row r="73521" spans="4:4">
      <c r="D73521"/>
    </row>
    <row r="73522" spans="4:4">
      <c r="D73522"/>
    </row>
    <row r="73523" spans="4:4">
      <c r="D73523"/>
    </row>
    <row r="73524" spans="4:4">
      <c r="D73524"/>
    </row>
    <row r="73525" spans="4:4">
      <c r="D73525"/>
    </row>
    <row r="73526" spans="4:4">
      <c r="D73526"/>
    </row>
    <row r="73527" spans="4:4">
      <c r="D73527"/>
    </row>
    <row r="73528" spans="4:4">
      <c r="D73528"/>
    </row>
    <row r="73529" spans="4:4">
      <c r="D73529"/>
    </row>
    <row r="73530" spans="4:4">
      <c r="D73530"/>
    </row>
    <row r="73531" spans="4:4">
      <c r="D73531"/>
    </row>
    <row r="73532" spans="4:4">
      <c r="D73532"/>
    </row>
    <row r="73533" spans="4:4">
      <c r="D73533"/>
    </row>
    <row r="73534" spans="4:4">
      <c r="D73534"/>
    </row>
    <row r="73535" spans="4:4">
      <c r="D73535"/>
    </row>
    <row r="73536" spans="4:4">
      <c r="D73536"/>
    </row>
    <row r="73537" spans="4:4">
      <c r="D73537"/>
    </row>
    <row r="73538" spans="4:4">
      <c r="D73538"/>
    </row>
    <row r="73539" spans="4:4">
      <c r="D73539"/>
    </row>
    <row r="73540" spans="4:4">
      <c r="D73540"/>
    </row>
    <row r="73541" spans="4:4">
      <c r="D73541"/>
    </row>
    <row r="73542" spans="4:4">
      <c r="D73542"/>
    </row>
    <row r="73543" spans="4:4">
      <c r="D73543"/>
    </row>
    <row r="73544" spans="4:4">
      <c r="D73544"/>
    </row>
    <row r="73545" spans="4:4">
      <c r="D73545"/>
    </row>
    <row r="73546" spans="4:4">
      <c r="D73546"/>
    </row>
    <row r="73547" spans="4:4">
      <c r="D73547"/>
    </row>
    <row r="73548" spans="4:4">
      <c r="D73548"/>
    </row>
    <row r="73549" spans="4:4">
      <c r="D73549"/>
    </row>
    <row r="73550" spans="4:4">
      <c r="D73550"/>
    </row>
    <row r="73551" spans="4:4">
      <c r="D73551"/>
    </row>
    <row r="73552" spans="4:4">
      <c r="D73552"/>
    </row>
    <row r="73553" spans="4:4">
      <c r="D73553"/>
    </row>
    <row r="73554" spans="4:4">
      <c r="D73554"/>
    </row>
    <row r="73555" spans="4:4">
      <c r="D73555"/>
    </row>
    <row r="73556" spans="4:4">
      <c r="D73556"/>
    </row>
    <row r="73557" spans="4:4">
      <c r="D73557"/>
    </row>
    <row r="73558" spans="4:4">
      <c r="D73558"/>
    </row>
    <row r="73559" spans="4:4">
      <c r="D73559"/>
    </row>
    <row r="73560" spans="4:4">
      <c r="D73560"/>
    </row>
    <row r="73561" spans="4:4">
      <c r="D73561"/>
    </row>
    <row r="73562" spans="4:4">
      <c r="D73562"/>
    </row>
    <row r="73563" spans="4:4">
      <c r="D73563"/>
    </row>
    <row r="73564" spans="4:4">
      <c r="D73564"/>
    </row>
    <row r="73565" spans="4:4">
      <c r="D73565"/>
    </row>
    <row r="73566" spans="4:4">
      <c r="D73566"/>
    </row>
    <row r="73567" spans="4:4">
      <c r="D73567"/>
    </row>
    <row r="73568" spans="4:4">
      <c r="D73568"/>
    </row>
    <row r="73569" spans="4:4">
      <c r="D73569"/>
    </row>
    <row r="73570" spans="4:4">
      <c r="D73570"/>
    </row>
    <row r="73571" spans="4:4">
      <c r="D73571"/>
    </row>
    <row r="73572" spans="4:4">
      <c r="D73572"/>
    </row>
    <row r="73573" spans="4:4">
      <c r="D73573"/>
    </row>
    <row r="73574" spans="4:4">
      <c r="D73574"/>
    </row>
    <row r="73575" spans="4:4">
      <c r="D73575"/>
    </row>
    <row r="73576" spans="4:4">
      <c r="D73576"/>
    </row>
    <row r="73577" spans="4:4">
      <c r="D73577"/>
    </row>
    <row r="73578" spans="4:4">
      <c r="D73578"/>
    </row>
    <row r="73579" spans="4:4">
      <c r="D73579"/>
    </row>
    <row r="73580" spans="4:4">
      <c r="D73580"/>
    </row>
    <row r="73581" spans="4:4">
      <c r="D73581"/>
    </row>
    <row r="73582" spans="4:4">
      <c r="D73582"/>
    </row>
    <row r="73583" spans="4:4">
      <c r="D73583"/>
    </row>
    <row r="73584" spans="4:4">
      <c r="D73584"/>
    </row>
    <row r="73585" spans="4:4">
      <c r="D73585"/>
    </row>
    <row r="73586" spans="4:4">
      <c r="D73586"/>
    </row>
    <row r="73587" spans="4:4">
      <c r="D73587"/>
    </row>
    <row r="73588" spans="4:4">
      <c r="D73588"/>
    </row>
    <row r="73589" spans="4:4">
      <c r="D73589"/>
    </row>
    <row r="73590" spans="4:4">
      <c r="D73590"/>
    </row>
    <row r="73591" spans="4:4">
      <c r="D73591"/>
    </row>
    <row r="73592" spans="4:4">
      <c r="D73592"/>
    </row>
    <row r="73593" spans="4:4">
      <c r="D73593"/>
    </row>
    <row r="73594" spans="4:4">
      <c r="D73594"/>
    </row>
    <row r="73595" spans="4:4">
      <c r="D73595"/>
    </row>
    <row r="73596" spans="4:4">
      <c r="D73596"/>
    </row>
    <row r="73597" spans="4:4">
      <c r="D73597"/>
    </row>
    <row r="73598" spans="4:4">
      <c r="D73598"/>
    </row>
    <row r="73599" spans="4:4">
      <c r="D73599"/>
    </row>
    <row r="73600" spans="4:4">
      <c r="D73600"/>
    </row>
    <row r="73601" spans="4:4">
      <c r="D73601"/>
    </row>
    <row r="73602" spans="4:4">
      <c r="D73602"/>
    </row>
    <row r="73603" spans="4:4">
      <c r="D73603"/>
    </row>
    <row r="73604" spans="4:4">
      <c r="D73604"/>
    </row>
    <row r="73605" spans="4:4">
      <c r="D73605"/>
    </row>
    <row r="73606" spans="4:4">
      <c r="D73606"/>
    </row>
    <row r="73607" spans="4:4">
      <c r="D73607"/>
    </row>
    <row r="73608" spans="4:4">
      <c r="D73608"/>
    </row>
    <row r="73609" spans="4:4">
      <c r="D73609"/>
    </row>
    <row r="73610" spans="4:4">
      <c r="D73610"/>
    </row>
    <row r="73611" spans="4:4">
      <c r="D73611"/>
    </row>
    <row r="73612" spans="4:4">
      <c r="D73612"/>
    </row>
    <row r="73613" spans="4:4">
      <c r="D73613"/>
    </row>
    <row r="73614" spans="4:4">
      <c r="D73614"/>
    </row>
    <row r="73615" spans="4:4">
      <c r="D73615"/>
    </row>
    <row r="73616" spans="4:4">
      <c r="D73616"/>
    </row>
    <row r="73617" spans="4:4">
      <c r="D73617"/>
    </row>
    <row r="73618" spans="4:4">
      <c r="D73618"/>
    </row>
    <row r="73619" spans="4:4">
      <c r="D73619"/>
    </row>
    <row r="73620" spans="4:4">
      <c r="D73620"/>
    </row>
    <row r="73621" spans="4:4">
      <c r="D73621"/>
    </row>
    <row r="73622" spans="4:4">
      <c r="D73622"/>
    </row>
    <row r="73623" spans="4:4">
      <c r="D73623"/>
    </row>
    <row r="73624" spans="4:4">
      <c r="D73624"/>
    </row>
    <row r="73625" spans="4:4">
      <c r="D73625"/>
    </row>
    <row r="73626" spans="4:4">
      <c r="D73626"/>
    </row>
    <row r="73627" spans="4:4">
      <c r="D73627"/>
    </row>
    <row r="73628" spans="4:4">
      <c r="D73628"/>
    </row>
    <row r="73629" spans="4:4">
      <c r="D73629"/>
    </row>
    <row r="73630" spans="4:4">
      <c r="D73630"/>
    </row>
    <row r="73631" spans="4:4">
      <c r="D73631"/>
    </row>
    <row r="73632" spans="4:4">
      <c r="D73632"/>
    </row>
    <row r="73633" spans="4:4">
      <c r="D73633"/>
    </row>
    <row r="73634" spans="4:4">
      <c r="D73634"/>
    </row>
    <row r="73635" spans="4:4">
      <c r="D73635"/>
    </row>
    <row r="73636" spans="4:4">
      <c r="D73636"/>
    </row>
    <row r="73637" spans="4:4">
      <c r="D73637"/>
    </row>
    <row r="73638" spans="4:4">
      <c r="D73638"/>
    </row>
    <row r="73639" spans="4:4">
      <c r="D73639"/>
    </row>
    <row r="73640" spans="4:4">
      <c r="D73640"/>
    </row>
    <row r="73641" spans="4:4">
      <c r="D73641"/>
    </row>
    <row r="73642" spans="4:4">
      <c r="D73642"/>
    </row>
    <row r="73643" spans="4:4">
      <c r="D73643"/>
    </row>
    <row r="73644" spans="4:4">
      <c r="D73644"/>
    </row>
    <row r="73645" spans="4:4">
      <c r="D73645"/>
    </row>
    <row r="73646" spans="4:4">
      <c r="D73646"/>
    </row>
    <row r="73647" spans="4:4">
      <c r="D73647"/>
    </row>
    <row r="73648" spans="4:4">
      <c r="D73648"/>
    </row>
    <row r="73649" spans="4:4">
      <c r="D73649"/>
    </row>
    <row r="73650" spans="4:4">
      <c r="D73650"/>
    </row>
    <row r="73651" spans="4:4">
      <c r="D73651"/>
    </row>
    <row r="73652" spans="4:4">
      <c r="D73652"/>
    </row>
    <row r="73653" spans="4:4">
      <c r="D73653"/>
    </row>
    <row r="73654" spans="4:4">
      <c r="D73654"/>
    </row>
    <row r="73655" spans="4:4">
      <c r="D73655"/>
    </row>
    <row r="73656" spans="4:4">
      <c r="D73656"/>
    </row>
    <row r="73657" spans="4:4">
      <c r="D73657"/>
    </row>
    <row r="73658" spans="4:4">
      <c r="D73658"/>
    </row>
    <row r="73659" spans="4:4">
      <c r="D73659"/>
    </row>
    <row r="73660" spans="4:4">
      <c r="D73660"/>
    </row>
    <row r="73661" spans="4:4">
      <c r="D73661"/>
    </row>
    <row r="73662" spans="4:4">
      <c r="D73662"/>
    </row>
    <row r="73663" spans="4:4">
      <c r="D73663"/>
    </row>
    <row r="73664" spans="4:4">
      <c r="D73664"/>
    </row>
    <row r="73665" spans="4:4">
      <c r="D73665"/>
    </row>
    <row r="73666" spans="4:4">
      <c r="D73666"/>
    </row>
    <row r="73667" spans="4:4">
      <c r="D73667"/>
    </row>
    <row r="73668" spans="4:4">
      <c r="D73668"/>
    </row>
    <row r="73669" spans="4:4">
      <c r="D73669"/>
    </row>
    <row r="73670" spans="4:4">
      <c r="D73670"/>
    </row>
    <row r="73671" spans="4:4">
      <c r="D73671"/>
    </row>
    <row r="73672" spans="4:4">
      <c r="D73672"/>
    </row>
    <row r="73673" spans="4:4">
      <c r="D73673"/>
    </row>
    <row r="73674" spans="4:4">
      <c r="D73674"/>
    </row>
    <row r="73675" spans="4:4">
      <c r="D73675"/>
    </row>
    <row r="73676" spans="4:4">
      <c r="D73676"/>
    </row>
    <row r="73677" spans="4:4">
      <c r="D73677"/>
    </row>
    <row r="73678" spans="4:4">
      <c r="D73678"/>
    </row>
    <row r="73679" spans="4:4">
      <c r="D73679"/>
    </row>
    <row r="73680" spans="4:4">
      <c r="D73680"/>
    </row>
    <row r="73681" spans="4:4">
      <c r="D73681"/>
    </row>
    <row r="73682" spans="4:4">
      <c r="D73682"/>
    </row>
    <row r="73683" spans="4:4">
      <c r="D73683"/>
    </row>
    <row r="73684" spans="4:4">
      <c r="D73684"/>
    </row>
    <row r="73685" spans="4:4">
      <c r="D73685"/>
    </row>
    <row r="73686" spans="4:4">
      <c r="D73686"/>
    </row>
    <row r="73687" spans="4:4">
      <c r="D73687"/>
    </row>
    <row r="73688" spans="4:4">
      <c r="D73688"/>
    </row>
    <row r="73689" spans="4:4">
      <c r="D73689"/>
    </row>
    <row r="73690" spans="4:4">
      <c r="D73690"/>
    </row>
    <row r="73691" spans="4:4">
      <c r="D73691"/>
    </row>
    <row r="73692" spans="4:4">
      <c r="D73692"/>
    </row>
    <row r="73693" spans="4:4">
      <c r="D73693"/>
    </row>
    <row r="73694" spans="4:4">
      <c r="D73694"/>
    </row>
    <row r="73695" spans="4:4">
      <c r="D73695"/>
    </row>
    <row r="73696" spans="4:4">
      <c r="D73696"/>
    </row>
    <row r="73697" spans="4:4">
      <c r="D73697"/>
    </row>
    <row r="73698" spans="4:4">
      <c r="D73698"/>
    </row>
    <row r="73699" spans="4:4">
      <c r="D73699"/>
    </row>
    <row r="73700" spans="4:4">
      <c r="D73700"/>
    </row>
    <row r="73701" spans="4:4">
      <c r="D73701"/>
    </row>
    <row r="73702" spans="4:4">
      <c r="D73702"/>
    </row>
    <row r="73703" spans="4:4">
      <c r="D73703"/>
    </row>
    <row r="73704" spans="4:4">
      <c r="D73704"/>
    </row>
    <row r="73705" spans="4:4">
      <c r="D73705"/>
    </row>
    <row r="73706" spans="4:4">
      <c r="D73706"/>
    </row>
    <row r="73707" spans="4:4">
      <c r="D73707"/>
    </row>
    <row r="73708" spans="4:4">
      <c r="D73708"/>
    </row>
    <row r="73709" spans="4:4">
      <c r="D73709"/>
    </row>
    <row r="73710" spans="4:4">
      <c r="D73710"/>
    </row>
    <row r="73711" spans="4:4">
      <c r="D73711"/>
    </row>
    <row r="73712" spans="4:4">
      <c r="D73712"/>
    </row>
    <row r="73713" spans="4:4">
      <c r="D73713"/>
    </row>
    <row r="73714" spans="4:4">
      <c r="D73714"/>
    </row>
    <row r="73715" spans="4:4">
      <c r="D73715"/>
    </row>
    <row r="73716" spans="4:4">
      <c r="D73716"/>
    </row>
    <row r="73717" spans="4:4">
      <c r="D73717"/>
    </row>
    <row r="73718" spans="4:4">
      <c r="D73718"/>
    </row>
    <row r="73719" spans="4:4">
      <c r="D73719"/>
    </row>
    <row r="73720" spans="4:4">
      <c r="D73720"/>
    </row>
    <row r="73721" spans="4:4">
      <c r="D73721"/>
    </row>
    <row r="73722" spans="4:4">
      <c r="D73722"/>
    </row>
    <row r="73723" spans="4:4">
      <c r="D73723"/>
    </row>
    <row r="73724" spans="4:4">
      <c r="D73724"/>
    </row>
    <row r="73725" spans="4:4">
      <c r="D73725"/>
    </row>
    <row r="73726" spans="4:4">
      <c r="D73726"/>
    </row>
    <row r="73727" spans="4:4">
      <c r="D73727"/>
    </row>
    <row r="73728" spans="4:4">
      <c r="D73728"/>
    </row>
    <row r="73729" spans="4:4">
      <c r="D73729"/>
    </row>
    <row r="73730" spans="4:4">
      <c r="D73730"/>
    </row>
    <row r="73731" spans="4:4">
      <c r="D73731"/>
    </row>
    <row r="73732" spans="4:4">
      <c r="D73732"/>
    </row>
    <row r="73733" spans="4:4">
      <c r="D73733"/>
    </row>
    <row r="73734" spans="4:4">
      <c r="D73734"/>
    </row>
    <row r="73735" spans="4:4">
      <c r="D73735"/>
    </row>
    <row r="73736" spans="4:4">
      <c r="D73736"/>
    </row>
    <row r="73737" spans="4:4">
      <c r="D73737"/>
    </row>
    <row r="73738" spans="4:4">
      <c r="D73738"/>
    </row>
    <row r="73739" spans="4:4">
      <c r="D73739"/>
    </row>
    <row r="73740" spans="4:4">
      <c r="D73740"/>
    </row>
    <row r="73741" spans="4:4">
      <c r="D73741"/>
    </row>
    <row r="73742" spans="4:4">
      <c r="D73742"/>
    </row>
    <row r="73743" spans="4:4">
      <c r="D73743"/>
    </row>
    <row r="73744" spans="4:4">
      <c r="D73744"/>
    </row>
    <row r="73745" spans="4:4">
      <c r="D73745"/>
    </row>
    <row r="73746" spans="4:4">
      <c r="D73746"/>
    </row>
    <row r="73747" spans="4:4">
      <c r="D73747"/>
    </row>
    <row r="73748" spans="4:4">
      <c r="D73748"/>
    </row>
    <row r="73749" spans="4:4">
      <c r="D73749"/>
    </row>
    <row r="73750" spans="4:4">
      <c r="D73750"/>
    </row>
    <row r="73751" spans="4:4">
      <c r="D73751"/>
    </row>
    <row r="73752" spans="4:4">
      <c r="D73752"/>
    </row>
    <row r="73753" spans="4:4">
      <c r="D73753"/>
    </row>
    <row r="73754" spans="4:4">
      <c r="D73754"/>
    </row>
    <row r="73755" spans="4:4">
      <c r="D73755"/>
    </row>
    <row r="73756" spans="4:4">
      <c r="D73756"/>
    </row>
    <row r="73757" spans="4:4">
      <c r="D73757"/>
    </row>
    <row r="73758" spans="4:4">
      <c r="D73758"/>
    </row>
    <row r="73759" spans="4:4">
      <c r="D73759"/>
    </row>
    <row r="73760" spans="4:4">
      <c r="D73760"/>
    </row>
    <row r="73761" spans="4:4">
      <c r="D73761"/>
    </row>
    <row r="73762" spans="4:4">
      <c r="D73762"/>
    </row>
    <row r="73763" spans="4:4">
      <c r="D73763"/>
    </row>
    <row r="73764" spans="4:4">
      <c r="D73764"/>
    </row>
    <row r="73765" spans="4:4">
      <c r="D73765"/>
    </row>
    <row r="73766" spans="4:4">
      <c r="D73766"/>
    </row>
    <row r="73767" spans="4:4">
      <c r="D73767"/>
    </row>
    <row r="73768" spans="4:4">
      <c r="D73768"/>
    </row>
    <row r="73769" spans="4:4">
      <c r="D73769"/>
    </row>
    <row r="73770" spans="4:4">
      <c r="D73770"/>
    </row>
    <row r="73771" spans="4:4">
      <c r="D73771"/>
    </row>
    <row r="73772" spans="4:4">
      <c r="D73772"/>
    </row>
    <row r="73773" spans="4:4">
      <c r="D73773"/>
    </row>
    <row r="73774" spans="4:4">
      <c r="D73774"/>
    </row>
    <row r="73775" spans="4:4">
      <c r="D73775"/>
    </row>
    <row r="73776" spans="4:4">
      <c r="D73776"/>
    </row>
    <row r="73777" spans="4:4">
      <c r="D73777"/>
    </row>
    <row r="73778" spans="4:4">
      <c r="D73778"/>
    </row>
    <row r="73779" spans="4:4">
      <c r="D73779"/>
    </row>
    <row r="73780" spans="4:4">
      <c r="D73780"/>
    </row>
    <row r="73781" spans="4:4">
      <c r="D73781"/>
    </row>
    <row r="73782" spans="4:4">
      <c r="D73782"/>
    </row>
    <row r="73783" spans="4:4">
      <c r="D73783"/>
    </row>
    <row r="73784" spans="4:4">
      <c r="D73784"/>
    </row>
    <row r="73785" spans="4:4">
      <c r="D73785"/>
    </row>
    <row r="73786" spans="4:4">
      <c r="D73786"/>
    </row>
    <row r="73787" spans="4:4">
      <c r="D73787"/>
    </row>
    <row r="73788" spans="4:4">
      <c r="D73788"/>
    </row>
    <row r="73789" spans="4:4">
      <c r="D73789"/>
    </row>
    <row r="73790" spans="4:4">
      <c r="D73790"/>
    </row>
    <row r="73791" spans="4:4">
      <c r="D73791"/>
    </row>
    <row r="73792" spans="4:4">
      <c r="D73792"/>
    </row>
    <row r="73793" spans="4:4">
      <c r="D73793"/>
    </row>
    <row r="73794" spans="4:4">
      <c r="D73794"/>
    </row>
    <row r="73795" spans="4:4">
      <c r="D73795"/>
    </row>
    <row r="73796" spans="4:4">
      <c r="D73796"/>
    </row>
    <row r="73797" spans="4:4">
      <c r="D73797"/>
    </row>
    <row r="73798" spans="4:4">
      <c r="D73798"/>
    </row>
    <row r="73799" spans="4:4">
      <c r="D73799"/>
    </row>
    <row r="73800" spans="4:4">
      <c r="D73800"/>
    </row>
    <row r="73801" spans="4:4">
      <c r="D73801"/>
    </row>
    <row r="73802" spans="4:4">
      <c r="D73802"/>
    </row>
    <row r="73803" spans="4:4">
      <c r="D73803"/>
    </row>
    <row r="73804" spans="4:4">
      <c r="D73804"/>
    </row>
    <row r="73805" spans="4:4">
      <c r="D73805"/>
    </row>
    <row r="73806" spans="4:4">
      <c r="D73806"/>
    </row>
    <row r="73807" spans="4:4">
      <c r="D73807"/>
    </row>
    <row r="73808" spans="4:4">
      <c r="D73808"/>
    </row>
    <row r="73809" spans="4:4">
      <c r="D73809"/>
    </row>
    <row r="73810" spans="4:4">
      <c r="D73810"/>
    </row>
    <row r="73811" spans="4:4">
      <c r="D73811"/>
    </row>
    <row r="73812" spans="4:4">
      <c r="D73812"/>
    </row>
    <row r="73813" spans="4:4">
      <c r="D73813"/>
    </row>
    <row r="73814" spans="4:4">
      <c r="D73814"/>
    </row>
    <row r="73815" spans="4:4">
      <c r="D73815"/>
    </row>
    <row r="73816" spans="4:4">
      <c r="D73816"/>
    </row>
    <row r="73817" spans="4:4">
      <c r="D73817"/>
    </row>
    <row r="73818" spans="4:4">
      <c r="D73818"/>
    </row>
    <row r="73819" spans="4:4">
      <c r="D73819"/>
    </row>
    <row r="73820" spans="4:4">
      <c r="D73820"/>
    </row>
    <row r="73821" spans="4:4">
      <c r="D73821"/>
    </row>
    <row r="73822" spans="4:4">
      <c r="D73822"/>
    </row>
    <row r="73823" spans="4:4">
      <c r="D73823"/>
    </row>
    <row r="73824" spans="4:4">
      <c r="D73824"/>
    </row>
    <row r="73825" spans="4:4">
      <c r="D73825"/>
    </row>
    <row r="73826" spans="4:4">
      <c r="D73826"/>
    </row>
    <row r="73827" spans="4:4">
      <c r="D73827"/>
    </row>
    <row r="73828" spans="4:4">
      <c r="D73828"/>
    </row>
    <row r="73829" spans="4:4">
      <c r="D73829"/>
    </row>
    <row r="73830" spans="4:4">
      <c r="D73830"/>
    </row>
    <row r="73831" spans="4:4">
      <c r="D73831"/>
    </row>
    <row r="73832" spans="4:4">
      <c r="D73832"/>
    </row>
    <row r="73833" spans="4:4">
      <c r="D73833"/>
    </row>
    <row r="73834" spans="4:4">
      <c r="D73834"/>
    </row>
    <row r="73835" spans="4:4">
      <c r="D73835"/>
    </row>
    <row r="73836" spans="4:4">
      <c r="D73836"/>
    </row>
    <row r="73837" spans="4:4">
      <c r="D73837"/>
    </row>
    <row r="73838" spans="4:4">
      <c r="D73838"/>
    </row>
    <row r="73839" spans="4:4">
      <c r="D73839"/>
    </row>
    <row r="73840" spans="4:4">
      <c r="D73840"/>
    </row>
    <row r="73841" spans="4:4">
      <c r="D73841"/>
    </row>
    <row r="73842" spans="4:4">
      <c r="D73842"/>
    </row>
    <row r="73843" spans="4:4">
      <c r="D73843"/>
    </row>
    <row r="73844" spans="4:4">
      <c r="D73844"/>
    </row>
    <row r="73845" spans="4:4">
      <c r="D73845"/>
    </row>
    <row r="73846" spans="4:4">
      <c r="D73846"/>
    </row>
    <row r="73847" spans="4:4">
      <c r="D73847"/>
    </row>
    <row r="73848" spans="4:4">
      <c r="D73848"/>
    </row>
    <row r="73849" spans="4:4">
      <c r="D73849"/>
    </row>
    <row r="73850" spans="4:4">
      <c r="D73850"/>
    </row>
    <row r="73851" spans="4:4">
      <c r="D73851"/>
    </row>
    <row r="73852" spans="4:4">
      <c r="D73852"/>
    </row>
    <row r="73853" spans="4:4">
      <c r="D73853"/>
    </row>
    <row r="73854" spans="4:4">
      <c r="D73854"/>
    </row>
    <row r="73855" spans="4:4">
      <c r="D73855"/>
    </row>
    <row r="73856" spans="4:4">
      <c r="D73856"/>
    </row>
    <row r="73857" spans="4:4">
      <c r="D73857"/>
    </row>
    <row r="73858" spans="4:4">
      <c r="D73858"/>
    </row>
    <row r="73859" spans="4:4">
      <c r="D73859"/>
    </row>
    <row r="73860" spans="4:4">
      <c r="D73860"/>
    </row>
    <row r="73861" spans="4:4">
      <c r="D73861"/>
    </row>
    <row r="73862" spans="4:4">
      <c r="D73862"/>
    </row>
    <row r="73863" spans="4:4">
      <c r="D73863"/>
    </row>
    <row r="73864" spans="4:4">
      <c r="D73864"/>
    </row>
    <row r="73865" spans="4:4">
      <c r="D73865"/>
    </row>
    <row r="73866" spans="4:4">
      <c r="D73866"/>
    </row>
    <row r="73867" spans="4:4">
      <c r="D73867"/>
    </row>
    <row r="73868" spans="4:4">
      <c r="D73868"/>
    </row>
    <row r="73869" spans="4:4">
      <c r="D73869"/>
    </row>
    <row r="73870" spans="4:4">
      <c r="D73870"/>
    </row>
    <row r="73871" spans="4:4">
      <c r="D73871"/>
    </row>
    <row r="73872" spans="4:4">
      <c r="D73872"/>
    </row>
    <row r="73873" spans="4:4">
      <c r="D73873"/>
    </row>
    <row r="73874" spans="4:4">
      <c r="D73874"/>
    </row>
    <row r="73875" spans="4:4">
      <c r="D73875"/>
    </row>
    <row r="73876" spans="4:4">
      <c r="D73876"/>
    </row>
    <row r="73877" spans="4:4">
      <c r="D73877"/>
    </row>
    <row r="73878" spans="4:4">
      <c r="D73878"/>
    </row>
    <row r="73879" spans="4:4">
      <c r="D73879"/>
    </row>
    <row r="73880" spans="4:4">
      <c r="D73880"/>
    </row>
    <row r="73881" spans="4:4">
      <c r="D73881"/>
    </row>
    <row r="73882" spans="4:4">
      <c r="D73882"/>
    </row>
    <row r="73883" spans="4:4">
      <c r="D73883"/>
    </row>
    <row r="73884" spans="4:4">
      <c r="D73884"/>
    </row>
    <row r="73885" spans="4:4">
      <c r="D73885"/>
    </row>
    <row r="73886" spans="4:4">
      <c r="D73886"/>
    </row>
    <row r="73887" spans="4:4">
      <c r="D73887"/>
    </row>
    <row r="73888" spans="4:4">
      <c r="D73888"/>
    </row>
    <row r="73889" spans="4:4">
      <c r="D73889"/>
    </row>
    <row r="73890" spans="4:4">
      <c r="D73890"/>
    </row>
    <row r="73891" spans="4:4">
      <c r="D73891"/>
    </row>
    <row r="73892" spans="4:4">
      <c r="D73892"/>
    </row>
    <row r="73893" spans="4:4">
      <c r="D73893"/>
    </row>
    <row r="73894" spans="4:4">
      <c r="D73894"/>
    </row>
    <row r="73895" spans="4:4">
      <c r="D73895"/>
    </row>
    <row r="73896" spans="4:4">
      <c r="D73896"/>
    </row>
    <row r="73897" spans="4:4">
      <c r="D73897"/>
    </row>
    <row r="73898" spans="4:4">
      <c r="D73898"/>
    </row>
    <row r="73899" spans="4:4">
      <c r="D73899"/>
    </row>
    <row r="73900" spans="4:4">
      <c r="D73900"/>
    </row>
    <row r="73901" spans="4:4">
      <c r="D73901"/>
    </row>
    <row r="73902" spans="4:4">
      <c r="D73902"/>
    </row>
    <row r="73903" spans="4:4">
      <c r="D73903"/>
    </row>
    <row r="73904" spans="4:4">
      <c r="D73904"/>
    </row>
    <row r="73905" spans="4:4">
      <c r="D73905"/>
    </row>
    <row r="73906" spans="4:4">
      <c r="D73906"/>
    </row>
    <row r="73907" spans="4:4">
      <c r="D73907"/>
    </row>
    <row r="73908" spans="4:4">
      <c r="D73908"/>
    </row>
    <row r="73909" spans="4:4">
      <c r="D73909"/>
    </row>
    <row r="73910" spans="4:4">
      <c r="D73910"/>
    </row>
    <row r="73911" spans="4:4">
      <c r="D73911"/>
    </row>
    <row r="73912" spans="4:4">
      <c r="D73912"/>
    </row>
    <row r="73913" spans="4:4">
      <c r="D73913"/>
    </row>
    <row r="73914" spans="4:4">
      <c r="D73914"/>
    </row>
    <row r="73915" spans="4:4">
      <c r="D73915"/>
    </row>
    <row r="73916" spans="4:4">
      <c r="D73916"/>
    </row>
    <row r="73917" spans="4:4">
      <c r="D73917"/>
    </row>
    <row r="73918" spans="4:4">
      <c r="D73918"/>
    </row>
    <row r="73919" spans="4:4">
      <c r="D73919"/>
    </row>
    <row r="73920" spans="4:4">
      <c r="D73920"/>
    </row>
    <row r="73921" spans="4:4">
      <c r="D73921"/>
    </row>
    <row r="73922" spans="4:4">
      <c r="D73922"/>
    </row>
    <row r="73923" spans="4:4">
      <c r="D73923"/>
    </row>
    <row r="73924" spans="4:4">
      <c r="D73924"/>
    </row>
    <row r="73925" spans="4:4">
      <c r="D73925"/>
    </row>
    <row r="73926" spans="4:4">
      <c r="D73926"/>
    </row>
    <row r="73927" spans="4:4">
      <c r="D73927"/>
    </row>
    <row r="73928" spans="4:4">
      <c r="D73928"/>
    </row>
    <row r="73929" spans="4:4">
      <c r="D73929"/>
    </row>
    <row r="73930" spans="4:4">
      <c r="D73930"/>
    </row>
    <row r="73931" spans="4:4">
      <c r="D73931"/>
    </row>
    <row r="73932" spans="4:4">
      <c r="D73932"/>
    </row>
    <row r="73933" spans="4:4">
      <c r="D73933"/>
    </row>
    <row r="73934" spans="4:4">
      <c r="D73934"/>
    </row>
    <row r="73935" spans="4:4">
      <c r="D73935"/>
    </row>
    <row r="73936" spans="4:4">
      <c r="D73936"/>
    </row>
    <row r="73937" spans="4:4">
      <c r="D73937"/>
    </row>
    <row r="73938" spans="4:4">
      <c r="D73938"/>
    </row>
    <row r="73939" spans="4:4">
      <c r="D73939"/>
    </row>
    <row r="73940" spans="4:4">
      <c r="D73940"/>
    </row>
    <row r="73941" spans="4:4">
      <c r="D73941"/>
    </row>
    <row r="73942" spans="4:4">
      <c r="D73942"/>
    </row>
    <row r="73943" spans="4:4">
      <c r="D73943"/>
    </row>
    <row r="73944" spans="4:4">
      <c r="D73944"/>
    </row>
    <row r="73945" spans="4:4">
      <c r="D73945"/>
    </row>
    <row r="73946" spans="4:4">
      <c r="D73946"/>
    </row>
    <row r="73947" spans="4:4">
      <c r="D73947"/>
    </row>
    <row r="73948" spans="4:4">
      <c r="D73948"/>
    </row>
    <row r="73949" spans="4:4">
      <c r="D73949"/>
    </row>
    <row r="73950" spans="4:4">
      <c r="D73950"/>
    </row>
    <row r="73951" spans="4:4">
      <c r="D73951"/>
    </row>
    <row r="73952" spans="4:4">
      <c r="D73952"/>
    </row>
    <row r="73953" spans="4:4">
      <c r="D73953"/>
    </row>
    <row r="73954" spans="4:4">
      <c r="D73954"/>
    </row>
    <row r="73955" spans="4:4">
      <c r="D73955"/>
    </row>
    <row r="73956" spans="4:4">
      <c r="D73956"/>
    </row>
    <row r="73957" spans="4:4">
      <c r="D73957"/>
    </row>
    <row r="73958" spans="4:4">
      <c r="D73958"/>
    </row>
    <row r="73959" spans="4:4">
      <c r="D73959"/>
    </row>
    <row r="73960" spans="4:4">
      <c r="D73960"/>
    </row>
    <row r="73961" spans="4:4">
      <c r="D73961"/>
    </row>
    <row r="73962" spans="4:4">
      <c r="D73962"/>
    </row>
    <row r="73963" spans="4:4">
      <c r="D73963"/>
    </row>
    <row r="73964" spans="4:4">
      <c r="D73964"/>
    </row>
    <row r="73965" spans="4:4">
      <c r="D73965"/>
    </row>
    <row r="73966" spans="4:4">
      <c r="D73966"/>
    </row>
    <row r="73967" spans="4:4">
      <c r="D73967"/>
    </row>
    <row r="73968" spans="4:4">
      <c r="D73968"/>
    </row>
    <row r="73969" spans="4:4">
      <c r="D73969"/>
    </row>
    <row r="73970" spans="4:4">
      <c r="D73970"/>
    </row>
    <row r="73971" spans="4:4">
      <c r="D73971"/>
    </row>
    <row r="73972" spans="4:4">
      <c r="D73972"/>
    </row>
    <row r="73973" spans="4:4">
      <c r="D73973"/>
    </row>
    <row r="73974" spans="4:4">
      <c r="D73974"/>
    </row>
    <row r="73975" spans="4:4">
      <c r="D73975"/>
    </row>
    <row r="73976" spans="4:4">
      <c r="D73976"/>
    </row>
    <row r="73977" spans="4:4">
      <c r="D73977"/>
    </row>
    <row r="73978" spans="4:4">
      <c r="D73978"/>
    </row>
    <row r="73979" spans="4:4">
      <c r="D73979"/>
    </row>
    <row r="73980" spans="4:4">
      <c r="D73980"/>
    </row>
    <row r="73981" spans="4:4">
      <c r="D73981"/>
    </row>
    <row r="73982" spans="4:4">
      <c r="D73982"/>
    </row>
    <row r="73983" spans="4:4">
      <c r="D73983"/>
    </row>
    <row r="73984" spans="4:4">
      <c r="D73984"/>
    </row>
    <row r="73985" spans="4:4">
      <c r="D73985"/>
    </row>
    <row r="73986" spans="4:4">
      <c r="D73986"/>
    </row>
    <row r="73987" spans="4:4">
      <c r="D73987"/>
    </row>
    <row r="73988" spans="4:4">
      <c r="D73988"/>
    </row>
    <row r="73989" spans="4:4">
      <c r="D73989"/>
    </row>
    <row r="73990" spans="4:4">
      <c r="D73990"/>
    </row>
    <row r="73991" spans="4:4">
      <c r="D73991"/>
    </row>
    <row r="73992" spans="4:4">
      <c r="D73992"/>
    </row>
    <row r="73993" spans="4:4">
      <c r="D73993"/>
    </row>
    <row r="73994" spans="4:4">
      <c r="D73994"/>
    </row>
    <row r="73995" spans="4:4">
      <c r="D73995"/>
    </row>
    <row r="73996" spans="4:4">
      <c r="D73996"/>
    </row>
    <row r="73997" spans="4:4">
      <c r="D73997"/>
    </row>
    <row r="73998" spans="4:4">
      <c r="D73998"/>
    </row>
    <row r="73999" spans="4:4">
      <c r="D73999"/>
    </row>
    <row r="74000" spans="4:4">
      <c r="D74000"/>
    </row>
    <row r="74001" spans="4:4">
      <c r="D74001"/>
    </row>
    <row r="74002" spans="4:4">
      <c r="D74002"/>
    </row>
    <row r="74003" spans="4:4">
      <c r="D74003"/>
    </row>
    <row r="74004" spans="4:4">
      <c r="D74004"/>
    </row>
    <row r="74005" spans="4:4">
      <c r="D74005"/>
    </row>
    <row r="74006" spans="4:4">
      <c r="D74006"/>
    </row>
    <row r="74007" spans="4:4">
      <c r="D74007"/>
    </row>
    <row r="74008" spans="4:4">
      <c r="D74008"/>
    </row>
    <row r="74009" spans="4:4">
      <c r="D74009"/>
    </row>
    <row r="74010" spans="4:4">
      <c r="D74010"/>
    </row>
    <row r="74011" spans="4:4">
      <c r="D74011"/>
    </row>
    <row r="74012" spans="4:4">
      <c r="D74012"/>
    </row>
    <row r="74013" spans="4:4">
      <c r="D74013"/>
    </row>
    <row r="74014" spans="4:4">
      <c r="D74014"/>
    </row>
    <row r="74015" spans="4:4">
      <c r="D74015"/>
    </row>
    <row r="74016" spans="4:4">
      <c r="D74016"/>
    </row>
    <row r="74017" spans="4:4">
      <c r="D74017"/>
    </row>
    <row r="74018" spans="4:4">
      <c r="D74018"/>
    </row>
    <row r="74019" spans="4:4">
      <c r="D74019"/>
    </row>
    <row r="74020" spans="4:4">
      <c r="D74020"/>
    </row>
    <row r="74021" spans="4:4">
      <c r="D74021"/>
    </row>
    <row r="74022" spans="4:4">
      <c r="D74022"/>
    </row>
    <row r="74023" spans="4:4">
      <c r="D74023"/>
    </row>
    <row r="74024" spans="4:4">
      <c r="D74024"/>
    </row>
    <row r="74025" spans="4:4">
      <c r="D74025"/>
    </row>
    <row r="74026" spans="4:4">
      <c r="D74026"/>
    </row>
    <row r="74027" spans="4:4">
      <c r="D74027"/>
    </row>
    <row r="74028" spans="4:4">
      <c r="D74028"/>
    </row>
    <row r="74029" spans="4:4">
      <c r="D74029"/>
    </row>
    <row r="74030" spans="4:4">
      <c r="D74030"/>
    </row>
    <row r="74031" spans="4:4">
      <c r="D74031"/>
    </row>
    <row r="74032" spans="4:4">
      <c r="D74032"/>
    </row>
    <row r="74033" spans="4:4">
      <c r="D74033"/>
    </row>
    <row r="74034" spans="4:4">
      <c r="D74034"/>
    </row>
    <row r="74035" spans="4:4">
      <c r="D74035"/>
    </row>
    <row r="74036" spans="4:4">
      <c r="D74036"/>
    </row>
    <row r="74037" spans="4:4">
      <c r="D74037"/>
    </row>
    <row r="74038" spans="4:4">
      <c r="D74038"/>
    </row>
    <row r="74039" spans="4:4">
      <c r="D74039"/>
    </row>
    <row r="74040" spans="4:4">
      <c r="D74040"/>
    </row>
    <row r="74041" spans="4:4">
      <c r="D74041"/>
    </row>
    <row r="74042" spans="4:4">
      <c r="D74042"/>
    </row>
    <row r="74043" spans="4:4">
      <c r="D74043"/>
    </row>
    <row r="74044" spans="4:4">
      <c r="D74044"/>
    </row>
    <row r="74045" spans="4:4">
      <c r="D74045"/>
    </row>
    <row r="74046" spans="4:4">
      <c r="D74046"/>
    </row>
    <row r="74047" spans="4:4">
      <c r="D74047"/>
    </row>
    <row r="74048" spans="4:4">
      <c r="D74048"/>
    </row>
    <row r="74049" spans="4:4">
      <c r="D74049"/>
    </row>
    <row r="74050" spans="4:4">
      <c r="D74050"/>
    </row>
    <row r="74051" spans="4:4">
      <c r="D74051"/>
    </row>
    <row r="74052" spans="4:4">
      <c r="D74052"/>
    </row>
    <row r="74053" spans="4:4">
      <c r="D74053"/>
    </row>
    <row r="74054" spans="4:4">
      <c r="D74054"/>
    </row>
    <row r="74055" spans="4:4">
      <c r="D74055"/>
    </row>
    <row r="74056" spans="4:4">
      <c r="D74056"/>
    </row>
    <row r="74057" spans="4:4">
      <c r="D74057"/>
    </row>
    <row r="74058" spans="4:4">
      <c r="D74058"/>
    </row>
    <row r="74059" spans="4:4">
      <c r="D74059"/>
    </row>
    <row r="74060" spans="4:4">
      <c r="D74060"/>
    </row>
    <row r="74061" spans="4:4">
      <c r="D74061"/>
    </row>
    <row r="74062" spans="4:4">
      <c r="D74062"/>
    </row>
    <row r="74063" spans="4:4">
      <c r="D74063"/>
    </row>
    <row r="74064" spans="4:4">
      <c r="D74064"/>
    </row>
    <row r="74065" spans="4:4">
      <c r="D74065"/>
    </row>
    <row r="74066" spans="4:4">
      <c r="D74066"/>
    </row>
    <row r="74067" spans="4:4">
      <c r="D74067"/>
    </row>
    <row r="74068" spans="4:4">
      <c r="D74068"/>
    </row>
    <row r="74069" spans="4:4">
      <c r="D74069"/>
    </row>
    <row r="74070" spans="4:4">
      <c r="D74070"/>
    </row>
    <row r="74071" spans="4:4">
      <c r="D74071"/>
    </row>
    <row r="74072" spans="4:4">
      <c r="D74072"/>
    </row>
    <row r="74073" spans="4:4">
      <c r="D74073"/>
    </row>
    <row r="74074" spans="4:4">
      <c r="D74074"/>
    </row>
    <row r="74075" spans="4:4">
      <c r="D74075"/>
    </row>
    <row r="74076" spans="4:4">
      <c r="D74076"/>
    </row>
    <row r="74077" spans="4:4">
      <c r="D74077"/>
    </row>
    <row r="74078" spans="4:4">
      <c r="D74078"/>
    </row>
    <row r="74079" spans="4:4">
      <c r="D74079"/>
    </row>
    <row r="74080" spans="4:4">
      <c r="D74080"/>
    </row>
    <row r="74081" spans="4:4">
      <c r="D74081"/>
    </row>
    <row r="74082" spans="4:4">
      <c r="D74082"/>
    </row>
    <row r="74083" spans="4:4">
      <c r="D74083"/>
    </row>
    <row r="74084" spans="4:4">
      <c r="D74084"/>
    </row>
    <row r="74085" spans="4:4">
      <c r="D74085"/>
    </row>
    <row r="74086" spans="4:4">
      <c r="D74086"/>
    </row>
    <row r="74087" spans="4:4">
      <c r="D74087"/>
    </row>
    <row r="74088" spans="4:4">
      <c r="D74088"/>
    </row>
    <row r="74089" spans="4:4">
      <c r="D74089"/>
    </row>
    <row r="74090" spans="4:4">
      <c r="D74090"/>
    </row>
    <row r="74091" spans="4:4">
      <c r="D74091"/>
    </row>
    <row r="74092" spans="4:4">
      <c r="D74092"/>
    </row>
    <row r="74093" spans="4:4">
      <c r="D74093"/>
    </row>
    <row r="74094" spans="4:4">
      <c r="D74094"/>
    </row>
    <row r="74095" spans="4:4">
      <c r="D74095"/>
    </row>
    <row r="74096" spans="4:4">
      <c r="D74096"/>
    </row>
    <row r="74097" spans="4:4">
      <c r="D74097"/>
    </row>
    <row r="74098" spans="4:4">
      <c r="D74098"/>
    </row>
    <row r="74099" spans="4:4">
      <c r="D74099"/>
    </row>
    <row r="74100" spans="4:4">
      <c r="D74100"/>
    </row>
    <row r="74101" spans="4:4">
      <c r="D74101"/>
    </row>
    <row r="74102" spans="4:4">
      <c r="D74102"/>
    </row>
    <row r="74103" spans="4:4">
      <c r="D74103"/>
    </row>
    <row r="74104" spans="4:4">
      <c r="D74104"/>
    </row>
    <row r="74105" spans="4:4">
      <c r="D74105"/>
    </row>
    <row r="74106" spans="4:4">
      <c r="D74106"/>
    </row>
    <row r="74107" spans="4:4">
      <c r="D74107"/>
    </row>
    <row r="74108" spans="4:4">
      <c r="D74108"/>
    </row>
    <row r="74109" spans="4:4">
      <c r="D74109"/>
    </row>
    <row r="74110" spans="4:4">
      <c r="D74110"/>
    </row>
    <row r="74111" spans="4:4">
      <c r="D74111"/>
    </row>
    <row r="74112" spans="4:4">
      <c r="D74112"/>
    </row>
    <row r="74113" spans="4:4">
      <c r="D74113"/>
    </row>
    <row r="74114" spans="4:4">
      <c r="D74114"/>
    </row>
    <row r="74115" spans="4:4">
      <c r="D74115"/>
    </row>
    <row r="74116" spans="4:4">
      <c r="D74116"/>
    </row>
    <row r="74117" spans="4:4">
      <c r="D74117"/>
    </row>
    <row r="74118" spans="4:4">
      <c r="D74118"/>
    </row>
    <row r="74119" spans="4:4">
      <c r="D74119"/>
    </row>
    <row r="74120" spans="4:4">
      <c r="D74120"/>
    </row>
    <row r="74121" spans="4:4">
      <c r="D74121"/>
    </row>
    <row r="74122" spans="4:4">
      <c r="D74122"/>
    </row>
    <row r="74123" spans="4:4">
      <c r="D74123"/>
    </row>
    <row r="74124" spans="4:4">
      <c r="D74124"/>
    </row>
    <row r="74125" spans="4:4">
      <c r="D74125"/>
    </row>
    <row r="74126" spans="4:4">
      <c r="D74126"/>
    </row>
    <row r="74127" spans="4:4">
      <c r="D74127"/>
    </row>
    <row r="74128" spans="4:4">
      <c r="D74128"/>
    </row>
    <row r="74129" spans="4:4">
      <c r="D74129"/>
    </row>
    <row r="74130" spans="4:4">
      <c r="D74130"/>
    </row>
    <row r="74131" spans="4:4">
      <c r="D74131"/>
    </row>
    <row r="74132" spans="4:4">
      <c r="D74132"/>
    </row>
    <row r="74133" spans="4:4">
      <c r="D74133"/>
    </row>
    <row r="74134" spans="4:4">
      <c r="D74134"/>
    </row>
    <row r="74135" spans="4:4">
      <c r="D74135"/>
    </row>
    <row r="74136" spans="4:4">
      <c r="D74136"/>
    </row>
    <row r="74137" spans="4:4">
      <c r="D74137"/>
    </row>
    <row r="74138" spans="4:4">
      <c r="D74138"/>
    </row>
    <row r="74139" spans="4:4">
      <c r="D74139"/>
    </row>
    <row r="74140" spans="4:4">
      <c r="D74140"/>
    </row>
    <row r="74141" spans="4:4">
      <c r="D74141"/>
    </row>
    <row r="74142" spans="4:4">
      <c r="D74142"/>
    </row>
    <row r="74143" spans="4:4">
      <c r="D74143"/>
    </row>
    <row r="74144" spans="4:4">
      <c r="D74144"/>
    </row>
    <row r="74145" spans="4:4">
      <c r="D74145"/>
    </row>
    <row r="74146" spans="4:4">
      <c r="D74146"/>
    </row>
    <row r="74147" spans="4:4">
      <c r="D74147"/>
    </row>
    <row r="74148" spans="4:4">
      <c r="D74148"/>
    </row>
    <row r="74149" spans="4:4">
      <c r="D74149"/>
    </row>
    <row r="74150" spans="4:4">
      <c r="D74150"/>
    </row>
    <row r="74151" spans="4:4">
      <c r="D74151"/>
    </row>
    <row r="74152" spans="4:4">
      <c r="D74152"/>
    </row>
    <row r="74153" spans="4:4">
      <c r="D74153"/>
    </row>
    <row r="74154" spans="4:4">
      <c r="D74154"/>
    </row>
    <row r="74155" spans="4:4">
      <c r="D74155"/>
    </row>
    <row r="74156" spans="4:4">
      <c r="D74156"/>
    </row>
    <row r="74157" spans="4:4">
      <c r="D74157"/>
    </row>
    <row r="74158" spans="4:4">
      <c r="D74158"/>
    </row>
    <row r="74159" spans="4:4">
      <c r="D74159"/>
    </row>
    <row r="74160" spans="4:4">
      <c r="D74160"/>
    </row>
    <row r="74161" spans="4:4">
      <c r="D74161"/>
    </row>
    <row r="74162" spans="4:4">
      <c r="D74162"/>
    </row>
    <row r="74163" spans="4:4">
      <c r="D74163"/>
    </row>
    <row r="74164" spans="4:4">
      <c r="D74164"/>
    </row>
    <row r="74165" spans="4:4">
      <c r="D74165"/>
    </row>
    <row r="74166" spans="4:4">
      <c r="D74166"/>
    </row>
    <row r="74167" spans="4:4">
      <c r="D74167"/>
    </row>
    <row r="74168" spans="4:4">
      <c r="D74168"/>
    </row>
    <row r="74169" spans="4:4">
      <c r="D74169"/>
    </row>
    <row r="74170" spans="4:4">
      <c r="D74170"/>
    </row>
    <row r="74171" spans="4:4">
      <c r="D74171"/>
    </row>
    <row r="74172" spans="4:4">
      <c r="D74172"/>
    </row>
    <row r="74173" spans="4:4">
      <c r="D74173"/>
    </row>
    <row r="74174" spans="4:4">
      <c r="D74174"/>
    </row>
    <row r="74175" spans="4:4">
      <c r="D74175"/>
    </row>
    <row r="74176" spans="4:4">
      <c r="D74176"/>
    </row>
    <row r="74177" spans="4:4">
      <c r="D74177"/>
    </row>
    <row r="74178" spans="4:4">
      <c r="D74178"/>
    </row>
    <row r="74179" spans="4:4">
      <c r="D74179"/>
    </row>
    <row r="74180" spans="4:4">
      <c r="D74180"/>
    </row>
    <row r="74181" spans="4:4">
      <c r="D74181"/>
    </row>
    <row r="74182" spans="4:4">
      <c r="D74182"/>
    </row>
    <row r="74183" spans="4:4">
      <c r="D74183"/>
    </row>
    <row r="74184" spans="4:4">
      <c r="D74184"/>
    </row>
    <row r="74185" spans="4:4">
      <c r="D74185"/>
    </row>
    <row r="74186" spans="4:4">
      <c r="D74186"/>
    </row>
    <row r="74187" spans="4:4">
      <c r="D74187"/>
    </row>
    <row r="74188" spans="4:4">
      <c r="D74188"/>
    </row>
    <row r="74189" spans="4:4">
      <c r="D74189"/>
    </row>
    <row r="74190" spans="4:4">
      <c r="D74190"/>
    </row>
    <row r="74191" spans="4:4">
      <c r="D74191"/>
    </row>
    <row r="74192" spans="4:4">
      <c r="D74192"/>
    </row>
    <row r="74193" spans="4:4">
      <c r="D74193"/>
    </row>
    <row r="74194" spans="4:4">
      <c r="D74194"/>
    </row>
    <row r="74195" spans="4:4">
      <c r="D74195"/>
    </row>
    <row r="74196" spans="4:4">
      <c r="D74196"/>
    </row>
    <row r="74197" spans="4:4">
      <c r="D74197"/>
    </row>
    <row r="74198" spans="4:4">
      <c r="D74198"/>
    </row>
    <row r="74199" spans="4:4">
      <c r="D74199"/>
    </row>
    <row r="74200" spans="4:4">
      <c r="D74200"/>
    </row>
    <row r="74201" spans="4:4">
      <c r="D74201"/>
    </row>
    <row r="74202" spans="4:4">
      <c r="D74202"/>
    </row>
    <row r="74203" spans="4:4">
      <c r="D74203"/>
    </row>
    <row r="74204" spans="4:4">
      <c r="D74204"/>
    </row>
    <row r="74205" spans="4:4">
      <c r="D74205"/>
    </row>
    <row r="74206" spans="4:4">
      <c r="D74206"/>
    </row>
    <row r="74207" spans="4:4">
      <c r="D74207"/>
    </row>
    <row r="74208" spans="4:4">
      <c r="D74208"/>
    </row>
    <row r="74209" spans="4:4">
      <c r="D74209"/>
    </row>
    <row r="74210" spans="4:4">
      <c r="D74210"/>
    </row>
    <row r="74211" spans="4:4">
      <c r="D74211"/>
    </row>
    <row r="74212" spans="4:4">
      <c r="D74212"/>
    </row>
    <row r="74213" spans="4:4">
      <c r="D74213"/>
    </row>
    <row r="74214" spans="4:4">
      <c r="D74214"/>
    </row>
    <row r="74215" spans="4:4">
      <c r="D74215"/>
    </row>
    <row r="74216" spans="4:4">
      <c r="D74216"/>
    </row>
    <row r="74217" spans="4:4">
      <c r="D74217"/>
    </row>
    <row r="74218" spans="4:4">
      <c r="D74218"/>
    </row>
    <row r="74219" spans="4:4">
      <c r="D74219"/>
    </row>
    <row r="74220" spans="4:4">
      <c r="D74220"/>
    </row>
    <row r="74221" spans="4:4">
      <c r="D74221"/>
    </row>
    <row r="74222" spans="4:4">
      <c r="D74222"/>
    </row>
    <row r="74223" spans="4:4">
      <c r="D74223"/>
    </row>
    <row r="74224" spans="4:4">
      <c r="D74224"/>
    </row>
    <row r="74225" spans="4:4">
      <c r="D74225"/>
    </row>
    <row r="74226" spans="4:4">
      <c r="D74226"/>
    </row>
    <row r="74227" spans="4:4">
      <c r="D74227"/>
    </row>
    <row r="74228" spans="4:4">
      <c r="D74228"/>
    </row>
    <row r="74229" spans="4:4">
      <c r="D74229"/>
    </row>
    <row r="74230" spans="4:4">
      <c r="D74230"/>
    </row>
    <row r="74231" spans="4:4">
      <c r="D74231"/>
    </row>
    <row r="74232" spans="4:4">
      <c r="D74232"/>
    </row>
    <row r="74233" spans="4:4">
      <c r="D74233"/>
    </row>
    <row r="74234" spans="4:4">
      <c r="D74234"/>
    </row>
    <row r="74235" spans="4:4">
      <c r="D74235"/>
    </row>
    <row r="74236" spans="4:4">
      <c r="D74236"/>
    </row>
    <row r="74237" spans="4:4">
      <c r="D74237"/>
    </row>
    <row r="74238" spans="4:4">
      <c r="D74238"/>
    </row>
    <row r="74239" spans="4:4">
      <c r="D74239"/>
    </row>
    <row r="74240" spans="4:4">
      <c r="D74240"/>
    </row>
    <row r="74241" spans="4:4">
      <c r="D74241"/>
    </row>
    <row r="74242" spans="4:4">
      <c r="D74242"/>
    </row>
    <row r="74243" spans="4:4">
      <c r="D74243"/>
    </row>
    <row r="74244" spans="4:4">
      <c r="D74244"/>
    </row>
    <row r="74245" spans="4:4">
      <c r="D74245"/>
    </row>
    <row r="74246" spans="4:4">
      <c r="D74246"/>
    </row>
    <row r="74247" spans="4:4">
      <c r="D74247"/>
    </row>
    <row r="74248" spans="4:4">
      <c r="D74248"/>
    </row>
    <row r="74249" spans="4:4">
      <c r="D74249"/>
    </row>
    <row r="74250" spans="4:4">
      <c r="D74250"/>
    </row>
    <row r="74251" spans="4:4">
      <c r="D74251"/>
    </row>
    <row r="74252" spans="4:4">
      <c r="D74252"/>
    </row>
    <row r="74253" spans="4:4">
      <c r="D74253"/>
    </row>
    <row r="74254" spans="4:4">
      <c r="D74254"/>
    </row>
    <row r="74255" spans="4:4">
      <c r="D74255"/>
    </row>
    <row r="74256" spans="4:4">
      <c r="D74256"/>
    </row>
    <row r="74257" spans="4:4">
      <c r="D74257"/>
    </row>
    <row r="74258" spans="4:4">
      <c r="D74258"/>
    </row>
    <row r="74259" spans="4:4">
      <c r="D74259"/>
    </row>
    <row r="74260" spans="4:4">
      <c r="D74260"/>
    </row>
    <row r="74261" spans="4:4">
      <c r="D74261"/>
    </row>
    <row r="74262" spans="4:4">
      <c r="D74262"/>
    </row>
    <row r="74263" spans="4:4">
      <c r="D74263"/>
    </row>
    <row r="74264" spans="4:4">
      <c r="D74264"/>
    </row>
    <row r="74265" spans="4:4">
      <c r="D74265"/>
    </row>
    <row r="74266" spans="4:4">
      <c r="D74266"/>
    </row>
    <row r="74267" spans="4:4">
      <c r="D74267"/>
    </row>
    <row r="74268" spans="4:4">
      <c r="D74268"/>
    </row>
    <row r="74269" spans="4:4">
      <c r="D74269"/>
    </row>
    <row r="74270" spans="4:4">
      <c r="D74270"/>
    </row>
    <row r="74271" spans="4:4">
      <c r="D74271"/>
    </row>
    <row r="74272" spans="4:4">
      <c r="D74272"/>
    </row>
    <row r="74273" spans="4:4">
      <c r="D74273"/>
    </row>
    <row r="74274" spans="4:4">
      <c r="D74274"/>
    </row>
    <row r="74275" spans="4:4">
      <c r="D74275"/>
    </row>
    <row r="74276" spans="4:4">
      <c r="D74276"/>
    </row>
    <row r="74277" spans="4:4">
      <c r="D74277"/>
    </row>
    <row r="74278" spans="4:4">
      <c r="D74278"/>
    </row>
    <row r="74279" spans="4:4">
      <c r="D74279"/>
    </row>
    <row r="74280" spans="4:4">
      <c r="D74280"/>
    </row>
    <row r="74281" spans="4:4">
      <c r="D74281"/>
    </row>
    <row r="74282" spans="4:4">
      <c r="D74282"/>
    </row>
    <row r="74283" spans="4:4">
      <c r="D74283"/>
    </row>
    <row r="74284" spans="4:4">
      <c r="D74284"/>
    </row>
    <row r="74285" spans="4:4">
      <c r="D74285"/>
    </row>
    <row r="74286" spans="4:4">
      <c r="D74286"/>
    </row>
    <row r="74287" spans="4:4">
      <c r="D74287"/>
    </row>
    <row r="74288" spans="4:4">
      <c r="D74288"/>
    </row>
    <row r="74289" spans="4:4">
      <c r="D74289"/>
    </row>
    <row r="74290" spans="4:4">
      <c r="D74290"/>
    </row>
    <row r="74291" spans="4:4">
      <c r="D74291"/>
    </row>
    <row r="74292" spans="4:4">
      <c r="D74292"/>
    </row>
    <row r="74293" spans="4:4">
      <c r="D74293"/>
    </row>
    <row r="74294" spans="4:4">
      <c r="D74294"/>
    </row>
    <row r="74295" spans="4:4">
      <c r="D74295"/>
    </row>
    <row r="74296" spans="4:4">
      <c r="D74296"/>
    </row>
    <row r="74297" spans="4:4">
      <c r="D74297"/>
    </row>
    <row r="74298" spans="4:4">
      <c r="D74298"/>
    </row>
    <row r="74299" spans="4:4">
      <c r="D74299"/>
    </row>
    <row r="74300" spans="4:4">
      <c r="D74300"/>
    </row>
    <row r="74301" spans="4:4">
      <c r="D74301"/>
    </row>
    <row r="74302" spans="4:4">
      <c r="D74302"/>
    </row>
    <row r="74303" spans="4:4">
      <c r="D74303"/>
    </row>
    <row r="74304" spans="4:4">
      <c r="D74304"/>
    </row>
    <row r="74305" spans="4:4">
      <c r="D74305"/>
    </row>
    <row r="74306" spans="4:4">
      <c r="D74306"/>
    </row>
    <row r="74307" spans="4:4">
      <c r="D74307"/>
    </row>
    <row r="74308" spans="4:4">
      <c r="D74308"/>
    </row>
    <row r="74309" spans="4:4">
      <c r="D74309"/>
    </row>
    <row r="74310" spans="4:4">
      <c r="D74310"/>
    </row>
    <row r="74311" spans="4:4">
      <c r="D74311"/>
    </row>
    <row r="74312" spans="4:4">
      <c r="D74312"/>
    </row>
    <row r="74313" spans="4:4">
      <c r="D74313"/>
    </row>
    <row r="74314" spans="4:4">
      <c r="D74314"/>
    </row>
    <row r="74315" spans="4:4">
      <c r="D74315"/>
    </row>
    <row r="74316" spans="4:4">
      <c r="D74316"/>
    </row>
    <row r="74317" spans="4:4">
      <c r="D74317"/>
    </row>
    <row r="74318" spans="4:4">
      <c r="D74318"/>
    </row>
    <row r="74319" spans="4:4">
      <c r="D74319"/>
    </row>
    <row r="74320" spans="4:4">
      <c r="D74320"/>
    </row>
    <row r="74321" spans="4:4">
      <c r="D74321"/>
    </row>
    <row r="74322" spans="4:4">
      <c r="D74322"/>
    </row>
    <row r="74323" spans="4:4">
      <c r="D74323"/>
    </row>
    <row r="74324" spans="4:4">
      <c r="D74324"/>
    </row>
    <row r="74325" spans="4:4">
      <c r="D74325"/>
    </row>
    <row r="74326" spans="4:4">
      <c r="D74326"/>
    </row>
    <row r="74327" spans="4:4">
      <c r="D74327"/>
    </row>
    <row r="74328" spans="4:4">
      <c r="D74328"/>
    </row>
    <row r="74329" spans="4:4">
      <c r="D74329"/>
    </row>
    <row r="74330" spans="4:4">
      <c r="D74330"/>
    </row>
    <row r="74331" spans="4:4">
      <c r="D74331"/>
    </row>
    <row r="74332" spans="4:4">
      <c r="D74332"/>
    </row>
    <row r="74333" spans="4:4">
      <c r="D74333"/>
    </row>
    <row r="74334" spans="4:4">
      <c r="D74334"/>
    </row>
    <row r="74335" spans="4:4">
      <c r="D74335"/>
    </row>
    <row r="74336" spans="4:4">
      <c r="D74336"/>
    </row>
    <row r="74337" spans="4:4">
      <c r="D74337"/>
    </row>
    <row r="74338" spans="4:4">
      <c r="D74338"/>
    </row>
    <row r="74339" spans="4:4">
      <c r="D74339"/>
    </row>
    <row r="74340" spans="4:4">
      <c r="D74340"/>
    </row>
    <row r="74341" spans="4:4">
      <c r="D74341"/>
    </row>
    <row r="74342" spans="4:4">
      <c r="D74342"/>
    </row>
    <row r="74343" spans="4:4">
      <c r="D74343"/>
    </row>
    <row r="74344" spans="4:4">
      <c r="D74344"/>
    </row>
    <row r="74345" spans="4:4">
      <c r="D74345"/>
    </row>
    <row r="74346" spans="4:4">
      <c r="D74346"/>
    </row>
    <row r="74347" spans="4:4">
      <c r="D74347"/>
    </row>
    <row r="74348" spans="4:4">
      <c r="D74348"/>
    </row>
    <row r="74349" spans="4:4">
      <c r="D74349"/>
    </row>
    <row r="74350" spans="4:4">
      <c r="D74350"/>
    </row>
    <row r="74351" spans="4:4">
      <c r="D74351"/>
    </row>
    <row r="74352" spans="4:4">
      <c r="D74352"/>
    </row>
    <row r="74353" spans="4:4">
      <c r="D74353"/>
    </row>
    <row r="74354" spans="4:4">
      <c r="D74354"/>
    </row>
    <row r="74355" spans="4:4">
      <c r="D74355"/>
    </row>
    <row r="74356" spans="4:4">
      <c r="D74356"/>
    </row>
    <row r="74357" spans="4:4">
      <c r="D74357"/>
    </row>
    <row r="74358" spans="4:4">
      <c r="D74358"/>
    </row>
    <row r="74359" spans="4:4">
      <c r="D74359"/>
    </row>
    <row r="74360" spans="4:4">
      <c r="D74360"/>
    </row>
    <row r="74361" spans="4:4">
      <c r="D74361"/>
    </row>
    <row r="74362" spans="4:4">
      <c r="D74362"/>
    </row>
    <row r="74363" spans="4:4">
      <c r="D74363"/>
    </row>
    <row r="74364" spans="4:4">
      <c r="D74364"/>
    </row>
    <row r="74365" spans="4:4">
      <c r="D74365"/>
    </row>
    <row r="74366" spans="4:4">
      <c r="D74366"/>
    </row>
    <row r="74367" spans="4:4">
      <c r="D74367"/>
    </row>
    <row r="74368" spans="4:4">
      <c r="D74368"/>
    </row>
    <row r="74369" spans="4:4">
      <c r="D74369"/>
    </row>
    <row r="74370" spans="4:4">
      <c r="D74370"/>
    </row>
    <row r="74371" spans="4:4">
      <c r="D74371"/>
    </row>
    <row r="74372" spans="4:4">
      <c r="D74372"/>
    </row>
    <row r="74373" spans="4:4">
      <c r="D74373"/>
    </row>
    <row r="74374" spans="4:4">
      <c r="D74374"/>
    </row>
    <row r="74375" spans="4:4">
      <c r="D74375"/>
    </row>
    <row r="74376" spans="4:4">
      <c r="D74376"/>
    </row>
    <row r="74377" spans="4:4">
      <c r="D74377"/>
    </row>
    <row r="74378" spans="4:4">
      <c r="D74378"/>
    </row>
    <row r="74379" spans="4:4">
      <c r="D74379"/>
    </row>
    <row r="74380" spans="4:4">
      <c r="D74380"/>
    </row>
    <row r="74381" spans="4:4">
      <c r="D74381"/>
    </row>
    <row r="74382" spans="4:4">
      <c r="D74382"/>
    </row>
    <row r="74383" spans="4:4">
      <c r="D74383"/>
    </row>
    <row r="74384" spans="4:4">
      <c r="D74384"/>
    </row>
    <row r="74385" spans="4:4">
      <c r="D74385"/>
    </row>
    <row r="74386" spans="4:4">
      <c r="D74386"/>
    </row>
    <row r="74387" spans="4:4">
      <c r="D74387"/>
    </row>
    <row r="74388" spans="4:4">
      <c r="D74388"/>
    </row>
    <row r="74389" spans="4:4">
      <c r="D74389"/>
    </row>
    <row r="74390" spans="4:4">
      <c r="D74390"/>
    </row>
    <row r="74391" spans="4:4">
      <c r="D74391"/>
    </row>
    <row r="74392" spans="4:4">
      <c r="D74392"/>
    </row>
    <row r="74393" spans="4:4">
      <c r="D74393"/>
    </row>
    <row r="74394" spans="4:4">
      <c r="D74394"/>
    </row>
    <row r="74395" spans="4:4">
      <c r="D74395"/>
    </row>
    <row r="74396" spans="4:4">
      <c r="D74396"/>
    </row>
    <row r="74397" spans="4:4">
      <c r="D74397"/>
    </row>
    <row r="74398" spans="4:4">
      <c r="D74398"/>
    </row>
    <row r="74399" spans="4:4">
      <c r="D74399"/>
    </row>
    <row r="74400" spans="4:4">
      <c r="D74400"/>
    </row>
    <row r="74401" spans="4:4">
      <c r="D74401"/>
    </row>
    <row r="74402" spans="4:4">
      <c r="D74402"/>
    </row>
    <row r="74403" spans="4:4">
      <c r="D74403"/>
    </row>
    <row r="74404" spans="4:4">
      <c r="D74404"/>
    </row>
    <row r="74405" spans="4:4">
      <c r="D74405"/>
    </row>
    <row r="74406" spans="4:4">
      <c r="D74406"/>
    </row>
    <row r="74407" spans="4:4">
      <c r="D74407"/>
    </row>
    <row r="74408" spans="4:4">
      <c r="D74408"/>
    </row>
    <row r="74409" spans="4:4">
      <c r="D74409"/>
    </row>
    <row r="74410" spans="4:4">
      <c r="D74410"/>
    </row>
    <row r="74411" spans="4:4">
      <c r="D74411"/>
    </row>
    <row r="74412" spans="4:4">
      <c r="D74412"/>
    </row>
    <row r="74413" spans="4:4">
      <c r="D74413"/>
    </row>
    <row r="74414" spans="4:4">
      <c r="D74414"/>
    </row>
    <row r="74415" spans="4:4">
      <c r="D74415"/>
    </row>
    <row r="74416" spans="4:4">
      <c r="D74416"/>
    </row>
    <row r="74417" spans="4:4">
      <c r="D74417"/>
    </row>
    <row r="74418" spans="4:4">
      <c r="D74418"/>
    </row>
    <row r="74419" spans="4:4">
      <c r="D74419"/>
    </row>
    <row r="74420" spans="4:4">
      <c r="D74420"/>
    </row>
    <row r="74421" spans="4:4">
      <c r="D74421"/>
    </row>
    <row r="74422" spans="4:4">
      <c r="D74422"/>
    </row>
    <row r="74423" spans="4:4">
      <c r="D74423"/>
    </row>
    <row r="74424" spans="4:4">
      <c r="D74424"/>
    </row>
    <row r="74425" spans="4:4">
      <c r="D74425"/>
    </row>
    <row r="74426" spans="4:4">
      <c r="D74426"/>
    </row>
    <row r="74427" spans="4:4">
      <c r="D74427"/>
    </row>
    <row r="74428" spans="4:4">
      <c r="D74428"/>
    </row>
    <row r="74429" spans="4:4">
      <c r="D74429"/>
    </row>
    <row r="74430" spans="4:4">
      <c r="D74430"/>
    </row>
    <row r="74431" spans="4:4">
      <c r="D74431"/>
    </row>
    <row r="74432" spans="4:4">
      <c r="D74432"/>
    </row>
    <row r="74433" spans="4:4">
      <c r="D74433"/>
    </row>
    <row r="74434" spans="4:4">
      <c r="D74434"/>
    </row>
    <row r="74435" spans="4:4">
      <c r="D74435"/>
    </row>
    <row r="74436" spans="4:4">
      <c r="D74436"/>
    </row>
    <row r="74437" spans="4:4">
      <c r="D74437"/>
    </row>
    <row r="74438" spans="4:4">
      <c r="D74438"/>
    </row>
    <row r="74439" spans="4:4">
      <c r="D74439"/>
    </row>
    <row r="74440" spans="4:4">
      <c r="D74440"/>
    </row>
    <row r="74441" spans="4:4">
      <c r="D74441"/>
    </row>
    <row r="74442" spans="4:4">
      <c r="D74442"/>
    </row>
    <row r="74443" spans="4:4">
      <c r="D74443"/>
    </row>
    <row r="74444" spans="4:4">
      <c r="D74444"/>
    </row>
    <row r="74445" spans="4:4">
      <c r="D74445"/>
    </row>
    <row r="74446" spans="4:4">
      <c r="D74446"/>
    </row>
    <row r="74447" spans="4:4">
      <c r="D74447"/>
    </row>
    <row r="74448" spans="4:4">
      <c r="D74448"/>
    </row>
    <row r="74449" spans="4:4">
      <c r="D74449"/>
    </row>
    <row r="74450" spans="4:4">
      <c r="D74450"/>
    </row>
    <row r="74451" spans="4:4">
      <c r="D74451"/>
    </row>
    <row r="74452" spans="4:4">
      <c r="D74452"/>
    </row>
    <row r="74453" spans="4:4">
      <c r="D74453"/>
    </row>
    <row r="74454" spans="4:4">
      <c r="D74454"/>
    </row>
    <row r="74455" spans="4:4">
      <c r="D74455"/>
    </row>
    <row r="74456" spans="4:4">
      <c r="D74456"/>
    </row>
    <row r="74457" spans="4:4">
      <c r="D74457"/>
    </row>
    <row r="74458" spans="4:4">
      <c r="D74458"/>
    </row>
    <row r="74459" spans="4:4">
      <c r="D74459"/>
    </row>
    <row r="74460" spans="4:4">
      <c r="D74460"/>
    </row>
    <row r="74461" spans="4:4">
      <c r="D74461"/>
    </row>
    <row r="74462" spans="4:4">
      <c r="D74462"/>
    </row>
    <row r="74463" spans="4:4">
      <c r="D74463"/>
    </row>
    <row r="74464" spans="4:4">
      <c r="D74464"/>
    </row>
    <row r="74465" spans="4:4">
      <c r="D74465"/>
    </row>
    <row r="74466" spans="4:4">
      <c r="D74466"/>
    </row>
    <row r="74467" spans="4:4">
      <c r="D74467"/>
    </row>
    <row r="74468" spans="4:4">
      <c r="D74468"/>
    </row>
    <row r="74469" spans="4:4">
      <c r="D74469"/>
    </row>
    <row r="74470" spans="4:4">
      <c r="D74470"/>
    </row>
    <row r="74471" spans="4:4">
      <c r="D74471"/>
    </row>
    <row r="74472" spans="4:4">
      <c r="D74472"/>
    </row>
    <row r="74473" spans="4:4">
      <c r="D74473"/>
    </row>
    <row r="74474" spans="4:4">
      <c r="D74474"/>
    </row>
    <row r="74475" spans="4:4">
      <c r="D74475"/>
    </row>
    <row r="74476" spans="4:4">
      <c r="D74476"/>
    </row>
    <row r="74477" spans="4:4">
      <c r="D74477"/>
    </row>
    <row r="74478" spans="4:4">
      <c r="D74478"/>
    </row>
    <row r="74479" spans="4:4">
      <c r="D74479"/>
    </row>
    <row r="74480" spans="4:4">
      <c r="D74480"/>
    </row>
    <row r="74481" spans="4:4">
      <c r="D74481"/>
    </row>
    <row r="74482" spans="4:4">
      <c r="D74482"/>
    </row>
    <row r="74483" spans="4:4">
      <c r="D74483"/>
    </row>
    <row r="74484" spans="4:4">
      <c r="D74484"/>
    </row>
    <row r="74485" spans="4:4">
      <c r="D74485"/>
    </row>
    <row r="74486" spans="4:4">
      <c r="D74486"/>
    </row>
    <row r="74487" spans="4:4">
      <c r="D74487"/>
    </row>
    <row r="74488" spans="4:4">
      <c r="D74488"/>
    </row>
    <row r="74489" spans="4:4">
      <c r="D74489"/>
    </row>
    <row r="74490" spans="4:4">
      <c r="D74490"/>
    </row>
    <row r="74491" spans="4:4">
      <c r="D74491"/>
    </row>
    <row r="74492" spans="4:4">
      <c r="D74492"/>
    </row>
    <row r="74493" spans="4:4">
      <c r="D74493"/>
    </row>
    <row r="74494" spans="4:4">
      <c r="D74494"/>
    </row>
    <row r="74495" spans="4:4">
      <c r="D74495"/>
    </row>
    <row r="74496" spans="4:4">
      <c r="D74496"/>
    </row>
    <row r="74497" spans="4:4">
      <c r="D74497"/>
    </row>
    <row r="74498" spans="4:4">
      <c r="D74498"/>
    </row>
    <row r="74499" spans="4:4">
      <c r="D74499"/>
    </row>
    <row r="74500" spans="4:4">
      <c r="D74500"/>
    </row>
    <row r="74501" spans="4:4">
      <c r="D74501"/>
    </row>
    <row r="74502" spans="4:4">
      <c r="D74502"/>
    </row>
    <row r="74503" spans="4:4">
      <c r="D74503"/>
    </row>
    <row r="74504" spans="4:4">
      <c r="D74504"/>
    </row>
    <row r="74505" spans="4:4">
      <c r="D74505"/>
    </row>
    <row r="74506" spans="4:4">
      <c r="D74506"/>
    </row>
    <row r="74507" spans="4:4">
      <c r="D74507"/>
    </row>
    <row r="74508" spans="4:4">
      <c r="D74508"/>
    </row>
    <row r="74509" spans="4:4">
      <c r="D74509"/>
    </row>
    <row r="74510" spans="4:4">
      <c r="D74510"/>
    </row>
    <row r="74511" spans="4:4">
      <c r="D74511"/>
    </row>
    <row r="74512" spans="4:4">
      <c r="D74512"/>
    </row>
    <row r="74513" spans="4:4">
      <c r="D74513"/>
    </row>
    <row r="74514" spans="4:4">
      <c r="D74514"/>
    </row>
    <row r="74515" spans="4:4">
      <c r="D74515"/>
    </row>
    <row r="74516" spans="4:4">
      <c r="D74516"/>
    </row>
    <row r="74517" spans="4:4">
      <c r="D74517"/>
    </row>
    <row r="74518" spans="4:4">
      <c r="D74518"/>
    </row>
    <row r="74519" spans="4:4">
      <c r="D74519"/>
    </row>
    <row r="74520" spans="4:4">
      <c r="D74520"/>
    </row>
    <row r="74521" spans="4:4">
      <c r="D74521"/>
    </row>
    <row r="74522" spans="4:4">
      <c r="D74522"/>
    </row>
    <row r="74523" spans="4:4">
      <c r="D74523"/>
    </row>
    <row r="74524" spans="4:4">
      <c r="D74524"/>
    </row>
    <row r="74525" spans="4:4">
      <c r="D74525"/>
    </row>
    <row r="74526" spans="4:4">
      <c r="D74526"/>
    </row>
    <row r="74527" spans="4:4">
      <c r="D74527"/>
    </row>
    <row r="74528" spans="4:4">
      <c r="D74528"/>
    </row>
    <row r="74529" spans="4:4">
      <c r="D74529"/>
    </row>
    <row r="74530" spans="4:4">
      <c r="D74530"/>
    </row>
    <row r="74531" spans="4:4">
      <c r="D74531"/>
    </row>
    <row r="74532" spans="4:4">
      <c r="D74532"/>
    </row>
    <row r="74533" spans="4:4">
      <c r="D74533"/>
    </row>
    <row r="74534" spans="4:4">
      <c r="D74534"/>
    </row>
    <row r="74535" spans="4:4">
      <c r="D74535"/>
    </row>
    <row r="74536" spans="4:4">
      <c r="D74536"/>
    </row>
    <row r="74537" spans="4:4">
      <c r="D74537"/>
    </row>
    <row r="74538" spans="4:4">
      <c r="D74538"/>
    </row>
    <row r="74539" spans="4:4">
      <c r="D74539"/>
    </row>
    <row r="74540" spans="4:4">
      <c r="D74540"/>
    </row>
    <row r="74541" spans="4:4">
      <c r="D74541"/>
    </row>
    <row r="74542" spans="4:4">
      <c r="D74542"/>
    </row>
    <row r="74543" spans="4:4">
      <c r="D74543"/>
    </row>
    <row r="74544" spans="4:4">
      <c r="D74544"/>
    </row>
    <row r="74545" spans="4:4">
      <c r="D74545"/>
    </row>
    <row r="74546" spans="4:4">
      <c r="D74546"/>
    </row>
    <row r="74547" spans="4:4">
      <c r="D74547"/>
    </row>
    <row r="74548" spans="4:4">
      <c r="D74548"/>
    </row>
    <row r="74549" spans="4:4">
      <c r="D74549"/>
    </row>
    <row r="74550" spans="4:4">
      <c r="D74550"/>
    </row>
    <row r="74551" spans="4:4">
      <c r="D74551"/>
    </row>
    <row r="74552" spans="4:4">
      <c r="D74552"/>
    </row>
    <row r="74553" spans="4:4">
      <c r="D74553"/>
    </row>
    <row r="74554" spans="4:4">
      <c r="D74554"/>
    </row>
    <row r="74555" spans="4:4">
      <c r="D74555"/>
    </row>
    <row r="74556" spans="4:4">
      <c r="D74556"/>
    </row>
    <row r="74557" spans="4:4">
      <c r="D74557"/>
    </row>
    <row r="74558" spans="4:4">
      <c r="D74558"/>
    </row>
    <row r="74559" spans="4:4">
      <c r="D74559"/>
    </row>
    <row r="74560" spans="4:4">
      <c r="D74560"/>
    </row>
    <row r="74561" spans="4:4">
      <c r="D74561"/>
    </row>
    <row r="74562" spans="4:4">
      <c r="D74562"/>
    </row>
    <row r="74563" spans="4:4">
      <c r="D74563"/>
    </row>
    <row r="74564" spans="4:4">
      <c r="D74564"/>
    </row>
    <row r="74565" spans="4:4">
      <c r="D74565"/>
    </row>
    <row r="74566" spans="4:4">
      <c r="D74566"/>
    </row>
    <row r="74567" spans="4:4">
      <c r="D74567"/>
    </row>
    <row r="74568" spans="4:4">
      <c r="D74568"/>
    </row>
    <row r="74569" spans="4:4">
      <c r="D74569"/>
    </row>
    <row r="74570" spans="4:4">
      <c r="D74570"/>
    </row>
    <row r="74571" spans="4:4">
      <c r="D74571"/>
    </row>
    <row r="74572" spans="4:4">
      <c r="D74572"/>
    </row>
    <row r="74573" spans="4:4">
      <c r="D74573"/>
    </row>
    <row r="74574" spans="4:4">
      <c r="D74574"/>
    </row>
    <row r="74575" spans="4:4">
      <c r="D74575"/>
    </row>
    <row r="74576" spans="4:4">
      <c r="D74576"/>
    </row>
    <row r="74577" spans="4:4">
      <c r="D74577"/>
    </row>
    <row r="74578" spans="4:4">
      <c r="D74578"/>
    </row>
    <row r="74579" spans="4:4">
      <c r="D74579"/>
    </row>
    <row r="74580" spans="4:4">
      <c r="D74580"/>
    </row>
    <row r="74581" spans="4:4">
      <c r="D74581"/>
    </row>
    <row r="74582" spans="4:4">
      <c r="D74582"/>
    </row>
    <row r="74583" spans="4:4">
      <c r="D74583"/>
    </row>
    <row r="74584" spans="4:4">
      <c r="D74584"/>
    </row>
    <row r="74585" spans="4:4">
      <c r="D74585"/>
    </row>
    <row r="74586" spans="4:4">
      <c r="D74586"/>
    </row>
    <row r="74587" spans="4:4">
      <c r="D74587"/>
    </row>
    <row r="74588" spans="4:4">
      <c r="D74588"/>
    </row>
    <row r="74589" spans="4:4">
      <c r="D74589"/>
    </row>
    <row r="74590" spans="4:4">
      <c r="D74590"/>
    </row>
    <row r="74591" spans="4:4">
      <c r="D74591"/>
    </row>
    <row r="74592" spans="4:4">
      <c r="D74592"/>
    </row>
    <row r="74593" spans="4:4">
      <c r="D74593"/>
    </row>
    <row r="74594" spans="4:4">
      <c r="D74594"/>
    </row>
    <row r="74595" spans="4:4">
      <c r="D74595"/>
    </row>
    <row r="74596" spans="4:4">
      <c r="D74596"/>
    </row>
    <row r="74597" spans="4:4">
      <c r="D74597"/>
    </row>
    <row r="74598" spans="4:4">
      <c r="D74598"/>
    </row>
    <row r="74599" spans="4:4">
      <c r="D74599"/>
    </row>
    <row r="74600" spans="4:4">
      <c r="D74600"/>
    </row>
    <row r="74601" spans="4:4">
      <c r="D74601"/>
    </row>
    <row r="74602" spans="4:4">
      <c r="D74602"/>
    </row>
    <row r="74603" spans="4:4">
      <c r="D74603"/>
    </row>
    <row r="74604" spans="4:4">
      <c r="D74604"/>
    </row>
    <row r="74605" spans="4:4">
      <c r="D74605"/>
    </row>
    <row r="74606" spans="4:4">
      <c r="D74606"/>
    </row>
    <row r="74607" spans="4:4">
      <c r="D74607"/>
    </row>
    <row r="74608" spans="4:4">
      <c r="D74608"/>
    </row>
    <row r="74609" spans="4:4">
      <c r="D74609"/>
    </row>
    <row r="74610" spans="4:4">
      <c r="D74610"/>
    </row>
    <row r="74611" spans="4:4">
      <c r="D74611"/>
    </row>
    <row r="74612" spans="4:4">
      <c r="D74612"/>
    </row>
    <row r="74613" spans="4:4">
      <c r="D74613"/>
    </row>
    <row r="74614" spans="4:4">
      <c r="D74614"/>
    </row>
    <row r="74615" spans="4:4">
      <c r="D74615"/>
    </row>
    <row r="74616" spans="4:4">
      <c r="D74616"/>
    </row>
    <row r="74617" spans="4:4">
      <c r="D74617"/>
    </row>
    <row r="74618" spans="4:4">
      <c r="D74618"/>
    </row>
    <row r="74619" spans="4:4">
      <c r="D74619"/>
    </row>
    <row r="74620" spans="4:4">
      <c r="D74620"/>
    </row>
    <row r="74621" spans="4:4">
      <c r="D74621"/>
    </row>
    <row r="74622" spans="4:4">
      <c r="D74622"/>
    </row>
    <row r="74623" spans="4:4">
      <c r="D74623"/>
    </row>
    <row r="74624" spans="4:4">
      <c r="D74624"/>
    </row>
    <row r="74625" spans="4:4">
      <c r="D74625"/>
    </row>
    <row r="74626" spans="4:4">
      <c r="D74626"/>
    </row>
    <row r="74627" spans="4:4">
      <c r="D74627"/>
    </row>
    <row r="74628" spans="4:4">
      <c r="D74628"/>
    </row>
    <row r="74629" spans="4:4">
      <c r="D74629"/>
    </row>
    <row r="74630" spans="4:4">
      <c r="D74630"/>
    </row>
    <row r="74631" spans="4:4">
      <c r="D74631"/>
    </row>
    <row r="74632" spans="4:4">
      <c r="D74632"/>
    </row>
    <row r="74633" spans="4:4">
      <c r="D74633"/>
    </row>
    <row r="74634" spans="4:4">
      <c r="D74634"/>
    </row>
    <row r="74635" spans="4:4">
      <c r="D74635"/>
    </row>
    <row r="74636" spans="4:4">
      <c r="D74636"/>
    </row>
    <row r="74637" spans="4:4">
      <c r="D74637"/>
    </row>
    <row r="74638" spans="4:4">
      <c r="D74638"/>
    </row>
    <row r="74639" spans="4:4">
      <c r="D74639"/>
    </row>
    <row r="74640" spans="4:4">
      <c r="D74640"/>
    </row>
    <row r="74641" spans="4:4">
      <c r="D74641"/>
    </row>
    <row r="74642" spans="4:4">
      <c r="D74642"/>
    </row>
    <row r="74643" spans="4:4">
      <c r="D74643"/>
    </row>
    <row r="74644" spans="4:4">
      <c r="D74644"/>
    </row>
    <row r="74645" spans="4:4">
      <c r="D74645"/>
    </row>
    <row r="74646" spans="4:4">
      <c r="D74646"/>
    </row>
    <row r="74647" spans="4:4">
      <c r="D74647"/>
    </row>
    <row r="74648" spans="4:4">
      <c r="D74648"/>
    </row>
    <row r="74649" spans="4:4">
      <c r="D74649"/>
    </row>
    <row r="74650" spans="4:4">
      <c r="D74650"/>
    </row>
    <row r="74651" spans="4:4">
      <c r="D74651"/>
    </row>
    <row r="74652" spans="4:4">
      <c r="D74652"/>
    </row>
    <row r="74653" spans="4:4">
      <c r="D74653"/>
    </row>
    <row r="74654" spans="4:4">
      <c r="D74654"/>
    </row>
    <row r="74655" spans="4:4">
      <c r="D74655"/>
    </row>
    <row r="74656" spans="4:4">
      <c r="D74656"/>
    </row>
    <row r="74657" spans="4:4">
      <c r="D74657"/>
    </row>
    <row r="74658" spans="4:4">
      <c r="D74658"/>
    </row>
    <row r="74659" spans="4:4">
      <c r="D74659"/>
    </row>
    <row r="74660" spans="4:4">
      <c r="D74660"/>
    </row>
    <row r="74661" spans="4:4">
      <c r="D74661"/>
    </row>
    <row r="74662" spans="4:4">
      <c r="D74662"/>
    </row>
    <row r="74663" spans="4:4">
      <c r="D74663"/>
    </row>
    <row r="74664" spans="4:4">
      <c r="D74664"/>
    </row>
    <row r="74665" spans="4:4">
      <c r="D74665"/>
    </row>
    <row r="74666" spans="4:4">
      <c r="D74666"/>
    </row>
    <row r="74667" spans="4:4">
      <c r="D74667"/>
    </row>
    <row r="74668" spans="4:4">
      <c r="D74668"/>
    </row>
    <row r="74669" spans="4:4">
      <c r="D74669"/>
    </row>
    <row r="74670" spans="4:4">
      <c r="D74670"/>
    </row>
    <row r="74671" spans="4:4">
      <c r="D74671"/>
    </row>
    <row r="74672" spans="4:4">
      <c r="D74672"/>
    </row>
    <row r="74673" spans="4:4">
      <c r="D74673"/>
    </row>
    <row r="74674" spans="4:4">
      <c r="D74674"/>
    </row>
    <row r="74675" spans="4:4">
      <c r="D74675"/>
    </row>
    <row r="74676" spans="4:4">
      <c r="D74676"/>
    </row>
    <row r="74677" spans="4:4">
      <c r="D74677"/>
    </row>
    <row r="74678" spans="4:4">
      <c r="D74678"/>
    </row>
    <row r="74679" spans="4:4">
      <c r="D74679"/>
    </row>
    <row r="74680" spans="4:4">
      <c r="D74680"/>
    </row>
    <row r="74681" spans="4:4">
      <c r="D74681"/>
    </row>
    <row r="74682" spans="4:4">
      <c r="D74682"/>
    </row>
    <row r="74683" spans="4:4">
      <c r="D74683"/>
    </row>
    <row r="74684" spans="4:4">
      <c r="D74684"/>
    </row>
    <row r="74685" spans="4:4">
      <c r="D74685"/>
    </row>
    <row r="74686" spans="4:4">
      <c r="D74686"/>
    </row>
    <row r="74687" spans="4:4">
      <c r="D74687"/>
    </row>
    <row r="74688" spans="4:4">
      <c r="D74688"/>
    </row>
    <row r="74689" spans="4:4">
      <c r="D74689"/>
    </row>
    <row r="74690" spans="4:4">
      <c r="D74690"/>
    </row>
    <row r="74691" spans="4:4">
      <c r="D74691"/>
    </row>
    <row r="74692" spans="4:4">
      <c r="D74692"/>
    </row>
    <row r="74693" spans="4:4">
      <c r="D74693"/>
    </row>
    <row r="74694" spans="4:4">
      <c r="D74694"/>
    </row>
    <row r="74695" spans="4:4">
      <c r="D74695"/>
    </row>
    <row r="74696" spans="4:4">
      <c r="D74696"/>
    </row>
    <row r="74697" spans="4:4">
      <c r="D74697"/>
    </row>
    <row r="74698" spans="4:4">
      <c r="D74698"/>
    </row>
    <row r="74699" spans="4:4">
      <c r="D74699"/>
    </row>
    <row r="74700" spans="4:4">
      <c r="D74700"/>
    </row>
    <row r="74701" spans="4:4">
      <c r="D74701"/>
    </row>
    <row r="74702" spans="4:4">
      <c r="D74702"/>
    </row>
    <row r="74703" spans="4:4">
      <c r="D74703"/>
    </row>
    <row r="74704" spans="4:4">
      <c r="D74704"/>
    </row>
    <row r="74705" spans="4:4">
      <c r="D74705"/>
    </row>
    <row r="74706" spans="4:4">
      <c r="D74706"/>
    </row>
    <row r="74707" spans="4:4">
      <c r="D74707"/>
    </row>
    <row r="74708" spans="4:4">
      <c r="D74708"/>
    </row>
    <row r="74709" spans="4:4">
      <c r="D74709"/>
    </row>
    <row r="74710" spans="4:4">
      <c r="D74710"/>
    </row>
    <row r="74711" spans="4:4">
      <c r="D74711"/>
    </row>
    <row r="74712" spans="4:4">
      <c r="D74712"/>
    </row>
    <row r="74713" spans="4:4">
      <c r="D74713"/>
    </row>
    <row r="74714" spans="4:4">
      <c r="D74714"/>
    </row>
    <row r="74715" spans="4:4">
      <c r="D74715"/>
    </row>
    <row r="74716" spans="4:4">
      <c r="D74716"/>
    </row>
    <row r="74717" spans="4:4">
      <c r="D74717"/>
    </row>
    <row r="74718" spans="4:4">
      <c r="D74718"/>
    </row>
    <row r="74719" spans="4:4">
      <c r="D74719"/>
    </row>
    <row r="74720" spans="4:4">
      <c r="D74720"/>
    </row>
    <row r="74721" spans="4:4">
      <c r="D74721"/>
    </row>
    <row r="74722" spans="4:4">
      <c r="D74722"/>
    </row>
    <row r="74723" spans="4:4">
      <c r="D74723"/>
    </row>
    <row r="74724" spans="4:4">
      <c r="D74724"/>
    </row>
    <row r="74725" spans="4:4">
      <c r="D74725"/>
    </row>
    <row r="74726" spans="4:4">
      <c r="D74726"/>
    </row>
    <row r="74727" spans="4:4">
      <c r="D74727"/>
    </row>
    <row r="74728" spans="4:4">
      <c r="D74728"/>
    </row>
    <row r="74729" spans="4:4">
      <c r="D74729"/>
    </row>
    <row r="74730" spans="4:4">
      <c r="D74730"/>
    </row>
    <row r="74731" spans="4:4">
      <c r="D74731"/>
    </row>
    <row r="74732" spans="4:4">
      <c r="D74732"/>
    </row>
    <row r="74733" spans="4:4">
      <c r="D74733"/>
    </row>
    <row r="74734" spans="4:4">
      <c r="D74734"/>
    </row>
    <row r="74735" spans="4:4">
      <c r="D74735"/>
    </row>
    <row r="74736" spans="4:4">
      <c r="D74736"/>
    </row>
    <row r="74737" spans="4:4">
      <c r="D74737"/>
    </row>
    <row r="74738" spans="4:4">
      <c r="D74738"/>
    </row>
    <row r="74739" spans="4:4">
      <c r="D74739"/>
    </row>
    <row r="74740" spans="4:4">
      <c r="D74740"/>
    </row>
    <row r="74741" spans="4:4">
      <c r="D74741"/>
    </row>
    <row r="74742" spans="4:4">
      <c r="D74742"/>
    </row>
    <row r="74743" spans="4:4">
      <c r="D74743"/>
    </row>
    <row r="74744" spans="4:4">
      <c r="D74744"/>
    </row>
    <row r="74745" spans="4:4">
      <c r="D74745"/>
    </row>
    <row r="74746" spans="4:4">
      <c r="D74746"/>
    </row>
    <row r="74747" spans="4:4">
      <c r="D74747"/>
    </row>
    <row r="74748" spans="4:4">
      <c r="D74748"/>
    </row>
    <row r="74749" spans="4:4">
      <c r="D74749"/>
    </row>
    <row r="74750" spans="4:4">
      <c r="D74750"/>
    </row>
    <row r="74751" spans="4:4">
      <c r="D74751"/>
    </row>
    <row r="74752" spans="4:4">
      <c r="D74752"/>
    </row>
    <row r="74753" spans="4:4">
      <c r="D74753"/>
    </row>
    <row r="74754" spans="4:4">
      <c r="D74754"/>
    </row>
    <row r="74755" spans="4:4">
      <c r="D74755"/>
    </row>
    <row r="74756" spans="4:4">
      <c r="D74756"/>
    </row>
    <row r="74757" spans="4:4">
      <c r="D74757"/>
    </row>
    <row r="74758" spans="4:4">
      <c r="D74758"/>
    </row>
    <row r="74759" spans="4:4">
      <c r="D74759"/>
    </row>
    <row r="74760" spans="4:4">
      <c r="D74760"/>
    </row>
    <row r="74761" spans="4:4">
      <c r="D74761"/>
    </row>
    <row r="74762" spans="4:4">
      <c r="D74762"/>
    </row>
    <row r="74763" spans="4:4">
      <c r="D74763"/>
    </row>
    <row r="74764" spans="4:4">
      <c r="D74764"/>
    </row>
    <row r="74765" spans="4:4">
      <c r="D74765"/>
    </row>
    <row r="74766" spans="4:4">
      <c r="D74766"/>
    </row>
    <row r="74767" spans="4:4">
      <c r="D74767"/>
    </row>
    <row r="74768" spans="4:4">
      <c r="D74768"/>
    </row>
    <row r="74769" spans="4:4">
      <c r="D74769"/>
    </row>
    <row r="74770" spans="4:4">
      <c r="D74770"/>
    </row>
    <row r="74771" spans="4:4">
      <c r="D74771"/>
    </row>
    <row r="74772" spans="4:4">
      <c r="D74772"/>
    </row>
    <row r="74773" spans="4:4">
      <c r="D74773"/>
    </row>
    <row r="74774" spans="4:4">
      <c r="D74774"/>
    </row>
    <row r="74775" spans="4:4">
      <c r="D74775"/>
    </row>
    <row r="74776" spans="4:4">
      <c r="D74776"/>
    </row>
    <row r="74777" spans="4:4">
      <c r="D74777"/>
    </row>
    <row r="74778" spans="4:4">
      <c r="D74778"/>
    </row>
    <row r="74779" spans="4:4">
      <c r="D74779"/>
    </row>
    <row r="74780" spans="4:4">
      <c r="D74780"/>
    </row>
    <row r="74781" spans="4:4">
      <c r="D74781"/>
    </row>
    <row r="74782" spans="4:4">
      <c r="D74782"/>
    </row>
    <row r="74783" spans="4:4">
      <c r="D74783"/>
    </row>
    <row r="74784" spans="4:4">
      <c r="D74784"/>
    </row>
    <row r="74785" spans="4:4">
      <c r="D74785"/>
    </row>
    <row r="74786" spans="4:4">
      <c r="D74786"/>
    </row>
    <row r="74787" spans="4:4">
      <c r="D74787"/>
    </row>
    <row r="74788" spans="4:4">
      <c r="D74788"/>
    </row>
    <row r="74789" spans="4:4">
      <c r="D74789"/>
    </row>
    <row r="74790" spans="4:4">
      <c r="D74790"/>
    </row>
    <row r="74791" spans="4:4">
      <c r="D74791"/>
    </row>
    <row r="74792" spans="4:4">
      <c r="D74792"/>
    </row>
    <row r="74793" spans="4:4">
      <c r="D74793"/>
    </row>
    <row r="74794" spans="4:4">
      <c r="D74794"/>
    </row>
    <row r="74795" spans="4:4">
      <c r="D74795"/>
    </row>
    <row r="74796" spans="4:4">
      <c r="D74796"/>
    </row>
    <row r="74797" spans="4:4">
      <c r="D74797"/>
    </row>
    <row r="74798" spans="4:4">
      <c r="D74798"/>
    </row>
    <row r="74799" spans="4:4">
      <c r="D74799"/>
    </row>
    <row r="74800" spans="4:4">
      <c r="D74800"/>
    </row>
    <row r="74801" spans="4:4">
      <c r="D74801"/>
    </row>
    <row r="74802" spans="4:4">
      <c r="D74802"/>
    </row>
    <row r="74803" spans="4:4">
      <c r="D74803"/>
    </row>
    <row r="74804" spans="4:4">
      <c r="D74804"/>
    </row>
    <row r="74805" spans="4:4">
      <c r="D74805"/>
    </row>
    <row r="74806" spans="4:4">
      <c r="D74806"/>
    </row>
    <row r="74807" spans="4:4">
      <c r="D74807"/>
    </row>
    <row r="74808" spans="4:4">
      <c r="D74808"/>
    </row>
    <row r="74809" spans="4:4">
      <c r="D74809"/>
    </row>
    <row r="74810" spans="4:4">
      <c r="D74810"/>
    </row>
    <row r="74811" spans="4:4">
      <c r="D74811"/>
    </row>
    <row r="74812" spans="4:4">
      <c r="D74812"/>
    </row>
    <row r="74813" spans="4:4">
      <c r="D74813"/>
    </row>
    <row r="74814" spans="4:4">
      <c r="D74814"/>
    </row>
    <row r="74815" spans="4:4">
      <c r="D74815"/>
    </row>
    <row r="74816" spans="4:4">
      <c r="D74816"/>
    </row>
    <row r="74817" spans="4:4">
      <c r="D74817"/>
    </row>
    <row r="74818" spans="4:4">
      <c r="D74818"/>
    </row>
    <row r="74819" spans="4:4">
      <c r="D74819"/>
    </row>
    <row r="74820" spans="4:4">
      <c r="D74820"/>
    </row>
    <row r="74821" spans="4:4">
      <c r="D74821"/>
    </row>
    <row r="74822" spans="4:4">
      <c r="D74822"/>
    </row>
    <row r="74823" spans="4:4">
      <c r="D74823"/>
    </row>
    <row r="74824" spans="4:4">
      <c r="D74824"/>
    </row>
    <row r="74825" spans="4:4">
      <c r="D74825"/>
    </row>
    <row r="74826" spans="4:4">
      <c r="D74826"/>
    </row>
    <row r="74827" spans="4:4">
      <c r="D74827"/>
    </row>
    <row r="74828" spans="4:4">
      <c r="D74828"/>
    </row>
    <row r="74829" spans="4:4">
      <c r="D74829"/>
    </row>
    <row r="74830" spans="4:4">
      <c r="D74830"/>
    </row>
    <row r="74831" spans="4:4">
      <c r="D74831"/>
    </row>
    <row r="74832" spans="4:4">
      <c r="D74832"/>
    </row>
    <row r="74833" spans="4:4">
      <c r="D74833"/>
    </row>
    <row r="74834" spans="4:4">
      <c r="D74834"/>
    </row>
    <row r="74835" spans="4:4">
      <c r="D74835"/>
    </row>
    <row r="74836" spans="4:4">
      <c r="D74836"/>
    </row>
    <row r="74837" spans="4:4">
      <c r="D74837"/>
    </row>
    <row r="74838" spans="4:4">
      <c r="D74838"/>
    </row>
    <row r="74839" spans="4:4">
      <c r="D74839"/>
    </row>
    <row r="74840" spans="4:4">
      <c r="D74840"/>
    </row>
    <row r="74841" spans="4:4">
      <c r="D74841"/>
    </row>
    <row r="74842" spans="4:4">
      <c r="D74842"/>
    </row>
    <row r="74843" spans="4:4">
      <c r="D74843"/>
    </row>
    <row r="74844" spans="4:4">
      <c r="D74844"/>
    </row>
    <row r="74845" spans="4:4">
      <c r="D74845"/>
    </row>
    <row r="74846" spans="4:4">
      <c r="D74846"/>
    </row>
    <row r="74847" spans="4:4">
      <c r="D74847"/>
    </row>
    <row r="74848" spans="4:4">
      <c r="D74848"/>
    </row>
    <row r="74849" spans="4:4">
      <c r="D74849"/>
    </row>
    <row r="74850" spans="4:4">
      <c r="D74850"/>
    </row>
    <row r="74851" spans="4:4">
      <c r="D74851"/>
    </row>
    <row r="74852" spans="4:4">
      <c r="D74852"/>
    </row>
    <row r="74853" spans="4:4">
      <c r="D74853"/>
    </row>
    <row r="74854" spans="4:4">
      <c r="D74854"/>
    </row>
    <row r="74855" spans="4:4">
      <c r="D74855"/>
    </row>
    <row r="74856" spans="4:4">
      <c r="D74856"/>
    </row>
    <row r="74857" spans="4:4">
      <c r="D74857"/>
    </row>
    <row r="74858" spans="4:4">
      <c r="D74858"/>
    </row>
    <row r="74859" spans="4:4">
      <c r="D74859"/>
    </row>
    <row r="74860" spans="4:4">
      <c r="D74860"/>
    </row>
    <row r="74861" spans="4:4">
      <c r="D74861"/>
    </row>
    <row r="74862" spans="4:4">
      <c r="D74862"/>
    </row>
    <row r="74863" spans="4:4">
      <c r="D74863"/>
    </row>
    <row r="74864" spans="4:4">
      <c r="D74864"/>
    </row>
    <row r="74865" spans="4:4">
      <c r="D74865"/>
    </row>
    <row r="74866" spans="4:4">
      <c r="D74866"/>
    </row>
    <row r="74867" spans="4:4">
      <c r="D74867"/>
    </row>
    <row r="74868" spans="4:4">
      <c r="D74868"/>
    </row>
    <row r="74869" spans="4:4">
      <c r="D74869"/>
    </row>
    <row r="74870" spans="4:4">
      <c r="D74870"/>
    </row>
    <row r="74871" spans="4:4">
      <c r="D74871"/>
    </row>
    <row r="74872" spans="4:4">
      <c r="D74872"/>
    </row>
    <row r="74873" spans="4:4">
      <c r="D74873"/>
    </row>
    <row r="74874" spans="4:4">
      <c r="D74874"/>
    </row>
    <row r="74875" spans="4:4">
      <c r="D74875"/>
    </row>
    <row r="74876" spans="4:4">
      <c r="D74876"/>
    </row>
    <row r="74877" spans="4:4">
      <c r="D74877"/>
    </row>
    <row r="74878" spans="4:4">
      <c r="D74878"/>
    </row>
    <row r="74879" spans="4:4">
      <c r="D74879"/>
    </row>
    <row r="74880" spans="4:4">
      <c r="D74880"/>
    </row>
    <row r="74881" spans="4:4">
      <c r="D74881"/>
    </row>
    <row r="74882" spans="4:4">
      <c r="D74882"/>
    </row>
    <row r="74883" spans="4:4">
      <c r="D74883"/>
    </row>
    <row r="74884" spans="4:4">
      <c r="D74884"/>
    </row>
    <row r="74885" spans="4:4">
      <c r="D74885"/>
    </row>
    <row r="74886" spans="4:4">
      <c r="D74886"/>
    </row>
    <row r="74887" spans="4:4">
      <c r="D74887"/>
    </row>
    <row r="74888" spans="4:4">
      <c r="D74888"/>
    </row>
    <row r="74889" spans="4:4">
      <c r="D74889"/>
    </row>
    <row r="74890" spans="4:4">
      <c r="D74890"/>
    </row>
    <row r="74891" spans="4:4">
      <c r="D74891"/>
    </row>
    <row r="74892" spans="4:4">
      <c r="D74892"/>
    </row>
    <row r="74893" spans="4:4">
      <c r="D74893"/>
    </row>
    <row r="74894" spans="4:4">
      <c r="D74894"/>
    </row>
    <row r="74895" spans="4:4">
      <c r="D74895"/>
    </row>
    <row r="74896" spans="4:4">
      <c r="D74896"/>
    </row>
    <row r="74897" spans="4:4">
      <c r="D74897"/>
    </row>
    <row r="74898" spans="4:4">
      <c r="D74898"/>
    </row>
    <row r="74899" spans="4:4">
      <c r="D74899"/>
    </row>
    <row r="74900" spans="4:4">
      <c r="D74900"/>
    </row>
    <row r="74901" spans="4:4">
      <c r="D74901"/>
    </row>
    <row r="74902" spans="4:4">
      <c r="D74902"/>
    </row>
    <row r="74903" spans="4:4">
      <c r="D74903"/>
    </row>
    <row r="74904" spans="4:4">
      <c r="D74904"/>
    </row>
    <row r="74905" spans="4:4">
      <c r="D74905"/>
    </row>
    <row r="74906" spans="4:4">
      <c r="D74906"/>
    </row>
    <row r="74907" spans="4:4">
      <c r="D74907"/>
    </row>
    <row r="74908" spans="4:4">
      <c r="D74908"/>
    </row>
    <row r="74909" spans="4:4">
      <c r="D74909"/>
    </row>
    <row r="74910" spans="4:4">
      <c r="D74910"/>
    </row>
    <row r="74911" spans="4:4">
      <c r="D74911"/>
    </row>
    <row r="74912" spans="4:4">
      <c r="D74912"/>
    </row>
    <row r="74913" spans="4:4">
      <c r="D74913"/>
    </row>
    <row r="74914" spans="4:4">
      <c r="D74914"/>
    </row>
    <row r="74915" spans="4:4">
      <c r="D74915"/>
    </row>
    <row r="74916" spans="4:4">
      <c r="D74916"/>
    </row>
    <row r="74917" spans="4:4">
      <c r="D74917"/>
    </row>
    <row r="74918" spans="4:4">
      <c r="D74918"/>
    </row>
    <row r="74919" spans="4:4">
      <c r="D74919"/>
    </row>
    <row r="74920" spans="4:4">
      <c r="D74920"/>
    </row>
    <row r="74921" spans="4:4">
      <c r="D74921"/>
    </row>
    <row r="74922" spans="4:4">
      <c r="D74922"/>
    </row>
    <row r="74923" spans="4:4">
      <c r="D74923"/>
    </row>
    <row r="74924" spans="4:4">
      <c r="D74924"/>
    </row>
    <row r="74925" spans="4:4">
      <c r="D74925"/>
    </row>
    <row r="74926" spans="4:4">
      <c r="D74926"/>
    </row>
    <row r="74927" spans="4:4">
      <c r="D74927"/>
    </row>
    <row r="74928" spans="4:4">
      <c r="D74928"/>
    </row>
    <row r="74929" spans="4:4">
      <c r="D74929"/>
    </row>
    <row r="74930" spans="4:4">
      <c r="D74930"/>
    </row>
    <row r="74931" spans="4:4">
      <c r="D74931"/>
    </row>
    <row r="74932" spans="4:4">
      <c r="D74932"/>
    </row>
    <row r="74933" spans="4:4">
      <c r="D74933"/>
    </row>
    <row r="74934" spans="4:4">
      <c r="D74934"/>
    </row>
    <row r="74935" spans="4:4">
      <c r="D74935"/>
    </row>
    <row r="74936" spans="4:4">
      <c r="D74936"/>
    </row>
    <row r="74937" spans="4:4">
      <c r="D74937"/>
    </row>
    <row r="74938" spans="4:4">
      <c r="D74938"/>
    </row>
    <row r="74939" spans="4:4">
      <c r="D74939"/>
    </row>
    <row r="74940" spans="4:4">
      <c r="D74940"/>
    </row>
    <row r="74941" spans="4:4">
      <c r="D74941"/>
    </row>
    <row r="74942" spans="4:4">
      <c r="D74942"/>
    </row>
    <row r="74943" spans="4:4">
      <c r="D74943"/>
    </row>
    <row r="74944" spans="4:4">
      <c r="D74944"/>
    </row>
    <row r="74945" spans="4:4">
      <c r="D74945"/>
    </row>
    <row r="74946" spans="4:4">
      <c r="D74946"/>
    </row>
    <row r="74947" spans="4:4">
      <c r="D74947"/>
    </row>
    <row r="74948" spans="4:4">
      <c r="D74948"/>
    </row>
    <row r="74949" spans="4:4">
      <c r="D74949"/>
    </row>
    <row r="74950" spans="4:4">
      <c r="D74950"/>
    </row>
    <row r="74951" spans="4:4">
      <c r="D74951"/>
    </row>
    <row r="74952" spans="4:4">
      <c r="D74952"/>
    </row>
    <row r="74953" spans="4:4">
      <c r="D74953"/>
    </row>
    <row r="74954" spans="4:4">
      <c r="D74954"/>
    </row>
    <row r="74955" spans="4:4">
      <c r="D74955"/>
    </row>
    <row r="74956" spans="4:4">
      <c r="D74956"/>
    </row>
    <row r="74957" spans="4:4">
      <c r="D74957"/>
    </row>
    <row r="74958" spans="4:4">
      <c r="D74958"/>
    </row>
    <row r="74959" spans="4:4">
      <c r="D74959"/>
    </row>
    <row r="74960" spans="4:4">
      <c r="D74960"/>
    </row>
    <row r="74961" spans="4:4">
      <c r="D74961"/>
    </row>
    <row r="74962" spans="4:4">
      <c r="D74962"/>
    </row>
    <row r="74963" spans="4:4">
      <c r="D74963"/>
    </row>
    <row r="74964" spans="4:4">
      <c r="D74964"/>
    </row>
    <row r="74965" spans="4:4">
      <c r="D74965"/>
    </row>
    <row r="74966" spans="4:4">
      <c r="D74966"/>
    </row>
    <row r="74967" spans="4:4">
      <c r="D74967"/>
    </row>
    <row r="74968" spans="4:4">
      <c r="D74968"/>
    </row>
    <row r="74969" spans="4:4">
      <c r="D74969"/>
    </row>
    <row r="74970" spans="4:4">
      <c r="D74970"/>
    </row>
    <row r="74971" spans="4:4">
      <c r="D74971"/>
    </row>
    <row r="74972" spans="4:4">
      <c r="D74972"/>
    </row>
    <row r="74973" spans="4:4">
      <c r="D74973"/>
    </row>
    <row r="74974" spans="4:4">
      <c r="D74974"/>
    </row>
    <row r="74975" spans="4:4">
      <c r="D74975"/>
    </row>
    <row r="74976" spans="4:4">
      <c r="D74976"/>
    </row>
    <row r="74977" spans="4:4">
      <c r="D74977"/>
    </row>
    <row r="74978" spans="4:4">
      <c r="D74978"/>
    </row>
    <row r="74979" spans="4:4">
      <c r="D74979"/>
    </row>
    <row r="74980" spans="4:4">
      <c r="D74980"/>
    </row>
    <row r="74981" spans="4:4">
      <c r="D74981"/>
    </row>
    <row r="74982" spans="4:4">
      <c r="D74982"/>
    </row>
    <row r="74983" spans="4:4">
      <c r="D74983"/>
    </row>
    <row r="74984" spans="4:4">
      <c r="D74984"/>
    </row>
    <row r="74985" spans="4:4">
      <c r="D74985"/>
    </row>
    <row r="74986" spans="4:4">
      <c r="D74986"/>
    </row>
    <row r="74987" spans="4:4">
      <c r="D74987"/>
    </row>
    <row r="74988" spans="4:4">
      <c r="D74988"/>
    </row>
    <row r="74989" spans="4:4">
      <c r="D74989"/>
    </row>
    <row r="74990" spans="4:4">
      <c r="D74990"/>
    </row>
    <row r="74991" spans="4:4">
      <c r="D74991"/>
    </row>
    <row r="74992" spans="4:4">
      <c r="D74992"/>
    </row>
    <row r="74993" spans="4:4">
      <c r="D74993"/>
    </row>
    <row r="74994" spans="4:4">
      <c r="D74994"/>
    </row>
    <row r="74995" spans="4:4">
      <c r="D74995"/>
    </row>
    <row r="74996" spans="4:4">
      <c r="D74996"/>
    </row>
    <row r="74997" spans="4:4">
      <c r="D74997"/>
    </row>
    <row r="74998" spans="4:4">
      <c r="D74998"/>
    </row>
    <row r="74999" spans="4:4">
      <c r="D74999"/>
    </row>
    <row r="75000" spans="4:4">
      <c r="D75000"/>
    </row>
    <row r="75001" spans="4:4">
      <c r="D75001"/>
    </row>
    <row r="75002" spans="4:4">
      <c r="D75002"/>
    </row>
    <row r="75003" spans="4:4">
      <c r="D75003"/>
    </row>
    <row r="75004" spans="4:4">
      <c r="D75004"/>
    </row>
    <row r="75005" spans="4:4">
      <c r="D75005"/>
    </row>
    <row r="75006" spans="4:4">
      <c r="D75006"/>
    </row>
    <row r="75007" spans="4:4">
      <c r="D75007"/>
    </row>
    <row r="75008" spans="4:4">
      <c r="D75008"/>
    </row>
    <row r="75009" spans="4:4">
      <c r="D75009"/>
    </row>
    <row r="75010" spans="4:4">
      <c r="D75010"/>
    </row>
    <row r="75011" spans="4:4">
      <c r="D75011"/>
    </row>
    <row r="75012" spans="4:4">
      <c r="D75012"/>
    </row>
    <row r="75013" spans="4:4">
      <c r="D75013"/>
    </row>
    <row r="75014" spans="4:4">
      <c r="D75014"/>
    </row>
    <row r="75015" spans="4:4">
      <c r="D75015"/>
    </row>
    <row r="75016" spans="4:4">
      <c r="D75016"/>
    </row>
    <row r="75017" spans="4:4">
      <c r="D75017"/>
    </row>
    <row r="75018" spans="4:4">
      <c r="D75018"/>
    </row>
    <row r="75019" spans="4:4">
      <c r="D75019"/>
    </row>
    <row r="75020" spans="4:4">
      <c r="D75020"/>
    </row>
    <row r="75021" spans="4:4">
      <c r="D75021"/>
    </row>
    <row r="75022" spans="4:4">
      <c r="D75022"/>
    </row>
    <row r="75023" spans="4:4">
      <c r="D75023"/>
    </row>
    <row r="75024" spans="4:4">
      <c r="D75024"/>
    </row>
    <row r="75025" spans="4:4">
      <c r="D75025"/>
    </row>
    <row r="75026" spans="4:4">
      <c r="D75026"/>
    </row>
    <row r="75027" spans="4:4">
      <c r="D75027"/>
    </row>
    <row r="75028" spans="4:4">
      <c r="D75028"/>
    </row>
    <row r="75029" spans="4:4">
      <c r="D75029"/>
    </row>
    <row r="75030" spans="4:4">
      <c r="D75030"/>
    </row>
    <row r="75031" spans="4:4">
      <c r="D75031"/>
    </row>
    <row r="75032" spans="4:4">
      <c r="D75032"/>
    </row>
    <row r="75033" spans="4:4">
      <c r="D75033"/>
    </row>
    <row r="75034" spans="4:4">
      <c r="D75034"/>
    </row>
    <row r="75035" spans="4:4">
      <c r="D75035"/>
    </row>
    <row r="75036" spans="4:4">
      <c r="D75036"/>
    </row>
    <row r="75037" spans="4:4">
      <c r="D75037"/>
    </row>
    <row r="75038" spans="4:4">
      <c r="D75038"/>
    </row>
    <row r="75039" spans="4:4">
      <c r="D75039"/>
    </row>
    <row r="75040" spans="4:4">
      <c r="D75040"/>
    </row>
    <row r="75041" spans="4:4">
      <c r="D75041"/>
    </row>
    <row r="75042" spans="4:4">
      <c r="D75042"/>
    </row>
    <row r="75043" spans="4:4">
      <c r="D75043"/>
    </row>
    <row r="75044" spans="4:4">
      <c r="D75044"/>
    </row>
    <row r="75045" spans="4:4">
      <c r="D75045"/>
    </row>
    <row r="75046" spans="4:4">
      <c r="D75046"/>
    </row>
    <row r="75047" spans="4:4">
      <c r="D75047"/>
    </row>
    <row r="75048" spans="4:4">
      <c r="D75048"/>
    </row>
    <row r="75049" spans="4:4">
      <c r="D75049"/>
    </row>
    <row r="75050" spans="4:4">
      <c r="D75050"/>
    </row>
    <row r="75051" spans="4:4">
      <c r="D75051"/>
    </row>
    <row r="75052" spans="4:4">
      <c r="D75052"/>
    </row>
    <row r="75053" spans="4:4">
      <c r="D75053"/>
    </row>
    <row r="75054" spans="4:4">
      <c r="D75054"/>
    </row>
    <row r="75055" spans="4:4">
      <c r="D75055"/>
    </row>
    <row r="75056" spans="4:4">
      <c r="D75056"/>
    </row>
    <row r="75057" spans="4:4">
      <c r="D75057"/>
    </row>
    <row r="75058" spans="4:4">
      <c r="D75058"/>
    </row>
    <row r="75059" spans="4:4">
      <c r="D75059"/>
    </row>
    <row r="75060" spans="4:4">
      <c r="D75060"/>
    </row>
    <row r="75061" spans="4:4">
      <c r="D75061"/>
    </row>
    <row r="75062" spans="4:4">
      <c r="D75062"/>
    </row>
    <row r="75063" spans="4:4">
      <c r="D75063"/>
    </row>
    <row r="75064" spans="4:4">
      <c r="D75064"/>
    </row>
    <row r="75065" spans="4:4">
      <c r="D75065"/>
    </row>
    <row r="75066" spans="4:4">
      <c r="D75066"/>
    </row>
    <row r="75067" spans="4:4">
      <c r="D75067"/>
    </row>
    <row r="75068" spans="4:4">
      <c r="D75068"/>
    </row>
    <row r="75069" spans="4:4">
      <c r="D75069"/>
    </row>
    <row r="75070" spans="4:4">
      <c r="D75070"/>
    </row>
    <row r="75071" spans="4:4">
      <c r="D75071"/>
    </row>
    <row r="75072" spans="4:4">
      <c r="D75072"/>
    </row>
    <row r="75073" spans="4:4">
      <c r="D75073"/>
    </row>
    <row r="75074" spans="4:4">
      <c r="D75074"/>
    </row>
    <row r="75075" spans="4:4">
      <c r="D75075"/>
    </row>
    <row r="75076" spans="4:4">
      <c r="D75076"/>
    </row>
    <row r="75077" spans="4:4">
      <c r="D75077"/>
    </row>
    <row r="75078" spans="4:4">
      <c r="D75078"/>
    </row>
    <row r="75079" spans="4:4">
      <c r="D75079"/>
    </row>
    <row r="75080" spans="4:4">
      <c r="D75080"/>
    </row>
    <row r="75081" spans="4:4">
      <c r="D75081"/>
    </row>
    <row r="75082" spans="4:4">
      <c r="D75082"/>
    </row>
    <row r="75083" spans="4:4">
      <c r="D75083"/>
    </row>
    <row r="75084" spans="4:4">
      <c r="D75084"/>
    </row>
    <row r="75085" spans="4:4">
      <c r="D75085"/>
    </row>
    <row r="75086" spans="4:4">
      <c r="D75086"/>
    </row>
    <row r="75087" spans="4:4">
      <c r="D75087"/>
    </row>
    <row r="75088" spans="4:4">
      <c r="D75088"/>
    </row>
    <row r="75089" spans="4:4">
      <c r="D75089"/>
    </row>
    <row r="75090" spans="4:4">
      <c r="D75090"/>
    </row>
    <row r="75091" spans="4:4">
      <c r="D75091"/>
    </row>
    <row r="75092" spans="4:4">
      <c r="D75092"/>
    </row>
    <row r="75093" spans="4:4">
      <c r="D75093"/>
    </row>
    <row r="75094" spans="4:4">
      <c r="D75094"/>
    </row>
    <row r="75095" spans="4:4">
      <c r="D75095"/>
    </row>
    <row r="75096" spans="4:4">
      <c r="D75096"/>
    </row>
    <row r="75097" spans="4:4">
      <c r="D75097"/>
    </row>
    <row r="75098" spans="4:4">
      <c r="D75098"/>
    </row>
    <row r="75099" spans="4:4">
      <c r="D75099"/>
    </row>
    <row r="75100" spans="4:4">
      <c r="D75100"/>
    </row>
    <row r="75101" spans="4:4">
      <c r="D75101"/>
    </row>
    <row r="75102" spans="4:4">
      <c r="D75102"/>
    </row>
    <row r="75103" spans="4:4">
      <c r="D75103"/>
    </row>
    <row r="75104" spans="4:4">
      <c r="D75104"/>
    </row>
    <row r="75105" spans="4:4">
      <c r="D75105"/>
    </row>
    <row r="75106" spans="4:4">
      <c r="D75106"/>
    </row>
    <row r="75107" spans="4:4">
      <c r="D75107"/>
    </row>
    <row r="75108" spans="4:4">
      <c r="D75108"/>
    </row>
    <row r="75109" spans="4:4">
      <c r="D75109"/>
    </row>
    <row r="75110" spans="4:4">
      <c r="D75110"/>
    </row>
    <row r="75111" spans="4:4">
      <c r="D75111"/>
    </row>
    <row r="75112" spans="4:4">
      <c r="D75112"/>
    </row>
    <row r="75113" spans="4:4">
      <c r="D75113"/>
    </row>
    <row r="75114" spans="4:4">
      <c r="D75114"/>
    </row>
    <row r="75115" spans="4:4">
      <c r="D75115"/>
    </row>
    <row r="75116" spans="4:4">
      <c r="D75116"/>
    </row>
    <row r="75117" spans="4:4">
      <c r="D75117"/>
    </row>
    <row r="75118" spans="4:4">
      <c r="D75118"/>
    </row>
    <row r="75119" spans="4:4">
      <c r="D75119"/>
    </row>
    <row r="75120" spans="4:4">
      <c r="D75120"/>
    </row>
    <row r="75121" spans="4:4">
      <c r="D75121"/>
    </row>
    <row r="75122" spans="4:4">
      <c r="D75122"/>
    </row>
    <row r="75123" spans="4:4">
      <c r="D75123"/>
    </row>
    <row r="75124" spans="4:4">
      <c r="D75124"/>
    </row>
    <row r="75125" spans="4:4">
      <c r="D75125"/>
    </row>
    <row r="75126" spans="4:4">
      <c r="D75126"/>
    </row>
    <row r="75127" spans="4:4">
      <c r="D75127"/>
    </row>
    <row r="75128" spans="4:4">
      <c r="D75128"/>
    </row>
    <row r="75129" spans="4:4">
      <c r="D75129"/>
    </row>
    <row r="75130" spans="4:4">
      <c r="D75130"/>
    </row>
    <row r="75131" spans="4:4">
      <c r="D75131"/>
    </row>
    <row r="75132" spans="4:4">
      <c r="D75132"/>
    </row>
    <row r="75133" spans="4:4">
      <c r="D75133"/>
    </row>
    <row r="75134" spans="4:4">
      <c r="D75134"/>
    </row>
    <row r="75135" spans="4:4">
      <c r="D75135"/>
    </row>
    <row r="75136" spans="4:4">
      <c r="D75136"/>
    </row>
    <row r="75137" spans="4:4">
      <c r="D75137"/>
    </row>
    <row r="75138" spans="4:4">
      <c r="D75138"/>
    </row>
    <row r="75139" spans="4:4">
      <c r="D75139"/>
    </row>
    <row r="75140" spans="4:4">
      <c r="D75140"/>
    </row>
    <row r="75141" spans="4:4">
      <c r="D75141"/>
    </row>
    <row r="75142" spans="4:4">
      <c r="D75142"/>
    </row>
    <row r="75143" spans="4:4">
      <c r="D75143"/>
    </row>
    <row r="75144" spans="4:4">
      <c r="D75144"/>
    </row>
    <row r="75145" spans="4:4">
      <c r="D75145"/>
    </row>
    <row r="75146" spans="4:4">
      <c r="D75146"/>
    </row>
    <row r="75147" spans="4:4">
      <c r="D75147"/>
    </row>
    <row r="75148" spans="4:4">
      <c r="D75148"/>
    </row>
    <row r="75149" spans="4:4">
      <c r="D75149"/>
    </row>
    <row r="75150" spans="4:4">
      <c r="D75150"/>
    </row>
    <row r="75151" spans="4:4">
      <c r="D75151"/>
    </row>
    <row r="75152" spans="4:4">
      <c r="D75152"/>
    </row>
    <row r="75153" spans="4:4">
      <c r="D75153"/>
    </row>
    <row r="75154" spans="4:4">
      <c r="D75154"/>
    </row>
    <row r="75155" spans="4:4">
      <c r="D75155"/>
    </row>
    <row r="75156" spans="4:4">
      <c r="D75156"/>
    </row>
    <row r="75157" spans="4:4">
      <c r="D75157"/>
    </row>
    <row r="75158" spans="4:4">
      <c r="D75158"/>
    </row>
    <row r="75159" spans="4:4">
      <c r="D75159"/>
    </row>
    <row r="75160" spans="4:4">
      <c r="D75160"/>
    </row>
    <row r="75161" spans="4:4">
      <c r="D75161"/>
    </row>
    <row r="75162" spans="4:4">
      <c r="D75162"/>
    </row>
    <row r="75163" spans="4:4">
      <c r="D75163"/>
    </row>
    <row r="75164" spans="4:4">
      <c r="D75164"/>
    </row>
    <row r="75165" spans="4:4">
      <c r="D75165"/>
    </row>
    <row r="75166" spans="4:4">
      <c r="D75166"/>
    </row>
    <row r="75167" spans="4:4">
      <c r="D75167"/>
    </row>
    <row r="75168" spans="4:4">
      <c r="D75168"/>
    </row>
    <row r="75169" spans="4:4">
      <c r="D75169"/>
    </row>
    <row r="75170" spans="4:4">
      <c r="D75170"/>
    </row>
    <row r="75171" spans="4:4">
      <c r="D75171"/>
    </row>
    <row r="75172" spans="4:4">
      <c r="D75172"/>
    </row>
    <row r="75173" spans="4:4">
      <c r="D75173"/>
    </row>
    <row r="75174" spans="4:4">
      <c r="D75174"/>
    </row>
    <row r="75175" spans="4:4">
      <c r="D75175"/>
    </row>
    <row r="75176" spans="4:4">
      <c r="D75176"/>
    </row>
    <row r="75177" spans="4:4">
      <c r="D75177"/>
    </row>
    <row r="75178" spans="4:4">
      <c r="D75178"/>
    </row>
    <row r="75179" spans="4:4">
      <c r="D75179"/>
    </row>
    <row r="75180" spans="4:4">
      <c r="D75180"/>
    </row>
    <row r="75181" spans="4:4">
      <c r="D75181"/>
    </row>
    <row r="75182" spans="4:4">
      <c r="D75182"/>
    </row>
    <row r="75183" spans="4:4">
      <c r="D75183"/>
    </row>
    <row r="75184" spans="4:4">
      <c r="D75184"/>
    </row>
    <row r="75185" spans="4:4">
      <c r="D75185"/>
    </row>
    <row r="75186" spans="4:4">
      <c r="D75186"/>
    </row>
    <row r="75187" spans="4:4">
      <c r="D75187"/>
    </row>
    <row r="75188" spans="4:4">
      <c r="D75188"/>
    </row>
    <row r="75189" spans="4:4">
      <c r="D75189"/>
    </row>
    <row r="75190" spans="4:4">
      <c r="D75190"/>
    </row>
    <row r="75191" spans="4:4">
      <c r="D75191"/>
    </row>
    <row r="75192" spans="4:4">
      <c r="D75192"/>
    </row>
    <row r="75193" spans="4:4">
      <c r="D75193"/>
    </row>
    <row r="75194" spans="4:4">
      <c r="D75194"/>
    </row>
    <row r="75195" spans="4:4">
      <c r="D75195"/>
    </row>
    <row r="75196" spans="4:4">
      <c r="D75196"/>
    </row>
    <row r="75197" spans="4:4">
      <c r="D75197"/>
    </row>
    <row r="75198" spans="4:4">
      <c r="D75198"/>
    </row>
    <row r="75199" spans="4:4">
      <c r="D75199"/>
    </row>
    <row r="75200" spans="4:4">
      <c r="D75200"/>
    </row>
    <row r="75201" spans="4:4">
      <c r="D75201"/>
    </row>
    <row r="75202" spans="4:4">
      <c r="D75202"/>
    </row>
    <row r="75203" spans="4:4">
      <c r="D75203"/>
    </row>
    <row r="75204" spans="4:4">
      <c r="D75204"/>
    </row>
    <row r="75205" spans="4:4">
      <c r="D75205"/>
    </row>
    <row r="75206" spans="4:4">
      <c r="D75206"/>
    </row>
    <row r="75207" spans="4:4">
      <c r="D75207"/>
    </row>
    <row r="75208" spans="4:4">
      <c r="D75208"/>
    </row>
    <row r="75209" spans="4:4">
      <c r="D75209"/>
    </row>
    <row r="75210" spans="4:4">
      <c r="D75210"/>
    </row>
    <row r="75211" spans="4:4">
      <c r="D75211"/>
    </row>
    <row r="75212" spans="4:4">
      <c r="D75212"/>
    </row>
    <row r="75213" spans="4:4">
      <c r="D75213"/>
    </row>
    <row r="75214" spans="4:4">
      <c r="D75214"/>
    </row>
    <row r="75215" spans="4:4">
      <c r="D75215"/>
    </row>
    <row r="75216" spans="4:4">
      <c r="D75216"/>
    </row>
    <row r="75217" spans="4:4">
      <c r="D75217"/>
    </row>
    <row r="75218" spans="4:4">
      <c r="D75218"/>
    </row>
    <row r="75219" spans="4:4">
      <c r="D75219"/>
    </row>
    <row r="75220" spans="4:4">
      <c r="D75220"/>
    </row>
    <row r="75221" spans="4:4">
      <c r="D75221"/>
    </row>
    <row r="75222" spans="4:4">
      <c r="D75222"/>
    </row>
    <row r="75223" spans="4:4">
      <c r="D75223"/>
    </row>
    <row r="75224" spans="4:4">
      <c r="D75224"/>
    </row>
    <row r="75225" spans="4:4">
      <c r="D75225"/>
    </row>
    <row r="75226" spans="4:4">
      <c r="D75226"/>
    </row>
    <row r="75227" spans="4:4">
      <c r="D75227"/>
    </row>
    <row r="75228" spans="4:4">
      <c r="D75228"/>
    </row>
    <row r="75229" spans="4:4">
      <c r="D75229"/>
    </row>
    <row r="75230" spans="4:4">
      <c r="D75230"/>
    </row>
    <row r="75231" spans="4:4">
      <c r="D75231"/>
    </row>
    <row r="75232" spans="4:4">
      <c r="D75232"/>
    </row>
    <row r="75233" spans="4:4">
      <c r="D75233"/>
    </row>
    <row r="75234" spans="4:4">
      <c r="D75234"/>
    </row>
    <row r="75235" spans="4:4">
      <c r="D75235"/>
    </row>
    <row r="75236" spans="4:4">
      <c r="D75236"/>
    </row>
    <row r="75237" spans="4:4">
      <c r="D75237"/>
    </row>
    <row r="75238" spans="4:4">
      <c r="D75238"/>
    </row>
    <row r="75239" spans="4:4">
      <c r="D75239"/>
    </row>
    <row r="75240" spans="4:4">
      <c r="D75240"/>
    </row>
    <row r="75241" spans="4:4">
      <c r="D75241"/>
    </row>
    <row r="75242" spans="4:4">
      <c r="D75242"/>
    </row>
    <row r="75243" spans="4:4">
      <c r="D75243"/>
    </row>
    <row r="75244" spans="4:4">
      <c r="D75244"/>
    </row>
    <row r="75245" spans="4:4">
      <c r="D75245"/>
    </row>
    <row r="75246" spans="4:4">
      <c r="D75246"/>
    </row>
    <row r="75247" spans="4:4">
      <c r="D75247"/>
    </row>
    <row r="75248" spans="4:4">
      <c r="D75248"/>
    </row>
    <row r="75249" spans="4:4">
      <c r="D75249"/>
    </row>
    <row r="75250" spans="4:4">
      <c r="D75250"/>
    </row>
    <row r="75251" spans="4:4">
      <c r="D75251"/>
    </row>
    <row r="75252" spans="4:4">
      <c r="D75252"/>
    </row>
    <row r="75253" spans="4:4">
      <c r="D75253"/>
    </row>
    <row r="75254" spans="4:4">
      <c r="D75254"/>
    </row>
    <row r="75255" spans="4:4">
      <c r="D75255"/>
    </row>
    <row r="75256" spans="4:4">
      <c r="D75256"/>
    </row>
    <row r="75257" spans="4:4">
      <c r="D75257"/>
    </row>
    <row r="75258" spans="4:4">
      <c r="D75258"/>
    </row>
    <row r="75259" spans="4:4">
      <c r="D75259"/>
    </row>
    <row r="75260" spans="4:4">
      <c r="D75260"/>
    </row>
    <row r="75261" spans="4:4">
      <c r="D75261"/>
    </row>
    <row r="75262" spans="4:4">
      <c r="D75262"/>
    </row>
    <row r="75263" spans="4:4">
      <c r="D75263"/>
    </row>
    <row r="75264" spans="4:4">
      <c r="D75264"/>
    </row>
    <row r="75265" spans="4:4">
      <c r="D75265"/>
    </row>
    <row r="75266" spans="4:4">
      <c r="D75266"/>
    </row>
    <row r="75267" spans="4:4">
      <c r="D75267"/>
    </row>
    <row r="75268" spans="4:4">
      <c r="D75268"/>
    </row>
    <row r="75269" spans="4:4">
      <c r="D75269"/>
    </row>
    <row r="75270" spans="4:4">
      <c r="D75270"/>
    </row>
    <row r="75271" spans="4:4">
      <c r="D75271"/>
    </row>
    <row r="75272" spans="4:4">
      <c r="D75272"/>
    </row>
    <row r="75273" spans="4:4">
      <c r="D75273"/>
    </row>
    <row r="75274" spans="4:4">
      <c r="D75274"/>
    </row>
    <row r="75275" spans="4:4">
      <c r="D75275"/>
    </row>
    <row r="75276" spans="4:4">
      <c r="D75276"/>
    </row>
    <row r="75277" spans="4:4">
      <c r="D75277"/>
    </row>
    <row r="75278" spans="4:4">
      <c r="D75278"/>
    </row>
    <row r="75279" spans="4:4">
      <c r="D75279"/>
    </row>
    <row r="75280" spans="4:4">
      <c r="D75280"/>
    </row>
    <row r="75281" spans="4:4">
      <c r="D75281"/>
    </row>
    <row r="75282" spans="4:4">
      <c r="D75282"/>
    </row>
    <row r="75283" spans="4:4">
      <c r="D75283"/>
    </row>
    <row r="75284" spans="4:4">
      <c r="D75284"/>
    </row>
    <row r="75285" spans="4:4">
      <c r="D75285"/>
    </row>
    <row r="75286" spans="4:4">
      <c r="D75286"/>
    </row>
    <row r="75287" spans="4:4">
      <c r="D75287"/>
    </row>
    <row r="75288" spans="4:4">
      <c r="D75288"/>
    </row>
    <row r="75289" spans="4:4">
      <c r="D75289"/>
    </row>
    <row r="75290" spans="4:4">
      <c r="D75290"/>
    </row>
    <row r="75291" spans="4:4">
      <c r="D75291"/>
    </row>
    <row r="75292" spans="4:4">
      <c r="D75292"/>
    </row>
    <row r="75293" spans="4:4">
      <c r="D75293"/>
    </row>
    <row r="75294" spans="4:4">
      <c r="D75294"/>
    </row>
    <row r="75295" spans="4:4">
      <c r="D75295"/>
    </row>
    <row r="75296" spans="4:4">
      <c r="D75296"/>
    </row>
    <row r="75297" spans="4:4">
      <c r="D75297"/>
    </row>
    <row r="75298" spans="4:4">
      <c r="D75298"/>
    </row>
    <row r="75299" spans="4:4">
      <c r="D75299"/>
    </row>
    <row r="75300" spans="4:4">
      <c r="D75300"/>
    </row>
    <row r="75301" spans="4:4">
      <c r="D75301"/>
    </row>
    <row r="75302" spans="4:4">
      <c r="D75302"/>
    </row>
    <row r="75303" spans="4:4">
      <c r="D75303"/>
    </row>
    <row r="75304" spans="4:4">
      <c r="D75304"/>
    </row>
    <row r="75305" spans="4:4">
      <c r="D75305"/>
    </row>
    <row r="75306" spans="4:4">
      <c r="D75306"/>
    </row>
    <row r="75307" spans="4:4">
      <c r="D75307"/>
    </row>
    <row r="75308" spans="4:4">
      <c r="D75308"/>
    </row>
    <row r="75309" spans="4:4">
      <c r="D75309"/>
    </row>
    <row r="75310" spans="4:4">
      <c r="D75310"/>
    </row>
    <row r="75311" spans="4:4">
      <c r="D75311"/>
    </row>
    <row r="75312" spans="4:4">
      <c r="D75312"/>
    </row>
    <row r="75313" spans="4:4">
      <c r="D75313"/>
    </row>
    <row r="75314" spans="4:4">
      <c r="D75314"/>
    </row>
    <row r="75315" spans="4:4">
      <c r="D75315"/>
    </row>
    <row r="75316" spans="4:4">
      <c r="D75316"/>
    </row>
    <row r="75317" spans="4:4">
      <c r="D75317"/>
    </row>
    <row r="75318" spans="4:4">
      <c r="D75318"/>
    </row>
    <row r="75319" spans="4:4">
      <c r="D75319"/>
    </row>
    <row r="75320" spans="4:4">
      <c r="D75320"/>
    </row>
    <row r="75321" spans="4:4">
      <c r="D75321"/>
    </row>
    <row r="75322" spans="4:4">
      <c r="D75322"/>
    </row>
    <row r="75323" spans="4:4">
      <c r="D75323"/>
    </row>
    <row r="75324" spans="4:4">
      <c r="D75324"/>
    </row>
    <row r="75325" spans="4:4">
      <c r="D75325"/>
    </row>
    <row r="75326" spans="4:4">
      <c r="D75326"/>
    </row>
    <row r="75327" spans="4:4">
      <c r="D75327"/>
    </row>
    <row r="75328" spans="4:4">
      <c r="D75328"/>
    </row>
    <row r="75329" spans="4:4">
      <c r="D75329"/>
    </row>
    <row r="75330" spans="4:4">
      <c r="D75330"/>
    </row>
    <row r="75331" spans="4:4">
      <c r="D75331"/>
    </row>
    <row r="75332" spans="4:4">
      <c r="D75332"/>
    </row>
    <row r="75333" spans="4:4">
      <c r="D75333"/>
    </row>
    <row r="75334" spans="4:4">
      <c r="D75334"/>
    </row>
    <row r="75335" spans="4:4">
      <c r="D75335"/>
    </row>
    <row r="75336" spans="4:4">
      <c r="D75336"/>
    </row>
    <row r="75337" spans="4:4">
      <c r="D75337"/>
    </row>
    <row r="75338" spans="4:4">
      <c r="D75338"/>
    </row>
    <row r="75339" spans="4:4">
      <c r="D75339"/>
    </row>
    <row r="75340" spans="4:4">
      <c r="D75340"/>
    </row>
    <row r="75341" spans="4:4">
      <c r="D75341"/>
    </row>
    <row r="75342" spans="4:4">
      <c r="D75342"/>
    </row>
    <row r="75343" spans="4:4">
      <c r="D75343"/>
    </row>
    <row r="75344" spans="4:4">
      <c r="D75344"/>
    </row>
    <row r="75345" spans="4:4">
      <c r="D75345"/>
    </row>
    <row r="75346" spans="4:4">
      <c r="D75346"/>
    </row>
    <row r="75347" spans="4:4">
      <c r="D75347"/>
    </row>
    <row r="75348" spans="4:4">
      <c r="D75348"/>
    </row>
    <row r="75349" spans="4:4">
      <c r="D75349"/>
    </row>
    <row r="75350" spans="4:4">
      <c r="D75350"/>
    </row>
    <row r="75351" spans="4:4">
      <c r="D75351"/>
    </row>
    <row r="75352" spans="4:4">
      <c r="D75352"/>
    </row>
    <row r="75353" spans="4:4">
      <c r="D75353"/>
    </row>
    <row r="75354" spans="4:4">
      <c r="D75354"/>
    </row>
    <row r="75355" spans="4:4">
      <c r="D75355"/>
    </row>
    <row r="75356" spans="4:4">
      <c r="D75356"/>
    </row>
    <row r="75357" spans="4:4">
      <c r="D75357"/>
    </row>
    <row r="75358" spans="4:4">
      <c r="D75358"/>
    </row>
    <row r="75359" spans="4:4">
      <c r="D75359"/>
    </row>
    <row r="75360" spans="4:4">
      <c r="D75360"/>
    </row>
    <row r="75361" spans="4:4">
      <c r="D75361"/>
    </row>
    <row r="75362" spans="4:4">
      <c r="D75362"/>
    </row>
    <row r="75363" spans="4:4">
      <c r="D75363"/>
    </row>
    <row r="75364" spans="4:4">
      <c r="D75364"/>
    </row>
    <row r="75365" spans="4:4">
      <c r="D75365"/>
    </row>
    <row r="75366" spans="4:4">
      <c r="D75366"/>
    </row>
    <row r="75367" spans="4:4">
      <c r="D75367"/>
    </row>
    <row r="75368" spans="4:4">
      <c r="D75368"/>
    </row>
    <row r="75369" spans="4:4">
      <c r="D75369"/>
    </row>
    <row r="75370" spans="4:4">
      <c r="D75370"/>
    </row>
    <row r="75371" spans="4:4">
      <c r="D75371"/>
    </row>
    <row r="75372" spans="4:4">
      <c r="D75372"/>
    </row>
    <row r="75373" spans="4:4">
      <c r="D75373"/>
    </row>
    <row r="75374" spans="4:4">
      <c r="D75374"/>
    </row>
    <row r="75375" spans="4:4">
      <c r="D75375"/>
    </row>
    <row r="75376" spans="4:4">
      <c r="D75376"/>
    </row>
    <row r="75377" spans="4:4">
      <c r="D75377"/>
    </row>
    <row r="75378" spans="4:4">
      <c r="D75378"/>
    </row>
    <row r="75379" spans="4:4">
      <c r="D75379"/>
    </row>
    <row r="75380" spans="4:4">
      <c r="D75380"/>
    </row>
    <row r="75381" spans="4:4">
      <c r="D75381"/>
    </row>
    <row r="75382" spans="4:4">
      <c r="D75382"/>
    </row>
    <row r="75383" spans="4:4">
      <c r="D75383"/>
    </row>
    <row r="75384" spans="4:4">
      <c r="D75384"/>
    </row>
    <row r="75385" spans="4:4">
      <c r="D75385"/>
    </row>
    <row r="75386" spans="4:4">
      <c r="D75386"/>
    </row>
    <row r="75387" spans="4:4">
      <c r="D75387"/>
    </row>
    <row r="75388" spans="4:4">
      <c r="D75388"/>
    </row>
    <row r="75389" spans="4:4">
      <c r="D75389"/>
    </row>
    <row r="75390" spans="4:4">
      <c r="D75390"/>
    </row>
    <row r="75391" spans="4:4">
      <c r="D75391"/>
    </row>
    <row r="75392" spans="4:4">
      <c r="D75392"/>
    </row>
    <row r="75393" spans="4:4">
      <c r="D75393"/>
    </row>
    <row r="75394" spans="4:4">
      <c r="D75394"/>
    </row>
    <row r="75395" spans="4:4">
      <c r="D75395"/>
    </row>
    <row r="75396" spans="4:4">
      <c r="D75396"/>
    </row>
    <row r="75397" spans="4:4">
      <c r="D75397"/>
    </row>
    <row r="75398" spans="4:4">
      <c r="D75398"/>
    </row>
    <row r="75399" spans="4:4">
      <c r="D75399"/>
    </row>
    <row r="75400" spans="4:4">
      <c r="D75400"/>
    </row>
    <row r="75401" spans="4:4">
      <c r="D75401"/>
    </row>
    <row r="75402" spans="4:4">
      <c r="D75402"/>
    </row>
    <row r="75403" spans="4:4">
      <c r="D75403"/>
    </row>
    <row r="75404" spans="4:4">
      <c r="D75404"/>
    </row>
    <row r="75405" spans="4:4">
      <c r="D75405"/>
    </row>
    <row r="75406" spans="4:4">
      <c r="D75406"/>
    </row>
    <row r="75407" spans="4:4">
      <c r="D75407"/>
    </row>
    <row r="75408" spans="4:4">
      <c r="D75408"/>
    </row>
    <row r="75409" spans="4:4">
      <c r="D75409"/>
    </row>
    <row r="75410" spans="4:4">
      <c r="D75410"/>
    </row>
    <row r="75411" spans="4:4">
      <c r="D75411"/>
    </row>
    <row r="75412" spans="4:4">
      <c r="D75412"/>
    </row>
    <row r="75413" spans="4:4">
      <c r="D75413"/>
    </row>
    <row r="75414" spans="4:4">
      <c r="D75414"/>
    </row>
    <row r="75415" spans="4:4">
      <c r="D75415"/>
    </row>
    <row r="75416" spans="4:4">
      <c r="D75416"/>
    </row>
    <row r="75417" spans="4:4">
      <c r="D75417"/>
    </row>
    <row r="75418" spans="4:4">
      <c r="D75418"/>
    </row>
    <row r="75419" spans="4:4">
      <c r="D75419"/>
    </row>
    <row r="75420" spans="4:4">
      <c r="D75420"/>
    </row>
    <row r="75421" spans="4:4">
      <c r="D75421"/>
    </row>
    <row r="75422" spans="4:4">
      <c r="D75422"/>
    </row>
    <row r="75423" spans="4:4">
      <c r="D75423"/>
    </row>
    <row r="75424" spans="4:4">
      <c r="D75424"/>
    </row>
    <row r="75425" spans="4:4">
      <c r="D75425"/>
    </row>
    <row r="75426" spans="4:4">
      <c r="D75426"/>
    </row>
    <row r="75427" spans="4:4">
      <c r="D75427"/>
    </row>
    <row r="75428" spans="4:4">
      <c r="D75428"/>
    </row>
    <row r="75429" spans="4:4">
      <c r="D75429"/>
    </row>
    <row r="75430" spans="4:4">
      <c r="D75430"/>
    </row>
    <row r="75431" spans="4:4">
      <c r="D75431"/>
    </row>
    <row r="75432" spans="4:4">
      <c r="D75432"/>
    </row>
    <row r="75433" spans="4:4">
      <c r="D75433"/>
    </row>
    <row r="75434" spans="4:4">
      <c r="D75434"/>
    </row>
    <row r="75435" spans="4:4">
      <c r="D75435"/>
    </row>
    <row r="75436" spans="4:4">
      <c r="D75436"/>
    </row>
    <row r="75437" spans="4:4">
      <c r="D75437"/>
    </row>
    <row r="75438" spans="4:4">
      <c r="D75438"/>
    </row>
    <row r="75439" spans="4:4">
      <c r="D75439"/>
    </row>
    <row r="75440" spans="4:4">
      <c r="D75440"/>
    </row>
    <row r="75441" spans="4:4">
      <c r="D75441"/>
    </row>
    <row r="75442" spans="4:4">
      <c r="D75442"/>
    </row>
    <row r="75443" spans="4:4">
      <c r="D75443"/>
    </row>
    <row r="75444" spans="4:4">
      <c r="D75444"/>
    </row>
    <row r="75445" spans="4:4">
      <c r="D75445"/>
    </row>
    <row r="75446" spans="4:4">
      <c r="D75446"/>
    </row>
    <row r="75447" spans="4:4">
      <c r="D75447"/>
    </row>
    <row r="75448" spans="4:4">
      <c r="D75448"/>
    </row>
    <row r="75449" spans="4:4">
      <c r="D75449"/>
    </row>
    <row r="75450" spans="4:4">
      <c r="D75450"/>
    </row>
    <row r="75451" spans="4:4">
      <c r="D75451"/>
    </row>
    <row r="75452" spans="4:4">
      <c r="D75452"/>
    </row>
    <row r="75453" spans="4:4">
      <c r="D75453"/>
    </row>
    <row r="75454" spans="4:4">
      <c r="D75454"/>
    </row>
    <row r="75455" spans="4:4">
      <c r="D75455"/>
    </row>
    <row r="75456" spans="4:4">
      <c r="D75456"/>
    </row>
    <row r="75457" spans="4:4">
      <c r="D75457"/>
    </row>
    <row r="75458" spans="4:4">
      <c r="D75458"/>
    </row>
    <row r="75459" spans="4:4">
      <c r="D75459"/>
    </row>
    <row r="75460" spans="4:4">
      <c r="D75460"/>
    </row>
    <row r="75461" spans="4:4">
      <c r="D75461"/>
    </row>
    <row r="75462" spans="4:4">
      <c r="D75462"/>
    </row>
    <row r="75463" spans="4:4">
      <c r="D75463"/>
    </row>
    <row r="75464" spans="4:4">
      <c r="D75464"/>
    </row>
    <row r="75465" spans="4:4">
      <c r="D75465"/>
    </row>
    <row r="75466" spans="4:4">
      <c r="D75466"/>
    </row>
    <row r="75467" spans="4:4">
      <c r="D75467"/>
    </row>
    <row r="75468" spans="4:4">
      <c r="D75468"/>
    </row>
    <row r="75469" spans="4:4">
      <c r="D75469"/>
    </row>
    <row r="75470" spans="4:4">
      <c r="D75470"/>
    </row>
    <row r="75471" spans="4:4">
      <c r="D75471"/>
    </row>
    <row r="75472" spans="4:4">
      <c r="D75472"/>
    </row>
    <row r="75473" spans="4:4">
      <c r="D75473"/>
    </row>
    <row r="75474" spans="4:4">
      <c r="D75474"/>
    </row>
    <row r="75475" spans="4:4">
      <c r="D75475"/>
    </row>
    <row r="75476" spans="4:4">
      <c r="D75476"/>
    </row>
    <row r="75477" spans="4:4">
      <c r="D75477"/>
    </row>
    <row r="75478" spans="4:4">
      <c r="D75478"/>
    </row>
    <row r="75479" spans="4:4">
      <c r="D75479"/>
    </row>
    <row r="75480" spans="4:4">
      <c r="D75480"/>
    </row>
    <row r="75481" spans="4:4">
      <c r="D75481"/>
    </row>
    <row r="75482" spans="4:4">
      <c r="D75482"/>
    </row>
    <row r="75483" spans="4:4">
      <c r="D75483"/>
    </row>
    <row r="75484" spans="4:4">
      <c r="D75484"/>
    </row>
    <row r="75485" spans="4:4">
      <c r="D75485"/>
    </row>
    <row r="75486" spans="4:4">
      <c r="D75486"/>
    </row>
    <row r="75487" spans="4:4">
      <c r="D75487"/>
    </row>
    <row r="75488" spans="4:4">
      <c r="D75488"/>
    </row>
    <row r="75489" spans="4:4">
      <c r="D75489"/>
    </row>
    <row r="75490" spans="4:4">
      <c r="D75490"/>
    </row>
    <row r="75491" spans="4:4">
      <c r="D75491"/>
    </row>
    <row r="75492" spans="4:4">
      <c r="D75492"/>
    </row>
    <row r="75493" spans="4:4">
      <c r="D75493"/>
    </row>
    <row r="75494" spans="4:4">
      <c r="D75494"/>
    </row>
    <row r="75495" spans="4:4">
      <c r="D75495"/>
    </row>
    <row r="75496" spans="4:4">
      <c r="D75496"/>
    </row>
    <row r="75497" spans="4:4">
      <c r="D75497"/>
    </row>
    <row r="75498" spans="4:4">
      <c r="D75498"/>
    </row>
    <row r="75499" spans="4:4">
      <c r="D75499"/>
    </row>
    <row r="75500" spans="4:4">
      <c r="D75500"/>
    </row>
    <row r="75501" spans="4:4">
      <c r="D75501"/>
    </row>
    <row r="75502" spans="4:4">
      <c r="D75502"/>
    </row>
    <row r="75503" spans="4:4">
      <c r="D75503"/>
    </row>
    <row r="75504" spans="4:4">
      <c r="D75504"/>
    </row>
    <row r="75505" spans="4:4">
      <c r="D75505"/>
    </row>
    <row r="75506" spans="4:4">
      <c r="D75506"/>
    </row>
    <row r="75507" spans="4:4">
      <c r="D75507"/>
    </row>
    <row r="75508" spans="4:4">
      <c r="D75508"/>
    </row>
    <row r="75509" spans="4:4">
      <c r="D75509"/>
    </row>
    <row r="75510" spans="4:4">
      <c r="D75510"/>
    </row>
    <row r="75511" spans="4:4">
      <c r="D75511"/>
    </row>
    <row r="75512" spans="4:4">
      <c r="D75512"/>
    </row>
    <row r="75513" spans="4:4">
      <c r="D75513"/>
    </row>
    <row r="75514" spans="4:4">
      <c r="D75514"/>
    </row>
    <row r="75515" spans="4:4">
      <c r="D75515"/>
    </row>
    <row r="75516" spans="4:4">
      <c r="D75516"/>
    </row>
    <row r="75517" spans="4:4">
      <c r="D75517"/>
    </row>
    <row r="75518" spans="4:4">
      <c r="D75518"/>
    </row>
    <row r="75519" spans="4:4">
      <c r="D75519"/>
    </row>
    <row r="75520" spans="4:4">
      <c r="D75520"/>
    </row>
    <row r="75521" spans="4:4">
      <c r="D75521"/>
    </row>
    <row r="75522" spans="4:4">
      <c r="D75522"/>
    </row>
    <row r="75523" spans="4:4">
      <c r="D75523"/>
    </row>
    <row r="75524" spans="4:4">
      <c r="D75524"/>
    </row>
    <row r="75525" spans="4:4">
      <c r="D75525"/>
    </row>
    <row r="75526" spans="4:4">
      <c r="D75526"/>
    </row>
    <row r="75527" spans="4:4">
      <c r="D75527"/>
    </row>
    <row r="75528" spans="4:4">
      <c r="D75528"/>
    </row>
    <row r="75529" spans="4:4">
      <c r="D75529"/>
    </row>
    <row r="75530" spans="4:4">
      <c r="D75530"/>
    </row>
    <row r="75531" spans="4:4">
      <c r="D75531"/>
    </row>
    <row r="75532" spans="4:4">
      <c r="D75532"/>
    </row>
    <row r="75533" spans="4:4">
      <c r="D75533"/>
    </row>
    <row r="75534" spans="4:4">
      <c r="D75534"/>
    </row>
    <row r="75535" spans="4:4">
      <c r="D75535"/>
    </row>
    <row r="75536" spans="4:4">
      <c r="D75536"/>
    </row>
    <row r="75537" spans="4:4">
      <c r="D75537"/>
    </row>
    <row r="75538" spans="4:4">
      <c r="D75538"/>
    </row>
    <row r="75539" spans="4:4">
      <c r="D75539"/>
    </row>
    <row r="75540" spans="4:4">
      <c r="D75540"/>
    </row>
    <row r="75541" spans="4:4">
      <c r="D75541"/>
    </row>
    <row r="75542" spans="4:4">
      <c r="D75542"/>
    </row>
    <row r="75543" spans="4:4">
      <c r="D75543"/>
    </row>
    <row r="75544" spans="4:4">
      <c r="D75544"/>
    </row>
    <row r="75545" spans="4:4">
      <c r="D75545"/>
    </row>
    <row r="75546" spans="4:4">
      <c r="D75546"/>
    </row>
    <row r="75547" spans="4:4">
      <c r="D75547"/>
    </row>
    <row r="75548" spans="4:4">
      <c r="D75548"/>
    </row>
    <row r="75549" spans="4:4">
      <c r="D75549"/>
    </row>
    <row r="75550" spans="4:4">
      <c r="D75550"/>
    </row>
    <row r="75551" spans="4:4">
      <c r="D75551"/>
    </row>
    <row r="75552" spans="4:4">
      <c r="D75552"/>
    </row>
    <row r="75553" spans="4:4">
      <c r="D75553"/>
    </row>
    <row r="75554" spans="4:4">
      <c r="D75554"/>
    </row>
    <row r="75555" spans="4:4">
      <c r="D75555"/>
    </row>
    <row r="75556" spans="4:4">
      <c r="D75556"/>
    </row>
    <row r="75557" spans="4:4">
      <c r="D75557"/>
    </row>
    <row r="75558" spans="4:4">
      <c r="D75558"/>
    </row>
    <row r="75559" spans="4:4">
      <c r="D75559"/>
    </row>
    <row r="75560" spans="4:4">
      <c r="D75560"/>
    </row>
    <row r="75561" spans="4:4">
      <c r="D75561"/>
    </row>
    <row r="75562" spans="4:4">
      <c r="D75562"/>
    </row>
    <row r="75563" spans="4:4">
      <c r="D75563"/>
    </row>
    <row r="75564" spans="4:4">
      <c r="D75564"/>
    </row>
    <row r="75565" spans="4:4">
      <c r="D75565"/>
    </row>
    <row r="75566" spans="4:4">
      <c r="D75566"/>
    </row>
    <row r="75567" spans="4:4">
      <c r="D75567"/>
    </row>
    <row r="75568" spans="4:4">
      <c r="D75568"/>
    </row>
    <row r="75569" spans="4:4">
      <c r="D75569"/>
    </row>
    <row r="75570" spans="4:4">
      <c r="D75570"/>
    </row>
    <row r="75571" spans="4:4">
      <c r="D75571"/>
    </row>
    <row r="75572" spans="4:4">
      <c r="D75572"/>
    </row>
    <row r="75573" spans="4:4">
      <c r="D75573"/>
    </row>
    <row r="75574" spans="4:4">
      <c r="D75574"/>
    </row>
    <row r="75575" spans="4:4">
      <c r="D75575"/>
    </row>
    <row r="75576" spans="4:4">
      <c r="D75576"/>
    </row>
    <row r="75577" spans="4:4">
      <c r="D75577"/>
    </row>
    <row r="75578" spans="4:4">
      <c r="D75578"/>
    </row>
    <row r="75579" spans="4:4">
      <c r="D75579"/>
    </row>
    <row r="75580" spans="4:4">
      <c r="D75580"/>
    </row>
    <row r="75581" spans="4:4">
      <c r="D75581"/>
    </row>
    <row r="75582" spans="4:4">
      <c r="D75582"/>
    </row>
    <row r="75583" spans="4:4">
      <c r="D75583"/>
    </row>
    <row r="75584" spans="4:4">
      <c r="D75584"/>
    </row>
    <row r="75585" spans="4:4">
      <c r="D75585"/>
    </row>
    <row r="75586" spans="4:4">
      <c r="D75586"/>
    </row>
    <row r="75587" spans="4:4">
      <c r="D75587"/>
    </row>
    <row r="75588" spans="4:4">
      <c r="D75588"/>
    </row>
    <row r="75589" spans="4:4">
      <c r="D75589"/>
    </row>
    <row r="75590" spans="4:4">
      <c r="D75590"/>
    </row>
    <row r="75591" spans="4:4">
      <c r="D75591"/>
    </row>
    <row r="75592" spans="4:4">
      <c r="D75592"/>
    </row>
    <row r="75593" spans="4:4">
      <c r="D75593"/>
    </row>
    <row r="75594" spans="4:4">
      <c r="D75594"/>
    </row>
    <row r="75595" spans="4:4">
      <c r="D75595"/>
    </row>
    <row r="75596" spans="4:4">
      <c r="D75596"/>
    </row>
    <row r="75597" spans="4:4">
      <c r="D75597"/>
    </row>
    <row r="75598" spans="4:4">
      <c r="D75598"/>
    </row>
    <row r="75599" spans="4:4">
      <c r="D75599"/>
    </row>
    <row r="75600" spans="4:4">
      <c r="D75600"/>
    </row>
    <row r="75601" spans="4:4">
      <c r="D75601"/>
    </row>
    <row r="75602" spans="4:4">
      <c r="D75602"/>
    </row>
    <row r="75603" spans="4:4">
      <c r="D75603"/>
    </row>
    <row r="75604" spans="4:4">
      <c r="D75604"/>
    </row>
    <row r="75605" spans="4:4">
      <c r="D75605"/>
    </row>
    <row r="75606" spans="4:4">
      <c r="D75606"/>
    </row>
    <row r="75607" spans="4:4">
      <c r="D75607"/>
    </row>
    <row r="75608" spans="4:4">
      <c r="D75608"/>
    </row>
    <row r="75609" spans="4:4">
      <c r="D75609"/>
    </row>
    <row r="75610" spans="4:4">
      <c r="D75610"/>
    </row>
    <row r="75611" spans="4:4">
      <c r="D75611"/>
    </row>
    <row r="75612" spans="4:4">
      <c r="D75612"/>
    </row>
    <row r="75613" spans="4:4">
      <c r="D75613"/>
    </row>
    <row r="75614" spans="4:4">
      <c r="D75614"/>
    </row>
    <row r="75615" spans="4:4">
      <c r="D75615"/>
    </row>
    <row r="75616" spans="4:4">
      <c r="D75616"/>
    </row>
    <row r="75617" spans="4:4">
      <c r="D75617"/>
    </row>
    <row r="75618" spans="4:4">
      <c r="D75618"/>
    </row>
    <row r="75619" spans="4:4">
      <c r="D75619"/>
    </row>
    <row r="75620" spans="4:4">
      <c r="D75620"/>
    </row>
    <row r="75621" spans="4:4">
      <c r="D75621"/>
    </row>
    <row r="75622" spans="4:4">
      <c r="D75622"/>
    </row>
    <row r="75623" spans="4:4">
      <c r="D75623"/>
    </row>
    <row r="75624" spans="4:4">
      <c r="D75624"/>
    </row>
    <row r="75625" spans="4:4">
      <c r="D75625"/>
    </row>
    <row r="75626" spans="4:4">
      <c r="D75626"/>
    </row>
    <row r="75627" spans="4:4">
      <c r="D75627"/>
    </row>
    <row r="75628" spans="4:4">
      <c r="D75628"/>
    </row>
    <row r="75629" spans="4:4">
      <c r="D75629"/>
    </row>
    <row r="75630" spans="4:4">
      <c r="D75630"/>
    </row>
    <row r="75631" spans="4:4">
      <c r="D75631"/>
    </row>
    <row r="75632" spans="4:4">
      <c r="D75632"/>
    </row>
    <row r="75633" spans="4:4">
      <c r="D75633"/>
    </row>
    <row r="75634" spans="4:4">
      <c r="D75634"/>
    </row>
    <row r="75635" spans="4:4">
      <c r="D75635"/>
    </row>
    <row r="75636" spans="4:4">
      <c r="D75636"/>
    </row>
    <row r="75637" spans="4:4">
      <c r="D75637"/>
    </row>
    <row r="75638" spans="4:4">
      <c r="D75638"/>
    </row>
    <row r="75639" spans="4:4">
      <c r="D75639"/>
    </row>
    <row r="75640" spans="4:4">
      <c r="D75640"/>
    </row>
    <row r="75641" spans="4:4">
      <c r="D75641"/>
    </row>
    <row r="75642" spans="4:4">
      <c r="D75642"/>
    </row>
    <row r="75643" spans="4:4">
      <c r="D75643"/>
    </row>
    <row r="75644" spans="4:4">
      <c r="D75644"/>
    </row>
    <row r="75645" spans="4:4">
      <c r="D75645"/>
    </row>
    <row r="75646" spans="4:4">
      <c r="D75646"/>
    </row>
    <row r="75647" spans="4:4">
      <c r="D75647"/>
    </row>
    <row r="75648" spans="4:4">
      <c r="D75648"/>
    </row>
    <row r="75649" spans="4:4">
      <c r="D75649"/>
    </row>
    <row r="75650" spans="4:4">
      <c r="D75650"/>
    </row>
    <row r="75651" spans="4:4">
      <c r="D75651"/>
    </row>
    <row r="75652" spans="4:4">
      <c r="D75652"/>
    </row>
    <row r="75653" spans="4:4">
      <c r="D75653"/>
    </row>
    <row r="75654" spans="4:4">
      <c r="D75654"/>
    </row>
    <row r="75655" spans="4:4">
      <c r="D75655"/>
    </row>
    <row r="75656" spans="4:4">
      <c r="D75656"/>
    </row>
    <row r="75657" spans="4:4">
      <c r="D75657"/>
    </row>
    <row r="75658" spans="4:4">
      <c r="D75658"/>
    </row>
    <row r="75659" spans="4:4">
      <c r="D75659"/>
    </row>
    <row r="75660" spans="4:4">
      <c r="D75660"/>
    </row>
    <row r="75661" spans="4:4">
      <c r="D75661"/>
    </row>
    <row r="75662" spans="4:4">
      <c r="D75662"/>
    </row>
    <row r="75663" spans="4:4">
      <c r="D75663"/>
    </row>
    <row r="75664" spans="4:4">
      <c r="D75664"/>
    </row>
    <row r="75665" spans="4:4">
      <c r="D75665"/>
    </row>
    <row r="75666" spans="4:4">
      <c r="D75666"/>
    </row>
    <row r="75667" spans="4:4">
      <c r="D75667"/>
    </row>
    <row r="75668" spans="4:4">
      <c r="D75668"/>
    </row>
    <row r="75669" spans="4:4">
      <c r="D75669"/>
    </row>
    <row r="75670" spans="4:4">
      <c r="D75670"/>
    </row>
    <row r="75671" spans="4:4">
      <c r="D75671"/>
    </row>
    <row r="75672" spans="4:4">
      <c r="D75672"/>
    </row>
    <row r="75673" spans="4:4">
      <c r="D75673"/>
    </row>
    <row r="75674" spans="4:4">
      <c r="D75674"/>
    </row>
    <row r="75675" spans="4:4">
      <c r="D75675"/>
    </row>
    <row r="75676" spans="4:4">
      <c r="D75676"/>
    </row>
    <row r="75677" spans="4:4">
      <c r="D75677"/>
    </row>
    <row r="75678" spans="4:4">
      <c r="D75678"/>
    </row>
    <row r="75679" spans="4:4">
      <c r="D75679"/>
    </row>
    <row r="75680" spans="4:4">
      <c r="D75680"/>
    </row>
    <row r="75681" spans="4:4">
      <c r="D75681"/>
    </row>
    <row r="75682" spans="4:4">
      <c r="D75682"/>
    </row>
    <row r="75683" spans="4:4">
      <c r="D75683"/>
    </row>
    <row r="75684" spans="4:4">
      <c r="D75684"/>
    </row>
    <row r="75685" spans="4:4">
      <c r="D75685"/>
    </row>
    <row r="75686" spans="4:4">
      <c r="D75686"/>
    </row>
    <row r="75687" spans="4:4">
      <c r="D75687"/>
    </row>
    <row r="75688" spans="4:4">
      <c r="D75688"/>
    </row>
    <row r="75689" spans="4:4">
      <c r="D75689"/>
    </row>
    <row r="75690" spans="4:4">
      <c r="D75690"/>
    </row>
    <row r="75691" spans="4:4">
      <c r="D75691"/>
    </row>
    <row r="75692" spans="4:4">
      <c r="D75692"/>
    </row>
    <row r="75693" spans="4:4">
      <c r="D75693"/>
    </row>
    <row r="75694" spans="4:4">
      <c r="D75694"/>
    </row>
    <row r="75695" spans="4:4">
      <c r="D75695"/>
    </row>
    <row r="75696" spans="4:4">
      <c r="D75696"/>
    </row>
    <row r="75697" spans="4:4">
      <c r="D75697"/>
    </row>
    <row r="75698" spans="4:4">
      <c r="D75698"/>
    </row>
    <row r="75699" spans="4:4">
      <c r="D75699"/>
    </row>
    <row r="75700" spans="4:4">
      <c r="D75700"/>
    </row>
    <row r="75701" spans="4:4">
      <c r="D75701"/>
    </row>
    <row r="75702" spans="4:4">
      <c r="D75702"/>
    </row>
    <row r="75703" spans="4:4">
      <c r="D75703"/>
    </row>
    <row r="75704" spans="4:4">
      <c r="D75704"/>
    </row>
    <row r="75705" spans="4:4">
      <c r="D75705"/>
    </row>
    <row r="75706" spans="4:4">
      <c r="D75706"/>
    </row>
    <row r="75707" spans="4:4">
      <c r="D75707"/>
    </row>
    <row r="75708" spans="4:4">
      <c r="D75708"/>
    </row>
    <row r="75709" spans="4:4">
      <c r="D75709"/>
    </row>
    <row r="75710" spans="4:4">
      <c r="D75710"/>
    </row>
    <row r="75711" spans="4:4">
      <c r="D75711"/>
    </row>
    <row r="75712" spans="4:4">
      <c r="D75712"/>
    </row>
    <row r="75713" spans="4:4">
      <c r="D75713"/>
    </row>
    <row r="75714" spans="4:4">
      <c r="D75714"/>
    </row>
    <row r="75715" spans="4:4">
      <c r="D75715"/>
    </row>
    <row r="75716" spans="4:4">
      <c r="D75716"/>
    </row>
    <row r="75717" spans="4:4">
      <c r="D75717"/>
    </row>
    <row r="75718" spans="4:4">
      <c r="D75718"/>
    </row>
    <row r="75719" spans="4:4">
      <c r="D75719"/>
    </row>
    <row r="75720" spans="4:4">
      <c r="D75720"/>
    </row>
    <row r="75721" spans="4:4">
      <c r="D75721"/>
    </row>
    <row r="75722" spans="4:4">
      <c r="D75722"/>
    </row>
    <row r="75723" spans="4:4">
      <c r="D75723"/>
    </row>
    <row r="75724" spans="4:4">
      <c r="D75724"/>
    </row>
    <row r="75725" spans="4:4">
      <c r="D75725"/>
    </row>
    <row r="75726" spans="4:4">
      <c r="D75726"/>
    </row>
    <row r="75727" spans="4:4">
      <c r="D75727"/>
    </row>
    <row r="75728" spans="4:4">
      <c r="D75728"/>
    </row>
    <row r="75729" spans="4:4">
      <c r="D75729"/>
    </row>
    <row r="75730" spans="4:4">
      <c r="D75730"/>
    </row>
    <row r="75731" spans="4:4">
      <c r="D75731"/>
    </row>
    <row r="75732" spans="4:4">
      <c r="D75732"/>
    </row>
    <row r="75733" spans="4:4">
      <c r="D75733"/>
    </row>
    <row r="75734" spans="4:4">
      <c r="D75734"/>
    </row>
    <row r="75735" spans="4:4">
      <c r="D75735"/>
    </row>
    <row r="75736" spans="4:4">
      <c r="D75736"/>
    </row>
    <row r="75737" spans="4:4">
      <c r="D75737"/>
    </row>
    <row r="75738" spans="4:4">
      <c r="D75738"/>
    </row>
    <row r="75739" spans="4:4">
      <c r="D75739"/>
    </row>
    <row r="75740" spans="4:4">
      <c r="D75740"/>
    </row>
    <row r="75741" spans="4:4">
      <c r="D75741"/>
    </row>
    <row r="75742" spans="4:4">
      <c r="D75742"/>
    </row>
    <row r="75743" spans="4:4">
      <c r="D75743"/>
    </row>
    <row r="75744" spans="4:4">
      <c r="D75744"/>
    </row>
    <row r="75745" spans="4:4">
      <c r="D75745"/>
    </row>
    <row r="75746" spans="4:4">
      <c r="D75746"/>
    </row>
    <row r="75747" spans="4:4">
      <c r="D75747"/>
    </row>
    <row r="75748" spans="4:4">
      <c r="D75748"/>
    </row>
    <row r="75749" spans="4:4">
      <c r="D75749"/>
    </row>
    <row r="75750" spans="4:4">
      <c r="D75750"/>
    </row>
    <row r="75751" spans="4:4">
      <c r="D75751"/>
    </row>
    <row r="75752" spans="4:4">
      <c r="D75752"/>
    </row>
    <row r="75753" spans="4:4">
      <c r="D75753"/>
    </row>
    <row r="75754" spans="4:4">
      <c r="D75754"/>
    </row>
    <row r="75755" spans="4:4">
      <c r="D75755"/>
    </row>
    <row r="75756" spans="4:4">
      <c r="D75756"/>
    </row>
    <row r="75757" spans="4:4">
      <c r="D75757"/>
    </row>
    <row r="75758" spans="4:4">
      <c r="D75758"/>
    </row>
    <row r="75759" spans="4:4">
      <c r="D75759"/>
    </row>
    <row r="75760" spans="4:4">
      <c r="D75760"/>
    </row>
    <row r="75761" spans="4:4">
      <c r="D75761"/>
    </row>
    <row r="75762" spans="4:4">
      <c r="D75762"/>
    </row>
    <row r="75763" spans="4:4">
      <c r="D75763"/>
    </row>
    <row r="75764" spans="4:4">
      <c r="D75764"/>
    </row>
    <row r="75765" spans="4:4">
      <c r="D75765"/>
    </row>
    <row r="75766" spans="4:4">
      <c r="D75766"/>
    </row>
    <row r="75767" spans="4:4">
      <c r="D75767"/>
    </row>
    <row r="75768" spans="4:4">
      <c r="D75768"/>
    </row>
    <row r="75769" spans="4:4">
      <c r="D75769"/>
    </row>
    <row r="75770" spans="4:4">
      <c r="D75770"/>
    </row>
    <row r="75771" spans="4:4">
      <c r="D75771"/>
    </row>
    <row r="75772" spans="4:4">
      <c r="D75772"/>
    </row>
    <row r="75773" spans="4:4">
      <c r="D75773"/>
    </row>
    <row r="75774" spans="4:4">
      <c r="D75774"/>
    </row>
    <row r="75775" spans="4:4">
      <c r="D75775"/>
    </row>
    <row r="75776" spans="4:4">
      <c r="D75776"/>
    </row>
    <row r="75777" spans="4:4">
      <c r="D75777"/>
    </row>
    <row r="75778" spans="4:4">
      <c r="D75778"/>
    </row>
    <row r="75779" spans="4:4">
      <c r="D75779"/>
    </row>
    <row r="75780" spans="4:4">
      <c r="D75780"/>
    </row>
    <row r="75781" spans="4:4">
      <c r="D75781"/>
    </row>
    <row r="75782" spans="4:4">
      <c r="D75782"/>
    </row>
    <row r="75783" spans="4:4">
      <c r="D75783"/>
    </row>
    <row r="75784" spans="4:4">
      <c r="D75784"/>
    </row>
    <row r="75785" spans="4:4">
      <c r="D75785"/>
    </row>
    <row r="75786" spans="4:4">
      <c r="D75786"/>
    </row>
    <row r="75787" spans="4:4">
      <c r="D75787"/>
    </row>
    <row r="75788" spans="4:4">
      <c r="D75788"/>
    </row>
    <row r="75789" spans="4:4">
      <c r="D75789"/>
    </row>
    <row r="75790" spans="4:4">
      <c r="D75790"/>
    </row>
    <row r="75791" spans="4:4">
      <c r="D75791"/>
    </row>
    <row r="75792" spans="4:4">
      <c r="D75792"/>
    </row>
    <row r="75793" spans="4:4">
      <c r="D75793"/>
    </row>
    <row r="75794" spans="4:4">
      <c r="D75794"/>
    </row>
    <row r="75795" spans="4:4">
      <c r="D75795"/>
    </row>
    <row r="75796" spans="4:4">
      <c r="D75796"/>
    </row>
    <row r="75797" spans="4:4">
      <c r="D75797"/>
    </row>
    <row r="75798" spans="4:4">
      <c r="D75798"/>
    </row>
    <row r="75799" spans="4:4">
      <c r="D75799"/>
    </row>
    <row r="75800" spans="4:4">
      <c r="D75800"/>
    </row>
    <row r="75801" spans="4:4">
      <c r="D75801"/>
    </row>
    <row r="75802" spans="4:4">
      <c r="D75802"/>
    </row>
    <row r="75803" spans="4:4">
      <c r="D75803"/>
    </row>
    <row r="75804" spans="4:4">
      <c r="D75804"/>
    </row>
    <row r="75805" spans="4:4">
      <c r="D75805"/>
    </row>
    <row r="75806" spans="4:4">
      <c r="D75806"/>
    </row>
    <row r="75807" spans="4:4">
      <c r="D75807"/>
    </row>
    <row r="75808" spans="4:4">
      <c r="D75808"/>
    </row>
    <row r="75809" spans="4:4">
      <c r="D75809"/>
    </row>
    <row r="75810" spans="4:4">
      <c r="D75810"/>
    </row>
    <row r="75811" spans="4:4">
      <c r="D75811"/>
    </row>
    <row r="75812" spans="4:4">
      <c r="D75812"/>
    </row>
    <row r="75813" spans="4:4">
      <c r="D75813"/>
    </row>
    <row r="75814" spans="4:4">
      <c r="D75814"/>
    </row>
    <row r="75815" spans="4:4">
      <c r="D75815"/>
    </row>
    <row r="75816" spans="4:4">
      <c r="D75816"/>
    </row>
    <row r="75817" spans="4:4">
      <c r="D75817"/>
    </row>
    <row r="75818" spans="4:4">
      <c r="D75818"/>
    </row>
    <row r="75819" spans="4:4">
      <c r="D75819"/>
    </row>
    <row r="75820" spans="4:4">
      <c r="D75820"/>
    </row>
    <row r="75821" spans="4:4">
      <c r="D75821"/>
    </row>
    <row r="75822" spans="4:4">
      <c r="D75822"/>
    </row>
    <row r="75823" spans="4:4">
      <c r="D75823"/>
    </row>
    <row r="75824" spans="4:4">
      <c r="D75824"/>
    </row>
    <row r="75825" spans="4:4">
      <c r="D75825"/>
    </row>
    <row r="75826" spans="4:4">
      <c r="D75826"/>
    </row>
    <row r="75827" spans="4:4">
      <c r="D75827"/>
    </row>
    <row r="75828" spans="4:4">
      <c r="D75828"/>
    </row>
    <row r="75829" spans="4:4">
      <c r="D75829"/>
    </row>
    <row r="75830" spans="4:4">
      <c r="D75830"/>
    </row>
    <row r="75831" spans="4:4">
      <c r="D75831"/>
    </row>
    <row r="75832" spans="4:4">
      <c r="D75832"/>
    </row>
    <row r="75833" spans="4:4">
      <c r="D75833"/>
    </row>
    <row r="75834" spans="4:4">
      <c r="D75834"/>
    </row>
    <row r="75835" spans="4:4">
      <c r="D75835"/>
    </row>
    <row r="75836" spans="4:4">
      <c r="D75836"/>
    </row>
    <row r="75837" spans="4:4">
      <c r="D75837"/>
    </row>
    <row r="75838" spans="4:4">
      <c r="D75838"/>
    </row>
    <row r="75839" spans="4:4">
      <c r="D75839"/>
    </row>
    <row r="75840" spans="4:4">
      <c r="D75840"/>
    </row>
    <row r="75841" spans="4:4">
      <c r="D75841"/>
    </row>
    <row r="75842" spans="4:4">
      <c r="D75842"/>
    </row>
    <row r="75843" spans="4:4">
      <c r="D75843"/>
    </row>
    <row r="75844" spans="4:4">
      <c r="D75844"/>
    </row>
    <row r="75845" spans="4:4">
      <c r="D75845"/>
    </row>
    <row r="75846" spans="4:4">
      <c r="D75846"/>
    </row>
    <row r="75847" spans="4:4">
      <c r="D75847"/>
    </row>
    <row r="75848" spans="4:4">
      <c r="D75848"/>
    </row>
    <row r="75849" spans="4:4">
      <c r="D75849"/>
    </row>
    <row r="75850" spans="4:4">
      <c r="D75850"/>
    </row>
    <row r="75851" spans="4:4">
      <c r="D75851"/>
    </row>
    <row r="75852" spans="4:4">
      <c r="D75852"/>
    </row>
    <row r="75853" spans="4:4">
      <c r="D75853"/>
    </row>
    <row r="75854" spans="4:4">
      <c r="D75854"/>
    </row>
    <row r="75855" spans="4:4">
      <c r="D75855"/>
    </row>
    <row r="75856" spans="4:4">
      <c r="D75856"/>
    </row>
    <row r="75857" spans="4:4">
      <c r="D75857"/>
    </row>
    <row r="75858" spans="4:4">
      <c r="D75858"/>
    </row>
    <row r="75859" spans="4:4">
      <c r="D75859"/>
    </row>
    <row r="75860" spans="4:4">
      <c r="D75860"/>
    </row>
    <row r="75861" spans="4:4">
      <c r="D75861"/>
    </row>
    <row r="75862" spans="4:4">
      <c r="D75862"/>
    </row>
    <row r="75863" spans="4:4">
      <c r="D75863"/>
    </row>
    <row r="75864" spans="4:4">
      <c r="D75864"/>
    </row>
    <row r="75865" spans="4:4">
      <c r="D75865"/>
    </row>
    <row r="75866" spans="4:4">
      <c r="D75866"/>
    </row>
    <row r="75867" spans="4:4">
      <c r="D75867"/>
    </row>
    <row r="75868" spans="4:4">
      <c r="D75868"/>
    </row>
    <row r="75869" spans="4:4">
      <c r="D75869"/>
    </row>
    <row r="75870" spans="4:4">
      <c r="D75870"/>
    </row>
    <row r="75871" spans="4:4">
      <c r="D75871"/>
    </row>
    <row r="75872" spans="4:4">
      <c r="D75872"/>
    </row>
    <row r="75873" spans="4:4">
      <c r="D75873"/>
    </row>
    <row r="75874" spans="4:4">
      <c r="D75874"/>
    </row>
    <row r="75875" spans="4:4">
      <c r="D75875"/>
    </row>
    <row r="75876" spans="4:4">
      <c r="D75876"/>
    </row>
    <row r="75877" spans="4:4">
      <c r="D75877"/>
    </row>
    <row r="75878" spans="4:4">
      <c r="D75878"/>
    </row>
    <row r="75879" spans="4:4">
      <c r="D75879"/>
    </row>
    <row r="75880" spans="4:4">
      <c r="D75880"/>
    </row>
    <row r="75881" spans="4:4">
      <c r="D75881"/>
    </row>
    <row r="75882" spans="4:4">
      <c r="D75882"/>
    </row>
    <row r="75883" spans="4:4">
      <c r="D75883"/>
    </row>
    <row r="75884" spans="4:4">
      <c r="D75884"/>
    </row>
    <row r="75885" spans="4:4">
      <c r="D75885"/>
    </row>
    <row r="75886" spans="4:4">
      <c r="D75886"/>
    </row>
    <row r="75887" spans="4:4">
      <c r="D75887"/>
    </row>
    <row r="75888" spans="4:4">
      <c r="D75888"/>
    </row>
    <row r="75889" spans="4:4">
      <c r="D75889"/>
    </row>
    <row r="75890" spans="4:4">
      <c r="D75890"/>
    </row>
    <row r="75891" spans="4:4">
      <c r="D75891"/>
    </row>
    <row r="75892" spans="4:4">
      <c r="D75892"/>
    </row>
    <row r="75893" spans="4:4">
      <c r="D75893"/>
    </row>
    <row r="75894" spans="4:4">
      <c r="D75894"/>
    </row>
    <row r="75895" spans="4:4">
      <c r="D75895"/>
    </row>
    <row r="75896" spans="4:4">
      <c r="D75896"/>
    </row>
    <row r="75897" spans="4:4">
      <c r="D75897"/>
    </row>
    <row r="75898" spans="4:4">
      <c r="D75898"/>
    </row>
    <row r="75899" spans="4:4">
      <c r="D75899"/>
    </row>
    <row r="75900" spans="4:4">
      <c r="D75900"/>
    </row>
    <row r="75901" spans="4:4">
      <c r="D75901"/>
    </row>
    <row r="75902" spans="4:4">
      <c r="D75902"/>
    </row>
    <row r="75903" spans="4:4">
      <c r="D75903"/>
    </row>
    <row r="75904" spans="4:4">
      <c r="D75904"/>
    </row>
    <row r="75905" spans="4:4">
      <c r="D75905"/>
    </row>
    <row r="75906" spans="4:4">
      <c r="D75906"/>
    </row>
    <row r="75907" spans="4:4">
      <c r="D75907"/>
    </row>
    <row r="75908" spans="4:4">
      <c r="D75908"/>
    </row>
    <row r="75909" spans="4:4">
      <c r="D75909"/>
    </row>
    <row r="75910" spans="4:4">
      <c r="D75910"/>
    </row>
    <row r="75911" spans="4:4">
      <c r="D75911"/>
    </row>
    <row r="75912" spans="4:4">
      <c r="D75912"/>
    </row>
    <row r="75913" spans="4:4">
      <c r="D75913"/>
    </row>
    <row r="75914" spans="4:4">
      <c r="D75914"/>
    </row>
    <row r="75915" spans="4:4">
      <c r="D75915"/>
    </row>
    <row r="75916" spans="4:4">
      <c r="D75916"/>
    </row>
    <row r="75917" spans="4:4">
      <c r="D75917"/>
    </row>
    <row r="75918" spans="4:4">
      <c r="D75918"/>
    </row>
    <row r="75919" spans="4:4">
      <c r="D75919"/>
    </row>
    <row r="75920" spans="4:4">
      <c r="D75920"/>
    </row>
    <row r="75921" spans="4:4">
      <c r="D75921"/>
    </row>
    <row r="75922" spans="4:4">
      <c r="D75922"/>
    </row>
    <row r="75923" spans="4:4">
      <c r="D75923"/>
    </row>
    <row r="75924" spans="4:4">
      <c r="D75924"/>
    </row>
    <row r="75925" spans="4:4">
      <c r="D75925"/>
    </row>
    <row r="75926" spans="4:4">
      <c r="D75926"/>
    </row>
    <row r="75927" spans="4:4">
      <c r="D75927"/>
    </row>
    <row r="75928" spans="4:4">
      <c r="D75928"/>
    </row>
    <row r="75929" spans="4:4">
      <c r="D75929"/>
    </row>
    <row r="75930" spans="4:4">
      <c r="D75930"/>
    </row>
    <row r="75931" spans="4:4">
      <c r="D75931"/>
    </row>
    <row r="75932" spans="4:4">
      <c r="D75932"/>
    </row>
    <row r="75933" spans="4:4">
      <c r="D75933"/>
    </row>
    <row r="75934" spans="4:4">
      <c r="D75934"/>
    </row>
    <row r="75935" spans="4:4">
      <c r="D75935"/>
    </row>
    <row r="75936" spans="4:4">
      <c r="D75936"/>
    </row>
    <row r="75937" spans="4:4">
      <c r="D75937"/>
    </row>
    <row r="75938" spans="4:4">
      <c r="D75938"/>
    </row>
    <row r="75939" spans="4:4">
      <c r="D75939"/>
    </row>
    <row r="75940" spans="4:4">
      <c r="D75940"/>
    </row>
    <row r="75941" spans="4:4">
      <c r="D75941"/>
    </row>
    <row r="75942" spans="4:4">
      <c r="D75942"/>
    </row>
    <row r="75943" spans="4:4">
      <c r="D75943"/>
    </row>
    <row r="75944" spans="4:4">
      <c r="D75944"/>
    </row>
    <row r="75945" spans="4:4">
      <c r="D75945"/>
    </row>
    <row r="75946" spans="4:4">
      <c r="D75946"/>
    </row>
    <row r="75947" spans="4:4">
      <c r="D75947"/>
    </row>
    <row r="75948" spans="4:4">
      <c r="D75948"/>
    </row>
    <row r="75949" spans="4:4">
      <c r="D75949"/>
    </row>
    <row r="75950" spans="4:4">
      <c r="D75950"/>
    </row>
    <row r="75951" spans="4:4">
      <c r="D75951"/>
    </row>
    <row r="75952" spans="4:4">
      <c r="D75952"/>
    </row>
    <row r="75953" spans="4:4">
      <c r="D75953"/>
    </row>
    <row r="75954" spans="4:4">
      <c r="D75954"/>
    </row>
    <row r="75955" spans="4:4">
      <c r="D75955"/>
    </row>
    <row r="75956" spans="4:4">
      <c r="D75956"/>
    </row>
    <row r="75957" spans="4:4">
      <c r="D75957"/>
    </row>
    <row r="75958" spans="4:4">
      <c r="D75958"/>
    </row>
    <row r="75959" spans="4:4">
      <c r="D75959"/>
    </row>
    <row r="75960" spans="4:4">
      <c r="D75960"/>
    </row>
    <row r="75961" spans="4:4">
      <c r="D75961"/>
    </row>
    <row r="75962" spans="4:4">
      <c r="D75962"/>
    </row>
    <row r="75963" spans="4:4">
      <c r="D75963"/>
    </row>
    <row r="75964" spans="4:4">
      <c r="D75964"/>
    </row>
    <row r="75965" spans="4:4">
      <c r="D75965"/>
    </row>
    <row r="75966" spans="4:4">
      <c r="D75966"/>
    </row>
    <row r="75967" spans="4:4">
      <c r="D75967"/>
    </row>
    <row r="75968" spans="4:4">
      <c r="D75968"/>
    </row>
    <row r="75969" spans="4:4">
      <c r="D75969"/>
    </row>
    <row r="75970" spans="4:4">
      <c r="D75970"/>
    </row>
    <row r="75971" spans="4:4">
      <c r="D75971"/>
    </row>
    <row r="75972" spans="4:4">
      <c r="D75972"/>
    </row>
    <row r="75973" spans="4:4">
      <c r="D75973"/>
    </row>
    <row r="75974" spans="4:4">
      <c r="D75974"/>
    </row>
    <row r="75975" spans="4:4">
      <c r="D75975"/>
    </row>
    <row r="75976" spans="4:4">
      <c r="D75976"/>
    </row>
    <row r="75977" spans="4:4">
      <c r="D75977"/>
    </row>
    <row r="75978" spans="4:4">
      <c r="D75978"/>
    </row>
    <row r="75979" spans="4:4">
      <c r="D75979"/>
    </row>
    <row r="75980" spans="4:4">
      <c r="D75980"/>
    </row>
    <row r="75981" spans="4:4">
      <c r="D75981"/>
    </row>
    <row r="75982" spans="4:4">
      <c r="D75982"/>
    </row>
    <row r="75983" spans="4:4">
      <c r="D75983"/>
    </row>
    <row r="75984" spans="4:4">
      <c r="D75984"/>
    </row>
    <row r="75985" spans="4:4">
      <c r="D75985"/>
    </row>
    <row r="75986" spans="4:4">
      <c r="D75986"/>
    </row>
    <row r="75987" spans="4:4">
      <c r="D75987"/>
    </row>
    <row r="75988" spans="4:4">
      <c r="D75988"/>
    </row>
    <row r="75989" spans="4:4">
      <c r="D75989"/>
    </row>
    <row r="75990" spans="4:4">
      <c r="D75990"/>
    </row>
    <row r="75991" spans="4:4">
      <c r="D75991"/>
    </row>
    <row r="75992" spans="4:4">
      <c r="D75992"/>
    </row>
    <row r="75993" spans="4:4">
      <c r="D75993"/>
    </row>
    <row r="75994" spans="4:4">
      <c r="D75994"/>
    </row>
    <row r="75995" spans="4:4">
      <c r="D75995"/>
    </row>
    <row r="75996" spans="4:4">
      <c r="D75996"/>
    </row>
    <row r="75997" spans="4:4">
      <c r="D75997"/>
    </row>
    <row r="75998" spans="4:4">
      <c r="D75998"/>
    </row>
    <row r="75999" spans="4:4">
      <c r="D75999"/>
    </row>
    <row r="76000" spans="4:4">
      <c r="D76000"/>
    </row>
    <row r="76001" spans="4:4">
      <c r="D76001"/>
    </row>
    <row r="76002" spans="4:4">
      <c r="D76002"/>
    </row>
    <row r="76003" spans="4:4">
      <c r="D76003"/>
    </row>
    <row r="76004" spans="4:4">
      <c r="D76004"/>
    </row>
    <row r="76005" spans="4:4">
      <c r="D76005"/>
    </row>
    <row r="76006" spans="4:4">
      <c r="D76006"/>
    </row>
    <row r="76007" spans="4:4">
      <c r="D76007"/>
    </row>
    <row r="76008" spans="4:4">
      <c r="D76008"/>
    </row>
    <row r="76009" spans="4:4">
      <c r="D76009"/>
    </row>
    <row r="76010" spans="4:4">
      <c r="D76010"/>
    </row>
    <row r="76011" spans="4:4">
      <c r="D76011"/>
    </row>
    <row r="76012" spans="4:4">
      <c r="D76012"/>
    </row>
    <row r="76013" spans="4:4">
      <c r="D76013"/>
    </row>
    <row r="76014" spans="4:4">
      <c r="D76014"/>
    </row>
    <row r="76015" spans="4:4">
      <c r="D76015"/>
    </row>
    <row r="76016" spans="4:4">
      <c r="D76016"/>
    </row>
    <row r="76017" spans="4:4">
      <c r="D76017"/>
    </row>
    <row r="76018" spans="4:4">
      <c r="D76018"/>
    </row>
    <row r="76019" spans="4:4">
      <c r="D76019"/>
    </row>
    <row r="76020" spans="4:4">
      <c r="D76020"/>
    </row>
    <row r="76021" spans="4:4">
      <c r="D76021"/>
    </row>
    <row r="76022" spans="4:4">
      <c r="D76022"/>
    </row>
    <row r="76023" spans="4:4">
      <c r="D76023"/>
    </row>
    <row r="76024" spans="4:4">
      <c r="D76024"/>
    </row>
    <row r="76025" spans="4:4">
      <c r="D76025"/>
    </row>
    <row r="76026" spans="4:4">
      <c r="D76026"/>
    </row>
    <row r="76027" spans="4:4">
      <c r="D76027"/>
    </row>
    <row r="76028" spans="4:4">
      <c r="D76028"/>
    </row>
    <row r="76029" spans="4:4">
      <c r="D76029"/>
    </row>
    <row r="76030" spans="4:4">
      <c r="D76030"/>
    </row>
    <row r="76031" spans="4:4">
      <c r="D76031"/>
    </row>
    <row r="76032" spans="4:4">
      <c r="D76032"/>
    </row>
    <row r="76033" spans="4:4">
      <c r="D76033"/>
    </row>
    <row r="76034" spans="4:4">
      <c r="D76034"/>
    </row>
    <row r="76035" spans="4:4">
      <c r="D76035"/>
    </row>
    <row r="76036" spans="4:4">
      <c r="D76036"/>
    </row>
    <row r="76037" spans="4:4">
      <c r="D76037"/>
    </row>
    <row r="76038" spans="4:4">
      <c r="D76038"/>
    </row>
    <row r="76039" spans="4:4">
      <c r="D76039"/>
    </row>
    <row r="76040" spans="4:4">
      <c r="D76040"/>
    </row>
    <row r="76041" spans="4:4">
      <c r="D76041"/>
    </row>
    <row r="76042" spans="4:4">
      <c r="D76042"/>
    </row>
    <row r="76043" spans="4:4">
      <c r="D76043"/>
    </row>
    <row r="76044" spans="4:4">
      <c r="D76044"/>
    </row>
    <row r="76045" spans="4:4">
      <c r="D76045"/>
    </row>
    <row r="76046" spans="4:4">
      <c r="D76046"/>
    </row>
    <row r="76047" spans="4:4">
      <c r="D76047"/>
    </row>
    <row r="76048" spans="4:4">
      <c r="D76048"/>
    </row>
    <row r="76049" spans="4:4">
      <c r="D76049"/>
    </row>
    <row r="76050" spans="4:4">
      <c r="D76050"/>
    </row>
    <row r="76051" spans="4:4">
      <c r="D76051"/>
    </row>
    <row r="76052" spans="4:4">
      <c r="D76052"/>
    </row>
    <row r="76053" spans="4:4">
      <c r="D76053"/>
    </row>
    <row r="76054" spans="4:4">
      <c r="D76054"/>
    </row>
    <row r="76055" spans="4:4">
      <c r="D76055"/>
    </row>
    <row r="76056" spans="4:4">
      <c r="D76056"/>
    </row>
    <row r="76057" spans="4:4">
      <c r="D76057"/>
    </row>
    <row r="76058" spans="4:4">
      <c r="D76058"/>
    </row>
    <row r="76059" spans="4:4">
      <c r="D76059"/>
    </row>
    <row r="76060" spans="4:4">
      <c r="D76060"/>
    </row>
    <row r="76061" spans="4:4">
      <c r="D76061"/>
    </row>
    <row r="76062" spans="4:4">
      <c r="D76062"/>
    </row>
    <row r="76063" spans="4:4">
      <c r="D76063"/>
    </row>
    <row r="76064" spans="4:4">
      <c r="D76064"/>
    </row>
    <row r="76065" spans="4:4">
      <c r="D76065"/>
    </row>
    <row r="76066" spans="4:4">
      <c r="D76066"/>
    </row>
    <row r="76067" spans="4:4">
      <c r="D76067"/>
    </row>
    <row r="76068" spans="4:4">
      <c r="D76068"/>
    </row>
    <row r="76069" spans="4:4">
      <c r="D76069"/>
    </row>
    <row r="76070" spans="4:4">
      <c r="D76070"/>
    </row>
    <row r="76071" spans="4:4">
      <c r="D76071"/>
    </row>
    <row r="76072" spans="4:4">
      <c r="D76072"/>
    </row>
    <row r="76073" spans="4:4">
      <c r="D76073"/>
    </row>
    <row r="76074" spans="4:4">
      <c r="D76074"/>
    </row>
    <row r="76075" spans="4:4">
      <c r="D76075"/>
    </row>
    <row r="76076" spans="4:4">
      <c r="D76076"/>
    </row>
    <row r="76077" spans="4:4">
      <c r="D76077"/>
    </row>
    <row r="76078" spans="4:4">
      <c r="D76078"/>
    </row>
    <row r="76079" spans="4:4">
      <c r="D76079"/>
    </row>
    <row r="76080" spans="4:4">
      <c r="D76080"/>
    </row>
    <row r="76081" spans="4:4">
      <c r="D76081"/>
    </row>
    <row r="76082" spans="4:4">
      <c r="D76082"/>
    </row>
    <row r="76083" spans="4:4">
      <c r="D76083"/>
    </row>
    <row r="76084" spans="4:4">
      <c r="D76084"/>
    </row>
    <row r="76085" spans="4:4">
      <c r="D76085"/>
    </row>
    <row r="76086" spans="4:4">
      <c r="D76086"/>
    </row>
    <row r="76087" spans="4:4">
      <c r="D76087"/>
    </row>
    <row r="76088" spans="4:4">
      <c r="D76088"/>
    </row>
    <row r="76089" spans="4:4">
      <c r="D76089"/>
    </row>
    <row r="76090" spans="4:4">
      <c r="D76090"/>
    </row>
    <row r="76091" spans="4:4">
      <c r="D76091"/>
    </row>
    <row r="76092" spans="4:4">
      <c r="D76092"/>
    </row>
    <row r="76093" spans="4:4">
      <c r="D76093"/>
    </row>
    <row r="76094" spans="4:4">
      <c r="D76094"/>
    </row>
    <row r="76095" spans="4:4">
      <c r="D76095"/>
    </row>
    <row r="76096" spans="4:4">
      <c r="D76096"/>
    </row>
    <row r="76097" spans="4:4">
      <c r="D76097"/>
    </row>
    <row r="76098" spans="4:4">
      <c r="D76098"/>
    </row>
    <row r="76099" spans="4:4">
      <c r="D76099"/>
    </row>
    <row r="76100" spans="4:4">
      <c r="D76100"/>
    </row>
    <row r="76101" spans="4:4">
      <c r="D76101"/>
    </row>
    <row r="76102" spans="4:4">
      <c r="D76102"/>
    </row>
    <row r="76103" spans="4:4">
      <c r="D76103"/>
    </row>
    <row r="76104" spans="4:4">
      <c r="D76104"/>
    </row>
    <row r="76105" spans="4:4">
      <c r="D76105"/>
    </row>
    <row r="76106" spans="4:4">
      <c r="D76106"/>
    </row>
    <row r="76107" spans="4:4">
      <c r="D76107"/>
    </row>
    <row r="76108" spans="4:4">
      <c r="D76108"/>
    </row>
    <row r="76109" spans="4:4">
      <c r="D76109"/>
    </row>
    <row r="76110" spans="4:4">
      <c r="D76110"/>
    </row>
    <row r="76111" spans="4:4">
      <c r="D76111"/>
    </row>
    <row r="76112" spans="4:4">
      <c r="D76112"/>
    </row>
    <row r="76113" spans="4:4">
      <c r="D76113"/>
    </row>
    <row r="76114" spans="4:4">
      <c r="D76114"/>
    </row>
    <row r="76115" spans="4:4">
      <c r="D76115"/>
    </row>
    <row r="76116" spans="4:4">
      <c r="D76116"/>
    </row>
    <row r="76117" spans="4:4">
      <c r="D76117"/>
    </row>
    <row r="76118" spans="4:4">
      <c r="D76118"/>
    </row>
    <row r="76119" spans="4:4">
      <c r="D76119"/>
    </row>
    <row r="76120" spans="4:4">
      <c r="D76120"/>
    </row>
    <row r="76121" spans="4:4">
      <c r="D76121"/>
    </row>
    <row r="76122" spans="4:4">
      <c r="D76122"/>
    </row>
    <row r="76123" spans="4:4">
      <c r="D76123"/>
    </row>
    <row r="76124" spans="4:4">
      <c r="D76124"/>
    </row>
    <row r="76125" spans="4:4">
      <c r="D76125"/>
    </row>
    <row r="76126" spans="4:4">
      <c r="D76126"/>
    </row>
    <row r="76127" spans="4:4">
      <c r="D76127"/>
    </row>
    <row r="76128" spans="4:4">
      <c r="D76128"/>
    </row>
    <row r="76129" spans="4:4">
      <c r="D76129"/>
    </row>
    <row r="76130" spans="4:4">
      <c r="D76130"/>
    </row>
    <row r="76131" spans="4:4">
      <c r="D76131"/>
    </row>
    <row r="76132" spans="4:4">
      <c r="D76132"/>
    </row>
    <row r="76133" spans="4:4">
      <c r="D76133"/>
    </row>
    <row r="76134" spans="4:4">
      <c r="D76134"/>
    </row>
    <row r="76135" spans="4:4">
      <c r="D76135"/>
    </row>
    <row r="76136" spans="4:4">
      <c r="D76136"/>
    </row>
    <row r="76137" spans="4:4">
      <c r="D76137"/>
    </row>
    <row r="76138" spans="4:4">
      <c r="D76138"/>
    </row>
    <row r="76139" spans="4:4">
      <c r="D76139"/>
    </row>
    <row r="76140" spans="4:4">
      <c r="D76140"/>
    </row>
    <row r="76141" spans="4:4">
      <c r="D76141"/>
    </row>
    <row r="76142" spans="4:4">
      <c r="D76142"/>
    </row>
    <row r="76143" spans="4:4">
      <c r="D76143"/>
    </row>
    <row r="76144" spans="4:4">
      <c r="D76144"/>
    </row>
    <row r="76145" spans="4:4">
      <c r="D76145"/>
    </row>
    <row r="76146" spans="4:4">
      <c r="D76146"/>
    </row>
    <row r="76147" spans="4:4">
      <c r="D76147"/>
    </row>
    <row r="76148" spans="4:4">
      <c r="D76148"/>
    </row>
    <row r="76149" spans="4:4">
      <c r="D76149"/>
    </row>
    <row r="76150" spans="4:4">
      <c r="D76150"/>
    </row>
    <row r="76151" spans="4:4">
      <c r="D76151"/>
    </row>
    <row r="76152" spans="4:4">
      <c r="D76152"/>
    </row>
    <row r="76153" spans="4:4">
      <c r="D76153"/>
    </row>
    <row r="76154" spans="4:4">
      <c r="D76154"/>
    </row>
    <row r="76155" spans="4:4">
      <c r="D76155"/>
    </row>
    <row r="76156" spans="4:4">
      <c r="D76156"/>
    </row>
    <row r="76157" spans="4:4">
      <c r="D76157"/>
    </row>
    <row r="76158" spans="4:4">
      <c r="D76158"/>
    </row>
    <row r="76159" spans="4:4">
      <c r="D76159"/>
    </row>
    <row r="76160" spans="4:4">
      <c r="D76160"/>
    </row>
    <row r="76161" spans="4:4">
      <c r="D76161"/>
    </row>
    <row r="76162" spans="4:4">
      <c r="D76162"/>
    </row>
    <row r="76163" spans="4:4">
      <c r="D76163"/>
    </row>
    <row r="76164" spans="4:4">
      <c r="D76164"/>
    </row>
    <row r="76165" spans="4:4">
      <c r="D76165"/>
    </row>
    <row r="76166" spans="4:4">
      <c r="D76166"/>
    </row>
    <row r="76167" spans="4:4">
      <c r="D76167"/>
    </row>
    <row r="76168" spans="4:4">
      <c r="D76168"/>
    </row>
    <row r="76169" spans="4:4">
      <c r="D76169"/>
    </row>
    <row r="76170" spans="4:4">
      <c r="D76170"/>
    </row>
    <row r="76171" spans="4:4">
      <c r="D76171"/>
    </row>
    <row r="76172" spans="4:4">
      <c r="D76172"/>
    </row>
    <row r="76173" spans="4:4">
      <c r="D76173"/>
    </row>
    <row r="76174" spans="4:4">
      <c r="D76174"/>
    </row>
    <row r="76175" spans="4:4">
      <c r="D76175"/>
    </row>
    <row r="76176" spans="4:4">
      <c r="D76176"/>
    </row>
    <row r="76177" spans="4:4">
      <c r="D76177"/>
    </row>
    <row r="76178" spans="4:4">
      <c r="D76178"/>
    </row>
    <row r="76179" spans="4:4">
      <c r="D76179"/>
    </row>
    <row r="76180" spans="4:4">
      <c r="D76180"/>
    </row>
    <row r="76181" spans="4:4">
      <c r="D76181"/>
    </row>
    <row r="76182" spans="4:4">
      <c r="D76182"/>
    </row>
    <row r="76183" spans="4:4">
      <c r="D76183"/>
    </row>
    <row r="76184" spans="4:4">
      <c r="D76184"/>
    </row>
    <row r="76185" spans="4:4">
      <c r="D76185"/>
    </row>
    <row r="76186" spans="4:4">
      <c r="D76186"/>
    </row>
    <row r="76187" spans="4:4">
      <c r="D76187"/>
    </row>
    <row r="76188" spans="4:4">
      <c r="D76188"/>
    </row>
    <row r="76189" spans="4:4">
      <c r="D76189"/>
    </row>
    <row r="76190" spans="4:4">
      <c r="D76190"/>
    </row>
    <row r="76191" spans="4:4">
      <c r="D76191"/>
    </row>
    <row r="76192" spans="4:4">
      <c r="D76192"/>
    </row>
    <row r="76193" spans="4:4">
      <c r="D76193"/>
    </row>
    <row r="76194" spans="4:4">
      <c r="D76194"/>
    </row>
    <row r="76195" spans="4:4">
      <c r="D76195"/>
    </row>
    <row r="76196" spans="4:4">
      <c r="D76196"/>
    </row>
    <row r="76197" spans="4:4">
      <c r="D76197"/>
    </row>
    <row r="76198" spans="4:4">
      <c r="D76198"/>
    </row>
    <row r="76199" spans="4:4">
      <c r="D76199"/>
    </row>
    <row r="76200" spans="4:4">
      <c r="D76200"/>
    </row>
    <row r="76201" spans="4:4">
      <c r="D76201"/>
    </row>
    <row r="76202" spans="4:4">
      <c r="D76202"/>
    </row>
    <row r="76203" spans="4:4">
      <c r="D76203"/>
    </row>
    <row r="76204" spans="4:4">
      <c r="D76204"/>
    </row>
    <row r="76205" spans="4:4">
      <c r="D76205"/>
    </row>
    <row r="76206" spans="4:4">
      <c r="D76206"/>
    </row>
    <row r="76207" spans="4:4">
      <c r="D76207"/>
    </row>
    <row r="76208" spans="4:4">
      <c r="D76208"/>
    </row>
    <row r="76209" spans="4:4">
      <c r="D76209"/>
    </row>
    <row r="76210" spans="4:4">
      <c r="D76210"/>
    </row>
    <row r="76211" spans="4:4">
      <c r="D76211"/>
    </row>
    <row r="76212" spans="4:4">
      <c r="D76212"/>
    </row>
    <row r="76213" spans="4:4">
      <c r="D76213"/>
    </row>
    <row r="76214" spans="4:4">
      <c r="D76214"/>
    </row>
    <row r="76215" spans="4:4">
      <c r="D76215"/>
    </row>
    <row r="76216" spans="4:4">
      <c r="D76216"/>
    </row>
    <row r="76217" spans="4:4">
      <c r="D76217"/>
    </row>
    <row r="76218" spans="4:4">
      <c r="D76218"/>
    </row>
    <row r="76219" spans="4:4">
      <c r="D76219"/>
    </row>
    <row r="76220" spans="4:4">
      <c r="D76220"/>
    </row>
    <row r="76221" spans="4:4">
      <c r="D76221"/>
    </row>
    <row r="76222" spans="4:4">
      <c r="D76222"/>
    </row>
    <row r="76223" spans="4:4">
      <c r="D76223"/>
    </row>
    <row r="76224" spans="4:4">
      <c r="D76224"/>
    </row>
    <row r="76225" spans="4:4">
      <c r="D76225"/>
    </row>
    <row r="76226" spans="4:4">
      <c r="D76226"/>
    </row>
    <row r="76227" spans="4:4">
      <c r="D76227"/>
    </row>
    <row r="76228" spans="4:4">
      <c r="D76228"/>
    </row>
    <row r="76229" spans="4:4">
      <c r="D76229"/>
    </row>
    <row r="76230" spans="4:4">
      <c r="D76230"/>
    </row>
    <row r="76231" spans="4:4">
      <c r="D76231"/>
    </row>
    <row r="76232" spans="4:4">
      <c r="D76232"/>
    </row>
    <row r="76233" spans="4:4">
      <c r="D76233"/>
    </row>
    <row r="76234" spans="4:4">
      <c r="D76234"/>
    </row>
    <row r="76235" spans="4:4">
      <c r="D76235"/>
    </row>
    <row r="76236" spans="4:4">
      <c r="D76236"/>
    </row>
    <row r="76237" spans="4:4">
      <c r="D76237"/>
    </row>
    <row r="76238" spans="4:4">
      <c r="D76238"/>
    </row>
    <row r="76239" spans="4:4">
      <c r="D76239"/>
    </row>
    <row r="76240" spans="4:4">
      <c r="D76240"/>
    </row>
    <row r="76241" spans="4:4">
      <c r="D76241"/>
    </row>
    <row r="76242" spans="4:4">
      <c r="D76242"/>
    </row>
    <row r="76243" spans="4:4">
      <c r="D76243"/>
    </row>
    <row r="76244" spans="4:4">
      <c r="D76244"/>
    </row>
    <row r="76245" spans="4:4">
      <c r="D76245"/>
    </row>
    <row r="76246" spans="4:4">
      <c r="D76246"/>
    </row>
    <row r="76247" spans="4:4">
      <c r="D76247"/>
    </row>
    <row r="76248" spans="4:4">
      <c r="D76248"/>
    </row>
    <row r="76249" spans="4:4">
      <c r="D76249"/>
    </row>
    <row r="76250" spans="4:4">
      <c r="D76250"/>
    </row>
    <row r="76251" spans="4:4">
      <c r="D76251"/>
    </row>
    <row r="76252" spans="4:4">
      <c r="D76252"/>
    </row>
    <row r="76253" spans="4:4">
      <c r="D76253"/>
    </row>
    <row r="76254" spans="4:4">
      <c r="D76254"/>
    </row>
    <row r="76255" spans="4:4">
      <c r="D76255"/>
    </row>
    <row r="76256" spans="4:4">
      <c r="D76256"/>
    </row>
    <row r="76257" spans="4:4">
      <c r="D76257"/>
    </row>
    <row r="76258" spans="4:4">
      <c r="D76258"/>
    </row>
    <row r="76259" spans="4:4">
      <c r="D76259"/>
    </row>
    <row r="76260" spans="4:4">
      <c r="D76260"/>
    </row>
    <row r="76261" spans="4:4">
      <c r="D76261"/>
    </row>
    <row r="76262" spans="4:4">
      <c r="D76262"/>
    </row>
    <row r="76263" spans="4:4">
      <c r="D76263"/>
    </row>
    <row r="76264" spans="4:4">
      <c r="D76264"/>
    </row>
    <row r="76265" spans="4:4">
      <c r="D76265"/>
    </row>
    <row r="76266" spans="4:4">
      <c r="D76266"/>
    </row>
    <row r="76267" spans="4:4">
      <c r="D76267"/>
    </row>
    <row r="76268" spans="4:4">
      <c r="D76268"/>
    </row>
    <row r="76269" spans="4:4">
      <c r="D76269"/>
    </row>
    <row r="76270" spans="4:4">
      <c r="D76270"/>
    </row>
    <row r="76271" spans="4:4">
      <c r="D76271"/>
    </row>
    <row r="76272" spans="4:4">
      <c r="D76272"/>
    </row>
    <row r="76273" spans="4:4">
      <c r="D76273"/>
    </row>
    <row r="76274" spans="4:4">
      <c r="D76274"/>
    </row>
    <row r="76275" spans="4:4">
      <c r="D76275"/>
    </row>
    <row r="76276" spans="4:4">
      <c r="D76276"/>
    </row>
    <row r="76277" spans="4:4">
      <c r="D76277"/>
    </row>
    <row r="76278" spans="4:4">
      <c r="D76278"/>
    </row>
    <row r="76279" spans="4:4">
      <c r="D76279"/>
    </row>
    <row r="76280" spans="4:4">
      <c r="D76280"/>
    </row>
    <row r="76281" spans="4:4">
      <c r="D76281"/>
    </row>
    <row r="76282" spans="4:4">
      <c r="D76282"/>
    </row>
    <row r="76283" spans="4:4">
      <c r="D76283"/>
    </row>
    <row r="76284" spans="4:4">
      <c r="D76284"/>
    </row>
    <row r="76285" spans="4:4">
      <c r="D76285"/>
    </row>
    <row r="76286" spans="4:4">
      <c r="D76286"/>
    </row>
    <row r="76287" spans="4:4">
      <c r="D76287"/>
    </row>
    <row r="76288" spans="4:4">
      <c r="D76288"/>
    </row>
    <row r="76289" spans="4:4">
      <c r="D76289"/>
    </row>
    <row r="76290" spans="4:4">
      <c r="D76290"/>
    </row>
    <row r="76291" spans="4:4">
      <c r="D76291"/>
    </row>
    <row r="76292" spans="4:4">
      <c r="D76292"/>
    </row>
    <row r="76293" spans="4:4">
      <c r="D76293"/>
    </row>
    <row r="76294" spans="4:4">
      <c r="D76294"/>
    </row>
    <row r="76295" spans="4:4">
      <c r="D76295"/>
    </row>
    <row r="76296" spans="4:4">
      <c r="D76296"/>
    </row>
    <row r="76297" spans="4:4">
      <c r="D76297"/>
    </row>
    <row r="76298" spans="4:4">
      <c r="D76298"/>
    </row>
    <row r="76299" spans="4:4">
      <c r="D76299"/>
    </row>
    <row r="76300" spans="4:4">
      <c r="D76300"/>
    </row>
    <row r="76301" spans="4:4">
      <c r="D76301"/>
    </row>
    <row r="76302" spans="4:4">
      <c r="D76302"/>
    </row>
    <row r="76303" spans="4:4">
      <c r="D76303"/>
    </row>
    <row r="76304" spans="4:4">
      <c r="D76304"/>
    </row>
    <row r="76305" spans="4:4">
      <c r="D76305"/>
    </row>
    <row r="76306" spans="4:4">
      <c r="D76306"/>
    </row>
    <row r="76307" spans="4:4">
      <c r="D76307"/>
    </row>
    <row r="76308" spans="4:4">
      <c r="D76308"/>
    </row>
    <row r="76309" spans="4:4">
      <c r="D76309"/>
    </row>
    <row r="76310" spans="4:4">
      <c r="D76310"/>
    </row>
    <row r="76311" spans="4:4">
      <c r="D76311"/>
    </row>
    <row r="76312" spans="4:4">
      <c r="D76312"/>
    </row>
    <row r="76313" spans="4:4">
      <c r="D76313"/>
    </row>
    <row r="76314" spans="4:4">
      <c r="D76314"/>
    </row>
    <row r="76315" spans="4:4">
      <c r="D76315"/>
    </row>
    <row r="76316" spans="4:4">
      <c r="D76316"/>
    </row>
    <row r="76317" spans="4:4">
      <c r="D76317"/>
    </row>
    <row r="76318" spans="4:4">
      <c r="D76318"/>
    </row>
    <row r="76319" spans="4:4">
      <c r="D76319"/>
    </row>
    <row r="76320" spans="4:4">
      <c r="D76320"/>
    </row>
    <row r="76321" spans="4:4">
      <c r="D76321"/>
    </row>
    <row r="76322" spans="4:4">
      <c r="D76322"/>
    </row>
    <row r="76323" spans="4:4">
      <c r="D76323"/>
    </row>
    <row r="76324" spans="4:4">
      <c r="D76324"/>
    </row>
    <row r="76325" spans="4:4">
      <c r="D76325"/>
    </row>
    <row r="76326" spans="4:4">
      <c r="D76326"/>
    </row>
    <row r="76327" spans="4:4">
      <c r="D76327"/>
    </row>
    <row r="76328" spans="4:4">
      <c r="D76328"/>
    </row>
    <row r="76329" spans="4:4">
      <c r="D76329"/>
    </row>
    <row r="76330" spans="4:4">
      <c r="D76330"/>
    </row>
    <row r="76331" spans="4:4">
      <c r="D76331"/>
    </row>
    <row r="76332" spans="4:4">
      <c r="D76332"/>
    </row>
    <row r="76333" spans="4:4">
      <c r="D76333"/>
    </row>
    <row r="76334" spans="4:4">
      <c r="D76334"/>
    </row>
    <row r="76335" spans="4:4">
      <c r="D76335"/>
    </row>
    <row r="76336" spans="4:4">
      <c r="D76336"/>
    </row>
    <row r="76337" spans="4:4">
      <c r="D76337"/>
    </row>
    <row r="76338" spans="4:4">
      <c r="D76338"/>
    </row>
    <row r="76339" spans="4:4">
      <c r="D76339"/>
    </row>
    <row r="76340" spans="4:4">
      <c r="D76340"/>
    </row>
    <row r="76341" spans="4:4">
      <c r="D76341"/>
    </row>
    <row r="76342" spans="4:4">
      <c r="D76342"/>
    </row>
    <row r="76343" spans="4:4">
      <c r="D76343"/>
    </row>
    <row r="76344" spans="4:4">
      <c r="D76344"/>
    </row>
    <row r="76345" spans="4:4">
      <c r="D76345"/>
    </row>
    <row r="76346" spans="4:4">
      <c r="D76346"/>
    </row>
    <row r="76347" spans="4:4">
      <c r="D76347"/>
    </row>
    <row r="76348" spans="4:4">
      <c r="D76348"/>
    </row>
    <row r="76349" spans="4:4">
      <c r="D76349"/>
    </row>
    <row r="76350" spans="4:4">
      <c r="D76350"/>
    </row>
    <row r="76351" spans="4:4">
      <c r="D76351"/>
    </row>
    <row r="76352" spans="4:4">
      <c r="D76352"/>
    </row>
    <row r="76353" spans="4:4">
      <c r="D76353"/>
    </row>
    <row r="76354" spans="4:4">
      <c r="D76354"/>
    </row>
    <row r="76355" spans="4:4">
      <c r="D76355"/>
    </row>
    <row r="76356" spans="4:4">
      <c r="D76356"/>
    </row>
    <row r="76357" spans="4:4">
      <c r="D76357"/>
    </row>
    <row r="76358" spans="4:4">
      <c r="D76358"/>
    </row>
    <row r="76359" spans="4:4">
      <c r="D76359"/>
    </row>
    <row r="76360" spans="4:4">
      <c r="D76360"/>
    </row>
    <row r="76361" spans="4:4">
      <c r="D76361"/>
    </row>
    <row r="76362" spans="4:4">
      <c r="D76362"/>
    </row>
    <row r="76363" spans="4:4">
      <c r="D76363"/>
    </row>
    <row r="76364" spans="4:4">
      <c r="D76364"/>
    </row>
    <row r="76365" spans="4:4">
      <c r="D76365"/>
    </row>
    <row r="76366" spans="4:4">
      <c r="D76366"/>
    </row>
    <row r="76367" spans="4:4">
      <c r="D76367"/>
    </row>
    <row r="76368" spans="4:4">
      <c r="D76368"/>
    </row>
    <row r="76369" spans="4:4">
      <c r="D76369"/>
    </row>
    <row r="76370" spans="4:4">
      <c r="D76370"/>
    </row>
    <row r="76371" spans="4:4">
      <c r="D76371"/>
    </row>
    <row r="76372" spans="4:4">
      <c r="D76372"/>
    </row>
    <row r="76373" spans="4:4">
      <c r="D76373"/>
    </row>
    <row r="76374" spans="4:4">
      <c r="D76374"/>
    </row>
    <row r="76375" spans="4:4">
      <c r="D76375"/>
    </row>
    <row r="76376" spans="4:4">
      <c r="D76376"/>
    </row>
    <row r="76377" spans="4:4">
      <c r="D76377"/>
    </row>
    <row r="76378" spans="4:4">
      <c r="D76378"/>
    </row>
    <row r="76379" spans="4:4">
      <c r="D76379"/>
    </row>
    <row r="76380" spans="4:4">
      <c r="D76380"/>
    </row>
    <row r="76381" spans="4:4">
      <c r="D76381"/>
    </row>
    <row r="76382" spans="4:4">
      <c r="D76382"/>
    </row>
    <row r="76383" spans="4:4">
      <c r="D76383"/>
    </row>
    <row r="76384" spans="4:4">
      <c r="D76384"/>
    </row>
    <row r="76385" spans="4:4">
      <c r="D76385"/>
    </row>
    <row r="76386" spans="4:4">
      <c r="D76386"/>
    </row>
    <row r="76387" spans="4:4">
      <c r="D76387"/>
    </row>
    <row r="76388" spans="4:4">
      <c r="D76388"/>
    </row>
    <row r="76389" spans="4:4">
      <c r="D76389"/>
    </row>
    <row r="76390" spans="4:4">
      <c r="D76390"/>
    </row>
    <row r="76391" spans="4:4">
      <c r="D76391"/>
    </row>
    <row r="76392" spans="4:4">
      <c r="D76392"/>
    </row>
    <row r="76393" spans="4:4">
      <c r="D76393"/>
    </row>
    <row r="76394" spans="4:4">
      <c r="D76394"/>
    </row>
    <row r="76395" spans="4:4">
      <c r="D76395"/>
    </row>
    <row r="76396" spans="4:4">
      <c r="D76396"/>
    </row>
    <row r="76397" spans="4:4">
      <c r="D76397"/>
    </row>
    <row r="76398" spans="4:4">
      <c r="D76398"/>
    </row>
    <row r="76399" spans="4:4">
      <c r="D76399"/>
    </row>
    <row r="76400" spans="4:4">
      <c r="D76400"/>
    </row>
    <row r="76401" spans="4:4">
      <c r="D76401"/>
    </row>
    <row r="76402" spans="4:4">
      <c r="D76402"/>
    </row>
    <row r="76403" spans="4:4">
      <c r="D76403"/>
    </row>
    <row r="76404" spans="4:4">
      <c r="D76404"/>
    </row>
    <row r="76405" spans="4:4">
      <c r="D76405"/>
    </row>
    <row r="76406" spans="4:4">
      <c r="D76406"/>
    </row>
    <row r="76407" spans="4:4">
      <c r="D76407"/>
    </row>
    <row r="76408" spans="4:4">
      <c r="D76408"/>
    </row>
    <row r="76409" spans="4:4">
      <c r="D76409"/>
    </row>
    <row r="76410" spans="4:4">
      <c r="D76410"/>
    </row>
    <row r="76411" spans="4:4">
      <c r="D76411"/>
    </row>
    <row r="76412" spans="4:4">
      <c r="D76412"/>
    </row>
    <row r="76413" spans="4:4">
      <c r="D76413"/>
    </row>
    <row r="76414" spans="4:4">
      <c r="D76414"/>
    </row>
    <row r="76415" spans="4:4">
      <c r="D76415"/>
    </row>
    <row r="76416" spans="4:4">
      <c r="D76416"/>
    </row>
    <row r="76417" spans="4:4">
      <c r="D76417"/>
    </row>
    <row r="76418" spans="4:4">
      <c r="D76418"/>
    </row>
    <row r="76419" spans="4:4">
      <c r="D76419"/>
    </row>
    <row r="76420" spans="4:4">
      <c r="D76420"/>
    </row>
    <row r="76421" spans="4:4">
      <c r="D76421"/>
    </row>
    <row r="76422" spans="4:4">
      <c r="D76422"/>
    </row>
    <row r="76423" spans="4:4">
      <c r="D76423"/>
    </row>
    <row r="76424" spans="4:4">
      <c r="D76424"/>
    </row>
    <row r="76425" spans="4:4">
      <c r="D76425"/>
    </row>
    <row r="76426" spans="4:4">
      <c r="D76426"/>
    </row>
    <row r="76427" spans="4:4">
      <c r="D76427"/>
    </row>
    <row r="76428" spans="4:4">
      <c r="D76428"/>
    </row>
    <row r="76429" spans="4:4">
      <c r="D76429"/>
    </row>
    <row r="76430" spans="4:4">
      <c r="D76430"/>
    </row>
    <row r="76431" spans="4:4">
      <c r="D76431"/>
    </row>
    <row r="76432" spans="4:4">
      <c r="D76432"/>
    </row>
    <row r="76433" spans="4:4">
      <c r="D76433"/>
    </row>
    <row r="76434" spans="4:4">
      <c r="D76434"/>
    </row>
    <row r="76435" spans="4:4">
      <c r="D76435"/>
    </row>
    <row r="76436" spans="4:4">
      <c r="D76436"/>
    </row>
    <row r="76437" spans="4:4">
      <c r="D76437"/>
    </row>
    <row r="76438" spans="4:4">
      <c r="D76438"/>
    </row>
    <row r="76439" spans="4:4">
      <c r="D76439"/>
    </row>
    <row r="76440" spans="4:4">
      <c r="D76440"/>
    </row>
    <row r="76441" spans="4:4">
      <c r="D76441"/>
    </row>
    <row r="76442" spans="4:4">
      <c r="D76442"/>
    </row>
    <row r="76443" spans="4:4">
      <c r="D76443"/>
    </row>
    <row r="76444" spans="4:4">
      <c r="D76444"/>
    </row>
    <row r="76445" spans="4:4">
      <c r="D76445"/>
    </row>
    <row r="76446" spans="4:4">
      <c r="D76446"/>
    </row>
    <row r="76447" spans="4:4">
      <c r="D76447"/>
    </row>
    <row r="76448" spans="4:4">
      <c r="D76448"/>
    </row>
    <row r="76449" spans="4:4">
      <c r="D76449"/>
    </row>
    <row r="76450" spans="4:4">
      <c r="D76450"/>
    </row>
    <row r="76451" spans="4:4">
      <c r="D76451"/>
    </row>
    <row r="76452" spans="4:4">
      <c r="D76452"/>
    </row>
    <row r="76453" spans="4:4">
      <c r="D76453"/>
    </row>
    <row r="76454" spans="4:4">
      <c r="D76454"/>
    </row>
    <row r="76455" spans="4:4">
      <c r="D76455"/>
    </row>
    <row r="76456" spans="4:4">
      <c r="D76456"/>
    </row>
    <row r="76457" spans="4:4">
      <c r="D76457"/>
    </row>
    <row r="76458" spans="4:4">
      <c r="D76458"/>
    </row>
    <row r="76459" spans="4:4">
      <c r="D76459"/>
    </row>
    <row r="76460" spans="4:4">
      <c r="D76460"/>
    </row>
    <row r="76461" spans="4:4">
      <c r="D76461"/>
    </row>
    <row r="76462" spans="4:4">
      <c r="D76462"/>
    </row>
    <row r="76463" spans="4:4">
      <c r="D76463"/>
    </row>
    <row r="76464" spans="4:4">
      <c r="D76464"/>
    </row>
    <row r="76465" spans="4:4">
      <c r="D76465"/>
    </row>
    <row r="76466" spans="4:4">
      <c r="D76466"/>
    </row>
    <row r="76467" spans="4:4">
      <c r="D76467"/>
    </row>
    <row r="76468" spans="4:4">
      <c r="D76468"/>
    </row>
    <row r="76469" spans="4:4">
      <c r="D76469"/>
    </row>
    <row r="76470" spans="4:4">
      <c r="D76470"/>
    </row>
    <row r="76471" spans="4:4">
      <c r="D76471"/>
    </row>
    <row r="76472" spans="4:4">
      <c r="D76472"/>
    </row>
    <row r="76473" spans="4:4">
      <c r="D76473"/>
    </row>
    <row r="76474" spans="4:4">
      <c r="D76474"/>
    </row>
    <row r="76475" spans="4:4">
      <c r="D76475"/>
    </row>
    <row r="76476" spans="4:4">
      <c r="D76476"/>
    </row>
    <row r="76477" spans="4:4">
      <c r="D76477"/>
    </row>
    <row r="76478" spans="4:4">
      <c r="D76478"/>
    </row>
    <row r="76479" spans="4:4">
      <c r="D76479"/>
    </row>
    <row r="76480" spans="4:4">
      <c r="D76480"/>
    </row>
    <row r="76481" spans="4:4">
      <c r="D76481"/>
    </row>
    <row r="76482" spans="4:4">
      <c r="D76482"/>
    </row>
    <row r="76483" spans="4:4">
      <c r="D76483"/>
    </row>
    <row r="76484" spans="4:4">
      <c r="D76484"/>
    </row>
    <row r="76485" spans="4:4">
      <c r="D76485"/>
    </row>
    <row r="76486" spans="4:4">
      <c r="D76486"/>
    </row>
    <row r="76487" spans="4:4">
      <c r="D76487"/>
    </row>
    <row r="76488" spans="4:4">
      <c r="D76488"/>
    </row>
    <row r="76489" spans="4:4">
      <c r="D76489"/>
    </row>
    <row r="76490" spans="4:4">
      <c r="D76490"/>
    </row>
    <row r="76491" spans="4:4">
      <c r="D76491"/>
    </row>
    <row r="76492" spans="4:4">
      <c r="D76492"/>
    </row>
    <row r="76493" spans="4:4">
      <c r="D76493"/>
    </row>
    <row r="76494" spans="4:4">
      <c r="D76494"/>
    </row>
    <row r="76495" spans="4:4">
      <c r="D76495"/>
    </row>
    <row r="76496" spans="4:4">
      <c r="D76496"/>
    </row>
    <row r="76497" spans="4:4">
      <c r="D76497"/>
    </row>
    <row r="76498" spans="4:4">
      <c r="D76498"/>
    </row>
    <row r="76499" spans="4:4">
      <c r="D76499"/>
    </row>
    <row r="76500" spans="4:4">
      <c r="D76500"/>
    </row>
    <row r="76501" spans="4:4">
      <c r="D76501"/>
    </row>
    <row r="76502" spans="4:4">
      <c r="D76502"/>
    </row>
    <row r="76503" spans="4:4">
      <c r="D76503"/>
    </row>
    <row r="76504" spans="4:4">
      <c r="D76504"/>
    </row>
    <row r="76505" spans="4:4">
      <c r="D76505"/>
    </row>
    <row r="76506" spans="4:4">
      <c r="D76506"/>
    </row>
    <row r="76507" spans="4:4">
      <c r="D76507"/>
    </row>
    <row r="76508" spans="4:4">
      <c r="D76508"/>
    </row>
    <row r="76509" spans="4:4">
      <c r="D76509"/>
    </row>
    <row r="76510" spans="4:4">
      <c r="D76510"/>
    </row>
    <row r="76511" spans="4:4">
      <c r="D76511"/>
    </row>
    <row r="76512" spans="4:4">
      <c r="D76512"/>
    </row>
    <row r="76513" spans="4:4">
      <c r="D76513"/>
    </row>
    <row r="76514" spans="4:4">
      <c r="D76514"/>
    </row>
    <row r="76515" spans="4:4">
      <c r="D76515"/>
    </row>
    <row r="76516" spans="4:4">
      <c r="D76516"/>
    </row>
    <row r="76517" spans="4:4">
      <c r="D76517"/>
    </row>
    <row r="76518" spans="4:4">
      <c r="D76518"/>
    </row>
    <row r="76519" spans="4:4">
      <c r="D76519"/>
    </row>
    <row r="76520" spans="4:4">
      <c r="D76520"/>
    </row>
    <row r="76521" spans="4:4">
      <c r="D76521"/>
    </row>
    <row r="76522" spans="4:4">
      <c r="D76522"/>
    </row>
    <row r="76523" spans="4:4">
      <c r="D76523"/>
    </row>
    <row r="76524" spans="4:4">
      <c r="D76524"/>
    </row>
    <row r="76525" spans="4:4">
      <c r="D76525"/>
    </row>
    <row r="76526" spans="4:4">
      <c r="D76526"/>
    </row>
    <row r="76527" spans="4:4">
      <c r="D76527"/>
    </row>
    <row r="76528" spans="4:4">
      <c r="D76528"/>
    </row>
    <row r="76529" spans="4:4">
      <c r="D76529"/>
    </row>
    <row r="76530" spans="4:4">
      <c r="D76530"/>
    </row>
    <row r="76531" spans="4:4">
      <c r="D76531"/>
    </row>
    <row r="76532" spans="4:4">
      <c r="D76532"/>
    </row>
    <row r="76533" spans="4:4">
      <c r="D76533"/>
    </row>
    <row r="76534" spans="4:4">
      <c r="D76534"/>
    </row>
    <row r="76535" spans="4:4">
      <c r="D76535"/>
    </row>
    <row r="76536" spans="4:4">
      <c r="D76536"/>
    </row>
    <row r="76537" spans="4:4">
      <c r="D76537"/>
    </row>
    <row r="76538" spans="4:4">
      <c r="D76538"/>
    </row>
    <row r="76539" spans="4:4">
      <c r="D76539"/>
    </row>
    <row r="76540" spans="4:4">
      <c r="D76540"/>
    </row>
    <row r="76541" spans="4:4">
      <c r="D76541"/>
    </row>
    <row r="76542" spans="4:4">
      <c r="D76542"/>
    </row>
    <row r="76543" spans="4:4">
      <c r="D76543"/>
    </row>
    <row r="76544" spans="4:4">
      <c r="D76544"/>
    </row>
    <row r="76545" spans="4:4">
      <c r="D76545"/>
    </row>
    <row r="76546" spans="4:4">
      <c r="D76546"/>
    </row>
    <row r="76547" spans="4:4">
      <c r="D76547"/>
    </row>
    <row r="76548" spans="4:4">
      <c r="D76548"/>
    </row>
    <row r="76549" spans="4:4">
      <c r="D76549"/>
    </row>
    <row r="76550" spans="4:4">
      <c r="D76550"/>
    </row>
    <row r="76551" spans="4:4">
      <c r="D76551"/>
    </row>
    <row r="76552" spans="4:4">
      <c r="D76552"/>
    </row>
    <row r="76553" spans="4:4">
      <c r="D76553"/>
    </row>
    <row r="76554" spans="4:4">
      <c r="D76554"/>
    </row>
    <row r="76555" spans="4:4">
      <c r="D76555"/>
    </row>
    <row r="76556" spans="4:4">
      <c r="D76556"/>
    </row>
    <row r="76557" spans="4:4">
      <c r="D76557"/>
    </row>
    <row r="76558" spans="4:4">
      <c r="D76558"/>
    </row>
    <row r="76559" spans="4:4">
      <c r="D76559"/>
    </row>
    <row r="76560" spans="4:4">
      <c r="D76560"/>
    </row>
    <row r="76561" spans="4:4">
      <c r="D76561"/>
    </row>
    <row r="76562" spans="4:4">
      <c r="D76562"/>
    </row>
    <row r="76563" spans="4:4">
      <c r="D76563"/>
    </row>
    <row r="76564" spans="4:4">
      <c r="D76564"/>
    </row>
    <row r="76565" spans="4:4">
      <c r="D76565"/>
    </row>
    <row r="76566" spans="4:4">
      <c r="D76566"/>
    </row>
    <row r="76567" spans="4:4">
      <c r="D76567"/>
    </row>
    <row r="76568" spans="4:4">
      <c r="D76568"/>
    </row>
    <row r="76569" spans="4:4">
      <c r="D76569"/>
    </row>
    <row r="76570" spans="4:4">
      <c r="D76570"/>
    </row>
    <row r="76571" spans="4:4">
      <c r="D76571"/>
    </row>
    <row r="76572" spans="4:4">
      <c r="D76572"/>
    </row>
    <row r="76573" spans="4:4">
      <c r="D76573"/>
    </row>
    <row r="76574" spans="4:4">
      <c r="D76574"/>
    </row>
    <row r="76575" spans="4:4">
      <c r="D76575"/>
    </row>
    <row r="76576" spans="4:4">
      <c r="D76576"/>
    </row>
    <row r="76577" spans="4:4">
      <c r="D76577"/>
    </row>
    <row r="76578" spans="4:4">
      <c r="D76578"/>
    </row>
    <row r="76579" spans="4:4">
      <c r="D76579"/>
    </row>
    <row r="76580" spans="4:4">
      <c r="D76580"/>
    </row>
    <row r="76581" spans="4:4">
      <c r="D76581"/>
    </row>
    <row r="76582" spans="4:4">
      <c r="D76582"/>
    </row>
    <row r="76583" spans="4:4">
      <c r="D76583"/>
    </row>
    <row r="76584" spans="4:4">
      <c r="D76584"/>
    </row>
    <row r="76585" spans="4:4">
      <c r="D76585"/>
    </row>
    <row r="76586" spans="4:4">
      <c r="D76586"/>
    </row>
    <row r="76587" spans="4:4">
      <c r="D76587"/>
    </row>
    <row r="76588" spans="4:4">
      <c r="D76588"/>
    </row>
    <row r="76589" spans="4:4">
      <c r="D76589"/>
    </row>
    <row r="76590" spans="4:4">
      <c r="D76590"/>
    </row>
    <row r="76591" spans="4:4">
      <c r="D76591"/>
    </row>
    <row r="76592" spans="4:4">
      <c r="D76592"/>
    </row>
    <row r="76593" spans="4:4">
      <c r="D76593"/>
    </row>
    <row r="76594" spans="4:4">
      <c r="D76594"/>
    </row>
    <row r="76595" spans="4:4">
      <c r="D76595"/>
    </row>
    <row r="76596" spans="4:4">
      <c r="D76596"/>
    </row>
    <row r="76597" spans="4:4">
      <c r="D76597"/>
    </row>
    <row r="76598" spans="4:4">
      <c r="D76598"/>
    </row>
    <row r="76599" spans="4:4">
      <c r="D76599"/>
    </row>
    <row r="76600" spans="4:4">
      <c r="D76600"/>
    </row>
    <row r="76601" spans="4:4">
      <c r="D76601"/>
    </row>
    <row r="76602" spans="4:4">
      <c r="D76602"/>
    </row>
    <row r="76603" spans="4:4">
      <c r="D76603"/>
    </row>
    <row r="76604" spans="4:4">
      <c r="D76604"/>
    </row>
    <row r="76605" spans="4:4">
      <c r="D76605"/>
    </row>
    <row r="76606" spans="4:4">
      <c r="D76606"/>
    </row>
    <row r="76607" spans="4:4">
      <c r="D76607"/>
    </row>
    <row r="76608" spans="4:4">
      <c r="D76608"/>
    </row>
    <row r="76609" spans="4:4">
      <c r="D76609"/>
    </row>
    <row r="76610" spans="4:4">
      <c r="D76610"/>
    </row>
    <row r="76611" spans="4:4">
      <c r="D76611"/>
    </row>
    <row r="76612" spans="4:4">
      <c r="D76612"/>
    </row>
    <row r="76613" spans="4:4">
      <c r="D76613"/>
    </row>
    <row r="76614" spans="4:4">
      <c r="D76614"/>
    </row>
    <row r="76615" spans="4:4">
      <c r="D76615"/>
    </row>
    <row r="76616" spans="4:4">
      <c r="D76616"/>
    </row>
    <row r="76617" spans="4:4">
      <c r="D76617"/>
    </row>
    <row r="76618" spans="4:4">
      <c r="D76618"/>
    </row>
    <row r="76619" spans="4:4">
      <c r="D76619"/>
    </row>
    <row r="76620" spans="4:4">
      <c r="D76620"/>
    </row>
    <row r="76621" spans="4:4">
      <c r="D76621"/>
    </row>
    <row r="76622" spans="4:4">
      <c r="D76622"/>
    </row>
    <row r="76623" spans="4:4">
      <c r="D76623"/>
    </row>
    <row r="76624" spans="4:4">
      <c r="D76624"/>
    </row>
    <row r="76625" spans="4:4">
      <c r="D76625"/>
    </row>
    <row r="76626" spans="4:4">
      <c r="D76626"/>
    </row>
    <row r="76627" spans="4:4">
      <c r="D76627"/>
    </row>
    <row r="76628" spans="4:4">
      <c r="D76628"/>
    </row>
    <row r="76629" spans="4:4">
      <c r="D76629"/>
    </row>
    <row r="76630" spans="4:4">
      <c r="D76630"/>
    </row>
    <row r="76631" spans="4:4">
      <c r="D76631"/>
    </row>
    <row r="76632" spans="4:4">
      <c r="D76632"/>
    </row>
    <row r="76633" spans="4:4">
      <c r="D76633"/>
    </row>
    <row r="76634" spans="4:4">
      <c r="D76634"/>
    </row>
    <row r="76635" spans="4:4">
      <c r="D76635"/>
    </row>
    <row r="76636" spans="4:4">
      <c r="D76636"/>
    </row>
    <row r="76637" spans="4:4">
      <c r="D76637"/>
    </row>
    <row r="76638" spans="4:4">
      <c r="D76638"/>
    </row>
    <row r="76639" spans="4:4">
      <c r="D76639"/>
    </row>
    <row r="76640" spans="4:4">
      <c r="D76640"/>
    </row>
    <row r="76641" spans="4:4">
      <c r="D76641"/>
    </row>
    <row r="76642" spans="4:4">
      <c r="D76642"/>
    </row>
    <row r="76643" spans="4:4">
      <c r="D76643"/>
    </row>
    <row r="76644" spans="4:4">
      <c r="D76644"/>
    </row>
    <row r="76645" spans="4:4">
      <c r="D76645"/>
    </row>
    <row r="76646" spans="4:4">
      <c r="D76646"/>
    </row>
    <row r="76647" spans="4:4">
      <c r="D76647"/>
    </row>
    <row r="76648" spans="4:4">
      <c r="D76648"/>
    </row>
    <row r="76649" spans="4:4">
      <c r="D76649"/>
    </row>
    <row r="76650" spans="4:4">
      <c r="D76650"/>
    </row>
    <row r="76651" spans="4:4">
      <c r="D76651"/>
    </row>
    <row r="76652" spans="4:4">
      <c r="D76652"/>
    </row>
    <row r="76653" spans="4:4">
      <c r="D76653"/>
    </row>
    <row r="76654" spans="4:4">
      <c r="D76654"/>
    </row>
    <row r="76655" spans="4:4">
      <c r="D76655"/>
    </row>
    <row r="76656" spans="4:4">
      <c r="D76656"/>
    </row>
    <row r="76657" spans="4:4">
      <c r="D76657"/>
    </row>
    <row r="76658" spans="4:4">
      <c r="D76658"/>
    </row>
    <row r="76659" spans="4:4">
      <c r="D76659"/>
    </row>
    <row r="76660" spans="4:4">
      <c r="D76660"/>
    </row>
    <row r="76661" spans="4:4">
      <c r="D76661"/>
    </row>
    <row r="76662" spans="4:4">
      <c r="D76662"/>
    </row>
    <row r="76663" spans="4:4">
      <c r="D76663"/>
    </row>
    <row r="76664" spans="4:4">
      <c r="D76664"/>
    </row>
    <row r="76665" spans="4:4">
      <c r="D76665"/>
    </row>
    <row r="76666" spans="4:4">
      <c r="D76666"/>
    </row>
    <row r="76667" spans="4:4">
      <c r="D76667"/>
    </row>
    <row r="76668" spans="4:4">
      <c r="D76668"/>
    </row>
    <row r="76669" spans="4:4">
      <c r="D76669"/>
    </row>
    <row r="76670" spans="4:4">
      <c r="D76670"/>
    </row>
    <row r="76671" spans="4:4">
      <c r="D76671"/>
    </row>
    <row r="76672" spans="4:4">
      <c r="D76672"/>
    </row>
    <row r="76673" spans="4:4">
      <c r="D76673"/>
    </row>
    <row r="76674" spans="4:4">
      <c r="D76674"/>
    </row>
    <row r="76675" spans="4:4">
      <c r="D76675"/>
    </row>
    <row r="76676" spans="4:4">
      <c r="D76676"/>
    </row>
    <row r="76677" spans="4:4">
      <c r="D76677"/>
    </row>
    <row r="76678" spans="4:4">
      <c r="D76678"/>
    </row>
    <row r="76679" spans="4:4">
      <c r="D76679"/>
    </row>
    <row r="76680" spans="4:4">
      <c r="D76680"/>
    </row>
    <row r="76681" spans="4:4">
      <c r="D76681"/>
    </row>
    <row r="76682" spans="4:4">
      <c r="D76682"/>
    </row>
    <row r="76683" spans="4:4">
      <c r="D76683"/>
    </row>
    <row r="76684" spans="4:4">
      <c r="D76684"/>
    </row>
    <row r="76685" spans="4:4">
      <c r="D76685"/>
    </row>
    <row r="76686" spans="4:4">
      <c r="D76686"/>
    </row>
    <row r="76687" spans="4:4">
      <c r="D76687"/>
    </row>
    <row r="76688" spans="4:4">
      <c r="D76688"/>
    </row>
    <row r="76689" spans="4:4">
      <c r="D76689"/>
    </row>
    <row r="76690" spans="4:4">
      <c r="D76690"/>
    </row>
    <row r="76691" spans="4:4">
      <c r="D76691"/>
    </row>
    <row r="76692" spans="4:4">
      <c r="D76692"/>
    </row>
    <row r="76693" spans="4:4">
      <c r="D76693"/>
    </row>
    <row r="76694" spans="4:4">
      <c r="D76694"/>
    </row>
    <row r="76695" spans="4:4">
      <c r="D76695"/>
    </row>
    <row r="76696" spans="4:4">
      <c r="D76696"/>
    </row>
    <row r="76697" spans="4:4">
      <c r="D76697"/>
    </row>
    <row r="76698" spans="4:4">
      <c r="D76698"/>
    </row>
    <row r="76699" spans="4:4">
      <c r="D76699"/>
    </row>
    <row r="76700" spans="4:4">
      <c r="D76700"/>
    </row>
    <row r="76701" spans="4:4">
      <c r="D76701"/>
    </row>
    <row r="76702" spans="4:4">
      <c r="D76702"/>
    </row>
    <row r="76703" spans="4:4">
      <c r="D76703"/>
    </row>
    <row r="76704" spans="4:4">
      <c r="D76704"/>
    </row>
    <row r="76705" spans="4:4">
      <c r="D76705"/>
    </row>
    <row r="76706" spans="4:4">
      <c r="D76706"/>
    </row>
    <row r="76707" spans="4:4">
      <c r="D76707"/>
    </row>
    <row r="76708" spans="4:4">
      <c r="D76708"/>
    </row>
    <row r="76709" spans="4:4">
      <c r="D76709"/>
    </row>
    <row r="76710" spans="4:4">
      <c r="D76710"/>
    </row>
    <row r="76711" spans="4:4">
      <c r="D76711"/>
    </row>
    <row r="76712" spans="4:4">
      <c r="D76712"/>
    </row>
    <row r="76713" spans="4:4">
      <c r="D76713"/>
    </row>
    <row r="76714" spans="4:4">
      <c r="D76714"/>
    </row>
    <row r="76715" spans="4:4">
      <c r="D76715"/>
    </row>
    <row r="76716" spans="4:4">
      <c r="D76716"/>
    </row>
    <row r="76717" spans="4:4">
      <c r="D76717"/>
    </row>
    <row r="76718" spans="4:4">
      <c r="D76718"/>
    </row>
    <row r="76719" spans="4:4">
      <c r="D76719"/>
    </row>
    <row r="76720" spans="4:4">
      <c r="D76720"/>
    </row>
    <row r="76721" spans="4:4">
      <c r="D76721"/>
    </row>
    <row r="76722" spans="4:4">
      <c r="D76722"/>
    </row>
    <row r="76723" spans="4:4">
      <c r="D76723"/>
    </row>
    <row r="76724" spans="4:4">
      <c r="D76724"/>
    </row>
    <row r="76725" spans="4:4">
      <c r="D76725"/>
    </row>
    <row r="76726" spans="4:4">
      <c r="D76726"/>
    </row>
    <row r="76727" spans="4:4">
      <c r="D76727"/>
    </row>
    <row r="76728" spans="4:4">
      <c r="D76728"/>
    </row>
    <row r="76729" spans="4:4">
      <c r="D76729"/>
    </row>
    <row r="76730" spans="4:4">
      <c r="D76730"/>
    </row>
    <row r="76731" spans="4:4">
      <c r="D76731"/>
    </row>
    <row r="76732" spans="4:4">
      <c r="D76732"/>
    </row>
    <row r="76733" spans="4:4">
      <c r="D76733"/>
    </row>
    <row r="76734" spans="4:4">
      <c r="D76734"/>
    </row>
    <row r="76735" spans="4:4">
      <c r="D76735"/>
    </row>
    <row r="76736" spans="4:4">
      <c r="D76736"/>
    </row>
    <row r="76737" spans="4:4">
      <c r="D76737"/>
    </row>
    <row r="76738" spans="4:4">
      <c r="D76738"/>
    </row>
    <row r="76739" spans="4:4">
      <c r="D76739"/>
    </row>
    <row r="76740" spans="4:4">
      <c r="D76740"/>
    </row>
    <row r="76741" spans="4:4">
      <c r="D76741"/>
    </row>
    <row r="76742" spans="4:4">
      <c r="D76742"/>
    </row>
    <row r="76743" spans="4:4">
      <c r="D76743"/>
    </row>
    <row r="76744" spans="4:4">
      <c r="D76744"/>
    </row>
    <row r="76745" spans="4:4">
      <c r="D76745"/>
    </row>
    <row r="76746" spans="4:4">
      <c r="D76746"/>
    </row>
    <row r="76747" spans="4:4">
      <c r="D76747"/>
    </row>
    <row r="76748" spans="4:4">
      <c r="D76748"/>
    </row>
    <row r="76749" spans="4:4">
      <c r="D76749"/>
    </row>
    <row r="76750" spans="4:4">
      <c r="D76750"/>
    </row>
    <row r="76751" spans="4:4">
      <c r="D76751"/>
    </row>
    <row r="76752" spans="4:4">
      <c r="D76752"/>
    </row>
    <row r="76753" spans="4:4">
      <c r="D76753"/>
    </row>
    <row r="76754" spans="4:4">
      <c r="D76754"/>
    </row>
    <row r="76755" spans="4:4">
      <c r="D76755"/>
    </row>
    <row r="76756" spans="4:4">
      <c r="D76756"/>
    </row>
    <row r="76757" spans="4:4">
      <c r="D76757"/>
    </row>
    <row r="76758" spans="4:4">
      <c r="D76758"/>
    </row>
    <row r="76759" spans="4:4">
      <c r="D76759"/>
    </row>
    <row r="76760" spans="4:4">
      <c r="D76760"/>
    </row>
    <row r="76761" spans="4:4">
      <c r="D76761"/>
    </row>
    <row r="76762" spans="4:4">
      <c r="D76762"/>
    </row>
    <row r="76763" spans="4:4">
      <c r="D76763"/>
    </row>
    <row r="76764" spans="4:4">
      <c r="D76764"/>
    </row>
    <row r="76765" spans="4:4">
      <c r="D76765"/>
    </row>
    <row r="76766" spans="4:4">
      <c r="D76766"/>
    </row>
    <row r="76767" spans="4:4">
      <c r="D76767"/>
    </row>
    <row r="76768" spans="4:4">
      <c r="D76768"/>
    </row>
    <row r="76769" spans="4:4">
      <c r="D76769"/>
    </row>
    <row r="76770" spans="4:4">
      <c r="D76770"/>
    </row>
    <row r="76771" spans="4:4">
      <c r="D76771"/>
    </row>
    <row r="76772" spans="4:4">
      <c r="D76772"/>
    </row>
    <row r="76773" spans="4:4">
      <c r="D76773"/>
    </row>
    <row r="76774" spans="4:4">
      <c r="D76774"/>
    </row>
    <row r="76775" spans="4:4">
      <c r="D76775"/>
    </row>
    <row r="76776" spans="4:4">
      <c r="D76776"/>
    </row>
    <row r="76777" spans="4:4">
      <c r="D76777"/>
    </row>
    <row r="76778" spans="4:4">
      <c r="D76778"/>
    </row>
    <row r="76779" spans="4:4">
      <c r="D76779"/>
    </row>
    <row r="76780" spans="4:4">
      <c r="D76780"/>
    </row>
    <row r="76781" spans="4:4">
      <c r="D76781"/>
    </row>
    <row r="76782" spans="4:4">
      <c r="D76782"/>
    </row>
    <row r="76783" spans="4:4">
      <c r="D76783"/>
    </row>
    <row r="76784" spans="4:4">
      <c r="D76784"/>
    </row>
    <row r="76785" spans="4:4">
      <c r="D76785"/>
    </row>
    <row r="76786" spans="4:4">
      <c r="D76786"/>
    </row>
    <row r="76787" spans="4:4">
      <c r="D76787"/>
    </row>
    <row r="76788" spans="4:4">
      <c r="D76788"/>
    </row>
    <row r="76789" spans="4:4">
      <c r="D76789"/>
    </row>
    <row r="76790" spans="4:4">
      <c r="D76790"/>
    </row>
    <row r="76791" spans="4:4">
      <c r="D76791"/>
    </row>
    <row r="76792" spans="4:4">
      <c r="D76792"/>
    </row>
    <row r="76793" spans="4:4">
      <c r="D76793"/>
    </row>
    <row r="76794" spans="4:4">
      <c r="D76794"/>
    </row>
    <row r="76795" spans="4:4">
      <c r="D76795"/>
    </row>
    <row r="76796" spans="4:4">
      <c r="D76796"/>
    </row>
    <row r="76797" spans="4:4">
      <c r="D76797"/>
    </row>
    <row r="76798" spans="4:4">
      <c r="D76798"/>
    </row>
    <row r="76799" spans="4:4">
      <c r="D76799"/>
    </row>
    <row r="76800" spans="4:4">
      <c r="D76800"/>
    </row>
    <row r="76801" spans="4:4">
      <c r="D76801"/>
    </row>
    <row r="76802" spans="4:4">
      <c r="D76802"/>
    </row>
    <row r="76803" spans="4:4">
      <c r="D76803"/>
    </row>
    <row r="76804" spans="4:4">
      <c r="D76804"/>
    </row>
    <row r="76805" spans="4:4">
      <c r="D76805"/>
    </row>
    <row r="76806" spans="4:4">
      <c r="D76806"/>
    </row>
    <row r="76807" spans="4:4">
      <c r="D76807"/>
    </row>
    <row r="76808" spans="4:4">
      <c r="D76808"/>
    </row>
    <row r="76809" spans="4:4">
      <c r="D76809"/>
    </row>
    <row r="76810" spans="4:4">
      <c r="D76810"/>
    </row>
    <row r="76811" spans="4:4">
      <c r="D76811"/>
    </row>
    <row r="76812" spans="4:4">
      <c r="D76812"/>
    </row>
    <row r="76813" spans="4:4">
      <c r="D76813"/>
    </row>
    <row r="76814" spans="4:4">
      <c r="D76814"/>
    </row>
    <row r="76815" spans="4:4">
      <c r="D76815"/>
    </row>
    <row r="76816" spans="4:4">
      <c r="D76816"/>
    </row>
    <row r="76817" spans="4:4">
      <c r="D76817"/>
    </row>
    <row r="76818" spans="4:4">
      <c r="D76818"/>
    </row>
    <row r="76819" spans="4:4">
      <c r="D76819"/>
    </row>
    <row r="76820" spans="4:4">
      <c r="D76820"/>
    </row>
    <row r="76821" spans="4:4">
      <c r="D76821"/>
    </row>
    <row r="76822" spans="4:4">
      <c r="D76822"/>
    </row>
    <row r="76823" spans="4:4">
      <c r="D76823"/>
    </row>
    <row r="76824" spans="4:4">
      <c r="D76824"/>
    </row>
    <row r="76825" spans="4:4">
      <c r="D76825"/>
    </row>
    <row r="76826" spans="4:4">
      <c r="D76826"/>
    </row>
    <row r="76827" spans="4:4">
      <c r="D76827"/>
    </row>
    <row r="76828" spans="4:4">
      <c r="D76828"/>
    </row>
    <row r="76829" spans="4:4">
      <c r="D76829"/>
    </row>
    <row r="76830" spans="4:4">
      <c r="D76830"/>
    </row>
    <row r="76831" spans="4:4">
      <c r="D76831"/>
    </row>
    <row r="76832" spans="4:4">
      <c r="D76832"/>
    </row>
    <row r="76833" spans="4:4">
      <c r="D76833"/>
    </row>
    <row r="76834" spans="4:4">
      <c r="D76834"/>
    </row>
    <row r="76835" spans="4:4">
      <c r="D76835"/>
    </row>
    <row r="76836" spans="4:4">
      <c r="D76836"/>
    </row>
    <row r="76837" spans="4:4">
      <c r="D76837"/>
    </row>
    <row r="76838" spans="4:4">
      <c r="D76838"/>
    </row>
    <row r="76839" spans="4:4">
      <c r="D76839"/>
    </row>
    <row r="76840" spans="4:4">
      <c r="D76840"/>
    </row>
    <row r="76841" spans="4:4">
      <c r="D76841"/>
    </row>
    <row r="76842" spans="4:4">
      <c r="D76842"/>
    </row>
    <row r="76843" spans="4:4">
      <c r="D76843"/>
    </row>
    <row r="76844" spans="4:4">
      <c r="D76844"/>
    </row>
    <row r="76845" spans="4:4">
      <c r="D76845"/>
    </row>
    <row r="76846" spans="4:4">
      <c r="D76846"/>
    </row>
    <row r="76847" spans="4:4">
      <c r="D76847"/>
    </row>
    <row r="76848" spans="4:4">
      <c r="D76848"/>
    </row>
    <row r="76849" spans="4:4">
      <c r="D76849"/>
    </row>
    <row r="76850" spans="4:4">
      <c r="D76850"/>
    </row>
    <row r="76851" spans="4:4">
      <c r="D76851"/>
    </row>
    <row r="76852" spans="4:4">
      <c r="D76852"/>
    </row>
    <row r="76853" spans="4:4">
      <c r="D76853"/>
    </row>
    <row r="76854" spans="4:4">
      <c r="D76854"/>
    </row>
    <row r="76855" spans="4:4">
      <c r="D76855"/>
    </row>
    <row r="76856" spans="4:4">
      <c r="D76856"/>
    </row>
    <row r="76857" spans="4:4">
      <c r="D76857"/>
    </row>
    <row r="76858" spans="4:4">
      <c r="D76858"/>
    </row>
    <row r="76859" spans="4:4">
      <c r="D76859"/>
    </row>
    <row r="76860" spans="4:4">
      <c r="D76860"/>
    </row>
    <row r="76861" spans="4:4">
      <c r="D76861"/>
    </row>
    <row r="76862" spans="4:4">
      <c r="D76862"/>
    </row>
    <row r="76863" spans="4:4">
      <c r="D76863"/>
    </row>
    <row r="76864" spans="4:4">
      <c r="D76864"/>
    </row>
    <row r="76865" spans="4:4">
      <c r="D76865"/>
    </row>
    <row r="76866" spans="4:4">
      <c r="D76866"/>
    </row>
    <row r="76867" spans="4:4">
      <c r="D76867"/>
    </row>
    <row r="76868" spans="4:4">
      <c r="D76868"/>
    </row>
    <row r="76869" spans="4:4">
      <c r="D76869"/>
    </row>
    <row r="76870" spans="4:4">
      <c r="D76870"/>
    </row>
    <row r="76871" spans="4:4">
      <c r="D76871"/>
    </row>
    <row r="76872" spans="4:4">
      <c r="D76872"/>
    </row>
    <row r="76873" spans="4:4">
      <c r="D76873"/>
    </row>
    <row r="76874" spans="4:4">
      <c r="D76874"/>
    </row>
    <row r="76875" spans="4:4">
      <c r="D76875"/>
    </row>
    <row r="76876" spans="4:4">
      <c r="D76876"/>
    </row>
    <row r="76877" spans="4:4">
      <c r="D76877"/>
    </row>
    <row r="76878" spans="4:4">
      <c r="D76878"/>
    </row>
    <row r="76879" spans="4:4">
      <c r="D76879"/>
    </row>
    <row r="76880" spans="4:4">
      <c r="D76880"/>
    </row>
    <row r="76881" spans="4:4">
      <c r="D76881"/>
    </row>
    <row r="76882" spans="4:4">
      <c r="D76882"/>
    </row>
    <row r="76883" spans="4:4">
      <c r="D76883"/>
    </row>
    <row r="76884" spans="4:4">
      <c r="D76884"/>
    </row>
    <row r="76885" spans="4:4">
      <c r="D76885"/>
    </row>
    <row r="76886" spans="4:4">
      <c r="D76886"/>
    </row>
    <row r="76887" spans="4:4">
      <c r="D76887"/>
    </row>
    <row r="76888" spans="4:4">
      <c r="D76888"/>
    </row>
    <row r="76889" spans="4:4">
      <c r="D76889"/>
    </row>
    <row r="76890" spans="4:4">
      <c r="D76890"/>
    </row>
    <row r="76891" spans="4:4">
      <c r="D76891"/>
    </row>
    <row r="76892" spans="4:4">
      <c r="D76892"/>
    </row>
    <row r="76893" spans="4:4">
      <c r="D76893"/>
    </row>
    <row r="76894" spans="4:4">
      <c r="D76894"/>
    </row>
    <row r="76895" spans="4:4">
      <c r="D76895"/>
    </row>
    <row r="76896" spans="4:4">
      <c r="D76896"/>
    </row>
    <row r="76897" spans="4:4">
      <c r="D76897"/>
    </row>
    <row r="76898" spans="4:4">
      <c r="D76898"/>
    </row>
    <row r="76899" spans="4:4">
      <c r="D76899"/>
    </row>
    <row r="76900" spans="4:4">
      <c r="D76900"/>
    </row>
    <row r="76901" spans="4:4">
      <c r="D76901"/>
    </row>
    <row r="76902" spans="4:4">
      <c r="D76902"/>
    </row>
    <row r="76903" spans="4:4">
      <c r="D76903"/>
    </row>
    <row r="76904" spans="4:4">
      <c r="D76904"/>
    </row>
    <row r="76905" spans="4:4">
      <c r="D76905"/>
    </row>
    <row r="76906" spans="4:4">
      <c r="D76906"/>
    </row>
    <row r="76907" spans="4:4">
      <c r="D76907"/>
    </row>
    <row r="76908" spans="4:4">
      <c r="D76908"/>
    </row>
    <row r="76909" spans="4:4">
      <c r="D76909"/>
    </row>
    <row r="76910" spans="4:4">
      <c r="D76910"/>
    </row>
    <row r="76911" spans="4:4">
      <c r="D76911"/>
    </row>
    <row r="76912" spans="4:4">
      <c r="D76912"/>
    </row>
    <row r="76913" spans="4:4">
      <c r="D76913"/>
    </row>
    <row r="76914" spans="4:4">
      <c r="D76914"/>
    </row>
    <row r="76915" spans="4:4">
      <c r="D76915"/>
    </row>
    <row r="76916" spans="4:4">
      <c r="D76916"/>
    </row>
    <row r="76917" spans="4:4">
      <c r="D76917"/>
    </row>
    <row r="76918" spans="4:4">
      <c r="D76918"/>
    </row>
    <row r="76919" spans="4:4">
      <c r="D76919"/>
    </row>
    <row r="76920" spans="4:4">
      <c r="D76920"/>
    </row>
    <row r="76921" spans="4:4">
      <c r="D76921"/>
    </row>
    <row r="76922" spans="4:4">
      <c r="D76922"/>
    </row>
    <row r="76923" spans="4:4">
      <c r="D76923"/>
    </row>
    <row r="76924" spans="4:4">
      <c r="D76924"/>
    </row>
    <row r="76925" spans="4:4">
      <c r="D76925"/>
    </row>
    <row r="76926" spans="4:4">
      <c r="D76926"/>
    </row>
    <row r="76927" spans="4:4">
      <c r="D76927"/>
    </row>
    <row r="76928" spans="4:4">
      <c r="D76928"/>
    </row>
    <row r="76929" spans="4:4">
      <c r="D76929"/>
    </row>
    <row r="76930" spans="4:4">
      <c r="D76930"/>
    </row>
    <row r="76931" spans="4:4">
      <c r="D76931"/>
    </row>
    <row r="76932" spans="4:4">
      <c r="D76932"/>
    </row>
    <row r="76933" spans="4:4">
      <c r="D76933"/>
    </row>
    <row r="76934" spans="4:4">
      <c r="D76934"/>
    </row>
    <row r="76935" spans="4:4">
      <c r="D76935"/>
    </row>
    <row r="76936" spans="4:4">
      <c r="D76936"/>
    </row>
    <row r="76937" spans="4:4">
      <c r="D76937"/>
    </row>
    <row r="76938" spans="4:4">
      <c r="D76938"/>
    </row>
    <row r="76939" spans="4:4">
      <c r="D76939"/>
    </row>
    <row r="76940" spans="4:4">
      <c r="D76940"/>
    </row>
    <row r="76941" spans="4:4">
      <c r="D76941"/>
    </row>
    <row r="76942" spans="4:4">
      <c r="D76942"/>
    </row>
    <row r="76943" spans="4:4">
      <c r="D76943"/>
    </row>
    <row r="76944" spans="4:4">
      <c r="D76944"/>
    </row>
    <row r="76945" spans="4:4">
      <c r="D76945"/>
    </row>
    <row r="76946" spans="4:4">
      <c r="D76946"/>
    </row>
    <row r="76947" spans="4:4">
      <c r="D76947"/>
    </row>
    <row r="76948" spans="4:4">
      <c r="D76948"/>
    </row>
    <row r="76949" spans="4:4">
      <c r="D76949"/>
    </row>
    <row r="76950" spans="4:4">
      <c r="D76950"/>
    </row>
    <row r="76951" spans="4:4">
      <c r="D76951"/>
    </row>
    <row r="76952" spans="4:4">
      <c r="D76952"/>
    </row>
    <row r="76953" spans="4:4">
      <c r="D76953"/>
    </row>
    <row r="76954" spans="4:4">
      <c r="D76954"/>
    </row>
    <row r="76955" spans="4:4">
      <c r="D76955"/>
    </row>
    <row r="76956" spans="4:4">
      <c r="D76956"/>
    </row>
    <row r="76957" spans="4:4">
      <c r="D76957"/>
    </row>
    <row r="76958" spans="4:4">
      <c r="D76958"/>
    </row>
    <row r="76959" spans="4:4">
      <c r="D76959"/>
    </row>
    <row r="76960" spans="4:4">
      <c r="D76960"/>
    </row>
    <row r="76961" spans="4:4">
      <c r="D76961"/>
    </row>
    <row r="76962" spans="4:4">
      <c r="D76962"/>
    </row>
    <row r="76963" spans="4:4">
      <c r="D76963"/>
    </row>
    <row r="76964" spans="4:4">
      <c r="D76964"/>
    </row>
    <row r="76965" spans="4:4">
      <c r="D76965"/>
    </row>
    <row r="76966" spans="4:4">
      <c r="D76966"/>
    </row>
    <row r="76967" spans="4:4">
      <c r="D76967"/>
    </row>
    <row r="76968" spans="4:4">
      <c r="D76968"/>
    </row>
    <row r="76969" spans="4:4">
      <c r="D76969"/>
    </row>
    <row r="76970" spans="4:4">
      <c r="D76970"/>
    </row>
    <row r="76971" spans="4:4">
      <c r="D76971"/>
    </row>
    <row r="76972" spans="4:4">
      <c r="D76972"/>
    </row>
    <row r="76973" spans="4:4">
      <c r="D76973"/>
    </row>
    <row r="76974" spans="4:4">
      <c r="D76974"/>
    </row>
    <row r="76975" spans="4:4">
      <c r="D76975"/>
    </row>
    <row r="76976" spans="4:4">
      <c r="D76976"/>
    </row>
    <row r="76977" spans="4:4">
      <c r="D76977"/>
    </row>
    <row r="76978" spans="4:4">
      <c r="D76978"/>
    </row>
    <row r="76979" spans="4:4">
      <c r="D76979"/>
    </row>
    <row r="76980" spans="4:4">
      <c r="D76980"/>
    </row>
    <row r="76981" spans="4:4">
      <c r="D76981"/>
    </row>
    <row r="76982" spans="4:4">
      <c r="D76982"/>
    </row>
    <row r="76983" spans="4:4">
      <c r="D76983"/>
    </row>
    <row r="76984" spans="4:4">
      <c r="D76984"/>
    </row>
    <row r="76985" spans="4:4">
      <c r="D76985"/>
    </row>
    <row r="76986" spans="4:4">
      <c r="D76986"/>
    </row>
    <row r="76987" spans="4:4">
      <c r="D76987"/>
    </row>
    <row r="76988" spans="4:4">
      <c r="D76988"/>
    </row>
    <row r="76989" spans="4:4">
      <c r="D76989"/>
    </row>
    <row r="76990" spans="4:4">
      <c r="D76990"/>
    </row>
    <row r="76991" spans="4:4">
      <c r="D76991"/>
    </row>
    <row r="76992" spans="4:4">
      <c r="D76992"/>
    </row>
    <row r="76993" spans="4:4">
      <c r="D76993"/>
    </row>
    <row r="76994" spans="4:4">
      <c r="D76994"/>
    </row>
    <row r="76995" spans="4:4">
      <c r="D76995"/>
    </row>
    <row r="76996" spans="4:4">
      <c r="D76996"/>
    </row>
    <row r="76997" spans="4:4">
      <c r="D76997"/>
    </row>
    <row r="76998" spans="4:4">
      <c r="D76998"/>
    </row>
    <row r="76999" spans="4:4">
      <c r="D76999"/>
    </row>
    <row r="77000" spans="4:4">
      <c r="D77000"/>
    </row>
    <row r="77001" spans="4:4">
      <c r="D77001"/>
    </row>
    <row r="77002" spans="4:4">
      <c r="D77002"/>
    </row>
    <row r="77003" spans="4:4">
      <c r="D77003"/>
    </row>
    <row r="77004" spans="4:4">
      <c r="D77004"/>
    </row>
    <row r="77005" spans="4:4">
      <c r="D77005"/>
    </row>
    <row r="77006" spans="4:4">
      <c r="D77006"/>
    </row>
    <row r="77007" spans="4:4">
      <c r="D77007"/>
    </row>
    <row r="77008" spans="4:4">
      <c r="D77008"/>
    </row>
    <row r="77009" spans="4:4">
      <c r="D77009"/>
    </row>
    <row r="77010" spans="4:4">
      <c r="D77010"/>
    </row>
    <row r="77011" spans="4:4">
      <c r="D77011"/>
    </row>
    <row r="77012" spans="4:4">
      <c r="D77012"/>
    </row>
    <row r="77013" spans="4:4">
      <c r="D77013"/>
    </row>
    <row r="77014" spans="4:4">
      <c r="D77014"/>
    </row>
    <row r="77015" spans="4:4">
      <c r="D77015"/>
    </row>
    <row r="77016" spans="4:4">
      <c r="D77016"/>
    </row>
    <row r="77017" spans="4:4">
      <c r="D77017"/>
    </row>
    <row r="77018" spans="4:4">
      <c r="D77018"/>
    </row>
    <row r="77019" spans="4:4">
      <c r="D77019"/>
    </row>
    <row r="77020" spans="4:4">
      <c r="D77020"/>
    </row>
    <row r="77021" spans="4:4">
      <c r="D77021"/>
    </row>
    <row r="77022" spans="4:4">
      <c r="D77022"/>
    </row>
    <row r="77023" spans="4:4">
      <c r="D77023"/>
    </row>
    <row r="77024" spans="4:4">
      <c r="D77024"/>
    </row>
    <row r="77025" spans="4:4">
      <c r="D77025"/>
    </row>
    <row r="77026" spans="4:4">
      <c r="D77026"/>
    </row>
    <row r="77027" spans="4:4">
      <c r="D77027"/>
    </row>
    <row r="77028" spans="4:4">
      <c r="D77028"/>
    </row>
    <row r="77029" spans="4:4">
      <c r="D77029"/>
    </row>
    <row r="77030" spans="4:4">
      <c r="D77030"/>
    </row>
    <row r="77031" spans="4:4">
      <c r="D77031"/>
    </row>
    <row r="77032" spans="4:4">
      <c r="D77032"/>
    </row>
    <row r="77033" spans="4:4">
      <c r="D77033"/>
    </row>
    <row r="77034" spans="4:4">
      <c r="D77034"/>
    </row>
    <row r="77035" spans="4:4">
      <c r="D77035"/>
    </row>
    <row r="77036" spans="4:4">
      <c r="D77036"/>
    </row>
    <row r="77037" spans="4:4">
      <c r="D77037"/>
    </row>
    <row r="77038" spans="4:4">
      <c r="D77038"/>
    </row>
    <row r="77039" spans="4:4">
      <c r="D77039"/>
    </row>
    <row r="77040" spans="4:4">
      <c r="D77040"/>
    </row>
    <row r="77041" spans="4:4">
      <c r="D77041"/>
    </row>
    <row r="77042" spans="4:4">
      <c r="D77042"/>
    </row>
    <row r="77043" spans="4:4">
      <c r="D77043"/>
    </row>
    <row r="77044" spans="4:4">
      <c r="D77044"/>
    </row>
    <row r="77045" spans="4:4">
      <c r="D77045"/>
    </row>
    <row r="77046" spans="4:4">
      <c r="D77046"/>
    </row>
    <row r="77047" spans="4:4">
      <c r="D77047"/>
    </row>
    <row r="77048" spans="4:4">
      <c r="D77048"/>
    </row>
    <row r="77049" spans="4:4">
      <c r="D77049"/>
    </row>
    <row r="77050" spans="4:4">
      <c r="D77050"/>
    </row>
    <row r="77051" spans="4:4">
      <c r="D77051"/>
    </row>
    <row r="77052" spans="4:4">
      <c r="D77052"/>
    </row>
    <row r="77053" spans="4:4">
      <c r="D77053"/>
    </row>
    <row r="77054" spans="4:4">
      <c r="D77054"/>
    </row>
    <row r="77055" spans="4:4">
      <c r="D77055"/>
    </row>
    <row r="77056" spans="4:4">
      <c r="D77056"/>
    </row>
    <row r="77057" spans="4:4">
      <c r="D77057"/>
    </row>
    <row r="77058" spans="4:4">
      <c r="D77058"/>
    </row>
    <row r="77059" spans="4:4">
      <c r="D77059"/>
    </row>
    <row r="77060" spans="4:4">
      <c r="D77060"/>
    </row>
    <row r="77061" spans="4:4">
      <c r="D77061"/>
    </row>
    <row r="77062" spans="4:4">
      <c r="D77062"/>
    </row>
    <row r="77063" spans="4:4">
      <c r="D77063"/>
    </row>
    <row r="77064" spans="4:4">
      <c r="D77064"/>
    </row>
    <row r="77065" spans="4:4">
      <c r="D77065"/>
    </row>
    <row r="77066" spans="4:4">
      <c r="D77066"/>
    </row>
    <row r="77067" spans="4:4">
      <c r="D77067"/>
    </row>
    <row r="77068" spans="4:4">
      <c r="D77068"/>
    </row>
    <row r="77069" spans="4:4">
      <c r="D77069"/>
    </row>
    <row r="77070" spans="4:4">
      <c r="D77070"/>
    </row>
    <row r="77071" spans="4:4">
      <c r="D77071"/>
    </row>
    <row r="77072" spans="4:4">
      <c r="D77072"/>
    </row>
    <row r="77073" spans="4:4">
      <c r="D77073"/>
    </row>
    <row r="77074" spans="4:4">
      <c r="D77074"/>
    </row>
    <row r="77075" spans="4:4">
      <c r="D77075"/>
    </row>
    <row r="77076" spans="4:4">
      <c r="D77076"/>
    </row>
    <row r="77077" spans="4:4">
      <c r="D77077"/>
    </row>
    <row r="77078" spans="4:4">
      <c r="D77078"/>
    </row>
    <row r="77079" spans="4:4">
      <c r="D77079"/>
    </row>
    <row r="77080" spans="4:4">
      <c r="D77080"/>
    </row>
    <row r="77081" spans="4:4">
      <c r="D77081"/>
    </row>
    <row r="77082" spans="4:4">
      <c r="D77082"/>
    </row>
    <row r="77083" spans="4:4">
      <c r="D77083"/>
    </row>
    <row r="77084" spans="4:4">
      <c r="D77084"/>
    </row>
    <row r="77085" spans="4:4">
      <c r="D77085"/>
    </row>
    <row r="77086" spans="4:4">
      <c r="D77086"/>
    </row>
    <row r="77087" spans="4:4">
      <c r="D77087"/>
    </row>
    <row r="77088" spans="4:4">
      <c r="D77088"/>
    </row>
    <row r="77089" spans="4:4">
      <c r="D77089"/>
    </row>
    <row r="77090" spans="4:4">
      <c r="D77090"/>
    </row>
    <row r="77091" spans="4:4">
      <c r="D77091"/>
    </row>
    <row r="77092" spans="4:4">
      <c r="D77092"/>
    </row>
    <row r="77093" spans="4:4">
      <c r="D77093"/>
    </row>
    <row r="77094" spans="4:4">
      <c r="D77094"/>
    </row>
    <row r="77095" spans="4:4">
      <c r="D77095"/>
    </row>
    <row r="77096" spans="4:4">
      <c r="D77096"/>
    </row>
    <row r="77097" spans="4:4">
      <c r="D77097"/>
    </row>
    <row r="77098" spans="4:4">
      <c r="D77098"/>
    </row>
    <row r="77099" spans="4:4">
      <c r="D77099"/>
    </row>
    <row r="77100" spans="4:4">
      <c r="D77100"/>
    </row>
    <row r="77101" spans="4:4">
      <c r="D77101"/>
    </row>
    <row r="77102" spans="4:4">
      <c r="D77102"/>
    </row>
    <row r="77103" spans="4:4">
      <c r="D77103"/>
    </row>
    <row r="77104" spans="4:4">
      <c r="D77104"/>
    </row>
    <row r="77105" spans="4:4">
      <c r="D77105"/>
    </row>
    <row r="77106" spans="4:4">
      <c r="D77106"/>
    </row>
    <row r="77107" spans="4:4">
      <c r="D77107"/>
    </row>
    <row r="77108" spans="4:4">
      <c r="D77108"/>
    </row>
    <row r="77109" spans="4:4">
      <c r="D77109"/>
    </row>
    <row r="77110" spans="4:4">
      <c r="D77110"/>
    </row>
    <row r="77111" spans="4:4">
      <c r="D77111"/>
    </row>
    <row r="77112" spans="4:4">
      <c r="D77112"/>
    </row>
    <row r="77113" spans="4:4">
      <c r="D77113"/>
    </row>
    <row r="77114" spans="4:4">
      <c r="D77114"/>
    </row>
    <row r="77115" spans="4:4">
      <c r="D77115"/>
    </row>
    <row r="77116" spans="4:4">
      <c r="D77116"/>
    </row>
    <row r="77117" spans="4:4">
      <c r="D77117"/>
    </row>
    <row r="77118" spans="4:4">
      <c r="D77118"/>
    </row>
    <row r="77119" spans="4:4">
      <c r="D77119"/>
    </row>
    <row r="77120" spans="4:4">
      <c r="D77120"/>
    </row>
    <row r="77121" spans="4:4">
      <c r="D77121"/>
    </row>
    <row r="77122" spans="4:4">
      <c r="D77122"/>
    </row>
    <row r="77123" spans="4:4">
      <c r="D77123"/>
    </row>
    <row r="77124" spans="4:4">
      <c r="D77124"/>
    </row>
    <row r="77125" spans="4:4">
      <c r="D77125"/>
    </row>
    <row r="77126" spans="4:4">
      <c r="D77126"/>
    </row>
    <row r="77127" spans="4:4">
      <c r="D77127"/>
    </row>
    <row r="77128" spans="4:4">
      <c r="D77128"/>
    </row>
    <row r="77129" spans="4:4">
      <c r="D77129"/>
    </row>
    <row r="77130" spans="4:4">
      <c r="D77130"/>
    </row>
    <row r="77131" spans="4:4">
      <c r="D77131"/>
    </row>
    <row r="77132" spans="4:4">
      <c r="D77132"/>
    </row>
    <row r="77133" spans="4:4">
      <c r="D77133"/>
    </row>
    <row r="77134" spans="4:4">
      <c r="D77134"/>
    </row>
    <row r="77135" spans="4:4">
      <c r="D77135"/>
    </row>
    <row r="77136" spans="4:4">
      <c r="D77136"/>
    </row>
    <row r="77137" spans="4:4">
      <c r="D77137"/>
    </row>
    <row r="77138" spans="4:4">
      <c r="D77138"/>
    </row>
    <row r="77139" spans="4:4">
      <c r="D77139"/>
    </row>
    <row r="77140" spans="4:4">
      <c r="D77140"/>
    </row>
    <row r="77141" spans="4:4">
      <c r="D77141"/>
    </row>
    <row r="77142" spans="4:4">
      <c r="D77142"/>
    </row>
    <row r="77143" spans="4:4">
      <c r="D77143"/>
    </row>
    <row r="77144" spans="4:4">
      <c r="D77144"/>
    </row>
    <row r="77145" spans="4:4">
      <c r="D77145"/>
    </row>
    <row r="77146" spans="4:4">
      <c r="D77146"/>
    </row>
    <row r="77147" spans="4:4">
      <c r="D77147"/>
    </row>
    <row r="77148" spans="4:4">
      <c r="D77148"/>
    </row>
    <row r="77149" spans="4:4">
      <c r="D77149"/>
    </row>
    <row r="77150" spans="4:4">
      <c r="D77150"/>
    </row>
    <row r="77151" spans="4:4">
      <c r="D77151"/>
    </row>
    <row r="77152" spans="4:4">
      <c r="D77152"/>
    </row>
    <row r="77153" spans="4:4">
      <c r="D77153"/>
    </row>
    <row r="77154" spans="4:4">
      <c r="D77154"/>
    </row>
    <row r="77155" spans="4:4">
      <c r="D77155"/>
    </row>
    <row r="77156" spans="4:4">
      <c r="D77156"/>
    </row>
    <row r="77157" spans="4:4">
      <c r="D77157"/>
    </row>
    <row r="77158" spans="4:4">
      <c r="D77158"/>
    </row>
    <row r="77159" spans="4:4">
      <c r="D77159"/>
    </row>
    <row r="77160" spans="4:4">
      <c r="D77160"/>
    </row>
    <row r="77161" spans="4:4">
      <c r="D77161"/>
    </row>
    <row r="77162" spans="4:4">
      <c r="D77162"/>
    </row>
    <row r="77163" spans="4:4">
      <c r="D77163"/>
    </row>
    <row r="77164" spans="4:4">
      <c r="D77164"/>
    </row>
    <row r="77165" spans="4:4">
      <c r="D77165"/>
    </row>
    <row r="77166" spans="4:4">
      <c r="D77166"/>
    </row>
    <row r="77167" spans="4:4">
      <c r="D77167"/>
    </row>
    <row r="77168" spans="4:4">
      <c r="D77168"/>
    </row>
    <row r="77169" spans="4:4">
      <c r="D77169"/>
    </row>
    <row r="77170" spans="4:4">
      <c r="D77170"/>
    </row>
    <row r="77171" spans="4:4">
      <c r="D77171"/>
    </row>
    <row r="77172" spans="4:4">
      <c r="D77172"/>
    </row>
    <row r="77173" spans="4:4">
      <c r="D77173"/>
    </row>
    <row r="77174" spans="4:4">
      <c r="D77174"/>
    </row>
    <row r="77175" spans="4:4">
      <c r="D77175"/>
    </row>
    <row r="77176" spans="4:4">
      <c r="D77176"/>
    </row>
    <row r="77177" spans="4:4">
      <c r="D77177"/>
    </row>
    <row r="77178" spans="4:4">
      <c r="D77178"/>
    </row>
    <row r="77179" spans="4:4">
      <c r="D77179"/>
    </row>
    <row r="77180" spans="4:4">
      <c r="D77180"/>
    </row>
    <row r="77181" spans="4:4">
      <c r="D77181"/>
    </row>
    <row r="77182" spans="4:4">
      <c r="D77182"/>
    </row>
    <row r="77183" spans="4:4">
      <c r="D77183"/>
    </row>
    <row r="77184" spans="4:4">
      <c r="D77184"/>
    </row>
    <row r="77185" spans="4:4">
      <c r="D77185"/>
    </row>
    <row r="77186" spans="4:4">
      <c r="D77186"/>
    </row>
    <row r="77187" spans="4:4">
      <c r="D77187"/>
    </row>
    <row r="77188" spans="4:4">
      <c r="D77188"/>
    </row>
    <row r="77189" spans="4:4">
      <c r="D77189"/>
    </row>
    <row r="77190" spans="4:4">
      <c r="D77190"/>
    </row>
    <row r="77191" spans="4:4">
      <c r="D77191"/>
    </row>
    <row r="77192" spans="4:4">
      <c r="D77192"/>
    </row>
    <row r="77193" spans="4:4">
      <c r="D77193"/>
    </row>
    <row r="77194" spans="4:4">
      <c r="D77194"/>
    </row>
    <row r="77195" spans="4:4">
      <c r="D77195"/>
    </row>
    <row r="77196" spans="4:4">
      <c r="D77196"/>
    </row>
    <row r="77197" spans="4:4">
      <c r="D77197"/>
    </row>
    <row r="77198" spans="4:4">
      <c r="D77198"/>
    </row>
    <row r="77199" spans="4:4">
      <c r="D77199"/>
    </row>
    <row r="77200" spans="4:4">
      <c r="D77200"/>
    </row>
    <row r="77201" spans="4:4">
      <c r="D77201"/>
    </row>
    <row r="77202" spans="4:4">
      <c r="D77202"/>
    </row>
    <row r="77203" spans="4:4">
      <c r="D77203"/>
    </row>
    <row r="77204" spans="4:4">
      <c r="D77204"/>
    </row>
    <row r="77205" spans="4:4">
      <c r="D77205"/>
    </row>
    <row r="77206" spans="4:4">
      <c r="D77206"/>
    </row>
    <row r="77207" spans="4:4">
      <c r="D77207"/>
    </row>
    <row r="77208" spans="4:4">
      <c r="D77208"/>
    </row>
    <row r="77209" spans="4:4">
      <c r="D77209"/>
    </row>
    <row r="77210" spans="4:4">
      <c r="D77210"/>
    </row>
    <row r="77211" spans="4:4">
      <c r="D77211"/>
    </row>
    <row r="77212" spans="4:4">
      <c r="D77212"/>
    </row>
    <row r="77213" spans="4:4">
      <c r="D77213"/>
    </row>
    <row r="77214" spans="4:4">
      <c r="D77214"/>
    </row>
    <row r="77215" spans="4:4">
      <c r="D77215"/>
    </row>
    <row r="77216" spans="4:4">
      <c r="D77216"/>
    </row>
    <row r="77217" spans="4:4">
      <c r="D77217"/>
    </row>
    <row r="77218" spans="4:4">
      <c r="D77218"/>
    </row>
    <row r="77219" spans="4:4">
      <c r="D77219"/>
    </row>
    <row r="77220" spans="4:4">
      <c r="D77220"/>
    </row>
    <row r="77221" spans="4:4">
      <c r="D77221"/>
    </row>
    <row r="77222" spans="4:4">
      <c r="D77222"/>
    </row>
    <row r="77223" spans="4:4">
      <c r="D77223"/>
    </row>
    <row r="77224" spans="4:4">
      <c r="D77224"/>
    </row>
    <row r="77225" spans="4:4">
      <c r="D77225"/>
    </row>
    <row r="77226" spans="4:4">
      <c r="D77226"/>
    </row>
    <row r="77227" spans="4:4">
      <c r="D77227"/>
    </row>
    <row r="77228" spans="4:4">
      <c r="D77228"/>
    </row>
    <row r="77229" spans="4:4">
      <c r="D77229"/>
    </row>
    <row r="77230" spans="4:4">
      <c r="D77230"/>
    </row>
    <row r="77231" spans="4:4">
      <c r="D77231"/>
    </row>
    <row r="77232" spans="4:4">
      <c r="D77232"/>
    </row>
    <row r="77233" spans="4:4">
      <c r="D77233"/>
    </row>
    <row r="77234" spans="4:4">
      <c r="D77234"/>
    </row>
    <row r="77235" spans="4:4">
      <c r="D77235"/>
    </row>
    <row r="77236" spans="4:4">
      <c r="D77236"/>
    </row>
    <row r="77237" spans="4:4">
      <c r="D77237"/>
    </row>
    <row r="77238" spans="4:4">
      <c r="D77238"/>
    </row>
    <row r="77239" spans="4:4">
      <c r="D77239"/>
    </row>
    <row r="77240" spans="4:4">
      <c r="D77240"/>
    </row>
    <row r="77241" spans="4:4">
      <c r="D77241"/>
    </row>
    <row r="77242" spans="4:4">
      <c r="D77242"/>
    </row>
    <row r="77243" spans="4:4">
      <c r="D77243"/>
    </row>
    <row r="77244" spans="4:4">
      <c r="D77244"/>
    </row>
    <row r="77245" spans="4:4">
      <c r="D77245"/>
    </row>
    <row r="77246" spans="4:4">
      <c r="D77246"/>
    </row>
    <row r="77247" spans="4:4">
      <c r="D77247"/>
    </row>
    <row r="77248" spans="4:4">
      <c r="D77248"/>
    </row>
    <row r="77249" spans="4:4">
      <c r="D77249"/>
    </row>
    <row r="77250" spans="4:4">
      <c r="D77250"/>
    </row>
    <row r="77251" spans="4:4">
      <c r="D77251"/>
    </row>
    <row r="77252" spans="4:4">
      <c r="D77252"/>
    </row>
    <row r="77253" spans="4:4">
      <c r="D77253"/>
    </row>
    <row r="77254" spans="4:4">
      <c r="D77254"/>
    </row>
    <row r="77255" spans="4:4">
      <c r="D77255"/>
    </row>
    <row r="77256" spans="4:4">
      <c r="D77256"/>
    </row>
    <row r="77257" spans="4:4">
      <c r="D77257"/>
    </row>
    <row r="77258" spans="4:4">
      <c r="D77258"/>
    </row>
    <row r="77259" spans="4:4">
      <c r="D77259"/>
    </row>
    <row r="77260" spans="4:4">
      <c r="D77260"/>
    </row>
    <row r="77261" spans="4:4">
      <c r="D77261"/>
    </row>
    <row r="77262" spans="4:4">
      <c r="D77262"/>
    </row>
    <row r="77263" spans="4:4">
      <c r="D77263"/>
    </row>
    <row r="77264" spans="4:4">
      <c r="D77264"/>
    </row>
    <row r="77265" spans="4:4">
      <c r="D77265"/>
    </row>
    <row r="77266" spans="4:4">
      <c r="D77266"/>
    </row>
    <row r="77267" spans="4:4">
      <c r="D77267"/>
    </row>
    <row r="77268" spans="4:4">
      <c r="D77268"/>
    </row>
    <row r="77269" spans="4:4">
      <c r="D77269"/>
    </row>
    <row r="77270" spans="4:4">
      <c r="D77270"/>
    </row>
    <row r="77271" spans="4:4">
      <c r="D77271"/>
    </row>
    <row r="77272" spans="4:4">
      <c r="D77272"/>
    </row>
    <row r="77273" spans="4:4">
      <c r="D77273"/>
    </row>
    <row r="77274" spans="4:4">
      <c r="D77274"/>
    </row>
    <row r="77275" spans="4:4">
      <c r="D77275"/>
    </row>
    <row r="77276" spans="4:4">
      <c r="D77276"/>
    </row>
    <row r="77277" spans="4:4">
      <c r="D77277"/>
    </row>
    <row r="77278" spans="4:4">
      <c r="D77278"/>
    </row>
    <row r="77279" spans="4:4">
      <c r="D77279"/>
    </row>
    <row r="77280" spans="4:4">
      <c r="D77280"/>
    </row>
    <row r="77281" spans="4:4">
      <c r="D77281"/>
    </row>
    <row r="77282" spans="4:4">
      <c r="D77282"/>
    </row>
    <row r="77283" spans="4:4">
      <c r="D77283"/>
    </row>
    <row r="77284" spans="4:4">
      <c r="D77284"/>
    </row>
    <row r="77285" spans="4:4">
      <c r="D77285"/>
    </row>
    <row r="77286" spans="4:4">
      <c r="D77286"/>
    </row>
    <row r="77287" spans="4:4">
      <c r="D77287"/>
    </row>
    <row r="77288" spans="4:4">
      <c r="D77288"/>
    </row>
    <row r="77289" spans="4:4">
      <c r="D77289"/>
    </row>
    <row r="77290" spans="4:4">
      <c r="D77290"/>
    </row>
    <row r="77291" spans="4:4">
      <c r="D77291"/>
    </row>
    <row r="77292" spans="4:4">
      <c r="D77292"/>
    </row>
    <row r="77293" spans="4:4">
      <c r="D77293"/>
    </row>
    <row r="77294" spans="4:4">
      <c r="D77294"/>
    </row>
    <row r="77295" spans="4:4">
      <c r="D77295"/>
    </row>
    <row r="77296" spans="4:4">
      <c r="D77296"/>
    </row>
    <row r="77297" spans="4:4">
      <c r="D77297"/>
    </row>
    <row r="77298" spans="4:4">
      <c r="D77298"/>
    </row>
    <row r="77299" spans="4:4">
      <c r="D77299"/>
    </row>
    <row r="77300" spans="4:4">
      <c r="D77300"/>
    </row>
    <row r="77301" spans="4:4">
      <c r="D77301"/>
    </row>
    <row r="77302" spans="4:4">
      <c r="D77302"/>
    </row>
    <row r="77303" spans="4:4">
      <c r="D77303"/>
    </row>
    <row r="77304" spans="4:4">
      <c r="D77304"/>
    </row>
    <row r="77305" spans="4:4">
      <c r="D77305"/>
    </row>
    <row r="77306" spans="4:4">
      <c r="D77306"/>
    </row>
    <row r="77307" spans="4:4">
      <c r="D77307"/>
    </row>
    <row r="77308" spans="4:4">
      <c r="D77308"/>
    </row>
    <row r="77309" spans="4:4">
      <c r="D77309"/>
    </row>
    <row r="77310" spans="4:4">
      <c r="D77310"/>
    </row>
    <row r="77311" spans="4:4">
      <c r="D77311"/>
    </row>
    <row r="77312" spans="4:4">
      <c r="D77312"/>
    </row>
    <row r="77313" spans="4:4">
      <c r="D77313"/>
    </row>
    <row r="77314" spans="4:4">
      <c r="D77314"/>
    </row>
    <row r="77315" spans="4:4">
      <c r="D77315"/>
    </row>
    <row r="77316" spans="4:4">
      <c r="D77316"/>
    </row>
    <row r="77317" spans="4:4">
      <c r="D77317"/>
    </row>
    <row r="77318" spans="4:4">
      <c r="D77318"/>
    </row>
    <row r="77319" spans="4:4">
      <c r="D77319"/>
    </row>
    <row r="77320" spans="4:4">
      <c r="D77320"/>
    </row>
    <row r="77321" spans="4:4">
      <c r="D77321"/>
    </row>
    <row r="77322" spans="4:4">
      <c r="D77322"/>
    </row>
    <row r="77323" spans="4:4">
      <c r="D77323"/>
    </row>
    <row r="77324" spans="4:4">
      <c r="D77324"/>
    </row>
    <row r="77325" spans="4:4">
      <c r="D77325"/>
    </row>
    <row r="77326" spans="4:4">
      <c r="D77326"/>
    </row>
    <row r="77327" spans="4:4">
      <c r="D77327"/>
    </row>
    <row r="77328" spans="4:4">
      <c r="D77328"/>
    </row>
    <row r="77329" spans="4:4">
      <c r="D77329"/>
    </row>
    <row r="77330" spans="4:4">
      <c r="D77330"/>
    </row>
    <row r="77331" spans="4:4">
      <c r="D77331"/>
    </row>
    <row r="77332" spans="4:4">
      <c r="D77332"/>
    </row>
    <row r="77333" spans="4:4">
      <c r="D77333"/>
    </row>
    <row r="77334" spans="4:4">
      <c r="D77334"/>
    </row>
    <row r="77335" spans="4:4">
      <c r="D77335"/>
    </row>
    <row r="77336" spans="4:4">
      <c r="D77336"/>
    </row>
    <row r="77337" spans="4:4">
      <c r="D77337"/>
    </row>
    <row r="77338" spans="4:4">
      <c r="D77338"/>
    </row>
    <row r="77339" spans="4:4">
      <c r="D77339"/>
    </row>
    <row r="77340" spans="4:4">
      <c r="D77340"/>
    </row>
    <row r="77341" spans="4:4">
      <c r="D77341"/>
    </row>
    <row r="77342" spans="4:4">
      <c r="D77342"/>
    </row>
    <row r="77343" spans="4:4">
      <c r="D77343"/>
    </row>
    <row r="77344" spans="4:4">
      <c r="D77344"/>
    </row>
    <row r="77345" spans="4:4">
      <c r="D77345"/>
    </row>
    <row r="77346" spans="4:4">
      <c r="D77346"/>
    </row>
    <row r="77347" spans="4:4">
      <c r="D77347"/>
    </row>
    <row r="77348" spans="4:4">
      <c r="D77348"/>
    </row>
    <row r="77349" spans="4:4">
      <c r="D77349"/>
    </row>
    <row r="77350" spans="4:4">
      <c r="D77350"/>
    </row>
    <row r="77351" spans="4:4">
      <c r="D77351"/>
    </row>
    <row r="77352" spans="4:4">
      <c r="D77352"/>
    </row>
    <row r="77353" spans="4:4">
      <c r="D77353"/>
    </row>
    <row r="77354" spans="4:4">
      <c r="D77354"/>
    </row>
    <row r="77355" spans="4:4">
      <c r="D77355"/>
    </row>
    <row r="77356" spans="4:4">
      <c r="D77356"/>
    </row>
    <row r="77357" spans="4:4">
      <c r="D77357"/>
    </row>
    <row r="77358" spans="4:4">
      <c r="D77358"/>
    </row>
    <row r="77359" spans="4:4">
      <c r="D77359"/>
    </row>
    <row r="77360" spans="4:4">
      <c r="D77360"/>
    </row>
    <row r="77361" spans="4:4">
      <c r="D77361"/>
    </row>
    <row r="77362" spans="4:4">
      <c r="D77362"/>
    </row>
    <row r="77363" spans="4:4">
      <c r="D77363"/>
    </row>
    <row r="77364" spans="4:4">
      <c r="D77364"/>
    </row>
    <row r="77365" spans="4:4">
      <c r="D77365"/>
    </row>
    <row r="77366" spans="4:4">
      <c r="D77366"/>
    </row>
    <row r="77367" spans="4:4">
      <c r="D77367"/>
    </row>
    <row r="77368" spans="4:4">
      <c r="D77368"/>
    </row>
    <row r="77369" spans="4:4">
      <c r="D77369"/>
    </row>
    <row r="77370" spans="4:4">
      <c r="D77370"/>
    </row>
    <row r="77371" spans="4:4">
      <c r="D77371"/>
    </row>
    <row r="77372" spans="4:4">
      <c r="D77372"/>
    </row>
    <row r="77373" spans="4:4">
      <c r="D77373"/>
    </row>
    <row r="77374" spans="4:4">
      <c r="D77374"/>
    </row>
    <row r="77375" spans="4:4">
      <c r="D77375"/>
    </row>
    <row r="77376" spans="4:4">
      <c r="D77376"/>
    </row>
    <row r="77377" spans="4:4">
      <c r="D77377"/>
    </row>
    <row r="77378" spans="4:4">
      <c r="D77378"/>
    </row>
    <row r="77379" spans="4:4">
      <c r="D77379"/>
    </row>
    <row r="77380" spans="4:4">
      <c r="D77380"/>
    </row>
    <row r="77381" spans="4:4">
      <c r="D77381"/>
    </row>
    <row r="77382" spans="4:4">
      <c r="D77382"/>
    </row>
    <row r="77383" spans="4:4">
      <c r="D77383"/>
    </row>
    <row r="77384" spans="4:4">
      <c r="D77384"/>
    </row>
    <row r="77385" spans="4:4">
      <c r="D77385"/>
    </row>
    <row r="77386" spans="4:4">
      <c r="D77386"/>
    </row>
    <row r="77387" spans="4:4">
      <c r="D77387"/>
    </row>
    <row r="77388" spans="4:4">
      <c r="D77388"/>
    </row>
    <row r="77389" spans="4:4">
      <c r="D77389"/>
    </row>
    <row r="77390" spans="4:4">
      <c r="D77390"/>
    </row>
    <row r="77391" spans="4:4">
      <c r="D77391"/>
    </row>
    <row r="77392" spans="4:4">
      <c r="D77392"/>
    </row>
    <row r="77393" spans="4:4">
      <c r="D77393"/>
    </row>
    <row r="77394" spans="4:4">
      <c r="D77394"/>
    </row>
    <row r="77395" spans="4:4">
      <c r="D77395"/>
    </row>
    <row r="77396" spans="4:4">
      <c r="D77396"/>
    </row>
    <row r="77397" spans="4:4">
      <c r="D77397"/>
    </row>
    <row r="77398" spans="4:4">
      <c r="D77398"/>
    </row>
    <row r="77399" spans="4:4">
      <c r="D77399"/>
    </row>
    <row r="77400" spans="4:4">
      <c r="D77400"/>
    </row>
    <row r="77401" spans="4:4">
      <c r="D77401"/>
    </row>
    <row r="77402" spans="4:4">
      <c r="D77402"/>
    </row>
    <row r="77403" spans="4:4">
      <c r="D77403"/>
    </row>
    <row r="77404" spans="4:4">
      <c r="D77404"/>
    </row>
    <row r="77405" spans="4:4">
      <c r="D77405"/>
    </row>
    <row r="77406" spans="4:4">
      <c r="D77406"/>
    </row>
    <row r="77407" spans="4:4">
      <c r="D77407"/>
    </row>
    <row r="77408" spans="4:4">
      <c r="D77408"/>
    </row>
    <row r="77409" spans="4:4">
      <c r="D77409"/>
    </row>
    <row r="77410" spans="4:4">
      <c r="D77410"/>
    </row>
    <row r="77411" spans="4:4">
      <c r="D77411"/>
    </row>
    <row r="77412" spans="4:4">
      <c r="D77412"/>
    </row>
    <row r="77413" spans="4:4">
      <c r="D77413"/>
    </row>
    <row r="77414" spans="4:4">
      <c r="D77414"/>
    </row>
    <row r="77415" spans="4:4">
      <c r="D77415"/>
    </row>
    <row r="77416" spans="4:4">
      <c r="D77416"/>
    </row>
    <row r="77417" spans="4:4">
      <c r="D77417"/>
    </row>
    <row r="77418" spans="4:4">
      <c r="D77418"/>
    </row>
    <row r="77419" spans="4:4">
      <c r="D77419"/>
    </row>
    <row r="77420" spans="4:4">
      <c r="D77420"/>
    </row>
    <row r="77421" spans="4:4">
      <c r="D77421"/>
    </row>
    <row r="77422" spans="4:4">
      <c r="D77422"/>
    </row>
    <row r="77423" spans="4:4">
      <c r="D77423"/>
    </row>
    <row r="77424" spans="4:4">
      <c r="D77424"/>
    </row>
    <row r="77425" spans="4:4">
      <c r="D77425"/>
    </row>
    <row r="77426" spans="4:4">
      <c r="D77426"/>
    </row>
    <row r="77427" spans="4:4">
      <c r="D77427"/>
    </row>
    <row r="77428" spans="4:4">
      <c r="D77428"/>
    </row>
    <row r="77429" spans="4:4">
      <c r="D77429"/>
    </row>
    <row r="77430" spans="4:4">
      <c r="D77430"/>
    </row>
    <row r="77431" spans="4:4">
      <c r="D77431"/>
    </row>
    <row r="77432" spans="4:4">
      <c r="D77432"/>
    </row>
    <row r="77433" spans="4:4">
      <c r="D77433"/>
    </row>
    <row r="77434" spans="4:4">
      <c r="D77434"/>
    </row>
    <row r="77435" spans="4:4">
      <c r="D77435"/>
    </row>
    <row r="77436" spans="4:4">
      <c r="D77436"/>
    </row>
    <row r="77437" spans="4:4">
      <c r="D77437"/>
    </row>
    <row r="77438" spans="4:4">
      <c r="D77438"/>
    </row>
    <row r="77439" spans="4:4">
      <c r="D77439"/>
    </row>
    <row r="77440" spans="4:4">
      <c r="D77440"/>
    </row>
    <row r="77441" spans="4:4">
      <c r="D77441"/>
    </row>
    <row r="77442" spans="4:4">
      <c r="D77442"/>
    </row>
    <row r="77443" spans="4:4">
      <c r="D77443"/>
    </row>
    <row r="77444" spans="4:4">
      <c r="D77444"/>
    </row>
    <row r="77445" spans="4:4">
      <c r="D77445"/>
    </row>
    <row r="77446" spans="4:4">
      <c r="D77446"/>
    </row>
    <row r="77447" spans="4:4">
      <c r="D77447"/>
    </row>
    <row r="77448" spans="4:4">
      <c r="D77448"/>
    </row>
    <row r="77449" spans="4:4">
      <c r="D77449"/>
    </row>
    <row r="77450" spans="4:4">
      <c r="D77450"/>
    </row>
    <row r="77451" spans="4:4">
      <c r="D77451"/>
    </row>
    <row r="77452" spans="4:4">
      <c r="D77452"/>
    </row>
    <row r="77453" spans="4:4">
      <c r="D77453"/>
    </row>
    <row r="77454" spans="4:4">
      <c r="D77454"/>
    </row>
    <row r="77455" spans="4:4">
      <c r="D77455"/>
    </row>
    <row r="77456" spans="4:4">
      <c r="D77456"/>
    </row>
    <row r="77457" spans="4:4">
      <c r="D77457"/>
    </row>
    <row r="77458" spans="4:4">
      <c r="D77458"/>
    </row>
    <row r="77459" spans="4:4">
      <c r="D77459"/>
    </row>
    <row r="77460" spans="4:4">
      <c r="D77460"/>
    </row>
    <row r="77461" spans="4:4">
      <c r="D77461"/>
    </row>
    <row r="77462" spans="4:4">
      <c r="D77462"/>
    </row>
    <row r="77463" spans="4:4">
      <c r="D77463"/>
    </row>
    <row r="77464" spans="4:4">
      <c r="D77464"/>
    </row>
    <row r="77465" spans="4:4">
      <c r="D77465"/>
    </row>
    <row r="77466" spans="4:4">
      <c r="D77466"/>
    </row>
    <row r="77467" spans="4:4">
      <c r="D77467"/>
    </row>
    <row r="77468" spans="4:4">
      <c r="D77468"/>
    </row>
    <row r="77469" spans="4:4">
      <c r="D77469"/>
    </row>
    <row r="77470" spans="4:4">
      <c r="D77470"/>
    </row>
    <row r="77471" spans="4:4">
      <c r="D77471"/>
    </row>
    <row r="77472" spans="4:4">
      <c r="D77472"/>
    </row>
    <row r="77473" spans="4:4">
      <c r="D77473"/>
    </row>
    <row r="77474" spans="4:4">
      <c r="D77474"/>
    </row>
    <row r="77475" spans="4:4">
      <c r="D77475"/>
    </row>
    <row r="77476" spans="4:4">
      <c r="D77476"/>
    </row>
    <row r="77477" spans="4:4">
      <c r="D77477"/>
    </row>
    <row r="77478" spans="4:4">
      <c r="D77478"/>
    </row>
    <row r="77479" spans="4:4">
      <c r="D77479"/>
    </row>
    <row r="77480" spans="4:4">
      <c r="D77480"/>
    </row>
    <row r="77481" spans="4:4">
      <c r="D77481"/>
    </row>
    <row r="77482" spans="4:4">
      <c r="D77482"/>
    </row>
    <row r="77483" spans="4:4">
      <c r="D77483"/>
    </row>
    <row r="77484" spans="4:4">
      <c r="D77484"/>
    </row>
    <row r="77485" spans="4:4">
      <c r="D77485"/>
    </row>
    <row r="77486" spans="4:4">
      <c r="D77486"/>
    </row>
    <row r="77487" spans="4:4">
      <c r="D77487"/>
    </row>
    <row r="77488" spans="4:4">
      <c r="D77488"/>
    </row>
    <row r="77489" spans="4:4">
      <c r="D77489"/>
    </row>
    <row r="77490" spans="4:4">
      <c r="D77490"/>
    </row>
    <row r="77491" spans="4:4">
      <c r="D77491"/>
    </row>
    <row r="77492" spans="4:4">
      <c r="D77492"/>
    </row>
    <row r="77493" spans="4:4">
      <c r="D77493"/>
    </row>
    <row r="77494" spans="4:4">
      <c r="D77494"/>
    </row>
    <row r="77495" spans="4:4">
      <c r="D77495"/>
    </row>
    <row r="77496" spans="4:4">
      <c r="D77496"/>
    </row>
    <row r="77497" spans="4:4">
      <c r="D77497"/>
    </row>
    <row r="77498" spans="4:4">
      <c r="D77498"/>
    </row>
    <row r="77499" spans="4:4">
      <c r="D77499"/>
    </row>
    <row r="77500" spans="4:4">
      <c r="D77500"/>
    </row>
    <row r="77501" spans="4:4">
      <c r="D77501"/>
    </row>
    <row r="77502" spans="4:4">
      <c r="D77502"/>
    </row>
    <row r="77503" spans="4:4">
      <c r="D77503"/>
    </row>
    <row r="77504" spans="4:4">
      <c r="D77504"/>
    </row>
    <row r="77505" spans="4:4">
      <c r="D77505"/>
    </row>
    <row r="77506" spans="4:4">
      <c r="D77506"/>
    </row>
    <row r="77507" spans="4:4">
      <c r="D77507"/>
    </row>
    <row r="77508" spans="4:4">
      <c r="D77508"/>
    </row>
    <row r="77509" spans="4:4">
      <c r="D77509"/>
    </row>
    <row r="77510" spans="4:4">
      <c r="D77510"/>
    </row>
    <row r="77511" spans="4:4">
      <c r="D77511"/>
    </row>
    <row r="77512" spans="4:4">
      <c r="D77512"/>
    </row>
    <row r="77513" spans="4:4">
      <c r="D77513"/>
    </row>
    <row r="77514" spans="4:4">
      <c r="D77514"/>
    </row>
    <row r="77515" spans="4:4">
      <c r="D77515"/>
    </row>
    <row r="77516" spans="4:4">
      <c r="D77516"/>
    </row>
    <row r="77517" spans="4:4">
      <c r="D77517"/>
    </row>
    <row r="77518" spans="4:4">
      <c r="D77518"/>
    </row>
    <row r="77519" spans="4:4">
      <c r="D77519"/>
    </row>
    <row r="77520" spans="4:4">
      <c r="D77520"/>
    </row>
    <row r="77521" spans="4:4">
      <c r="D77521"/>
    </row>
    <row r="77522" spans="4:4">
      <c r="D77522"/>
    </row>
    <row r="77523" spans="4:4">
      <c r="D77523"/>
    </row>
    <row r="77524" spans="4:4">
      <c r="D77524"/>
    </row>
    <row r="77525" spans="4:4">
      <c r="D77525"/>
    </row>
    <row r="77526" spans="4:4">
      <c r="D77526"/>
    </row>
    <row r="77527" spans="4:4">
      <c r="D77527"/>
    </row>
    <row r="77528" spans="4:4">
      <c r="D77528"/>
    </row>
    <row r="77529" spans="4:4">
      <c r="D77529"/>
    </row>
    <row r="77530" spans="4:4">
      <c r="D77530"/>
    </row>
    <row r="77531" spans="4:4">
      <c r="D77531"/>
    </row>
    <row r="77532" spans="4:4">
      <c r="D77532"/>
    </row>
    <row r="77533" spans="4:4">
      <c r="D77533"/>
    </row>
    <row r="77534" spans="4:4">
      <c r="D77534"/>
    </row>
    <row r="77535" spans="4:4">
      <c r="D77535"/>
    </row>
    <row r="77536" spans="4:4">
      <c r="D77536"/>
    </row>
    <row r="77537" spans="4:4">
      <c r="D77537"/>
    </row>
    <row r="77538" spans="4:4">
      <c r="D77538"/>
    </row>
    <row r="77539" spans="4:4">
      <c r="D77539"/>
    </row>
    <row r="77540" spans="4:4">
      <c r="D77540"/>
    </row>
    <row r="77541" spans="4:4">
      <c r="D77541"/>
    </row>
    <row r="77542" spans="4:4">
      <c r="D77542"/>
    </row>
    <row r="77543" spans="4:4">
      <c r="D77543"/>
    </row>
    <row r="77544" spans="4:4">
      <c r="D77544"/>
    </row>
    <row r="77545" spans="4:4">
      <c r="D77545"/>
    </row>
    <row r="77546" spans="4:4">
      <c r="D77546"/>
    </row>
    <row r="77547" spans="4:4">
      <c r="D77547"/>
    </row>
    <row r="77548" spans="4:4">
      <c r="D77548"/>
    </row>
    <row r="77549" spans="4:4">
      <c r="D77549"/>
    </row>
    <row r="77550" spans="4:4">
      <c r="D77550"/>
    </row>
    <row r="77551" spans="4:4">
      <c r="D77551"/>
    </row>
    <row r="77552" spans="4:4">
      <c r="D77552"/>
    </row>
    <row r="77553" spans="4:4">
      <c r="D77553"/>
    </row>
    <row r="77554" spans="4:4">
      <c r="D77554"/>
    </row>
    <row r="77555" spans="4:4">
      <c r="D77555"/>
    </row>
    <row r="77556" spans="4:4">
      <c r="D77556"/>
    </row>
    <row r="77557" spans="4:4">
      <c r="D77557"/>
    </row>
    <row r="77558" spans="4:4">
      <c r="D77558"/>
    </row>
    <row r="77559" spans="4:4">
      <c r="D77559"/>
    </row>
    <row r="77560" spans="4:4">
      <c r="D77560"/>
    </row>
    <row r="77561" spans="4:4">
      <c r="D77561"/>
    </row>
    <row r="77562" spans="4:4">
      <c r="D77562"/>
    </row>
    <row r="77563" spans="4:4">
      <c r="D77563"/>
    </row>
    <row r="77564" spans="4:4">
      <c r="D77564"/>
    </row>
    <row r="77565" spans="4:4">
      <c r="D77565"/>
    </row>
    <row r="77566" spans="4:4">
      <c r="D77566"/>
    </row>
    <row r="77567" spans="4:4">
      <c r="D77567"/>
    </row>
    <row r="77568" spans="4:4">
      <c r="D77568"/>
    </row>
    <row r="77569" spans="4:4">
      <c r="D77569"/>
    </row>
    <row r="77570" spans="4:4">
      <c r="D77570"/>
    </row>
    <row r="77571" spans="4:4">
      <c r="D77571"/>
    </row>
    <row r="77572" spans="4:4">
      <c r="D77572"/>
    </row>
    <row r="77573" spans="4:4">
      <c r="D77573"/>
    </row>
    <row r="77574" spans="4:4">
      <c r="D77574"/>
    </row>
    <row r="77575" spans="4:4">
      <c r="D77575"/>
    </row>
    <row r="77576" spans="4:4">
      <c r="D77576"/>
    </row>
    <row r="77577" spans="4:4">
      <c r="D77577"/>
    </row>
    <row r="77578" spans="4:4">
      <c r="D77578"/>
    </row>
    <row r="77579" spans="4:4">
      <c r="D77579"/>
    </row>
    <row r="77580" spans="4:4">
      <c r="D77580"/>
    </row>
    <row r="77581" spans="4:4">
      <c r="D77581"/>
    </row>
    <row r="77582" spans="4:4">
      <c r="D77582"/>
    </row>
    <row r="77583" spans="4:4">
      <c r="D77583"/>
    </row>
    <row r="77584" spans="4:4">
      <c r="D77584"/>
    </row>
    <row r="77585" spans="4:4">
      <c r="D77585"/>
    </row>
    <row r="77586" spans="4:4">
      <c r="D77586"/>
    </row>
    <row r="77587" spans="4:4">
      <c r="D77587"/>
    </row>
    <row r="77588" spans="4:4">
      <c r="D77588"/>
    </row>
    <row r="77589" spans="4:4">
      <c r="D77589"/>
    </row>
    <row r="77590" spans="4:4">
      <c r="D77590"/>
    </row>
    <row r="77591" spans="4:4">
      <c r="D77591"/>
    </row>
    <row r="77592" spans="4:4">
      <c r="D77592"/>
    </row>
    <row r="77593" spans="4:4">
      <c r="D77593"/>
    </row>
    <row r="77594" spans="4:4">
      <c r="D77594"/>
    </row>
    <row r="77595" spans="4:4">
      <c r="D77595"/>
    </row>
    <row r="77596" spans="4:4">
      <c r="D77596"/>
    </row>
    <row r="77597" spans="4:4">
      <c r="D77597"/>
    </row>
    <row r="77598" spans="4:4">
      <c r="D77598"/>
    </row>
    <row r="77599" spans="4:4">
      <c r="D77599"/>
    </row>
    <row r="77600" spans="4:4">
      <c r="D77600"/>
    </row>
    <row r="77601" spans="4:4">
      <c r="D77601"/>
    </row>
    <row r="77602" spans="4:4">
      <c r="D77602"/>
    </row>
    <row r="77603" spans="4:4">
      <c r="D77603"/>
    </row>
    <row r="77604" spans="4:4">
      <c r="D77604"/>
    </row>
    <row r="77605" spans="4:4">
      <c r="D77605"/>
    </row>
    <row r="77606" spans="4:4">
      <c r="D77606"/>
    </row>
    <row r="77607" spans="4:4">
      <c r="D77607"/>
    </row>
    <row r="77608" spans="4:4">
      <c r="D77608"/>
    </row>
    <row r="77609" spans="4:4">
      <c r="D77609"/>
    </row>
    <row r="77610" spans="4:4">
      <c r="D77610"/>
    </row>
    <row r="77611" spans="4:4">
      <c r="D77611"/>
    </row>
    <row r="77612" spans="4:4">
      <c r="D77612"/>
    </row>
    <row r="77613" spans="4:4">
      <c r="D77613"/>
    </row>
    <row r="77614" spans="4:4">
      <c r="D77614"/>
    </row>
    <row r="77615" spans="4:4">
      <c r="D77615"/>
    </row>
    <row r="77616" spans="4:4">
      <c r="D77616"/>
    </row>
    <row r="77617" spans="4:4">
      <c r="D77617"/>
    </row>
    <row r="77618" spans="4:4">
      <c r="D77618"/>
    </row>
    <row r="77619" spans="4:4">
      <c r="D77619"/>
    </row>
    <row r="77620" spans="4:4">
      <c r="D77620"/>
    </row>
    <row r="77621" spans="4:4">
      <c r="D77621"/>
    </row>
    <row r="77622" spans="4:4">
      <c r="D77622"/>
    </row>
    <row r="77623" spans="4:4">
      <c r="D77623"/>
    </row>
    <row r="77624" spans="4:4">
      <c r="D77624"/>
    </row>
    <row r="77625" spans="4:4">
      <c r="D77625"/>
    </row>
    <row r="77626" spans="4:4">
      <c r="D77626"/>
    </row>
    <row r="77627" spans="4:4">
      <c r="D77627"/>
    </row>
    <row r="77628" spans="4:4">
      <c r="D77628"/>
    </row>
    <row r="77629" spans="4:4">
      <c r="D77629"/>
    </row>
    <row r="77630" spans="4:4">
      <c r="D77630"/>
    </row>
    <row r="77631" spans="4:4">
      <c r="D77631"/>
    </row>
    <row r="77632" spans="4:4">
      <c r="D77632"/>
    </row>
    <row r="77633" spans="4:4">
      <c r="D77633"/>
    </row>
    <row r="77634" spans="4:4">
      <c r="D77634"/>
    </row>
    <row r="77635" spans="4:4">
      <c r="D77635"/>
    </row>
    <row r="77636" spans="4:4">
      <c r="D77636"/>
    </row>
    <row r="77637" spans="4:4">
      <c r="D77637"/>
    </row>
    <row r="77638" spans="4:4">
      <c r="D77638"/>
    </row>
    <row r="77639" spans="4:4">
      <c r="D77639"/>
    </row>
    <row r="77640" spans="4:4">
      <c r="D77640"/>
    </row>
    <row r="77641" spans="4:4">
      <c r="D77641"/>
    </row>
    <row r="77642" spans="4:4">
      <c r="D77642"/>
    </row>
    <row r="77643" spans="4:4">
      <c r="D77643"/>
    </row>
    <row r="77644" spans="4:4">
      <c r="D77644"/>
    </row>
    <row r="77645" spans="4:4">
      <c r="D77645"/>
    </row>
    <row r="77646" spans="4:4">
      <c r="D77646"/>
    </row>
    <row r="77647" spans="4:4">
      <c r="D77647"/>
    </row>
    <row r="77648" spans="4:4">
      <c r="D77648"/>
    </row>
    <row r="77649" spans="4:4">
      <c r="D77649"/>
    </row>
    <row r="77650" spans="4:4">
      <c r="D77650"/>
    </row>
    <row r="77651" spans="4:4">
      <c r="D77651"/>
    </row>
    <row r="77652" spans="4:4">
      <c r="D77652"/>
    </row>
    <row r="77653" spans="4:4">
      <c r="D77653"/>
    </row>
    <row r="77654" spans="4:4">
      <c r="D77654"/>
    </row>
    <row r="77655" spans="4:4">
      <c r="D77655"/>
    </row>
    <row r="77656" spans="4:4">
      <c r="D77656"/>
    </row>
    <row r="77657" spans="4:4">
      <c r="D77657"/>
    </row>
    <row r="77658" spans="4:4">
      <c r="D77658"/>
    </row>
    <row r="77659" spans="4:4">
      <c r="D77659"/>
    </row>
    <row r="77660" spans="4:4">
      <c r="D77660"/>
    </row>
    <row r="77661" spans="4:4">
      <c r="D77661"/>
    </row>
    <row r="77662" spans="4:4">
      <c r="D77662"/>
    </row>
    <row r="77663" spans="4:4">
      <c r="D77663"/>
    </row>
    <row r="77664" spans="4:4">
      <c r="D77664"/>
    </row>
    <row r="77665" spans="4:4">
      <c r="D77665"/>
    </row>
    <row r="77666" spans="4:4">
      <c r="D77666"/>
    </row>
    <row r="77667" spans="4:4">
      <c r="D77667"/>
    </row>
    <row r="77668" spans="4:4">
      <c r="D77668"/>
    </row>
    <row r="77669" spans="4:4">
      <c r="D77669"/>
    </row>
    <row r="77670" spans="4:4">
      <c r="D77670"/>
    </row>
    <row r="77671" spans="4:4">
      <c r="D77671"/>
    </row>
    <row r="77672" spans="4:4">
      <c r="D77672"/>
    </row>
    <row r="77673" spans="4:4">
      <c r="D77673"/>
    </row>
    <row r="77674" spans="4:4">
      <c r="D77674"/>
    </row>
    <row r="77675" spans="4:4">
      <c r="D77675"/>
    </row>
    <row r="77676" spans="4:4">
      <c r="D77676"/>
    </row>
    <row r="77677" spans="4:4">
      <c r="D77677"/>
    </row>
    <row r="77678" spans="4:4">
      <c r="D77678"/>
    </row>
    <row r="77679" spans="4:4">
      <c r="D77679"/>
    </row>
    <row r="77680" spans="4:4">
      <c r="D77680"/>
    </row>
    <row r="77681" spans="4:4">
      <c r="D77681"/>
    </row>
    <row r="77682" spans="4:4">
      <c r="D77682"/>
    </row>
    <row r="77683" spans="4:4">
      <c r="D77683"/>
    </row>
    <row r="77684" spans="4:4">
      <c r="D77684"/>
    </row>
    <row r="77685" spans="4:4">
      <c r="D77685"/>
    </row>
    <row r="77686" spans="4:4">
      <c r="D77686"/>
    </row>
    <row r="77687" spans="4:4">
      <c r="D77687"/>
    </row>
    <row r="77688" spans="4:4">
      <c r="D77688"/>
    </row>
    <row r="77689" spans="4:4">
      <c r="D77689"/>
    </row>
    <row r="77690" spans="4:4">
      <c r="D77690"/>
    </row>
    <row r="77691" spans="4:4">
      <c r="D77691"/>
    </row>
    <row r="77692" spans="4:4">
      <c r="D77692"/>
    </row>
    <row r="77693" spans="4:4">
      <c r="D77693"/>
    </row>
    <row r="77694" spans="4:4">
      <c r="D77694"/>
    </row>
    <row r="77695" spans="4:4">
      <c r="D77695"/>
    </row>
    <row r="77696" spans="4:4">
      <c r="D77696"/>
    </row>
    <row r="77697" spans="4:4">
      <c r="D77697"/>
    </row>
    <row r="77698" spans="4:4">
      <c r="D77698"/>
    </row>
    <row r="77699" spans="4:4">
      <c r="D77699"/>
    </row>
    <row r="77700" spans="4:4">
      <c r="D77700"/>
    </row>
    <row r="77701" spans="4:4">
      <c r="D77701"/>
    </row>
    <row r="77702" spans="4:4">
      <c r="D77702"/>
    </row>
    <row r="77703" spans="4:4">
      <c r="D77703"/>
    </row>
    <row r="77704" spans="4:4">
      <c r="D77704"/>
    </row>
    <row r="77705" spans="4:4">
      <c r="D77705"/>
    </row>
    <row r="77706" spans="4:4">
      <c r="D77706"/>
    </row>
    <row r="77707" spans="4:4">
      <c r="D77707"/>
    </row>
    <row r="77708" spans="4:4">
      <c r="D77708"/>
    </row>
    <row r="77709" spans="4:4">
      <c r="D77709"/>
    </row>
    <row r="77710" spans="4:4">
      <c r="D77710"/>
    </row>
    <row r="77711" spans="4:4">
      <c r="D77711"/>
    </row>
    <row r="77712" spans="4:4">
      <c r="D77712"/>
    </row>
    <row r="77713" spans="4:4">
      <c r="D77713"/>
    </row>
    <row r="77714" spans="4:4">
      <c r="D77714"/>
    </row>
    <row r="77715" spans="4:4">
      <c r="D77715"/>
    </row>
    <row r="77716" spans="4:4">
      <c r="D77716"/>
    </row>
    <row r="77717" spans="4:4">
      <c r="D77717"/>
    </row>
    <row r="77718" spans="4:4">
      <c r="D77718"/>
    </row>
    <row r="77719" spans="4:4">
      <c r="D77719"/>
    </row>
    <row r="77720" spans="4:4">
      <c r="D77720"/>
    </row>
    <row r="77721" spans="4:4">
      <c r="D77721"/>
    </row>
    <row r="77722" spans="4:4">
      <c r="D77722"/>
    </row>
    <row r="77723" spans="4:4">
      <c r="D77723"/>
    </row>
    <row r="77724" spans="4:4">
      <c r="D77724"/>
    </row>
    <row r="77725" spans="4:4">
      <c r="D77725"/>
    </row>
    <row r="77726" spans="4:4">
      <c r="D77726"/>
    </row>
    <row r="77727" spans="4:4">
      <c r="D77727"/>
    </row>
    <row r="77728" spans="4:4">
      <c r="D77728"/>
    </row>
    <row r="77729" spans="4:4">
      <c r="D77729"/>
    </row>
    <row r="77730" spans="4:4">
      <c r="D77730"/>
    </row>
    <row r="77731" spans="4:4">
      <c r="D77731"/>
    </row>
    <row r="77732" spans="4:4">
      <c r="D77732"/>
    </row>
    <row r="77733" spans="4:4">
      <c r="D77733"/>
    </row>
    <row r="77734" spans="4:4">
      <c r="D77734"/>
    </row>
    <row r="77735" spans="4:4">
      <c r="D77735"/>
    </row>
    <row r="77736" spans="4:4">
      <c r="D77736"/>
    </row>
    <row r="77737" spans="4:4">
      <c r="D77737"/>
    </row>
    <row r="77738" spans="4:4">
      <c r="D77738"/>
    </row>
    <row r="77739" spans="4:4">
      <c r="D77739"/>
    </row>
    <row r="77740" spans="4:4">
      <c r="D77740"/>
    </row>
    <row r="77741" spans="4:4">
      <c r="D77741"/>
    </row>
    <row r="77742" spans="4:4">
      <c r="D77742"/>
    </row>
    <row r="77743" spans="4:4">
      <c r="D77743"/>
    </row>
    <row r="77744" spans="4:4">
      <c r="D77744"/>
    </row>
    <row r="77745" spans="4:4">
      <c r="D77745"/>
    </row>
    <row r="77746" spans="4:4">
      <c r="D77746"/>
    </row>
    <row r="77747" spans="4:4">
      <c r="D77747"/>
    </row>
    <row r="77748" spans="4:4">
      <c r="D77748"/>
    </row>
    <row r="77749" spans="4:4">
      <c r="D77749"/>
    </row>
    <row r="77750" spans="4:4">
      <c r="D77750"/>
    </row>
    <row r="77751" spans="4:4">
      <c r="D77751"/>
    </row>
    <row r="77752" spans="4:4">
      <c r="D77752"/>
    </row>
    <row r="77753" spans="4:4">
      <c r="D77753"/>
    </row>
    <row r="77754" spans="4:4">
      <c r="D77754"/>
    </row>
    <row r="77755" spans="4:4">
      <c r="D77755"/>
    </row>
    <row r="77756" spans="4:4">
      <c r="D77756"/>
    </row>
    <row r="77757" spans="4:4">
      <c r="D77757"/>
    </row>
    <row r="77758" spans="4:4">
      <c r="D77758"/>
    </row>
    <row r="77759" spans="4:4">
      <c r="D77759"/>
    </row>
    <row r="77760" spans="4:4">
      <c r="D77760"/>
    </row>
    <row r="77761" spans="4:4">
      <c r="D77761"/>
    </row>
    <row r="77762" spans="4:4">
      <c r="D77762"/>
    </row>
    <row r="77763" spans="4:4">
      <c r="D77763"/>
    </row>
    <row r="77764" spans="4:4">
      <c r="D77764"/>
    </row>
    <row r="77765" spans="4:4">
      <c r="D77765"/>
    </row>
    <row r="77766" spans="4:4">
      <c r="D77766"/>
    </row>
    <row r="77767" spans="4:4">
      <c r="D77767"/>
    </row>
    <row r="77768" spans="4:4">
      <c r="D77768"/>
    </row>
    <row r="77769" spans="4:4">
      <c r="D77769"/>
    </row>
    <row r="77770" spans="4:4">
      <c r="D77770"/>
    </row>
    <row r="77771" spans="4:4">
      <c r="D77771"/>
    </row>
    <row r="77772" spans="4:4">
      <c r="D77772"/>
    </row>
    <row r="77773" spans="4:4">
      <c r="D77773"/>
    </row>
    <row r="77774" spans="4:4">
      <c r="D77774"/>
    </row>
    <row r="77775" spans="4:4">
      <c r="D77775"/>
    </row>
    <row r="77776" spans="4:4">
      <c r="D77776"/>
    </row>
    <row r="77777" spans="4:4">
      <c r="D77777"/>
    </row>
    <row r="77778" spans="4:4">
      <c r="D77778"/>
    </row>
    <row r="77779" spans="4:4">
      <c r="D77779"/>
    </row>
    <row r="77780" spans="4:4">
      <c r="D77780"/>
    </row>
    <row r="77781" spans="4:4">
      <c r="D77781"/>
    </row>
    <row r="77782" spans="4:4">
      <c r="D77782"/>
    </row>
    <row r="77783" spans="4:4">
      <c r="D77783"/>
    </row>
    <row r="77784" spans="4:4">
      <c r="D77784"/>
    </row>
    <row r="77785" spans="4:4">
      <c r="D77785"/>
    </row>
    <row r="77786" spans="4:4">
      <c r="D77786"/>
    </row>
    <row r="77787" spans="4:4">
      <c r="D77787"/>
    </row>
    <row r="77788" spans="4:4">
      <c r="D77788"/>
    </row>
    <row r="77789" spans="4:4">
      <c r="D77789"/>
    </row>
    <row r="77790" spans="4:4">
      <c r="D77790"/>
    </row>
    <row r="77791" spans="4:4">
      <c r="D77791"/>
    </row>
    <row r="77792" spans="4:4">
      <c r="D77792"/>
    </row>
    <row r="77793" spans="4:4">
      <c r="D77793"/>
    </row>
    <row r="77794" spans="4:4">
      <c r="D77794"/>
    </row>
    <row r="77795" spans="4:4">
      <c r="D77795"/>
    </row>
    <row r="77796" spans="4:4">
      <c r="D77796"/>
    </row>
    <row r="77797" spans="4:4">
      <c r="D77797"/>
    </row>
    <row r="77798" spans="4:4">
      <c r="D77798"/>
    </row>
    <row r="77799" spans="4:4">
      <c r="D77799"/>
    </row>
    <row r="77800" spans="4:4">
      <c r="D77800"/>
    </row>
    <row r="77801" spans="4:4">
      <c r="D77801"/>
    </row>
    <row r="77802" spans="4:4">
      <c r="D77802"/>
    </row>
    <row r="77803" spans="4:4">
      <c r="D77803"/>
    </row>
    <row r="77804" spans="4:4">
      <c r="D77804"/>
    </row>
    <row r="77805" spans="4:4">
      <c r="D77805"/>
    </row>
    <row r="77806" spans="4:4">
      <c r="D77806"/>
    </row>
    <row r="77807" spans="4:4">
      <c r="D77807"/>
    </row>
    <row r="77808" spans="4:4">
      <c r="D77808"/>
    </row>
    <row r="77809" spans="4:4">
      <c r="D77809"/>
    </row>
    <row r="77810" spans="4:4">
      <c r="D77810"/>
    </row>
    <row r="77811" spans="4:4">
      <c r="D77811"/>
    </row>
    <row r="77812" spans="4:4">
      <c r="D77812"/>
    </row>
    <row r="77813" spans="4:4">
      <c r="D77813"/>
    </row>
    <row r="77814" spans="4:4">
      <c r="D77814"/>
    </row>
    <row r="77815" spans="4:4">
      <c r="D77815"/>
    </row>
    <row r="77816" spans="4:4">
      <c r="D77816"/>
    </row>
    <row r="77817" spans="4:4">
      <c r="D77817"/>
    </row>
    <row r="77818" spans="4:4">
      <c r="D77818"/>
    </row>
    <row r="77819" spans="4:4">
      <c r="D77819"/>
    </row>
    <row r="77820" spans="4:4">
      <c r="D77820"/>
    </row>
    <row r="77821" spans="4:4">
      <c r="D77821"/>
    </row>
    <row r="77822" spans="4:4">
      <c r="D77822"/>
    </row>
    <row r="77823" spans="4:4">
      <c r="D77823"/>
    </row>
    <row r="77824" spans="4:4">
      <c r="D77824"/>
    </row>
    <row r="77825" spans="4:4">
      <c r="D77825"/>
    </row>
    <row r="77826" spans="4:4">
      <c r="D77826"/>
    </row>
    <row r="77827" spans="4:4">
      <c r="D77827"/>
    </row>
    <row r="77828" spans="4:4">
      <c r="D77828"/>
    </row>
    <row r="77829" spans="4:4">
      <c r="D77829"/>
    </row>
    <row r="77830" spans="4:4">
      <c r="D77830"/>
    </row>
    <row r="77831" spans="4:4">
      <c r="D77831"/>
    </row>
    <row r="77832" spans="4:4">
      <c r="D77832"/>
    </row>
    <row r="77833" spans="4:4">
      <c r="D77833"/>
    </row>
    <row r="77834" spans="4:4">
      <c r="D77834"/>
    </row>
    <row r="77835" spans="4:4">
      <c r="D77835"/>
    </row>
    <row r="77836" spans="4:4">
      <c r="D77836"/>
    </row>
    <row r="77837" spans="4:4">
      <c r="D77837"/>
    </row>
    <row r="77838" spans="4:4">
      <c r="D77838"/>
    </row>
    <row r="77839" spans="4:4">
      <c r="D77839"/>
    </row>
    <row r="77840" spans="4:4">
      <c r="D77840"/>
    </row>
    <row r="77841" spans="4:4">
      <c r="D77841"/>
    </row>
    <row r="77842" spans="4:4">
      <c r="D77842"/>
    </row>
    <row r="77843" spans="4:4">
      <c r="D77843"/>
    </row>
    <row r="77844" spans="4:4">
      <c r="D77844"/>
    </row>
    <row r="77845" spans="4:4">
      <c r="D77845"/>
    </row>
    <row r="77846" spans="4:4">
      <c r="D77846"/>
    </row>
    <row r="77847" spans="4:4">
      <c r="D77847"/>
    </row>
    <row r="77848" spans="4:4">
      <c r="D77848"/>
    </row>
    <row r="77849" spans="4:4">
      <c r="D77849"/>
    </row>
    <row r="77850" spans="4:4">
      <c r="D77850"/>
    </row>
    <row r="77851" spans="4:4">
      <c r="D77851"/>
    </row>
    <row r="77852" spans="4:4">
      <c r="D77852"/>
    </row>
    <row r="77853" spans="4:4">
      <c r="D77853"/>
    </row>
    <row r="77854" spans="4:4">
      <c r="D77854"/>
    </row>
    <row r="77855" spans="4:4">
      <c r="D77855"/>
    </row>
    <row r="77856" spans="4:4">
      <c r="D77856"/>
    </row>
    <row r="77857" spans="4:4">
      <c r="D77857"/>
    </row>
    <row r="77858" spans="4:4">
      <c r="D77858"/>
    </row>
    <row r="77859" spans="4:4">
      <c r="D77859"/>
    </row>
    <row r="77860" spans="4:4">
      <c r="D77860"/>
    </row>
    <row r="77861" spans="4:4">
      <c r="D77861"/>
    </row>
    <row r="77862" spans="4:4">
      <c r="D77862"/>
    </row>
    <row r="77863" spans="4:4">
      <c r="D77863"/>
    </row>
    <row r="77864" spans="4:4">
      <c r="D77864"/>
    </row>
    <row r="77865" spans="4:4">
      <c r="D77865"/>
    </row>
    <row r="77866" spans="4:4">
      <c r="D77866"/>
    </row>
    <row r="77867" spans="4:4">
      <c r="D77867"/>
    </row>
    <row r="77868" spans="4:4">
      <c r="D77868"/>
    </row>
    <row r="77869" spans="4:4">
      <c r="D77869"/>
    </row>
    <row r="77870" spans="4:4">
      <c r="D77870"/>
    </row>
    <row r="77871" spans="4:4">
      <c r="D77871"/>
    </row>
    <row r="77872" spans="4:4">
      <c r="D77872"/>
    </row>
    <row r="77873" spans="4:4">
      <c r="D77873"/>
    </row>
    <row r="77874" spans="4:4">
      <c r="D77874"/>
    </row>
    <row r="77875" spans="4:4">
      <c r="D77875"/>
    </row>
    <row r="77876" spans="4:4">
      <c r="D77876"/>
    </row>
    <row r="77877" spans="4:4">
      <c r="D77877"/>
    </row>
    <row r="77878" spans="4:4">
      <c r="D77878"/>
    </row>
    <row r="77879" spans="4:4">
      <c r="D77879"/>
    </row>
    <row r="77880" spans="4:4">
      <c r="D77880"/>
    </row>
    <row r="77881" spans="4:4">
      <c r="D77881"/>
    </row>
    <row r="77882" spans="4:4">
      <c r="D77882"/>
    </row>
    <row r="77883" spans="4:4">
      <c r="D77883"/>
    </row>
    <row r="77884" spans="4:4">
      <c r="D77884"/>
    </row>
    <row r="77885" spans="4:4">
      <c r="D77885"/>
    </row>
    <row r="77886" spans="4:4">
      <c r="D77886"/>
    </row>
    <row r="77887" spans="4:4">
      <c r="D77887"/>
    </row>
    <row r="77888" spans="4:4">
      <c r="D77888"/>
    </row>
    <row r="77889" spans="4:4">
      <c r="D77889"/>
    </row>
    <row r="77890" spans="4:4">
      <c r="D77890"/>
    </row>
    <row r="77891" spans="4:4">
      <c r="D77891"/>
    </row>
    <row r="77892" spans="4:4">
      <c r="D77892"/>
    </row>
    <row r="77893" spans="4:4">
      <c r="D77893"/>
    </row>
    <row r="77894" spans="4:4">
      <c r="D77894"/>
    </row>
    <row r="77895" spans="4:4">
      <c r="D77895"/>
    </row>
    <row r="77896" spans="4:4">
      <c r="D77896"/>
    </row>
    <row r="77897" spans="4:4">
      <c r="D77897"/>
    </row>
    <row r="77898" spans="4:4">
      <c r="D77898"/>
    </row>
    <row r="77899" spans="4:4">
      <c r="D77899"/>
    </row>
    <row r="77900" spans="4:4">
      <c r="D77900"/>
    </row>
    <row r="77901" spans="4:4">
      <c r="D77901"/>
    </row>
    <row r="77902" spans="4:4">
      <c r="D77902"/>
    </row>
    <row r="77903" spans="4:4">
      <c r="D77903"/>
    </row>
    <row r="77904" spans="4:4">
      <c r="D77904"/>
    </row>
    <row r="77905" spans="4:4">
      <c r="D77905"/>
    </row>
    <row r="77906" spans="4:4">
      <c r="D77906"/>
    </row>
    <row r="77907" spans="4:4">
      <c r="D77907"/>
    </row>
    <row r="77908" spans="4:4">
      <c r="D77908"/>
    </row>
    <row r="77909" spans="4:4">
      <c r="D77909"/>
    </row>
    <row r="77910" spans="4:4">
      <c r="D77910"/>
    </row>
    <row r="77911" spans="4:4">
      <c r="D77911"/>
    </row>
    <row r="77912" spans="4:4">
      <c r="D77912"/>
    </row>
    <row r="77913" spans="4:4">
      <c r="D77913"/>
    </row>
    <row r="77914" spans="4:4">
      <c r="D77914"/>
    </row>
    <row r="77915" spans="4:4">
      <c r="D77915"/>
    </row>
    <row r="77916" spans="4:4">
      <c r="D77916"/>
    </row>
    <row r="77917" spans="4:4">
      <c r="D77917"/>
    </row>
    <row r="77918" spans="4:4">
      <c r="D77918"/>
    </row>
    <row r="77919" spans="4:4">
      <c r="D77919"/>
    </row>
    <row r="77920" spans="4:4">
      <c r="D77920"/>
    </row>
    <row r="77921" spans="4:4">
      <c r="D77921"/>
    </row>
    <row r="77922" spans="4:4">
      <c r="D77922"/>
    </row>
    <row r="77923" spans="4:4">
      <c r="D77923"/>
    </row>
    <row r="77924" spans="4:4">
      <c r="D77924"/>
    </row>
    <row r="77925" spans="4:4">
      <c r="D77925"/>
    </row>
    <row r="77926" spans="4:4">
      <c r="D77926"/>
    </row>
    <row r="77927" spans="4:4">
      <c r="D77927"/>
    </row>
    <row r="77928" spans="4:4">
      <c r="D77928"/>
    </row>
    <row r="77929" spans="4:4">
      <c r="D77929"/>
    </row>
    <row r="77930" spans="4:4">
      <c r="D77930"/>
    </row>
    <row r="77931" spans="4:4">
      <c r="D77931"/>
    </row>
    <row r="77932" spans="4:4">
      <c r="D77932"/>
    </row>
    <row r="77933" spans="4:4">
      <c r="D77933"/>
    </row>
    <row r="77934" spans="4:4">
      <c r="D77934"/>
    </row>
    <row r="77935" spans="4:4">
      <c r="D77935"/>
    </row>
    <row r="77936" spans="4:4">
      <c r="D77936"/>
    </row>
    <row r="77937" spans="4:4">
      <c r="D77937"/>
    </row>
    <row r="77938" spans="4:4">
      <c r="D77938"/>
    </row>
    <row r="77939" spans="4:4">
      <c r="D77939"/>
    </row>
    <row r="77940" spans="4:4">
      <c r="D77940"/>
    </row>
    <row r="77941" spans="4:4">
      <c r="D77941"/>
    </row>
    <row r="77942" spans="4:4">
      <c r="D77942"/>
    </row>
    <row r="77943" spans="4:4">
      <c r="D77943"/>
    </row>
    <row r="77944" spans="4:4">
      <c r="D77944"/>
    </row>
    <row r="77945" spans="4:4">
      <c r="D77945"/>
    </row>
    <row r="77946" spans="4:4">
      <c r="D77946"/>
    </row>
    <row r="77947" spans="4:4">
      <c r="D77947"/>
    </row>
    <row r="77948" spans="4:4">
      <c r="D77948"/>
    </row>
    <row r="77949" spans="4:4">
      <c r="D77949"/>
    </row>
    <row r="77950" spans="4:4">
      <c r="D77950"/>
    </row>
    <row r="77951" spans="4:4">
      <c r="D77951"/>
    </row>
    <row r="77952" spans="4:4">
      <c r="D77952"/>
    </row>
    <row r="77953" spans="4:4">
      <c r="D77953"/>
    </row>
    <row r="77954" spans="4:4">
      <c r="D77954"/>
    </row>
    <row r="77955" spans="4:4">
      <c r="D77955"/>
    </row>
    <row r="77956" spans="4:4">
      <c r="D77956"/>
    </row>
    <row r="77957" spans="4:4">
      <c r="D77957"/>
    </row>
    <row r="77958" spans="4:4">
      <c r="D77958"/>
    </row>
    <row r="77959" spans="4:4">
      <c r="D77959"/>
    </row>
    <row r="77960" spans="4:4">
      <c r="D77960"/>
    </row>
    <row r="77961" spans="4:4">
      <c r="D77961"/>
    </row>
    <row r="77962" spans="4:4">
      <c r="D77962"/>
    </row>
    <row r="77963" spans="4:4">
      <c r="D77963"/>
    </row>
    <row r="77964" spans="4:4">
      <c r="D77964"/>
    </row>
    <row r="77965" spans="4:4">
      <c r="D77965"/>
    </row>
    <row r="77966" spans="4:4">
      <c r="D77966"/>
    </row>
    <row r="77967" spans="4:4">
      <c r="D77967"/>
    </row>
    <row r="77968" spans="4:4">
      <c r="D77968"/>
    </row>
    <row r="77969" spans="4:4">
      <c r="D77969"/>
    </row>
    <row r="77970" spans="4:4">
      <c r="D77970"/>
    </row>
    <row r="77971" spans="4:4">
      <c r="D77971"/>
    </row>
    <row r="77972" spans="4:4">
      <c r="D77972"/>
    </row>
    <row r="77973" spans="4:4">
      <c r="D77973"/>
    </row>
    <row r="77974" spans="4:4">
      <c r="D77974"/>
    </row>
    <row r="77975" spans="4:4">
      <c r="D77975"/>
    </row>
    <row r="77976" spans="4:4">
      <c r="D77976"/>
    </row>
    <row r="77977" spans="4:4">
      <c r="D77977"/>
    </row>
    <row r="77978" spans="4:4">
      <c r="D77978"/>
    </row>
    <row r="77979" spans="4:4">
      <c r="D77979"/>
    </row>
    <row r="77980" spans="4:4">
      <c r="D77980"/>
    </row>
    <row r="77981" spans="4:4">
      <c r="D77981"/>
    </row>
    <row r="77982" spans="4:4">
      <c r="D77982"/>
    </row>
    <row r="77983" spans="4:4">
      <c r="D77983"/>
    </row>
    <row r="77984" spans="4:4">
      <c r="D77984"/>
    </row>
    <row r="77985" spans="4:4">
      <c r="D77985"/>
    </row>
    <row r="77986" spans="4:4">
      <c r="D77986"/>
    </row>
    <row r="77987" spans="4:4">
      <c r="D77987"/>
    </row>
    <row r="77988" spans="4:4">
      <c r="D77988"/>
    </row>
    <row r="77989" spans="4:4">
      <c r="D77989"/>
    </row>
    <row r="77990" spans="4:4">
      <c r="D77990"/>
    </row>
    <row r="77991" spans="4:4">
      <c r="D77991"/>
    </row>
    <row r="77992" spans="4:4">
      <c r="D77992"/>
    </row>
    <row r="77993" spans="4:4">
      <c r="D77993"/>
    </row>
    <row r="77994" spans="4:4">
      <c r="D77994"/>
    </row>
    <row r="77995" spans="4:4">
      <c r="D77995"/>
    </row>
    <row r="77996" spans="4:4">
      <c r="D77996"/>
    </row>
    <row r="77997" spans="4:4">
      <c r="D77997"/>
    </row>
    <row r="77998" spans="4:4">
      <c r="D77998"/>
    </row>
    <row r="77999" spans="4:4">
      <c r="D77999"/>
    </row>
    <row r="78000" spans="4:4">
      <c r="D78000"/>
    </row>
    <row r="78001" spans="4:4">
      <c r="D78001"/>
    </row>
    <row r="78002" spans="4:4">
      <c r="D78002"/>
    </row>
    <row r="78003" spans="4:4">
      <c r="D78003"/>
    </row>
    <row r="78004" spans="4:4">
      <c r="D78004"/>
    </row>
    <row r="78005" spans="4:4">
      <c r="D78005"/>
    </row>
    <row r="78006" spans="4:4">
      <c r="D78006"/>
    </row>
    <row r="78007" spans="4:4">
      <c r="D78007"/>
    </row>
    <row r="78008" spans="4:4">
      <c r="D78008"/>
    </row>
    <row r="78009" spans="4:4">
      <c r="D78009"/>
    </row>
    <row r="78010" spans="4:4">
      <c r="D78010"/>
    </row>
    <row r="78011" spans="4:4">
      <c r="D78011"/>
    </row>
    <row r="78012" spans="4:4">
      <c r="D78012"/>
    </row>
    <row r="78013" spans="4:4">
      <c r="D78013"/>
    </row>
    <row r="78014" spans="4:4">
      <c r="D78014"/>
    </row>
    <row r="78015" spans="4:4">
      <c r="D78015"/>
    </row>
    <row r="78016" spans="4:4">
      <c r="D78016"/>
    </row>
    <row r="78017" spans="4:4">
      <c r="D78017"/>
    </row>
    <row r="78018" spans="4:4">
      <c r="D78018"/>
    </row>
    <row r="78019" spans="4:4">
      <c r="D78019"/>
    </row>
    <row r="78020" spans="4:4">
      <c r="D78020"/>
    </row>
    <row r="78021" spans="4:4">
      <c r="D78021"/>
    </row>
    <row r="78022" spans="4:4">
      <c r="D78022"/>
    </row>
    <row r="78023" spans="4:4">
      <c r="D78023"/>
    </row>
    <row r="78024" spans="4:4">
      <c r="D78024"/>
    </row>
    <row r="78025" spans="4:4">
      <c r="D78025"/>
    </row>
    <row r="78026" spans="4:4">
      <c r="D78026"/>
    </row>
    <row r="78027" spans="4:4">
      <c r="D78027"/>
    </row>
    <row r="78028" spans="4:4">
      <c r="D78028"/>
    </row>
    <row r="78029" spans="4:4">
      <c r="D78029"/>
    </row>
    <row r="78030" spans="4:4">
      <c r="D78030"/>
    </row>
    <row r="78031" spans="4:4">
      <c r="D78031"/>
    </row>
    <row r="78032" spans="4:4">
      <c r="D78032"/>
    </row>
    <row r="78033" spans="4:4">
      <c r="D78033"/>
    </row>
    <row r="78034" spans="4:4">
      <c r="D78034"/>
    </row>
    <row r="78035" spans="4:4">
      <c r="D78035"/>
    </row>
    <row r="78036" spans="4:4">
      <c r="D78036"/>
    </row>
    <row r="78037" spans="4:4">
      <c r="D78037"/>
    </row>
    <row r="78038" spans="4:4">
      <c r="D78038"/>
    </row>
    <row r="78039" spans="4:4">
      <c r="D78039"/>
    </row>
    <row r="78040" spans="4:4">
      <c r="D78040"/>
    </row>
    <row r="78041" spans="4:4">
      <c r="D78041"/>
    </row>
    <row r="78042" spans="4:4">
      <c r="D78042"/>
    </row>
    <row r="78043" spans="4:4">
      <c r="D78043"/>
    </row>
    <row r="78044" spans="4:4">
      <c r="D78044"/>
    </row>
    <row r="78045" spans="4:4">
      <c r="D78045"/>
    </row>
    <row r="78046" spans="4:4">
      <c r="D78046"/>
    </row>
    <row r="78047" spans="4:4">
      <c r="D78047"/>
    </row>
    <row r="78048" spans="4:4">
      <c r="D78048"/>
    </row>
    <row r="78049" spans="4:4">
      <c r="D78049"/>
    </row>
    <row r="78050" spans="4:4">
      <c r="D78050"/>
    </row>
    <row r="78051" spans="4:4">
      <c r="D78051"/>
    </row>
    <row r="78052" spans="4:4">
      <c r="D78052"/>
    </row>
    <row r="78053" spans="4:4">
      <c r="D78053"/>
    </row>
    <row r="78054" spans="4:4">
      <c r="D78054"/>
    </row>
    <row r="78055" spans="4:4">
      <c r="D78055"/>
    </row>
    <row r="78056" spans="4:4">
      <c r="D78056"/>
    </row>
    <row r="78057" spans="4:4">
      <c r="D78057"/>
    </row>
    <row r="78058" spans="4:4">
      <c r="D78058"/>
    </row>
    <row r="78059" spans="4:4">
      <c r="D78059"/>
    </row>
    <row r="78060" spans="4:4">
      <c r="D78060"/>
    </row>
    <row r="78061" spans="4:4">
      <c r="D78061"/>
    </row>
    <row r="78062" spans="4:4">
      <c r="D78062"/>
    </row>
    <row r="78063" spans="4:4">
      <c r="D78063"/>
    </row>
    <row r="78064" spans="4:4">
      <c r="D78064"/>
    </row>
    <row r="78065" spans="4:4">
      <c r="D78065"/>
    </row>
    <row r="78066" spans="4:4">
      <c r="D78066"/>
    </row>
    <row r="78067" spans="4:4">
      <c r="D78067"/>
    </row>
    <row r="78068" spans="4:4">
      <c r="D78068"/>
    </row>
    <row r="78069" spans="4:4">
      <c r="D78069"/>
    </row>
    <row r="78070" spans="4:4">
      <c r="D78070"/>
    </row>
    <row r="78071" spans="4:4">
      <c r="D78071"/>
    </row>
    <row r="78072" spans="4:4">
      <c r="D78072"/>
    </row>
    <row r="78073" spans="4:4">
      <c r="D78073"/>
    </row>
    <row r="78074" spans="4:4">
      <c r="D78074"/>
    </row>
    <row r="78075" spans="4:4">
      <c r="D78075"/>
    </row>
    <row r="78076" spans="4:4">
      <c r="D78076"/>
    </row>
    <row r="78077" spans="4:4">
      <c r="D78077"/>
    </row>
    <row r="78078" spans="4:4">
      <c r="D78078"/>
    </row>
    <row r="78079" spans="4:4">
      <c r="D78079"/>
    </row>
    <row r="78080" spans="4:4">
      <c r="D78080"/>
    </row>
    <row r="78081" spans="4:4">
      <c r="D78081"/>
    </row>
    <row r="78082" spans="4:4">
      <c r="D78082"/>
    </row>
    <row r="78083" spans="4:4">
      <c r="D78083"/>
    </row>
    <row r="78084" spans="4:4">
      <c r="D78084"/>
    </row>
    <row r="78085" spans="4:4">
      <c r="D78085"/>
    </row>
    <row r="78086" spans="4:4">
      <c r="D78086"/>
    </row>
    <row r="78087" spans="4:4">
      <c r="D78087"/>
    </row>
    <row r="78088" spans="4:4">
      <c r="D78088"/>
    </row>
    <row r="78089" spans="4:4">
      <c r="D78089"/>
    </row>
    <row r="78090" spans="4:4">
      <c r="D78090"/>
    </row>
    <row r="78091" spans="4:4">
      <c r="D78091"/>
    </row>
    <row r="78092" spans="4:4">
      <c r="D78092"/>
    </row>
    <row r="78093" spans="4:4">
      <c r="D78093"/>
    </row>
    <row r="78094" spans="4:4">
      <c r="D78094"/>
    </row>
    <row r="78095" spans="4:4">
      <c r="D78095"/>
    </row>
    <row r="78096" spans="4:4">
      <c r="D78096"/>
    </row>
    <row r="78097" spans="4:4">
      <c r="D78097"/>
    </row>
    <row r="78098" spans="4:4">
      <c r="D78098"/>
    </row>
    <row r="78099" spans="4:4">
      <c r="D78099"/>
    </row>
    <row r="78100" spans="4:4">
      <c r="D78100"/>
    </row>
    <row r="78101" spans="4:4">
      <c r="D78101"/>
    </row>
    <row r="78102" spans="4:4">
      <c r="D78102"/>
    </row>
    <row r="78103" spans="4:4">
      <c r="D78103"/>
    </row>
    <row r="78104" spans="4:4">
      <c r="D78104"/>
    </row>
    <row r="78105" spans="4:4">
      <c r="D78105"/>
    </row>
    <row r="78106" spans="4:4">
      <c r="D78106"/>
    </row>
    <row r="78107" spans="4:4">
      <c r="D78107"/>
    </row>
    <row r="78108" spans="4:4">
      <c r="D78108"/>
    </row>
    <row r="78109" spans="4:4">
      <c r="D78109"/>
    </row>
    <row r="78110" spans="4:4">
      <c r="D78110"/>
    </row>
    <row r="78111" spans="4:4">
      <c r="D78111"/>
    </row>
    <row r="78112" spans="4:4">
      <c r="D78112"/>
    </row>
    <row r="78113" spans="4:4">
      <c r="D78113"/>
    </row>
    <row r="78114" spans="4:4">
      <c r="D78114"/>
    </row>
    <row r="78115" spans="4:4">
      <c r="D78115"/>
    </row>
    <row r="78116" spans="4:4">
      <c r="D78116"/>
    </row>
    <row r="78117" spans="4:4">
      <c r="D78117"/>
    </row>
    <row r="78118" spans="4:4">
      <c r="D78118"/>
    </row>
    <row r="78119" spans="4:4">
      <c r="D78119"/>
    </row>
    <row r="78120" spans="4:4">
      <c r="D78120"/>
    </row>
    <row r="78121" spans="4:4">
      <c r="D78121"/>
    </row>
    <row r="78122" spans="4:4">
      <c r="D78122"/>
    </row>
    <row r="78123" spans="4:4">
      <c r="D78123"/>
    </row>
    <row r="78124" spans="4:4">
      <c r="D78124"/>
    </row>
    <row r="78125" spans="4:4">
      <c r="D78125"/>
    </row>
    <row r="78126" spans="4:4">
      <c r="D78126"/>
    </row>
    <row r="78127" spans="4:4">
      <c r="D78127"/>
    </row>
    <row r="78128" spans="4:4">
      <c r="D78128"/>
    </row>
    <row r="78129" spans="4:4">
      <c r="D78129"/>
    </row>
    <row r="78130" spans="4:4">
      <c r="D78130"/>
    </row>
    <row r="78131" spans="4:4">
      <c r="D78131"/>
    </row>
    <row r="78132" spans="4:4">
      <c r="D78132"/>
    </row>
    <row r="78133" spans="4:4">
      <c r="D78133"/>
    </row>
    <row r="78134" spans="4:4">
      <c r="D78134"/>
    </row>
    <row r="78135" spans="4:4">
      <c r="D78135"/>
    </row>
    <row r="78136" spans="4:4">
      <c r="D78136"/>
    </row>
    <row r="78137" spans="4:4">
      <c r="D78137"/>
    </row>
    <row r="78138" spans="4:4">
      <c r="D78138"/>
    </row>
    <row r="78139" spans="4:4">
      <c r="D78139"/>
    </row>
    <row r="78140" spans="4:4">
      <c r="D78140"/>
    </row>
    <row r="78141" spans="4:4">
      <c r="D78141"/>
    </row>
    <row r="78142" spans="4:4">
      <c r="D78142"/>
    </row>
    <row r="78143" spans="4:4">
      <c r="D78143"/>
    </row>
    <row r="78144" spans="4:4">
      <c r="D78144"/>
    </row>
    <row r="78145" spans="4:4">
      <c r="D78145"/>
    </row>
    <row r="78146" spans="4:4">
      <c r="D78146"/>
    </row>
    <row r="78147" spans="4:4">
      <c r="D78147"/>
    </row>
    <row r="78148" spans="4:4">
      <c r="D78148"/>
    </row>
    <row r="78149" spans="4:4">
      <c r="D78149"/>
    </row>
    <row r="78150" spans="4:4">
      <c r="D78150"/>
    </row>
    <row r="78151" spans="4:4">
      <c r="D78151"/>
    </row>
    <row r="78152" spans="4:4">
      <c r="D78152"/>
    </row>
    <row r="78153" spans="4:4">
      <c r="D78153"/>
    </row>
    <row r="78154" spans="4:4">
      <c r="D78154"/>
    </row>
    <row r="78155" spans="4:4">
      <c r="D78155"/>
    </row>
    <row r="78156" spans="4:4">
      <c r="D78156"/>
    </row>
    <row r="78157" spans="4:4">
      <c r="D78157"/>
    </row>
    <row r="78158" spans="4:4">
      <c r="D78158"/>
    </row>
    <row r="78159" spans="4:4">
      <c r="D78159"/>
    </row>
    <row r="78160" spans="4:4">
      <c r="D78160"/>
    </row>
    <row r="78161" spans="4:4">
      <c r="D78161"/>
    </row>
    <row r="78162" spans="4:4">
      <c r="D78162"/>
    </row>
    <row r="78163" spans="4:4">
      <c r="D78163"/>
    </row>
    <row r="78164" spans="4:4">
      <c r="D78164"/>
    </row>
    <row r="78165" spans="4:4">
      <c r="D78165"/>
    </row>
    <row r="78166" spans="4:4">
      <c r="D78166"/>
    </row>
    <row r="78167" spans="4:4">
      <c r="D78167"/>
    </row>
    <row r="78168" spans="4:4">
      <c r="D78168"/>
    </row>
    <row r="78169" spans="4:4">
      <c r="D78169"/>
    </row>
    <row r="78170" spans="4:4">
      <c r="D78170"/>
    </row>
    <row r="78171" spans="4:4">
      <c r="D78171"/>
    </row>
    <row r="78172" spans="4:4">
      <c r="D78172"/>
    </row>
    <row r="78173" spans="4:4">
      <c r="D78173"/>
    </row>
    <row r="78174" spans="4:4">
      <c r="D78174"/>
    </row>
    <row r="78175" spans="4:4">
      <c r="D78175"/>
    </row>
    <row r="78176" spans="4:4">
      <c r="D78176"/>
    </row>
    <row r="78177" spans="4:4">
      <c r="D78177"/>
    </row>
    <row r="78178" spans="4:4">
      <c r="D78178"/>
    </row>
    <row r="78179" spans="4:4">
      <c r="D78179"/>
    </row>
    <row r="78180" spans="4:4">
      <c r="D78180"/>
    </row>
    <row r="78181" spans="4:4">
      <c r="D78181"/>
    </row>
    <row r="78182" spans="4:4">
      <c r="D78182"/>
    </row>
    <row r="78183" spans="4:4">
      <c r="D78183"/>
    </row>
    <row r="78184" spans="4:4">
      <c r="D78184"/>
    </row>
    <row r="78185" spans="4:4">
      <c r="D78185"/>
    </row>
    <row r="78186" spans="4:4">
      <c r="D78186"/>
    </row>
    <row r="78187" spans="4:4">
      <c r="D78187"/>
    </row>
    <row r="78188" spans="4:4">
      <c r="D78188"/>
    </row>
    <row r="78189" spans="4:4">
      <c r="D78189"/>
    </row>
    <row r="78190" spans="4:4">
      <c r="D78190"/>
    </row>
    <row r="78191" spans="4:4">
      <c r="D78191"/>
    </row>
    <row r="78192" spans="4:4">
      <c r="D78192"/>
    </row>
    <row r="78193" spans="4:4">
      <c r="D78193"/>
    </row>
    <row r="78194" spans="4:4">
      <c r="D78194"/>
    </row>
    <row r="78195" spans="4:4">
      <c r="D78195"/>
    </row>
    <row r="78196" spans="4:4">
      <c r="D78196"/>
    </row>
    <row r="78197" spans="4:4">
      <c r="D78197"/>
    </row>
    <row r="78198" spans="4:4">
      <c r="D78198"/>
    </row>
    <row r="78199" spans="4:4">
      <c r="D78199"/>
    </row>
    <row r="78200" spans="4:4">
      <c r="D78200"/>
    </row>
    <row r="78201" spans="4:4">
      <c r="D78201"/>
    </row>
    <row r="78202" spans="4:4">
      <c r="D78202"/>
    </row>
    <row r="78203" spans="4:4">
      <c r="D78203"/>
    </row>
    <row r="78204" spans="4:4">
      <c r="D78204"/>
    </row>
    <row r="78205" spans="4:4">
      <c r="D78205"/>
    </row>
    <row r="78206" spans="4:4">
      <c r="D78206"/>
    </row>
    <row r="78207" spans="4:4">
      <c r="D78207"/>
    </row>
    <row r="78208" spans="4:4">
      <c r="D78208"/>
    </row>
    <row r="78209" spans="4:4">
      <c r="D78209"/>
    </row>
    <row r="78210" spans="4:4">
      <c r="D78210"/>
    </row>
    <row r="78211" spans="4:4">
      <c r="D78211"/>
    </row>
    <row r="78212" spans="4:4">
      <c r="D78212"/>
    </row>
    <row r="78213" spans="4:4">
      <c r="D78213"/>
    </row>
    <row r="78214" spans="4:4">
      <c r="D78214"/>
    </row>
    <row r="78215" spans="4:4">
      <c r="D78215"/>
    </row>
    <row r="78216" spans="4:4">
      <c r="D78216"/>
    </row>
    <row r="78217" spans="4:4">
      <c r="D78217"/>
    </row>
    <row r="78218" spans="4:4">
      <c r="D78218"/>
    </row>
    <row r="78219" spans="4:4">
      <c r="D78219"/>
    </row>
    <row r="78220" spans="4:4">
      <c r="D78220"/>
    </row>
    <row r="78221" spans="4:4">
      <c r="D78221"/>
    </row>
    <row r="78222" spans="4:4">
      <c r="D78222"/>
    </row>
    <row r="78223" spans="4:4">
      <c r="D78223"/>
    </row>
    <row r="78224" spans="4:4">
      <c r="D78224"/>
    </row>
    <row r="78225" spans="4:4">
      <c r="D78225"/>
    </row>
    <row r="78226" spans="4:4">
      <c r="D78226"/>
    </row>
    <row r="78227" spans="4:4">
      <c r="D78227"/>
    </row>
    <row r="78228" spans="4:4">
      <c r="D78228"/>
    </row>
    <row r="78229" spans="4:4">
      <c r="D78229"/>
    </row>
    <row r="78230" spans="4:4">
      <c r="D78230"/>
    </row>
    <row r="78231" spans="4:4">
      <c r="D78231"/>
    </row>
    <row r="78232" spans="4:4">
      <c r="D78232"/>
    </row>
    <row r="78233" spans="4:4">
      <c r="D78233"/>
    </row>
    <row r="78234" spans="4:4">
      <c r="D78234"/>
    </row>
    <row r="78235" spans="4:4">
      <c r="D78235"/>
    </row>
    <row r="78236" spans="4:4">
      <c r="D78236"/>
    </row>
    <row r="78237" spans="4:4">
      <c r="D78237"/>
    </row>
    <row r="78238" spans="4:4">
      <c r="D78238"/>
    </row>
    <row r="78239" spans="4:4">
      <c r="D78239"/>
    </row>
    <row r="78240" spans="4:4">
      <c r="D78240"/>
    </row>
    <row r="78241" spans="4:4">
      <c r="D78241"/>
    </row>
    <row r="78242" spans="4:4">
      <c r="D78242"/>
    </row>
    <row r="78243" spans="4:4">
      <c r="D78243"/>
    </row>
    <row r="78244" spans="4:4">
      <c r="D78244"/>
    </row>
    <row r="78245" spans="4:4">
      <c r="D78245"/>
    </row>
    <row r="78246" spans="4:4">
      <c r="D78246"/>
    </row>
    <row r="78247" spans="4:4">
      <c r="D78247"/>
    </row>
    <row r="78248" spans="4:4">
      <c r="D78248"/>
    </row>
    <row r="78249" spans="4:4">
      <c r="D78249"/>
    </row>
    <row r="78250" spans="4:4">
      <c r="D78250"/>
    </row>
    <row r="78251" spans="4:4">
      <c r="D78251"/>
    </row>
    <row r="78252" spans="4:4">
      <c r="D78252"/>
    </row>
    <row r="78253" spans="4:4">
      <c r="D78253"/>
    </row>
    <row r="78254" spans="4:4">
      <c r="D78254"/>
    </row>
    <row r="78255" spans="4:4">
      <c r="D78255"/>
    </row>
    <row r="78256" spans="4:4">
      <c r="D78256"/>
    </row>
    <row r="78257" spans="4:4">
      <c r="D78257"/>
    </row>
    <row r="78258" spans="4:4">
      <c r="D78258"/>
    </row>
    <row r="78259" spans="4:4">
      <c r="D78259"/>
    </row>
    <row r="78260" spans="4:4">
      <c r="D78260"/>
    </row>
    <row r="78261" spans="4:4">
      <c r="D78261"/>
    </row>
    <row r="78262" spans="4:4">
      <c r="D78262"/>
    </row>
    <row r="78263" spans="4:4">
      <c r="D78263"/>
    </row>
    <row r="78264" spans="4:4">
      <c r="D78264"/>
    </row>
    <row r="78265" spans="4:4">
      <c r="D78265"/>
    </row>
    <row r="78266" spans="4:4">
      <c r="D78266"/>
    </row>
    <row r="78267" spans="4:4">
      <c r="D78267"/>
    </row>
    <row r="78268" spans="4:4">
      <c r="D78268"/>
    </row>
    <row r="78269" spans="4:4">
      <c r="D78269"/>
    </row>
    <row r="78270" spans="4:4">
      <c r="D78270"/>
    </row>
    <row r="78271" spans="4:4">
      <c r="D78271"/>
    </row>
    <row r="78272" spans="4:4">
      <c r="D78272"/>
    </row>
    <row r="78273" spans="4:4">
      <c r="D78273"/>
    </row>
    <row r="78274" spans="4:4">
      <c r="D78274"/>
    </row>
    <row r="78275" spans="4:4">
      <c r="D78275"/>
    </row>
    <row r="78276" spans="4:4">
      <c r="D78276"/>
    </row>
    <row r="78277" spans="4:4">
      <c r="D78277"/>
    </row>
    <row r="78278" spans="4:4">
      <c r="D78278"/>
    </row>
    <row r="78279" spans="4:4">
      <c r="D78279"/>
    </row>
    <row r="78280" spans="4:4">
      <c r="D78280"/>
    </row>
    <row r="78281" spans="4:4">
      <c r="D78281"/>
    </row>
    <row r="78282" spans="4:4">
      <c r="D78282"/>
    </row>
    <row r="78283" spans="4:4">
      <c r="D78283"/>
    </row>
    <row r="78284" spans="4:4">
      <c r="D78284"/>
    </row>
    <row r="78285" spans="4:4">
      <c r="D78285"/>
    </row>
    <row r="78286" spans="4:4">
      <c r="D78286"/>
    </row>
    <row r="78287" spans="4:4">
      <c r="D78287"/>
    </row>
    <row r="78288" spans="4:4">
      <c r="D78288"/>
    </row>
    <row r="78289" spans="4:4">
      <c r="D78289"/>
    </row>
    <row r="78290" spans="4:4">
      <c r="D78290"/>
    </row>
    <row r="78291" spans="4:4">
      <c r="D78291"/>
    </row>
    <row r="78292" spans="4:4">
      <c r="D78292"/>
    </row>
    <row r="78293" spans="4:4">
      <c r="D78293"/>
    </row>
    <row r="78294" spans="4:4">
      <c r="D78294"/>
    </row>
    <row r="78295" spans="4:4">
      <c r="D78295"/>
    </row>
    <row r="78296" spans="4:4">
      <c r="D78296"/>
    </row>
    <row r="78297" spans="4:4">
      <c r="D78297"/>
    </row>
    <row r="78298" spans="4:4">
      <c r="D78298"/>
    </row>
    <row r="78299" spans="4:4">
      <c r="D78299"/>
    </row>
    <row r="78300" spans="4:4">
      <c r="D78300"/>
    </row>
    <row r="78301" spans="4:4">
      <c r="D78301"/>
    </row>
    <row r="78302" spans="4:4">
      <c r="D78302"/>
    </row>
    <row r="78303" spans="4:4">
      <c r="D78303"/>
    </row>
    <row r="78304" spans="4:4">
      <c r="D78304"/>
    </row>
    <row r="78305" spans="4:4">
      <c r="D78305"/>
    </row>
    <row r="78306" spans="4:4">
      <c r="D78306"/>
    </row>
    <row r="78307" spans="4:4">
      <c r="D78307"/>
    </row>
    <row r="78308" spans="4:4">
      <c r="D78308"/>
    </row>
    <row r="78309" spans="4:4">
      <c r="D78309"/>
    </row>
    <row r="78310" spans="4:4">
      <c r="D78310"/>
    </row>
    <row r="78311" spans="4:4">
      <c r="D78311"/>
    </row>
    <row r="78312" spans="4:4">
      <c r="D78312"/>
    </row>
    <row r="78313" spans="4:4">
      <c r="D78313"/>
    </row>
    <row r="78314" spans="4:4">
      <c r="D78314"/>
    </row>
    <row r="78315" spans="4:4">
      <c r="D78315"/>
    </row>
    <row r="78316" spans="4:4">
      <c r="D78316"/>
    </row>
    <row r="78317" spans="4:4">
      <c r="D78317"/>
    </row>
    <row r="78318" spans="4:4">
      <c r="D78318"/>
    </row>
    <row r="78319" spans="4:4">
      <c r="D78319"/>
    </row>
    <row r="78320" spans="4:4">
      <c r="D78320"/>
    </row>
    <row r="78321" spans="4:4">
      <c r="D78321"/>
    </row>
    <row r="78322" spans="4:4">
      <c r="D78322"/>
    </row>
    <row r="78323" spans="4:4">
      <c r="D78323"/>
    </row>
    <row r="78324" spans="4:4">
      <c r="D78324"/>
    </row>
    <row r="78325" spans="4:4">
      <c r="D78325"/>
    </row>
    <row r="78326" spans="4:4">
      <c r="D78326"/>
    </row>
    <row r="78327" spans="4:4">
      <c r="D78327"/>
    </row>
    <row r="78328" spans="4:4">
      <c r="D78328"/>
    </row>
    <row r="78329" spans="4:4">
      <c r="D78329"/>
    </row>
    <row r="78330" spans="4:4">
      <c r="D78330"/>
    </row>
    <row r="78331" spans="4:4">
      <c r="D78331"/>
    </row>
    <row r="78332" spans="4:4">
      <c r="D78332"/>
    </row>
    <row r="78333" spans="4:4">
      <c r="D78333"/>
    </row>
    <row r="78334" spans="4:4">
      <c r="D78334"/>
    </row>
    <row r="78335" spans="4:4">
      <c r="D78335"/>
    </row>
    <row r="78336" spans="4:4">
      <c r="D78336"/>
    </row>
    <row r="78337" spans="4:4">
      <c r="D78337"/>
    </row>
    <row r="78338" spans="4:4">
      <c r="D78338"/>
    </row>
    <row r="78339" spans="4:4">
      <c r="D78339"/>
    </row>
    <row r="78340" spans="4:4">
      <c r="D78340"/>
    </row>
    <row r="78341" spans="4:4">
      <c r="D78341"/>
    </row>
    <row r="78342" spans="4:4">
      <c r="D78342"/>
    </row>
    <row r="78343" spans="4:4">
      <c r="D78343"/>
    </row>
    <row r="78344" spans="4:4">
      <c r="D78344"/>
    </row>
    <row r="78345" spans="4:4">
      <c r="D78345"/>
    </row>
    <row r="78346" spans="4:4">
      <c r="D78346"/>
    </row>
    <row r="78347" spans="4:4">
      <c r="D78347"/>
    </row>
    <row r="78348" spans="4:4">
      <c r="D78348"/>
    </row>
    <row r="78349" spans="4:4">
      <c r="D78349"/>
    </row>
    <row r="78350" spans="4:4">
      <c r="D78350"/>
    </row>
    <row r="78351" spans="4:4">
      <c r="D78351"/>
    </row>
    <row r="78352" spans="4:4">
      <c r="D78352"/>
    </row>
    <row r="78353" spans="4:4">
      <c r="D78353"/>
    </row>
    <row r="78354" spans="4:4">
      <c r="D78354"/>
    </row>
    <row r="78355" spans="4:4">
      <c r="D78355"/>
    </row>
    <row r="78356" spans="4:4">
      <c r="D78356"/>
    </row>
    <row r="78357" spans="4:4">
      <c r="D78357"/>
    </row>
    <row r="78358" spans="4:4">
      <c r="D78358"/>
    </row>
    <row r="78359" spans="4:4">
      <c r="D78359"/>
    </row>
    <row r="78360" spans="4:4">
      <c r="D78360"/>
    </row>
    <row r="78361" spans="4:4">
      <c r="D78361"/>
    </row>
    <row r="78362" spans="4:4">
      <c r="D78362"/>
    </row>
    <row r="78363" spans="4:4">
      <c r="D78363"/>
    </row>
    <row r="78364" spans="4:4">
      <c r="D78364"/>
    </row>
    <row r="78365" spans="4:4">
      <c r="D78365"/>
    </row>
    <row r="78366" spans="4:4">
      <c r="D78366"/>
    </row>
    <row r="78367" spans="4:4">
      <c r="D78367"/>
    </row>
    <row r="78368" spans="4:4">
      <c r="D78368"/>
    </row>
    <row r="78369" spans="4:4">
      <c r="D78369"/>
    </row>
    <row r="78370" spans="4:4">
      <c r="D78370"/>
    </row>
    <row r="78371" spans="4:4">
      <c r="D78371"/>
    </row>
    <row r="78372" spans="4:4">
      <c r="D78372"/>
    </row>
    <row r="78373" spans="4:4">
      <c r="D78373"/>
    </row>
    <row r="78374" spans="4:4">
      <c r="D78374"/>
    </row>
    <row r="78375" spans="4:4">
      <c r="D78375"/>
    </row>
    <row r="78376" spans="4:4">
      <c r="D78376"/>
    </row>
    <row r="78377" spans="4:4">
      <c r="D78377"/>
    </row>
    <row r="78378" spans="4:4">
      <c r="D78378"/>
    </row>
    <row r="78379" spans="4:4">
      <c r="D78379"/>
    </row>
    <row r="78380" spans="4:4">
      <c r="D78380"/>
    </row>
    <row r="78381" spans="4:4">
      <c r="D78381"/>
    </row>
    <row r="78382" spans="4:4">
      <c r="D78382"/>
    </row>
    <row r="78383" spans="4:4">
      <c r="D78383"/>
    </row>
    <row r="78384" spans="4:4">
      <c r="D78384"/>
    </row>
    <row r="78385" spans="4:4">
      <c r="D78385"/>
    </row>
    <row r="78386" spans="4:4">
      <c r="D78386"/>
    </row>
    <row r="78387" spans="4:4">
      <c r="D78387"/>
    </row>
    <row r="78388" spans="4:4">
      <c r="D78388"/>
    </row>
    <row r="78389" spans="4:4">
      <c r="D78389"/>
    </row>
    <row r="78390" spans="4:4">
      <c r="D78390"/>
    </row>
    <row r="78391" spans="4:4">
      <c r="D78391"/>
    </row>
    <row r="78392" spans="4:4">
      <c r="D78392"/>
    </row>
    <row r="78393" spans="4:4">
      <c r="D78393"/>
    </row>
    <row r="78394" spans="4:4">
      <c r="D78394"/>
    </row>
    <row r="78395" spans="4:4">
      <c r="D78395"/>
    </row>
    <row r="78396" spans="4:4">
      <c r="D78396"/>
    </row>
    <row r="78397" spans="4:4">
      <c r="D78397"/>
    </row>
    <row r="78398" spans="4:4">
      <c r="D78398"/>
    </row>
    <row r="78399" spans="4:4">
      <c r="D78399"/>
    </row>
    <row r="78400" spans="4:4">
      <c r="D78400"/>
    </row>
    <row r="78401" spans="4:4">
      <c r="D78401"/>
    </row>
    <row r="78402" spans="4:4">
      <c r="D78402"/>
    </row>
    <row r="78403" spans="4:4">
      <c r="D78403"/>
    </row>
    <row r="78404" spans="4:4">
      <c r="D78404"/>
    </row>
    <row r="78405" spans="4:4">
      <c r="D78405"/>
    </row>
    <row r="78406" spans="4:4">
      <c r="D78406"/>
    </row>
    <row r="78407" spans="4:4">
      <c r="D78407"/>
    </row>
    <row r="78408" spans="4:4">
      <c r="D78408"/>
    </row>
    <row r="78409" spans="4:4">
      <c r="D78409"/>
    </row>
    <row r="78410" spans="4:4">
      <c r="D78410"/>
    </row>
    <row r="78411" spans="4:4">
      <c r="D78411"/>
    </row>
    <row r="78412" spans="4:4">
      <c r="D78412"/>
    </row>
    <row r="78413" spans="4:4">
      <c r="D78413"/>
    </row>
    <row r="78414" spans="4:4">
      <c r="D78414"/>
    </row>
    <row r="78415" spans="4:4">
      <c r="D78415"/>
    </row>
    <row r="78416" spans="4:4">
      <c r="D78416"/>
    </row>
    <row r="78417" spans="4:4">
      <c r="D78417"/>
    </row>
    <row r="78418" spans="4:4">
      <c r="D78418"/>
    </row>
    <row r="78419" spans="4:4">
      <c r="D78419"/>
    </row>
    <row r="78420" spans="4:4">
      <c r="D78420"/>
    </row>
    <row r="78421" spans="4:4">
      <c r="D78421"/>
    </row>
    <row r="78422" spans="4:4">
      <c r="D78422"/>
    </row>
    <row r="78423" spans="4:4">
      <c r="D78423"/>
    </row>
    <row r="78424" spans="4:4">
      <c r="D78424"/>
    </row>
    <row r="78425" spans="4:4">
      <c r="D78425"/>
    </row>
    <row r="78426" spans="4:4">
      <c r="D78426"/>
    </row>
    <row r="78427" spans="4:4">
      <c r="D78427"/>
    </row>
    <row r="78428" spans="4:4">
      <c r="D78428"/>
    </row>
    <row r="78429" spans="4:4">
      <c r="D78429"/>
    </row>
    <row r="78430" spans="4:4">
      <c r="D78430"/>
    </row>
    <row r="78431" spans="4:4">
      <c r="D78431"/>
    </row>
    <row r="78432" spans="4:4">
      <c r="D78432"/>
    </row>
    <row r="78433" spans="4:4">
      <c r="D78433"/>
    </row>
    <row r="78434" spans="4:4">
      <c r="D78434"/>
    </row>
    <row r="78435" spans="4:4">
      <c r="D78435"/>
    </row>
    <row r="78436" spans="4:4">
      <c r="D78436"/>
    </row>
    <row r="78437" spans="4:4">
      <c r="D78437"/>
    </row>
    <row r="78438" spans="4:4">
      <c r="D78438"/>
    </row>
    <row r="78439" spans="4:4">
      <c r="D78439"/>
    </row>
    <row r="78440" spans="4:4">
      <c r="D78440"/>
    </row>
    <row r="78441" spans="4:4">
      <c r="D78441"/>
    </row>
    <row r="78442" spans="4:4">
      <c r="D78442"/>
    </row>
    <row r="78443" spans="4:4">
      <c r="D78443"/>
    </row>
    <row r="78444" spans="4:4">
      <c r="D78444"/>
    </row>
    <row r="78445" spans="4:4">
      <c r="D78445"/>
    </row>
    <row r="78446" spans="4:4">
      <c r="D78446"/>
    </row>
    <row r="78447" spans="4:4">
      <c r="D78447"/>
    </row>
    <row r="78448" spans="4:4">
      <c r="D78448"/>
    </row>
    <row r="78449" spans="4:4">
      <c r="D78449"/>
    </row>
    <row r="78450" spans="4:4">
      <c r="D78450"/>
    </row>
    <row r="78451" spans="4:4">
      <c r="D78451"/>
    </row>
    <row r="78452" spans="4:4">
      <c r="D78452"/>
    </row>
    <row r="78453" spans="4:4">
      <c r="D78453"/>
    </row>
    <row r="78454" spans="4:4">
      <c r="D78454"/>
    </row>
    <row r="78455" spans="4:4">
      <c r="D78455"/>
    </row>
    <row r="78456" spans="4:4">
      <c r="D78456"/>
    </row>
    <row r="78457" spans="4:4">
      <c r="D78457"/>
    </row>
    <row r="78458" spans="4:4">
      <c r="D78458"/>
    </row>
    <row r="78459" spans="4:4">
      <c r="D78459"/>
    </row>
    <row r="78460" spans="4:4">
      <c r="D78460"/>
    </row>
    <row r="78461" spans="4:4">
      <c r="D78461"/>
    </row>
    <row r="78462" spans="4:4">
      <c r="D78462"/>
    </row>
    <row r="78463" spans="4:4">
      <c r="D78463"/>
    </row>
    <row r="78464" spans="4:4">
      <c r="D78464"/>
    </row>
    <row r="78465" spans="4:4">
      <c r="D78465"/>
    </row>
    <row r="78466" spans="4:4">
      <c r="D78466"/>
    </row>
    <row r="78467" spans="4:4">
      <c r="D78467"/>
    </row>
    <row r="78468" spans="4:4">
      <c r="D78468"/>
    </row>
    <row r="78469" spans="4:4">
      <c r="D78469"/>
    </row>
    <row r="78470" spans="4:4">
      <c r="D78470"/>
    </row>
    <row r="78471" spans="4:4">
      <c r="D78471"/>
    </row>
    <row r="78472" spans="4:4">
      <c r="D78472"/>
    </row>
    <row r="78473" spans="4:4">
      <c r="D78473"/>
    </row>
    <row r="78474" spans="4:4">
      <c r="D78474"/>
    </row>
    <row r="78475" spans="4:4">
      <c r="D78475"/>
    </row>
    <row r="78476" spans="4:4">
      <c r="D78476"/>
    </row>
    <row r="78477" spans="4:4">
      <c r="D78477"/>
    </row>
    <row r="78478" spans="4:4">
      <c r="D78478"/>
    </row>
    <row r="78479" spans="4:4">
      <c r="D78479"/>
    </row>
    <row r="78480" spans="4:4">
      <c r="D78480"/>
    </row>
    <row r="78481" spans="4:4">
      <c r="D78481"/>
    </row>
    <row r="78482" spans="4:4">
      <c r="D78482"/>
    </row>
    <row r="78483" spans="4:4">
      <c r="D78483"/>
    </row>
    <row r="78484" spans="4:4">
      <c r="D78484"/>
    </row>
    <row r="78485" spans="4:4">
      <c r="D78485"/>
    </row>
    <row r="78486" spans="4:4">
      <c r="D78486"/>
    </row>
    <row r="78487" spans="4:4">
      <c r="D78487"/>
    </row>
    <row r="78488" spans="4:4">
      <c r="D78488"/>
    </row>
    <row r="78489" spans="4:4">
      <c r="D78489"/>
    </row>
    <row r="78490" spans="4:4">
      <c r="D78490"/>
    </row>
    <row r="78491" spans="4:4">
      <c r="D78491"/>
    </row>
    <row r="78492" spans="4:4">
      <c r="D78492"/>
    </row>
    <row r="78493" spans="4:4">
      <c r="D78493"/>
    </row>
    <row r="78494" spans="4:4">
      <c r="D78494"/>
    </row>
    <row r="78495" spans="4:4">
      <c r="D78495"/>
    </row>
    <row r="78496" spans="4:4">
      <c r="D78496"/>
    </row>
    <row r="78497" spans="4:4">
      <c r="D78497"/>
    </row>
    <row r="78498" spans="4:4">
      <c r="D78498"/>
    </row>
    <row r="78499" spans="4:4">
      <c r="D78499"/>
    </row>
    <row r="78500" spans="4:4">
      <c r="D78500"/>
    </row>
    <row r="78501" spans="4:4">
      <c r="D78501"/>
    </row>
    <row r="78502" spans="4:4">
      <c r="D78502"/>
    </row>
    <row r="78503" spans="4:4">
      <c r="D78503"/>
    </row>
    <row r="78504" spans="4:4">
      <c r="D78504"/>
    </row>
    <row r="78505" spans="4:4">
      <c r="D78505"/>
    </row>
    <row r="78506" spans="4:4">
      <c r="D78506"/>
    </row>
    <row r="78507" spans="4:4">
      <c r="D78507"/>
    </row>
    <row r="78508" spans="4:4">
      <c r="D78508"/>
    </row>
    <row r="78509" spans="4:4">
      <c r="D78509"/>
    </row>
    <row r="78510" spans="4:4">
      <c r="D78510"/>
    </row>
    <row r="78511" spans="4:4">
      <c r="D78511"/>
    </row>
    <row r="78512" spans="4:4">
      <c r="D78512"/>
    </row>
    <row r="78513" spans="4:4">
      <c r="D78513"/>
    </row>
    <row r="78514" spans="4:4">
      <c r="D78514"/>
    </row>
    <row r="78515" spans="4:4">
      <c r="D78515"/>
    </row>
    <row r="78516" spans="4:4">
      <c r="D78516"/>
    </row>
    <row r="78517" spans="4:4">
      <c r="D78517"/>
    </row>
    <row r="78518" spans="4:4">
      <c r="D78518"/>
    </row>
    <row r="78519" spans="4:4">
      <c r="D78519"/>
    </row>
    <row r="78520" spans="4:4">
      <c r="D78520"/>
    </row>
    <row r="78521" spans="4:4">
      <c r="D78521"/>
    </row>
    <row r="78522" spans="4:4">
      <c r="D78522"/>
    </row>
    <row r="78523" spans="4:4">
      <c r="D78523"/>
    </row>
    <row r="78524" spans="4:4">
      <c r="D78524"/>
    </row>
    <row r="78525" spans="4:4">
      <c r="D78525"/>
    </row>
    <row r="78526" spans="4:4">
      <c r="D78526"/>
    </row>
    <row r="78527" spans="4:4">
      <c r="D78527"/>
    </row>
    <row r="78528" spans="4:4">
      <c r="D78528"/>
    </row>
    <row r="78529" spans="4:4">
      <c r="D78529"/>
    </row>
    <row r="78530" spans="4:4">
      <c r="D78530"/>
    </row>
    <row r="78531" spans="4:4">
      <c r="D78531"/>
    </row>
    <row r="78532" spans="4:4">
      <c r="D78532"/>
    </row>
    <row r="78533" spans="4:4">
      <c r="D78533"/>
    </row>
    <row r="78534" spans="4:4">
      <c r="D78534"/>
    </row>
    <row r="78535" spans="4:4">
      <c r="D78535"/>
    </row>
    <row r="78536" spans="4:4">
      <c r="D78536"/>
    </row>
    <row r="78537" spans="4:4">
      <c r="D78537"/>
    </row>
    <row r="78538" spans="4:4">
      <c r="D78538"/>
    </row>
    <row r="78539" spans="4:4">
      <c r="D78539"/>
    </row>
    <row r="78540" spans="4:4">
      <c r="D78540"/>
    </row>
    <row r="78541" spans="4:4">
      <c r="D78541"/>
    </row>
    <row r="78542" spans="4:4">
      <c r="D78542"/>
    </row>
    <row r="78543" spans="4:4">
      <c r="D78543"/>
    </row>
    <row r="78544" spans="4:4">
      <c r="D78544"/>
    </row>
    <row r="78545" spans="4:4">
      <c r="D78545"/>
    </row>
    <row r="78546" spans="4:4">
      <c r="D78546"/>
    </row>
    <row r="78547" spans="4:4">
      <c r="D78547"/>
    </row>
    <row r="78548" spans="4:4">
      <c r="D78548"/>
    </row>
    <row r="78549" spans="4:4">
      <c r="D78549"/>
    </row>
    <row r="78550" spans="4:4">
      <c r="D78550"/>
    </row>
    <row r="78551" spans="4:4">
      <c r="D78551"/>
    </row>
    <row r="78552" spans="4:4">
      <c r="D78552"/>
    </row>
    <row r="78553" spans="4:4">
      <c r="D78553"/>
    </row>
    <row r="78554" spans="4:4">
      <c r="D78554"/>
    </row>
    <row r="78555" spans="4:4">
      <c r="D78555"/>
    </row>
    <row r="78556" spans="4:4">
      <c r="D78556"/>
    </row>
    <row r="78557" spans="4:4">
      <c r="D78557"/>
    </row>
    <row r="78558" spans="4:4">
      <c r="D78558"/>
    </row>
    <row r="78559" spans="4:4">
      <c r="D78559"/>
    </row>
    <row r="78560" spans="4:4">
      <c r="D78560"/>
    </row>
    <row r="78561" spans="4:4">
      <c r="D78561"/>
    </row>
    <row r="78562" spans="4:4">
      <c r="D78562"/>
    </row>
    <row r="78563" spans="4:4">
      <c r="D78563"/>
    </row>
    <row r="78564" spans="4:4">
      <c r="D78564"/>
    </row>
    <row r="78565" spans="4:4">
      <c r="D78565"/>
    </row>
    <row r="78566" spans="4:4">
      <c r="D78566"/>
    </row>
    <row r="78567" spans="4:4">
      <c r="D78567"/>
    </row>
    <row r="78568" spans="4:4">
      <c r="D78568"/>
    </row>
    <row r="78569" spans="4:4">
      <c r="D78569"/>
    </row>
    <row r="78570" spans="4:4">
      <c r="D78570"/>
    </row>
    <row r="78571" spans="4:4">
      <c r="D78571"/>
    </row>
    <row r="78572" spans="4:4">
      <c r="D78572"/>
    </row>
    <row r="78573" spans="4:4">
      <c r="D78573"/>
    </row>
    <row r="78574" spans="4:4">
      <c r="D78574"/>
    </row>
    <row r="78575" spans="4:4">
      <c r="D78575"/>
    </row>
    <row r="78576" spans="4:4">
      <c r="D78576"/>
    </row>
    <row r="78577" spans="4:4">
      <c r="D78577"/>
    </row>
    <row r="78578" spans="4:4">
      <c r="D78578"/>
    </row>
    <row r="78579" spans="4:4">
      <c r="D78579"/>
    </row>
    <row r="78580" spans="4:4">
      <c r="D78580"/>
    </row>
    <row r="78581" spans="4:4">
      <c r="D78581"/>
    </row>
    <row r="78582" spans="4:4">
      <c r="D78582"/>
    </row>
    <row r="78583" spans="4:4">
      <c r="D78583"/>
    </row>
    <row r="78584" spans="4:4">
      <c r="D78584"/>
    </row>
    <row r="78585" spans="4:4">
      <c r="D78585"/>
    </row>
    <row r="78586" spans="4:4">
      <c r="D78586"/>
    </row>
    <row r="78587" spans="4:4">
      <c r="D78587"/>
    </row>
    <row r="78588" spans="4:4">
      <c r="D78588"/>
    </row>
    <row r="78589" spans="4:4">
      <c r="D78589"/>
    </row>
    <row r="78590" spans="4:4">
      <c r="D78590"/>
    </row>
    <row r="78591" spans="4:4">
      <c r="D78591"/>
    </row>
    <row r="78592" spans="4:4">
      <c r="D78592"/>
    </row>
    <row r="78593" spans="4:4">
      <c r="D78593"/>
    </row>
    <row r="78594" spans="4:4">
      <c r="D78594"/>
    </row>
    <row r="78595" spans="4:4">
      <c r="D78595"/>
    </row>
    <row r="78596" spans="4:4">
      <c r="D78596"/>
    </row>
    <row r="78597" spans="4:4">
      <c r="D78597"/>
    </row>
    <row r="78598" spans="4:4">
      <c r="D78598"/>
    </row>
    <row r="78599" spans="4:4">
      <c r="D78599"/>
    </row>
    <row r="78600" spans="4:4">
      <c r="D78600"/>
    </row>
    <row r="78601" spans="4:4">
      <c r="D78601"/>
    </row>
    <row r="78602" spans="4:4">
      <c r="D78602"/>
    </row>
    <row r="78603" spans="4:4">
      <c r="D78603"/>
    </row>
    <row r="78604" spans="4:4">
      <c r="D78604"/>
    </row>
    <row r="78605" spans="4:4">
      <c r="D78605"/>
    </row>
    <row r="78606" spans="4:4">
      <c r="D78606"/>
    </row>
    <row r="78607" spans="4:4">
      <c r="D78607"/>
    </row>
    <row r="78608" spans="4:4">
      <c r="D78608"/>
    </row>
    <row r="78609" spans="4:4">
      <c r="D78609"/>
    </row>
    <row r="78610" spans="4:4">
      <c r="D78610"/>
    </row>
    <row r="78611" spans="4:4">
      <c r="D78611"/>
    </row>
    <row r="78612" spans="4:4">
      <c r="D78612"/>
    </row>
    <row r="78613" spans="4:4">
      <c r="D78613"/>
    </row>
    <row r="78614" spans="4:4">
      <c r="D78614"/>
    </row>
    <row r="78615" spans="4:4">
      <c r="D78615"/>
    </row>
    <row r="78616" spans="4:4">
      <c r="D78616"/>
    </row>
    <row r="78617" spans="4:4">
      <c r="D78617"/>
    </row>
    <row r="78618" spans="4:4">
      <c r="D78618"/>
    </row>
    <row r="78619" spans="4:4">
      <c r="D78619"/>
    </row>
    <row r="78620" spans="4:4">
      <c r="D78620"/>
    </row>
    <row r="78621" spans="4:4">
      <c r="D78621"/>
    </row>
    <row r="78622" spans="4:4">
      <c r="D78622"/>
    </row>
    <row r="78623" spans="4:4">
      <c r="D78623"/>
    </row>
    <row r="78624" spans="4:4">
      <c r="D78624"/>
    </row>
    <row r="78625" spans="4:4">
      <c r="D78625"/>
    </row>
    <row r="78626" spans="4:4">
      <c r="D78626"/>
    </row>
    <row r="78627" spans="4:4">
      <c r="D78627"/>
    </row>
    <row r="78628" spans="4:4">
      <c r="D78628"/>
    </row>
    <row r="78629" spans="4:4">
      <c r="D78629"/>
    </row>
    <row r="78630" spans="4:4">
      <c r="D78630"/>
    </row>
    <row r="78631" spans="4:4">
      <c r="D78631"/>
    </row>
    <row r="78632" spans="4:4">
      <c r="D78632"/>
    </row>
    <row r="78633" spans="4:4">
      <c r="D78633"/>
    </row>
    <row r="78634" spans="4:4">
      <c r="D78634"/>
    </row>
    <row r="78635" spans="4:4">
      <c r="D78635"/>
    </row>
    <row r="78636" spans="4:4">
      <c r="D78636"/>
    </row>
    <row r="78637" spans="4:4">
      <c r="D78637"/>
    </row>
    <row r="78638" spans="4:4">
      <c r="D78638"/>
    </row>
    <row r="78639" spans="4:4">
      <c r="D78639"/>
    </row>
    <row r="78640" spans="4:4">
      <c r="D78640"/>
    </row>
    <row r="78641" spans="4:4">
      <c r="D78641"/>
    </row>
    <row r="78642" spans="4:4">
      <c r="D78642"/>
    </row>
    <row r="78643" spans="4:4">
      <c r="D78643"/>
    </row>
    <row r="78644" spans="4:4">
      <c r="D78644"/>
    </row>
    <row r="78645" spans="4:4">
      <c r="D78645"/>
    </row>
    <row r="78646" spans="4:4">
      <c r="D78646"/>
    </row>
    <row r="78647" spans="4:4">
      <c r="D78647"/>
    </row>
    <row r="78648" spans="4:4">
      <c r="D78648"/>
    </row>
    <row r="78649" spans="4:4">
      <c r="D78649"/>
    </row>
    <row r="78650" spans="4:4">
      <c r="D78650"/>
    </row>
    <row r="78651" spans="4:4">
      <c r="D78651"/>
    </row>
    <row r="78652" spans="4:4">
      <c r="D78652"/>
    </row>
    <row r="78653" spans="4:4">
      <c r="D78653"/>
    </row>
    <row r="78654" spans="4:4">
      <c r="D78654"/>
    </row>
    <row r="78655" spans="4:4">
      <c r="D78655"/>
    </row>
    <row r="78656" spans="4:4">
      <c r="D78656"/>
    </row>
    <row r="78657" spans="4:4">
      <c r="D78657"/>
    </row>
    <row r="78658" spans="4:4">
      <c r="D78658"/>
    </row>
    <row r="78659" spans="4:4">
      <c r="D78659"/>
    </row>
    <row r="78660" spans="4:4">
      <c r="D78660"/>
    </row>
    <row r="78661" spans="4:4">
      <c r="D78661"/>
    </row>
    <row r="78662" spans="4:4">
      <c r="D78662"/>
    </row>
    <row r="78663" spans="4:4">
      <c r="D78663"/>
    </row>
    <row r="78664" spans="4:4">
      <c r="D78664"/>
    </row>
    <row r="78665" spans="4:4">
      <c r="D78665"/>
    </row>
    <row r="78666" spans="4:4">
      <c r="D78666"/>
    </row>
    <row r="78667" spans="4:4">
      <c r="D78667"/>
    </row>
    <row r="78668" spans="4:4">
      <c r="D78668"/>
    </row>
    <row r="78669" spans="4:4">
      <c r="D78669"/>
    </row>
    <row r="78670" spans="4:4">
      <c r="D78670"/>
    </row>
    <row r="78671" spans="4:4">
      <c r="D78671"/>
    </row>
    <row r="78672" spans="4:4">
      <c r="D78672"/>
    </row>
    <row r="78673" spans="4:4">
      <c r="D78673"/>
    </row>
    <row r="78674" spans="4:4">
      <c r="D78674"/>
    </row>
    <row r="78675" spans="4:4">
      <c r="D78675"/>
    </row>
    <row r="78676" spans="4:4">
      <c r="D78676"/>
    </row>
    <row r="78677" spans="4:4">
      <c r="D78677"/>
    </row>
    <row r="78678" spans="4:4">
      <c r="D78678"/>
    </row>
    <row r="78679" spans="4:4">
      <c r="D78679"/>
    </row>
    <row r="78680" spans="4:4">
      <c r="D78680"/>
    </row>
    <row r="78681" spans="4:4">
      <c r="D78681"/>
    </row>
    <row r="78682" spans="4:4">
      <c r="D78682"/>
    </row>
    <row r="78683" spans="4:4">
      <c r="D78683"/>
    </row>
    <row r="78684" spans="4:4">
      <c r="D78684"/>
    </row>
    <row r="78685" spans="4:4">
      <c r="D78685"/>
    </row>
    <row r="78686" spans="4:4">
      <c r="D78686"/>
    </row>
    <row r="78687" spans="4:4">
      <c r="D78687"/>
    </row>
    <row r="78688" spans="4:4">
      <c r="D78688"/>
    </row>
    <row r="78689" spans="4:4">
      <c r="D78689"/>
    </row>
    <row r="78690" spans="4:4">
      <c r="D78690"/>
    </row>
    <row r="78691" spans="4:4">
      <c r="D78691"/>
    </row>
    <row r="78692" spans="4:4">
      <c r="D78692"/>
    </row>
    <row r="78693" spans="4:4">
      <c r="D78693"/>
    </row>
    <row r="78694" spans="4:4">
      <c r="D78694"/>
    </row>
    <row r="78695" spans="4:4">
      <c r="D78695"/>
    </row>
    <row r="78696" spans="4:4">
      <c r="D78696"/>
    </row>
    <row r="78697" spans="4:4">
      <c r="D78697"/>
    </row>
    <row r="78698" spans="4:4">
      <c r="D78698"/>
    </row>
    <row r="78699" spans="4:4">
      <c r="D78699"/>
    </row>
    <row r="78700" spans="4:4">
      <c r="D78700"/>
    </row>
    <row r="78701" spans="4:4">
      <c r="D78701"/>
    </row>
    <row r="78702" spans="4:4">
      <c r="D78702"/>
    </row>
    <row r="78703" spans="4:4">
      <c r="D78703"/>
    </row>
    <row r="78704" spans="4:4">
      <c r="D78704"/>
    </row>
    <row r="78705" spans="4:4">
      <c r="D78705"/>
    </row>
    <row r="78706" spans="4:4">
      <c r="D78706"/>
    </row>
    <row r="78707" spans="4:4">
      <c r="D78707"/>
    </row>
    <row r="78708" spans="4:4">
      <c r="D78708"/>
    </row>
    <row r="78709" spans="4:4">
      <c r="D78709"/>
    </row>
    <row r="78710" spans="4:4">
      <c r="D78710"/>
    </row>
    <row r="78711" spans="4:4">
      <c r="D78711"/>
    </row>
    <row r="78712" spans="4:4">
      <c r="D78712"/>
    </row>
    <row r="78713" spans="4:4">
      <c r="D78713"/>
    </row>
    <row r="78714" spans="4:4">
      <c r="D78714"/>
    </row>
    <row r="78715" spans="4:4">
      <c r="D78715"/>
    </row>
    <row r="78716" spans="4:4">
      <c r="D78716"/>
    </row>
    <row r="78717" spans="4:4">
      <c r="D78717"/>
    </row>
    <row r="78718" spans="4:4">
      <c r="D78718"/>
    </row>
    <row r="78719" spans="4:4">
      <c r="D78719"/>
    </row>
    <row r="78720" spans="4:4">
      <c r="D78720"/>
    </row>
    <row r="78721" spans="4:4">
      <c r="D78721"/>
    </row>
    <row r="78722" spans="4:4">
      <c r="D78722"/>
    </row>
    <row r="78723" spans="4:4">
      <c r="D78723"/>
    </row>
    <row r="78724" spans="4:4">
      <c r="D78724"/>
    </row>
    <row r="78725" spans="4:4">
      <c r="D78725"/>
    </row>
    <row r="78726" spans="4:4">
      <c r="D78726"/>
    </row>
    <row r="78727" spans="4:4">
      <c r="D78727"/>
    </row>
    <row r="78728" spans="4:4">
      <c r="D78728"/>
    </row>
    <row r="78729" spans="4:4">
      <c r="D78729"/>
    </row>
    <row r="78730" spans="4:4">
      <c r="D78730"/>
    </row>
    <row r="78731" spans="4:4">
      <c r="D78731"/>
    </row>
    <row r="78732" spans="4:4">
      <c r="D78732"/>
    </row>
    <row r="78733" spans="4:4">
      <c r="D78733"/>
    </row>
    <row r="78734" spans="4:4">
      <c r="D78734"/>
    </row>
    <row r="78735" spans="4:4">
      <c r="D78735"/>
    </row>
    <row r="78736" spans="4:4">
      <c r="D78736"/>
    </row>
    <row r="78737" spans="4:4">
      <c r="D78737"/>
    </row>
    <row r="78738" spans="4:4">
      <c r="D78738"/>
    </row>
    <row r="78739" spans="4:4">
      <c r="D78739"/>
    </row>
    <row r="78740" spans="4:4">
      <c r="D78740"/>
    </row>
    <row r="78741" spans="4:4">
      <c r="D78741"/>
    </row>
    <row r="78742" spans="4:4">
      <c r="D78742"/>
    </row>
    <row r="78743" spans="4:4">
      <c r="D78743"/>
    </row>
    <row r="78744" spans="4:4">
      <c r="D78744"/>
    </row>
    <row r="78745" spans="4:4">
      <c r="D78745"/>
    </row>
    <row r="78746" spans="4:4">
      <c r="D78746"/>
    </row>
    <row r="78747" spans="4:4">
      <c r="D78747"/>
    </row>
    <row r="78748" spans="4:4">
      <c r="D78748"/>
    </row>
    <row r="78749" spans="4:4">
      <c r="D78749"/>
    </row>
    <row r="78750" spans="4:4">
      <c r="D78750"/>
    </row>
    <row r="78751" spans="4:4">
      <c r="D78751"/>
    </row>
    <row r="78752" spans="4:4">
      <c r="D78752"/>
    </row>
    <row r="78753" spans="4:4">
      <c r="D78753"/>
    </row>
    <row r="78754" spans="4:4">
      <c r="D78754"/>
    </row>
    <row r="78755" spans="4:4">
      <c r="D78755"/>
    </row>
    <row r="78756" spans="4:4">
      <c r="D78756"/>
    </row>
    <row r="78757" spans="4:4">
      <c r="D78757"/>
    </row>
    <row r="78758" spans="4:4">
      <c r="D78758"/>
    </row>
    <row r="78759" spans="4:4">
      <c r="D78759"/>
    </row>
    <row r="78760" spans="4:4">
      <c r="D78760"/>
    </row>
    <row r="78761" spans="4:4">
      <c r="D78761"/>
    </row>
    <row r="78762" spans="4:4">
      <c r="D78762"/>
    </row>
    <row r="78763" spans="4:4">
      <c r="D78763"/>
    </row>
    <row r="78764" spans="4:4">
      <c r="D78764"/>
    </row>
    <row r="78765" spans="4:4">
      <c r="D78765"/>
    </row>
    <row r="78766" spans="4:4">
      <c r="D78766"/>
    </row>
    <row r="78767" spans="4:4">
      <c r="D78767"/>
    </row>
    <row r="78768" spans="4:4">
      <c r="D78768"/>
    </row>
    <row r="78769" spans="4:4">
      <c r="D78769"/>
    </row>
    <row r="78770" spans="4:4">
      <c r="D78770"/>
    </row>
    <row r="78771" spans="4:4">
      <c r="D78771"/>
    </row>
    <row r="78772" spans="4:4">
      <c r="D78772"/>
    </row>
    <row r="78773" spans="4:4">
      <c r="D78773"/>
    </row>
    <row r="78774" spans="4:4">
      <c r="D78774"/>
    </row>
    <row r="78775" spans="4:4">
      <c r="D78775"/>
    </row>
    <row r="78776" spans="4:4">
      <c r="D78776"/>
    </row>
    <row r="78777" spans="4:4">
      <c r="D78777"/>
    </row>
    <row r="78778" spans="4:4">
      <c r="D78778"/>
    </row>
    <row r="78779" spans="4:4">
      <c r="D78779"/>
    </row>
    <row r="78780" spans="4:4">
      <c r="D78780"/>
    </row>
    <row r="78781" spans="4:4">
      <c r="D78781"/>
    </row>
    <row r="78782" spans="4:4">
      <c r="D78782"/>
    </row>
    <row r="78783" spans="4:4">
      <c r="D78783"/>
    </row>
    <row r="78784" spans="4:4">
      <c r="D78784"/>
    </row>
    <row r="78785" spans="4:4">
      <c r="D78785"/>
    </row>
    <row r="78786" spans="4:4">
      <c r="D78786"/>
    </row>
    <row r="78787" spans="4:4">
      <c r="D78787"/>
    </row>
    <row r="78788" spans="4:4">
      <c r="D78788"/>
    </row>
    <row r="78789" spans="4:4">
      <c r="D78789"/>
    </row>
    <row r="78790" spans="4:4">
      <c r="D78790"/>
    </row>
    <row r="78791" spans="4:4">
      <c r="D78791"/>
    </row>
    <row r="78792" spans="4:4">
      <c r="D78792"/>
    </row>
    <row r="78793" spans="4:4">
      <c r="D78793"/>
    </row>
    <row r="78794" spans="4:4">
      <c r="D78794"/>
    </row>
    <row r="78795" spans="4:4">
      <c r="D78795"/>
    </row>
    <row r="78796" spans="4:4">
      <c r="D78796"/>
    </row>
    <row r="78797" spans="4:4">
      <c r="D78797"/>
    </row>
    <row r="78798" spans="4:4">
      <c r="D78798"/>
    </row>
    <row r="78799" spans="4:4">
      <c r="D78799"/>
    </row>
    <row r="78800" spans="4:4">
      <c r="D78800"/>
    </row>
    <row r="78801" spans="4:4">
      <c r="D78801"/>
    </row>
    <row r="78802" spans="4:4">
      <c r="D78802"/>
    </row>
    <row r="78803" spans="4:4">
      <c r="D78803"/>
    </row>
    <row r="78804" spans="4:4">
      <c r="D78804"/>
    </row>
    <row r="78805" spans="4:4">
      <c r="D78805"/>
    </row>
    <row r="78806" spans="4:4">
      <c r="D78806"/>
    </row>
    <row r="78807" spans="4:4">
      <c r="D78807"/>
    </row>
    <row r="78808" spans="4:4">
      <c r="D78808"/>
    </row>
    <row r="78809" spans="4:4">
      <c r="D78809"/>
    </row>
    <row r="78810" spans="4:4">
      <c r="D78810"/>
    </row>
    <row r="78811" spans="4:4">
      <c r="D78811"/>
    </row>
    <row r="78812" spans="4:4">
      <c r="D78812"/>
    </row>
    <row r="78813" spans="4:4">
      <c r="D78813"/>
    </row>
    <row r="78814" spans="4:4">
      <c r="D78814"/>
    </row>
    <row r="78815" spans="4:4">
      <c r="D78815"/>
    </row>
    <row r="78816" spans="4:4">
      <c r="D78816"/>
    </row>
    <row r="78817" spans="4:4">
      <c r="D78817"/>
    </row>
    <row r="78818" spans="4:4">
      <c r="D78818"/>
    </row>
    <row r="78819" spans="4:4">
      <c r="D78819"/>
    </row>
    <row r="78820" spans="4:4">
      <c r="D78820"/>
    </row>
    <row r="78821" spans="4:4">
      <c r="D78821"/>
    </row>
    <row r="78822" spans="4:4">
      <c r="D78822"/>
    </row>
    <row r="78823" spans="4:4">
      <c r="D78823"/>
    </row>
    <row r="78824" spans="4:4">
      <c r="D78824"/>
    </row>
    <row r="78825" spans="4:4">
      <c r="D78825"/>
    </row>
    <row r="78826" spans="4:4">
      <c r="D78826"/>
    </row>
    <row r="78827" spans="4:4">
      <c r="D78827"/>
    </row>
    <row r="78828" spans="4:4">
      <c r="D78828"/>
    </row>
    <row r="78829" spans="4:4">
      <c r="D78829"/>
    </row>
    <row r="78830" spans="4:4">
      <c r="D78830"/>
    </row>
    <row r="78831" spans="4:4">
      <c r="D78831"/>
    </row>
    <row r="78832" spans="4:4">
      <c r="D78832"/>
    </row>
    <row r="78833" spans="4:4">
      <c r="D78833"/>
    </row>
    <row r="78834" spans="4:4">
      <c r="D78834"/>
    </row>
    <row r="78835" spans="4:4">
      <c r="D78835"/>
    </row>
    <row r="78836" spans="4:4">
      <c r="D78836"/>
    </row>
    <row r="78837" spans="4:4">
      <c r="D78837"/>
    </row>
    <row r="78838" spans="4:4">
      <c r="D78838"/>
    </row>
    <row r="78839" spans="4:4">
      <c r="D78839"/>
    </row>
    <row r="78840" spans="4:4">
      <c r="D78840"/>
    </row>
    <row r="78841" spans="4:4">
      <c r="D78841"/>
    </row>
    <row r="78842" spans="4:4">
      <c r="D78842"/>
    </row>
    <row r="78843" spans="4:4">
      <c r="D78843"/>
    </row>
    <row r="78844" spans="4:4">
      <c r="D78844"/>
    </row>
    <row r="78845" spans="4:4">
      <c r="D78845"/>
    </row>
    <row r="78846" spans="4:4">
      <c r="D78846"/>
    </row>
    <row r="78847" spans="4:4">
      <c r="D78847"/>
    </row>
    <row r="78848" spans="4:4">
      <c r="D78848"/>
    </row>
    <row r="78849" spans="4:4">
      <c r="D78849"/>
    </row>
    <row r="78850" spans="4:4">
      <c r="D78850"/>
    </row>
    <row r="78851" spans="4:4">
      <c r="D78851"/>
    </row>
    <row r="78852" spans="4:4">
      <c r="D78852"/>
    </row>
    <row r="78853" spans="4:4">
      <c r="D78853"/>
    </row>
    <row r="78854" spans="4:4">
      <c r="D78854"/>
    </row>
    <row r="78855" spans="4:4">
      <c r="D78855"/>
    </row>
    <row r="78856" spans="4:4">
      <c r="D78856"/>
    </row>
    <row r="78857" spans="4:4">
      <c r="D78857"/>
    </row>
    <row r="78858" spans="4:4">
      <c r="D78858"/>
    </row>
    <row r="78859" spans="4:4">
      <c r="D78859"/>
    </row>
    <row r="78860" spans="4:4">
      <c r="D78860"/>
    </row>
    <row r="78861" spans="4:4">
      <c r="D78861"/>
    </row>
    <row r="78862" spans="4:4">
      <c r="D78862"/>
    </row>
    <row r="78863" spans="4:4">
      <c r="D78863"/>
    </row>
    <row r="78864" spans="4:4">
      <c r="D78864"/>
    </row>
    <row r="78865" spans="4:4">
      <c r="D78865"/>
    </row>
    <row r="78866" spans="4:4">
      <c r="D78866"/>
    </row>
    <row r="78867" spans="4:4">
      <c r="D78867"/>
    </row>
    <row r="78868" spans="4:4">
      <c r="D78868"/>
    </row>
    <row r="78869" spans="4:4">
      <c r="D78869"/>
    </row>
    <row r="78870" spans="4:4">
      <c r="D78870"/>
    </row>
    <row r="78871" spans="4:4">
      <c r="D78871"/>
    </row>
    <row r="78872" spans="4:4">
      <c r="D78872"/>
    </row>
    <row r="78873" spans="4:4">
      <c r="D78873"/>
    </row>
    <row r="78874" spans="4:4">
      <c r="D78874"/>
    </row>
    <row r="78875" spans="4:4">
      <c r="D78875"/>
    </row>
    <row r="78876" spans="4:4">
      <c r="D78876"/>
    </row>
    <row r="78877" spans="4:4">
      <c r="D78877"/>
    </row>
    <row r="78878" spans="4:4">
      <c r="D78878"/>
    </row>
    <row r="78879" spans="4:4">
      <c r="D78879"/>
    </row>
    <row r="78880" spans="4:4">
      <c r="D78880"/>
    </row>
    <row r="78881" spans="4:4">
      <c r="D78881"/>
    </row>
    <row r="78882" spans="4:4">
      <c r="D78882"/>
    </row>
    <row r="78883" spans="4:4">
      <c r="D78883"/>
    </row>
    <row r="78884" spans="4:4">
      <c r="D78884"/>
    </row>
    <row r="78885" spans="4:4">
      <c r="D78885"/>
    </row>
    <row r="78886" spans="4:4">
      <c r="D78886"/>
    </row>
    <row r="78887" spans="4:4">
      <c r="D78887"/>
    </row>
    <row r="78888" spans="4:4">
      <c r="D78888"/>
    </row>
    <row r="78889" spans="4:4">
      <c r="D78889"/>
    </row>
    <row r="78890" spans="4:4">
      <c r="D78890"/>
    </row>
    <row r="78891" spans="4:4">
      <c r="D78891"/>
    </row>
    <row r="78892" spans="4:4">
      <c r="D78892"/>
    </row>
    <row r="78893" spans="4:4">
      <c r="D78893"/>
    </row>
    <row r="78894" spans="4:4">
      <c r="D78894"/>
    </row>
    <row r="78895" spans="4:4">
      <c r="D78895"/>
    </row>
    <row r="78896" spans="4:4">
      <c r="D78896"/>
    </row>
    <row r="78897" spans="4:4">
      <c r="D78897"/>
    </row>
    <row r="78898" spans="4:4">
      <c r="D78898"/>
    </row>
    <row r="78899" spans="4:4">
      <c r="D78899"/>
    </row>
    <row r="78900" spans="4:4">
      <c r="D78900"/>
    </row>
    <row r="78901" spans="4:4">
      <c r="D78901"/>
    </row>
    <row r="78902" spans="4:4">
      <c r="D78902"/>
    </row>
    <row r="78903" spans="4:4">
      <c r="D78903"/>
    </row>
    <row r="78904" spans="4:4">
      <c r="D78904"/>
    </row>
    <row r="78905" spans="4:4">
      <c r="D78905"/>
    </row>
    <row r="78906" spans="4:4">
      <c r="D78906"/>
    </row>
    <row r="78907" spans="4:4">
      <c r="D78907"/>
    </row>
    <row r="78908" spans="4:4">
      <c r="D78908"/>
    </row>
    <row r="78909" spans="4:4">
      <c r="D78909"/>
    </row>
    <row r="78910" spans="4:4">
      <c r="D78910"/>
    </row>
    <row r="78911" spans="4:4">
      <c r="D78911"/>
    </row>
    <row r="78912" spans="4:4">
      <c r="D78912"/>
    </row>
    <row r="78913" spans="4:4">
      <c r="D78913"/>
    </row>
    <row r="78914" spans="4:4">
      <c r="D78914"/>
    </row>
    <row r="78915" spans="4:4">
      <c r="D78915"/>
    </row>
    <row r="78916" spans="4:4">
      <c r="D78916"/>
    </row>
    <row r="78917" spans="4:4">
      <c r="D78917"/>
    </row>
    <row r="78918" spans="4:4">
      <c r="D78918"/>
    </row>
    <row r="78919" spans="4:4">
      <c r="D78919"/>
    </row>
    <row r="78920" spans="4:4">
      <c r="D78920"/>
    </row>
    <row r="78921" spans="4:4">
      <c r="D78921"/>
    </row>
    <row r="78922" spans="4:4">
      <c r="D78922"/>
    </row>
    <row r="78923" spans="4:4">
      <c r="D78923"/>
    </row>
    <row r="78924" spans="4:4">
      <c r="D78924"/>
    </row>
    <row r="78925" spans="4:4">
      <c r="D78925"/>
    </row>
    <row r="78926" spans="4:4">
      <c r="D78926"/>
    </row>
    <row r="78927" spans="4:4">
      <c r="D78927"/>
    </row>
    <row r="78928" spans="4:4">
      <c r="D78928"/>
    </row>
    <row r="78929" spans="4:4">
      <c r="D78929"/>
    </row>
    <row r="78930" spans="4:4">
      <c r="D78930"/>
    </row>
    <row r="78931" spans="4:4">
      <c r="D78931"/>
    </row>
    <row r="78932" spans="4:4">
      <c r="D78932"/>
    </row>
    <row r="78933" spans="4:4">
      <c r="D78933"/>
    </row>
    <row r="78934" spans="4:4">
      <c r="D78934"/>
    </row>
    <row r="78935" spans="4:4">
      <c r="D78935"/>
    </row>
    <row r="78936" spans="4:4">
      <c r="D78936"/>
    </row>
    <row r="78937" spans="4:4">
      <c r="D78937"/>
    </row>
    <row r="78938" spans="4:4">
      <c r="D78938"/>
    </row>
    <row r="78939" spans="4:4">
      <c r="D78939"/>
    </row>
    <row r="78940" spans="4:4">
      <c r="D78940"/>
    </row>
    <row r="78941" spans="4:4">
      <c r="D78941"/>
    </row>
    <row r="78942" spans="4:4">
      <c r="D78942"/>
    </row>
    <row r="78943" spans="4:4">
      <c r="D78943"/>
    </row>
    <row r="78944" spans="4:4">
      <c r="D78944"/>
    </row>
    <row r="78945" spans="4:4">
      <c r="D78945"/>
    </row>
    <row r="78946" spans="4:4">
      <c r="D78946"/>
    </row>
    <row r="78947" spans="4:4">
      <c r="D78947"/>
    </row>
    <row r="78948" spans="4:4">
      <c r="D78948"/>
    </row>
    <row r="78949" spans="4:4">
      <c r="D78949"/>
    </row>
    <row r="78950" spans="4:4">
      <c r="D78950"/>
    </row>
    <row r="78951" spans="4:4">
      <c r="D78951"/>
    </row>
    <row r="78952" spans="4:4">
      <c r="D78952"/>
    </row>
    <row r="78953" spans="4:4">
      <c r="D78953"/>
    </row>
    <row r="78954" spans="4:4">
      <c r="D78954"/>
    </row>
    <row r="78955" spans="4:4">
      <c r="D78955"/>
    </row>
    <row r="78956" spans="4:4">
      <c r="D78956"/>
    </row>
    <row r="78957" spans="4:4">
      <c r="D78957"/>
    </row>
    <row r="78958" spans="4:4">
      <c r="D78958"/>
    </row>
    <row r="78959" spans="4:4">
      <c r="D78959"/>
    </row>
    <row r="78960" spans="4:4">
      <c r="D78960"/>
    </row>
    <row r="78961" spans="4:4">
      <c r="D78961"/>
    </row>
    <row r="78962" spans="4:4">
      <c r="D78962"/>
    </row>
    <row r="78963" spans="4:4">
      <c r="D78963"/>
    </row>
    <row r="78964" spans="4:4">
      <c r="D78964"/>
    </row>
    <row r="78965" spans="4:4">
      <c r="D78965"/>
    </row>
    <row r="78966" spans="4:4">
      <c r="D78966"/>
    </row>
    <row r="78967" spans="4:4">
      <c r="D78967"/>
    </row>
    <row r="78968" spans="4:4">
      <c r="D78968"/>
    </row>
    <row r="78969" spans="4:4">
      <c r="D78969"/>
    </row>
    <row r="78970" spans="4:4">
      <c r="D78970"/>
    </row>
    <row r="78971" spans="4:4">
      <c r="D78971"/>
    </row>
    <row r="78972" spans="4:4">
      <c r="D78972"/>
    </row>
    <row r="78973" spans="4:4">
      <c r="D78973"/>
    </row>
    <row r="78974" spans="4:4">
      <c r="D78974"/>
    </row>
    <row r="78975" spans="4:4">
      <c r="D78975"/>
    </row>
    <row r="78976" spans="4:4">
      <c r="D78976"/>
    </row>
    <row r="78977" spans="4:4">
      <c r="D78977"/>
    </row>
    <row r="78978" spans="4:4">
      <c r="D78978"/>
    </row>
    <row r="78979" spans="4:4">
      <c r="D78979"/>
    </row>
    <row r="78980" spans="4:4">
      <c r="D78980"/>
    </row>
    <row r="78981" spans="4:4">
      <c r="D78981"/>
    </row>
    <row r="78982" spans="4:4">
      <c r="D78982"/>
    </row>
    <row r="78983" spans="4:4">
      <c r="D78983"/>
    </row>
    <row r="78984" spans="4:4">
      <c r="D78984"/>
    </row>
    <row r="78985" spans="4:4">
      <c r="D78985"/>
    </row>
    <row r="78986" spans="4:4">
      <c r="D78986"/>
    </row>
    <row r="78987" spans="4:4">
      <c r="D78987"/>
    </row>
    <row r="78988" spans="4:4">
      <c r="D78988"/>
    </row>
    <row r="78989" spans="4:4">
      <c r="D78989"/>
    </row>
    <row r="78990" spans="4:4">
      <c r="D78990"/>
    </row>
    <row r="78991" spans="4:4">
      <c r="D78991"/>
    </row>
    <row r="78992" spans="4:4">
      <c r="D78992"/>
    </row>
    <row r="78993" spans="4:4">
      <c r="D78993"/>
    </row>
    <row r="78994" spans="4:4">
      <c r="D78994"/>
    </row>
    <row r="78995" spans="4:4">
      <c r="D78995"/>
    </row>
    <row r="78996" spans="4:4">
      <c r="D78996"/>
    </row>
    <row r="78997" spans="4:4">
      <c r="D78997"/>
    </row>
    <row r="78998" spans="4:4">
      <c r="D78998"/>
    </row>
    <row r="78999" spans="4:4">
      <c r="D78999"/>
    </row>
    <row r="79000" spans="4:4">
      <c r="D79000"/>
    </row>
    <row r="79001" spans="4:4">
      <c r="D79001"/>
    </row>
    <row r="79002" spans="4:4">
      <c r="D79002"/>
    </row>
    <row r="79003" spans="4:4">
      <c r="D79003"/>
    </row>
    <row r="79004" spans="4:4">
      <c r="D79004"/>
    </row>
    <row r="79005" spans="4:4">
      <c r="D79005"/>
    </row>
    <row r="79006" spans="4:4">
      <c r="D79006"/>
    </row>
    <row r="79007" spans="4:4">
      <c r="D79007"/>
    </row>
    <row r="79008" spans="4:4">
      <c r="D79008"/>
    </row>
    <row r="79009" spans="4:4">
      <c r="D79009"/>
    </row>
    <row r="79010" spans="4:4">
      <c r="D79010"/>
    </row>
    <row r="79011" spans="4:4">
      <c r="D79011"/>
    </row>
    <row r="79012" spans="4:4">
      <c r="D79012"/>
    </row>
    <row r="79013" spans="4:4">
      <c r="D79013"/>
    </row>
    <row r="79014" spans="4:4">
      <c r="D79014"/>
    </row>
    <row r="79015" spans="4:4">
      <c r="D79015"/>
    </row>
    <row r="79016" spans="4:4">
      <c r="D79016"/>
    </row>
    <row r="79017" spans="4:4">
      <c r="D79017"/>
    </row>
    <row r="79018" spans="4:4">
      <c r="D79018"/>
    </row>
    <row r="79019" spans="4:4">
      <c r="D79019"/>
    </row>
    <row r="79020" spans="4:4">
      <c r="D79020"/>
    </row>
    <row r="79021" spans="4:4">
      <c r="D79021"/>
    </row>
    <row r="79022" spans="4:4">
      <c r="D79022"/>
    </row>
    <row r="79023" spans="4:4">
      <c r="D79023"/>
    </row>
    <row r="79024" spans="4:4">
      <c r="D79024"/>
    </row>
    <row r="79025" spans="4:4">
      <c r="D79025"/>
    </row>
    <row r="79026" spans="4:4">
      <c r="D79026"/>
    </row>
    <row r="79027" spans="4:4">
      <c r="D79027"/>
    </row>
    <row r="79028" spans="4:4">
      <c r="D79028"/>
    </row>
    <row r="79029" spans="4:4">
      <c r="D79029"/>
    </row>
    <row r="79030" spans="4:4">
      <c r="D79030"/>
    </row>
    <row r="79031" spans="4:4">
      <c r="D79031"/>
    </row>
    <row r="79032" spans="4:4">
      <c r="D79032"/>
    </row>
    <row r="79033" spans="4:4">
      <c r="D79033"/>
    </row>
    <row r="79034" spans="4:4">
      <c r="D79034"/>
    </row>
    <row r="79035" spans="4:4">
      <c r="D79035"/>
    </row>
    <row r="79036" spans="4:4">
      <c r="D79036"/>
    </row>
    <row r="79037" spans="4:4">
      <c r="D79037"/>
    </row>
    <row r="79038" spans="4:4">
      <c r="D79038"/>
    </row>
    <row r="79039" spans="4:4">
      <c r="D79039"/>
    </row>
    <row r="79040" spans="4:4">
      <c r="D79040"/>
    </row>
    <row r="79041" spans="4:4">
      <c r="D79041"/>
    </row>
    <row r="79042" spans="4:4">
      <c r="D79042"/>
    </row>
    <row r="79043" spans="4:4">
      <c r="D79043"/>
    </row>
    <row r="79044" spans="4:4">
      <c r="D79044"/>
    </row>
    <row r="79045" spans="4:4">
      <c r="D79045"/>
    </row>
    <row r="79046" spans="4:4">
      <c r="D79046"/>
    </row>
    <row r="79047" spans="4:4">
      <c r="D79047"/>
    </row>
    <row r="79048" spans="4:4">
      <c r="D79048"/>
    </row>
    <row r="79049" spans="4:4">
      <c r="D79049"/>
    </row>
    <row r="79050" spans="4:4">
      <c r="D79050"/>
    </row>
    <row r="79051" spans="4:4">
      <c r="D79051"/>
    </row>
    <row r="79052" spans="4:4">
      <c r="D79052"/>
    </row>
    <row r="79053" spans="4:4">
      <c r="D79053"/>
    </row>
    <row r="79054" spans="4:4">
      <c r="D79054"/>
    </row>
    <row r="79055" spans="4:4">
      <c r="D79055"/>
    </row>
    <row r="79056" spans="4:4">
      <c r="D79056"/>
    </row>
    <row r="79057" spans="4:4">
      <c r="D79057"/>
    </row>
    <row r="79058" spans="4:4">
      <c r="D79058"/>
    </row>
    <row r="79059" spans="4:4">
      <c r="D79059"/>
    </row>
    <row r="79060" spans="4:4">
      <c r="D79060"/>
    </row>
    <row r="79061" spans="4:4">
      <c r="D79061"/>
    </row>
    <row r="79062" spans="4:4">
      <c r="D79062"/>
    </row>
    <row r="79063" spans="4:4">
      <c r="D79063"/>
    </row>
    <row r="79064" spans="4:4">
      <c r="D79064"/>
    </row>
    <row r="79065" spans="4:4">
      <c r="D79065"/>
    </row>
    <row r="79066" spans="4:4">
      <c r="D79066"/>
    </row>
    <row r="79067" spans="4:4">
      <c r="D79067"/>
    </row>
    <row r="79068" spans="4:4">
      <c r="D79068"/>
    </row>
    <row r="79069" spans="4:4">
      <c r="D79069"/>
    </row>
    <row r="79070" spans="4:4">
      <c r="D79070"/>
    </row>
    <row r="79071" spans="4:4">
      <c r="D79071"/>
    </row>
    <row r="79072" spans="4:4">
      <c r="D79072"/>
    </row>
    <row r="79073" spans="4:4">
      <c r="D79073"/>
    </row>
    <row r="79074" spans="4:4">
      <c r="D79074"/>
    </row>
    <row r="79075" spans="4:4">
      <c r="D79075"/>
    </row>
    <row r="79076" spans="4:4">
      <c r="D79076"/>
    </row>
    <row r="79077" spans="4:4">
      <c r="D79077"/>
    </row>
    <row r="79078" spans="4:4">
      <c r="D79078"/>
    </row>
    <row r="79079" spans="4:4">
      <c r="D79079"/>
    </row>
    <row r="79080" spans="4:4">
      <c r="D79080"/>
    </row>
    <row r="79081" spans="4:4">
      <c r="D79081"/>
    </row>
    <row r="79082" spans="4:4">
      <c r="D79082"/>
    </row>
    <row r="79083" spans="4:4">
      <c r="D79083"/>
    </row>
    <row r="79084" spans="4:4">
      <c r="D79084"/>
    </row>
    <row r="79085" spans="4:4">
      <c r="D79085"/>
    </row>
    <row r="79086" spans="4:4">
      <c r="D79086"/>
    </row>
    <row r="79087" spans="4:4">
      <c r="D79087"/>
    </row>
    <row r="79088" spans="4:4">
      <c r="D79088"/>
    </row>
    <row r="79089" spans="4:4">
      <c r="D79089"/>
    </row>
    <row r="79090" spans="4:4">
      <c r="D79090"/>
    </row>
    <row r="79091" spans="4:4">
      <c r="D79091"/>
    </row>
    <row r="79092" spans="4:4">
      <c r="D79092"/>
    </row>
    <row r="79093" spans="4:4">
      <c r="D79093"/>
    </row>
    <row r="79094" spans="4:4">
      <c r="D79094"/>
    </row>
    <row r="79095" spans="4:4">
      <c r="D79095"/>
    </row>
    <row r="79096" spans="4:4">
      <c r="D79096"/>
    </row>
    <row r="79097" spans="4:4">
      <c r="D79097"/>
    </row>
    <row r="79098" spans="4:4">
      <c r="D79098"/>
    </row>
    <row r="79099" spans="4:4">
      <c r="D79099"/>
    </row>
    <row r="79100" spans="4:4">
      <c r="D79100"/>
    </row>
    <row r="79101" spans="4:4">
      <c r="D79101"/>
    </row>
    <row r="79102" spans="4:4">
      <c r="D79102"/>
    </row>
    <row r="79103" spans="4:4">
      <c r="D79103"/>
    </row>
    <row r="79104" spans="4:4">
      <c r="D79104"/>
    </row>
    <row r="79105" spans="4:4">
      <c r="D79105"/>
    </row>
    <row r="79106" spans="4:4">
      <c r="D79106"/>
    </row>
    <row r="79107" spans="4:4">
      <c r="D79107"/>
    </row>
    <row r="79108" spans="4:4">
      <c r="D79108"/>
    </row>
    <row r="79109" spans="4:4">
      <c r="D79109"/>
    </row>
    <row r="79110" spans="4:4">
      <c r="D79110"/>
    </row>
    <row r="79111" spans="4:4">
      <c r="D79111"/>
    </row>
    <row r="79112" spans="4:4">
      <c r="D79112"/>
    </row>
    <row r="79113" spans="4:4">
      <c r="D79113"/>
    </row>
    <row r="79114" spans="4:4">
      <c r="D79114"/>
    </row>
    <row r="79115" spans="4:4">
      <c r="D79115"/>
    </row>
    <row r="79116" spans="4:4">
      <c r="D79116"/>
    </row>
    <row r="79117" spans="4:4">
      <c r="D79117"/>
    </row>
    <row r="79118" spans="4:4">
      <c r="D79118"/>
    </row>
    <row r="79119" spans="4:4">
      <c r="D79119"/>
    </row>
    <row r="79120" spans="4:4">
      <c r="D79120"/>
    </row>
    <row r="79121" spans="4:4">
      <c r="D79121"/>
    </row>
    <row r="79122" spans="4:4">
      <c r="D79122"/>
    </row>
    <row r="79123" spans="4:4">
      <c r="D79123"/>
    </row>
    <row r="79124" spans="4:4">
      <c r="D79124"/>
    </row>
    <row r="79125" spans="4:4">
      <c r="D79125"/>
    </row>
    <row r="79126" spans="4:4">
      <c r="D79126"/>
    </row>
    <row r="79127" spans="4:4">
      <c r="D79127"/>
    </row>
    <row r="79128" spans="4:4">
      <c r="D79128"/>
    </row>
    <row r="79129" spans="4:4">
      <c r="D79129"/>
    </row>
    <row r="79130" spans="4:4">
      <c r="D79130"/>
    </row>
    <row r="79131" spans="4:4">
      <c r="D79131"/>
    </row>
    <row r="79132" spans="4:4">
      <c r="D79132"/>
    </row>
    <row r="79133" spans="4:4">
      <c r="D79133"/>
    </row>
    <row r="79134" spans="4:4">
      <c r="D79134"/>
    </row>
    <row r="79135" spans="4:4">
      <c r="D79135"/>
    </row>
    <row r="79136" spans="4:4">
      <c r="D79136"/>
    </row>
    <row r="79137" spans="4:4">
      <c r="D79137"/>
    </row>
    <row r="79138" spans="4:4">
      <c r="D79138"/>
    </row>
    <row r="79139" spans="4:4">
      <c r="D79139"/>
    </row>
    <row r="79140" spans="4:4">
      <c r="D79140"/>
    </row>
    <row r="79141" spans="4:4">
      <c r="D79141"/>
    </row>
    <row r="79142" spans="4:4">
      <c r="D79142"/>
    </row>
    <row r="79143" spans="4:4">
      <c r="D79143"/>
    </row>
    <row r="79144" spans="4:4">
      <c r="D79144"/>
    </row>
    <row r="79145" spans="4:4">
      <c r="D79145"/>
    </row>
    <row r="79146" spans="4:4">
      <c r="D79146"/>
    </row>
    <row r="79147" spans="4:4">
      <c r="D79147"/>
    </row>
    <row r="79148" spans="4:4">
      <c r="D79148"/>
    </row>
    <row r="79149" spans="4:4">
      <c r="D79149"/>
    </row>
    <row r="79150" spans="4:4">
      <c r="D79150"/>
    </row>
    <row r="79151" spans="4:4">
      <c r="D79151"/>
    </row>
    <row r="79152" spans="4:4">
      <c r="D79152"/>
    </row>
    <row r="79153" spans="4:4">
      <c r="D79153"/>
    </row>
    <row r="79154" spans="4:4">
      <c r="D79154"/>
    </row>
    <row r="79155" spans="4:4">
      <c r="D79155"/>
    </row>
    <row r="79156" spans="4:4">
      <c r="D79156"/>
    </row>
    <row r="79157" spans="4:4">
      <c r="D79157"/>
    </row>
    <row r="79158" spans="4:4">
      <c r="D79158"/>
    </row>
    <row r="79159" spans="4:4">
      <c r="D79159"/>
    </row>
    <row r="79160" spans="4:4">
      <c r="D79160"/>
    </row>
    <row r="79161" spans="4:4">
      <c r="D79161"/>
    </row>
    <row r="79162" spans="4:4">
      <c r="D79162"/>
    </row>
    <row r="79163" spans="4:4">
      <c r="D79163"/>
    </row>
    <row r="79164" spans="4:4">
      <c r="D79164"/>
    </row>
    <row r="79165" spans="4:4">
      <c r="D79165"/>
    </row>
    <row r="79166" spans="4:4">
      <c r="D79166"/>
    </row>
    <row r="79167" spans="4:4">
      <c r="D79167"/>
    </row>
    <row r="79168" spans="4:4">
      <c r="D79168"/>
    </row>
    <row r="79169" spans="4:4">
      <c r="D79169"/>
    </row>
    <row r="79170" spans="4:4">
      <c r="D79170"/>
    </row>
    <row r="79171" spans="4:4">
      <c r="D79171"/>
    </row>
    <row r="79172" spans="4:4">
      <c r="D79172"/>
    </row>
    <row r="79173" spans="4:4">
      <c r="D79173"/>
    </row>
    <row r="79174" spans="4:4">
      <c r="D79174"/>
    </row>
    <row r="79175" spans="4:4">
      <c r="D79175"/>
    </row>
    <row r="79176" spans="4:4">
      <c r="D79176"/>
    </row>
    <row r="79177" spans="4:4">
      <c r="D79177"/>
    </row>
    <row r="79178" spans="4:4">
      <c r="D79178"/>
    </row>
    <row r="79179" spans="4:4">
      <c r="D79179"/>
    </row>
    <row r="79180" spans="4:4">
      <c r="D79180"/>
    </row>
    <row r="79181" spans="4:4">
      <c r="D79181"/>
    </row>
    <row r="79182" spans="4:4">
      <c r="D79182"/>
    </row>
    <row r="79183" spans="4:4">
      <c r="D79183"/>
    </row>
    <row r="79184" spans="4:4">
      <c r="D79184"/>
    </row>
    <row r="79185" spans="4:4">
      <c r="D79185"/>
    </row>
    <row r="79186" spans="4:4">
      <c r="D79186"/>
    </row>
    <row r="79187" spans="4:4">
      <c r="D79187"/>
    </row>
    <row r="79188" spans="4:4">
      <c r="D79188"/>
    </row>
    <row r="79189" spans="4:4">
      <c r="D79189"/>
    </row>
    <row r="79190" spans="4:4">
      <c r="D79190"/>
    </row>
    <row r="79191" spans="4:4">
      <c r="D79191"/>
    </row>
    <row r="79192" spans="4:4">
      <c r="D79192"/>
    </row>
    <row r="79193" spans="4:4">
      <c r="D79193"/>
    </row>
    <row r="79194" spans="4:4">
      <c r="D79194"/>
    </row>
    <row r="79195" spans="4:4">
      <c r="D79195"/>
    </row>
    <row r="79196" spans="4:4">
      <c r="D79196"/>
    </row>
    <row r="79197" spans="4:4">
      <c r="D79197"/>
    </row>
    <row r="79198" spans="4:4">
      <c r="D79198"/>
    </row>
    <row r="79199" spans="4:4">
      <c r="D79199"/>
    </row>
    <row r="79200" spans="4:4">
      <c r="D79200"/>
    </row>
    <row r="79201" spans="4:4">
      <c r="D79201"/>
    </row>
    <row r="79202" spans="4:4">
      <c r="D79202"/>
    </row>
    <row r="79203" spans="4:4">
      <c r="D79203"/>
    </row>
    <row r="79204" spans="4:4">
      <c r="D79204"/>
    </row>
    <row r="79205" spans="4:4">
      <c r="D79205"/>
    </row>
    <row r="79206" spans="4:4">
      <c r="D79206"/>
    </row>
    <row r="79207" spans="4:4">
      <c r="D79207"/>
    </row>
    <row r="79208" spans="4:4">
      <c r="D79208"/>
    </row>
    <row r="79209" spans="4:4">
      <c r="D79209"/>
    </row>
    <row r="79210" spans="4:4">
      <c r="D79210"/>
    </row>
    <row r="79211" spans="4:4">
      <c r="D79211"/>
    </row>
    <row r="79212" spans="4:4">
      <c r="D79212"/>
    </row>
    <row r="79213" spans="4:4">
      <c r="D79213"/>
    </row>
    <row r="79214" spans="4:4">
      <c r="D79214"/>
    </row>
    <row r="79215" spans="4:4">
      <c r="D79215"/>
    </row>
    <row r="79216" spans="4:4">
      <c r="D79216"/>
    </row>
    <row r="79217" spans="4:4">
      <c r="D79217"/>
    </row>
    <row r="79218" spans="4:4">
      <c r="D79218"/>
    </row>
    <row r="79219" spans="4:4">
      <c r="D79219"/>
    </row>
    <row r="79220" spans="4:4">
      <c r="D79220"/>
    </row>
    <row r="79221" spans="4:4">
      <c r="D79221"/>
    </row>
    <row r="79222" spans="4:4">
      <c r="D79222"/>
    </row>
    <row r="79223" spans="4:4">
      <c r="D79223"/>
    </row>
    <row r="79224" spans="4:4">
      <c r="D79224"/>
    </row>
    <row r="79225" spans="4:4">
      <c r="D79225"/>
    </row>
    <row r="79226" spans="4:4">
      <c r="D79226"/>
    </row>
    <row r="79227" spans="4:4">
      <c r="D79227"/>
    </row>
    <row r="79228" spans="4:4">
      <c r="D79228"/>
    </row>
    <row r="79229" spans="4:4">
      <c r="D79229"/>
    </row>
    <row r="79230" spans="4:4">
      <c r="D79230"/>
    </row>
    <row r="79231" spans="4:4">
      <c r="D79231"/>
    </row>
    <row r="79232" spans="4:4">
      <c r="D79232"/>
    </row>
    <row r="79233" spans="4:4">
      <c r="D79233"/>
    </row>
    <row r="79234" spans="4:4">
      <c r="D79234"/>
    </row>
    <row r="79235" spans="4:4">
      <c r="D79235"/>
    </row>
    <row r="79236" spans="4:4">
      <c r="D79236"/>
    </row>
    <row r="79237" spans="4:4">
      <c r="D79237"/>
    </row>
    <row r="79238" spans="4:4">
      <c r="D79238"/>
    </row>
    <row r="79239" spans="4:4">
      <c r="D79239"/>
    </row>
    <row r="79240" spans="4:4">
      <c r="D79240"/>
    </row>
    <row r="79241" spans="4:4">
      <c r="D79241"/>
    </row>
    <row r="79242" spans="4:4">
      <c r="D79242"/>
    </row>
    <row r="79243" spans="4:4">
      <c r="D79243"/>
    </row>
    <row r="79244" spans="4:4">
      <c r="D79244"/>
    </row>
    <row r="79245" spans="4:4">
      <c r="D79245"/>
    </row>
    <row r="79246" spans="4:4">
      <c r="D79246"/>
    </row>
    <row r="79247" spans="4:4">
      <c r="D79247"/>
    </row>
    <row r="79248" spans="4:4">
      <c r="D79248"/>
    </row>
    <row r="79249" spans="4:4">
      <c r="D79249"/>
    </row>
    <row r="79250" spans="4:4">
      <c r="D79250"/>
    </row>
    <row r="79251" spans="4:4">
      <c r="D79251"/>
    </row>
    <row r="79252" spans="4:4">
      <c r="D79252"/>
    </row>
    <row r="79253" spans="4:4">
      <c r="D79253"/>
    </row>
    <row r="79254" spans="4:4">
      <c r="D79254"/>
    </row>
    <row r="79255" spans="4:4">
      <c r="D79255"/>
    </row>
    <row r="79256" spans="4:4">
      <c r="D79256"/>
    </row>
    <row r="79257" spans="4:4">
      <c r="D79257"/>
    </row>
    <row r="79258" spans="4:4">
      <c r="D79258"/>
    </row>
    <row r="79259" spans="4:4">
      <c r="D79259"/>
    </row>
    <row r="79260" spans="4:4">
      <c r="D79260"/>
    </row>
    <row r="79261" spans="4:4">
      <c r="D79261"/>
    </row>
    <row r="79262" spans="4:4">
      <c r="D79262"/>
    </row>
    <row r="79263" spans="4:4">
      <c r="D79263"/>
    </row>
    <row r="79264" spans="4:4">
      <c r="D79264"/>
    </row>
    <row r="79265" spans="4:4">
      <c r="D79265"/>
    </row>
    <row r="79266" spans="4:4">
      <c r="D79266"/>
    </row>
    <row r="79267" spans="4:4">
      <c r="D79267"/>
    </row>
    <row r="79268" spans="4:4">
      <c r="D79268"/>
    </row>
    <row r="79269" spans="4:4">
      <c r="D79269"/>
    </row>
    <row r="79270" spans="4:4">
      <c r="D79270"/>
    </row>
    <row r="79271" spans="4:4">
      <c r="D79271"/>
    </row>
    <row r="79272" spans="4:4">
      <c r="D79272"/>
    </row>
    <row r="79273" spans="4:4">
      <c r="D79273"/>
    </row>
    <row r="79274" spans="4:4">
      <c r="D79274"/>
    </row>
    <row r="79275" spans="4:4">
      <c r="D79275"/>
    </row>
    <row r="79276" spans="4:4">
      <c r="D79276"/>
    </row>
    <row r="79277" spans="4:4">
      <c r="D79277"/>
    </row>
    <row r="79278" spans="4:4">
      <c r="D79278"/>
    </row>
    <row r="79279" spans="4:4">
      <c r="D79279"/>
    </row>
    <row r="79280" spans="4:4">
      <c r="D79280"/>
    </row>
    <row r="79281" spans="4:4">
      <c r="D79281"/>
    </row>
    <row r="79282" spans="4:4">
      <c r="D79282"/>
    </row>
    <row r="79283" spans="4:4">
      <c r="D79283"/>
    </row>
    <row r="79284" spans="4:4">
      <c r="D79284"/>
    </row>
    <row r="79285" spans="4:4">
      <c r="D79285"/>
    </row>
    <row r="79286" spans="4:4">
      <c r="D79286"/>
    </row>
    <row r="79287" spans="4:4">
      <c r="D79287"/>
    </row>
    <row r="79288" spans="4:4">
      <c r="D79288"/>
    </row>
    <row r="79289" spans="4:4">
      <c r="D79289"/>
    </row>
    <row r="79290" spans="4:4">
      <c r="D79290"/>
    </row>
    <row r="79291" spans="4:4">
      <c r="D79291"/>
    </row>
    <row r="79292" spans="4:4">
      <c r="D79292"/>
    </row>
    <row r="79293" spans="4:4">
      <c r="D79293"/>
    </row>
    <row r="79294" spans="4:4">
      <c r="D79294"/>
    </row>
    <row r="79295" spans="4:4">
      <c r="D79295"/>
    </row>
    <row r="79296" spans="4:4">
      <c r="D79296"/>
    </row>
    <row r="79297" spans="4:4">
      <c r="D79297"/>
    </row>
    <row r="79298" spans="4:4">
      <c r="D79298"/>
    </row>
    <row r="79299" spans="4:4">
      <c r="D79299"/>
    </row>
    <row r="79300" spans="4:4">
      <c r="D79300"/>
    </row>
    <row r="79301" spans="4:4">
      <c r="D79301"/>
    </row>
    <row r="79302" spans="4:4">
      <c r="D79302"/>
    </row>
    <row r="79303" spans="4:4">
      <c r="D79303"/>
    </row>
    <row r="79304" spans="4:4">
      <c r="D79304"/>
    </row>
    <row r="79305" spans="4:4">
      <c r="D79305"/>
    </row>
    <row r="79306" spans="4:4">
      <c r="D79306"/>
    </row>
    <row r="79307" spans="4:4">
      <c r="D79307"/>
    </row>
    <row r="79308" spans="4:4">
      <c r="D79308"/>
    </row>
    <row r="79309" spans="4:4">
      <c r="D79309"/>
    </row>
    <row r="79310" spans="4:4">
      <c r="D79310"/>
    </row>
    <row r="79311" spans="4:4">
      <c r="D79311"/>
    </row>
    <row r="79312" spans="4:4">
      <c r="D79312"/>
    </row>
    <row r="79313" spans="4:4">
      <c r="D79313"/>
    </row>
    <row r="79314" spans="4:4">
      <c r="D79314"/>
    </row>
    <row r="79315" spans="4:4">
      <c r="D79315"/>
    </row>
    <row r="79316" spans="4:4">
      <c r="D79316"/>
    </row>
    <row r="79317" spans="4:4">
      <c r="D79317"/>
    </row>
    <row r="79318" spans="4:4">
      <c r="D79318"/>
    </row>
    <row r="79319" spans="4:4">
      <c r="D79319"/>
    </row>
    <row r="79320" spans="4:4">
      <c r="D79320"/>
    </row>
    <row r="79321" spans="4:4">
      <c r="D79321"/>
    </row>
    <row r="79322" spans="4:4">
      <c r="D79322"/>
    </row>
    <row r="79323" spans="4:4">
      <c r="D79323"/>
    </row>
    <row r="79324" spans="4:4">
      <c r="D79324"/>
    </row>
    <row r="79325" spans="4:4">
      <c r="D79325"/>
    </row>
    <row r="79326" spans="4:4">
      <c r="D79326"/>
    </row>
    <row r="79327" spans="4:4">
      <c r="D79327"/>
    </row>
    <row r="79328" spans="4:4">
      <c r="D79328"/>
    </row>
    <row r="79329" spans="4:4">
      <c r="D79329"/>
    </row>
    <row r="79330" spans="4:4">
      <c r="D79330"/>
    </row>
    <row r="79331" spans="4:4">
      <c r="D79331"/>
    </row>
    <row r="79332" spans="4:4">
      <c r="D79332"/>
    </row>
    <row r="79333" spans="4:4">
      <c r="D79333"/>
    </row>
    <row r="79334" spans="4:4">
      <c r="D79334"/>
    </row>
    <row r="79335" spans="4:4">
      <c r="D79335"/>
    </row>
    <row r="79336" spans="4:4">
      <c r="D79336"/>
    </row>
    <row r="79337" spans="4:4">
      <c r="D79337"/>
    </row>
    <row r="79338" spans="4:4">
      <c r="D79338"/>
    </row>
    <row r="79339" spans="4:4">
      <c r="D79339"/>
    </row>
    <row r="79340" spans="4:4">
      <c r="D79340"/>
    </row>
    <row r="79341" spans="4:4">
      <c r="D79341"/>
    </row>
    <row r="79342" spans="4:4">
      <c r="D79342"/>
    </row>
    <row r="79343" spans="4:4">
      <c r="D79343"/>
    </row>
    <row r="79344" spans="4:4">
      <c r="D79344"/>
    </row>
    <row r="79345" spans="4:4">
      <c r="D79345"/>
    </row>
    <row r="79346" spans="4:4">
      <c r="D79346"/>
    </row>
    <row r="79347" spans="4:4">
      <c r="D79347"/>
    </row>
    <row r="79348" spans="4:4">
      <c r="D79348"/>
    </row>
    <row r="79349" spans="4:4">
      <c r="D79349"/>
    </row>
    <row r="79350" spans="4:4">
      <c r="D79350"/>
    </row>
    <row r="79351" spans="4:4">
      <c r="D79351"/>
    </row>
    <row r="79352" spans="4:4">
      <c r="D79352"/>
    </row>
    <row r="79353" spans="4:4">
      <c r="D79353"/>
    </row>
    <row r="79354" spans="4:4">
      <c r="D79354"/>
    </row>
    <row r="79355" spans="4:4">
      <c r="D79355"/>
    </row>
    <row r="79356" spans="4:4">
      <c r="D79356"/>
    </row>
    <row r="79357" spans="4:4">
      <c r="D79357"/>
    </row>
    <row r="79358" spans="4:4">
      <c r="D79358"/>
    </row>
    <row r="79359" spans="4:4">
      <c r="D79359"/>
    </row>
    <row r="79360" spans="4:4">
      <c r="D79360"/>
    </row>
    <row r="79361" spans="4:4">
      <c r="D79361"/>
    </row>
    <row r="79362" spans="4:4">
      <c r="D79362"/>
    </row>
    <row r="79363" spans="4:4">
      <c r="D79363"/>
    </row>
    <row r="79364" spans="4:4">
      <c r="D79364"/>
    </row>
    <row r="79365" spans="4:4">
      <c r="D79365"/>
    </row>
    <row r="79366" spans="4:4">
      <c r="D79366"/>
    </row>
    <row r="79367" spans="4:4">
      <c r="D79367"/>
    </row>
    <row r="79368" spans="4:4">
      <c r="D79368"/>
    </row>
    <row r="79369" spans="4:4">
      <c r="D79369"/>
    </row>
    <row r="79370" spans="4:4">
      <c r="D79370"/>
    </row>
    <row r="79371" spans="4:4">
      <c r="D79371"/>
    </row>
    <row r="79372" spans="4:4">
      <c r="D79372"/>
    </row>
    <row r="79373" spans="4:4">
      <c r="D79373"/>
    </row>
    <row r="79374" spans="4:4">
      <c r="D79374"/>
    </row>
    <row r="79375" spans="4:4">
      <c r="D79375"/>
    </row>
    <row r="79376" spans="4:4">
      <c r="D79376"/>
    </row>
    <row r="79377" spans="4:4">
      <c r="D79377"/>
    </row>
    <row r="79378" spans="4:4">
      <c r="D79378"/>
    </row>
    <row r="79379" spans="4:4">
      <c r="D79379"/>
    </row>
    <row r="79380" spans="4:4">
      <c r="D79380"/>
    </row>
    <row r="79381" spans="4:4">
      <c r="D79381"/>
    </row>
    <row r="79382" spans="4:4">
      <c r="D79382"/>
    </row>
    <row r="79383" spans="4:4">
      <c r="D79383"/>
    </row>
    <row r="79384" spans="4:4">
      <c r="D79384"/>
    </row>
    <row r="79385" spans="4:4">
      <c r="D79385"/>
    </row>
    <row r="79386" spans="4:4">
      <c r="D79386"/>
    </row>
    <row r="79387" spans="4:4">
      <c r="D79387"/>
    </row>
    <row r="79388" spans="4:4">
      <c r="D79388"/>
    </row>
    <row r="79389" spans="4:4">
      <c r="D79389"/>
    </row>
    <row r="79390" spans="4:4">
      <c r="D79390"/>
    </row>
    <row r="79391" spans="4:4">
      <c r="D79391"/>
    </row>
    <row r="79392" spans="4:4">
      <c r="D79392"/>
    </row>
    <row r="79393" spans="4:4">
      <c r="D79393"/>
    </row>
    <row r="79394" spans="4:4">
      <c r="D79394"/>
    </row>
    <row r="79395" spans="4:4">
      <c r="D79395"/>
    </row>
    <row r="79396" spans="4:4">
      <c r="D79396"/>
    </row>
    <row r="79397" spans="4:4">
      <c r="D79397"/>
    </row>
    <row r="79398" spans="4:4">
      <c r="D79398"/>
    </row>
    <row r="79399" spans="4:4">
      <c r="D79399"/>
    </row>
    <row r="79400" spans="4:4">
      <c r="D79400"/>
    </row>
    <row r="79401" spans="4:4">
      <c r="D79401"/>
    </row>
    <row r="79402" spans="4:4">
      <c r="D79402"/>
    </row>
    <row r="79403" spans="4:4">
      <c r="D79403"/>
    </row>
    <row r="79404" spans="4:4">
      <c r="D79404"/>
    </row>
    <row r="79405" spans="4:4">
      <c r="D79405"/>
    </row>
    <row r="79406" spans="4:4">
      <c r="D79406"/>
    </row>
    <row r="79407" spans="4:4">
      <c r="D79407"/>
    </row>
    <row r="79408" spans="4:4">
      <c r="D79408"/>
    </row>
    <row r="79409" spans="4:4">
      <c r="D79409"/>
    </row>
    <row r="79410" spans="4:4">
      <c r="D79410"/>
    </row>
    <row r="79411" spans="4:4">
      <c r="D79411"/>
    </row>
    <row r="79412" spans="4:4">
      <c r="D79412"/>
    </row>
    <row r="79413" spans="4:4">
      <c r="D79413"/>
    </row>
    <row r="79414" spans="4:4">
      <c r="D79414"/>
    </row>
    <row r="79415" spans="4:4">
      <c r="D79415"/>
    </row>
    <row r="79416" spans="4:4">
      <c r="D79416"/>
    </row>
    <row r="79417" spans="4:4">
      <c r="D79417"/>
    </row>
    <row r="79418" spans="4:4">
      <c r="D79418"/>
    </row>
    <row r="79419" spans="4:4">
      <c r="D79419"/>
    </row>
    <row r="79420" spans="4:4">
      <c r="D79420"/>
    </row>
    <row r="79421" spans="4:4">
      <c r="D79421"/>
    </row>
    <row r="79422" spans="4:4">
      <c r="D79422"/>
    </row>
    <row r="79423" spans="4:4">
      <c r="D79423"/>
    </row>
    <row r="79424" spans="4:4">
      <c r="D79424"/>
    </row>
    <row r="79425" spans="4:4">
      <c r="D79425"/>
    </row>
    <row r="79426" spans="4:4">
      <c r="D79426"/>
    </row>
    <row r="79427" spans="4:4">
      <c r="D79427"/>
    </row>
    <row r="79428" spans="4:4">
      <c r="D79428"/>
    </row>
    <row r="79429" spans="4:4">
      <c r="D79429"/>
    </row>
    <row r="79430" spans="4:4">
      <c r="D79430"/>
    </row>
    <row r="79431" spans="4:4">
      <c r="D79431"/>
    </row>
    <row r="79432" spans="4:4">
      <c r="D79432"/>
    </row>
    <row r="79433" spans="4:4">
      <c r="D79433"/>
    </row>
    <row r="79434" spans="4:4">
      <c r="D79434"/>
    </row>
    <row r="79435" spans="4:4">
      <c r="D79435"/>
    </row>
    <row r="79436" spans="4:4">
      <c r="D79436"/>
    </row>
    <row r="79437" spans="4:4">
      <c r="D79437"/>
    </row>
    <row r="79438" spans="4:4">
      <c r="D79438"/>
    </row>
    <row r="79439" spans="4:4">
      <c r="D79439"/>
    </row>
    <row r="79440" spans="4:4">
      <c r="D79440"/>
    </row>
    <row r="79441" spans="4:4">
      <c r="D79441"/>
    </row>
    <row r="79442" spans="4:4">
      <c r="D79442"/>
    </row>
    <row r="79443" spans="4:4">
      <c r="D79443"/>
    </row>
    <row r="79444" spans="4:4">
      <c r="D79444"/>
    </row>
    <row r="79445" spans="4:4">
      <c r="D79445"/>
    </row>
    <row r="79446" spans="4:4">
      <c r="D79446"/>
    </row>
    <row r="79447" spans="4:4">
      <c r="D79447"/>
    </row>
    <row r="79448" spans="4:4">
      <c r="D79448"/>
    </row>
    <row r="79449" spans="4:4">
      <c r="D79449"/>
    </row>
    <row r="79450" spans="4:4">
      <c r="D79450"/>
    </row>
    <row r="79451" spans="4:4">
      <c r="D79451"/>
    </row>
    <row r="79452" spans="4:4">
      <c r="D79452"/>
    </row>
    <row r="79453" spans="4:4">
      <c r="D79453"/>
    </row>
    <row r="79454" spans="4:4">
      <c r="D79454"/>
    </row>
    <row r="79455" spans="4:4">
      <c r="D79455"/>
    </row>
    <row r="79456" spans="4:4">
      <c r="D79456"/>
    </row>
    <row r="79457" spans="4:4">
      <c r="D79457"/>
    </row>
    <row r="79458" spans="4:4">
      <c r="D79458"/>
    </row>
    <row r="79459" spans="4:4">
      <c r="D79459"/>
    </row>
    <row r="79460" spans="4:4">
      <c r="D79460"/>
    </row>
    <row r="79461" spans="4:4">
      <c r="D79461"/>
    </row>
    <row r="79462" spans="4:4">
      <c r="D79462"/>
    </row>
    <row r="79463" spans="4:4">
      <c r="D79463"/>
    </row>
    <row r="79464" spans="4:4">
      <c r="D79464"/>
    </row>
    <row r="79465" spans="4:4">
      <c r="D79465"/>
    </row>
    <row r="79466" spans="4:4">
      <c r="D79466"/>
    </row>
    <row r="79467" spans="4:4">
      <c r="D79467"/>
    </row>
    <row r="79468" spans="4:4">
      <c r="D79468"/>
    </row>
    <row r="79469" spans="4:4">
      <c r="D79469"/>
    </row>
    <row r="79470" spans="4:4">
      <c r="D79470"/>
    </row>
    <row r="79471" spans="4:4">
      <c r="D79471"/>
    </row>
    <row r="79472" spans="4:4">
      <c r="D79472"/>
    </row>
    <row r="79473" spans="4:4">
      <c r="D79473"/>
    </row>
    <row r="79474" spans="4:4">
      <c r="D79474"/>
    </row>
    <row r="79475" spans="4:4">
      <c r="D79475"/>
    </row>
    <row r="79476" spans="4:4">
      <c r="D79476"/>
    </row>
    <row r="79477" spans="4:4">
      <c r="D79477"/>
    </row>
    <row r="79478" spans="4:4">
      <c r="D79478"/>
    </row>
    <row r="79479" spans="4:4">
      <c r="D79479"/>
    </row>
    <row r="79480" spans="4:4">
      <c r="D79480"/>
    </row>
    <row r="79481" spans="4:4">
      <c r="D79481"/>
    </row>
    <row r="79482" spans="4:4">
      <c r="D79482"/>
    </row>
    <row r="79483" spans="4:4">
      <c r="D79483"/>
    </row>
    <row r="79484" spans="4:4">
      <c r="D79484"/>
    </row>
    <row r="79485" spans="4:4">
      <c r="D79485"/>
    </row>
    <row r="79486" spans="4:4">
      <c r="D79486"/>
    </row>
    <row r="79487" spans="4:4">
      <c r="D79487"/>
    </row>
    <row r="79488" spans="4:4">
      <c r="D79488"/>
    </row>
    <row r="79489" spans="4:4">
      <c r="D79489"/>
    </row>
    <row r="79490" spans="4:4">
      <c r="D79490"/>
    </row>
    <row r="79491" spans="4:4">
      <c r="D79491"/>
    </row>
    <row r="79492" spans="4:4">
      <c r="D79492"/>
    </row>
    <row r="79493" spans="4:4">
      <c r="D79493"/>
    </row>
    <row r="79494" spans="4:4">
      <c r="D79494"/>
    </row>
    <row r="79495" spans="4:4">
      <c r="D79495"/>
    </row>
    <row r="79496" spans="4:4">
      <c r="D79496"/>
    </row>
    <row r="79497" spans="4:4">
      <c r="D79497"/>
    </row>
    <row r="79498" spans="4:4">
      <c r="D79498"/>
    </row>
    <row r="79499" spans="4:4">
      <c r="D79499"/>
    </row>
    <row r="79500" spans="4:4">
      <c r="D79500"/>
    </row>
    <row r="79501" spans="4:4">
      <c r="D79501"/>
    </row>
    <row r="79502" spans="4:4">
      <c r="D79502"/>
    </row>
    <row r="79503" spans="4:4">
      <c r="D79503"/>
    </row>
    <row r="79504" spans="4:4">
      <c r="D79504"/>
    </row>
    <row r="79505" spans="4:4">
      <c r="D79505"/>
    </row>
    <row r="79506" spans="4:4">
      <c r="D79506"/>
    </row>
    <row r="79507" spans="4:4">
      <c r="D79507"/>
    </row>
    <row r="79508" spans="4:4">
      <c r="D79508"/>
    </row>
    <row r="79509" spans="4:4">
      <c r="D79509"/>
    </row>
    <row r="79510" spans="4:4">
      <c r="D79510"/>
    </row>
    <row r="79511" spans="4:4">
      <c r="D79511"/>
    </row>
    <row r="79512" spans="4:4">
      <c r="D79512"/>
    </row>
    <row r="79513" spans="4:4">
      <c r="D79513"/>
    </row>
    <row r="79514" spans="4:4">
      <c r="D79514"/>
    </row>
    <row r="79515" spans="4:4">
      <c r="D79515"/>
    </row>
    <row r="79516" spans="4:4">
      <c r="D79516"/>
    </row>
    <row r="79517" spans="4:4">
      <c r="D79517"/>
    </row>
    <row r="79518" spans="4:4">
      <c r="D79518"/>
    </row>
    <row r="79519" spans="4:4">
      <c r="D79519"/>
    </row>
    <row r="79520" spans="4:4">
      <c r="D79520"/>
    </row>
    <row r="79521" spans="4:4">
      <c r="D79521"/>
    </row>
    <row r="79522" spans="4:4">
      <c r="D79522"/>
    </row>
    <row r="79523" spans="4:4">
      <c r="D79523"/>
    </row>
    <row r="79524" spans="4:4">
      <c r="D79524"/>
    </row>
    <row r="79525" spans="4:4">
      <c r="D79525"/>
    </row>
    <row r="79526" spans="4:4">
      <c r="D79526"/>
    </row>
    <row r="79527" spans="4:4">
      <c r="D79527"/>
    </row>
    <row r="79528" spans="4:4">
      <c r="D79528"/>
    </row>
    <row r="79529" spans="4:4">
      <c r="D79529"/>
    </row>
    <row r="79530" spans="4:4">
      <c r="D79530"/>
    </row>
    <row r="79531" spans="4:4">
      <c r="D79531"/>
    </row>
    <row r="79532" spans="4:4">
      <c r="D79532"/>
    </row>
    <row r="79533" spans="4:4">
      <c r="D79533"/>
    </row>
    <row r="79534" spans="4:4">
      <c r="D79534"/>
    </row>
    <row r="79535" spans="4:4">
      <c r="D79535"/>
    </row>
    <row r="79536" spans="4:4">
      <c r="D79536"/>
    </row>
    <row r="79537" spans="4:4">
      <c r="D79537"/>
    </row>
    <row r="79538" spans="4:4">
      <c r="D79538"/>
    </row>
    <row r="79539" spans="4:4">
      <c r="D79539"/>
    </row>
    <row r="79540" spans="4:4">
      <c r="D79540"/>
    </row>
    <row r="79541" spans="4:4">
      <c r="D79541"/>
    </row>
    <row r="79542" spans="4:4">
      <c r="D79542"/>
    </row>
    <row r="79543" spans="4:4">
      <c r="D79543"/>
    </row>
    <row r="79544" spans="4:4">
      <c r="D79544"/>
    </row>
    <row r="79545" spans="4:4">
      <c r="D79545"/>
    </row>
    <row r="79546" spans="4:4">
      <c r="D79546"/>
    </row>
    <row r="79547" spans="4:4">
      <c r="D79547"/>
    </row>
    <row r="79548" spans="4:4">
      <c r="D79548"/>
    </row>
    <row r="79549" spans="4:4">
      <c r="D79549"/>
    </row>
    <row r="79550" spans="4:4">
      <c r="D79550"/>
    </row>
    <row r="79551" spans="4:4">
      <c r="D79551"/>
    </row>
    <row r="79552" spans="4:4">
      <c r="D79552"/>
    </row>
    <row r="79553" spans="4:4">
      <c r="D79553"/>
    </row>
    <row r="79554" spans="4:4">
      <c r="D79554"/>
    </row>
    <row r="79555" spans="4:4">
      <c r="D79555"/>
    </row>
    <row r="79556" spans="4:4">
      <c r="D79556"/>
    </row>
    <row r="79557" spans="4:4">
      <c r="D79557"/>
    </row>
    <row r="79558" spans="4:4">
      <c r="D79558"/>
    </row>
    <row r="79559" spans="4:4">
      <c r="D79559"/>
    </row>
    <row r="79560" spans="4:4">
      <c r="D79560"/>
    </row>
    <row r="79561" spans="4:4">
      <c r="D79561"/>
    </row>
    <row r="79562" spans="4:4">
      <c r="D79562"/>
    </row>
    <row r="79563" spans="4:4">
      <c r="D79563"/>
    </row>
    <row r="79564" spans="4:4">
      <c r="D79564"/>
    </row>
    <row r="79565" spans="4:4">
      <c r="D79565"/>
    </row>
    <row r="79566" spans="4:4">
      <c r="D79566"/>
    </row>
    <row r="79567" spans="4:4">
      <c r="D79567"/>
    </row>
    <row r="79568" spans="4:4">
      <c r="D79568"/>
    </row>
    <row r="79569" spans="4:4">
      <c r="D79569"/>
    </row>
    <row r="79570" spans="4:4">
      <c r="D79570"/>
    </row>
    <row r="79571" spans="4:4">
      <c r="D79571"/>
    </row>
    <row r="79572" spans="4:4">
      <c r="D79572"/>
    </row>
    <row r="79573" spans="4:4">
      <c r="D79573"/>
    </row>
    <row r="79574" spans="4:4">
      <c r="D79574"/>
    </row>
    <row r="79575" spans="4:4">
      <c r="D79575"/>
    </row>
    <row r="79576" spans="4:4">
      <c r="D79576"/>
    </row>
    <row r="79577" spans="4:4">
      <c r="D79577"/>
    </row>
    <row r="79578" spans="4:4">
      <c r="D79578"/>
    </row>
    <row r="79579" spans="4:4">
      <c r="D79579"/>
    </row>
    <row r="79580" spans="4:4">
      <c r="D79580"/>
    </row>
    <row r="79581" spans="4:4">
      <c r="D79581"/>
    </row>
    <row r="79582" spans="4:4">
      <c r="D79582"/>
    </row>
    <row r="79583" spans="4:4">
      <c r="D79583"/>
    </row>
    <row r="79584" spans="4:4">
      <c r="D79584"/>
    </row>
    <row r="79585" spans="4:4">
      <c r="D79585"/>
    </row>
    <row r="79586" spans="4:4">
      <c r="D79586"/>
    </row>
    <row r="79587" spans="4:4">
      <c r="D79587"/>
    </row>
    <row r="79588" spans="4:4">
      <c r="D79588"/>
    </row>
    <row r="79589" spans="4:4">
      <c r="D79589"/>
    </row>
    <row r="79590" spans="4:4">
      <c r="D79590"/>
    </row>
    <row r="79591" spans="4:4">
      <c r="D79591"/>
    </row>
    <row r="79592" spans="4:4">
      <c r="D79592"/>
    </row>
    <row r="79593" spans="4:4">
      <c r="D79593"/>
    </row>
    <row r="79594" spans="4:4">
      <c r="D79594"/>
    </row>
    <row r="79595" spans="4:4">
      <c r="D79595"/>
    </row>
    <row r="79596" spans="4:4">
      <c r="D79596"/>
    </row>
    <row r="79597" spans="4:4">
      <c r="D79597"/>
    </row>
    <row r="79598" spans="4:4">
      <c r="D79598"/>
    </row>
    <row r="79599" spans="4:4">
      <c r="D79599"/>
    </row>
    <row r="79600" spans="4:4">
      <c r="D79600"/>
    </row>
    <row r="79601" spans="4:4">
      <c r="D79601"/>
    </row>
    <row r="79602" spans="4:4">
      <c r="D79602"/>
    </row>
    <row r="79603" spans="4:4">
      <c r="D79603"/>
    </row>
    <row r="79604" spans="4:4">
      <c r="D79604"/>
    </row>
    <row r="79605" spans="4:4">
      <c r="D79605"/>
    </row>
    <row r="79606" spans="4:4">
      <c r="D79606"/>
    </row>
    <row r="79607" spans="4:4">
      <c r="D79607"/>
    </row>
    <row r="79608" spans="4:4">
      <c r="D79608"/>
    </row>
    <row r="79609" spans="4:4">
      <c r="D79609"/>
    </row>
    <row r="79610" spans="4:4">
      <c r="D79610"/>
    </row>
    <row r="79611" spans="4:4">
      <c r="D79611"/>
    </row>
    <row r="79612" spans="4:4">
      <c r="D79612"/>
    </row>
    <row r="79613" spans="4:4">
      <c r="D79613"/>
    </row>
    <row r="79614" spans="4:4">
      <c r="D79614"/>
    </row>
    <row r="79615" spans="4:4">
      <c r="D79615"/>
    </row>
    <row r="79616" spans="4:4">
      <c r="D79616"/>
    </row>
    <row r="79617" spans="4:4">
      <c r="D79617"/>
    </row>
    <row r="79618" spans="4:4">
      <c r="D79618"/>
    </row>
    <row r="79619" spans="4:4">
      <c r="D79619"/>
    </row>
    <row r="79620" spans="4:4">
      <c r="D79620"/>
    </row>
    <row r="79621" spans="4:4">
      <c r="D79621"/>
    </row>
    <row r="79622" spans="4:4">
      <c r="D79622"/>
    </row>
    <row r="79623" spans="4:4">
      <c r="D79623"/>
    </row>
    <row r="79624" spans="4:4">
      <c r="D79624"/>
    </row>
    <row r="79625" spans="4:4">
      <c r="D79625"/>
    </row>
    <row r="79626" spans="4:4">
      <c r="D79626"/>
    </row>
    <row r="79627" spans="4:4">
      <c r="D79627"/>
    </row>
    <row r="79628" spans="4:4">
      <c r="D79628"/>
    </row>
    <row r="79629" spans="4:4">
      <c r="D79629"/>
    </row>
    <row r="79630" spans="4:4">
      <c r="D79630"/>
    </row>
    <row r="79631" spans="4:4">
      <c r="D79631"/>
    </row>
    <row r="79632" spans="4:4">
      <c r="D79632"/>
    </row>
    <row r="79633" spans="4:4">
      <c r="D79633"/>
    </row>
    <row r="79634" spans="4:4">
      <c r="D79634"/>
    </row>
    <row r="79635" spans="4:4">
      <c r="D79635"/>
    </row>
    <row r="79636" spans="4:4">
      <c r="D79636"/>
    </row>
    <row r="79637" spans="4:4">
      <c r="D79637"/>
    </row>
    <row r="79638" spans="4:4">
      <c r="D79638"/>
    </row>
    <row r="79639" spans="4:4">
      <c r="D79639"/>
    </row>
    <row r="79640" spans="4:4">
      <c r="D79640"/>
    </row>
    <row r="79641" spans="4:4">
      <c r="D79641"/>
    </row>
    <row r="79642" spans="4:4">
      <c r="D79642"/>
    </row>
    <row r="79643" spans="4:4">
      <c r="D79643"/>
    </row>
    <row r="79644" spans="4:4">
      <c r="D79644"/>
    </row>
    <row r="79645" spans="4:4">
      <c r="D79645"/>
    </row>
    <row r="79646" spans="4:4">
      <c r="D79646"/>
    </row>
    <row r="79647" spans="4:4">
      <c r="D79647"/>
    </row>
    <row r="79648" spans="4:4">
      <c r="D79648"/>
    </row>
    <row r="79649" spans="4:4">
      <c r="D79649"/>
    </row>
    <row r="79650" spans="4:4">
      <c r="D79650"/>
    </row>
    <row r="79651" spans="4:4">
      <c r="D79651"/>
    </row>
    <row r="79652" spans="4:4">
      <c r="D79652"/>
    </row>
    <row r="79653" spans="4:4">
      <c r="D79653"/>
    </row>
    <row r="79654" spans="4:4">
      <c r="D79654"/>
    </row>
    <row r="79655" spans="4:4">
      <c r="D79655"/>
    </row>
    <row r="79656" spans="4:4">
      <c r="D79656"/>
    </row>
    <row r="79657" spans="4:4">
      <c r="D79657"/>
    </row>
    <row r="79658" spans="4:4">
      <c r="D79658"/>
    </row>
    <row r="79659" spans="4:4">
      <c r="D79659"/>
    </row>
    <row r="79660" spans="4:4">
      <c r="D79660"/>
    </row>
    <row r="79661" spans="4:4">
      <c r="D79661"/>
    </row>
    <row r="79662" spans="4:4">
      <c r="D79662"/>
    </row>
    <row r="79663" spans="4:4">
      <c r="D79663"/>
    </row>
    <row r="79664" spans="4:4">
      <c r="D79664"/>
    </row>
    <row r="79665" spans="4:4">
      <c r="D79665"/>
    </row>
    <row r="79666" spans="4:4">
      <c r="D79666"/>
    </row>
    <row r="79667" spans="4:4">
      <c r="D79667"/>
    </row>
    <row r="79668" spans="4:4">
      <c r="D79668"/>
    </row>
    <row r="79669" spans="4:4">
      <c r="D79669"/>
    </row>
    <row r="79670" spans="4:4">
      <c r="D79670"/>
    </row>
    <row r="79671" spans="4:4">
      <c r="D79671"/>
    </row>
    <row r="79672" spans="4:4">
      <c r="D79672"/>
    </row>
    <row r="79673" spans="4:4">
      <c r="D79673"/>
    </row>
    <row r="79674" spans="4:4">
      <c r="D79674"/>
    </row>
    <row r="79675" spans="4:4">
      <c r="D79675"/>
    </row>
    <row r="79676" spans="4:4">
      <c r="D79676"/>
    </row>
    <row r="79677" spans="4:4">
      <c r="D79677"/>
    </row>
    <row r="79678" spans="4:4">
      <c r="D79678"/>
    </row>
    <row r="79679" spans="4:4">
      <c r="D79679"/>
    </row>
    <row r="79680" spans="4:4">
      <c r="D79680"/>
    </row>
    <row r="79681" spans="4:4">
      <c r="D79681"/>
    </row>
    <row r="79682" spans="4:4">
      <c r="D79682"/>
    </row>
    <row r="79683" spans="4:4">
      <c r="D79683"/>
    </row>
    <row r="79684" spans="4:4">
      <c r="D79684"/>
    </row>
    <row r="79685" spans="4:4">
      <c r="D79685"/>
    </row>
    <row r="79686" spans="4:4">
      <c r="D79686"/>
    </row>
    <row r="79687" spans="4:4">
      <c r="D79687"/>
    </row>
    <row r="79688" spans="4:4">
      <c r="D79688"/>
    </row>
    <row r="79689" spans="4:4">
      <c r="D79689"/>
    </row>
    <row r="79690" spans="4:4">
      <c r="D79690"/>
    </row>
    <row r="79691" spans="4:4">
      <c r="D79691"/>
    </row>
    <row r="79692" spans="4:4">
      <c r="D79692"/>
    </row>
    <row r="79693" spans="4:4">
      <c r="D79693"/>
    </row>
    <row r="79694" spans="4:4">
      <c r="D79694"/>
    </row>
    <row r="79695" spans="4:4">
      <c r="D79695"/>
    </row>
    <row r="79696" spans="4:4">
      <c r="D79696"/>
    </row>
    <row r="79697" spans="4:4">
      <c r="D79697"/>
    </row>
    <row r="79698" spans="4:4">
      <c r="D79698"/>
    </row>
    <row r="79699" spans="4:4">
      <c r="D79699"/>
    </row>
    <row r="79700" spans="4:4">
      <c r="D79700"/>
    </row>
    <row r="79701" spans="4:4">
      <c r="D79701"/>
    </row>
    <row r="79702" spans="4:4">
      <c r="D79702"/>
    </row>
    <row r="79703" spans="4:4">
      <c r="D79703"/>
    </row>
    <row r="79704" spans="4:4">
      <c r="D79704"/>
    </row>
    <row r="79705" spans="4:4">
      <c r="D79705"/>
    </row>
    <row r="79706" spans="4:4">
      <c r="D79706"/>
    </row>
    <row r="79707" spans="4:4">
      <c r="D79707"/>
    </row>
    <row r="79708" spans="4:4">
      <c r="D79708"/>
    </row>
    <row r="79709" spans="4:4">
      <c r="D79709"/>
    </row>
    <row r="79710" spans="4:4">
      <c r="D79710"/>
    </row>
    <row r="79711" spans="4:4">
      <c r="D79711"/>
    </row>
    <row r="79712" spans="4:4">
      <c r="D79712"/>
    </row>
    <row r="79713" spans="4:4">
      <c r="D79713"/>
    </row>
    <row r="79714" spans="4:4">
      <c r="D79714"/>
    </row>
    <row r="79715" spans="4:4">
      <c r="D79715"/>
    </row>
    <row r="79716" spans="4:4">
      <c r="D79716"/>
    </row>
    <row r="79717" spans="4:4">
      <c r="D79717"/>
    </row>
    <row r="79718" spans="4:4">
      <c r="D79718"/>
    </row>
    <row r="79719" spans="4:4">
      <c r="D79719"/>
    </row>
    <row r="79720" spans="4:4">
      <c r="D79720"/>
    </row>
    <row r="79721" spans="4:4">
      <c r="D79721"/>
    </row>
    <row r="79722" spans="4:4">
      <c r="D79722"/>
    </row>
    <row r="79723" spans="4:4">
      <c r="D79723"/>
    </row>
    <row r="79724" spans="4:4">
      <c r="D79724"/>
    </row>
    <row r="79725" spans="4:4">
      <c r="D79725"/>
    </row>
    <row r="79726" spans="4:4">
      <c r="D79726"/>
    </row>
    <row r="79727" spans="4:4">
      <c r="D79727"/>
    </row>
    <row r="79728" spans="4:4">
      <c r="D79728"/>
    </row>
    <row r="79729" spans="4:4">
      <c r="D79729"/>
    </row>
    <row r="79730" spans="4:4">
      <c r="D79730"/>
    </row>
    <row r="79731" spans="4:4">
      <c r="D79731"/>
    </row>
    <row r="79732" spans="4:4">
      <c r="D79732"/>
    </row>
    <row r="79733" spans="4:4">
      <c r="D79733"/>
    </row>
    <row r="79734" spans="4:4">
      <c r="D79734"/>
    </row>
    <row r="79735" spans="4:4">
      <c r="D79735"/>
    </row>
    <row r="79736" spans="4:4">
      <c r="D79736"/>
    </row>
    <row r="79737" spans="4:4">
      <c r="D79737"/>
    </row>
    <row r="79738" spans="4:4">
      <c r="D79738"/>
    </row>
    <row r="79739" spans="4:4">
      <c r="D79739"/>
    </row>
    <row r="79740" spans="4:4">
      <c r="D79740"/>
    </row>
    <row r="79741" spans="4:4">
      <c r="D79741"/>
    </row>
    <row r="79742" spans="4:4">
      <c r="D79742"/>
    </row>
    <row r="79743" spans="4:4">
      <c r="D79743"/>
    </row>
    <row r="79744" spans="4:4">
      <c r="D79744"/>
    </row>
    <row r="79745" spans="4:4">
      <c r="D79745"/>
    </row>
    <row r="79746" spans="4:4">
      <c r="D79746"/>
    </row>
    <row r="79747" spans="4:4">
      <c r="D79747"/>
    </row>
    <row r="79748" spans="4:4">
      <c r="D79748"/>
    </row>
    <row r="79749" spans="4:4">
      <c r="D79749"/>
    </row>
    <row r="79750" spans="4:4">
      <c r="D79750"/>
    </row>
    <row r="79751" spans="4:4">
      <c r="D79751"/>
    </row>
    <row r="79752" spans="4:4">
      <c r="D79752"/>
    </row>
    <row r="79753" spans="4:4">
      <c r="D79753"/>
    </row>
    <row r="79754" spans="4:4">
      <c r="D79754"/>
    </row>
    <row r="79755" spans="4:4">
      <c r="D79755"/>
    </row>
    <row r="79756" spans="4:4">
      <c r="D79756"/>
    </row>
    <row r="79757" spans="4:4">
      <c r="D79757"/>
    </row>
    <row r="79758" spans="4:4">
      <c r="D79758"/>
    </row>
    <row r="79759" spans="4:4">
      <c r="D79759"/>
    </row>
    <row r="79760" spans="4:4">
      <c r="D79760"/>
    </row>
    <row r="79761" spans="4:4">
      <c r="D79761"/>
    </row>
    <row r="79762" spans="4:4">
      <c r="D79762"/>
    </row>
    <row r="79763" spans="4:4">
      <c r="D79763"/>
    </row>
    <row r="79764" spans="4:4">
      <c r="D79764"/>
    </row>
    <row r="79765" spans="4:4">
      <c r="D79765"/>
    </row>
    <row r="79766" spans="4:4">
      <c r="D79766"/>
    </row>
    <row r="79767" spans="4:4">
      <c r="D79767"/>
    </row>
    <row r="79768" spans="4:4">
      <c r="D79768"/>
    </row>
    <row r="79769" spans="4:4">
      <c r="D79769"/>
    </row>
    <row r="79770" spans="4:4">
      <c r="D79770"/>
    </row>
    <row r="79771" spans="4:4">
      <c r="D79771"/>
    </row>
    <row r="79772" spans="4:4">
      <c r="D79772"/>
    </row>
    <row r="79773" spans="4:4">
      <c r="D79773"/>
    </row>
    <row r="79774" spans="4:4">
      <c r="D79774"/>
    </row>
    <row r="79775" spans="4:4">
      <c r="D79775"/>
    </row>
    <row r="79776" spans="4:4">
      <c r="D79776"/>
    </row>
    <row r="79777" spans="4:4">
      <c r="D79777"/>
    </row>
    <row r="79778" spans="4:4">
      <c r="D79778"/>
    </row>
    <row r="79779" spans="4:4">
      <c r="D79779"/>
    </row>
    <row r="79780" spans="4:4">
      <c r="D79780"/>
    </row>
    <row r="79781" spans="4:4">
      <c r="D79781"/>
    </row>
    <row r="79782" spans="4:4">
      <c r="D79782"/>
    </row>
    <row r="79783" spans="4:4">
      <c r="D79783"/>
    </row>
    <row r="79784" spans="4:4">
      <c r="D79784"/>
    </row>
    <row r="79785" spans="4:4">
      <c r="D79785"/>
    </row>
    <row r="79786" spans="4:4">
      <c r="D79786"/>
    </row>
    <row r="79787" spans="4:4">
      <c r="D79787"/>
    </row>
    <row r="79788" spans="4:4">
      <c r="D79788"/>
    </row>
    <row r="79789" spans="4:4">
      <c r="D79789"/>
    </row>
    <row r="79790" spans="4:4">
      <c r="D79790"/>
    </row>
    <row r="79791" spans="4:4">
      <c r="D79791"/>
    </row>
    <row r="79792" spans="4:4">
      <c r="D79792"/>
    </row>
    <row r="79793" spans="4:4">
      <c r="D79793"/>
    </row>
    <row r="79794" spans="4:4">
      <c r="D79794"/>
    </row>
    <row r="79795" spans="4:4">
      <c r="D79795"/>
    </row>
    <row r="79796" spans="4:4">
      <c r="D79796"/>
    </row>
    <row r="79797" spans="4:4">
      <c r="D79797"/>
    </row>
    <row r="79798" spans="4:4">
      <c r="D79798"/>
    </row>
    <row r="79799" spans="4:4">
      <c r="D79799"/>
    </row>
    <row r="79800" spans="4:4">
      <c r="D79800"/>
    </row>
    <row r="79801" spans="4:4">
      <c r="D79801"/>
    </row>
    <row r="79802" spans="4:4">
      <c r="D79802"/>
    </row>
    <row r="79803" spans="4:4">
      <c r="D79803"/>
    </row>
    <row r="79804" spans="4:4">
      <c r="D79804"/>
    </row>
    <row r="79805" spans="4:4">
      <c r="D79805"/>
    </row>
    <row r="79806" spans="4:4">
      <c r="D79806"/>
    </row>
    <row r="79807" spans="4:4">
      <c r="D79807"/>
    </row>
    <row r="79808" spans="4:4">
      <c r="D79808"/>
    </row>
    <row r="79809" spans="4:4">
      <c r="D79809"/>
    </row>
    <row r="79810" spans="4:4">
      <c r="D79810"/>
    </row>
    <row r="79811" spans="4:4">
      <c r="D79811"/>
    </row>
    <row r="79812" spans="4:4">
      <c r="D79812"/>
    </row>
    <row r="79813" spans="4:4">
      <c r="D79813"/>
    </row>
    <row r="79814" spans="4:4">
      <c r="D79814"/>
    </row>
    <row r="79815" spans="4:4">
      <c r="D79815"/>
    </row>
    <row r="79816" spans="4:4">
      <c r="D79816"/>
    </row>
    <row r="79817" spans="4:4">
      <c r="D79817"/>
    </row>
    <row r="79818" spans="4:4">
      <c r="D79818"/>
    </row>
    <row r="79819" spans="4:4">
      <c r="D79819"/>
    </row>
    <row r="79820" spans="4:4">
      <c r="D79820"/>
    </row>
    <row r="79821" spans="4:4">
      <c r="D79821"/>
    </row>
    <row r="79822" spans="4:4">
      <c r="D79822"/>
    </row>
    <row r="79823" spans="4:4">
      <c r="D79823"/>
    </row>
    <row r="79824" spans="4:4">
      <c r="D79824"/>
    </row>
    <row r="79825" spans="4:4">
      <c r="D79825"/>
    </row>
    <row r="79826" spans="4:4">
      <c r="D79826"/>
    </row>
    <row r="79827" spans="4:4">
      <c r="D79827"/>
    </row>
    <row r="79828" spans="4:4">
      <c r="D79828"/>
    </row>
    <row r="79829" spans="4:4">
      <c r="D79829"/>
    </row>
    <row r="79830" spans="4:4">
      <c r="D79830"/>
    </row>
    <row r="79831" spans="4:4">
      <c r="D79831"/>
    </row>
    <row r="79832" spans="4:4">
      <c r="D79832"/>
    </row>
    <row r="79833" spans="4:4">
      <c r="D79833"/>
    </row>
    <row r="79834" spans="4:4">
      <c r="D79834"/>
    </row>
    <row r="79835" spans="4:4">
      <c r="D79835"/>
    </row>
    <row r="79836" spans="4:4">
      <c r="D79836"/>
    </row>
    <row r="79837" spans="4:4">
      <c r="D79837"/>
    </row>
    <row r="79838" spans="4:4">
      <c r="D79838"/>
    </row>
    <row r="79839" spans="4:4">
      <c r="D79839"/>
    </row>
    <row r="79840" spans="4:4">
      <c r="D79840"/>
    </row>
    <row r="79841" spans="4:4">
      <c r="D79841"/>
    </row>
    <row r="79842" spans="4:4">
      <c r="D79842"/>
    </row>
    <row r="79843" spans="4:4">
      <c r="D79843"/>
    </row>
    <row r="79844" spans="4:4">
      <c r="D79844"/>
    </row>
    <row r="79845" spans="4:4">
      <c r="D79845"/>
    </row>
    <row r="79846" spans="4:4">
      <c r="D79846"/>
    </row>
    <row r="79847" spans="4:4">
      <c r="D79847"/>
    </row>
    <row r="79848" spans="4:4">
      <c r="D79848"/>
    </row>
    <row r="79849" spans="4:4">
      <c r="D79849"/>
    </row>
    <row r="79850" spans="4:4">
      <c r="D79850"/>
    </row>
    <row r="79851" spans="4:4">
      <c r="D79851"/>
    </row>
    <row r="79852" spans="4:4">
      <c r="D79852"/>
    </row>
    <row r="79853" spans="4:4">
      <c r="D79853"/>
    </row>
    <row r="79854" spans="4:4">
      <c r="D79854"/>
    </row>
    <row r="79855" spans="4:4">
      <c r="D79855"/>
    </row>
    <row r="79856" spans="4:4">
      <c r="D79856"/>
    </row>
    <row r="79857" spans="4:4">
      <c r="D79857"/>
    </row>
    <row r="79858" spans="4:4">
      <c r="D79858"/>
    </row>
    <row r="79859" spans="4:4">
      <c r="D79859"/>
    </row>
    <row r="79860" spans="4:4">
      <c r="D79860"/>
    </row>
    <row r="79861" spans="4:4">
      <c r="D79861"/>
    </row>
    <row r="79862" spans="4:4">
      <c r="D79862"/>
    </row>
    <row r="79863" spans="4:4">
      <c r="D79863"/>
    </row>
    <row r="79864" spans="4:4">
      <c r="D79864"/>
    </row>
    <row r="79865" spans="4:4">
      <c r="D79865"/>
    </row>
    <row r="79866" spans="4:4">
      <c r="D79866"/>
    </row>
    <row r="79867" spans="4:4">
      <c r="D79867"/>
    </row>
    <row r="79868" spans="4:4">
      <c r="D79868"/>
    </row>
    <row r="79869" spans="4:4">
      <c r="D79869"/>
    </row>
    <row r="79870" spans="4:4">
      <c r="D79870"/>
    </row>
    <row r="79871" spans="4:4">
      <c r="D79871"/>
    </row>
    <row r="79872" spans="4:4">
      <c r="D79872"/>
    </row>
    <row r="79873" spans="4:4">
      <c r="D79873"/>
    </row>
    <row r="79874" spans="4:4">
      <c r="D79874"/>
    </row>
    <row r="79875" spans="4:4">
      <c r="D79875"/>
    </row>
    <row r="79876" spans="4:4">
      <c r="D79876"/>
    </row>
    <row r="79877" spans="4:4">
      <c r="D79877"/>
    </row>
    <row r="79878" spans="4:4">
      <c r="D79878"/>
    </row>
    <row r="79879" spans="4:4">
      <c r="D79879"/>
    </row>
    <row r="79880" spans="4:4">
      <c r="D79880"/>
    </row>
    <row r="79881" spans="4:4">
      <c r="D79881"/>
    </row>
    <row r="79882" spans="4:4">
      <c r="D79882"/>
    </row>
    <row r="79883" spans="4:4">
      <c r="D79883"/>
    </row>
    <row r="79884" spans="4:4">
      <c r="D79884"/>
    </row>
    <row r="79885" spans="4:4">
      <c r="D79885"/>
    </row>
    <row r="79886" spans="4:4">
      <c r="D79886"/>
    </row>
    <row r="79887" spans="4:4">
      <c r="D79887"/>
    </row>
    <row r="79888" spans="4:4">
      <c r="D79888"/>
    </row>
    <row r="79889" spans="4:4">
      <c r="D79889"/>
    </row>
    <row r="79890" spans="4:4">
      <c r="D79890"/>
    </row>
    <row r="79891" spans="4:4">
      <c r="D79891"/>
    </row>
    <row r="79892" spans="4:4">
      <c r="D79892"/>
    </row>
    <row r="79893" spans="4:4">
      <c r="D79893"/>
    </row>
    <row r="79894" spans="4:4">
      <c r="D79894"/>
    </row>
    <row r="79895" spans="4:4">
      <c r="D79895"/>
    </row>
    <row r="79896" spans="4:4">
      <c r="D79896"/>
    </row>
    <row r="79897" spans="4:4">
      <c r="D79897"/>
    </row>
    <row r="79898" spans="4:4">
      <c r="D79898"/>
    </row>
    <row r="79899" spans="4:4">
      <c r="D79899"/>
    </row>
    <row r="79900" spans="4:4">
      <c r="D79900"/>
    </row>
    <row r="79901" spans="4:4">
      <c r="D79901"/>
    </row>
    <row r="79902" spans="4:4">
      <c r="D79902"/>
    </row>
    <row r="79903" spans="4:4">
      <c r="D79903"/>
    </row>
    <row r="79904" spans="4:4">
      <c r="D79904"/>
    </row>
    <row r="79905" spans="4:4">
      <c r="D79905"/>
    </row>
    <row r="79906" spans="4:4">
      <c r="D79906"/>
    </row>
    <row r="79907" spans="4:4">
      <c r="D79907"/>
    </row>
    <row r="79908" spans="4:4">
      <c r="D79908"/>
    </row>
    <row r="79909" spans="4:4">
      <c r="D79909"/>
    </row>
    <row r="79910" spans="4:4">
      <c r="D79910"/>
    </row>
    <row r="79911" spans="4:4">
      <c r="D79911"/>
    </row>
    <row r="79912" spans="4:4">
      <c r="D79912"/>
    </row>
    <row r="79913" spans="4:4">
      <c r="D79913"/>
    </row>
    <row r="79914" spans="4:4">
      <c r="D79914"/>
    </row>
    <row r="79915" spans="4:4">
      <c r="D79915"/>
    </row>
    <row r="79916" spans="4:4">
      <c r="D79916"/>
    </row>
    <row r="79917" spans="4:4">
      <c r="D79917"/>
    </row>
    <row r="79918" spans="4:4">
      <c r="D79918"/>
    </row>
    <row r="79919" spans="4:4">
      <c r="D79919"/>
    </row>
    <row r="79920" spans="4:4">
      <c r="D79920"/>
    </row>
    <row r="79921" spans="4:4">
      <c r="D79921"/>
    </row>
    <row r="79922" spans="4:4">
      <c r="D79922"/>
    </row>
    <row r="79923" spans="4:4">
      <c r="D79923"/>
    </row>
    <row r="79924" spans="4:4">
      <c r="D79924"/>
    </row>
    <row r="79925" spans="4:4">
      <c r="D79925"/>
    </row>
    <row r="79926" spans="4:4">
      <c r="D79926"/>
    </row>
    <row r="79927" spans="4:4">
      <c r="D79927"/>
    </row>
    <row r="79928" spans="4:4">
      <c r="D79928"/>
    </row>
    <row r="79929" spans="4:4">
      <c r="D79929"/>
    </row>
    <row r="79930" spans="4:4">
      <c r="D79930"/>
    </row>
    <row r="79931" spans="4:4">
      <c r="D79931"/>
    </row>
    <row r="79932" spans="4:4">
      <c r="D79932"/>
    </row>
    <row r="79933" spans="4:4">
      <c r="D79933"/>
    </row>
    <row r="79934" spans="4:4">
      <c r="D79934"/>
    </row>
    <row r="79935" spans="4:4">
      <c r="D79935"/>
    </row>
    <row r="79936" spans="4:4">
      <c r="D79936"/>
    </row>
    <row r="79937" spans="4:4">
      <c r="D79937"/>
    </row>
    <row r="79938" spans="4:4">
      <c r="D79938"/>
    </row>
    <row r="79939" spans="4:4">
      <c r="D79939"/>
    </row>
    <row r="79940" spans="4:4">
      <c r="D79940"/>
    </row>
    <row r="79941" spans="4:4">
      <c r="D79941"/>
    </row>
    <row r="79942" spans="4:4">
      <c r="D79942"/>
    </row>
    <row r="79943" spans="4:4">
      <c r="D79943"/>
    </row>
    <row r="79944" spans="4:4">
      <c r="D79944"/>
    </row>
    <row r="79945" spans="4:4">
      <c r="D79945"/>
    </row>
    <row r="79946" spans="4:4">
      <c r="D79946"/>
    </row>
    <row r="79947" spans="4:4">
      <c r="D79947"/>
    </row>
    <row r="79948" spans="4:4">
      <c r="D79948"/>
    </row>
    <row r="79949" spans="4:4">
      <c r="D79949"/>
    </row>
    <row r="79950" spans="4:4">
      <c r="D79950"/>
    </row>
    <row r="79951" spans="4:4">
      <c r="D79951"/>
    </row>
    <row r="79952" spans="4:4">
      <c r="D79952"/>
    </row>
    <row r="79953" spans="4:4">
      <c r="D79953"/>
    </row>
    <row r="79954" spans="4:4">
      <c r="D79954"/>
    </row>
    <row r="79955" spans="4:4">
      <c r="D79955"/>
    </row>
    <row r="79956" spans="4:4">
      <c r="D79956"/>
    </row>
    <row r="79957" spans="4:4">
      <c r="D79957"/>
    </row>
    <row r="79958" spans="4:4">
      <c r="D79958"/>
    </row>
    <row r="79959" spans="4:4">
      <c r="D79959"/>
    </row>
    <row r="79960" spans="4:4">
      <c r="D79960"/>
    </row>
    <row r="79961" spans="4:4">
      <c r="D79961"/>
    </row>
    <row r="79962" spans="4:4">
      <c r="D79962"/>
    </row>
    <row r="79963" spans="4:4">
      <c r="D79963"/>
    </row>
    <row r="79964" spans="4:4">
      <c r="D79964"/>
    </row>
    <row r="79965" spans="4:4">
      <c r="D79965"/>
    </row>
    <row r="79966" spans="4:4">
      <c r="D79966"/>
    </row>
    <row r="79967" spans="4:4">
      <c r="D79967"/>
    </row>
    <row r="79968" spans="4:4">
      <c r="D79968"/>
    </row>
    <row r="79969" spans="4:4">
      <c r="D79969"/>
    </row>
    <row r="79970" spans="4:4">
      <c r="D79970"/>
    </row>
    <row r="79971" spans="4:4">
      <c r="D79971"/>
    </row>
    <row r="79972" spans="4:4">
      <c r="D79972"/>
    </row>
    <row r="79973" spans="4:4">
      <c r="D79973"/>
    </row>
    <row r="79974" spans="4:4">
      <c r="D79974"/>
    </row>
    <row r="79975" spans="4:4">
      <c r="D79975"/>
    </row>
    <row r="79976" spans="4:4">
      <c r="D79976"/>
    </row>
    <row r="79977" spans="4:4">
      <c r="D79977"/>
    </row>
    <row r="79978" spans="4:4">
      <c r="D79978"/>
    </row>
    <row r="79979" spans="4:4">
      <c r="D79979"/>
    </row>
    <row r="79980" spans="4:4">
      <c r="D79980"/>
    </row>
    <row r="79981" spans="4:4">
      <c r="D79981"/>
    </row>
    <row r="79982" spans="4:4">
      <c r="D79982"/>
    </row>
    <row r="79983" spans="4:4">
      <c r="D79983"/>
    </row>
    <row r="79984" spans="4:4">
      <c r="D79984"/>
    </row>
    <row r="79985" spans="4:4">
      <c r="D79985"/>
    </row>
    <row r="79986" spans="4:4">
      <c r="D79986"/>
    </row>
    <row r="79987" spans="4:4">
      <c r="D79987"/>
    </row>
    <row r="79988" spans="4:4">
      <c r="D79988"/>
    </row>
    <row r="79989" spans="4:4">
      <c r="D79989"/>
    </row>
    <row r="79990" spans="4:4">
      <c r="D79990"/>
    </row>
    <row r="79991" spans="4:4">
      <c r="D79991"/>
    </row>
    <row r="79992" spans="4:4">
      <c r="D79992"/>
    </row>
    <row r="79993" spans="4:4">
      <c r="D79993"/>
    </row>
    <row r="79994" spans="4:4">
      <c r="D79994"/>
    </row>
    <row r="79995" spans="4:4">
      <c r="D79995"/>
    </row>
    <row r="79996" spans="4:4">
      <c r="D79996"/>
    </row>
    <row r="79997" spans="4:4">
      <c r="D79997"/>
    </row>
    <row r="79998" spans="4:4">
      <c r="D79998"/>
    </row>
    <row r="79999" spans="4:4">
      <c r="D79999"/>
    </row>
    <row r="80000" spans="4:4">
      <c r="D80000"/>
    </row>
    <row r="80001" spans="4:4">
      <c r="D80001"/>
    </row>
    <row r="80002" spans="4:4">
      <c r="D80002"/>
    </row>
    <row r="80003" spans="4:4">
      <c r="D80003"/>
    </row>
    <row r="80004" spans="4:4">
      <c r="D80004"/>
    </row>
    <row r="80005" spans="4:4">
      <c r="D80005"/>
    </row>
    <row r="80006" spans="4:4">
      <c r="D80006"/>
    </row>
    <row r="80007" spans="4:4">
      <c r="D80007"/>
    </row>
    <row r="80008" spans="4:4">
      <c r="D80008"/>
    </row>
    <row r="80009" spans="4:4">
      <c r="D80009"/>
    </row>
    <row r="80010" spans="4:4">
      <c r="D80010"/>
    </row>
    <row r="80011" spans="4:4">
      <c r="D80011"/>
    </row>
    <row r="80012" spans="4:4">
      <c r="D80012"/>
    </row>
    <row r="80013" spans="4:4">
      <c r="D80013"/>
    </row>
    <row r="80014" spans="4:4">
      <c r="D80014"/>
    </row>
    <row r="80015" spans="4:4">
      <c r="D80015"/>
    </row>
    <row r="80016" spans="4:4">
      <c r="D80016"/>
    </row>
    <row r="80017" spans="4:4">
      <c r="D80017"/>
    </row>
    <row r="80018" spans="4:4">
      <c r="D80018"/>
    </row>
    <row r="80019" spans="4:4">
      <c r="D80019"/>
    </row>
    <row r="80020" spans="4:4">
      <c r="D80020"/>
    </row>
    <row r="80021" spans="4:4">
      <c r="D80021"/>
    </row>
    <row r="80022" spans="4:4">
      <c r="D80022"/>
    </row>
    <row r="80023" spans="4:4">
      <c r="D80023"/>
    </row>
    <row r="80024" spans="4:4">
      <c r="D80024"/>
    </row>
    <row r="80025" spans="4:4">
      <c r="D80025"/>
    </row>
    <row r="80026" spans="4:4">
      <c r="D80026"/>
    </row>
    <row r="80027" spans="4:4">
      <c r="D80027"/>
    </row>
    <row r="80028" spans="4:4">
      <c r="D80028"/>
    </row>
    <row r="80029" spans="4:4">
      <c r="D80029"/>
    </row>
    <row r="80030" spans="4:4">
      <c r="D80030"/>
    </row>
    <row r="80031" spans="4:4">
      <c r="D80031"/>
    </row>
    <row r="80032" spans="4:4">
      <c r="D80032"/>
    </row>
    <row r="80033" spans="4:4">
      <c r="D80033"/>
    </row>
    <row r="80034" spans="4:4">
      <c r="D80034"/>
    </row>
    <row r="80035" spans="4:4">
      <c r="D80035"/>
    </row>
    <row r="80036" spans="4:4">
      <c r="D80036"/>
    </row>
    <row r="80037" spans="4:4">
      <c r="D80037"/>
    </row>
    <row r="80038" spans="4:4">
      <c r="D80038"/>
    </row>
    <row r="80039" spans="4:4">
      <c r="D80039"/>
    </row>
    <row r="80040" spans="4:4">
      <c r="D80040"/>
    </row>
    <row r="80041" spans="4:4">
      <c r="D80041"/>
    </row>
    <row r="80042" spans="4:4">
      <c r="D80042"/>
    </row>
    <row r="80043" spans="4:4">
      <c r="D80043"/>
    </row>
    <row r="80044" spans="4:4">
      <c r="D80044"/>
    </row>
    <row r="80045" spans="4:4">
      <c r="D80045"/>
    </row>
    <row r="80046" spans="4:4">
      <c r="D80046"/>
    </row>
    <row r="80047" spans="4:4">
      <c r="D80047"/>
    </row>
    <row r="80048" spans="4:4">
      <c r="D80048"/>
    </row>
    <row r="80049" spans="4:4">
      <c r="D80049"/>
    </row>
    <row r="80050" spans="4:4">
      <c r="D80050"/>
    </row>
    <row r="80051" spans="4:4">
      <c r="D80051"/>
    </row>
    <row r="80052" spans="4:4">
      <c r="D80052"/>
    </row>
    <row r="80053" spans="4:4">
      <c r="D80053"/>
    </row>
    <row r="80054" spans="4:4">
      <c r="D80054"/>
    </row>
    <row r="80055" spans="4:4">
      <c r="D80055"/>
    </row>
    <row r="80056" spans="4:4">
      <c r="D80056"/>
    </row>
    <row r="80057" spans="4:4">
      <c r="D80057"/>
    </row>
    <row r="80058" spans="4:4">
      <c r="D80058"/>
    </row>
    <row r="80059" spans="4:4">
      <c r="D80059"/>
    </row>
    <row r="80060" spans="4:4">
      <c r="D80060"/>
    </row>
    <row r="80061" spans="4:4">
      <c r="D80061"/>
    </row>
    <row r="80062" spans="4:4">
      <c r="D80062"/>
    </row>
    <row r="80063" spans="4:4">
      <c r="D80063"/>
    </row>
    <row r="80064" spans="4:4">
      <c r="D80064"/>
    </row>
    <row r="80065" spans="4:4">
      <c r="D80065"/>
    </row>
    <row r="80066" spans="4:4">
      <c r="D80066"/>
    </row>
    <row r="80067" spans="4:4">
      <c r="D80067"/>
    </row>
    <row r="80068" spans="4:4">
      <c r="D80068"/>
    </row>
    <row r="80069" spans="4:4">
      <c r="D80069"/>
    </row>
    <row r="80070" spans="4:4">
      <c r="D80070"/>
    </row>
    <row r="80071" spans="4:4">
      <c r="D80071"/>
    </row>
    <row r="80072" spans="4:4">
      <c r="D80072"/>
    </row>
    <row r="80073" spans="4:4">
      <c r="D80073"/>
    </row>
    <row r="80074" spans="4:4">
      <c r="D80074"/>
    </row>
    <row r="80075" spans="4:4">
      <c r="D80075"/>
    </row>
    <row r="80076" spans="4:4">
      <c r="D80076"/>
    </row>
    <row r="80077" spans="4:4">
      <c r="D80077"/>
    </row>
    <row r="80078" spans="4:4">
      <c r="D80078"/>
    </row>
    <row r="80079" spans="4:4">
      <c r="D80079"/>
    </row>
    <row r="80080" spans="4:4">
      <c r="D80080"/>
    </row>
    <row r="80081" spans="4:4">
      <c r="D80081"/>
    </row>
    <row r="80082" spans="4:4">
      <c r="D80082"/>
    </row>
    <row r="80083" spans="4:4">
      <c r="D80083"/>
    </row>
    <row r="80084" spans="4:4">
      <c r="D80084"/>
    </row>
    <row r="80085" spans="4:4">
      <c r="D80085"/>
    </row>
    <row r="80086" spans="4:4">
      <c r="D80086"/>
    </row>
    <row r="80087" spans="4:4">
      <c r="D80087"/>
    </row>
    <row r="80088" spans="4:4">
      <c r="D80088"/>
    </row>
    <row r="80089" spans="4:4">
      <c r="D80089"/>
    </row>
    <row r="80090" spans="4:4">
      <c r="D80090"/>
    </row>
    <row r="80091" spans="4:4">
      <c r="D80091"/>
    </row>
    <row r="80092" spans="4:4">
      <c r="D80092"/>
    </row>
    <row r="80093" spans="4:4">
      <c r="D80093"/>
    </row>
    <row r="80094" spans="4:4">
      <c r="D80094"/>
    </row>
    <row r="80095" spans="4:4">
      <c r="D80095"/>
    </row>
    <row r="80096" spans="4:4">
      <c r="D80096"/>
    </row>
    <row r="80097" spans="4:4">
      <c r="D80097"/>
    </row>
    <row r="80098" spans="4:4">
      <c r="D80098"/>
    </row>
    <row r="80099" spans="4:4">
      <c r="D80099"/>
    </row>
    <row r="80100" spans="4:4">
      <c r="D80100"/>
    </row>
    <row r="80101" spans="4:4">
      <c r="D80101"/>
    </row>
    <row r="80102" spans="4:4">
      <c r="D80102"/>
    </row>
    <row r="80103" spans="4:4">
      <c r="D80103"/>
    </row>
    <row r="80104" spans="4:4">
      <c r="D80104"/>
    </row>
    <row r="80105" spans="4:4">
      <c r="D80105"/>
    </row>
    <row r="80106" spans="4:4">
      <c r="D80106"/>
    </row>
    <row r="80107" spans="4:4">
      <c r="D80107"/>
    </row>
    <row r="80108" spans="4:4">
      <c r="D80108"/>
    </row>
    <row r="80109" spans="4:4">
      <c r="D80109"/>
    </row>
    <row r="80110" spans="4:4">
      <c r="D80110"/>
    </row>
    <row r="80111" spans="4:4">
      <c r="D80111"/>
    </row>
    <row r="80112" spans="4:4">
      <c r="D80112"/>
    </row>
    <row r="80113" spans="4:4">
      <c r="D80113"/>
    </row>
    <row r="80114" spans="4:4">
      <c r="D80114"/>
    </row>
    <row r="80115" spans="4:4">
      <c r="D80115"/>
    </row>
    <row r="80116" spans="4:4">
      <c r="D80116"/>
    </row>
    <row r="80117" spans="4:4">
      <c r="D80117"/>
    </row>
    <row r="80118" spans="4:4">
      <c r="D80118"/>
    </row>
    <row r="80119" spans="4:4">
      <c r="D80119"/>
    </row>
    <row r="80120" spans="4:4">
      <c r="D80120"/>
    </row>
    <row r="80121" spans="4:4">
      <c r="D80121"/>
    </row>
    <row r="80122" spans="4:4">
      <c r="D80122"/>
    </row>
    <row r="80123" spans="4:4">
      <c r="D80123"/>
    </row>
    <row r="80124" spans="4:4">
      <c r="D80124"/>
    </row>
    <row r="80125" spans="4:4">
      <c r="D80125"/>
    </row>
    <row r="80126" spans="4:4">
      <c r="D80126"/>
    </row>
    <row r="80127" spans="4:4">
      <c r="D80127"/>
    </row>
    <row r="80128" spans="4:4">
      <c r="D80128"/>
    </row>
    <row r="80129" spans="4:4">
      <c r="D80129"/>
    </row>
    <row r="80130" spans="4:4">
      <c r="D80130"/>
    </row>
    <row r="80131" spans="4:4">
      <c r="D80131"/>
    </row>
    <row r="80132" spans="4:4">
      <c r="D80132"/>
    </row>
    <row r="80133" spans="4:4">
      <c r="D80133"/>
    </row>
    <row r="80134" spans="4:4">
      <c r="D80134"/>
    </row>
    <row r="80135" spans="4:4">
      <c r="D80135"/>
    </row>
    <row r="80136" spans="4:4">
      <c r="D80136"/>
    </row>
    <row r="80137" spans="4:4">
      <c r="D80137"/>
    </row>
    <row r="80138" spans="4:4">
      <c r="D80138"/>
    </row>
    <row r="80139" spans="4:4">
      <c r="D80139"/>
    </row>
    <row r="80140" spans="4:4">
      <c r="D80140"/>
    </row>
    <row r="80141" spans="4:4">
      <c r="D80141"/>
    </row>
    <row r="80142" spans="4:4">
      <c r="D80142"/>
    </row>
    <row r="80143" spans="4:4">
      <c r="D80143"/>
    </row>
    <row r="80144" spans="4:4">
      <c r="D80144"/>
    </row>
    <row r="80145" spans="4:4">
      <c r="D80145"/>
    </row>
    <row r="80146" spans="4:4">
      <c r="D80146"/>
    </row>
    <row r="80147" spans="4:4">
      <c r="D80147"/>
    </row>
    <row r="80148" spans="4:4">
      <c r="D80148"/>
    </row>
    <row r="80149" spans="4:4">
      <c r="D80149"/>
    </row>
    <row r="80150" spans="4:4">
      <c r="D80150"/>
    </row>
    <row r="80151" spans="4:4">
      <c r="D80151"/>
    </row>
    <row r="80152" spans="4:4">
      <c r="D80152"/>
    </row>
    <row r="80153" spans="4:4">
      <c r="D80153"/>
    </row>
    <row r="80154" spans="4:4">
      <c r="D80154"/>
    </row>
    <row r="80155" spans="4:4">
      <c r="D80155"/>
    </row>
    <row r="80156" spans="4:4">
      <c r="D80156"/>
    </row>
    <row r="80157" spans="4:4">
      <c r="D80157"/>
    </row>
    <row r="80158" spans="4:4">
      <c r="D80158"/>
    </row>
    <row r="80159" spans="4:4">
      <c r="D80159"/>
    </row>
    <row r="80160" spans="4:4">
      <c r="D80160"/>
    </row>
    <row r="80161" spans="4:4">
      <c r="D80161"/>
    </row>
    <row r="80162" spans="4:4">
      <c r="D80162"/>
    </row>
    <row r="80163" spans="4:4">
      <c r="D80163"/>
    </row>
    <row r="80164" spans="4:4">
      <c r="D80164"/>
    </row>
    <row r="80165" spans="4:4">
      <c r="D80165"/>
    </row>
    <row r="80166" spans="4:4">
      <c r="D80166"/>
    </row>
    <row r="80167" spans="4:4">
      <c r="D80167"/>
    </row>
    <row r="80168" spans="4:4">
      <c r="D80168"/>
    </row>
    <row r="80169" spans="4:4">
      <c r="D80169"/>
    </row>
    <row r="80170" spans="4:4">
      <c r="D80170"/>
    </row>
    <row r="80171" spans="4:4">
      <c r="D80171"/>
    </row>
    <row r="80172" spans="4:4">
      <c r="D80172"/>
    </row>
    <row r="80173" spans="4:4">
      <c r="D80173"/>
    </row>
    <row r="80174" spans="4:4">
      <c r="D80174"/>
    </row>
    <row r="80175" spans="4:4">
      <c r="D80175"/>
    </row>
    <row r="80176" spans="4:4">
      <c r="D80176"/>
    </row>
    <row r="80177" spans="4:4">
      <c r="D80177"/>
    </row>
    <row r="80178" spans="4:4">
      <c r="D80178"/>
    </row>
    <row r="80179" spans="4:4">
      <c r="D80179"/>
    </row>
    <row r="80180" spans="4:4">
      <c r="D80180"/>
    </row>
    <row r="80181" spans="4:4">
      <c r="D80181"/>
    </row>
    <row r="80182" spans="4:4">
      <c r="D80182"/>
    </row>
    <row r="80183" spans="4:4">
      <c r="D80183"/>
    </row>
    <row r="80184" spans="4:4">
      <c r="D80184"/>
    </row>
    <row r="80185" spans="4:4">
      <c r="D80185"/>
    </row>
    <row r="80186" spans="4:4">
      <c r="D80186"/>
    </row>
    <row r="80187" spans="4:4">
      <c r="D80187"/>
    </row>
    <row r="80188" spans="4:4">
      <c r="D80188"/>
    </row>
    <row r="80189" spans="4:4">
      <c r="D80189"/>
    </row>
    <row r="80190" spans="4:4">
      <c r="D80190"/>
    </row>
    <row r="80191" spans="4:4">
      <c r="D80191"/>
    </row>
    <row r="80192" spans="4:4">
      <c r="D80192"/>
    </row>
    <row r="80193" spans="4:4">
      <c r="D80193"/>
    </row>
    <row r="80194" spans="4:4">
      <c r="D80194"/>
    </row>
    <row r="80195" spans="4:4">
      <c r="D80195"/>
    </row>
    <row r="80196" spans="4:4">
      <c r="D80196"/>
    </row>
    <row r="80197" spans="4:4">
      <c r="D80197"/>
    </row>
    <row r="80198" spans="4:4">
      <c r="D80198"/>
    </row>
    <row r="80199" spans="4:4">
      <c r="D80199"/>
    </row>
    <row r="80200" spans="4:4">
      <c r="D80200"/>
    </row>
    <row r="80201" spans="4:4">
      <c r="D80201"/>
    </row>
    <row r="80202" spans="4:4">
      <c r="D80202"/>
    </row>
    <row r="80203" spans="4:4">
      <c r="D80203"/>
    </row>
    <row r="80204" spans="4:4">
      <c r="D80204"/>
    </row>
    <row r="80205" spans="4:4">
      <c r="D80205"/>
    </row>
    <row r="80206" spans="4:4">
      <c r="D80206"/>
    </row>
    <row r="80207" spans="4:4">
      <c r="D80207"/>
    </row>
    <row r="80208" spans="4:4">
      <c r="D80208"/>
    </row>
    <row r="80209" spans="4:4">
      <c r="D80209"/>
    </row>
    <row r="80210" spans="4:4">
      <c r="D80210"/>
    </row>
    <row r="80211" spans="4:4">
      <c r="D80211"/>
    </row>
    <row r="80212" spans="4:4">
      <c r="D80212"/>
    </row>
    <row r="80213" spans="4:4">
      <c r="D80213"/>
    </row>
    <row r="80214" spans="4:4">
      <c r="D80214"/>
    </row>
    <row r="80215" spans="4:4">
      <c r="D80215"/>
    </row>
    <row r="80216" spans="4:4">
      <c r="D80216"/>
    </row>
    <row r="80217" spans="4:4">
      <c r="D80217"/>
    </row>
    <row r="80218" spans="4:4">
      <c r="D80218"/>
    </row>
    <row r="80219" spans="4:4">
      <c r="D80219"/>
    </row>
    <row r="80220" spans="4:4">
      <c r="D80220"/>
    </row>
    <row r="80221" spans="4:4">
      <c r="D80221"/>
    </row>
    <row r="80222" spans="4:4">
      <c r="D80222"/>
    </row>
    <row r="80223" spans="4:4">
      <c r="D80223"/>
    </row>
    <row r="80224" spans="4:4">
      <c r="D80224"/>
    </row>
    <row r="80225" spans="4:4">
      <c r="D80225"/>
    </row>
    <row r="80226" spans="4:4">
      <c r="D80226"/>
    </row>
    <row r="80227" spans="4:4">
      <c r="D80227"/>
    </row>
    <row r="80228" spans="4:4">
      <c r="D80228"/>
    </row>
    <row r="80229" spans="4:4">
      <c r="D80229"/>
    </row>
    <row r="80230" spans="4:4">
      <c r="D80230"/>
    </row>
    <row r="80231" spans="4:4">
      <c r="D80231"/>
    </row>
    <row r="80232" spans="4:4">
      <c r="D80232"/>
    </row>
    <row r="80233" spans="4:4">
      <c r="D80233"/>
    </row>
    <row r="80234" spans="4:4">
      <c r="D80234"/>
    </row>
    <row r="80235" spans="4:4">
      <c r="D80235"/>
    </row>
    <row r="80236" spans="4:4">
      <c r="D80236"/>
    </row>
    <row r="80237" spans="4:4">
      <c r="D80237"/>
    </row>
    <row r="80238" spans="4:4">
      <c r="D80238"/>
    </row>
    <row r="80239" spans="4:4">
      <c r="D80239"/>
    </row>
    <row r="80240" spans="4:4">
      <c r="D80240"/>
    </row>
    <row r="80241" spans="4:4">
      <c r="D80241"/>
    </row>
    <row r="80242" spans="4:4">
      <c r="D80242"/>
    </row>
    <row r="80243" spans="4:4">
      <c r="D80243"/>
    </row>
    <row r="80244" spans="4:4">
      <c r="D80244"/>
    </row>
    <row r="80245" spans="4:4">
      <c r="D80245"/>
    </row>
    <row r="80246" spans="4:4">
      <c r="D80246"/>
    </row>
    <row r="80247" spans="4:4">
      <c r="D80247"/>
    </row>
    <row r="80248" spans="4:4">
      <c r="D80248"/>
    </row>
    <row r="80249" spans="4:4">
      <c r="D80249"/>
    </row>
    <row r="80250" spans="4:4">
      <c r="D80250"/>
    </row>
    <row r="80251" spans="4:4">
      <c r="D80251"/>
    </row>
    <row r="80252" spans="4:4">
      <c r="D80252"/>
    </row>
    <row r="80253" spans="4:4">
      <c r="D80253"/>
    </row>
    <row r="80254" spans="4:4">
      <c r="D80254"/>
    </row>
    <row r="80255" spans="4:4">
      <c r="D80255"/>
    </row>
    <row r="80256" spans="4:4">
      <c r="D80256"/>
    </row>
    <row r="80257" spans="4:4">
      <c r="D80257"/>
    </row>
    <row r="80258" spans="4:4">
      <c r="D80258"/>
    </row>
    <row r="80259" spans="4:4">
      <c r="D80259"/>
    </row>
    <row r="80260" spans="4:4">
      <c r="D80260"/>
    </row>
    <row r="80261" spans="4:4">
      <c r="D80261"/>
    </row>
    <row r="80262" spans="4:4">
      <c r="D80262"/>
    </row>
    <row r="80263" spans="4:4">
      <c r="D80263"/>
    </row>
    <row r="80264" spans="4:4">
      <c r="D80264"/>
    </row>
    <row r="80265" spans="4:4">
      <c r="D80265"/>
    </row>
    <row r="80266" spans="4:4">
      <c r="D80266"/>
    </row>
    <row r="80267" spans="4:4">
      <c r="D80267"/>
    </row>
    <row r="80268" spans="4:4">
      <c r="D80268"/>
    </row>
    <row r="80269" spans="4:4">
      <c r="D80269"/>
    </row>
    <row r="80270" spans="4:4">
      <c r="D80270"/>
    </row>
    <row r="80271" spans="4:4">
      <c r="D80271"/>
    </row>
    <row r="80272" spans="4:4">
      <c r="D80272"/>
    </row>
    <row r="80273" spans="4:4">
      <c r="D80273"/>
    </row>
    <row r="80274" spans="4:4">
      <c r="D80274"/>
    </row>
    <row r="80275" spans="4:4">
      <c r="D80275"/>
    </row>
    <row r="80276" spans="4:4">
      <c r="D80276"/>
    </row>
    <row r="80277" spans="4:4">
      <c r="D80277"/>
    </row>
    <row r="80278" spans="4:4">
      <c r="D80278"/>
    </row>
    <row r="80279" spans="4:4">
      <c r="D80279"/>
    </row>
    <row r="80280" spans="4:4">
      <c r="D80280"/>
    </row>
    <row r="80281" spans="4:4">
      <c r="D80281"/>
    </row>
    <row r="80282" spans="4:4">
      <c r="D80282"/>
    </row>
    <row r="80283" spans="4:4">
      <c r="D80283"/>
    </row>
    <row r="80284" spans="4:4">
      <c r="D80284"/>
    </row>
    <row r="80285" spans="4:4">
      <c r="D80285"/>
    </row>
    <row r="80286" spans="4:4">
      <c r="D80286"/>
    </row>
    <row r="80287" spans="4:4">
      <c r="D80287"/>
    </row>
    <row r="80288" spans="4:4">
      <c r="D80288"/>
    </row>
    <row r="80289" spans="4:4">
      <c r="D80289"/>
    </row>
    <row r="80290" spans="4:4">
      <c r="D80290"/>
    </row>
    <row r="80291" spans="4:4">
      <c r="D80291"/>
    </row>
    <row r="80292" spans="4:4">
      <c r="D80292"/>
    </row>
    <row r="80293" spans="4:4">
      <c r="D80293"/>
    </row>
    <row r="80294" spans="4:4">
      <c r="D80294"/>
    </row>
    <row r="80295" spans="4:4">
      <c r="D80295"/>
    </row>
    <row r="80296" spans="4:4">
      <c r="D80296"/>
    </row>
    <row r="80297" spans="4:4">
      <c r="D80297"/>
    </row>
    <row r="80298" spans="4:4">
      <c r="D80298"/>
    </row>
    <row r="80299" spans="4:4">
      <c r="D80299"/>
    </row>
    <row r="80300" spans="4:4">
      <c r="D80300"/>
    </row>
    <row r="80301" spans="4:4">
      <c r="D80301"/>
    </row>
    <row r="80302" spans="4:4">
      <c r="D80302"/>
    </row>
    <row r="80303" spans="4:4">
      <c r="D80303"/>
    </row>
    <row r="80304" spans="4:4">
      <c r="D80304"/>
    </row>
    <row r="80305" spans="4:4">
      <c r="D80305"/>
    </row>
    <row r="80306" spans="4:4">
      <c r="D80306"/>
    </row>
    <row r="80307" spans="4:4">
      <c r="D80307"/>
    </row>
    <row r="80308" spans="4:4">
      <c r="D80308"/>
    </row>
    <row r="80309" spans="4:4">
      <c r="D80309"/>
    </row>
    <row r="80310" spans="4:4">
      <c r="D80310"/>
    </row>
    <row r="80311" spans="4:4">
      <c r="D80311"/>
    </row>
    <row r="80312" spans="4:4">
      <c r="D80312"/>
    </row>
    <row r="80313" spans="4:4">
      <c r="D80313"/>
    </row>
    <row r="80314" spans="4:4">
      <c r="D80314"/>
    </row>
    <row r="80315" spans="4:4">
      <c r="D80315"/>
    </row>
    <row r="80316" spans="4:4">
      <c r="D80316"/>
    </row>
    <row r="80317" spans="4:4">
      <c r="D80317"/>
    </row>
    <row r="80318" spans="4:4">
      <c r="D80318"/>
    </row>
    <row r="80319" spans="4:4">
      <c r="D80319"/>
    </row>
    <row r="80320" spans="4:4">
      <c r="D80320"/>
    </row>
    <row r="80321" spans="4:4">
      <c r="D80321"/>
    </row>
    <row r="80322" spans="4:4">
      <c r="D80322"/>
    </row>
    <row r="80323" spans="4:4">
      <c r="D80323"/>
    </row>
    <row r="80324" spans="4:4">
      <c r="D80324"/>
    </row>
    <row r="80325" spans="4:4">
      <c r="D80325"/>
    </row>
    <row r="80326" spans="4:4">
      <c r="D80326"/>
    </row>
    <row r="80327" spans="4:4">
      <c r="D80327"/>
    </row>
    <row r="80328" spans="4:4">
      <c r="D80328"/>
    </row>
    <row r="80329" spans="4:4">
      <c r="D80329"/>
    </row>
    <row r="80330" spans="4:4">
      <c r="D80330"/>
    </row>
    <row r="80331" spans="4:4">
      <c r="D80331"/>
    </row>
    <row r="80332" spans="4:4">
      <c r="D80332"/>
    </row>
    <row r="80333" spans="4:4">
      <c r="D80333"/>
    </row>
    <row r="80334" spans="4:4">
      <c r="D80334"/>
    </row>
    <row r="80335" spans="4:4">
      <c r="D80335"/>
    </row>
    <row r="80336" spans="4:4">
      <c r="D80336"/>
    </row>
    <row r="80337" spans="4:4">
      <c r="D80337"/>
    </row>
    <row r="80338" spans="4:4">
      <c r="D80338"/>
    </row>
    <row r="80339" spans="4:4">
      <c r="D80339"/>
    </row>
    <row r="80340" spans="4:4">
      <c r="D80340"/>
    </row>
    <row r="80341" spans="4:4">
      <c r="D80341"/>
    </row>
    <row r="80342" spans="4:4">
      <c r="D80342"/>
    </row>
    <row r="80343" spans="4:4">
      <c r="D80343"/>
    </row>
    <row r="80344" spans="4:4">
      <c r="D80344"/>
    </row>
    <row r="80345" spans="4:4">
      <c r="D80345"/>
    </row>
    <row r="80346" spans="4:4">
      <c r="D80346"/>
    </row>
    <row r="80347" spans="4:4">
      <c r="D80347"/>
    </row>
    <row r="80348" spans="4:4">
      <c r="D80348"/>
    </row>
    <row r="80349" spans="4:4">
      <c r="D80349"/>
    </row>
    <row r="80350" spans="4:4">
      <c r="D80350"/>
    </row>
    <row r="80351" spans="4:4">
      <c r="D80351"/>
    </row>
    <row r="80352" spans="4:4">
      <c r="D80352"/>
    </row>
    <row r="80353" spans="4:4">
      <c r="D80353"/>
    </row>
    <row r="80354" spans="4:4">
      <c r="D80354"/>
    </row>
    <row r="80355" spans="4:4">
      <c r="D80355"/>
    </row>
    <row r="80356" spans="4:4">
      <c r="D80356"/>
    </row>
    <row r="80357" spans="4:4">
      <c r="D80357"/>
    </row>
    <row r="80358" spans="4:4">
      <c r="D80358"/>
    </row>
    <row r="80359" spans="4:4">
      <c r="D80359"/>
    </row>
    <row r="80360" spans="4:4">
      <c r="D80360"/>
    </row>
    <row r="80361" spans="4:4">
      <c r="D80361"/>
    </row>
    <row r="80362" spans="4:4">
      <c r="D80362"/>
    </row>
    <row r="80363" spans="4:4">
      <c r="D80363"/>
    </row>
    <row r="80364" spans="4:4">
      <c r="D80364"/>
    </row>
    <row r="80365" spans="4:4">
      <c r="D80365"/>
    </row>
    <row r="80366" spans="4:4">
      <c r="D80366"/>
    </row>
    <row r="80367" spans="4:4">
      <c r="D80367"/>
    </row>
    <row r="80368" spans="4:4">
      <c r="D80368"/>
    </row>
    <row r="80369" spans="4:4">
      <c r="D80369"/>
    </row>
    <row r="80370" spans="4:4">
      <c r="D80370"/>
    </row>
    <row r="80371" spans="4:4">
      <c r="D80371"/>
    </row>
    <row r="80372" spans="4:4">
      <c r="D80372"/>
    </row>
    <row r="80373" spans="4:4">
      <c r="D80373"/>
    </row>
    <row r="80374" spans="4:4">
      <c r="D80374"/>
    </row>
    <row r="80375" spans="4:4">
      <c r="D80375"/>
    </row>
    <row r="80376" spans="4:4">
      <c r="D80376"/>
    </row>
    <row r="80377" spans="4:4">
      <c r="D80377"/>
    </row>
    <row r="80378" spans="4:4">
      <c r="D80378"/>
    </row>
    <row r="80379" spans="4:4">
      <c r="D80379"/>
    </row>
    <row r="80380" spans="4:4">
      <c r="D80380"/>
    </row>
    <row r="80381" spans="4:4">
      <c r="D80381"/>
    </row>
    <row r="80382" spans="4:4">
      <c r="D80382"/>
    </row>
    <row r="80383" spans="4:4">
      <c r="D80383"/>
    </row>
    <row r="80384" spans="4:4">
      <c r="D80384"/>
    </row>
    <row r="80385" spans="4:4">
      <c r="D80385"/>
    </row>
    <row r="80386" spans="4:4">
      <c r="D80386"/>
    </row>
    <row r="80387" spans="4:4">
      <c r="D80387"/>
    </row>
    <row r="80388" spans="4:4">
      <c r="D80388"/>
    </row>
    <row r="80389" spans="4:4">
      <c r="D80389"/>
    </row>
    <row r="80390" spans="4:4">
      <c r="D80390"/>
    </row>
    <row r="80391" spans="4:4">
      <c r="D80391"/>
    </row>
    <row r="80392" spans="4:4">
      <c r="D80392"/>
    </row>
    <row r="80393" spans="4:4">
      <c r="D80393"/>
    </row>
    <row r="80394" spans="4:4">
      <c r="D80394"/>
    </row>
    <row r="80395" spans="4:4">
      <c r="D80395"/>
    </row>
    <row r="80396" spans="4:4">
      <c r="D80396"/>
    </row>
    <row r="80397" spans="4:4">
      <c r="D80397"/>
    </row>
    <row r="80398" spans="4:4">
      <c r="D80398"/>
    </row>
    <row r="80399" spans="4:4">
      <c r="D80399"/>
    </row>
    <row r="80400" spans="4:4">
      <c r="D80400"/>
    </row>
    <row r="80401" spans="4:4">
      <c r="D80401"/>
    </row>
    <row r="80402" spans="4:4">
      <c r="D80402"/>
    </row>
    <row r="80403" spans="4:4">
      <c r="D80403"/>
    </row>
    <row r="80404" spans="4:4">
      <c r="D80404"/>
    </row>
    <row r="80405" spans="4:4">
      <c r="D80405"/>
    </row>
    <row r="80406" spans="4:4">
      <c r="D80406"/>
    </row>
    <row r="80407" spans="4:4">
      <c r="D80407"/>
    </row>
    <row r="80408" spans="4:4">
      <c r="D80408"/>
    </row>
    <row r="80409" spans="4:4">
      <c r="D80409"/>
    </row>
    <row r="80410" spans="4:4">
      <c r="D80410"/>
    </row>
    <row r="80411" spans="4:4">
      <c r="D80411"/>
    </row>
    <row r="80412" spans="4:4">
      <c r="D80412"/>
    </row>
    <row r="80413" spans="4:4">
      <c r="D80413"/>
    </row>
    <row r="80414" spans="4:4">
      <c r="D80414"/>
    </row>
    <row r="80415" spans="4:4">
      <c r="D80415"/>
    </row>
    <row r="80416" spans="4:4">
      <c r="D80416"/>
    </row>
    <row r="80417" spans="4:4">
      <c r="D80417"/>
    </row>
    <row r="80418" spans="4:4">
      <c r="D80418"/>
    </row>
    <row r="80419" spans="4:4">
      <c r="D80419"/>
    </row>
    <row r="80420" spans="4:4">
      <c r="D80420"/>
    </row>
    <row r="80421" spans="4:4">
      <c r="D80421"/>
    </row>
    <row r="80422" spans="4:4">
      <c r="D80422"/>
    </row>
    <row r="80423" spans="4:4">
      <c r="D80423"/>
    </row>
    <row r="80424" spans="4:4">
      <c r="D80424"/>
    </row>
    <row r="80425" spans="4:4">
      <c r="D80425"/>
    </row>
    <row r="80426" spans="4:4">
      <c r="D80426"/>
    </row>
    <row r="80427" spans="4:4">
      <c r="D80427"/>
    </row>
    <row r="80428" spans="4:4">
      <c r="D80428"/>
    </row>
    <row r="80429" spans="4:4">
      <c r="D80429"/>
    </row>
    <row r="80430" spans="4:4">
      <c r="D80430"/>
    </row>
    <row r="80431" spans="4:4">
      <c r="D80431"/>
    </row>
    <row r="80432" spans="4:4">
      <c r="D80432"/>
    </row>
    <row r="80433" spans="4:4">
      <c r="D80433"/>
    </row>
    <row r="80434" spans="4:4">
      <c r="D80434"/>
    </row>
    <row r="80435" spans="4:4">
      <c r="D80435"/>
    </row>
    <row r="80436" spans="4:4">
      <c r="D80436"/>
    </row>
    <row r="80437" spans="4:4">
      <c r="D80437"/>
    </row>
    <row r="80438" spans="4:4">
      <c r="D80438"/>
    </row>
    <row r="80439" spans="4:4">
      <c r="D80439"/>
    </row>
    <row r="80440" spans="4:4">
      <c r="D80440"/>
    </row>
    <row r="80441" spans="4:4">
      <c r="D80441"/>
    </row>
    <row r="80442" spans="4:4">
      <c r="D80442"/>
    </row>
    <row r="80443" spans="4:4">
      <c r="D80443"/>
    </row>
    <row r="80444" spans="4:4">
      <c r="D80444"/>
    </row>
    <row r="80445" spans="4:4">
      <c r="D80445"/>
    </row>
    <row r="80446" spans="4:4">
      <c r="D80446"/>
    </row>
    <row r="80447" spans="4:4">
      <c r="D80447"/>
    </row>
    <row r="80448" spans="4:4">
      <c r="D80448"/>
    </row>
    <row r="80449" spans="4:4">
      <c r="D80449"/>
    </row>
    <row r="80450" spans="4:4">
      <c r="D80450"/>
    </row>
    <row r="80451" spans="4:4">
      <c r="D80451"/>
    </row>
    <row r="80452" spans="4:4">
      <c r="D80452"/>
    </row>
    <row r="80453" spans="4:4">
      <c r="D80453"/>
    </row>
    <row r="80454" spans="4:4">
      <c r="D80454"/>
    </row>
    <row r="80455" spans="4:4">
      <c r="D80455"/>
    </row>
    <row r="80456" spans="4:4">
      <c r="D80456"/>
    </row>
    <row r="80457" spans="4:4">
      <c r="D80457"/>
    </row>
    <row r="80458" spans="4:4">
      <c r="D80458"/>
    </row>
    <row r="80459" spans="4:4">
      <c r="D80459"/>
    </row>
    <row r="80460" spans="4:4">
      <c r="D80460"/>
    </row>
    <row r="80461" spans="4:4">
      <c r="D80461"/>
    </row>
    <row r="80462" spans="4:4">
      <c r="D80462"/>
    </row>
    <row r="80463" spans="4:4">
      <c r="D80463"/>
    </row>
    <row r="80464" spans="4:4">
      <c r="D80464"/>
    </row>
    <row r="80465" spans="4:4">
      <c r="D80465"/>
    </row>
    <row r="80466" spans="4:4">
      <c r="D80466"/>
    </row>
    <row r="80467" spans="4:4">
      <c r="D80467"/>
    </row>
    <row r="80468" spans="4:4">
      <c r="D80468"/>
    </row>
    <row r="80469" spans="4:4">
      <c r="D80469"/>
    </row>
    <row r="80470" spans="4:4">
      <c r="D80470"/>
    </row>
    <row r="80471" spans="4:4">
      <c r="D80471"/>
    </row>
    <row r="80472" spans="4:4">
      <c r="D80472"/>
    </row>
    <row r="80473" spans="4:4">
      <c r="D80473"/>
    </row>
    <row r="80474" spans="4:4">
      <c r="D80474"/>
    </row>
    <row r="80475" spans="4:4">
      <c r="D80475"/>
    </row>
    <row r="80476" spans="4:4">
      <c r="D80476"/>
    </row>
    <row r="80477" spans="4:4">
      <c r="D80477"/>
    </row>
    <row r="80478" spans="4:4">
      <c r="D80478"/>
    </row>
    <row r="80479" spans="4:4">
      <c r="D80479"/>
    </row>
    <row r="80480" spans="4:4">
      <c r="D80480"/>
    </row>
    <row r="80481" spans="4:4">
      <c r="D80481"/>
    </row>
    <row r="80482" spans="4:4">
      <c r="D80482"/>
    </row>
    <row r="80483" spans="4:4">
      <c r="D80483"/>
    </row>
    <row r="80484" spans="4:4">
      <c r="D80484"/>
    </row>
    <row r="80485" spans="4:4">
      <c r="D80485"/>
    </row>
    <row r="80486" spans="4:4">
      <c r="D80486"/>
    </row>
    <row r="80487" spans="4:4">
      <c r="D80487"/>
    </row>
    <row r="80488" spans="4:4">
      <c r="D80488"/>
    </row>
    <row r="80489" spans="4:4">
      <c r="D80489"/>
    </row>
    <row r="80490" spans="4:4">
      <c r="D80490"/>
    </row>
    <row r="80491" spans="4:4">
      <c r="D80491"/>
    </row>
    <row r="80492" spans="4:4">
      <c r="D80492"/>
    </row>
    <row r="80493" spans="4:4">
      <c r="D80493"/>
    </row>
    <row r="80494" spans="4:4">
      <c r="D80494"/>
    </row>
    <row r="80495" spans="4:4">
      <c r="D80495"/>
    </row>
    <row r="80496" spans="4:4">
      <c r="D80496"/>
    </row>
    <row r="80497" spans="4:4">
      <c r="D80497"/>
    </row>
    <row r="80498" spans="4:4">
      <c r="D80498"/>
    </row>
    <row r="80499" spans="4:4">
      <c r="D80499"/>
    </row>
    <row r="80500" spans="4:4">
      <c r="D80500"/>
    </row>
    <row r="80501" spans="4:4">
      <c r="D80501"/>
    </row>
    <row r="80502" spans="4:4">
      <c r="D80502"/>
    </row>
    <row r="80503" spans="4:4">
      <c r="D80503"/>
    </row>
    <row r="80504" spans="4:4">
      <c r="D80504"/>
    </row>
    <row r="80505" spans="4:4">
      <c r="D80505"/>
    </row>
    <row r="80506" spans="4:4">
      <c r="D80506"/>
    </row>
    <row r="80507" spans="4:4">
      <c r="D80507"/>
    </row>
    <row r="80508" spans="4:4">
      <c r="D80508"/>
    </row>
    <row r="80509" spans="4:4">
      <c r="D80509"/>
    </row>
    <row r="80510" spans="4:4">
      <c r="D80510"/>
    </row>
    <row r="80511" spans="4:4">
      <c r="D80511"/>
    </row>
    <row r="80512" spans="4:4">
      <c r="D80512"/>
    </row>
    <row r="80513" spans="4:4">
      <c r="D80513"/>
    </row>
    <row r="80514" spans="4:4">
      <c r="D80514"/>
    </row>
    <row r="80515" spans="4:4">
      <c r="D80515"/>
    </row>
    <row r="80516" spans="4:4">
      <c r="D80516"/>
    </row>
    <row r="80517" spans="4:4">
      <c r="D80517"/>
    </row>
    <row r="80518" spans="4:4">
      <c r="D80518"/>
    </row>
    <row r="80519" spans="4:4">
      <c r="D80519"/>
    </row>
    <row r="80520" spans="4:4">
      <c r="D80520"/>
    </row>
    <row r="80521" spans="4:4">
      <c r="D80521"/>
    </row>
    <row r="80522" spans="4:4">
      <c r="D80522"/>
    </row>
    <row r="80523" spans="4:4">
      <c r="D80523"/>
    </row>
    <row r="80524" spans="4:4">
      <c r="D80524"/>
    </row>
    <row r="80525" spans="4:4">
      <c r="D80525"/>
    </row>
    <row r="80526" spans="4:4">
      <c r="D80526"/>
    </row>
    <row r="80527" spans="4:4">
      <c r="D80527"/>
    </row>
    <row r="80528" spans="4:4">
      <c r="D80528"/>
    </row>
    <row r="80529" spans="4:4">
      <c r="D80529"/>
    </row>
    <row r="80530" spans="4:4">
      <c r="D80530"/>
    </row>
    <row r="80531" spans="4:4">
      <c r="D80531"/>
    </row>
    <row r="80532" spans="4:4">
      <c r="D80532"/>
    </row>
    <row r="80533" spans="4:4">
      <c r="D80533"/>
    </row>
    <row r="80534" spans="4:4">
      <c r="D80534"/>
    </row>
    <row r="80535" spans="4:4">
      <c r="D80535"/>
    </row>
    <row r="80536" spans="4:4">
      <c r="D80536"/>
    </row>
    <row r="80537" spans="4:4">
      <c r="D80537"/>
    </row>
    <row r="80538" spans="4:4">
      <c r="D80538"/>
    </row>
    <row r="80539" spans="4:4">
      <c r="D80539"/>
    </row>
    <row r="80540" spans="4:4">
      <c r="D80540"/>
    </row>
    <row r="80541" spans="4:4">
      <c r="D80541"/>
    </row>
    <row r="80542" spans="4:4">
      <c r="D80542"/>
    </row>
    <row r="80543" spans="4:4">
      <c r="D80543"/>
    </row>
    <row r="80544" spans="4:4">
      <c r="D80544"/>
    </row>
    <row r="80545" spans="4:4">
      <c r="D80545"/>
    </row>
    <row r="80546" spans="4:4">
      <c r="D80546"/>
    </row>
    <row r="80547" spans="4:4">
      <c r="D80547"/>
    </row>
    <row r="80548" spans="4:4">
      <c r="D80548"/>
    </row>
    <row r="80549" spans="4:4">
      <c r="D80549"/>
    </row>
    <row r="80550" spans="4:4">
      <c r="D80550"/>
    </row>
    <row r="80551" spans="4:4">
      <c r="D80551"/>
    </row>
    <row r="80552" spans="4:4">
      <c r="D80552"/>
    </row>
    <row r="80553" spans="4:4">
      <c r="D80553"/>
    </row>
    <row r="80554" spans="4:4">
      <c r="D80554"/>
    </row>
    <row r="80555" spans="4:4">
      <c r="D80555"/>
    </row>
    <row r="80556" spans="4:4">
      <c r="D80556"/>
    </row>
    <row r="80557" spans="4:4">
      <c r="D80557"/>
    </row>
    <row r="80558" spans="4:4">
      <c r="D80558"/>
    </row>
    <row r="80559" spans="4:4">
      <c r="D80559"/>
    </row>
    <row r="80560" spans="4:4">
      <c r="D80560"/>
    </row>
    <row r="80561" spans="4:4">
      <c r="D80561"/>
    </row>
    <row r="80562" spans="4:4">
      <c r="D80562"/>
    </row>
    <row r="80563" spans="4:4">
      <c r="D80563"/>
    </row>
    <row r="80564" spans="4:4">
      <c r="D80564"/>
    </row>
    <row r="80565" spans="4:4">
      <c r="D80565"/>
    </row>
    <row r="80566" spans="4:4">
      <c r="D80566"/>
    </row>
    <row r="80567" spans="4:4">
      <c r="D80567"/>
    </row>
    <row r="80568" spans="4:4">
      <c r="D80568"/>
    </row>
    <row r="80569" spans="4:4">
      <c r="D80569"/>
    </row>
    <row r="80570" spans="4:4">
      <c r="D80570"/>
    </row>
    <row r="80571" spans="4:4">
      <c r="D80571"/>
    </row>
    <row r="80572" spans="4:4">
      <c r="D80572"/>
    </row>
    <row r="80573" spans="4:4">
      <c r="D80573"/>
    </row>
    <row r="80574" spans="4:4">
      <c r="D80574"/>
    </row>
    <row r="80575" spans="4:4">
      <c r="D80575"/>
    </row>
    <row r="80576" spans="4:4">
      <c r="D80576"/>
    </row>
    <row r="80577" spans="4:4">
      <c r="D80577"/>
    </row>
    <row r="80578" spans="4:4">
      <c r="D80578"/>
    </row>
    <row r="80579" spans="4:4">
      <c r="D80579"/>
    </row>
    <row r="80580" spans="4:4">
      <c r="D80580"/>
    </row>
    <row r="80581" spans="4:4">
      <c r="D80581"/>
    </row>
    <row r="80582" spans="4:4">
      <c r="D80582"/>
    </row>
    <row r="80583" spans="4:4">
      <c r="D80583"/>
    </row>
    <row r="80584" spans="4:4">
      <c r="D80584"/>
    </row>
    <row r="80585" spans="4:4">
      <c r="D80585"/>
    </row>
    <row r="80586" spans="4:4">
      <c r="D80586"/>
    </row>
    <row r="80587" spans="4:4">
      <c r="D80587"/>
    </row>
    <row r="80588" spans="4:4">
      <c r="D80588"/>
    </row>
    <row r="80589" spans="4:4">
      <c r="D80589"/>
    </row>
    <row r="80590" spans="4:4">
      <c r="D80590"/>
    </row>
    <row r="80591" spans="4:4">
      <c r="D80591"/>
    </row>
    <row r="80592" spans="4:4">
      <c r="D80592"/>
    </row>
    <row r="80593" spans="4:4">
      <c r="D80593"/>
    </row>
    <row r="80594" spans="4:4">
      <c r="D80594"/>
    </row>
    <row r="80595" spans="4:4">
      <c r="D80595"/>
    </row>
    <row r="80596" spans="4:4">
      <c r="D80596"/>
    </row>
    <row r="80597" spans="4:4">
      <c r="D80597"/>
    </row>
    <row r="80598" spans="4:4">
      <c r="D80598"/>
    </row>
    <row r="80599" spans="4:4">
      <c r="D80599"/>
    </row>
    <row r="80600" spans="4:4">
      <c r="D80600"/>
    </row>
    <row r="80601" spans="4:4">
      <c r="D80601"/>
    </row>
    <row r="80602" spans="4:4">
      <c r="D80602"/>
    </row>
    <row r="80603" spans="4:4">
      <c r="D80603"/>
    </row>
    <row r="80604" spans="4:4">
      <c r="D80604"/>
    </row>
    <row r="80605" spans="4:4">
      <c r="D80605"/>
    </row>
    <row r="80606" spans="4:4">
      <c r="D80606"/>
    </row>
    <row r="80607" spans="4:4">
      <c r="D80607"/>
    </row>
    <row r="80608" spans="4:4">
      <c r="D80608"/>
    </row>
    <row r="80609" spans="4:4">
      <c r="D80609"/>
    </row>
    <row r="80610" spans="4:4">
      <c r="D80610"/>
    </row>
    <row r="80611" spans="4:4">
      <c r="D80611"/>
    </row>
    <row r="80612" spans="4:4">
      <c r="D80612"/>
    </row>
    <row r="80613" spans="4:4">
      <c r="D80613"/>
    </row>
    <row r="80614" spans="4:4">
      <c r="D80614"/>
    </row>
    <row r="80615" spans="4:4">
      <c r="D80615"/>
    </row>
    <row r="80616" spans="4:4">
      <c r="D80616"/>
    </row>
    <row r="80617" spans="4:4">
      <c r="D80617"/>
    </row>
    <row r="80618" spans="4:4">
      <c r="D80618"/>
    </row>
    <row r="80619" spans="4:4">
      <c r="D80619"/>
    </row>
    <row r="80620" spans="4:4">
      <c r="D80620"/>
    </row>
    <row r="80621" spans="4:4">
      <c r="D80621"/>
    </row>
    <row r="80622" spans="4:4">
      <c r="D80622"/>
    </row>
    <row r="80623" spans="4:4">
      <c r="D80623"/>
    </row>
    <row r="80624" spans="4:4">
      <c r="D80624"/>
    </row>
    <row r="80625" spans="4:4">
      <c r="D80625"/>
    </row>
    <row r="80626" spans="4:4">
      <c r="D80626"/>
    </row>
    <row r="80627" spans="4:4">
      <c r="D80627"/>
    </row>
    <row r="80628" spans="4:4">
      <c r="D80628"/>
    </row>
    <row r="80629" spans="4:4">
      <c r="D80629"/>
    </row>
    <row r="80630" spans="4:4">
      <c r="D80630"/>
    </row>
    <row r="80631" spans="4:4">
      <c r="D80631"/>
    </row>
    <row r="80632" spans="4:4">
      <c r="D80632"/>
    </row>
    <row r="80633" spans="4:4">
      <c r="D80633"/>
    </row>
    <row r="80634" spans="4:4">
      <c r="D80634"/>
    </row>
    <row r="80635" spans="4:4">
      <c r="D80635"/>
    </row>
    <row r="80636" spans="4:4">
      <c r="D80636"/>
    </row>
    <row r="80637" spans="4:4">
      <c r="D80637"/>
    </row>
    <row r="80638" spans="4:4">
      <c r="D80638"/>
    </row>
    <row r="80639" spans="4:4">
      <c r="D80639"/>
    </row>
    <row r="80640" spans="4:4">
      <c r="D80640"/>
    </row>
    <row r="80641" spans="4:4">
      <c r="D80641"/>
    </row>
    <row r="80642" spans="4:4">
      <c r="D80642"/>
    </row>
    <row r="80643" spans="4:4">
      <c r="D80643"/>
    </row>
    <row r="80644" spans="4:4">
      <c r="D80644"/>
    </row>
    <row r="80645" spans="4:4">
      <c r="D80645"/>
    </row>
    <row r="80646" spans="4:4">
      <c r="D80646"/>
    </row>
    <row r="80647" spans="4:4">
      <c r="D80647"/>
    </row>
    <row r="80648" spans="4:4">
      <c r="D80648"/>
    </row>
    <row r="80649" spans="4:4">
      <c r="D80649"/>
    </row>
    <row r="80650" spans="4:4">
      <c r="D80650"/>
    </row>
    <row r="80651" spans="4:4">
      <c r="D80651"/>
    </row>
    <row r="80652" spans="4:4">
      <c r="D80652"/>
    </row>
    <row r="80653" spans="4:4">
      <c r="D80653"/>
    </row>
    <row r="80654" spans="4:4">
      <c r="D80654"/>
    </row>
    <row r="80655" spans="4:4">
      <c r="D80655"/>
    </row>
    <row r="80656" spans="4:4">
      <c r="D80656"/>
    </row>
    <row r="80657" spans="4:4">
      <c r="D80657"/>
    </row>
    <row r="80658" spans="4:4">
      <c r="D80658"/>
    </row>
    <row r="80659" spans="4:4">
      <c r="D80659"/>
    </row>
    <row r="80660" spans="4:4">
      <c r="D80660"/>
    </row>
    <row r="80661" spans="4:4">
      <c r="D80661"/>
    </row>
    <row r="80662" spans="4:4">
      <c r="D80662"/>
    </row>
    <row r="80663" spans="4:4">
      <c r="D80663"/>
    </row>
    <row r="80664" spans="4:4">
      <c r="D80664"/>
    </row>
    <row r="80665" spans="4:4">
      <c r="D80665"/>
    </row>
    <row r="80666" spans="4:4">
      <c r="D80666"/>
    </row>
    <row r="80667" spans="4:4">
      <c r="D80667"/>
    </row>
    <row r="80668" spans="4:4">
      <c r="D80668"/>
    </row>
    <row r="80669" spans="4:4">
      <c r="D80669"/>
    </row>
    <row r="80670" spans="4:4">
      <c r="D80670"/>
    </row>
    <row r="80671" spans="4:4">
      <c r="D80671"/>
    </row>
    <row r="80672" spans="4:4">
      <c r="D80672"/>
    </row>
    <row r="80673" spans="4:4">
      <c r="D80673"/>
    </row>
    <row r="80674" spans="4:4">
      <c r="D80674"/>
    </row>
    <row r="80675" spans="4:4">
      <c r="D80675"/>
    </row>
    <row r="80676" spans="4:4">
      <c r="D80676"/>
    </row>
    <row r="80677" spans="4:4">
      <c r="D80677"/>
    </row>
    <row r="80678" spans="4:4">
      <c r="D80678"/>
    </row>
    <row r="80679" spans="4:4">
      <c r="D80679"/>
    </row>
    <row r="80680" spans="4:4">
      <c r="D80680"/>
    </row>
    <row r="80681" spans="4:4">
      <c r="D80681"/>
    </row>
    <row r="80682" spans="4:4">
      <c r="D80682"/>
    </row>
    <row r="80683" spans="4:4">
      <c r="D80683"/>
    </row>
    <row r="80684" spans="4:4">
      <c r="D80684"/>
    </row>
    <row r="80685" spans="4:4">
      <c r="D80685"/>
    </row>
    <row r="80686" spans="4:4">
      <c r="D80686"/>
    </row>
    <row r="80687" spans="4:4">
      <c r="D80687"/>
    </row>
    <row r="80688" spans="4:4">
      <c r="D80688"/>
    </row>
    <row r="80689" spans="4:4">
      <c r="D80689"/>
    </row>
    <row r="80690" spans="4:4">
      <c r="D80690"/>
    </row>
    <row r="80691" spans="4:4">
      <c r="D80691"/>
    </row>
    <row r="80692" spans="4:4">
      <c r="D80692"/>
    </row>
    <row r="80693" spans="4:4">
      <c r="D80693"/>
    </row>
    <row r="80694" spans="4:4">
      <c r="D80694"/>
    </row>
    <row r="80695" spans="4:4">
      <c r="D80695"/>
    </row>
    <row r="80696" spans="4:4">
      <c r="D80696"/>
    </row>
    <row r="80697" spans="4:4">
      <c r="D80697"/>
    </row>
    <row r="80698" spans="4:4">
      <c r="D80698"/>
    </row>
    <row r="80699" spans="4:4">
      <c r="D80699"/>
    </row>
    <row r="80700" spans="4:4">
      <c r="D80700"/>
    </row>
    <row r="80701" spans="4:4">
      <c r="D80701"/>
    </row>
    <row r="80702" spans="4:4">
      <c r="D80702"/>
    </row>
    <row r="80703" spans="4:4">
      <c r="D80703"/>
    </row>
    <row r="80704" spans="4:4">
      <c r="D80704"/>
    </row>
    <row r="80705" spans="4:4">
      <c r="D80705"/>
    </row>
    <row r="80706" spans="4:4">
      <c r="D80706"/>
    </row>
    <row r="80707" spans="4:4">
      <c r="D80707"/>
    </row>
    <row r="80708" spans="4:4">
      <c r="D80708"/>
    </row>
    <row r="80709" spans="4:4">
      <c r="D80709"/>
    </row>
    <row r="80710" spans="4:4">
      <c r="D80710"/>
    </row>
    <row r="80711" spans="4:4">
      <c r="D80711"/>
    </row>
    <row r="80712" spans="4:4">
      <c r="D80712"/>
    </row>
    <row r="80713" spans="4:4">
      <c r="D80713"/>
    </row>
    <row r="80714" spans="4:4">
      <c r="D80714"/>
    </row>
    <row r="80715" spans="4:4">
      <c r="D80715"/>
    </row>
    <row r="80716" spans="4:4">
      <c r="D80716"/>
    </row>
    <row r="80717" spans="4:4">
      <c r="D80717"/>
    </row>
    <row r="80718" spans="4:4">
      <c r="D80718"/>
    </row>
    <row r="80719" spans="4:4">
      <c r="D80719"/>
    </row>
    <row r="80720" spans="4:4">
      <c r="D80720"/>
    </row>
    <row r="80721" spans="4:4">
      <c r="D80721"/>
    </row>
    <row r="80722" spans="4:4">
      <c r="D80722"/>
    </row>
    <row r="80723" spans="4:4">
      <c r="D80723"/>
    </row>
    <row r="80724" spans="4:4">
      <c r="D80724"/>
    </row>
    <row r="80725" spans="4:4">
      <c r="D80725"/>
    </row>
    <row r="80726" spans="4:4">
      <c r="D80726"/>
    </row>
    <row r="80727" spans="4:4">
      <c r="D80727"/>
    </row>
    <row r="80728" spans="4:4">
      <c r="D80728"/>
    </row>
    <row r="80729" spans="4:4">
      <c r="D80729"/>
    </row>
    <row r="80730" spans="4:4">
      <c r="D80730"/>
    </row>
    <row r="80731" spans="4:4">
      <c r="D80731"/>
    </row>
    <row r="80732" spans="4:4">
      <c r="D80732"/>
    </row>
    <row r="80733" spans="4:4">
      <c r="D80733"/>
    </row>
    <row r="80734" spans="4:4">
      <c r="D80734"/>
    </row>
    <row r="80735" spans="4:4">
      <c r="D80735"/>
    </row>
    <row r="80736" spans="4:4">
      <c r="D80736"/>
    </row>
    <row r="80737" spans="4:4">
      <c r="D80737"/>
    </row>
    <row r="80738" spans="4:4">
      <c r="D80738"/>
    </row>
    <row r="80739" spans="4:4">
      <c r="D80739"/>
    </row>
    <row r="80740" spans="4:4">
      <c r="D80740"/>
    </row>
    <row r="80741" spans="4:4">
      <c r="D80741"/>
    </row>
    <row r="80742" spans="4:4">
      <c r="D80742"/>
    </row>
    <row r="80743" spans="4:4">
      <c r="D80743"/>
    </row>
    <row r="80744" spans="4:4">
      <c r="D80744"/>
    </row>
    <row r="80745" spans="4:4">
      <c r="D80745"/>
    </row>
    <row r="80746" spans="4:4">
      <c r="D80746"/>
    </row>
    <row r="80747" spans="4:4">
      <c r="D80747"/>
    </row>
    <row r="80748" spans="4:4">
      <c r="D80748"/>
    </row>
    <row r="80749" spans="4:4">
      <c r="D80749"/>
    </row>
    <row r="80750" spans="4:4">
      <c r="D80750"/>
    </row>
    <row r="80751" spans="4:4">
      <c r="D80751"/>
    </row>
    <row r="80752" spans="4:4">
      <c r="D80752"/>
    </row>
    <row r="80753" spans="4:4">
      <c r="D80753"/>
    </row>
    <row r="80754" spans="4:4">
      <c r="D80754"/>
    </row>
    <row r="80755" spans="4:4">
      <c r="D80755"/>
    </row>
    <row r="80756" spans="4:4">
      <c r="D80756"/>
    </row>
    <row r="80757" spans="4:4">
      <c r="D80757"/>
    </row>
    <row r="80758" spans="4:4">
      <c r="D80758"/>
    </row>
    <row r="80759" spans="4:4">
      <c r="D80759"/>
    </row>
    <row r="80760" spans="4:4">
      <c r="D80760"/>
    </row>
    <row r="80761" spans="4:4">
      <c r="D80761"/>
    </row>
    <row r="80762" spans="4:4">
      <c r="D80762"/>
    </row>
    <row r="80763" spans="4:4">
      <c r="D80763"/>
    </row>
    <row r="80764" spans="4:4">
      <c r="D80764"/>
    </row>
    <row r="80765" spans="4:4">
      <c r="D80765"/>
    </row>
    <row r="80766" spans="4:4">
      <c r="D80766"/>
    </row>
    <row r="80767" spans="4:4">
      <c r="D80767"/>
    </row>
    <row r="80768" spans="4:4">
      <c r="D80768"/>
    </row>
    <row r="80769" spans="4:4">
      <c r="D80769"/>
    </row>
    <row r="80770" spans="4:4">
      <c r="D80770"/>
    </row>
    <row r="80771" spans="4:4">
      <c r="D80771"/>
    </row>
    <row r="80772" spans="4:4">
      <c r="D80772"/>
    </row>
    <row r="80773" spans="4:4">
      <c r="D80773"/>
    </row>
    <row r="80774" spans="4:4">
      <c r="D80774"/>
    </row>
    <row r="80775" spans="4:4">
      <c r="D80775"/>
    </row>
    <row r="80776" spans="4:4">
      <c r="D80776"/>
    </row>
    <row r="80777" spans="4:4">
      <c r="D80777"/>
    </row>
    <row r="80778" spans="4:4">
      <c r="D80778"/>
    </row>
    <row r="80779" spans="4:4">
      <c r="D80779"/>
    </row>
    <row r="80780" spans="4:4">
      <c r="D80780"/>
    </row>
    <row r="80781" spans="4:4">
      <c r="D80781"/>
    </row>
    <row r="80782" spans="4:4">
      <c r="D80782"/>
    </row>
    <row r="80783" spans="4:4">
      <c r="D80783"/>
    </row>
    <row r="80784" spans="4:4">
      <c r="D80784"/>
    </row>
    <row r="80785" spans="4:4">
      <c r="D80785"/>
    </row>
    <row r="80786" spans="4:4">
      <c r="D80786"/>
    </row>
    <row r="80787" spans="4:4">
      <c r="D80787"/>
    </row>
    <row r="80788" spans="4:4">
      <c r="D80788"/>
    </row>
    <row r="80789" spans="4:4">
      <c r="D80789"/>
    </row>
    <row r="80790" spans="4:4">
      <c r="D80790"/>
    </row>
    <row r="80791" spans="4:4">
      <c r="D80791"/>
    </row>
    <row r="80792" spans="4:4">
      <c r="D80792"/>
    </row>
    <row r="80793" spans="4:4">
      <c r="D80793"/>
    </row>
    <row r="80794" spans="4:4">
      <c r="D80794"/>
    </row>
    <row r="80795" spans="4:4">
      <c r="D80795"/>
    </row>
    <row r="80796" spans="4:4">
      <c r="D80796"/>
    </row>
    <row r="80797" spans="4:4">
      <c r="D80797"/>
    </row>
    <row r="80798" spans="4:4">
      <c r="D80798"/>
    </row>
    <row r="80799" spans="4:4">
      <c r="D80799"/>
    </row>
    <row r="80800" spans="4:4">
      <c r="D80800"/>
    </row>
    <row r="80801" spans="4:4">
      <c r="D80801"/>
    </row>
    <row r="80802" spans="4:4">
      <c r="D80802"/>
    </row>
    <row r="80803" spans="4:4">
      <c r="D80803"/>
    </row>
    <row r="80804" spans="4:4">
      <c r="D80804"/>
    </row>
    <row r="80805" spans="4:4">
      <c r="D80805"/>
    </row>
    <row r="80806" spans="4:4">
      <c r="D80806"/>
    </row>
    <row r="80807" spans="4:4">
      <c r="D80807"/>
    </row>
    <row r="80808" spans="4:4">
      <c r="D80808"/>
    </row>
    <row r="80809" spans="4:4">
      <c r="D80809"/>
    </row>
    <row r="80810" spans="4:4">
      <c r="D80810"/>
    </row>
    <row r="80811" spans="4:4">
      <c r="D80811"/>
    </row>
    <row r="80812" spans="4:4">
      <c r="D80812"/>
    </row>
    <row r="80813" spans="4:4">
      <c r="D80813"/>
    </row>
    <row r="80814" spans="4:4">
      <c r="D80814"/>
    </row>
    <row r="80815" spans="4:4">
      <c r="D80815"/>
    </row>
    <row r="80816" spans="4:4">
      <c r="D80816"/>
    </row>
    <row r="80817" spans="4:4">
      <c r="D80817"/>
    </row>
    <row r="80818" spans="4:4">
      <c r="D80818"/>
    </row>
    <row r="80819" spans="4:4">
      <c r="D80819"/>
    </row>
    <row r="80820" spans="4:4">
      <c r="D80820"/>
    </row>
    <row r="80821" spans="4:4">
      <c r="D80821"/>
    </row>
    <row r="80822" spans="4:4">
      <c r="D80822"/>
    </row>
    <row r="80823" spans="4:4">
      <c r="D80823"/>
    </row>
    <row r="80824" spans="4:4">
      <c r="D80824"/>
    </row>
    <row r="80825" spans="4:4">
      <c r="D80825"/>
    </row>
    <row r="80826" spans="4:4">
      <c r="D80826"/>
    </row>
    <row r="80827" spans="4:4">
      <c r="D80827"/>
    </row>
    <row r="80828" spans="4:4">
      <c r="D80828"/>
    </row>
    <row r="80829" spans="4:4">
      <c r="D80829"/>
    </row>
    <row r="80830" spans="4:4">
      <c r="D80830"/>
    </row>
    <row r="80831" spans="4:4">
      <c r="D80831"/>
    </row>
    <row r="80832" spans="4:4">
      <c r="D80832"/>
    </row>
    <row r="80833" spans="4:4">
      <c r="D80833"/>
    </row>
    <row r="80834" spans="4:4">
      <c r="D80834"/>
    </row>
    <row r="80835" spans="4:4">
      <c r="D80835"/>
    </row>
    <row r="80836" spans="4:4">
      <c r="D80836"/>
    </row>
    <row r="80837" spans="4:4">
      <c r="D80837"/>
    </row>
    <row r="80838" spans="4:4">
      <c r="D80838"/>
    </row>
    <row r="80839" spans="4:4">
      <c r="D80839"/>
    </row>
    <row r="80840" spans="4:4">
      <c r="D80840"/>
    </row>
    <row r="80841" spans="4:4">
      <c r="D80841"/>
    </row>
    <row r="80842" spans="4:4">
      <c r="D80842"/>
    </row>
    <row r="80843" spans="4:4">
      <c r="D80843"/>
    </row>
    <row r="80844" spans="4:4">
      <c r="D80844"/>
    </row>
    <row r="80845" spans="4:4">
      <c r="D80845"/>
    </row>
    <row r="80846" spans="4:4">
      <c r="D80846"/>
    </row>
    <row r="80847" spans="4:4">
      <c r="D80847"/>
    </row>
    <row r="80848" spans="4:4">
      <c r="D80848"/>
    </row>
    <row r="80849" spans="4:4">
      <c r="D80849"/>
    </row>
    <row r="80850" spans="4:4">
      <c r="D80850"/>
    </row>
    <row r="80851" spans="4:4">
      <c r="D80851"/>
    </row>
    <row r="80852" spans="4:4">
      <c r="D80852"/>
    </row>
    <row r="80853" spans="4:4">
      <c r="D80853"/>
    </row>
    <row r="80854" spans="4:4">
      <c r="D80854"/>
    </row>
    <row r="80855" spans="4:4">
      <c r="D80855"/>
    </row>
    <row r="80856" spans="4:4">
      <c r="D80856"/>
    </row>
    <row r="80857" spans="4:4">
      <c r="D80857"/>
    </row>
    <row r="80858" spans="4:4">
      <c r="D80858"/>
    </row>
    <row r="80859" spans="4:4">
      <c r="D80859"/>
    </row>
    <row r="80860" spans="4:4">
      <c r="D80860"/>
    </row>
    <row r="80861" spans="4:4">
      <c r="D80861"/>
    </row>
    <row r="80862" spans="4:4">
      <c r="D80862"/>
    </row>
    <row r="80863" spans="4:4">
      <c r="D80863"/>
    </row>
    <row r="80864" spans="4:4">
      <c r="D80864"/>
    </row>
    <row r="80865" spans="4:4">
      <c r="D80865"/>
    </row>
    <row r="80866" spans="4:4">
      <c r="D80866"/>
    </row>
    <row r="80867" spans="4:4">
      <c r="D80867"/>
    </row>
    <row r="80868" spans="4:4">
      <c r="D80868"/>
    </row>
    <row r="80869" spans="4:4">
      <c r="D80869"/>
    </row>
    <row r="80870" spans="4:4">
      <c r="D80870"/>
    </row>
    <row r="80871" spans="4:4">
      <c r="D80871"/>
    </row>
    <row r="80872" spans="4:4">
      <c r="D80872"/>
    </row>
    <row r="80873" spans="4:4">
      <c r="D80873"/>
    </row>
    <row r="80874" spans="4:4">
      <c r="D80874"/>
    </row>
    <row r="80875" spans="4:4">
      <c r="D80875"/>
    </row>
    <row r="80876" spans="4:4">
      <c r="D80876"/>
    </row>
    <row r="80877" spans="4:4">
      <c r="D80877"/>
    </row>
    <row r="80878" spans="4:4">
      <c r="D80878"/>
    </row>
    <row r="80879" spans="4:4">
      <c r="D80879"/>
    </row>
    <row r="80880" spans="4:4">
      <c r="D80880"/>
    </row>
    <row r="80881" spans="4:4">
      <c r="D80881"/>
    </row>
    <row r="80882" spans="4:4">
      <c r="D80882"/>
    </row>
    <row r="80883" spans="4:4">
      <c r="D80883"/>
    </row>
    <row r="80884" spans="4:4">
      <c r="D80884"/>
    </row>
    <row r="80885" spans="4:4">
      <c r="D80885"/>
    </row>
    <row r="80886" spans="4:4">
      <c r="D80886"/>
    </row>
    <row r="80887" spans="4:4">
      <c r="D80887"/>
    </row>
    <row r="80888" spans="4:4">
      <c r="D80888"/>
    </row>
    <row r="80889" spans="4:4">
      <c r="D80889"/>
    </row>
    <row r="80890" spans="4:4">
      <c r="D80890"/>
    </row>
    <row r="80891" spans="4:4">
      <c r="D80891"/>
    </row>
    <row r="80892" spans="4:4">
      <c r="D80892"/>
    </row>
    <row r="80893" spans="4:4">
      <c r="D80893"/>
    </row>
    <row r="80894" spans="4:4">
      <c r="D80894"/>
    </row>
    <row r="80895" spans="4:4">
      <c r="D80895"/>
    </row>
    <row r="80896" spans="4:4">
      <c r="D80896"/>
    </row>
    <row r="80897" spans="4:4">
      <c r="D80897"/>
    </row>
    <row r="80898" spans="4:4">
      <c r="D80898"/>
    </row>
    <row r="80899" spans="4:4">
      <c r="D80899"/>
    </row>
    <row r="80900" spans="4:4">
      <c r="D80900"/>
    </row>
    <row r="80901" spans="4:4">
      <c r="D80901"/>
    </row>
    <row r="80902" spans="4:4">
      <c r="D80902"/>
    </row>
    <row r="80903" spans="4:4">
      <c r="D80903"/>
    </row>
    <row r="80904" spans="4:4">
      <c r="D80904"/>
    </row>
    <row r="80905" spans="4:4">
      <c r="D80905"/>
    </row>
    <row r="80906" spans="4:4">
      <c r="D80906"/>
    </row>
    <row r="80907" spans="4:4">
      <c r="D80907"/>
    </row>
    <row r="80908" spans="4:4">
      <c r="D80908"/>
    </row>
    <row r="80909" spans="4:4">
      <c r="D80909"/>
    </row>
    <row r="80910" spans="4:4">
      <c r="D80910"/>
    </row>
    <row r="80911" spans="4:4">
      <c r="D80911"/>
    </row>
    <row r="80912" spans="4:4">
      <c r="D80912"/>
    </row>
    <row r="80913" spans="4:4">
      <c r="D80913"/>
    </row>
    <row r="80914" spans="4:4">
      <c r="D80914"/>
    </row>
    <row r="80915" spans="4:4">
      <c r="D80915"/>
    </row>
    <row r="80916" spans="4:4">
      <c r="D80916"/>
    </row>
    <row r="80917" spans="4:4">
      <c r="D80917"/>
    </row>
    <row r="80918" spans="4:4">
      <c r="D80918"/>
    </row>
    <row r="80919" spans="4:4">
      <c r="D80919"/>
    </row>
    <row r="80920" spans="4:4">
      <c r="D80920"/>
    </row>
    <row r="80921" spans="4:4">
      <c r="D80921"/>
    </row>
    <row r="80922" spans="4:4">
      <c r="D80922"/>
    </row>
    <row r="80923" spans="4:4">
      <c r="D80923"/>
    </row>
    <row r="80924" spans="4:4">
      <c r="D80924"/>
    </row>
    <row r="80925" spans="4:4">
      <c r="D80925"/>
    </row>
    <row r="80926" spans="4:4">
      <c r="D80926"/>
    </row>
    <row r="80927" spans="4:4">
      <c r="D80927"/>
    </row>
    <row r="80928" spans="4:4">
      <c r="D80928"/>
    </row>
    <row r="80929" spans="4:4">
      <c r="D80929"/>
    </row>
    <row r="80930" spans="4:4">
      <c r="D80930"/>
    </row>
    <row r="80931" spans="4:4">
      <c r="D80931"/>
    </row>
    <row r="80932" spans="4:4">
      <c r="D80932"/>
    </row>
    <row r="80933" spans="4:4">
      <c r="D80933"/>
    </row>
    <row r="80934" spans="4:4">
      <c r="D80934"/>
    </row>
    <row r="80935" spans="4:4">
      <c r="D80935"/>
    </row>
    <row r="80936" spans="4:4">
      <c r="D80936"/>
    </row>
    <row r="80937" spans="4:4">
      <c r="D80937"/>
    </row>
    <row r="80938" spans="4:4">
      <c r="D80938"/>
    </row>
    <row r="80939" spans="4:4">
      <c r="D80939"/>
    </row>
    <row r="80940" spans="4:4">
      <c r="D80940"/>
    </row>
    <row r="80941" spans="4:4">
      <c r="D80941"/>
    </row>
    <row r="80942" spans="4:4">
      <c r="D80942"/>
    </row>
    <row r="80943" spans="4:4">
      <c r="D80943"/>
    </row>
    <row r="80944" spans="4:4">
      <c r="D80944"/>
    </row>
    <row r="80945" spans="4:4">
      <c r="D80945"/>
    </row>
    <row r="80946" spans="4:4">
      <c r="D80946"/>
    </row>
    <row r="80947" spans="4:4">
      <c r="D80947"/>
    </row>
    <row r="80948" spans="4:4">
      <c r="D80948"/>
    </row>
    <row r="80949" spans="4:4">
      <c r="D80949"/>
    </row>
    <row r="80950" spans="4:4">
      <c r="D80950"/>
    </row>
    <row r="80951" spans="4:4">
      <c r="D80951"/>
    </row>
    <row r="80952" spans="4:4">
      <c r="D80952"/>
    </row>
    <row r="80953" spans="4:4">
      <c r="D80953"/>
    </row>
    <row r="80954" spans="4:4">
      <c r="D80954"/>
    </row>
    <row r="80955" spans="4:4">
      <c r="D80955"/>
    </row>
    <row r="80956" spans="4:4">
      <c r="D80956"/>
    </row>
    <row r="80957" spans="4:4">
      <c r="D80957"/>
    </row>
    <row r="80958" spans="4:4">
      <c r="D80958"/>
    </row>
    <row r="80959" spans="4:4">
      <c r="D80959"/>
    </row>
    <row r="80960" spans="4:4">
      <c r="D80960"/>
    </row>
    <row r="80961" spans="4:4">
      <c r="D80961"/>
    </row>
    <row r="80962" spans="4:4">
      <c r="D80962"/>
    </row>
    <row r="80963" spans="4:4">
      <c r="D80963"/>
    </row>
    <row r="80964" spans="4:4">
      <c r="D80964"/>
    </row>
    <row r="80965" spans="4:4">
      <c r="D80965"/>
    </row>
    <row r="80966" spans="4:4">
      <c r="D80966"/>
    </row>
    <row r="80967" spans="4:4">
      <c r="D80967"/>
    </row>
    <row r="80968" spans="4:4">
      <c r="D80968"/>
    </row>
    <row r="80969" spans="4:4">
      <c r="D80969"/>
    </row>
    <row r="80970" spans="4:4">
      <c r="D80970"/>
    </row>
    <row r="80971" spans="4:4">
      <c r="D80971"/>
    </row>
    <row r="80972" spans="4:4">
      <c r="D80972"/>
    </row>
    <row r="80973" spans="4:4">
      <c r="D80973"/>
    </row>
    <row r="80974" spans="4:4">
      <c r="D80974"/>
    </row>
    <row r="80975" spans="4:4">
      <c r="D80975"/>
    </row>
    <row r="80976" spans="4:4">
      <c r="D80976"/>
    </row>
    <row r="80977" spans="4:4">
      <c r="D80977"/>
    </row>
    <row r="80978" spans="4:4">
      <c r="D80978"/>
    </row>
    <row r="80979" spans="4:4">
      <c r="D80979"/>
    </row>
    <row r="80980" spans="4:4">
      <c r="D80980"/>
    </row>
    <row r="80981" spans="4:4">
      <c r="D80981"/>
    </row>
    <row r="80982" spans="4:4">
      <c r="D80982"/>
    </row>
    <row r="80983" spans="4:4">
      <c r="D80983"/>
    </row>
    <row r="80984" spans="4:4">
      <c r="D80984"/>
    </row>
    <row r="80985" spans="4:4">
      <c r="D80985"/>
    </row>
    <row r="80986" spans="4:4">
      <c r="D80986"/>
    </row>
    <row r="80987" spans="4:4">
      <c r="D80987"/>
    </row>
    <row r="80988" spans="4:4">
      <c r="D80988"/>
    </row>
    <row r="80989" spans="4:4">
      <c r="D80989"/>
    </row>
    <row r="80990" spans="4:4">
      <c r="D80990"/>
    </row>
    <row r="80991" spans="4:4">
      <c r="D80991"/>
    </row>
    <row r="80992" spans="4:4">
      <c r="D80992"/>
    </row>
    <row r="80993" spans="4:4">
      <c r="D80993"/>
    </row>
    <row r="80994" spans="4:4">
      <c r="D80994"/>
    </row>
    <row r="80995" spans="4:4">
      <c r="D80995"/>
    </row>
    <row r="80996" spans="4:4">
      <c r="D80996"/>
    </row>
    <row r="80997" spans="4:4">
      <c r="D80997"/>
    </row>
    <row r="80998" spans="4:4">
      <c r="D80998"/>
    </row>
    <row r="80999" spans="4:4">
      <c r="D80999"/>
    </row>
    <row r="81000" spans="4:4">
      <c r="D81000"/>
    </row>
    <row r="81001" spans="4:4">
      <c r="D81001"/>
    </row>
    <row r="81002" spans="4:4">
      <c r="D81002"/>
    </row>
    <row r="81003" spans="4:4">
      <c r="D81003"/>
    </row>
    <row r="81004" spans="4:4">
      <c r="D81004"/>
    </row>
    <row r="81005" spans="4:4">
      <c r="D81005"/>
    </row>
    <row r="81006" spans="4:4">
      <c r="D81006"/>
    </row>
    <row r="81007" spans="4:4">
      <c r="D81007"/>
    </row>
    <row r="81008" spans="4:4">
      <c r="D81008"/>
    </row>
    <row r="81009" spans="4:4">
      <c r="D81009"/>
    </row>
    <row r="81010" spans="4:4">
      <c r="D81010"/>
    </row>
    <row r="81011" spans="4:4">
      <c r="D81011"/>
    </row>
    <row r="81012" spans="4:4">
      <c r="D81012"/>
    </row>
    <row r="81013" spans="4:4">
      <c r="D81013"/>
    </row>
    <row r="81014" spans="4:4">
      <c r="D81014"/>
    </row>
    <row r="81015" spans="4:4">
      <c r="D81015"/>
    </row>
    <row r="81016" spans="4:4">
      <c r="D81016"/>
    </row>
    <row r="81017" spans="4:4">
      <c r="D81017"/>
    </row>
    <row r="81018" spans="4:4">
      <c r="D81018"/>
    </row>
    <row r="81019" spans="4:4">
      <c r="D81019"/>
    </row>
    <row r="81020" spans="4:4">
      <c r="D81020"/>
    </row>
    <row r="81021" spans="4:4">
      <c r="D81021"/>
    </row>
    <row r="81022" spans="4:4">
      <c r="D81022"/>
    </row>
    <row r="81023" spans="4:4">
      <c r="D81023"/>
    </row>
    <row r="81024" spans="4:4">
      <c r="D81024"/>
    </row>
    <row r="81025" spans="4:4">
      <c r="D81025"/>
    </row>
    <row r="81026" spans="4:4">
      <c r="D81026"/>
    </row>
    <row r="81027" spans="4:4">
      <c r="D81027"/>
    </row>
    <row r="81028" spans="4:4">
      <c r="D81028"/>
    </row>
    <row r="81029" spans="4:4">
      <c r="D81029"/>
    </row>
    <row r="81030" spans="4:4">
      <c r="D81030"/>
    </row>
    <row r="81031" spans="4:4">
      <c r="D81031"/>
    </row>
    <row r="81032" spans="4:4">
      <c r="D81032"/>
    </row>
    <row r="81033" spans="4:4">
      <c r="D81033"/>
    </row>
    <row r="81034" spans="4:4">
      <c r="D81034"/>
    </row>
    <row r="81035" spans="4:4">
      <c r="D81035"/>
    </row>
    <row r="81036" spans="4:4">
      <c r="D81036"/>
    </row>
    <row r="81037" spans="4:4">
      <c r="D81037"/>
    </row>
    <row r="81038" spans="4:4">
      <c r="D81038"/>
    </row>
    <row r="81039" spans="4:4">
      <c r="D81039"/>
    </row>
    <row r="81040" spans="4:4">
      <c r="D81040"/>
    </row>
    <row r="81041" spans="4:4">
      <c r="D81041"/>
    </row>
    <row r="81042" spans="4:4">
      <c r="D81042"/>
    </row>
    <row r="81043" spans="4:4">
      <c r="D81043"/>
    </row>
    <row r="81044" spans="4:4">
      <c r="D81044"/>
    </row>
    <row r="81045" spans="4:4">
      <c r="D81045"/>
    </row>
    <row r="81046" spans="4:4">
      <c r="D81046"/>
    </row>
    <row r="81047" spans="4:4">
      <c r="D81047"/>
    </row>
    <row r="81048" spans="4:4">
      <c r="D81048"/>
    </row>
    <row r="81049" spans="4:4">
      <c r="D81049"/>
    </row>
    <row r="81050" spans="4:4">
      <c r="D81050"/>
    </row>
    <row r="81051" spans="4:4">
      <c r="D81051"/>
    </row>
    <row r="81052" spans="4:4">
      <c r="D81052"/>
    </row>
    <row r="81053" spans="4:4">
      <c r="D81053"/>
    </row>
    <row r="81054" spans="4:4">
      <c r="D81054"/>
    </row>
    <row r="81055" spans="4:4">
      <c r="D81055"/>
    </row>
    <row r="81056" spans="4:4">
      <c r="D81056"/>
    </row>
    <row r="81057" spans="4:4">
      <c r="D81057"/>
    </row>
    <row r="81058" spans="4:4">
      <c r="D81058"/>
    </row>
    <row r="81059" spans="4:4">
      <c r="D81059"/>
    </row>
    <row r="81060" spans="4:4">
      <c r="D81060"/>
    </row>
    <row r="81061" spans="4:4">
      <c r="D81061"/>
    </row>
    <row r="81062" spans="4:4">
      <c r="D81062"/>
    </row>
    <row r="81063" spans="4:4">
      <c r="D81063"/>
    </row>
    <row r="81064" spans="4:4">
      <c r="D81064"/>
    </row>
    <row r="81065" spans="4:4">
      <c r="D81065"/>
    </row>
    <row r="81066" spans="4:4">
      <c r="D81066"/>
    </row>
    <row r="81067" spans="4:4">
      <c r="D81067"/>
    </row>
    <row r="81068" spans="4:4">
      <c r="D81068"/>
    </row>
    <row r="81069" spans="4:4">
      <c r="D81069"/>
    </row>
    <row r="81070" spans="4:4">
      <c r="D81070"/>
    </row>
    <row r="81071" spans="4:4">
      <c r="D81071"/>
    </row>
    <row r="81072" spans="4:4">
      <c r="D81072"/>
    </row>
    <row r="81073" spans="4:4">
      <c r="D81073"/>
    </row>
    <row r="81074" spans="4:4">
      <c r="D81074"/>
    </row>
    <row r="81075" spans="4:4">
      <c r="D81075"/>
    </row>
    <row r="81076" spans="4:4">
      <c r="D81076"/>
    </row>
    <row r="81077" spans="4:4">
      <c r="D81077"/>
    </row>
    <row r="81078" spans="4:4">
      <c r="D81078"/>
    </row>
    <row r="81079" spans="4:4">
      <c r="D81079"/>
    </row>
    <row r="81080" spans="4:4">
      <c r="D81080"/>
    </row>
    <row r="81081" spans="4:4">
      <c r="D81081"/>
    </row>
    <row r="81082" spans="4:4">
      <c r="D81082"/>
    </row>
    <row r="81083" spans="4:4">
      <c r="D81083"/>
    </row>
    <row r="81084" spans="4:4">
      <c r="D81084"/>
    </row>
    <row r="81085" spans="4:4">
      <c r="D81085"/>
    </row>
    <row r="81086" spans="4:4">
      <c r="D81086"/>
    </row>
    <row r="81087" spans="4:4">
      <c r="D81087"/>
    </row>
    <row r="81088" spans="4:4">
      <c r="D81088"/>
    </row>
    <row r="81089" spans="4:4">
      <c r="D81089"/>
    </row>
    <row r="81090" spans="4:4">
      <c r="D81090"/>
    </row>
    <row r="81091" spans="4:4">
      <c r="D81091"/>
    </row>
    <row r="81092" spans="4:4">
      <c r="D81092"/>
    </row>
    <row r="81093" spans="4:4">
      <c r="D81093"/>
    </row>
    <row r="81094" spans="4:4">
      <c r="D81094"/>
    </row>
    <row r="81095" spans="4:4">
      <c r="D81095"/>
    </row>
    <row r="81096" spans="4:4">
      <c r="D81096"/>
    </row>
    <row r="81097" spans="4:4">
      <c r="D81097"/>
    </row>
    <row r="81098" spans="4:4">
      <c r="D81098"/>
    </row>
    <row r="81099" spans="4:4">
      <c r="D81099"/>
    </row>
    <row r="81100" spans="4:4">
      <c r="D81100"/>
    </row>
    <row r="81101" spans="4:4">
      <c r="D81101"/>
    </row>
    <row r="81102" spans="4:4">
      <c r="D81102"/>
    </row>
    <row r="81103" spans="4:4">
      <c r="D81103"/>
    </row>
    <row r="81104" spans="4:4">
      <c r="D81104"/>
    </row>
    <row r="81105" spans="4:4">
      <c r="D81105"/>
    </row>
    <row r="81106" spans="4:4">
      <c r="D81106"/>
    </row>
    <row r="81107" spans="4:4">
      <c r="D81107"/>
    </row>
    <row r="81108" spans="4:4">
      <c r="D81108"/>
    </row>
    <row r="81109" spans="4:4">
      <c r="D81109"/>
    </row>
    <row r="81110" spans="4:4">
      <c r="D81110"/>
    </row>
    <row r="81111" spans="4:4">
      <c r="D81111"/>
    </row>
    <row r="81112" spans="4:4">
      <c r="D81112"/>
    </row>
    <row r="81113" spans="4:4">
      <c r="D81113"/>
    </row>
    <row r="81114" spans="4:4">
      <c r="D81114"/>
    </row>
    <row r="81115" spans="4:4">
      <c r="D81115"/>
    </row>
    <row r="81116" spans="4:4">
      <c r="D81116"/>
    </row>
    <row r="81117" spans="4:4">
      <c r="D81117"/>
    </row>
    <row r="81118" spans="4:4">
      <c r="D81118"/>
    </row>
    <row r="81119" spans="4:4">
      <c r="D81119"/>
    </row>
    <row r="81120" spans="4:4">
      <c r="D81120"/>
    </row>
    <row r="81121" spans="4:4">
      <c r="D81121"/>
    </row>
    <row r="81122" spans="4:4">
      <c r="D81122"/>
    </row>
    <row r="81123" spans="4:4">
      <c r="D81123"/>
    </row>
    <row r="81124" spans="4:4">
      <c r="D81124"/>
    </row>
    <row r="81125" spans="4:4">
      <c r="D81125"/>
    </row>
    <row r="81126" spans="4:4">
      <c r="D81126"/>
    </row>
    <row r="81127" spans="4:4">
      <c r="D81127"/>
    </row>
    <row r="81128" spans="4:4">
      <c r="D81128"/>
    </row>
    <row r="81129" spans="4:4">
      <c r="D81129"/>
    </row>
    <row r="81130" spans="4:4">
      <c r="D81130"/>
    </row>
    <row r="81131" spans="4:4">
      <c r="D81131"/>
    </row>
    <row r="81132" spans="4:4">
      <c r="D81132"/>
    </row>
    <row r="81133" spans="4:4">
      <c r="D81133"/>
    </row>
    <row r="81134" spans="4:4">
      <c r="D81134"/>
    </row>
    <row r="81135" spans="4:4">
      <c r="D81135"/>
    </row>
    <row r="81136" spans="4:4">
      <c r="D81136"/>
    </row>
    <row r="81137" spans="4:4">
      <c r="D81137"/>
    </row>
    <row r="81138" spans="4:4">
      <c r="D81138"/>
    </row>
    <row r="81139" spans="4:4">
      <c r="D81139"/>
    </row>
    <row r="81140" spans="4:4">
      <c r="D81140"/>
    </row>
    <row r="81141" spans="4:4">
      <c r="D81141"/>
    </row>
    <row r="81142" spans="4:4">
      <c r="D81142"/>
    </row>
    <row r="81143" spans="4:4">
      <c r="D81143"/>
    </row>
    <row r="81144" spans="4:4">
      <c r="D81144"/>
    </row>
    <row r="81145" spans="4:4">
      <c r="D81145"/>
    </row>
    <row r="81146" spans="4:4">
      <c r="D81146"/>
    </row>
    <row r="81147" spans="4:4">
      <c r="D81147"/>
    </row>
    <row r="81148" spans="4:4">
      <c r="D81148"/>
    </row>
    <row r="81149" spans="4:4">
      <c r="D81149"/>
    </row>
    <row r="81150" spans="4:4">
      <c r="D81150"/>
    </row>
    <row r="81151" spans="4:4">
      <c r="D81151"/>
    </row>
    <row r="81152" spans="4:4">
      <c r="D81152"/>
    </row>
    <row r="81153" spans="4:4">
      <c r="D81153"/>
    </row>
    <row r="81154" spans="4:4">
      <c r="D81154"/>
    </row>
    <row r="81155" spans="4:4">
      <c r="D81155"/>
    </row>
    <row r="81156" spans="4:4">
      <c r="D81156"/>
    </row>
    <row r="81157" spans="4:4">
      <c r="D81157"/>
    </row>
    <row r="81158" spans="4:4">
      <c r="D81158"/>
    </row>
    <row r="81159" spans="4:4">
      <c r="D81159"/>
    </row>
    <row r="81160" spans="4:4">
      <c r="D81160"/>
    </row>
    <row r="81161" spans="4:4">
      <c r="D81161"/>
    </row>
    <row r="81162" spans="4:4">
      <c r="D81162"/>
    </row>
    <row r="81163" spans="4:4">
      <c r="D81163"/>
    </row>
    <row r="81164" spans="4:4">
      <c r="D81164"/>
    </row>
    <row r="81165" spans="4:4">
      <c r="D81165"/>
    </row>
    <row r="81166" spans="4:4">
      <c r="D81166"/>
    </row>
    <row r="81167" spans="4:4">
      <c r="D81167"/>
    </row>
    <row r="81168" spans="4:4">
      <c r="D81168"/>
    </row>
    <row r="81169" spans="4:4">
      <c r="D81169"/>
    </row>
    <row r="81170" spans="4:4">
      <c r="D81170"/>
    </row>
    <row r="81171" spans="4:4">
      <c r="D81171"/>
    </row>
    <row r="81172" spans="4:4">
      <c r="D81172"/>
    </row>
    <row r="81173" spans="4:4">
      <c r="D81173"/>
    </row>
    <row r="81174" spans="4:4">
      <c r="D81174"/>
    </row>
    <row r="81175" spans="4:4">
      <c r="D81175"/>
    </row>
    <row r="81176" spans="4:4">
      <c r="D81176"/>
    </row>
    <row r="81177" spans="4:4">
      <c r="D81177"/>
    </row>
    <row r="81178" spans="4:4">
      <c r="D81178"/>
    </row>
    <row r="81179" spans="4:4">
      <c r="D81179"/>
    </row>
    <row r="81180" spans="4:4">
      <c r="D81180"/>
    </row>
    <row r="81181" spans="4:4">
      <c r="D81181"/>
    </row>
    <row r="81182" spans="4:4">
      <c r="D81182"/>
    </row>
    <row r="81183" spans="4:4">
      <c r="D81183"/>
    </row>
    <row r="81184" spans="4:4">
      <c r="D81184"/>
    </row>
    <row r="81185" spans="4:4">
      <c r="D81185"/>
    </row>
    <row r="81186" spans="4:4">
      <c r="D81186"/>
    </row>
    <row r="81187" spans="4:4">
      <c r="D81187"/>
    </row>
    <row r="81188" spans="4:4">
      <c r="D81188"/>
    </row>
    <row r="81189" spans="4:4">
      <c r="D81189"/>
    </row>
    <row r="81190" spans="4:4">
      <c r="D81190"/>
    </row>
    <row r="81191" spans="4:4">
      <c r="D81191"/>
    </row>
    <row r="81192" spans="4:4">
      <c r="D81192"/>
    </row>
    <row r="81193" spans="4:4">
      <c r="D81193"/>
    </row>
    <row r="81194" spans="4:4">
      <c r="D81194"/>
    </row>
    <row r="81195" spans="4:4">
      <c r="D81195"/>
    </row>
    <row r="81196" spans="4:4">
      <c r="D81196"/>
    </row>
    <row r="81197" spans="4:4">
      <c r="D81197"/>
    </row>
    <row r="81198" spans="4:4">
      <c r="D81198"/>
    </row>
    <row r="81199" spans="4:4">
      <c r="D81199"/>
    </row>
    <row r="81200" spans="4:4">
      <c r="D81200"/>
    </row>
    <row r="81201" spans="4:4">
      <c r="D81201"/>
    </row>
    <row r="81202" spans="4:4">
      <c r="D81202"/>
    </row>
    <row r="81203" spans="4:4">
      <c r="D81203"/>
    </row>
    <row r="81204" spans="4:4">
      <c r="D81204"/>
    </row>
    <row r="81205" spans="4:4">
      <c r="D81205"/>
    </row>
    <row r="81206" spans="4:4">
      <c r="D81206"/>
    </row>
    <row r="81207" spans="4:4">
      <c r="D81207"/>
    </row>
    <row r="81208" spans="4:4">
      <c r="D81208"/>
    </row>
    <row r="81209" spans="4:4">
      <c r="D81209"/>
    </row>
    <row r="81210" spans="4:4">
      <c r="D81210"/>
    </row>
    <row r="81211" spans="4:4">
      <c r="D81211"/>
    </row>
    <row r="81212" spans="4:4">
      <c r="D81212"/>
    </row>
    <row r="81213" spans="4:4">
      <c r="D81213"/>
    </row>
    <row r="81214" spans="4:4">
      <c r="D81214"/>
    </row>
    <row r="81215" spans="4:4">
      <c r="D81215"/>
    </row>
    <row r="81216" spans="4:4">
      <c r="D81216"/>
    </row>
    <row r="81217" spans="4:4">
      <c r="D81217"/>
    </row>
    <row r="81218" spans="4:4">
      <c r="D81218"/>
    </row>
    <row r="81219" spans="4:4">
      <c r="D81219"/>
    </row>
    <row r="81220" spans="4:4">
      <c r="D81220"/>
    </row>
    <row r="81221" spans="4:4">
      <c r="D81221"/>
    </row>
    <row r="81222" spans="4:4">
      <c r="D81222"/>
    </row>
    <row r="81223" spans="4:4">
      <c r="D81223"/>
    </row>
    <row r="81224" spans="4:4">
      <c r="D81224"/>
    </row>
    <row r="81225" spans="4:4">
      <c r="D81225"/>
    </row>
    <row r="81226" spans="4:4">
      <c r="D81226"/>
    </row>
    <row r="81227" spans="4:4">
      <c r="D81227"/>
    </row>
    <row r="81228" spans="4:4">
      <c r="D81228"/>
    </row>
    <row r="81229" spans="4:4">
      <c r="D81229"/>
    </row>
    <row r="81230" spans="4:4">
      <c r="D81230"/>
    </row>
    <row r="81231" spans="4:4">
      <c r="D81231"/>
    </row>
    <row r="81232" spans="4:4">
      <c r="D81232"/>
    </row>
    <row r="81233" spans="4:4">
      <c r="D81233"/>
    </row>
    <row r="81234" spans="4:4">
      <c r="D81234"/>
    </row>
    <row r="81235" spans="4:4">
      <c r="D81235"/>
    </row>
    <row r="81236" spans="4:4">
      <c r="D81236"/>
    </row>
    <row r="81237" spans="4:4">
      <c r="D81237"/>
    </row>
    <row r="81238" spans="4:4">
      <c r="D81238"/>
    </row>
    <row r="81239" spans="4:4">
      <c r="D81239"/>
    </row>
    <row r="81240" spans="4:4">
      <c r="D81240"/>
    </row>
    <row r="81241" spans="4:4">
      <c r="D81241"/>
    </row>
    <row r="81242" spans="4:4">
      <c r="D81242"/>
    </row>
    <row r="81243" spans="4:4">
      <c r="D81243"/>
    </row>
    <row r="81244" spans="4:4">
      <c r="D81244"/>
    </row>
    <row r="81245" spans="4:4">
      <c r="D81245"/>
    </row>
    <row r="81246" spans="4:4">
      <c r="D81246"/>
    </row>
    <row r="81247" spans="4:4">
      <c r="D81247"/>
    </row>
    <row r="81248" spans="4:4">
      <c r="D81248"/>
    </row>
    <row r="81249" spans="4:4">
      <c r="D81249"/>
    </row>
    <row r="81250" spans="4:4">
      <c r="D81250"/>
    </row>
    <row r="81251" spans="4:4">
      <c r="D81251"/>
    </row>
    <row r="81252" spans="4:4">
      <c r="D81252"/>
    </row>
    <row r="81253" spans="4:4">
      <c r="D81253"/>
    </row>
    <row r="81254" spans="4:4">
      <c r="D81254"/>
    </row>
    <row r="81255" spans="4:4">
      <c r="D81255"/>
    </row>
    <row r="81256" spans="4:4">
      <c r="D81256"/>
    </row>
    <row r="81257" spans="4:4">
      <c r="D81257"/>
    </row>
    <row r="81258" spans="4:4">
      <c r="D81258"/>
    </row>
    <row r="81259" spans="4:4">
      <c r="D81259"/>
    </row>
    <row r="81260" spans="4:4">
      <c r="D81260"/>
    </row>
    <row r="81261" spans="4:4">
      <c r="D81261"/>
    </row>
    <row r="81262" spans="4:4">
      <c r="D81262"/>
    </row>
    <row r="81263" spans="4:4">
      <c r="D81263"/>
    </row>
    <row r="81264" spans="4:4">
      <c r="D81264"/>
    </row>
    <row r="81265" spans="4:4">
      <c r="D81265"/>
    </row>
    <row r="81266" spans="4:4">
      <c r="D81266"/>
    </row>
    <row r="81267" spans="4:4">
      <c r="D81267"/>
    </row>
    <row r="81268" spans="4:4">
      <c r="D81268"/>
    </row>
    <row r="81269" spans="4:4">
      <c r="D81269"/>
    </row>
    <row r="81270" spans="4:4">
      <c r="D81270"/>
    </row>
    <row r="81271" spans="4:4">
      <c r="D81271"/>
    </row>
    <row r="81272" spans="4:4">
      <c r="D81272"/>
    </row>
    <row r="81273" spans="4:4">
      <c r="D81273"/>
    </row>
    <row r="81274" spans="4:4">
      <c r="D81274"/>
    </row>
    <row r="81275" spans="4:4">
      <c r="D81275"/>
    </row>
    <row r="81276" spans="4:4">
      <c r="D81276"/>
    </row>
    <row r="81277" spans="4:4">
      <c r="D81277"/>
    </row>
    <row r="81278" spans="4:4">
      <c r="D81278"/>
    </row>
    <row r="81279" spans="4:4">
      <c r="D81279"/>
    </row>
    <row r="81280" spans="4:4">
      <c r="D81280"/>
    </row>
    <row r="81281" spans="4:4">
      <c r="D81281"/>
    </row>
    <row r="81282" spans="4:4">
      <c r="D81282"/>
    </row>
    <row r="81283" spans="4:4">
      <c r="D81283"/>
    </row>
    <row r="81284" spans="4:4">
      <c r="D81284"/>
    </row>
    <row r="81285" spans="4:4">
      <c r="D81285"/>
    </row>
    <row r="81286" spans="4:4">
      <c r="D81286"/>
    </row>
    <row r="81287" spans="4:4">
      <c r="D81287"/>
    </row>
    <row r="81288" spans="4:4">
      <c r="D81288"/>
    </row>
    <row r="81289" spans="4:4">
      <c r="D81289"/>
    </row>
    <row r="81290" spans="4:4">
      <c r="D81290"/>
    </row>
    <row r="81291" spans="4:4">
      <c r="D81291"/>
    </row>
    <row r="81292" spans="4:4">
      <c r="D81292"/>
    </row>
    <row r="81293" spans="4:4">
      <c r="D81293"/>
    </row>
    <row r="81294" spans="4:4">
      <c r="D81294"/>
    </row>
    <row r="81295" spans="4:4">
      <c r="D81295"/>
    </row>
    <row r="81296" spans="4:4">
      <c r="D81296"/>
    </row>
    <row r="81297" spans="4:4">
      <c r="D81297"/>
    </row>
    <row r="81298" spans="4:4">
      <c r="D81298"/>
    </row>
    <row r="81299" spans="4:4">
      <c r="D81299"/>
    </row>
    <row r="81300" spans="4:4">
      <c r="D81300"/>
    </row>
    <row r="81301" spans="4:4">
      <c r="D81301"/>
    </row>
    <row r="81302" spans="4:4">
      <c r="D81302"/>
    </row>
    <row r="81303" spans="4:4">
      <c r="D81303"/>
    </row>
    <row r="81304" spans="4:4">
      <c r="D81304"/>
    </row>
    <row r="81305" spans="4:4">
      <c r="D81305"/>
    </row>
    <row r="81306" spans="4:4">
      <c r="D81306"/>
    </row>
    <row r="81307" spans="4:4">
      <c r="D81307"/>
    </row>
    <row r="81308" spans="4:4">
      <c r="D81308"/>
    </row>
    <row r="81309" spans="4:4">
      <c r="D81309"/>
    </row>
    <row r="81310" spans="4:4">
      <c r="D81310"/>
    </row>
    <row r="81311" spans="4:4">
      <c r="D81311"/>
    </row>
    <row r="81312" spans="4:4">
      <c r="D81312"/>
    </row>
    <row r="81313" spans="4:4">
      <c r="D81313"/>
    </row>
    <row r="81314" spans="4:4">
      <c r="D81314"/>
    </row>
    <row r="81315" spans="4:4">
      <c r="D81315"/>
    </row>
    <row r="81316" spans="4:4">
      <c r="D81316"/>
    </row>
    <row r="81317" spans="4:4">
      <c r="D81317"/>
    </row>
    <row r="81318" spans="4:4">
      <c r="D81318"/>
    </row>
    <row r="81319" spans="4:4">
      <c r="D81319"/>
    </row>
    <row r="81320" spans="4:4">
      <c r="D81320"/>
    </row>
    <row r="81321" spans="4:4">
      <c r="D81321"/>
    </row>
    <row r="81322" spans="4:4">
      <c r="D81322"/>
    </row>
    <row r="81323" spans="4:4">
      <c r="D81323"/>
    </row>
    <row r="81324" spans="4:4">
      <c r="D81324"/>
    </row>
    <row r="81325" spans="4:4">
      <c r="D81325"/>
    </row>
    <row r="81326" spans="4:4">
      <c r="D81326"/>
    </row>
    <row r="81327" spans="4:4">
      <c r="D81327"/>
    </row>
    <row r="81328" spans="4:4">
      <c r="D81328"/>
    </row>
    <row r="81329" spans="4:4">
      <c r="D81329"/>
    </row>
    <row r="81330" spans="4:4">
      <c r="D81330"/>
    </row>
    <row r="81331" spans="4:4">
      <c r="D81331"/>
    </row>
    <row r="81332" spans="4:4">
      <c r="D81332"/>
    </row>
    <row r="81333" spans="4:4">
      <c r="D81333"/>
    </row>
    <row r="81334" spans="4:4">
      <c r="D81334"/>
    </row>
    <row r="81335" spans="4:4">
      <c r="D81335"/>
    </row>
    <row r="81336" spans="4:4">
      <c r="D81336"/>
    </row>
    <row r="81337" spans="4:4">
      <c r="D81337"/>
    </row>
    <row r="81338" spans="4:4">
      <c r="D81338"/>
    </row>
    <row r="81339" spans="4:4">
      <c r="D81339"/>
    </row>
    <row r="81340" spans="4:4">
      <c r="D81340"/>
    </row>
    <row r="81341" spans="4:4">
      <c r="D81341"/>
    </row>
    <row r="81342" spans="4:4">
      <c r="D81342"/>
    </row>
    <row r="81343" spans="4:4">
      <c r="D81343"/>
    </row>
    <row r="81344" spans="4:4">
      <c r="D81344"/>
    </row>
    <row r="81345" spans="4:4">
      <c r="D81345"/>
    </row>
    <row r="81346" spans="4:4">
      <c r="D81346"/>
    </row>
    <row r="81347" spans="4:4">
      <c r="D81347"/>
    </row>
    <row r="81348" spans="4:4">
      <c r="D81348"/>
    </row>
    <row r="81349" spans="4:4">
      <c r="D81349"/>
    </row>
    <row r="81350" spans="4:4">
      <c r="D81350"/>
    </row>
    <row r="81351" spans="4:4">
      <c r="D81351"/>
    </row>
    <row r="81352" spans="4:4">
      <c r="D81352"/>
    </row>
    <row r="81353" spans="4:4">
      <c r="D81353"/>
    </row>
    <row r="81354" spans="4:4">
      <c r="D81354"/>
    </row>
    <row r="81355" spans="4:4">
      <c r="D81355"/>
    </row>
    <row r="81356" spans="4:4">
      <c r="D81356"/>
    </row>
    <row r="81357" spans="4:4">
      <c r="D81357"/>
    </row>
    <row r="81358" spans="4:4">
      <c r="D81358"/>
    </row>
    <row r="81359" spans="4:4">
      <c r="D81359"/>
    </row>
    <row r="81360" spans="4:4">
      <c r="D81360"/>
    </row>
    <row r="81361" spans="4:4">
      <c r="D81361"/>
    </row>
    <row r="81362" spans="4:4">
      <c r="D81362"/>
    </row>
    <row r="81363" spans="4:4">
      <c r="D81363"/>
    </row>
    <row r="81364" spans="4:4">
      <c r="D81364"/>
    </row>
    <row r="81365" spans="4:4">
      <c r="D81365"/>
    </row>
    <row r="81366" spans="4:4">
      <c r="D81366"/>
    </row>
    <row r="81367" spans="4:4">
      <c r="D81367"/>
    </row>
    <row r="81368" spans="4:4">
      <c r="D81368"/>
    </row>
    <row r="81369" spans="4:4">
      <c r="D81369"/>
    </row>
    <row r="81370" spans="4:4">
      <c r="D81370"/>
    </row>
    <row r="81371" spans="4:4">
      <c r="D81371"/>
    </row>
    <row r="81372" spans="4:4">
      <c r="D81372"/>
    </row>
    <row r="81373" spans="4:4">
      <c r="D81373"/>
    </row>
    <row r="81374" spans="4:4">
      <c r="D81374"/>
    </row>
    <row r="81375" spans="4:4">
      <c r="D81375"/>
    </row>
    <row r="81376" spans="4:4">
      <c r="D81376"/>
    </row>
    <row r="81377" spans="4:4">
      <c r="D81377"/>
    </row>
    <row r="81378" spans="4:4">
      <c r="D81378"/>
    </row>
    <row r="81379" spans="4:4">
      <c r="D81379"/>
    </row>
    <row r="81380" spans="4:4">
      <c r="D81380"/>
    </row>
    <row r="81381" spans="4:4">
      <c r="D81381"/>
    </row>
    <row r="81382" spans="4:4">
      <c r="D81382"/>
    </row>
    <row r="81383" spans="4:4">
      <c r="D81383"/>
    </row>
    <row r="81384" spans="4:4">
      <c r="D81384"/>
    </row>
    <row r="81385" spans="4:4">
      <c r="D81385"/>
    </row>
    <row r="81386" spans="4:4">
      <c r="D81386"/>
    </row>
    <row r="81387" spans="4:4">
      <c r="D81387"/>
    </row>
    <row r="81388" spans="4:4">
      <c r="D81388"/>
    </row>
    <row r="81389" spans="4:4">
      <c r="D81389"/>
    </row>
    <row r="81390" spans="4:4">
      <c r="D81390"/>
    </row>
    <row r="81391" spans="4:4">
      <c r="D81391"/>
    </row>
    <row r="81392" spans="4:4">
      <c r="D81392"/>
    </row>
    <row r="81393" spans="4:4">
      <c r="D81393"/>
    </row>
    <row r="81394" spans="4:4">
      <c r="D81394"/>
    </row>
    <row r="81395" spans="4:4">
      <c r="D81395"/>
    </row>
    <row r="81396" spans="4:4">
      <c r="D81396"/>
    </row>
    <row r="81397" spans="4:4">
      <c r="D81397"/>
    </row>
    <row r="81398" spans="4:4">
      <c r="D81398"/>
    </row>
    <row r="81399" spans="4:4">
      <c r="D81399"/>
    </row>
    <row r="81400" spans="4:4">
      <c r="D81400"/>
    </row>
    <row r="81401" spans="4:4">
      <c r="D81401"/>
    </row>
    <row r="81402" spans="4:4">
      <c r="D81402"/>
    </row>
    <row r="81403" spans="4:4">
      <c r="D81403"/>
    </row>
    <row r="81404" spans="4:4">
      <c r="D81404"/>
    </row>
    <row r="81405" spans="4:4">
      <c r="D81405"/>
    </row>
    <row r="81406" spans="4:4">
      <c r="D81406"/>
    </row>
    <row r="81407" spans="4:4">
      <c r="D81407"/>
    </row>
    <row r="81408" spans="4:4">
      <c r="D81408"/>
    </row>
    <row r="81409" spans="4:4">
      <c r="D81409"/>
    </row>
    <row r="81410" spans="4:4">
      <c r="D81410"/>
    </row>
    <row r="81411" spans="4:4">
      <c r="D81411"/>
    </row>
    <row r="81412" spans="4:4">
      <c r="D81412"/>
    </row>
    <row r="81413" spans="4:4">
      <c r="D81413"/>
    </row>
    <row r="81414" spans="4:4">
      <c r="D81414"/>
    </row>
    <row r="81415" spans="4:4">
      <c r="D81415"/>
    </row>
    <row r="81416" spans="4:4">
      <c r="D81416"/>
    </row>
    <row r="81417" spans="4:4">
      <c r="D81417"/>
    </row>
    <row r="81418" spans="4:4">
      <c r="D81418"/>
    </row>
    <row r="81419" spans="4:4">
      <c r="D81419"/>
    </row>
    <row r="81420" spans="4:4">
      <c r="D81420"/>
    </row>
    <row r="81421" spans="4:4">
      <c r="D81421"/>
    </row>
    <row r="81422" spans="4:4">
      <c r="D81422"/>
    </row>
    <row r="81423" spans="4:4">
      <c r="D81423"/>
    </row>
    <row r="81424" spans="4:4">
      <c r="D81424"/>
    </row>
    <row r="81425" spans="4:4">
      <c r="D81425"/>
    </row>
    <row r="81426" spans="4:4">
      <c r="D81426"/>
    </row>
    <row r="81427" spans="4:4">
      <c r="D81427"/>
    </row>
    <row r="81428" spans="4:4">
      <c r="D81428"/>
    </row>
    <row r="81429" spans="4:4">
      <c r="D81429"/>
    </row>
    <row r="81430" spans="4:4">
      <c r="D81430"/>
    </row>
    <row r="81431" spans="4:4">
      <c r="D81431"/>
    </row>
    <row r="81432" spans="4:4">
      <c r="D81432"/>
    </row>
    <row r="81433" spans="4:4">
      <c r="D81433"/>
    </row>
    <row r="81434" spans="4:4">
      <c r="D81434"/>
    </row>
    <row r="81435" spans="4:4">
      <c r="D81435"/>
    </row>
    <row r="81436" spans="4:4">
      <c r="D81436"/>
    </row>
    <row r="81437" spans="4:4">
      <c r="D81437"/>
    </row>
    <row r="81438" spans="4:4">
      <c r="D81438"/>
    </row>
    <row r="81439" spans="4:4">
      <c r="D81439"/>
    </row>
    <row r="81440" spans="4:4">
      <c r="D81440"/>
    </row>
    <row r="81441" spans="4:4">
      <c r="D81441"/>
    </row>
    <row r="81442" spans="4:4">
      <c r="D81442"/>
    </row>
    <row r="81443" spans="4:4">
      <c r="D81443"/>
    </row>
    <row r="81444" spans="4:4">
      <c r="D81444"/>
    </row>
    <row r="81445" spans="4:4">
      <c r="D81445"/>
    </row>
    <row r="81446" spans="4:4">
      <c r="D81446"/>
    </row>
    <row r="81447" spans="4:4">
      <c r="D81447"/>
    </row>
    <row r="81448" spans="4:4">
      <c r="D81448"/>
    </row>
    <row r="81449" spans="4:4">
      <c r="D81449"/>
    </row>
    <row r="81450" spans="4:4">
      <c r="D81450"/>
    </row>
    <row r="81451" spans="4:4">
      <c r="D81451"/>
    </row>
    <row r="81452" spans="4:4">
      <c r="D81452"/>
    </row>
    <row r="81453" spans="4:4">
      <c r="D81453"/>
    </row>
    <row r="81454" spans="4:4">
      <c r="D81454"/>
    </row>
    <row r="81455" spans="4:4">
      <c r="D81455"/>
    </row>
    <row r="81456" spans="4:4">
      <c r="D81456"/>
    </row>
    <row r="81457" spans="4:4">
      <c r="D81457"/>
    </row>
    <row r="81458" spans="4:4">
      <c r="D81458"/>
    </row>
    <row r="81459" spans="4:4">
      <c r="D81459"/>
    </row>
    <row r="81460" spans="4:4">
      <c r="D81460"/>
    </row>
    <row r="81461" spans="4:4">
      <c r="D81461"/>
    </row>
    <row r="81462" spans="4:4">
      <c r="D81462"/>
    </row>
    <row r="81463" spans="4:4">
      <c r="D81463"/>
    </row>
    <row r="81464" spans="4:4">
      <c r="D81464"/>
    </row>
    <row r="81465" spans="4:4">
      <c r="D81465"/>
    </row>
    <row r="81466" spans="4:4">
      <c r="D81466"/>
    </row>
    <row r="81467" spans="4:4">
      <c r="D81467"/>
    </row>
    <row r="81468" spans="4:4">
      <c r="D81468"/>
    </row>
    <row r="81469" spans="4:4">
      <c r="D81469"/>
    </row>
    <row r="81470" spans="4:4">
      <c r="D81470"/>
    </row>
    <row r="81471" spans="4:4">
      <c r="D81471"/>
    </row>
    <row r="81472" spans="4:4">
      <c r="D81472"/>
    </row>
    <row r="81473" spans="4:4">
      <c r="D81473"/>
    </row>
    <row r="81474" spans="4:4">
      <c r="D81474"/>
    </row>
    <row r="81475" spans="4:4">
      <c r="D81475"/>
    </row>
    <row r="81476" spans="4:4">
      <c r="D81476"/>
    </row>
    <row r="81477" spans="4:4">
      <c r="D81477"/>
    </row>
    <row r="81478" spans="4:4">
      <c r="D81478"/>
    </row>
    <row r="81479" spans="4:4">
      <c r="D81479"/>
    </row>
    <row r="81480" spans="4:4">
      <c r="D81480"/>
    </row>
    <row r="81481" spans="4:4">
      <c r="D81481"/>
    </row>
    <row r="81482" spans="4:4">
      <c r="D81482"/>
    </row>
    <row r="81483" spans="4:4">
      <c r="D81483"/>
    </row>
    <row r="81484" spans="4:4">
      <c r="D81484"/>
    </row>
    <row r="81485" spans="4:4">
      <c r="D81485"/>
    </row>
    <row r="81486" spans="4:4">
      <c r="D81486"/>
    </row>
    <row r="81487" spans="4:4">
      <c r="D81487"/>
    </row>
    <row r="81488" spans="4:4">
      <c r="D81488"/>
    </row>
    <row r="81489" spans="4:4">
      <c r="D81489"/>
    </row>
    <row r="81490" spans="4:4">
      <c r="D81490"/>
    </row>
    <row r="81491" spans="4:4">
      <c r="D81491"/>
    </row>
    <row r="81492" spans="4:4">
      <c r="D81492"/>
    </row>
    <row r="81493" spans="4:4">
      <c r="D81493"/>
    </row>
    <row r="81494" spans="4:4">
      <c r="D81494"/>
    </row>
    <row r="81495" spans="4:4">
      <c r="D81495"/>
    </row>
    <row r="81496" spans="4:4">
      <c r="D81496"/>
    </row>
    <row r="81497" spans="4:4">
      <c r="D81497"/>
    </row>
    <row r="81498" spans="4:4">
      <c r="D81498"/>
    </row>
    <row r="81499" spans="4:4">
      <c r="D81499"/>
    </row>
    <row r="81500" spans="4:4">
      <c r="D81500"/>
    </row>
    <row r="81501" spans="4:4">
      <c r="D81501"/>
    </row>
    <row r="81502" spans="4:4">
      <c r="D81502"/>
    </row>
    <row r="81503" spans="4:4">
      <c r="D81503"/>
    </row>
    <row r="81504" spans="4:4">
      <c r="D81504"/>
    </row>
    <row r="81505" spans="4:4">
      <c r="D81505"/>
    </row>
    <row r="81506" spans="4:4">
      <c r="D81506"/>
    </row>
    <row r="81507" spans="4:4">
      <c r="D81507"/>
    </row>
    <row r="81508" spans="4:4">
      <c r="D81508"/>
    </row>
    <row r="81509" spans="4:4">
      <c r="D81509"/>
    </row>
    <row r="81510" spans="4:4">
      <c r="D81510"/>
    </row>
    <row r="81511" spans="4:4">
      <c r="D81511"/>
    </row>
    <row r="81512" spans="4:4">
      <c r="D81512"/>
    </row>
    <row r="81513" spans="4:4">
      <c r="D81513"/>
    </row>
    <row r="81514" spans="4:4">
      <c r="D81514"/>
    </row>
    <row r="81515" spans="4:4">
      <c r="D81515"/>
    </row>
    <row r="81516" spans="4:4">
      <c r="D81516"/>
    </row>
    <row r="81517" spans="4:4">
      <c r="D81517"/>
    </row>
    <row r="81518" spans="4:4">
      <c r="D81518"/>
    </row>
    <row r="81519" spans="4:4">
      <c r="D81519"/>
    </row>
    <row r="81520" spans="4:4">
      <c r="D81520"/>
    </row>
    <row r="81521" spans="4:4">
      <c r="D81521"/>
    </row>
    <row r="81522" spans="4:4">
      <c r="D81522"/>
    </row>
    <row r="81523" spans="4:4">
      <c r="D81523"/>
    </row>
    <row r="81524" spans="4:4">
      <c r="D81524"/>
    </row>
    <row r="81525" spans="4:4">
      <c r="D81525"/>
    </row>
    <row r="81526" spans="4:4">
      <c r="D81526"/>
    </row>
    <row r="81527" spans="4:4">
      <c r="D81527"/>
    </row>
    <row r="81528" spans="4:4">
      <c r="D81528"/>
    </row>
    <row r="81529" spans="4:4">
      <c r="D81529"/>
    </row>
    <row r="81530" spans="4:4">
      <c r="D81530"/>
    </row>
    <row r="81531" spans="4:4">
      <c r="D81531"/>
    </row>
    <row r="81532" spans="4:4">
      <c r="D81532"/>
    </row>
    <row r="81533" spans="4:4">
      <c r="D81533"/>
    </row>
    <row r="81534" spans="4:4">
      <c r="D81534"/>
    </row>
    <row r="81535" spans="4:4">
      <c r="D81535"/>
    </row>
    <row r="81536" spans="4:4">
      <c r="D81536"/>
    </row>
    <row r="81537" spans="4:4">
      <c r="D81537"/>
    </row>
    <row r="81538" spans="4:4">
      <c r="D81538"/>
    </row>
    <row r="81539" spans="4:4">
      <c r="D81539"/>
    </row>
    <row r="81540" spans="4:4">
      <c r="D81540"/>
    </row>
    <row r="81541" spans="4:4">
      <c r="D81541"/>
    </row>
    <row r="81542" spans="4:4">
      <c r="D81542"/>
    </row>
    <row r="81543" spans="4:4">
      <c r="D81543"/>
    </row>
    <row r="81544" spans="4:4">
      <c r="D81544"/>
    </row>
    <row r="81545" spans="4:4">
      <c r="D81545"/>
    </row>
    <row r="81546" spans="4:4">
      <c r="D81546"/>
    </row>
    <row r="81547" spans="4:4">
      <c r="D81547"/>
    </row>
    <row r="81548" spans="4:4">
      <c r="D81548"/>
    </row>
    <row r="81549" spans="4:4">
      <c r="D81549"/>
    </row>
    <row r="81550" spans="4:4">
      <c r="D81550"/>
    </row>
    <row r="81551" spans="4:4">
      <c r="D81551"/>
    </row>
    <row r="81552" spans="4:4">
      <c r="D81552"/>
    </row>
    <row r="81553" spans="4:4">
      <c r="D81553"/>
    </row>
    <row r="81554" spans="4:4">
      <c r="D81554"/>
    </row>
    <row r="81555" spans="4:4">
      <c r="D81555"/>
    </row>
    <row r="81556" spans="4:4">
      <c r="D81556"/>
    </row>
    <row r="81557" spans="4:4">
      <c r="D81557"/>
    </row>
    <row r="81558" spans="4:4">
      <c r="D81558"/>
    </row>
    <row r="81559" spans="4:4">
      <c r="D81559"/>
    </row>
    <row r="81560" spans="4:4">
      <c r="D81560"/>
    </row>
    <row r="81561" spans="4:4">
      <c r="D81561"/>
    </row>
    <row r="81562" spans="4:4">
      <c r="D81562"/>
    </row>
    <row r="81563" spans="4:4">
      <c r="D81563"/>
    </row>
    <row r="81564" spans="4:4">
      <c r="D81564"/>
    </row>
    <row r="81565" spans="4:4">
      <c r="D81565"/>
    </row>
    <row r="81566" spans="4:4">
      <c r="D81566"/>
    </row>
    <row r="81567" spans="4:4">
      <c r="D81567"/>
    </row>
    <row r="81568" spans="4:4">
      <c r="D81568"/>
    </row>
    <row r="81569" spans="4:4">
      <c r="D81569"/>
    </row>
    <row r="81570" spans="4:4">
      <c r="D81570"/>
    </row>
    <row r="81571" spans="4:4">
      <c r="D81571"/>
    </row>
    <row r="81572" spans="4:4">
      <c r="D81572"/>
    </row>
    <row r="81573" spans="4:4">
      <c r="D81573"/>
    </row>
    <row r="81574" spans="4:4">
      <c r="D81574"/>
    </row>
    <row r="81575" spans="4:4">
      <c r="D81575"/>
    </row>
    <row r="81576" spans="4:4">
      <c r="D81576"/>
    </row>
    <row r="81577" spans="4:4">
      <c r="D81577"/>
    </row>
    <row r="81578" spans="4:4">
      <c r="D81578"/>
    </row>
    <row r="81579" spans="4:4">
      <c r="D81579"/>
    </row>
    <row r="81580" spans="4:4">
      <c r="D81580"/>
    </row>
    <row r="81581" spans="4:4">
      <c r="D81581"/>
    </row>
    <row r="81582" spans="4:4">
      <c r="D81582"/>
    </row>
    <row r="81583" spans="4:4">
      <c r="D81583"/>
    </row>
    <row r="81584" spans="4:4">
      <c r="D81584"/>
    </row>
    <row r="81585" spans="4:4">
      <c r="D81585"/>
    </row>
    <row r="81586" spans="4:4">
      <c r="D81586"/>
    </row>
    <row r="81587" spans="4:4">
      <c r="D81587"/>
    </row>
    <row r="81588" spans="4:4">
      <c r="D81588"/>
    </row>
    <row r="81589" spans="4:4">
      <c r="D81589"/>
    </row>
    <row r="81590" spans="4:4">
      <c r="D81590"/>
    </row>
    <row r="81591" spans="4:4">
      <c r="D81591"/>
    </row>
    <row r="81592" spans="4:4">
      <c r="D81592"/>
    </row>
    <row r="81593" spans="4:4">
      <c r="D81593"/>
    </row>
    <row r="81594" spans="4:4">
      <c r="D81594"/>
    </row>
    <row r="81595" spans="4:4">
      <c r="D81595"/>
    </row>
    <row r="81596" spans="4:4">
      <c r="D81596"/>
    </row>
    <row r="81597" spans="4:4">
      <c r="D81597"/>
    </row>
    <row r="81598" spans="4:4">
      <c r="D81598"/>
    </row>
    <row r="81599" spans="4:4">
      <c r="D81599"/>
    </row>
    <row r="81600" spans="4:4">
      <c r="D81600"/>
    </row>
    <row r="81601" spans="4:4">
      <c r="D81601"/>
    </row>
    <row r="81602" spans="4:4">
      <c r="D81602"/>
    </row>
    <row r="81603" spans="4:4">
      <c r="D81603"/>
    </row>
    <row r="81604" spans="4:4">
      <c r="D81604"/>
    </row>
    <row r="81605" spans="4:4">
      <c r="D81605"/>
    </row>
    <row r="81606" spans="4:4">
      <c r="D81606"/>
    </row>
    <row r="81607" spans="4:4">
      <c r="D81607"/>
    </row>
    <row r="81608" spans="4:4">
      <c r="D81608"/>
    </row>
    <row r="81609" spans="4:4">
      <c r="D81609"/>
    </row>
    <row r="81610" spans="4:4">
      <c r="D81610"/>
    </row>
    <row r="81611" spans="4:4">
      <c r="D81611"/>
    </row>
    <row r="81612" spans="4:4">
      <c r="D81612"/>
    </row>
    <row r="81613" spans="4:4">
      <c r="D81613"/>
    </row>
    <row r="81614" spans="4:4">
      <c r="D81614"/>
    </row>
    <row r="81615" spans="4:4">
      <c r="D81615"/>
    </row>
    <row r="81616" spans="4:4">
      <c r="D81616"/>
    </row>
    <row r="81617" spans="4:4">
      <c r="D81617"/>
    </row>
    <row r="81618" spans="4:4">
      <c r="D81618"/>
    </row>
    <row r="81619" spans="4:4">
      <c r="D81619"/>
    </row>
    <row r="81620" spans="4:4">
      <c r="D81620"/>
    </row>
    <row r="81621" spans="4:4">
      <c r="D81621"/>
    </row>
    <row r="81622" spans="4:4">
      <c r="D81622"/>
    </row>
    <row r="81623" spans="4:4">
      <c r="D81623"/>
    </row>
    <row r="81624" spans="4:4">
      <c r="D81624"/>
    </row>
    <row r="81625" spans="4:4">
      <c r="D81625"/>
    </row>
    <row r="81626" spans="4:4">
      <c r="D81626"/>
    </row>
    <row r="81627" spans="4:4">
      <c r="D81627"/>
    </row>
    <row r="81628" spans="4:4">
      <c r="D81628"/>
    </row>
    <row r="81629" spans="4:4">
      <c r="D81629"/>
    </row>
    <row r="81630" spans="4:4">
      <c r="D81630"/>
    </row>
    <row r="81631" spans="4:4">
      <c r="D81631"/>
    </row>
    <row r="81632" spans="4:4">
      <c r="D81632"/>
    </row>
    <row r="81633" spans="4:4">
      <c r="D81633"/>
    </row>
    <row r="81634" spans="4:4">
      <c r="D81634"/>
    </row>
    <row r="81635" spans="4:4">
      <c r="D81635"/>
    </row>
    <row r="81636" spans="4:4">
      <c r="D81636"/>
    </row>
    <row r="81637" spans="4:4">
      <c r="D81637"/>
    </row>
    <row r="81638" spans="4:4">
      <c r="D81638"/>
    </row>
    <row r="81639" spans="4:4">
      <c r="D81639"/>
    </row>
    <row r="81640" spans="4:4">
      <c r="D81640"/>
    </row>
    <row r="81641" spans="4:4">
      <c r="D81641"/>
    </row>
    <row r="81642" spans="4:4">
      <c r="D81642"/>
    </row>
    <row r="81643" spans="4:4">
      <c r="D81643"/>
    </row>
    <row r="81644" spans="4:4">
      <c r="D81644"/>
    </row>
    <row r="81645" spans="4:4">
      <c r="D81645"/>
    </row>
    <row r="81646" spans="4:4">
      <c r="D81646"/>
    </row>
    <row r="81647" spans="4:4">
      <c r="D81647"/>
    </row>
    <row r="81648" spans="4:4">
      <c r="D81648"/>
    </row>
    <row r="81649" spans="4:4">
      <c r="D81649"/>
    </row>
    <row r="81650" spans="4:4">
      <c r="D81650"/>
    </row>
    <row r="81651" spans="4:4">
      <c r="D81651"/>
    </row>
    <row r="81652" spans="4:4">
      <c r="D81652"/>
    </row>
    <row r="81653" spans="4:4">
      <c r="D81653"/>
    </row>
    <row r="81654" spans="4:4">
      <c r="D81654"/>
    </row>
    <row r="81655" spans="4:4">
      <c r="D81655"/>
    </row>
    <row r="81656" spans="4:4">
      <c r="D81656"/>
    </row>
    <row r="81657" spans="4:4">
      <c r="D81657"/>
    </row>
    <row r="81658" spans="4:4">
      <c r="D81658"/>
    </row>
    <row r="81659" spans="4:4">
      <c r="D81659"/>
    </row>
    <row r="81660" spans="4:4">
      <c r="D81660"/>
    </row>
    <row r="81661" spans="4:4">
      <c r="D81661"/>
    </row>
    <row r="81662" spans="4:4">
      <c r="D81662"/>
    </row>
    <row r="81663" spans="4:4">
      <c r="D81663"/>
    </row>
    <row r="81664" spans="4:4">
      <c r="D81664"/>
    </row>
    <row r="81665" spans="4:4">
      <c r="D81665"/>
    </row>
    <row r="81666" spans="4:4">
      <c r="D81666"/>
    </row>
    <row r="81667" spans="4:4">
      <c r="D81667"/>
    </row>
    <row r="81668" spans="4:4">
      <c r="D81668"/>
    </row>
    <row r="81669" spans="4:4">
      <c r="D81669"/>
    </row>
    <row r="81670" spans="4:4">
      <c r="D81670"/>
    </row>
    <row r="81671" spans="4:4">
      <c r="D81671"/>
    </row>
    <row r="81672" spans="4:4">
      <c r="D81672"/>
    </row>
    <row r="81673" spans="4:4">
      <c r="D81673"/>
    </row>
    <row r="81674" spans="4:4">
      <c r="D81674"/>
    </row>
    <row r="81675" spans="4:4">
      <c r="D81675"/>
    </row>
    <row r="81676" spans="4:4">
      <c r="D81676"/>
    </row>
    <row r="81677" spans="4:4">
      <c r="D81677"/>
    </row>
    <row r="81678" spans="4:4">
      <c r="D81678"/>
    </row>
    <row r="81679" spans="4:4">
      <c r="D81679"/>
    </row>
    <row r="81680" spans="4:4">
      <c r="D81680"/>
    </row>
    <row r="81681" spans="4:4">
      <c r="D81681"/>
    </row>
    <row r="81682" spans="4:4">
      <c r="D81682"/>
    </row>
    <row r="81683" spans="4:4">
      <c r="D81683"/>
    </row>
    <row r="81684" spans="4:4">
      <c r="D81684"/>
    </row>
    <row r="81685" spans="4:4">
      <c r="D81685"/>
    </row>
    <row r="81686" spans="4:4">
      <c r="D81686"/>
    </row>
    <row r="81687" spans="4:4">
      <c r="D81687"/>
    </row>
    <row r="81688" spans="4:4">
      <c r="D81688"/>
    </row>
    <row r="81689" spans="4:4">
      <c r="D81689"/>
    </row>
    <row r="81690" spans="4:4">
      <c r="D81690"/>
    </row>
    <row r="81691" spans="4:4">
      <c r="D81691"/>
    </row>
    <row r="81692" spans="4:4">
      <c r="D81692"/>
    </row>
    <row r="81693" spans="4:4">
      <c r="D81693"/>
    </row>
    <row r="81694" spans="4:4">
      <c r="D81694"/>
    </row>
    <row r="81695" spans="4:4">
      <c r="D81695"/>
    </row>
    <row r="81696" spans="4:4">
      <c r="D81696"/>
    </row>
    <row r="81697" spans="4:4">
      <c r="D81697"/>
    </row>
    <row r="81698" spans="4:4">
      <c r="D81698"/>
    </row>
    <row r="81699" spans="4:4">
      <c r="D81699"/>
    </row>
    <row r="81700" spans="4:4">
      <c r="D81700"/>
    </row>
    <row r="81701" spans="4:4">
      <c r="D81701"/>
    </row>
    <row r="81702" spans="4:4">
      <c r="D81702"/>
    </row>
    <row r="81703" spans="4:4">
      <c r="D81703"/>
    </row>
    <row r="81704" spans="4:4">
      <c r="D81704"/>
    </row>
    <row r="81705" spans="4:4">
      <c r="D81705"/>
    </row>
    <row r="81706" spans="4:4">
      <c r="D81706"/>
    </row>
    <row r="81707" spans="4:4">
      <c r="D81707"/>
    </row>
    <row r="81708" spans="4:4">
      <c r="D81708"/>
    </row>
    <row r="81709" spans="4:4">
      <c r="D81709"/>
    </row>
    <row r="81710" spans="4:4">
      <c r="D81710"/>
    </row>
    <row r="81711" spans="4:4">
      <c r="D81711"/>
    </row>
    <row r="81712" spans="4:4">
      <c r="D81712"/>
    </row>
    <row r="81713" spans="4:4">
      <c r="D81713"/>
    </row>
    <row r="81714" spans="4:4">
      <c r="D81714"/>
    </row>
    <row r="81715" spans="4:4">
      <c r="D81715"/>
    </row>
    <row r="81716" spans="4:4">
      <c r="D81716"/>
    </row>
    <row r="81717" spans="4:4">
      <c r="D81717"/>
    </row>
    <row r="81718" spans="4:4">
      <c r="D81718"/>
    </row>
    <row r="81719" spans="4:4">
      <c r="D81719"/>
    </row>
    <row r="81720" spans="4:4">
      <c r="D81720"/>
    </row>
    <row r="81721" spans="4:4">
      <c r="D81721"/>
    </row>
    <row r="81722" spans="4:4">
      <c r="D81722"/>
    </row>
    <row r="81723" spans="4:4">
      <c r="D81723"/>
    </row>
    <row r="81724" spans="4:4">
      <c r="D81724"/>
    </row>
    <row r="81725" spans="4:4">
      <c r="D81725"/>
    </row>
    <row r="81726" spans="4:4">
      <c r="D81726"/>
    </row>
    <row r="81727" spans="4:4">
      <c r="D81727"/>
    </row>
    <row r="81728" spans="4:4">
      <c r="D81728"/>
    </row>
    <row r="81729" spans="4:4">
      <c r="D81729"/>
    </row>
    <row r="81730" spans="4:4">
      <c r="D81730"/>
    </row>
    <row r="81731" spans="4:4">
      <c r="D81731"/>
    </row>
    <row r="81732" spans="4:4">
      <c r="D81732"/>
    </row>
    <row r="81733" spans="4:4">
      <c r="D81733"/>
    </row>
    <row r="81734" spans="4:4">
      <c r="D81734"/>
    </row>
    <row r="81735" spans="4:4">
      <c r="D81735"/>
    </row>
    <row r="81736" spans="4:4">
      <c r="D81736"/>
    </row>
    <row r="81737" spans="4:4">
      <c r="D81737"/>
    </row>
    <row r="81738" spans="4:4">
      <c r="D81738"/>
    </row>
    <row r="81739" spans="4:4">
      <c r="D81739"/>
    </row>
    <row r="81740" spans="4:4">
      <c r="D81740"/>
    </row>
    <row r="81741" spans="4:4">
      <c r="D81741"/>
    </row>
    <row r="81742" spans="4:4">
      <c r="D81742"/>
    </row>
    <row r="81743" spans="4:4">
      <c r="D81743"/>
    </row>
    <row r="81744" spans="4:4">
      <c r="D81744"/>
    </row>
    <row r="81745" spans="4:4">
      <c r="D81745"/>
    </row>
    <row r="81746" spans="4:4">
      <c r="D81746"/>
    </row>
    <row r="81747" spans="4:4">
      <c r="D81747"/>
    </row>
    <row r="81748" spans="4:4">
      <c r="D81748"/>
    </row>
    <row r="81749" spans="4:4">
      <c r="D81749"/>
    </row>
    <row r="81750" spans="4:4">
      <c r="D81750"/>
    </row>
    <row r="81751" spans="4:4">
      <c r="D81751"/>
    </row>
    <row r="81752" spans="4:4">
      <c r="D81752"/>
    </row>
    <row r="81753" spans="4:4">
      <c r="D81753"/>
    </row>
    <row r="81754" spans="4:4">
      <c r="D81754"/>
    </row>
    <row r="81755" spans="4:4">
      <c r="D81755"/>
    </row>
    <row r="81756" spans="4:4">
      <c r="D81756"/>
    </row>
    <row r="81757" spans="4:4">
      <c r="D81757"/>
    </row>
    <row r="81758" spans="4:4">
      <c r="D81758"/>
    </row>
    <row r="81759" spans="4:4">
      <c r="D81759"/>
    </row>
    <row r="81760" spans="4:4">
      <c r="D81760"/>
    </row>
    <row r="81761" spans="4:4">
      <c r="D81761"/>
    </row>
    <row r="81762" spans="4:4">
      <c r="D81762"/>
    </row>
    <row r="81763" spans="4:4">
      <c r="D81763"/>
    </row>
    <row r="81764" spans="4:4">
      <c r="D81764"/>
    </row>
    <row r="81765" spans="4:4">
      <c r="D81765"/>
    </row>
    <row r="81766" spans="4:4">
      <c r="D81766"/>
    </row>
    <row r="81767" spans="4:4">
      <c r="D81767"/>
    </row>
    <row r="81768" spans="4:4">
      <c r="D81768"/>
    </row>
    <row r="81769" spans="4:4">
      <c r="D81769"/>
    </row>
    <row r="81770" spans="4:4">
      <c r="D81770"/>
    </row>
    <row r="81771" spans="4:4">
      <c r="D81771"/>
    </row>
    <row r="81772" spans="4:4">
      <c r="D81772"/>
    </row>
    <row r="81773" spans="4:4">
      <c r="D81773"/>
    </row>
    <row r="81774" spans="4:4">
      <c r="D81774"/>
    </row>
    <row r="81775" spans="4:4">
      <c r="D81775"/>
    </row>
    <row r="81776" spans="4:4">
      <c r="D81776"/>
    </row>
    <row r="81777" spans="4:4">
      <c r="D81777"/>
    </row>
    <row r="81778" spans="4:4">
      <c r="D81778"/>
    </row>
    <row r="81779" spans="4:4">
      <c r="D81779"/>
    </row>
    <row r="81780" spans="4:4">
      <c r="D81780"/>
    </row>
    <row r="81781" spans="4:4">
      <c r="D81781"/>
    </row>
    <row r="81782" spans="4:4">
      <c r="D81782"/>
    </row>
    <row r="81783" spans="4:4">
      <c r="D81783"/>
    </row>
    <row r="81784" spans="4:4">
      <c r="D81784"/>
    </row>
    <row r="81785" spans="4:4">
      <c r="D81785"/>
    </row>
    <row r="81786" spans="4:4">
      <c r="D81786"/>
    </row>
    <row r="81787" spans="4:4">
      <c r="D81787"/>
    </row>
    <row r="81788" spans="4:4">
      <c r="D81788"/>
    </row>
    <row r="81789" spans="4:4">
      <c r="D81789"/>
    </row>
    <row r="81790" spans="4:4">
      <c r="D81790"/>
    </row>
    <row r="81791" spans="4:4">
      <c r="D81791"/>
    </row>
    <row r="81792" spans="4:4">
      <c r="D81792"/>
    </row>
    <row r="81793" spans="4:4">
      <c r="D81793"/>
    </row>
    <row r="81794" spans="4:4">
      <c r="D81794"/>
    </row>
    <row r="81795" spans="4:4">
      <c r="D81795"/>
    </row>
    <row r="81796" spans="4:4">
      <c r="D81796"/>
    </row>
    <row r="81797" spans="4:4">
      <c r="D81797"/>
    </row>
    <row r="81798" spans="4:4">
      <c r="D81798"/>
    </row>
    <row r="81799" spans="4:4">
      <c r="D81799"/>
    </row>
    <row r="81800" spans="4:4">
      <c r="D81800"/>
    </row>
    <row r="81801" spans="4:4">
      <c r="D81801"/>
    </row>
    <row r="81802" spans="4:4">
      <c r="D81802"/>
    </row>
    <row r="81803" spans="4:4">
      <c r="D81803"/>
    </row>
    <row r="81804" spans="4:4">
      <c r="D81804"/>
    </row>
    <row r="81805" spans="4:4">
      <c r="D81805"/>
    </row>
    <row r="81806" spans="4:4">
      <c r="D81806"/>
    </row>
    <row r="81807" spans="4:4">
      <c r="D81807"/>
    </row>
    <row r="81808" spans="4:4">
      <c r="D81808"/>
    </row>
    <row r="81809" spans="4:4">
      <c r="D81809"/>
    </row>
    <row r="81810" spans="4:4">
      <c r="D81810"/>
    </row>
    <row r="81811" spans="4:4">
      <c r="D81811"/>
    </row>
    <row r="81812" spans="4:4">
      <c r="D81812"/>
    </row>
    <row r="81813" spans="4:4">
      <c r="D81813"/>
    </row>
    <row r="81814" spans="4:4">
      <c r="D81814"/>
    </row>
    <row r="81815" spans="4:4">
      <c r="D81815"/>
    </row>
    <row r="81816" spans="4:4">
      <c r="D81816"/>
    </row>
    <row r="81817" spans="4:4">
      <c r="D81817"/>
    </row>
    <row r="81818" spans="4:4">
      <c r="D81818"/>
    </row>
    <row r="81819" spans="4:4">
      <c r="D81819"/>
    </row>
    <row r="81820" spans="4:4">
      <c r="D81820"/>
    </row>
    <row r="81821" spans="4:4">
      <c r="D81821"/>
    </row>
    <row r="81822" spans="4:4">
      <c r="D81822"/>
    </row>
    <row r="81823" spans="4:4">
      <c r="D81823"/>
    </row>
    <row r="81824" spans="4:4">
      <c r="D81824"/>
    </row>
    <row r="81825" spans="4:4">
      <c r="D81825"/>
    </row>
    <row r="81826" spans="4:4">
      <c r="D81826"/>
    </row>
    <row r="81827" spans="4:4">
      <c r="D81827"/>
    </row>
    <row r="81828" spans="4:4">
      <c r="D81828"/>
    </row>
    <row r="81829" spans="4:4">
      <c r="D81829"/>
    </row>
    <row r="81830" spans="4:4">
      <c r="D81830"/>
    </row>
    <row r="81831" spans="4:4">
      <c r="D81831"/>
    </row>
    <row r="81832" spans="4:4">
      <c r="D81832"/>
    </row>
    <row r="81833" spans="4:4">
      <c r="D81833"/>
    </row>
    <row r="81834" spans="4:4">
      <c r="D81834"/>
    </row>
    <row r="81835" spans="4:4">
      <c r="D81835"/>
    </row>
    <row r="81836" spans="4:4">
      <c r="D81836"/>
    </row>
    <row r="81837" spans="4:4">
      <c r="D81837"/>
    </row>
    <row r="81838" spans="4:4">
      <c r="D81838"/>
    </row>
    <row r="81839" spans="4:4">
      <c r="D81839"/>
    </row>
    <row r="81840" spans="4:4">
      <c r="D81840"/>
    </row>
    <row r="81841" spans="4:4">
      <c r="D81841"/>
    </row>
    <row r="81842" spans="4:4">
      <c r="D81842"/>
    </row>
    <row r="81843" spans="4:4">
      <c r="D81843"/>
    </row>
    <row r="81844" spans="4:4">
      <c r="D81844"/>
    </row>
    <row r="81845" spans="4:4">
      <c r="D81845"/>
    </row>
    <row r="81846" spans="4:4">
      <c r="D81846"/>
    </row>
    <row r="81847" spans="4:4">
      <c r="D81847"/>
    </row>
    <row r="81848" spans="4:4">
      <c r="D81848"/>
    </row>
    <row r="81849" spans="4:4">
      <c r="D81849"/>
    </row>
    <row r="81850" spans="4:4">
      <c r="D81850"/>
    </row>
    <row r="81851" spans="4:4">
      <c r="D81851"/>
    </row>
    <row r="81852" spans="4:4">
      <c r="D81852"/>
    </row>
    <row r="81853" spans="4:4">
      <c r="D81853"/>
    </row>
    <row r="81854" spans="4:4">
      <c r="D81854"/>
    </row>
    <row r="81855" spans="4:4">
      <c r="D81855"/>
    </row>
    <row r="81856" spans="4:4">
      <c r="D81856"/>
    </row>
    <row r="81857" spans="4:4">
      <c r="D81857"/>
    </row>
    <row r="81858" spans="4:4">
      <c r="D81858"/>
    </row>
    <row r="81859" spans="4:4">
      <c r="D81859"/>
    </row>
    <row r="81860" spans="4:4">
      <c r="D81860"/>
    </row>
    <row r="81861" spans="4:4">
      <c r="D81861"/>
    </row>
    <row r="81862" spans="4:4">
      <c r="D81862"/>
    </row>
    <row r="81863" spans="4:4">
      <c r="D81863"/>
    </row>
    <row r="81864" spans="4:4">
      <c r="D81864"/>
    </row>
    <row r="81865" spans="4:4">
      <c r="D81865"/>
    </row>
    <row r="81866" spans="4:4">
      <c r="D81866"/>
    </row>
    <row r="81867" spans="4:4">
      <c r="D81867"/>
    </row>
    <row r="81868" spans="4:4">
      <c r="D81868"/>
    </row>
    <row r="81869" spans="4:4">
      <c r="D81869"/>
    </row>
    <row r="81870" spans="4:4">
      <c r="D81870"/>
    </row>
    <row r="81871" spans="4:4">
      <c r="D81871"/>
    </row>
    <row r="81872" spans="4:4">
      <c r="D81872"/>
    </row>
    <row r="81873" spans="4:4">
      <c r="D81873"/>
    </row>
    <row r="81874" spans="4:4">
      <c r="D81874"/>
    </row>
    <row r="81875" spans="4:4">
      <c r="D81875"/>
    </row>
    <row r="81876" spans="4:4">
      <c r="D81876"/>
    </row>
    <row r="81877" spans="4:4">
      <c r="D81877"/>
    </row>
    <row r="81878" spans="4:4">
      <c r="D81878"/>
    </row>
    <row r="81879" spans="4:4">
      <c r="D81879"/>
    </row>
    <row r="81880" spans="4:4">
      <c r="D81880"/>
    </row>
    <row r="81881" spans="4:4">
      <c r="D81881"/>
    </row>
    <row r="81882" spans="4:4">
      <c r="D81882"/>
    </row>
    <row r="81883" spans="4:4">
      <c r="D81883"/>
    </row>
    <row r="81884" spans="4:4">
      <c r="D81884"/>
    </row>
    <row r="81885" spans="4:4">
      <c r="D81885"/>
    </row>
    <row r="81886" spans="4:4">
      <c r="D81886"/>
    </row>
    <row r="81887" spans="4:4">
      <c r="D81887"/>
    </row>
    <row r="81888" spans="4:4">
      <c r="D81888"/>
    </row>
    <row r="81889" spans="4:4">
      <c r="D81889"/>
    </row>
    <row r="81890" spans="4:4">
      <c r="D81890"/>
    </row>
    <row r="81891" spans="4:4">
      <c r="D81891"/>
    </row>
    <row r="81892" spans="4:4">
      <c r="D81892"/>
    </row>
    <row r="81893" spans="4:4">
      <c r="D81893"/>
    </row>
    <row r="81894" spans="4:4">
      <c r="D81894"/>
    </row>
    <row r="81895" spans="4:4">
      <c r="D81895"/>
    </row>
    <row r="81896" spans="4:4">
      <c r="D81896"/>
    </row>
    <row r="81897" spans="4:4">
      <c r="D81897"/>
    </row>
    <row r="81898" spans="4:4">
      <c r="D81898"/>
    </row>
    <row r="81899" spans="4:4">
      <c r="D81899"/>
    </row>
    <row r="81900" spans="4:4">
      <c r="D81900"/>
    </row>
    <row r="81901" spans="4:4">
      <c r="D81901"/>
    </row>
    <row r="81902" spans="4:4">
      <c r="D81902"/>
    </row>
    <row r="81903" spans="4:4">
      <c r="D81903"/>
    </row>
    <row r="81904" spans="4:4">
      <c r="D81904"/>
    </row>
    <row r="81905" spans="4:4">
      <c r="D81905"/>
    </row>
    <row r="81906" spans="4:4">
      <c r="D81906"/>
    </row>
    <row r="81907" spans="4:4">
      <c r="D81907"/>
    </row>
    <row r="81908" spans="4:4">
      <c r="D81908"/>
    </row>
    <row r="81909" spans="4:4">
      <c r="D81909"/>
    </row>
    <row r="81910" spans="4:4">
      <c r="D81910"/>
    </row>
    <row r="81911" spans="4:4">
      <c r="D81911"/>
    </row>
    <row r="81912" spans="4:4">
      <c r="D81912"/>
    </row>
    <row r="81913" spans="4:4">
      <c r="D81913"/>
    </row>
    <row r="81914" spans="4:4">
      <c r="D81914"/>
    </row>
    <row r="81915" spans="4:4">
      <c r="D81915"/>
    </row>
    <row r="81916" spans="4:4">
      <c r="D81916"/>
    </row>
    <row r="81917" spans="4:4">
      <c r="D81917"/>
    </row>
    <row r="81918" spans="4:4">
      <c r="D81918"/>
    </row>
    <row r="81919" spans="4:4">
      <c r="D81919"/>
    </row>
    <row r="81920" spans="4:4">
      <c r="D81920"/>
    </row>
    <row r="81921" spans="4:4">
      <c r="D81921"/>
    </row>
    <row r="81922" spans="4:4">
      <c r="D81922"/>
    </row>
    <row r="81923" spans="4:4">
      <c r="D81923"/>
    </row>
    <row r="81924" spans="4:4">
      <c r="D81924"/>
    </row>
    <row r="81925" spans="4:4">
      <c r="D81925"/>
    </row>
    <row r="81926" spans="4:4">
      <c r="D81926"/>
    </row>
    <row r="81927" spans="4:4">
      <c r="D81927"/>
    </row>
    <row r="81928" spans="4:4">
      <c r="D81928"/>
    </row>
    <row r="81929" spans="4:4">
      <c r="D81929"/>
    </row>
    <row r="81930" spans="4:4">
      <c r="D81930"/>
    </row>
    <row r="81931" spans="4:4">
      <c r="D81931"/>
    </row>
    <row r="81932" spans="4:4">
      <c r="D81932"/>
    </row>
    <row r="81933" spans="4:4">
      <c r="D81933"/>
    </row>
    <row r="81934" spans="4:4">
      <c r="D81934"/>
    </row>
    <row r="81935" spans="4:4">
      <c r="D81935"/>
    </row>
    <row r="81936" spans="4:4">
      <c r="D81936"/>
    </row>
    <row r="81937" spans="4:4">
      <c r="D81937"/>
    </row>
    <row r="81938" spans="4:4">
      <c r="D81938"/>
    </row>
    <row r="81939" spans="4:4">
      <c r="D81939"/>
    </row>
    <row r="81940" spans="4:4">
      <c r="D81940"/>
    </row>
    <row r="81941" spans="4:4">
      <c r="D81941"/>
    </row>
    <row r="81942" spans="4:4">
      <c r="D81942"/>
    </row>
    <row r="81943" spans="4:4">
      <c r="D81943"/>
    </row>
    <row r="81944" spans="4:4">
      <c r="D81944"/>
    </row>
    <row r="81945" spans="4:4">
      <c r="D81945"/>
    </row>
    <row r="81946" spans="4:4">
      <c r="D81946"/>
    </row>
    <row r="81947" spans="4:4">
      <c r="D81947"/>
    </row>
    <row r="81948" spans="4:4">
      <c r="D81948"/>
    </row>
    <row r="81949" spans="4:4">
      <c r="D81949"/>
    </row>
    <row r="81950" spans="4:4">
      <c r="D81950"/>
    </row>
    <row r="81951" spans="4:4">
      <c r="D81951"/>
    </row>
    <row r="81952" spans="4:4">
      <c r="D81952"/>
    </row>
    <row r="81953" spans="4:4">
      <c r="D81953"/>
    </row>
    <row r="81954" spans="4:4">
      <c r="D81954"/>
    </row>
    <row r="81955" spans="4:4">
      <c r="D81955"/>
    </row>
    <row r="81956" spans="4:4">
      <c r="D81956"/>
    </row>
    <row r="81957" spans="4:4">
      <c r="D81957"/>
    </row>
    <row r="81958" spans="4:4">
      <c r="D81958"/>
    </row>
    <row r="81959" spans="4:4">
      <c r="D81959"/>
    </row>
    <row r="81960" spans="4:4">
      <c r="D81960"/>
    </row>
    <row r="81961" spans="4:4">
      <c r="D81961"/>
    </row>
    <row r="81962" spans="4:4">
      <c r="D81962"/>
    </row>
    <row r="81963" spans="4:4">
      <c r="D81963"/>
    </row>
    <row r="81964" spans="4:4">
      <c r="D81964"/>
    </row>
    <row r="81965" spans="4:4">
      <c r="D81965"/>
    </row>
    <row r="81966" spans="4:4">
      <c r="D81966"/>
    </row>
    <row r="81967" spans="4:4">
      <c r="D81967"/>
    </row>
    <row r="81968" spans="4:4">
      <c r="D81968"/>
    </row>
    <row r="81969" spans="4:4">
      <c r="D81969"/>
    </row>
    <row r="81970" spans="4:4">
      <c r="D81970"/>
    </row>
    <row r="81971" spans="4:4">
      <c r="D81971"/>
    </row>
    <row r="81972" spans="4:4">
      <c r="D81972"/>
    </row>
    <row r="81973" spans="4:4">
      <c r="D81973"/>
    </row>
    <row r="81974" spans="4:4">
      <c r="D81974"/>
    </row>
    <row r="81975" spans="4:4">
      <c r="D81975"/>
    </row>
    <row r="81976" spans="4:4">
      <c r="D81976"/>
    </row>
    <row r="81977" spans="4:4">
      <c r="D81977"/>
    </row>
    <row r="81978" spans="4:4">
      <c r="D81978"/>
    </row>
    <row r="81979" spans="4:4">
      <c r="D81979"/>
    </row>
    <row r="81980" spans="4:4">
      <c r="D81980"/>
    </row>
    <row r="81981" spans="4:4">
      <c r="D81981"/>
    </row>
    <row r="81982" spans="4:4">
      <c r="D81982"/>
    </row>
    <row r="81983" spans="4:4">
      <c r="D81983"/>
    </row>
    <row r="81984" spans="4:4">
      <c r="D81984"/>
    </row>
    <row r="81985" spans="4:4">
      <c r="D81985"/>
    </row>
    <row r="81986" spans="4:4">
      <c r="D81986"/>
    </row>
    <row r="81987" spans="4:4">
      <c r="D81987"/>
    </row>
    <row r="81988" spans="4:4">
      <c r="D81988"/>
    </row>
    <row r="81989" spans="4:4">
      <c r="D81989"/>
    </row>
    <row r="81990" spans="4:4">
      <c r="D81990"/>
    </row>
    <row r="81991" spans="4:4">
      <c r="D81991"/>
    </row>
    <row r="81992" spans="4:4">
      <c r="D81992"/>
    </row>
    <row r="81993" spans="4:4">
      <c r="D81993"/>
    </row>
    <row r="81994" spans="4:4">
      <c r="D81994"/>
    </row>
    <row r="81995" spans="4:4">
      <c r="D81995"/>
    </row>
    <row r="81996" spans="4:4">
      <c r="D81996"/>
    </row>
    <row r="81997" spans="4:4">
      <c r="D81997"/>
    </row>
    <row r="81998" spans="4:4">
      <c r="D81998"/>
    </row>
    <row r="81999" spans="4:4">
      <c r="D81999"/>
    </row>
    <row r="82000" spans="4:4">
      <c r="D82000"/>
    </row>
    <row r="82001" spans="4:4">
      <c r="D82001"/>
    </row>
    <row r="82002" spans="4:4">
      <c r="D82002"/>
    </row>
    <row r="82003" spans="4:4">
      <c r="D82003"/>
    </row>
    <row r="82004" spans="4:4">
      <c r="D82004"/>
    </row>
    <row r="82005" spans="4:4">
      <c r="D82005"/>
    </row>
    <row r="82006" spans="4:4">
      <c r="D82006"/>
    </row>
    <row r="82007" spans="4:4">
      <c r="D82007"/>
    </row>
    <row r="82008" spans="4:4">
      <c r="D82008"/>
    </row>
    <row r="82009" spans="4:4">
      <c r="D82009"/>
    </row>
    <row r="82010" spans="4:4">
      <c r="D82010"/>
    </row>
    <row r="82011" spans="4:4">
      <c r="D82011"/>
    </row>
    <row r="82012" spans="4:4">
      <c r="D82012"/>
    </row>
    <row r="82013" spans="4:4">
      <c r="D82013"/>
    </row>
    <row r="82014" spans="4:4">
      <c r="D82014"/>
    </row>
    <row r="82015" spans="4:4">
      <c r="D82015"/>
    </row>
    <row r="82016" spans="4:4">
      <c r="D82016"/>
    </row>
    <row r="82017" spans="4:4">
      <c r="D82017"/>
    </row>
    <row r="82018" spans="4:4">
      <c r="D82018"/>
    </row>
    <row r="82019" spans="4:4">
      <c r="D82019"/>
    </row>
    <row r="82020" spans="4:4">
      <c r="D82020"/>
    </row>
    <row r="82021" spans="4:4">
      <c r="D82021"/>
    </row>
    <row r="82022" spans="4:4">
      <c r="D82022"/>
    </row>
    <row r="82023" spans="4:4">
      <c r="D82023"/>
    </row>
    <row r="82024" spans="4:4">
      <c r="D82024"/>
    </row>
    <row r="82025" spans="4:4">
      <c r="D82025"/>
    </row>
    <row r="82026" spans="4:4">
      <c r="D82026"/>
    </row>
    <row r="82027" spans="4:4">
      <c r="D82027"/>
    </row>
    <row r="82028" spans="4:4">
      <c r="D82028"/>
    </row>
    <row r="82029" spans="4:4">
      <c r="D82029"/>
    </row>
    <row r="82030" spans="4:4">
      <c r="D82030"/>
    </row>
    <row r="82031" spans="4:4">
      <c r="D82031"/>
    </row>
    <row r="82032" spans="4:4">
      <c r="D82032"/>
    </row>
    <row r="82033" spans="4:4">
      <c r="D82033"/>
    </row>
    <row r="82034" spans="4:4">
      <c r="D82034"/>
    </row>
    <row r="82035" spans="4:4">
      <c r="D82035"/>
    </row>
    <row r="82036" spans="4:4">
      <c r="D82036"/>
    </row>
    <row r="82037" spans="4:4">
      <c r="D82037"/>
    </row>
    <row r="82038" spans="4:4">
      <c r="D82038"/>
    </row>
    <row r="82039" spans="4:4">
      <c r="D82039"/>
    </row>
    <row r="82040" spans="4:4">
      <c r="D82040"/>
    </row>
    <row r="82041" spans="4:4">
      <c r="D82041"/>
    </row>
    <row r="82042" spans="4:4">
      <c r="D82042"/>
    </row>
    <row r="82043" spans="4:4">
      <c r="D82043"/>
    </row>
    <row r="82044" spans="4:4">
      <c r="D82044"/>
    </row>
    <row r="82045" spans="4:4">
      <c r="D82045"/>
    </row>
    <row r="82046" spans="4:4">
      <c r="D82046"/>
    </row>
    <row r="82047" spans="4:4">
      <c r="D82047"/>
    </row>
    <row r="82048" spans="4:4">
      <c r="D82048"/>
    </row>
    <row r="82049" spans="4:4">
      <c r="D82049"/>
    </row>
    <row r="82050" spans="4:4">
      <c r="D82050"/>
    </row>
    <row r="82051" spans="4:4">
      <c r="D82051"/>
    </row>
    <row r="82052" spans="4:4">
      <c r="D82052"/>
    </row>
    <row r="82053" spans="4:4">
      <c r="D82053"/>
    </row>
    <row r="82054" spans="4:4">
      <c r="D82054"/>
    </row>
    <row r="82055" spans="4:4">
      <c r="D82055"/>
    </row>
    <row r="82056" spans="4:4">
      <c r="D82056"/>
    </row>
    <row r="82057" spans="4:4">
      <c r="D82057"/>
    </row>
    <row r="82058" spans="4:4">
      <c r="D82058"/>
    </row>
    <row r="82059" spans="4:4">
      <c r="D82059"/>
    </row>
    <row r="82060" spans="4:4">
      <c r="D82060"/>
    </row>
    <row r="82061" spans="4:4">
      <c r="D82061"/>
    </row>
    <row r="82062" spans="4:4">
      <c r="D82062"/>
    </row>
    <row r="82063" spans="4:4">
      <c r="D82063"/>
    </row>
    <row r="82064" spans="4:4">
      <c r="D82064"/>
    </row>
    <row r="82065" spans="4:4">
      <c r="D82065"/>
    </row>
    <row r="82066" spans="4:4">
      <c r="D82066"/>
    </row>
    <row r="82067" spans="4:4">
      <c r="D82067"/>
    </row>
    <row r="82068" spans="4:4">
      <c r="D82068"/>
    </row>
    <row r="82069" spans="4:4">
      <c r="D82069"/>
    </row>
    <row r="82070" spans="4:4">
      <c r="D82070"/>
    </row>
    <row r="82071" spans="4:4">
      <c r="D82071"/>
    </row>
    <row r="82072" spans="4:4">
      <c r="D82072"/>
    </row>
    <row r="82073" spans="4:4">
      <c r="D82073"/>
    </row>
    <row r="82074" spans="4:4">
      <c r="D82074"/>
    </row>
    <row r="82075" spans="4:4">
      <c r="D82075"/>
    </row>
    <row r="82076" spans="4:4">
      <c r="D82076"/>
    </row>
    <row r="82077" spans="4:4">
      <c r="D82077"/>
    </row>
    <row r="82078" spans="4:4">
      <c r="D82078"/>
    </row>
    <row r="82079" spans="4:4">
      <c r="D82079"/>
    </row>
    <row r="82080" spans="4:4">
      <c r="D82080"/>
    </row>
    <row r="82081" spans="4:4">
      <c r="D82081"/>
    </row>
    <row r="82082" spans="4:4">
      <c r="D82082"/>
    </row>
    <row r="82083" spans="4:4">
      <c r="D82083"/>
    </row>
    <row r="82084" spans="4:4">
      <c r="D82084"/>
    </row>
    <row r="82085" spans="4:4">
      <c r="D82085"/>
    </row>
    <row r="82086" spans="4:4">
      <c r="D82086"/>
    </row>
    <row r="82087" spans="4:4">
      <c r="D82087"/>
    </row>
    <row r="82088" spans="4:4">
      <c r="D82088"/>
    </row>
    <row r="82089" spans="4:4">
      <c r="D82089"/>
    </row>
    <row r="82090" spans="4:4">
      <c r="D82090"/>
    </row>
    <row r="82091" spans="4:4">
      <c r="D82091"/>
    </row>
    <row r="82092" spans="4:4">
      <c r="D82092"/>
    </row>
    <row r="82093" spans="4:4">
      <c r="D82093"/>
    </row>
    <row r="82094" spans="4:4">
      <c r="D82094"/>
    </row>
    <row r="82095" spans="4:4">
      <c r="D82095"/>
    </row>
    <row r="82096" spans="4:4">
      <c r="D82096"/>
    </row>
    <row r="82097" spans="4:4">
      <c r="D82097"/>
    </row>
    <row r="82098" spans="4:4">
      <c r="D82098"/>
    </row>
    <row r="82099" spans="4:4">
      <c r="D82099"/>
    </row>
    <row r="82100" spans="4:4">
      <c r="D82100"/>
    </row>
    <row r="82101" spans="4:4">
      <c r="D82101"/>
    </row>
    <row r="82102" spans="4:4">
      <c r="D82102"/>
    </row>
    <row r="82103" spans="4:4">
      <c r="D82103"/>
    </row>
    <row r="82104" spans="4:4">
      <c r="D82104"/>
    </row>
    <row r="82105" spans="4:4">
      <c r="D82105"/>
    </row>
    <row r="82106" spans="4:4">
      <c r="D82106"/>
    </row>
    <row r="82107" spans="4:4">
      <c r="D82107"/>
    </row>
    <row r="82108" spans="4:4">
      <c r="D82108"/>
    </row>
    <row r="82109" spans="4:4">
      <c r="D82109"/>
    </row>
    <row r="82110" spans="4:4">
      <c r="D82110"/>
    </row>
    <row r="82111" spans="4:4">
      <c r="D82111"/>
    </row>
    <row r="82112" spans="4:4">
      <c r="D82112"/>
    </row>
    <row r="82113" spans="4:4">
      <c r="D82113"/>
    </row>
    <row r="82114" spans="4:4">
      <c r="D82114"/>
    </row>
    <row r="82115" spans="4:4">
      <c r="D82115"/>
    </row>
    <row r="82116" spans="4:4">
      <c r="D82116"/>
    </row>
    <row r="82117" spans="4:4">
      <c r="D82117"/>
    </row>
    <row r="82118" spans="4:4">
      <c r="D82118"/>
    </row>
    <row r="82119" spans="4:4">
      <c r="D82119"/>
    </row>
    <row r="82120" spans="4:4">
      <c r="D82120"/>
    </row>
    <row r="82121" spans="4:4">
      <c r="D82121"/>
    </row>
    <row r="82122" spans="4:4">
      <c r="D82122"/>
    </row>
    <row r="82123" spans="4:4">
      <c r="D82123"/>
    </row>
    <row r="82124" spans="4:4">
      <c r="D82124"/>
    </row>
    <row r="82125" spans="4:4">
      <c r="D82125"/>
    </row>
    <row r="82126" spans="4:4">
      <c r="D82126"/>
    </row>
    <row r="82127" spans="4:4">
      <c r="D82127"/>
    </row>
    <row r="82128" spans="4:4">
      <c r="D82128"/>
    </row>
    <row r="82129" spans="4:4">
      <c r="D82129"/>
    </row>
    <row r="82130" spans="4:4">
      <c r="D82130"/>
    </row>
    <row r="82131" spans="4:4">
      <c r="D82131"/>
    </row>
    <row r="82132" spans="4:4">
      <c r="D82132"/>
    </row>
    <row r="82133" spans="4:4">
      <c r="D82133"/>
    </row>
    <row r="82134" spans="4:4">
      <c r="D82134"/>
    </row>
    <row r="82135" spans="4:4">
      <c r="D82135"/>
    </row>
    <row r="82136" spans="4:4">
      <c r="D82136"/>
    </row>
    <row r="82137" spans="4:4">
      <c r="D82137"/>
    </row>
    <row r="82138" spans="4:4">
      <c r="D82138"/>
    </row>
    <row r="82139" spans="4:4">
      <c r="D82139"/>
    </row>
    <row r="82140" spans="4:4">
      <c r="D82140"/>
    </row>
    <row r="82141" spans="4:4">
      <c r="D82141"/>
    </row>
    <row r="82142" spans="4:4">
      <c r="D82142"/>
    </row>
    <row r="82143" spans="4:4">
      <c r="D82143"/>
    </row>
    <row r="82144" spans="4:4">
      <c r="D82144"/>
    </row>
    <row r="82145" spans="4:4">
      <c r="D82145"/>
    </row>
    <row r="82146" spans="4:4">
      <c r="D82146"/>
    </row>
    <row r="82147" spans="4:4">
      <c r="D82147"/>
    </row>
    <row r="82148" spans="4:4">
      <c r="D82148"/>
    </row>
    <row r="82149" spans="4:4">
      <c r="D82149"/>
    </row>
    <row r="82150" spans="4:4">
      <c r="D82150"/>
    </row>
    <row r="82151" spans="4:4">
      <c r="D82151"/>
    </row>
    <row r="82152" spans="4:4">
      <c r="D82152"/>
    </row>
    <row r="82153" spans="4:4">
      <c r="D82153"/>
    </row>
    <row r="82154" spans="4:4">
      <c r="D82154"/>
    </row>
    <row r="82155" spans="4:4">
      <c r="D82155"/>
    </row>
    <row r="82156" spans="4:4">
      <c r="D82156"/>
    </row>
    <row r="82157" spans="4:4">
      <c r="D82157"/>
    </row>
    <row r="82158" spans="4:4">
      <c r="D82158"/>
    </row>
    <row r="82159" spans="4:4">
      <c r="D82159"/>
    </row>
    <row r="82160" spans="4:4">
      <c r="D82160"/>
    </row>
    <row r="82161" spans="4:4">
      <c r="D82161"/>
    </row>
    <row r="82162" spans="4:4">
      <c r="D82162"/>
    </row>
    <row r="82163" spans="4:4">
      <c r="D82163"/>
    </row>
    <row r="82164" spans="4:4">
      <c r="D82164"/>
    </row>
    <row r="82165" spans="4:4">
      <c r="D82165"/>
    </row>
    <row r="82166" spans="4:4">
      <c r="D82166"/>
    </row>
    <row r="82167" spans="4:4">
      <c r="D82167"/>
    </row>
    <row r="82168" spans="4:4">
      <c r="D82168"/>
    </row>
    <row r="82169" spans="4:4">
      <c r="D82169"/>
    </row>
    <row r="82170" spans="4:4">
      <c r="D82170"/>
    </row>
    <row r="82171" spans="4:4">
      <c r="D82171"/>
    </row>
    <row r="82172" spans="4:4">
      <c r="D82172"/>
    </row>
    <row r="82173" spans="4:4">
      <c r="D82173"/>
    </row>
    <row r="82174" spans="4:4">
      <c r="D82174"/>
    </row>
    <row r="82175" spans="4:4">
      <c r="D82175"/>
    </row>
    <row r="82176" spans="4:4">
      <c r="D82176"/>
    </row>
    <row r="82177" spans="4:4">
      <c r="D82177"/>
    </row>
    <row r="82178" spans="4:4">
      <c r="D82178"/>
    </row>
    <row r="82179" spans="4:4">
      <c r="D82179"/>
    </row>
    <row r="82180" spans="4:4">
      <c r="D82180"/>
    </row>
    <row r="82181" spans="4:4">
      <c r="D82181"/>
    </row>
    <row r="82182" spans="4:4">
      <c r="D82182"/>
    </row>
    <row r="82183" spans="4:4">
      <c r="D82183"/>
    </row>
    <row r="82184" spans="4:4">
      <c r="D82184"/>
    </row>
    <row r="82185" spans="4:4">
      <c r="D82185"/>
    </row>
    <row r="82186" spans="4:4">
      <c r="D82186"/>
    </row>
    <row r="82187" spans="4:4">
      <c r="D82187"/>
    </row>
    <row r="82188" spans="4:4">
      <c r="D82188"/>
    </row>
    <row r="82189" spans="4:4">
      <c r="D82189"/>
    </row>
    <row r="82190" spans="4:4">
      <c r="D82190"/>
    </row>
    <row r="82191" spans="4:4">
      <c r="D82191"/>
    </row>
    <row r="82192" spans="4:4">
      <c r="D82192"/>
    </row>
    <row r="82193" spans="4:4">
      <c r="D82193"/>
    </row>
    <row r="82194" spans="4:4">
      <c r="D82194"/>
    </row>
    <row r="82195" spans="4:4">
      <c r="D82195"/>
    </row>
    <row r="82196" spans="4:4">
      <c r="D82196"/>
    </row>
    <row r="82197" spans="4:4">
      <c r="D82197"/>
    </row>
    <row r="82198" spans="4:4">
      <c r="D82198"/>
    </row>
    <row r="82199" spans="4:4">
      <c r="D82199"/>
    </row>
    <row r="82200" spans="4:4">
      <c r="D82200"/>
    </row>
    <row r="82201" spans="4:4">
      <c r="D82201"/>
    </row>
    <row r="82202" spans="4:4">
      <c r="D82202"/>
    </row>
    <row r="82203" spans="4:4">
      <c r="D82203"/>
    </row>
    <row r="82204" spans="4:4">
      <c r="D82204"/>
    </row>
    <row r="82205" spans="4:4">
      <c r="D82205"/>
    </row>
    <row r="82206" spans="4:4">
      <c r="D82206"/>
    </row>
    <row r="82207" spans="4:4">
      <c r="D82207"/>
    </row>
    <row r="82208" spans="4:4">
      <c r="D82208"/>
    </row>
    <row r="82209" spans="4:4">
      <c r="D82209"/>
    </row>
    <row r="82210" spans="4:4">
      <c r="D82210"/>
    </row>
    <row r="82211" spans="4:4">
      <c r="D82211"/>
    </row>
    <row r="82212" spans="4:4">
      <c r="D82212"/>
    </row>
    <row r="82213" spans="4:4">
      <c r="D82213"/>
    </row>
    <row r="82214" spans="4:4">
      <c r="D82214"/>
    </row>
    <row r="82215" spans="4:4">
      <c r="D82215"/>
    </row>
    <row r="82216" spans="4:4">
      <c r="D82216"/>
    </row>
    <row r="82217" spans="4:4">
      <c r="D82217"/>
    </row>
    <row r="82218" spans="4:4">
      <c r="D82218"/>
    </row>
    <row r="82219" spans="4:4">
      <c r="D82219"/>
    </row>
    <row r="82220" spans="4:4">
      <c r="D82220"/>
    </row>
    <row r="82221" spans="4:4">
      <c r="D82221"/>
    </row>
    <row r="82222" spans="4:4">
      <c r="D82222"/>
    </row>
    <row r="82223" spans="4:4">
      <c r="D82223"/>
    </row>
    <row r="82224" spans="4:4">
      <c r="D82224"/>
    </row>
    <row r="82225" spans="4:4">
      <c r="D82225"/>
    </row>
    <row r="82226" spans="4:4">
      <c r="D82226"/>
    </row>
    <row r="82227" spans="4:4">
      <c r="D82227"/>
    </row>
    <row r="82228" spans="4:4">
      <c r="D82228"/>
    </row>
    <row r="82229" spans="4:4">
      <c r="D82229"/>
    </row>
    <row r="82230" spans="4:4">
      <c r="D82230"/>
    </row>
    <row r="82231" spans="4:4">
      <c r="D82231"/>
    </row>
    <row r="82232" spans="4:4">
      <c r="D82232"/>
    </row>
    <row r="82233" spans="4:4">
      <c r="D82233"/>
    </row>
    <row r="82234" spans="4:4">
      <c r="D82234"/>
    </row>
    <row r="82235" spans="4:4">
      <c r="D82235"/>
    </row>
    <row r="82236" spans="4:4">
      <c r="D82236"/>
    </row>
    <row r="82237" spans="4:4">
      <c r="D82237"/>
    </row>
    <row r="82238" spans="4:4">
      <c r="D82238"/>
    </row>
    <row r="82239" spans="4:4">
      <c r="D82239"/>
    </row>
    <row r="82240" spans="4:4">
      <c r="D82240"/>
    </row>
    <row r="82241" spans="4:4">
      <c r="D82241"/>
    </row>
    <row r="82242" spans="4:4">
      <c r="D82242"/>
    </row>
    <row r="82243" spans="4:4">
      <c r="D82243"/>
    </row>
    <row r="82244" spans="4:4">
      <c r="D82244"/>
    </row>
    <row r="82245" spans="4:4">
      <c r="D82245"/>
    </row>
    <row r="82246" spans="4:4">
      <c r="D82246"/>
    </row>
    <row r="82247" spans="4:4">
      <c r="D82247"/>
    </row>
    <row r="82248" spans="4:4">
      <c r="D82248"/>
    </row>
    <row r="82249" spans="4:4">
      <c r="D82249"/>
    </row>
    <row r="82250" spans="4:4">
      <c r="D82250"/>
    </row>
    <row r="82251" spans="4:4">
      <c r="D82251"/>
    </row>
    <row r="82252" spans="4:4">
      <c r="D82252"/>
    </row>
    <row r="82253" spans="4:4">
      <c r="D82253"/>
    </row>
    <row r="82254" spans="4:4">
      <c r="D82254"/>
    </row>
    <row r="82255" spans="4:4">
      <c r="D82255"/>
    </row>
    <row r="82256" spans="4:4">
      <c r="D82256"/>
    </row>
    <row r="82257" spans="4:4">
      <c r="D82257"/>
    </row>
    <row r="82258" spans="4:4">
      <c r="D82258"/>
    </row>
    <row r="82259" spans="4:4">
      <c r="D82259"/>
    </row>
    <row r="82260" spans="4:4">
      <c r="D82260"/>
    </row>
    <row r="82261" spans="4:4">
      <c r="D82261"/>
    </row>
    <row r="82262" spans="4:4">
      <c r="D82262"/>
    </row>
    <row r="82263" spans="4:4">
      <c r="D82263"/>
    </row>
    <row r="82264" spans="4:4">
      <c r="D82264"/>
    </row>
    <row r="82265" spans="4:4">
      <c r="D82265"/>
    </row>
    <row r="82266" spans="4:4">
      <c r="D82266"/>
    </row>
    <row r="82267" spans="4:4">
      <c r="D82267"/>
    </row>
    <row r="82268" spans="4:4">
      <c r="D82268"/>
    </row>
    <row r="82269" spans="4:4">
      <c r="D82269"/>
    </row>
    <row r="82270" spans="4:4">
      <c r="D82270"/>
    </row>
    <row r="82271" spans="4:4">
      <c r="D82271"/>
    </row>
    <row r="82272" spans="4:4">
      <c r="D82272"/>
    </row>
    <row r="82273" spans="4:4">
      <c r="D82273"/>
    </row>
    <row r="82274" spans="4:4">
      <c r="D82274"/>
    </row>
    <row r="82275" spans="4:4">
      <c r="D82275"/>
    </row>
    <row r="82276" spans="4:4">
      <c r="D82276"/>
    </row>
    <row r="82277" spans="4:4">
      <c r="D82277"/>
    </row>
    <row r="82278" spans="4:4">
      <c r="D82278"/>
    </row>
    <row r="82279" spans="4:4">
      <c r="D82279"/>
    </row>
    <row r="82280" spans="4:4">
      <c r="D82280"/>
    </row>
    <row r="82281" spans="4:4">
      <c r="D82281"/>
    </row>
    <row r="82282" spans="4:4">
      <c r="D82282"/>
    </row>
    <row r="82283" spans="4:4">
      <c r="D82283"/>
    </row>
    <row r="82284" spans="4:4">
      <c r="D82284"/>
    </row>
    <row r="82285" spans="4:4">
      <c r="D82285"/>
    </row>
    <row r="82286" spans="4:4">
      <c r="D82286"/>
    </row>
    <row r="82287" spans="4:4">
      <c r="D82287"/>
    </row>
    <row r="82288" spans="4:4">
      <c r="D82288"/>
    </row>
    <row r="82289" spans="4:4">
      <c r="D82289"/>
    </row>
    <row r="82290" spans="4:4">
      <c r="D82290"/>
    </row>
    <row r="82291" spans="4:4">
      <c r="D82291"/>
    </row>
    <row r="82292" spans="4:4">
      <c r="D82292"/>
    </row>
    <row r="82293" spans="4:4">
      <c r="D82293"/>
    </row>
    <row r="82294" spans="4:4">
      <c r="D82294"/>
    </row>
    <row r="82295" spans="4:4">
      <c r="D82295"/>
    </row>
    <row r="82296" spans="4:4">
      <c r="D82296"/>
    </row>
    <row r="82297" spans="4:4">
      <c r="D82297"/>
    </row>
    <row r="82298" spans="4:4">
      <c r="D82298"/>
    </row>
    <row r="82299" spans="4:4">
      <c r="D82299"/>
    </row>
    <row r="82300" spans="4:4">
      <c r="D82300"/>
    </row>
    <row r="82301" spans="4:4">
      <c r="D82301"/>
    </row>
    <row r="82302" spans="4:4">
      <c r="D82302"/>
    </row>
    <row r="82303" spans="4:4">
      <c r="D82303"/>
    </row>
    <row r="82304" spans="4:4">
      <c r="D82304"/>
    </row>
    <row r="82305" spans="4:4">
      <c r="D82305"/>
    </row>
    <row r="82306" spans="4:4">
      <c r="D82306"/>
    </row>
    <row r="82307" spans="4:4">
      <c r="D82307"/>
    </row>
    <row r="82308" spans="4:4">
      <c r="D82308"/>
    </row>
    <row r="82309" spans="4:4">
      <c r="D82309"/>
    </row>
    <row r="82310" spans="4:4">
      <c r="D82310"/>
    </row>
    <row r="82311" spans="4:4">
      <c r="D82311"/>
    </row>
    <row r="82312" spans="4:4">
      <c r="D82312"/>
    </row>
    <row r="82313" spans="4:4">
      <c r="D82313"/>
    </row>
    <row r="82314" spans="4:4">
      <c r="D82314"/>
    </row>
    <row r="82315" spans="4:4">
      <c r="D82315"/>
    </row>
    <row r="82316" spans="4:4">
      <c r="D82316"/>
    </row>
    <row r="82317" spans="4:4">
      <c r="D82317"/>
    </row>
    <row r="82318" spans="4:4">
      <c r="D82318"/>
    </row>
    <row r="82319" spans="4:4">
      <c r="D82319"/>
    </row>
    <row r="82320" spans="4:4">
      <c r="D82320"/>
    </row>
    <row r="82321" spans="4:4">
      <c r="D82321"/>
    </row>
    <row r="82322" spans="4:4">
      <c r="D82322"/>
    </row>
    <row r="82323" spans="4:4">
      <c r="D82323"/>
    </row>
    <row r="82324" spans="4:4">
      <c r="D82324"/>
    </row>
    <row r="82325" spans="4:4">
      <c r="D82325"/>
    </row>
    <row r="82326" spans="4:4">
      <c r="D82326"/>
    </row>
    <row r="82327" spans="4:4">
      <c r="D82327"/>
    </row>
    <row r="82328" spans="4:4">
      <c r="D82328"/>
    </row>
    <row r="82329" spans="4:4">
      <c r="D82329"/>
    </row>
    <row r="82330" spans="4:4">
      <c r="D82330"/>
    </row>
    <row r="82331" spans="4:4">
      <c r="D82331"/>
    </row>
    <row r="82332" spans="4:4">
      <c r="D82332"/>
    </row>
    <row r="82333" spans="4:4">
      <c r="D82333"/>
    </row>
    <row r="82334" spans="4:4">
      <c r="D82334"/>
    </row>
    <row r="82335" spans="4:4">
      <c r="D82335"/>
    </row>
    <row r="82336" spans="4:4">
      <c r="D82336"/>
    </row>
    <row r="82337" spans="4:4">
      <c r="D82337"/>
    </row>
    <row r="82338" spans="4:4">
      <c r="D82338"/>
    </row>
    <row r="82339" spans="4:4">
      <c r="D82339"/>
    </row>
    <row r="82340" spans="4:4">
      <c r="D82340"/>
    </row>
    <row r="82341" spans="4:4">
      <c r="D82341"/>
    </row>
    <row r="82342" spans="4:4">
      <c r="D82342"/>
    </row>
    <row r="82343" spans="4:4">
      <c r="D82343"/>
    </row>
    <row r="82344" spans="4:4">
      <c r="D82344"/>
    </row>
    <row r="82345" spans="4:4">
      <c r="D82345"/>
    </row>
    <row r="82346" spans="4:4">
      <c r="D82346"/>
    </row>
    <row r="82347" spans="4:4">
      <c r="D82347"/>
    </row>
    <row r="82348" spans="4:4">
      <c r="D82348"/>
    </row>
    <row r="82349" spans="4:4">
      <c r="D82349"/>
    </row>
    <row r="82350" spans="4:4">
      <c r="D82350"/>
    </row>
    <row r="82351" spans="4:4">
      <c r="D82351"/>
    </row>
    <row r="82352" spans="4:4">
      <c r="D82352"/>
    </row>
    <row r="82353" spans="4:4">
      <c r="D82353"/>
    </row>
    <row r="82354" spans="4:4">
      <c r="D82354"/>
    </row>
    <row r="82355" spans="4:4">
      <c r="D82355"/>
    </row>
    <row r="82356" spans="4:4">
      <c r="D82356"/>
    </row>
    <row r="82357" spans="4:4">
      <c r="D82357"/>
    </row>
    <row r="82358" spans="4:4">
      <c r="D82358"/>
    </row>
    <row r="82359" spans="4:4">
      <c r="D82359"/>
    </row>
    <row r="82360" spans="4:4">
      <c r="D82360"/>
    </row>
    <row r="82361" spans="4:4">
      <c r="D82361"/>
    </row>
    <row r="82362" spans="4:4">
      <c r="D82362"/>
    </row>
    <row r="82363" spans="4:4">
      <c r="D82363"/>
    </row>
    <row r="82364" spans="4:4">
      <c r="D82364"/>
    </row>
    <row r="82365" spans="4:4">
      <c r="D82365"/>
    </row>
    <row r="82366" spans="4:4">
      <c r="D82366"/>
    </row>
    <row r="82367" spans="4:4">
      <c r="D82367"/>
    </row>
    <row r="82368" spans="4:4">
      <c r="D82368"/>
    </row>
    <row r="82369" spans="4:4">
      <c r="D82369"/>
    </row>
    <row r="82370" spans="4:4">
      <c r="D82370"/>
    </row>
    <row r="82371" spans="4:4">
      <c r="D82371"/>
    </row>
    <row r="82372" spans="4:4">
      <c r="D82372"/>
    </row>
    <row r="82373" spans="4:4">
      <c r="D82373"/>
    </row>
    <row r="82374" spans="4:4">
      <c r="D82374"/>
    </row>
    <row r="82375" spans="4:4">
      <c r="D82375"/>
    </row>
    <row r="82376" spans="4:4">
      <c r="D82376"/>
    </row>
    <row r="82377" spans="4:4">
      <c r="D82377"/>
    </row>
    <row r="82378" spans="4:4">
      <c r="D82378"/>
    </row>
    <row r="82379" spans="4:4">
      <c r="D82379"/>
    </row>
    <row r="82380" spans="4:4">
      <c r="D82380"/>
    </row>
    <row r="82381" spans="4:4">
      <c r="D82381"/>
    </row>
    <row r="82382" spans="4:4">
      <c r="D82382"/>
    </row>
    <row r="82383" spans="4:4">
      <c r="D82383"/>
    </row>
    <row r="82384" spans="4:4">
      <c r="D82384"/>
    </row>
    <row r="82385" spans="4:4">
      <c r="D82385"/>
    </row>
    <row r="82386" spans="4:4">
      <c r="D82386"/>
    </row>
    <row r="82387" spans="4:4">
      <c r="D82387"/>
    </row>
    <row r="82388" spans="4:4">
      <c r="D82388"/>
    </row>
    <row r="82389" spans="4:4">
      <c r="D82389"/>
    </row>
    <row r="82390" spans="4:4">
      <c r="D82390"/>
    </row>
    <row r="82391" spans="4:4">
      <c r="D82391"/>
    </row>
    <row r="82392" spans="4:4">
      <c r="D82392"/>
    </row>
    <row r="82393" spans="4:4">
      <c r="D82393"/>
    </row>
    <row r="82394" spans="4:4">
      <c r="D82394"/>
    </row>
    <row r="82395" spans="4:4">
      <c r="D82395"/>
    </row>
    <row r="82396" spans="4:4">
      <c r="D82396"/>
    </row>
    <row r="82397" spans="4:4">
      <c r="D82397"/>
    </row>
    <row r="82398" spans="4:4">
      <c r="D82398"/>
    </row>
    <row r="82399" spans="4:4">
      <c r="D82399"/>
    </row>
    <row r="82400" spans="4:4">
      <c r="D82400"/>
    </row>
    <row r="82401" spans="4:4">
      <c r="D82401"/>
    </row>
    <row r="82402" spans="4:4">
      <c r="D82402"/>
    </row>
    <row r="82403" spans="4:4">
      <c r="D82403"/>
    </row>
    <row r="82404" spans="4:4">
      <c r="D82404"/>
    </row>
    <row r="82405" spans="4:4">
      <c r="D82405"/>
    </row>
    <row r="82406" spans="4:4">
      <c r="D82406"/>
    </row>
    <row r="82407" spans="4:4">
      <c r="D82407"/>
    </row>
    <row r="82408" spans="4:4">
      <c r="D82408"/>
    </row>
    <row r="82409" spans="4:4">
      <c r="D82409"/>
    </row>
    <row r="82410" spans="4:4">
      <c r="D82410"/>
    </row>
    <row r="82411" spans="4:4">
      <c r="D82411"/>
    </row>
    <row r="82412" spans="4:4">
      <c r="D82412"/>
    </row>
    <row r="82413" spans="4:4">
      <c r="D82413"/>
    </row>
    <row r="82414" spans="4:4">
      <c r="D82414"/>
    </row>
    <row r="82415" spans="4:4">
      <c r="D82415"/>
    </row>
    <row r="82416" spans="4:4">
      <c r="D82416"/>
    </row>
    <row r="82417" spans="4:4">
      <c r="D82417"/>
    </row>
    <row r="82418" spans="4:4">
      <c r="D82418"/>
    </row>
    <row r="82419" spans="4:4">
      <c r="D82419"/>
    </row>
    <row r="82420" spans="4:4">
      <c r="D82420"/>
    </row>
    <row r="82421" spans="4:4">
      <c r="D82421"/>
    </row>
    <row r="82422" spans="4:4">
      <c r="D82422"/>
    </row>
    <row r="82423" spans="4:4">
      <c r="D82423"/>
    </row>
    <row r="82424" spans="4:4">
      <c r="D82424"/>
    </row>
    <row r="82425" spans="4:4">
      <c r="D82425"/>
    </row>
    <row r="82426" spans="4:4">
      <c r="D82426"/>
    </row>
    <row r="82427" spans="4:4">
      <c r="D82427"/>
    </row>
    <row r="82428" spans="4:4">
      <c r="D82428"/>
    </row>
    <row r="82429" spans="4:4">
      <c r="D82429"/>
    </row>
    <row r="82430" spans="4:4">
      <c r="D82430"/>
    </row>
    <row r="82431" spans="4:4">
      <c r="D82431"/>
    </row>
    <row r="82432" spans="4:4">
      <c r="D82432"/>
    </row>
    <row r="82433" spans="4:4">
      <c r="D82433"/>
    </row>
    <row r="82434" spans="4:4">
      <c r="D82434"/>
    </row>
    <row r="82435" spans="4:4">
      <c r="D82435"/>
    </row>
    <row r="82436" spans="4:4">
      <c r="D82436"/>
    </row>
    <row r="82437" spans="4:4">
      <c r="D82437"/>
    </row>
    <row r="82438" spans="4:4">
      <c r="D82438"/>
    </row>
    <row r="82439" spans="4:4">
      <c r="D82439"/>
    </row>
    <row r="82440" spans="4:4">
      <c r="D82440"/>
    </row>
    <row r="82441" spans="4:4">
      <c r="D82441"/>
    </row>
    <row r="82442" spans="4:4">
      <c r="D82442"/>
    </row>
    <row r="82443" spans="4:4">
      <c r="D82443"/>
    </row>
    <row r="82444" spans="4:4">
      <c r="D82444"/>
    </row>
    <row r="82445" spans="4:4">
      <c r="D82445"/>
    </row>
    <row r="82446" spans="4:4">
      <c r="D82446"/>
    </row>
    <row r="82447" spans="4:4">
      <c r="D82447"/>
    </row>
    <row r="82448" spans="4:4">
      <c r="D82448"/>
    </row>
    <row r="82449" spans="4:4">
      <c r="D82449"/>
    </row>
    <row r="82450" spans="4:4">
      <c r="D82450"/>
    </row>
    <row r="82451" spans="4:4">
      <c r="D82451"/>
    </row>
    <row r="82452" spans="4:4">
      <c r="D82452"/>
    </row>
    <row r="82453" spans="4:4">
      <c r="D82453"/>
    </row>
    <row r="82454" spans="4:4">
      <c r="D82454"/>
    </row>
    <row r="82455" spans="4:4">
      <c r="D82455"/>
    </row>
    <row r="82456" spans="4:4">
      <c r="D82456"/>
    </row>
    <row r="82457" spans="4:4">
      <c r="D82457"/>
    </row>
    <row r="82458" spans="4:4">
      <c r="D82458"/>
    </row>
    <row r="82459" spans="4:4">
      <c r="D82459"/>
    </row>
    <row r="82460" spans="4:4">
      <c r="D82460"/>
    </row>
    <row r="82461" spans="4:4">
      <c r="D82461"/>
    </row>
    <row r="82462" spans="4:4">
      <c r="D82462"/>
    </row>
    <row r="82463" spans="4:4">
      <c r="D82463"/>
    </row>
    <row r="82464" spans="4:4">
      <c r="D82464"/>
    </row>
    <row r="82465" spans="4:4">
      <c r="D82465"/>
    </row>
    <row r="82466" spans="4:4">
      <c r="D82466"/>
    </row>
    <row r="82467" spans="4:4">
      <c r="D82467"/>
    </row>
    <row r="82468" spans="4:4">
      <c r="D82468"/>
    </row>
    <row r="82469" spans="4:4">
      <c r="D82469"/>
    </row>
    <row r="82470" spans="4:4">
      <c r="D82470"/>
    </row>
    <row r="82471" spans="4:4">
      <c r="D82471"/>
    </row>
    <row r="82472" spans="4:4">
      <c r="D82472"/>
    </row>
    <row r="82473" spans="4:4">
      <c r="D82473"/>
    </row>
    <row r="82474" spans="4:4">
      <c r="D82474"/>
    </row>
    <row r="82475" spans="4:4">
      <c r="D82475"/>
    </row>
    <row r="82476" spans="4:4">
      <c r="D82476"/>
    </row>
    <row r="82477" spans="4:4">
      <c r="D82477"/>
    </row>
    <row r="82478" spans="4:4">
      <c r="D82478"/>
    </row>
    <row r="82479" spans="4:4">
      <c r="D82479"/>
    </row>
    <row r="82480" spans="4:4">
      <c r="D82480"/>
    </row>
    <row r="82481" spans="4:4">
      <c r="D82481"/>
    </row>
    <row r="82482" spans="4:4">
      <c r="D82482"/>
    </row>
    <row r="82483" spans="4:4">
      <c r="D82483"/>
    </row>
    <row r="82484" spans="4:4">
      <c r="D82484"/>
    </row>
    <row r="82485" spans="4:4">
      <c r="D82485"/>
    </row>
    <row r="82486" spans="4:4">
      <c r="D82486"/>
    </row>
    <row r="82487" spans="4:4">
      <c r="D82487"/>
    </row>
    <row r="82488" spans="4:4">
      <c r="D82488"/>
    </row>
    <row r="82489" spans="4:4">
      <c r="D82489"/>
    </row>
    <row r="82490" spans="4:4">
      <c r="D82490"/>
    </row>
    <row r="82491" spans="4:4">
      <c r="D82491"/>
    </row>
    <row r="82492" spans="4:4">
      <c r="D82492"/>
    </row>
    <row r="82493" spans="4:4">
      <c r="D82493"/>
    </row>
    <row r="82494" spans="4:4">
      <c r="D82494"/>
    </row>
    <row r="82495" spans="4:4">
      <c r="D82495"/>
    </row>
    <row r="82496" spans="4:4">
      <c r="D82496"/>
    </row>
    <row r="82497" spans="4:4">
      <c r="D82497"/>
    </row>
    <row r="82498" spans="4:4">
      <c r="D82498"/>
    </row>
    <row r="82499" spans="4:4">
      <c r="D82499"/>
    </row>
    <row r="82500" spans="4:4">
      <c r="D82500"/>
    </row>
    <row r="82501" spans="4:4">
      <c r="D82501"/>
    </row>
    <row r="82502" spans="4:4">
      <c r="D82502"/>
    </row>
    <row r="82503" spans="4:4">
      <c r="D82503"/>
    </row>
    <row r="82504" spans="4:4">
      <c r="D82504"/>
    </row>
    <row r="82505" spans="4:4">
      <c r="D82505"/>
    </row>
    <row r="82506" spans="4:4">
      <c r="D82506"/>
    </row>
    <row r="82507" spans="4:4">
      <c r="D82507"/>
    </row>
    <row r="82508" spans="4:4">
      <c r="D82508"/>
    </row>
    <row r="82509" spans="4:4">
      <c r="D82509"/>
    </row>
    <row r="82510" spans="4:4">
      <c r="D82510"/>
    </row>
    <row r="82511" spans="4:4">
      <c r="D82511"/>
    </row>
    <row r="82512" spans="4:4">
      <c r="D82512"/>
    </row>
    <row r="82513" spans="4:4">
      <c r="D82513"/>
    </row>
    <row r="82514" spans="4:4">
      <c r="D82514"/>
    </row>
    <row r="82515" spans="4:4">
      <c r="D82515"/>
    </row>
    <row r="82516" spans="4:4">
      <c r="D82516"/>
    </row>
    <row r="82517" spans="4:4">
      <c r="D82517"/>
    </row>
    <row r="82518" spans="4:4">
      <c r="D82518"/>
    </row>
    <row r="82519" spans="4:4">
      <c r="D82519"/>
    </row>
    <row r="82520" spans="4:4">
      <c r="D82520"/>
    </row>
    <row r="82521" spans="4:4">
      <c r="D82521"/>
    </row>
    <row r="82522" spans="4:4">
      <c r="D82522"/>
    </row>
    <row r="82523" spans="4:4">
      <c r="D82523"/>
    </row>
    <row r="82524" spans="4:4">
      <c r="D82524"/>
    </row>
    <row r="82525" spans="4:4">
      <c r="D82525"/>
    </row>
    <row r="82526" spans="4:4">
      <c r="D82526"/>
    </row>
    <row r="82527" spans="4:4">
      <c r="D82527"/>
    </row>
    <row r="82528" spans="4:4">
      <c r="D82528"/>
    </row>
    <row r="82529" spans="4:4">
      <c r="D82529"/>
    </row>
    <row r="82530" spans="4:4">
      <c r="D82530"/>
    </row>
    <row r="82531" spans="4:4">
      <c r="D82531"/>
    </row>
    <row r="82532" spans="4:4">
      <c r="D82532"/>
    </row>
    <row r="82533" spans="4:4">
      <c r="D82533"/>
    </row>
    <row r="82534" spans="4:4">
      <c r="D82534"/>
    </row>
    <row r="82535" spans="4:4">
      <c r="D82535"/>
    </row>
    <row r="82536" spans="4:4">
      <c r="D82536"/>
    </row>
    <row r="82537" spans="4:4">
      <c r="D82537"/>
    </row>
    <row r="82538" spans="4:4">
      <c r="D82538"/>
    </row>
    <row r="82539" spans="4:4">
      <c r="D82539"/>
    </row>
    <row r="82540" spans="4:4">
      <c r="D82540"/>
    </row>
    <row r="82541" spans="4:4">
      <c r="D82541"/>
    </row>
    <row r="82542" spans="4:4">
      <c r="D82542"/>
    </row>
    <row r="82543" spans="4:4">
      <c r="D82543"/>
    </row>
    <row r="82544" spans="4:4">
      <c r="D82544"/>
    </row>
    <row r="82545" spans="4:4">
      <c r="D82545"/>
    </row>
    <row r="82546" spans="4:4">
      <c r="D82546"/>
    </row>
    <row r="82547" spans="4:4">
      <c r="D82547"/>
    </row>
    <row r="82548" spans="4:4">
      <c r="D82548"/>
    </row>
    <row r="82549" spans="4:4">
      <c r="D82549"/>
    </row>
    <row r="82550" spans="4:4">
      <c r="D82550"/>
    </row>
    <row r="82551" spans="4:4">
      <c r="D82551"/>
    </row>
    <row r="82552" spans="4:4">
      <c r="D82552"/>
    </row>
    <row r="82553" spans="4:4">
      <c r="D82553"/>
    </row>
    <row r="82554" spans="4:4">
      <c r="D82554"/>
    </row>
    <row r="82555" spans="4:4">
      <c r="D82555"/>
    </row>
    <row r="82556" spans="4:4">
      <c r="D82556"/>
    </row>
    <row r="82557" spans="4:4">
      <c r="D82557"/>
    </row>
    <row r="82558" spans="4:4">
      <c r="D82558"/>
    </row>
    <row r="82559" spans="4:4">
      <c r="D82559"/>
    </row>
    <row r="82560" spans="4:4">
      <c r="D82560"/>
    </row>
    <row r="82561" spans="4:4">
      <c r="D82561"/>
    </row>
    <row r="82562" spans="4:4">
      <c r="D82562"/>
    </row>
    <row r="82563" spans="4:4">
      <c r="D82563"/>
    </row>
    <row r="82564" spans="4:4">
      <c r="D82564"/>
    </row>
    <row r="82565" spans="4:4">
      <c r="D82565"/>
    </row>
    <row r="82566" spans="4:4">
      <c r="D82566"/>
    </row>
    <row r="82567" spans="4:4">
      <c r="D82567"/>
    </row>
    <row r="82568" spans="4:4">
      <c r="D82568"/>
    </row>
    <row r="82569" spans="4:4">
      <c r="D82569"/>
    </row>
    <row r="82570" spans="4:4">
      <c r="D82570"/>
    </row>
    <row r="82571" spans="4:4">
      <c r="D82571"/>
    </row>
    <row r="82572" spans="4:4">
      <c r="D82572"/>
    </row>
    <row r="82573" spans="4:4">
      <c r="D82573"/>
    </row>
    <row r="82574" spans="4:4">
      <c r="D82574"/>
    </row>
    <row r="82575" spans="4:4">
      <c r="D82575"/>
    </row>
    <row r="82576" spans="4:4">
      <c r="D82576"/>
    </row>
    <row r="82577" spans="4:4">
      <c r="D82577"/>
    </row>
    <row r="82578" spans="4:4">
      <c r="D82578"/>
    </row>
    <row r="82579" spans="4:4">
      <c r="D82579"/>
    </row>
    <row r="82580" spans="4:4">
      <c r="D82580"/>
    </row>
    <row r="82581" spans="4:4">
      <c r="D82581"/>
    </row>
    <row r="82582" spans="4:4">
      <c r="D82582"/>
    </row>
    <row r="82583" spans="4:4">
      <c r="D82583"/>
    </row>
    <row r="82584" spans="4:4">
      <c r="D82584"/>
    </row>
    <row r="82585" spans="4:4">
      <c r="D82585"/>
    </row>
    <row r="82586" spans="4:4">
      <c r="D82586"/>
    </row>
    <row r="82587" spans="4:4">
      <c r="D82587"/>
    </row>
    <row r="82588" spans="4:4">
      <c r="D82588"/>
    </row>
    <row r="82589" spans="4:4">
      <c r="D82589"/>
    </row>
    <row r="82590" spans="4:4">
      <c r="D82590"/>
    </row>
    <row r="82591" spans="4:4">
      <c r="D82591"/>
    </row>
    <row r="82592" spans="4:4">
      <c r="D82592"/>
    </row>
    <row r="82593" spans="4:4">
      <c r="D82593"/>
    </row>
    <row r="82594" spans="4:4">
      <c r="D82594"/>
    </row>
    <row r="82595" spans="4:4">
      <c r="D82595"/>
    </row>
    <row r="82596" spans="4:4">
      <c r="D82596"/>
    </row>
    <row r="82597" spans="4:4">
      <c r="D82597"/>
    </row>
    <row r="82598" spans="4:4">
      <c r="D82598"/>
    </row>
    <row r="82599" spans="4:4">
      <c r="D82599"/>
    </row>
    <row r="82600" spans="4:4">
      <c r="D82600"/>
    </row>
    <row r="82601" spans="4:4">
      <c r="D82601"/>
    </row>
    <row r="82602" spans="4:4">
      <c r="D82602"/>
    </row>
    <row r="82603" spans="4:4">
      <c r="D82603"/>
    </row>
    <row r="82604" spans="4:4">
      <c r="D82604"/>
    </row>
    <row r="82605" spans="4:4">
      <c r="D82605"/>
    </row>
    <row r="82606" spans="4:4">
      <c r="D82606"/>
    </row>
    <row r="82607" spans="4:4">
      <c r="D82607"/>
    </row>
    <row r="82608" spans="4:4">
      <c r="D82608"/>
    </row>
    <row r="82609" spans="4:4">
      <c r="D82609"/>
    </row>
    <row r="82610" spans="4:4">
      <c r="D82610"/>
    </row>
    <row r="82611" spans="4:4">
      <c r="D82611"/>
    </row>
    <row r="82612" spans="4:4">
      <c r="D82612"/>
    </row>
    <row r="82613" spans="4:4">
      <c r="D82613"/>
    </row>
    <row r="82614" spans="4:4">
      <c r="D82614"/>
    </row>
    <row r="82615" spans="4:4">
      <c r="D82615"/>
    </row>
    <row r="82616" spans="4:4">
      <c r="D82616"/>
    </row>
    <row r="82617" spans="4:4">
      <c r="D82617"/>
    </row>
    <row r="82618" spans="4:4">
      <c r="D82618"/>
    </row>
    <row r="82619" spans="4:4">
      <c r="D82619"/>
    </row>
    <row r="82620" spans="4:4">
      <c r="D82620"/>
    </row>
    <row r="82621" spans="4:4">
      <c r="D82621"/>
    </row>
    <row r="82622" spans="4:4">
      <c r="D82622"/>
    </row>
    <row r="82623" spans="4:4">
      <c r="D82623"/>
    </row>
    <row r="82624" spans="4:4">
      <c r="D82624"/>
    </row>
    <row r="82625" spans="4:4">
      <c r="D82625"/>
    </row>
    <row r="82626" spans="4:4">
      <c r="D82626"/>
    </row>
    <row r="82627" spans="4:4">
      <c r="D82627"/>
    </row>
    <row r="82628" spans="4:4">
      <c r="D82628"/>
    </row>
    <row r="82629" spans="4:4">
      <c r="D82629"/>
    </row>
    <row r="82630" spans="4:4">
      <c r="D82630"/>
    </row>
    <row r="82631" spans="4:4">
      <c r="D82631"/>
    </row>
    <row r="82632" spans="4:4">
      <c r="D82632"/>
    </row>
    <row r="82633" spans="4:4">
      <c r="D82633"/>
    </row>
    <row r="82634" spans="4:4">
      <c r="D82634"/>
    </row>
    <row r="82635" spans="4:4">
      <c r="D82635"/>
    </row>
    <row r="82636" spans="4:4">
      <c r="D82636"/>
    </row>
    <row r="82637" spans="4:4">
      <c r="D82637"/>
    </row>
    <row r="82638" spans="4:4">
      <c r="D82638"/>
    </row>
    <row r="82639" spans="4:4">
      <c r="D82639"/>
    </row>
    <row r="82640" spans="4:4">
      <c r="D82640"/>
    </row>
    <row r="82641" spans="4:4">
      <c r="D82641"/>
    </row>
    <row r="82642" spans="4:4">
      <c r="D82642"/>
    </row>
    <row r="82643" spans="4:4">
      <c r="D82643"/>
    </row>
    <row r="82644" spans="4:4">
      <c r="D82644"/>
    </row>
    <row r="82645" spans="4:4">
      <c r="D82645"/>
    </row>
    <row r="82646" spans="4:4">
      <c r="D82646"/>
    </row>
    <row r="82647" spans="4:4">
      <c r="D82647"/>
    </row>
    <row r="82648" spans="4:4">
      <c r="D82648"/>
    </row>
    <row r="82649" spans="4:4">
      <c r="D82649"/>
    </row>
    <row r="82650" spans="4:4">
      <c r="D82650"/>
    </row>
    <row r="82651" spans="4:4">
      <c r="D82651"/>
    </row>
    <row r="82652" spans="4:4">
      <c r="D82652"/>
    </row>
    <row r="82653" spans="4:4">
      <c r="D82653"/>
    </row>
    <row r="82654" spans="4:4">
      <c r="D82654"/>
    </row>
    <row r="82655" spans="4:4">
      <c r="D82655"/>
    </row>
    <row r="82656" spans="4:4">
      <c r="D82656"/>
    </row>
    <row r="82657" spans="4:4">
      <c r="D82657"/>
    </row>
    <row r="82658" spans="4:4">
      <c r="D82658"/>
    </row>
    <row r="82659" spans="4:4">
      <c r="D82659"/>
    </row>
    <row r="82660" spans="4:4">
      <c r="D82660"/>
    </row>
    <row r="82661" spans="4:4">
      <c r="D82661"/>
    </row>
    <row r="82662" spans="4:4">
      <c r="D82662"/>
    </row>
    <row r="82663" spans="4:4">
      <c r="D82663"/>
    </row>
    <row r="82664" spans="4:4">
      <c r="D82664"/>
    </row>
    <row r="82665" spans="4:4">
      <c r="D82665"/>
    </row>
    <row r="82666" spans="4:4">
      <c r="D82666"/>
    </row>
    <row r="82667" spans="4:4">
      <c r="D82667"/>
    </row>
    <row r="82668" spans="4:4">
      <c r="D82668"/>
    </row>
    <row r="82669" spans="4:4">
      <c r="D82669"/>
    </row>
    <row r="82670" spans="4:4">
      <c r="D82670"/>
    </row>
    <row r="82671" spans="4:4">
      <c r="D82671"/>
    </row>
    <row r="82672" spans="4:4">
      <c r="D82672"/>
    </row>
    <row r="82673" spans="4:4">
      <c r="D82673"/>
    </row>
    <row r="82674" spans="4:4">
      <c r="D82674"/>
    </row>
    <row r="82675" spans="4:4">
      <c r="D82675"/>
    </row>
    <row r="82676" spans="4:4">
      <c r="D82676"/>
    </row>
    <row r="82677" spans="4:4">
      <c r="D82677"/>
    </row>
    <row r="82678" spans="4:4">
      <c r="D82678"/>
    </row>
    <row r="82679" spans="4:4">
      <c r="D82679"/>
    </row>
    <row r="82680" spans="4:4">
      <c r="D82680"/>
    </row>
    <row r="82681" spans="4:4">
      <c r="D82681"/>
    </row>
    <row r="82682" spans="4:4">
      <c r="D82682"/>
    </row>
    <row r="82683" spans="4:4">
      <c r="D82683"/>
    </row>
    <row r="82684" spans="4:4">
      <c r="D82684"/>
    </row>
    <row r="82685" spans="4:4">
      <c r="D82685"/>
    </row>
    <row r="82686" spans="4:4">
      <c r="D82686"/>
    </row>
    <row r="82687" spans="4:4">
      <c r="D82687"/>
    </row>
    <row r="82688" spans="4:4">
      <c r="D82688"/>
    </row>
    <row r="82689" spans="4:4">
      <c r="D82689"/>
    </row>
    <row r="82690" spans="4:4">
      <c r="D82690"/>
    </row>
    <row r="82691" spans="4:4">
      <c r="D82691"/>
    </row>
    <row r="82692" spans="4:4">
      <c r="D82692"/>
    </row>
    <row r="82693" spans="4:4">
      <c r="D82693"/>
    </row>
    <row r="82694" spans="4:4">
      <c r="D82694"/>
    </row>
    <row r="82695" spans="4:4">
      <c r="D82695"/>
    </row>
    <row r="82696" spans="4:4">
      <c r="D82696"/>
    </row>
    <row r="82697" spans="4:4">
      <c r="D82697"/>
    </row>
    <row r="82698" spans="4:4">
      <c r="D82698"/>
    </row>
    <row r="82699" spans="4:4">
      <c r="D82699"/>
    </row>
    <row r="82700" spans="4:4">
      <c r="D82700"/>
    </row>
    <row r="82701" spans="4:4">
      <c r="D82701"/>
    </row>
    <row r="82702" spans="4:4">
      <c r="D82702"/>
    </row>
    <row r="82703" spans="4:4">
      <c r="D82703"/>
    </row>
    <row r="82704" spans="4:4">
      <c r="D82704"/>
    </row>
    <row r="82705" spans="4:4">
      <c r="D82705"/>
    </row>
    <row r="82706" spans="4:4">
      <c r="D82706"/>
    </row>
    <row r="82707" spans="4:4">
      <c r="D82707"/>
    </row>
    <row r="82708" spans="4:4">
      <c r="D82708"/>
    </row>
    <row r="82709" spans="4:4">
      <c r="D82709"/>
    </row>
    <row r="82710" spans="4:4">
      <c r="D82710"/>
    </row>
    <row r="82711" spans="4:4">
      <c r="D82711"/>
    </row>
    <row r="82712" spans="4:4">
      <c r="D82712"/>
    </row>
    <row r="82713" spans="4:4">
      <c r="D82713"/>
    </row>
    <row r="82714" spans="4:4">
      <c r="D82714"/>
    </row>
    <row r="82715" spans="4:4">
      <c r="D82715"/>
    </row>
    <row r="82716" spans="4:4">
      <c r="D82716"/>
    </row>
    <row r="82717" spans="4:4">
      <c r="D82717"/>
    </row>
    <row r="82718" spans="4:4">
      <c r="D82718"/>
    </row>
    <row r="82719" spans="4:4">
      <c r="D82719"/>
    </row>
    <row r="82720" spans="4:4">
      <c r="D82720"/>
    </row>
    <row r="82721" spans="4:4">
      <c r="D82721"/>
    </row>
    <row r="82722" spans="4:4">
      <c r="D82722"/>
    </row>
    <row r="82723" spans="4:4">
      <c r="D82723"/>
    </row>
    <row r="82724" spans="4:4">
      <c r="D82724"/>
    </row>
    <row r="82725" spans="4:4">
      <c r="D82725"/>
    </row>
    <row r="82726" spans="4:4">
      <c r="D82726"/>
    </row>
    <row r="82727" spans="4:4">
      <c r="D82727"/>
    </row>
    <row r="82728" spans="4:4">
      <c r="D82728"/>
    </row>
    <row r="82729" spans="4:4">
      <c r="D82729"/>
    </row>
    <row r="82730" spans="4:4">
      <c r="D82730"/>
    </row>
    <row r="82731" spans="4:4">
      <c r="D82731"/>
    </row>
    <row r="82732" spans="4:4">
      <c r="D82732"/>
    </row>
    <row r="82733" spans="4:4">
      <c r="D82733"/>
    </row>
    <row r="82734" spans="4:4">
      <c r="D82734"/>
    </row>
    <row r="82735" spans="4:4">
      <c r="D82735"/>
    </row>
    <row r="82736" spans="4:4">
      <c r="D82736"/>
    </row>
    <row r="82737" spans="4:4">
      <c r="D82737"/>
    </row>
    <row r="82738" spans="4:4">
      <c r="D82738"/>
    </row>
    <row r="82739" spans="4:4">
      <c r="D82739"/>
    </row>
    <row r="82740" spans="4:4">
      <c r="D82740"/>
    </row>
    <row r="82741" spans="4:4">
      <c r="D82741"/>
    </row>
    <row r="82742" spans="4:4">
      <c r="D82742"/>
    </row>
    <row r="82743" spans="4:4">
      <c r="D82743"/>
    </row>
    <row r="82744" spans="4:4">
      <c r="D82744"/>
    </row>
    <row r="82745" spans="4:4">
      <c r="D82745"/>
    </row>
    <row r="82746" spans="4:4">
      <c r="D82746"/>
    </row>
    <row r="82747" spans="4:4">
      <c r="D82747"/>
    </row>
    <row r="82748" spans="4:4">
      <c r="D82748"/>
    </row>
    <row r="82749" spans="4:4">
      <c r="D82749"/>
    </row>
    <row r="82750" spans="4:4">
      <c r="D82750"/>
    </row>
    <row r="82751" spans="4:4">
      <c r="D82751"/>
    </row>
    <row r="82752" spans="4:4">
      <c r="D82752"/>
    </row>
    <row r="82753" spans="4:4">
      <c r="D82753"/>
    </row>
    <row r="82754" spans="4:4">
      <c r="D82754"/>
    </row>
    <row r="82755" spans="4:4">
      <c r="D82755"/>
    </row>
    <row r="82756" spans="4:4">
      <c r="D82756"/>
    </row>
    <row r="82757" spans="4:4">
      <c r="D82757"/>
    </row>
    <row r="82758" spans="4:4">
      <c r="D82758"/>
    </row>
    <row r="82759" spans="4:4">
      <c r="D82759"/>
    </row>
    <row r="82760" spans="4:4">
      <c r="D82760"/>
    </row>
    <row r="82761" spans="4:4">
      <c r="D82761"/>
    </row>
    <row r="82762" spans="4:4">
      <c r="D82762"/>
    </row>
    <row r="82763" spans="4:4">
      <c r="D82763"/>
    </row>
    <row r="82764" spans="4:4">
      <c r="D82764"/>
    </row>
    <row r="82765" spans="4:4">
      <c r="D82765"/>
    </row>
    <row r="82766" spans="4:4">
      <c r="D82766"/>
    </row>
    <row r="82767" spans="4:4">
      <c r="D82767"/>
    </row>
    <row r="82768" spans="4:4">
      <c r="D82768"/>
    </row>
    <row r="82769" spans="4:4">
      <c r="D82769"/>
    </row>
    <row r="82770" spans="4:4">
      <c r="D82770"/>
    </row>
    <row r="82771" spans="4:4">
      <c r="D82771"/>
    </row>
    <row r="82772" spans="4:4">
      <c r="D82772"/>
    </row>
    <row r="82773" spans="4:4">
      <c r="D82773"/>
    </row>
    <row r="82774" spans="4:4">
      <c r="D82774"/>
    </row>
    <row r="82775" spans="4:4">
      <c r="D82775"/>
    </row>
    <row r="82776" spans="4:4">
      <c r="D82776"/>
    </row>
    <row r="82777" spans="4:4">
      <c r="D82777"/>
    </row>
    <row r="82778" spans="4:4">
      <c r="D82778"/>
    </row>
    <row r="82779" spans="4:4">
      <c r="D82779"/>
    </row>
    <row r="82780" spans="4:4">
      <c r="D82780"/>
    </row>
    <row r="82781" spans="4:4">
      <c r="D82781"/>
    </row>
    <row r="82782" spans="4:4">
      <c r="D82782"/>
    </row>
    <row r="82783" spans="4:4">
      <c r="D82783"/>
    </row>
    <row r="82784" spans="4:4">
      <c r="D82784"/>
    </row>
    <row r="82785" spans="4:4">
      <c r="D82785"/>
    </row>
    <row r="82786" spans="4:4">
      <c r="D82786"/>
    </row>
    <row r="82787" spans="4:4">
      <c r="D82787"/>
    </row>
    <row r="82788" spans="4:4">
      <c r="D82788"/>
    </row>
    <row r="82789" spans="4:4">
      <c r="D82789"/>
    </row>
    <row r="82790" spans="4:4">
      <c r="D82790"/>
    </row>
    <row r="82791" spans="4:4">
      <c r="D82791"/>
    </row>
    <row r="82792" spans="4:4">
      <c r="D82792"/>
    </row>
    <row r="82793" spans="4:4">
      <c r="D82793"/>
    </row>
    <row r="82794" spans="4:4">
      <c r="D82794"/>
    </row>
    <row r="82795" spans="4:4">
      <c r="D82795"/>
    </row>
    <row r="82796" spans="4:4">
      <c r="D82796"/>
    </row>
    <row r="82797" spans="4:4">
      <c r="D82797"/>
    </row>
    <row r="82798" spans="4:4">
      <c r="D82798"/>
    </row>
    <row r="82799" spans="4:4">
      <c r="D82799"/>
    </row>
    <row r="82800" spans="4:4">
      <c r="D82800"/>
    </row>
    <row r="82801" spans="4:4">
      <c r="D82801"/>
    </row>
    <row r="82802" spans="4:4">
      <c r="D82802"/>
    </row>
    <row r="82803" spans="4:4">
      <c r="D82803"/>
    </row>
    <row r="82804" spans="4:4">
      <c r="D82804"/>
    </row>
    <row r="82805" spans="4:4">
      <c r="D82805"/>
    </row>
    <row r="82806" spans="4:4">
      <c r="D82806"/>
    </row>
    <row r="82807" spans="4:4">
      <c r="D82807"/>
    </row>
    <row r="82808" spans="4:4">
      <c r="D82808"/>
    </row>
    <row r="82809" spans="4:4">
      <c r="D82809"/>
    </row>
    <row r="82810" spans="4:4">
      <c r="D82810"/>
    </row>
    <row r="82811" spans="4:4">
      <c r="D82811"/>
    </row>
    <row r="82812" spans="4:4">
      <c r="D82812"/>
    </row>
    <row r="82813" spans="4:4">
      <c r="D82813"/>
    </row>
    <row r="82814" spans="4:4">
      <c r="D82814"/>
    </row>
    <row r="82815" spans="4:4">
      <c r="D82815"/>
    </row>
    <row r="82816" spans="4:4">
      <c r="D82816"/>
    </row>
    <row r="82817" spans="4:4">
      <c r="D82817"/>
    </row>
    <row r="82818" spans="4:4">
      <c r="D82818"/>
    </row>
    <row r="82819" spans="4:4">
      <c r="D82819"/>
    </row>
    <row r="82820" spans="4:4">
      <c r="D82820"/>
    </row>
    <row r="82821" spans="4:4">
      <c r="D82821"/>
    </row>
    <row r="82822" spans="4:4">
      <c r="D82822"/>
    </row>
    <row r="82823" spans="4:4">
      <c r="D82823"/>
    </row>
    <row r="82824" spans="4:4">
      <c r="D82824"/>
    </row>
    <row r="82825" spans="4:4">
      <c r="D82825"/>
    </row>
    <row r="82826" spans="4:4">
      <c r="D82826"/>
    </row>
    <row r="82827" spans="4:4">
      <c r="D82827"/>
    </row>
    <row r="82828" spans="4:4">
      <c r="D82828"/>
    </row>
    <row r="82829" spans="4:4">
      <c r="D82829"/>
    </row>
    <row r="82830" spans="4:4">
      <c r="D82830"/>
    </row>
    <row r="82831" spans="4:4">
      <c r="D82831"/>
    </row>
    <row r="82832" spans="4:4">
      <c r="D82832"/>
    </row>
    <row r="82833" spans="4:4">
      <c r="D82833"/>
    </row>
    <row r="82834" spans="4:4">
      <c r="D82834"/>
    </row>
    <row r="82835" spans="4:4">
      <c r="D82835"/>
    </row>
    <row r="82836" spans="4:4">
      <c r="D82836"/>
    </row>
    <row r="82837" spans="4:4">
      <c r="D82837"/>
    </row>
    <row r="82838" spans="4:4">
      <c r="D82838"/>
    </row>
    <row r="82839" spans="4:4">
      <c r="D82839"/>
    </row>
    <row r="82840" spans="4:4">
      <c r="D82840"/>
    </row>
    <row r="82841" spans="4:4">
      <c r="D82841"/>
    </row>
    <row r="82842" spans="4:4">
      <c r="D82842"/>
    </row>
    <row r="82843" spans="4:4">
      <c r="D82843"/>
    </row>
    <row r="82844" spans="4:4">
      <c r="D82844"/>
    </row>
    <row r="82845" spans="4:4">
      <c r="D82845"/>
    </row>
    <row r="82846" spans="4:4">
      <c r="D82846"/>
    </row>
    <row r="82847" spans="4:4">
      <c r="D82847"/>
    </row>
    <row r="82848" spans="4:4">
      <c r="D82848"/>
    </row>
    <row r="82849" spans="4:4">
      <c r="D82849"/>
    </row>
    <row r="82850" spans="4:4">
      <c r="D82850"/>
    </row>
    <row r="82851" spans="4:4">
      <c r="D82851"/>
    </row>
    <row r="82852" spans="4:4">
      <c r="D82852"/>
    </row>
    <row r="82853" spans="4:4">
      <c r="D82853"/>
    </row>
    <row r="82854" spans="4:4">
      <c r="D82854"/>
    </row>
    <row r="82855" spans="4:4">
      <c r="D82855"/>
    </row>
    <row r="82856" spans="4:4">
      <c r="D82856"/>
    </row>
    <row r="82857" spans="4:4">
      <c r="D82857"/>
    </row>
    <row r="82858" spans="4:4">
      <c r="D82858"/>
    </row>
    <row r="82859" spans="4:4">
      <c r="D82859"/>
    </row>
    <row r="82860" spans="4:4">
      <c r="D82860"/>
    </row>
    <row r="82861" spans="4:4">
      <c r="D82861"/>
    </row>
    <row r="82862" spans="4:4">
      <c r="D82862"/>
    </row>
    <row r="82863" spans="4:4">
      <c r="D82863"/>
    </row>
    <row r="82864" spans="4:4">
      <c r="D82864"/>
    </row>
    <row r="82865" spans="4:4">
      <c r="D82865"/>
    </row>
    <row r="82866" spans="4:4">
      <c r="D82866"/>
    </row>
    <row r="82867" spans="4:4">
      <c r="D82867"/>
    </row>
    <row r="82868" spans="4:4">
      <c r="D82868"/>
    </row>
    <row r="82869" spans="4:4">
      <c r="D82869"/>
    </row>
    <row r="82870" spans="4:4">
      <c r="D82870"/>
    </row>
    <row r="82871" spans="4:4">
      <c r="D82871"/>
    </row>
    <row r="82872" spans="4:4">
      <c r="D82872"/>
    </row>
    <row r="82873" spans="4:4">
      <c r="D82873"/>
    </row>
    <row r="82874" spans="4:4">
      <c r="D82874"/>
    </row>
    <row r="82875" spans="4:4">
      <c r="D82875"/>
    </row>
    <row r="82876" spans="4:4">
      <c r="D82876"/>
    </row>
    <row r="82877" spans="4:4">
      <c r="D82877"/>
    </row>
    <row r="82878" spans="4:4">
      <c r="D82878"/>
    </row>
    <row r="82879" spans="4:4">
      <c r="D82879"/>
    </row>
    <row r="82880" spans="4:4">
      <c r="D82880"/>
    </row>
    <row r="82881" spans="4:4">
      <c r="D82881"/>
    </row>
    <row r="82882" spans="4:4">
      <c r="D82882"/>
    </row>
    <row r="82883" spans="4:4">
      <c r="D82883"/>
    </row>
    <row r="82884" spans="4:4">
      <c r="D82884"/>
    </row>
    <row r="82885" spans="4:4">
      <c r="D82885"/>
    </row>
    <row r="82886" spans="4:4">
      <c r="D82886"/>
    </row>
    <row r="82887" spans="4:4">
      <c r="D82887"/>
    </row>
    <row r="82888" spans="4:4">
      <c r="D82888"/>
    </row>
    <row r="82889" spans="4:4">
      <c r="D82889"/>
    </row>
    <row r="82890" spans="4:4">
      <c r="D82890"/>
    </row>
    <row r="82891" spans="4:4">
      <c r="D82891"/>
    </row>
    <row r="82892" spans="4:4">
      <c r="D82892"/>
    </row>
    <row r="82893" spans="4:4">
      <c r="D82893"/>
    </row>
    <row r="82894" spans="4:4">
      <c r="D82894"/>
    </row>
    <row r="82895" spans="4:4">
      <c r="D82895"/>
    </row>
    <row r="82896" spans="4:4">
      <c r="D82896"/>
    </row>
    <row r="82897" spans="4:4">
      <c r="D82897"/>
    </row>
    <row r="82898" spans="4:4">
      <c r="D82898"/>
    </row>
    <row r="82899" spans="4:4">
      <c r="D82899"/>
    </row>
    <row r="82900" spans="4:4">
      <c r="D82900"/>
    </row>
    <row r="82901" spans="4:4">
      <c r="D82901"/>
    </row>
    <row r="82902" spans="4:4">
      <c r="D82902"/>
    </row>
    <row r="82903" spans="4:4">
      <c r="D82903"/>
    </row>
    <row r="82904" spans="4:4">
      <c r="D82904"/>
    </row>
    <row r="82905" spans="4:4">
      <c r="D82905"/>
    </row>
    <row r="82906" spans="4:4">
      <c r="D82906"/>
    </row>
    <row r="82907" spans="4:4">
      <c r="D82907"/>
    </row>
    <row r="82908" spans="4:4">
      <c r="D82908"/>
    </row>
    <row r="82909" spans="4:4">
      <c r="D82909"/>
    </row>
    <row r="82910" spans="4:4">
      <c r="D82910"/>
    </row>
    <row r="82911" spans="4:4">
      <c r="D82911"/>
    </row>
    <row r="82912" spans="4:4">
      <c r="D82912"/>
    </row>
    <row r="82913" spans="4:4">
      <c r="D82913"/>
    </row>
    <row r="82914" spans="4:4">
      <c r="D82914"/>
    </row>
    <row r="82915" spans="4:4">
      <c r="D82915"/>
    </row>
    <row r="82916" spans="4:4">
      <c r="D82916"/>
    </row>
    <row r="82917" spans="4:4">
      <c r="D82917"/>
    </row>
    <row r="82918" spans="4:4">
      <c r="D82918"/>
    </row>
    <row r="82919" spans="4:4">
      <c r="D82919"/>
    </row>
    <row r="82920" spans="4:4">
      <c r="D82920"/>
    </row>
    <row r="82921" spans="4:4">
      <c r="D82921"/>
    </row>
    <row r="82922" spans="4:4">
      <c r="D82922"/>
    </row>
    <row r="82923" spans="4:4">
      <c r="D82923"/>
    </row>
    <row r="82924" spans="4:4">
      <c r="D82924"/>
    </row>
    <row r="82925" spans="4:4">
      <c r="D82925"/>
    </row>
    <row r="82926" spans="4:4">
      <c r="D82926"/>
    </row>
    <row r="82927" spans="4:4">
      <c r="D82927"/>
    </row>
    <row r="82928" spans="4:4">
      <c r="D82928"/>
    </row>
    <row r="82929" spans="4:4">
      <c r="D82929"/>
    </row>
    <row r="82930" spans="4:4">
      <c r="D82930"/>
    </row>
    <row r="82931" spans="4:4">
      <c r="D82931"/>
    </row>
    <row r="82932" spans="4:4">
      <c r="D82932"/>
    </row>
    <row r="82933" spans="4:4">
      <c r="D82933"/>
    </row>
    <row r="82934" spans="4:4">
      <c r="D82934"/>
    </row>
    <row r="82935" spans="4:4">
      <c r="D82935"/>
    </row>
    <row r="82936" spans="4:4">
      <c r="D82936"/>
    </row>
    <row r="82937" spans="4:4">
      <c r="D82937"/>
    </row>
    <row r="82938" spans="4:4">
      <c r="D82938"/>
    </row>
    <row r="82939" spans="4:4">
      <c r="D82939"/>
    </row>
    <row r="82940" spans="4:4">
      <c r="D82940"/>
    </row>
    <row r="82941" spans="4:4">
      <c r="D82941"/>
    </row>
    <row r="82942" spans="4:4">
      <c r="D82942"/>
    </row>
    <row r="82943" spans="4:4">
      <c r="D82943"/>
    </row>
    <row r="82944" spans="4:4">
      <c r="D82944"/>
    </row>
    <row r="82945" spans="4:4">
      <c r="D82945"/>
    </row>
    <row r="82946" spans="4:4">
      <c r="D82946"/>
    </row>
    <row r="82947" spans="4:4">
      <c r="D82947"/>
    </row>
    <row r="82948" spans="4:4">
      <c r="D82948"/>
    </row>
    <row r="82949" spans="4:4">
      <c r="D82949"/>
    </row>
    <row r="82950" spans="4:4">
      <c r="D82950"/>
    </row>
    <row r="82951" spans="4:4">
      <c r="D82951"/>
    </row>
    <row r="82952" spans="4:4">
      <c r="D82952"/>
    </row>
    <row r="82953" spans="4:4">
      <c r="D82953"/>
    </row>
    <row r="82954" spans="4:4">
      <c r="D82954"/>
    </row>
    <row r="82955" spans="4:4">
      <c r="D82955"/>
    </row>
    <row r="82956" spans="4:4">
      <c r="D82956"/>
    </row>
    <row r="82957" spans="4:4">
      <c r="D82957"/>
    </row>
    <row r="82958" spans="4:4">
      <c r="D82958"/>
    </row>
    <row r="82959" spans="4:4">
      <c r="D82959"/>
    </row>
    <row r="82960" spans="4:4">
      <c r="D82960"/>
    </row>
    <row r="82961" spans="4:4">
      <c r="D82961"/>
    </row>
    <row r="82962" spans="4:4">
      <c r="D82962"/>
    </row>
    <row r="82963" spans="4:4">
      <c r="D82963"/>
    </row>
    <row r="82964" spans="4:4">
      <c r="D82964"/>
    </row>
    <row r="82965" spans="4:4">
      <c r="D82965"/>
    </row>
    <row r="82966" spans="4:4">
      <c r="D82966"/>
    </row>
    <row r="82967" spans="4:4">
      <c r="D82967"/>
    </row>
    <row r="82968" spans="4:4">
      <c r="D82968"/>
    </row>
    <row r="82969" spans="4:4">
      <c r="D82969"/>
    </row>
    <row r="82970" spans="4:4">
      <c r="D82970"/>
    </row>
    <row r="82971" spans="4:4">
      <c r="D82971"/>
    </row>
    <row r="82972" spans="4:4">
      <c r="D82972"/>
    </row>
    <row r="82973" spans="4:4">
      <c r="D82973"/>
    </row>
    <row r="82974" spans="4:4">
      <c r="D82974"/>
    </row>
    <row r="82975" spans="4:4">
      <c r="D82975"/>
    </row>
    <row r="82976" spans="4:4">
      <c r="D82976"/>
    </row>
    <row r="82977" spans="4:4">
      <c r="D82977"/>
    </row>
    <row r="82978" spans="4:4">
      <c r="D82978"/>
    </row>
    <row r="82979" spans="4:4">
      <c r="D82979"/>
    </row>
    <row r="82980" spans="4:4">
      <c r="D82980"/>
    </row>
    <row r="82981" spans="4:4">
      <c r="D82981"/>
    </row>
    <row r="82982" spans="4:4">
      <c r="D82982"/>
    </row>
    <row r="82983" spans="4:4">
      <c r="D82983"/>
    </row>
    <row r="82984" spans="4:4">
      <c r="D82984"/>
    </row>
    <row r="82985" spans="4:4">
      <c r="D82985"/>
    </row>
    <row r="82986" spans="4:4">
      <c r="D82986"/>
    </row>
    <row r="82987" spans="4:4">
      <c r="D82987"/>
    </row>
    <row r="82988" spans="4:4">
      <c r="D82988"/>
    </row>
    <row r="82989" spans="4:4">
      <c r="D82989"/>
    </row>
    <row r="82990" spans="4:4">
      <c r="D82990"/>
    </row>
    <row r="82991" spans="4:4">
      <c r="D82991"/>
    </row>
    <row r="82992" spans="4:4">
      <c r="D82992"/>
    </row>
    <row r="82993" spans="4:4">
      <c r="D82993"/>
    </row>
    <row r="82994" spans="4:4">
      <c r="D82994"/>
    </row>
    <row r="82995" spans="4:4">
      <c r="D82995"/>
    </row>
    <row r="82996" spans="4:4">
      <c r="D82996"/>
    </row>
    <row r="82997" spans="4:4">
      <c r="D82997"/>
    </row>
    <row r="82998" spans="4:4">
      <c r="D82998"/>
    </row>
    <row r="82999" spans="4:4">
      <c r="D82999"/>
    </row>
    <row r="83000" spans="4:4">
      <c r="D83000"/>
    </row>
    <row r="83001" spans="4:4">
      <c r="D83001"/>
    </row>
    <row r="83002" spans="4:4">
      <c r="D83002"/>
    </row>
    <row r="83003" spans="4:4">
      <c r="D83003"/>
    </row>
    <row r="83004" spans="4:4">
      <c r="D83004"/>
    </row>
    <row r="83005" spans="4:4">
      <c r="D83005"/>
    </row>
    <row r="83006" spans="4:4">
      <c r="D83006"/>
    </row>
    <row r="83007" spans="4:4">
      <c r="D83007"/>
    </row>
    <row r="83008" spans="4:4">
      <c r="D83008"/>
    </row>
    <row r="83009" spans="4:4">
      <c r="D83009"/>
    </row>
    <row r="83010" spans="4:4">
      <c r="D83010"/>
    </row>
    <row r="83011" spans="4:4">
      <c r="D83011"/>
    </row>
    <row r="83012" spans="4:4">
      <c r="D83012"/>
    </row>
    <row r="83013" spans="4:4">
      <c r="D83013"/>
    </row>
    <row r="83014" spans="4:4">
      <c r="D83014"/>
    </row>
    <row r="83015" spans="4:4">
      <c r="D83015"/>
    </row>
    <row r="83016" spans="4:4">
      <c r="D83016"/>
    </row>
    <row r="83017" spans="4:4">
      <c r="D83017"/>
    </row>
    <row r="83018" spans="4:4">
      <c r="D83018"/>
    </row>
    <row r="83019" spans="4:4">
      <c r="D83019"/>
    </row>
    <row r="83020" spans="4:4">
      <c r="D83020"/>
    </row>
    <row r="83021" spans="4:4">
      <c r="D83021"/>
    </row>
    <row r="83022" spans="4:4">
      <c r="D83022"/>
    </row>
    <row r="83023" spans="4:4">
      <c r="D83023"/>
    </row>
    <row r="83024" spans="4:4">
      <c r="D83024"/>
    </row>
    <row r="83025" spans="4:4">
      <c r="D83025"/>
    </row>
    <row r="83026" spans="4:4">
      <c r="D83026"/>
    </row>
    <row r="83027" spans="4:4">
      <c r="D83027"/>
    </row>
    <row r="83028" spans="4:4">
      <c r="D83028"/>
    </row>
    <row r="83029" spans="4:4">
      <c r="D83029"/>
    </row>
    <row r="83030" spans="4:4">
      <c r="D83030"/>
    </row>
    <row r="83031" spans="4:4">
      <c r="D83031"/>
    </row>
    <row r="83032" spans="4:4">
      <c r="D83032"/>
    </row>
    <row r="83033" spans="4:4">
      <c r="D83033"/>
    </row>
    <row r="83034" spans="4:4">
      <c r="D83034"/>
    </row>
    <row r="83035" spans="4:4">
      <c r="D83035"/>
    </row>
    <row r="83036" spans="4:4">
      <c r="D83036"/>
    </row>
    <row r="83037" spans="4:4">
      <c r="D83037"/>
    </row>
    <row r="83038" spans="4:4">
      <c r="D83038"/>
    </row>
    <row r="83039" spans="4:4">
      <c r="D83039"/>
    </row>
    <row r="83040" spans="4:4">
      <c r="D83040"/>
    </row>
    <row r="83041" spans="4:4">
      <c r="D83041"/>
    </row>
    <row r="83042" spans="4:4">
      <c r="D83042"/>
    </row>
    <row r="83043" spans="4:4">
      <c r="D83043"/>
    </row>
    <row r="83044" spans="4:4">
      <c r="D83044"/>
    </row>
    <row r="83045" spans="4:4">
      <c r="D83045"/>
    </row>
    <row r="83046" spans="4:4">
      <c r="D83046"/>
    </row>
    <row r="83047" spans="4:4">
      <c r="D83047"/>
    </row>
    <row r="83048" spans="4:4">
      <c r="D83048"/>
    </row>
    <row r="83049" spans="4:4">
      <c r="D83049"/>
    </row>
    <row r="83050" spans="4:4">
      <c r="D83050"/>
    </row>
    <row r="83051" spans="4:4">
      <c r="D83051"/>
    </row>
    <row r="83052" spans="4:4">
      <c r="D83052"/>
    </row>
    <row r="83053" spans="4:4">
      <c r="D83053"/>
    </row>
    <row r="83054" spans="4:4">
      <c r="D83054"/>
    </row>
    <row r="83055" spans="4:4">
      <c r="D83055"/>
    </row>
    <row r="83056" spans="4:4">
      <c r="D83056"/>
    </row>
    <row r="83057" spans="4:4">
      <c r="D83057"/>
    </row>
    <row r="83058" spans="4:4">
      <c r="D83058"/>
    </row>
    <row r="83059" spans="4:4">
      <c r="D83059"/>
    </row>
    <row r="83060" spans="4:4">
      <c r="D83060"/>
    </row>
    <row r="83061" spans="4:4">
      <c r="D83061"/>
    </row>
    <row r="83062" spans="4:4">
      <c r="D83062"/>
    </row>
    <row r="83063" spans="4:4">
      <c r="D83063"/>
    </row>
    <row r="83064" spans="4:4">
      <c r="D83064"/>
    </row>
    <row r="83065" spans="4:4">
      <c r="D83065"/>
    </row>
    <row r="83066" spans="4:4">
      <c r="D83066"/>
    </row>
    <row r="83067" spans="4:4">
      <c r="D83067"/>
    </row>
    <row r="83068" spans="4:4">
      <c r="D83068"/>
    </row>
    <row r="83069" spans="4:4">
      <c r="D83069"/>
    </row>
    <row r="83070" spans="4:4">
      <c r="D83070"/>
    </row>
    <row r="83071" spans="4:4">
      <c r="D83071"/>
    </row>
    <row r="83072" spans="4:4">
      <c r="D83072"/>
    </row>
    <row r="83073" spans="4:4">
      <c r="D83073"/>
    </row>
    <row r="83074" spans="4:4">
      <c r="D83074"/>
    </row>
    <row r="83075" spans="4:4">
      <c r="D83075"/>
    </row>
    <row r="83076" spans="4:4">
      <c r="D83076"/>
    </row>
    <row r="83077" spans="4:4">
      <c r="D83077"/>
    </row>
    <row r="83078" spans="4:4">
      <c r="D83078"/>
    </row>
    <row r="83079" spans="4:4">
      <c r="D83079"/>
    </row>
    <row r="83080" spans="4:4">
      <c r="D83080"/>
    </row>
    <row r="83081" spans="4:4">
      <c r="D83081"/>
    </row>
    <row r="83082" spans="4:4">
      <c r="D83082"/>
    </row>
    <row r="83083" spans="4:4">
      <c r="D83083"/>
    </row>
    <row r="83084" spans="4:4">
      <c r="D83084"/>
    </row>
    <row r="83085" spans="4:4">
      <c r="D83085"/>
    </row>
    <row r="83086" spans="4:4">
      <c r="D83086"/>
    </row>
    <row r="83087" spans="4:4">
      <c r="D83087"/>
    </row>
    <row r="83088" spans="4:4">
      <c r="D83088"/>
    </row>
    <row r="83089" spans="4:4">
      <c r="D83089"/>
    </row>
    <row r="83090" spans="4:4">
      <c r="D83090"/>
    </row>
    <row r="83091" spans="4:4">
      <c r="D83091"/>
    </row>
    <row r="83092" spans="4:4">
      <c r="D83092"/>
    </row>
    <row r="83093" spans="4:4">
      <c r="D83093"/>
    </row>
    <row r="83094" spans="4:4">
      <c r="D83094"/>
    </row>
    <row r="83095" spans="4:4">
      <c r="D83095"/>
    </row>
    <row r="83096" spans="4:4">
      <c r="D83096"/>
    </row>
    <row r="83097" spans="4:4">
      <c r="D83097"/>
    </row>
    <row r="83098" spans="4:4">
      <c r="D83098"/>
    </row>
    <row r="83099" spans="4:4">
      <c r="D83099"/>
    </row>
    <row r="83100" spans="4:4">
      <c r="D83100"/>
    </row>
    <row r="83101" spans="4:4">
      <c r="D83101"/>
    </row>
    <row r="83102" spans="4:4">
      <c r="D83102"/>
    </row>
    <row r="83103" spans="4:4">
      <c r="D83103"/>
    </row>
    <row r="83104" spans="4:4">
      <c r="D83104"/>
    </row>
    <row r="83105" spans="4:4">
      <c r="D83105"/>
    </row>
    <row r="83106" spans="4:4">
      <c r="D83106"/>
    </row>
    <row r="83107" spans="4:4">
      <c r="D83107"/>
    </row>
    <row r="83108" spans="4:4">
      <c r="D83108"/>
    </row>
    <row r="83109" spans="4:4">
      <c r="D83109"/>
    </row>
    <row r="83110" spans="4:4">
      <c r="D83110"/>
    </row>
    <row r="83111" spans="4:4">
      <c r="D83111"/>
    </row>
    <row r="83112" spans="4:4">
      <c r="D83112"/>
    </row>
    <row r="83113" spans="4:4">
      <c r="D83113"/>
    </row>
    <row r="83114" spans="4:4">
      <c r="D83114"/>
    </row>
    <row r="83115" spans="4:4">
      <c r="D83115"/>
    </row>
    <row r="83116" spans="4:4">
      <c r="D83116"/>
    </row>
    <row r="83117" spans="4:4">
      <c r="D83117"/>
    </row>
    <row r="83118" spans="4:4">
      <c r="D83118"/>
    </row>
    <row r="83119" spans="4:4">
      <c r="D83119"/>
    </row>
    <row r="83120" spans="4:4">
      <c r="D83120"/>
    </row>
    <row r="83121" spans="4:4">
      <c r="D83121"/>
    </row>
    <row r="83122" spans="4:4">
      <c r="D83122"/>
    </row>
    <row r="83123" spans="4:4">
      <c r="D83123"/>
    </row>
    <row r="83124" spans="4:4">
      <c r="D83124"/>
    </row>
    <row r="83125" spans="4:4">
      <c r="D83125"/>
    </row>
    <row r="83126" spans="4:4">
      <c r="D83126"/>
    </row>
    <row r="83127" spans="4:4">
      <c r="D83127"/>
    </row>
    <row r="83128" spans="4:4">
      <c r="D83128"/>
    </row>
    <row r="83129" spans="4:4">
      <c r="D83129"/>
    </row>
    <row r="83130" spans="4:4">
      <c r="D83130"/>
    </row>
    <row r="83131" spans="4:4">
      <c r="D83131"/>
    </row>
    <row r="83132" spans="4:4">
      <c r="D83132"/>
    </row>
    <row r="83133" spans="4:4">
      <c r="D83133"/>
    </row>
    <row r="83134" spans="4:4">
      <c r="D83134"/>
    </row>
    <row r="83135" spans="4:4">
      <c r="D83135"/>
    </row>
    <row r="83136" spans="4:4">
      <c r="D83136"/>
    </row>
    <row r="83137" spans="4:4">
      <c r="D83137"/>
    </row>
    <row r="83138" spans="4:4">
      <c r="D83138"/>
    </row>
    <row r="83139" spans="4:4">
      <c r="D83139"/>
    </row>
    <row r="83140" spans="4:4">
      <c r="D83140"/>
    </row>
    <row r="83141" spans="4:4">
      <c r="D83141"/>
    </row>
    <row r="83142" spans="4:4">
      <c r="D83142"/>
    </row>
    <row r="83143" spans="4:4">
      <c r="D83143"/>
    </row>
    <row r="83144" spans="4:4">
      <c r="D83144"/>
    </row>
    <row r="83145" spans="4:4">
      <c r="D83145"/>
    </row>
    <row r="83146" spans="4:4">
      <c r="D83146"/>
    </row>
    <row r="83147" spans="4:4">
      <c r="D83147"/>
    </row>
    <row r="83148" spans="4:4">
      <c r="D83148"/>
    </row>
    <row r="83149" spans="4:4">
      <c r="D83149"/>
    </row>
    <row r="83150" spans="4:4">
      <c r="D83150"/>
    </row>
    <row r="83151" spans="4:4">
      <c r="D83151"/>
    </row>
    <row r="83152" spans="4:4">
      <c r="D83152"/>
    </row>
    <row r="83153" spans="4:4">
      <c r="D83153"/>
    </row>
    <row r="83154" spans="4:4">
      <c r="D83154"/>
    </row>
    <row r="83155" spans="4:4">
      <c r="D83155"/>
    </row>
    <row r="83156" spans="4:4">
      <c r="D83156"/>
    </row>
    <row r="83157" spans="4:4">
      <c r="D83157"/>
    </row>
    <row r="83158" spans="4:4">
      <c r="D83158"/>
    </row>
    <row r="83159" spans="4:4">
      <c r="D83159"/>
    </row>
    <row r="83160" spans="4:4">
      <c r="D83160"/>
    </row>
    <row r="83161" spans="4:4">
      <c r="D83161"/>
    </row>
    <row r="83162" spans="4:4">
      <c r="D83162"/>
    </row>
    <row r="83163" spans="4:4">
      <c r="D83163"/>
    </row>
    <row r="83164" spans="4:4">
      <c r="D83164"/>
    </row>
    <row r="83165" spans="4:4">
      <c r="D83165"/>
    </row>
    <row r="83166" spans="4:4">
      <c r="D83166"/>
    </row>
    <row r="83167" spans="4:4">
      <c r="D83167"/>
    </row>
    <row r="83168" spans="4:4">
      <c r="D83168"/>
    </row>
    <row r="83169" spans="4:4">
      <c r="D83169"/>
    </row>
    <row r="83170" spans="4:4">
      <c r="D83170"/>
    </row>
    <row r="83171" spans="4:4">
      <c r="D83171"/>
    </row>
    <row r="83172" spans="4:4">
      <c r="D83172"/>
    </row>
    <row r="83173" spans="4:4">
      <c r="D83173"/>
    </row>
    <row r="83174" spans="4:4">
      <c r="D83174"/>
    </row>
    <row r="83175" spans="4:4">
      <c r="D83175"/>
    </row>
    <row r="83176" spans="4:4">
      <c r="D83176"/>
    </row>
    <row r="83177" spans="4:4">
      <c r="D83177"/>
    </row>
    <row r="83178" spans="4:4">
      <c r="D83178"/>
    </row>
    <row r="83179" spans="4:4">
      <c r="D83179"/>
    </row>
    <row r="83180" spans="4:4">
      <c r="D83180"/>
    </row>
    <row r="83181" spans="4:4">
      <c r="D83181"/>
    </row>
    <row r="83182" spans="4:4">
      <c r="D83182"/>
    </row>
    <row r="83183" spans="4:4">
      <c r="D83183"/>
    </row>
    <row r="83184" spans="4:4">
      <c r="D83184"/>
    </row>
    <row r="83185" spans="4:4">
      <c r="D83185"/>
    </row>
    <row r="83186" spans="4:4">
      <c r="D83186"/>
    </row>
    <row r="83187" spans="4:4">
      <c r="D83187"/>
    </row>
    <row r="83188" spans="4:4">
      <c r="D83188"/>
    </row>
    <row r="83189" spans="4:4">
      <c r="D83189"/>
    </row>
    <row r="83190" spans="4:4">
      <c r="D83190"/>
    </row>
    <row r="83191" spans="4:4">
      <c r="D83191"/>
    </row>
    <row r="83192" spans="4:4">
      <c r="D83192"/>
    </row>
    <row r="83193" spans="4:4">
      <c r="D83193"/>
    </row>
    <row r="83194" spans="4:4">
      <c r="D83194"/>
    </row>
    <row r="83195" spans="4:4">
      <c r="D83195"/>
    </row>
    <row r="83196" spans="4:4">
      <c r="D83196"/>
    </row>
    <row r="83197" spans="4:4">
      <c r="D83197"/>
    </row>
    <row r="83198" spans="4:4">
      <c r="D83198"/>
    </row>
    <row r="83199" spans="4:4">
      <c r="D83199"/>
    </row>
    <row r="83200" spans="4:4">
      <c r="D83200"/>
    </row>
    <row r="83201" spans="4:4">
      <c r="D83201"/>
    </row>
    <row r="83202" spans="4:4">
      <c r="D83202"/>
    </row>
    <row r="83203" spans="4:4">
      <c r="D83203"/>
    </row>
    <row r="83204" spans="4:4">
      <c r="D83204"/>
    </row>
    <row r="83205" spans="4:4">
      <c r="D83205"/>
    </row>
    <row r="83206" spans="4:4">
      <c r="D83206"/>
    </row>
    <row r="83207" spans="4:4">
      <c r="D83207"/>
    </row>
    <row r="83208" spans="4:4">
      <c r="D83208"/>
    </row>
    <row r="83209" spans="4:4">
      <c r="D83209"/>
    </row>
    <row r="83210" spans="4:4">
      <c r="D83210"/>
    </row>
    <row r="83211" spans="4:4">
      <c r="D83211"/>
    </row>
    <row r="83212" spans="4:4">
      <c r="D83212"/>
    </row>
    <row r="83213" spans="4:4">
      <c r="D83213"/>
    </row>
    <row r="83214" spans="4:4">
      <c r="D83214"/>
    </row>
    <row r="83215" spans="4:4">
      <c r="D83215"/>
    </row>
    <row r="83216" spans="4:4">
      <c r="D83216"/>
    </row>
    <row r="83217" spans="4:4">
      <c r="D83217"/>
    </row>
    <row r="83218" spans="4:4">
      <c r="D83218"/>
    </row>
    <row r="83219" spans="4:4">
      <c r="D83219"/>
    </row>
    <row r="83220" spans="4:4">
      <c r="D83220"/>
    </row>
    <row r="83221" spans="4:4">
      <c r="D83221"/>
    </row>
    <row r="83222" spans="4:4">
      <c r="D83222"/>
    </row>
    <row r="83223" spans="4:4">
      <c r="D83223"/>
    </row>
    <row r="83224" spans="4:4">
      <c r="D83224"/>
    </row>
    <row r="83225" spans="4:4">
      <c r="D83225"/>
    </row>
    <row r="83226" spans="4:4">
      <c r="D83226"/>
    </row>
    <row r="83227" spans="4:4">
      <c r="D83227"/>
    </row>
    <row r="83228" spans="4:4">
      <c r="D83228"/>
    </row>
    <row r="83229" spans="4:4">
      <c r="D83229"/>
    </row>
    <row r="83230" spans="4:4">
      <c r="D83230"/>
    </row>
    <row r="83231" spans="4:4">
      <c r="D83231"/>
    </row>
    <row r="83232" spans="4:4">
      <c r="D83232"/>
    </row>
    <row r="83233" spans="4:4">
      <c r="D83233"/>
    </row>
    <row r="83234" spans="4:4">
      <c r="D83234"/>
    </row>
    <row r="83235" spans="4:4">
      <c r="D83235"/>
    </row>
    <row r="83236" spans="4:4">
      <c r="D83236"/>
    </row>
    <row r="83237" spans="4:4">
      <c r="D83237"/>
    </row>
    <row r="83238" spans="4:4">
      <c r="D83238"/>
    </row>
    <row r="83239" spans="4:4">
      <c r="D83239"/>
    </row>
    <row r="83240" spans="4:4">
      <c r="D83240"/>
    </row>
    <row r="83241" spans="4:4">
      <c r="D83241"/>
    </row>
    <row r="83242" spans="4:4">
      <c r="D83242"/>
    </row>
    <row r="83243" spans="4:4">
      <c r="D83243"/>
    </row>
    <row r="83244" spans="4:4">
      <c r="D83244"/>
    </row>
    <row r="83245" spans="4:4">
      <c r="D83245"/>
    </row>
    <row r="83246" spans="4:4">
      <c r="D83246"/>
    </row>
    <row r="83247" spans="4:4">
      <c r="D83247"/>
    </row>
    <row r="83248" spans="4:4">
      <c r="D83248"/>
    </row>
    <row r="83249" spans="4:4">
      <c r="D83249"/>
    </row>
    <row r="83250" spans="4:4">
      <c r="D83250"/>
    </row>
    <row r="83251" spans="4:4">
      <c r="D83251"/>
    </row>
    <row r="83252" spans="4:4">
      <c r="D83252"/>
    </row>
    <row r="83253" spans="4:4">
      <c r="D83253"/>
    </row>
    <row r="83254" spans="4:4">
      <c r="D83254"/>
    </row>
    <row r="83255" spans="4:4">
      <c r="D83255"/>
    </row>
    <row r="83256" spans="4:4">
      <c r="D83256"/>
    </row>
    <row r="83257" spans="4:4">
      <c r="D83257"/>
    </row>
    <row r="83258" spans="4:4">
      <c r="D83258"/>
    </row>
    <row r="83259" spans="4:4">
      <c r="D83259"/>
    </row>
    <row r="83260" spans="4:4">
      <c r="D83260"/>
    </row>
    <row r="83261" spans="4:4">
      <c r="D83261"/>
    </row>
    <row r="83262" spans="4:4">
      <c r="D83262"/>
    </row>
    <row r="83263" spans="4:4">
      <c r="D83263"/>
    </row>
    <row r="83264" spans="4:4">
      <c r="D83264"/>
    </row>
    <row r="83265" spans="4:4">
      <c r="D83265"/>
    </row>
    <row r="83266" spans="4:4">
      <c r="D83266"/>
    </row>
    <row r="83267" spans="4:4">
      <c r="D83267"/>
    </row>
    <row r="83268" spans="4:4">
      <c r="D83268"/>
    </row>
    <row r="83269" spans="4:4">
      <c r="D83269"/>
    </row>
    <row r="83270" spans="4:4">
      <c r="D83270"/>
    </row>
    <row r="83271" spans="4:4">
      <c r="D83271"/>
    </row>
    <row r="83272" spans="4:4">
      <c r="D83272"/>
    </row>
    <row r="83273" spans="4:4">
      <c r="D83273"/>
    </row>
    <row r="83274" spans="4:4">
      <c r="D83274"/>
    </row>
    <row r="83275" spans="4:4">
      <c r="D83275"/>
    </row>
    <row r="83276" spans="4:4">
      <c r="D83276"/>
    </row>
    <row r="83277" spans="4:4">
      <c r="D83277"/>
    </row>
    <row r="83278" spans="4:4">
      <c r="D83278"/>
    </row>
    <row r="83279" spans="4:4">
      <c r="D83279"/>
    </row>
    <row r="83280" spans="4:4">
      <c r="D83280"/>
    </row>
    <row r="83281" spans="4:4">
      <c r="D83281"/>
    </row>
    <row r="83282" spans="4:4">
      <c r="D83282"/>
    </row>
    <row r="83283" spans="4:4">
      <c r="D83283"/>
    </row>
    <row r="83284" spans="4:4">
      <c r="D83284"/>
    </row>
    <row r="83285" spans="4:4">
      <c r="D83285"/>
    </row>
    <row r="83286" spans="4:4">
      <c r="D83286"/>
    </row>
    <row r="83287" spans="4:4">
      <c r="D83287"/>
    </row>
    <row r="83288" spans="4:4">
      <c r="D83288"/>
    </row>
    <row r="83289" spans="4:4">
      <c r="D83289"/>
    </row>
    <row r="83290" spans="4:4">
      <c r="D83290"/>
    </row>
    <row r="83291" spans="4:4">
      <c r="D83291"/>
    </row>
    <row r="83292" spans="4:4">
      <c r="D83292"/>
    </row>
    <row r="83293" spans="4:4">
      <c r="D83293"/>
    </row>
    <row r="83294" spans="4:4">
      <c r="D83294"/>
    </row>
    <row r="83295" spans="4:4">
      <c r="D83295"/>
    </row>
    <row r="83296" spans="4:4">
      <c r="D83296"/>
    </row>
    <row r="83297" spans="4:4">
      <c r="D83297"/>
    </row>
    <row r="83298" spans="4:4">
      <c r="D83298"/>
    </row>
    <row r="83299" spans="4:4">
      <c r="D83299"/>
    </row>
    <row r="83300" spans="4:4">
      <c r="D83300"/>
    </row>
    <row r="83301" spans="4:4">
      <c r="D83301"/>
    </row>
    <row r="83302" spans="4:4">
      <c r="D83302"/>
    </row>
    <row r="83303" spans="4:4">
      <c r="D83303"/>
    </row>
    <row r="83304" spans="4:4">
      <c r="D83304"/>
    </row>
    <row r="83305" spans="4:4">
      <c r="D83305"/>
    </row>
    <row r="83306" spans="4:4">
      <c r="D83306"/>
    </row>
    <row r="83307" spans="4:4">
      <c r="D83307"/>
    </row>
    <row r="83308" spans="4:4">
      <c r="D83308"/>
    </row>
    <row r="83309" spans="4:4">
      <c r="D83309"/>
    </row>
    <row r="83310" spans="4:4">
      <c r="D83310"/>
    </row>
    <row r="83311" spans="4:4">
      <c r="D83311"/>
    </row>
    <row r="83312" spans="4:4">
      <c r="D83312"/>
    </row>
    <row r="83313" spans="4:4">
      <c r="D83313"/>
    </row>
    <row r="83314" spans="4:4">
      <c r="D83314"/>
    </row>
    <row r="83315" spans="4:4">
      <c r="D83315"/>
    </row>
    <row r="83316" spans="4:4">
      <c r="D83316"/>
    </row>
    <row r="83317" spans="4:4">
      <c r="D83317"/>
    </row>
    <row r="83318" spans="4:4">
      <c r="D83318"/>
    </row>
    <row r="83319" spans="4:4">
      <c r="D83319"/>
    </row>
    <row r="83320" spans="4:4">
      <c r="D83320"/>
    </row>
    <row r="83321" spans="4:4">
      <c r="D83321"/>
    </row>
    <row r="83322" spans="4:4">
      <c r="D83322"/>
    </row>
    <row r="83323" spans="4:4">
      <c r="D83323"/>
    </row>
    <row r="83324" spans="4:4">
      <c r="D83324"/>
    </row>
    <row r="83325" spans="4:4">
      <c r="D83325"/>
    </row>
    <row r="83326" spans="4:4">
      <c r="D83326"/>
    </row>
    <row r="83327" spans="4:4">
      <c r="D83327"/>
    </row>
    <row r="83328" spans="4:4">
      <c r="D83328"/>
    </row>
    <row r="83329" spans="4:4">
      <c r="D83329"/>
    </row>
    <row r="83330" spans="4:4">
      <c r="D83330"/>
    </row>
    <row r="83331" spans="4:4">
      <c r="D83331"/>
    </row>
    <row r="83332" spans="4:4">
      <c r="D83332"/>
    </row>
    <row r="83333" spans="4:4">
      <c r="D83333"/>
    </row>
    <row r="83334" spans="4:4">
      <c r="D83334"/>
    </row>
    <row r="83335" spans="4:4">
      <c r="D83335"/>
    </row>
    <row r="83336" spans="4:4">
      <c r="D83336"/>
    </row>
    <row r="83337" spans="4:4">
      <c r="D83337"/>
    </row>
    <row r="83338" spans="4:4">
      <c r="D83338"/>
    </row>
    <row r="83339" spans="4:4">
      <c r="D83339"/>
    </row>
    <row r="83340" spans="4:4">
      <c r="D83340"/>
    </row>
    <row r="83341" spans="4:4">
      <c r="D83341"/>
    </row>
    <row r="83342" spans="4:4">
      <c r="D83342"/>
    </row>
    <row r="83343" spans="4:4">
      <c r="D83343"/>
    </row>
    <row r="83344" spans="4:4">
      <c r="D83344"/>
    </row>
    <row r="83345" spans="4:4">
      <c r="D83345"/>
    </row>
    <row r="83346" spans="4:4">
      <c r="D83346"/>
    </row>
    <row r="83347" spans="4:4">
      <c r="D83347"/>
    </row>
    <row r="83348" spans="4:4">
      <c r="D83348"/>
    </row>
    <row r="83349" spans="4:4">
      <c r="D83349"/>
    </row>
    <row r="83350" spans="4:4">
      <c r="D83350"/>
    </row>
    <row r="83351" spans="4:4">
      <c r="D83351"/>
    </row>
    <row r="83352" spans="4:4">
      <c r="D83352"/>
    </row>
    <row r="83353" spans="4:4">
      <c r="D83353"/>
    </row>
    <row r="83354" spans="4:4">
      <c r="D83354"/>
    </row>
    <row r="83355" spans="4:4">
      <c r="D83355"/>
    </row>
    <row r="83356" spans="4:4">
      <c r="D83356"/>
    </row>
    <row r="83357" spans="4:4">
      <c r="D83357"/>
    </row>
    <row r="83358" spans="4:4">
      <c r="D83358"/>
    </row>
    <row r="83359" spans="4:4">
      <c r="D83359"/>
    </row>
    <row r="83360" spans="4:4">
      <c r="D83360"/>
    </row>
    <row r="83361" spans="4:4">
      <c r="D83361"/>
    </row>
    <row r="83362" spans="4:4">
      <c r="D83362"/>
    </row>
    <row r="83363" spans="4:4">
      <c r="D83363"/>
    </row>
    <row r="83364" spans="4:4">
      <c r="D83364"/>
    </row>
    <row r="83365" spans="4:4">
      <c r="D83365"/>
    </row>
    <row r="83366" spans="4:4">
      <c r="D83366"/>
    </row>
    <row r="83367" spans="4:4">
      <c r="D83367"/>
    </row>
    <row r="83368" spans="4:4">
      <c r="D83368"/>
    </row>
    <row r="83369" spans="4:4">
      <c r="D83369"/>
    </row>
    <row r="83370" spans="4:4">
      <c r="D83370"/>
    </row>
    <row r="83371" spans="4:4">
      <c r="D83371"/>
    </row>
    <row r="83372" spans="4:4">
      <c r="D83372"/>
    </row>
    <row r="83373" spans="4:4">
      <c r="D83373"/>
    </row>
    <row r="83374" spans="4:4">
      <c r="D83374"/>
    </row>
    <row r="83375" spans="4:4">
      <c r="D83375"/>
    </row>
    <row r="83376" spans="4:4">
      <c r="D83376"/>
    </row>
    <row r="83377" spans="4:4">
      <c r="D83377"/>
    </row>
    <row r="83378" spans="4:4">
      <c r="D83378"/>
    </row>
    <row r="83379" spans="4:4">
      <c r="D83379"/>
    </row>
    <row r="83380" spans="4:4">
      <c r="D83380"/>
    </row>
    <row r="83381" spans="4:4">
      <c r="D83381"/>
    </row>
    <row r="83382" spans="4:4">
      <c r="D83382"/>
    </row>
    <row r="83383" spans="4:4">
      <c r="D83383"/>
    </row>
    <row r="83384" spans="4:4">
      <c r="D83384"/>
    </row>
    <row r="83385" spans="4:4">
      <c r="D83385"/>
    </row>
    <row r="83386" spans="4:4">
      <c r="D83386"/>
    </row>
    <row r="83387" spans="4:4">
      <c r="D83387"/>
    </row>
    <row r="83388" spans="4:4">
      <c r="D83388"/>
    </row>
    <row r="83389" spans="4:4">
      <c r="D83389"/>
    </row>
    <row r="83390" spans="4:4">
      <c r="D83390"/>
    </row>
    <row r="83391" spans="4:4">
      <c r="D83391"/>
    </row>
    <row r="83392" spans="4:4">
      <c r="D83392"/>
    </row>
    <row r="83393" spans="4:4">
      <c r="D83393"/>
    </row>
    <row r="83394" spans="4:4">
      <c r="D83394"/>
    </row>
    <row r="83395" spans="4:4">
      <c r="D83395"/>
    </row>
    <row r="83396" spans="4:4">
      <c r="D83396"/>
    </row>
    <row r="83397" spans="4:4">
      <c r="D83397"/>
    </row>
    <row r="83398" spans="4:4">
      <c r="D83398"/>
    </row>
    <row r="83399" spans="4:4">
      <c r="D83399"/>
    </row>
    <row r="83400" spans="4:4">
      <c r="D83400"/>
    </row>
    <row r="83401" spans="4:4">
      <c r="D83401"/>
    </row>
    <row r="83402" spans="4:4">
      <c r="D83402"/>
    </row>
    <row r="83403" spans="4:4">
      <c r="D83403"/>
    </row>
    <row r="83404" spans="4:4">
      <c r="D83404"/>
    </row>
    <row r="83405" spans="4:4">
      <c r="D83405"/>
    </row>
    <row r="83406" spans="4:4">
      <c r="D83406"/>
    </row>
    <row r="83407" spans="4:4">
      <c r="D83407"/>
    </row>
    <row r="83408" spans="4:4">
      <c r="D83408"/>
    </row>
    <row r="83409" spans="4:4">
      <c r="D83409"/>
    </row>
    <row r="83410" spans="4:4">
      <c r="D83410"/>
    </row>
    <row r="83411" spans="4:4">
      <c r="D83411"/>
    </row>
    <row r="83412" spans="4:4">
      <c r="D83412"/>
    </row>
    <row r="83413" spans="4:4">
      <c r="D83413"/>
    </row>
    <row r="83414" spans="4:4">
      <c r="D83414"/>
    </row>
    <row r="83415" spans="4:4">
      <c r="D83415"/>
    </row>
    <row r="83416" spans="4:4">
      <c r="D83416"/>
    </row>
    <row r="83417" spans="4:4">
      <c r="D83417"/>
    </row>
    <row r="83418" spans="4:4">
      <c r="D83418"/>
    </row>
    <row r="83419" spans="4:4">
      <c r="D83419"/>
    </row>
    <row r="83420" spans="4:4">
      <c r="D83420"/>
    </row>
    <row r="83421" spans="4:4">
      <c r="D83421"/>
    </row>
    <row r="83422" spans="4:4">
      <c r="D83422"/>
    </row>
    <row r="83423" spans="4:4">
      <c r="D83423"/>
    </row>
    <row r="83424" spans="4:4">
      <c r="D83424"/>
    </row>
    <row r="83425" spans="4:4">
      <c r="D83425"/>
    </row>
    <row r="83426" spans="4:4">
      <c r="D83426"/>
    </row>
    <row r="83427" spans="4:4">
      <c r="D83427"/>
    </row>
    <row r="83428" spans="4:4">
      <c r="D83428"/>
    </row>
    <row r="83429" spans="4:4">
      <c r="D83429"/>
    </row>
    <row r="83430" spans="4:4">
      <c r="D83430"/>
    </row>
    <row r="83431" spans="4:4">
      <c r="D83431"/>
    </row>
    <row r="83432" spans="4:4">
      <c r="D83432"/>
    </row>
    <row r="83433" spans="4:4">
      <c r="D83433"/>
    </row>
    <row r="83434" spans="4:4">
      <c r="D83434"/>
    </row>
    <row r="83435" spans="4:4">
      <c r="D83435"/>
    </row>
    <row r="83436" spans="4:4">
      <c r="D83436"/>
    </row>
    <row r="83437" spans="4:4">
      <c r="D83437"/>
    </row>
    <row r="83438" spans="4:4">
      <c r="D83438"/>
    </row>
    <row r="83439" spans="4:4">
      <c r="D83439"/>
    </row>
    <row r="83440" spans="4:4">
      <c r="D83440"/>
    </row>
    <row r="83441" spans="4:4">
      <c r="D83441"/>
    </row>
    <row r="83442" spans="4:4">
      <c r="D83442"/>
    </row>
    <row r="83443" spans="4:4">
      <c r="D83443"/>
    </row>
    <row r="83444" spans="4:4">
      <c r="D83444"/>
    </row>
    <row r="83445" spans="4:4">
      <c r="D83445"/>
    </row>
    <row r="83446" spans="4:4">
      <c r="D83446"/>
    </row>
    <row r="83447" spans="4:4">
      <c r="D83447"/>
    </row>
    <row r="83448" spans="4:4">
      <c r="D83448"/>
    </row>
    <row r="83449" spans="4:4">
      <c r="D83449"/>
    </row>
    <row r="83450" spans="4:4">
      <c r="D83450"/>
    </row>
    <row r="83451" spans="4:4">
      <c r="D83451"/>
    </row>
    <row r="83452" spans="4:4">
      <c r="D83452"/>
    </row>
    <row r="83453" spans="4:4">
      <c r="D83453"/>
    </row>
    <row r="83454" spans="4:4">
      <c r="D83454"/>
    </row>
    <row r="83455" spans="4:4">
      <c r="D83455"/>
    </row>
    <row r="83456" spans="4:4">
      <c r="D83456"/>
    </row>
    <row r="83457" spans="4:4">
      <c r="D83457"/>
    </row>
    <row r="83458" spans="4:4">
      <c r="D83458"/>
    </row>
    <row r="83459" spans="4:4">
      <c r="D83459"/>
    </row>
    <row r="83460" spans="4:4">
      <c r="D83460"/>
    </row>
    <row r="83461" spans="4:4">
      <c r="D83461"/>
    </row>
    <row r="83462" spans="4:4">
      <c r="D83462"/>
    </row>
    <row r="83463" spans="4:4">
      <c r="D83463"/>
    </row>
    <row r="83464" spans="4:4">
      <c r="D83464"/>
    </row>
    <row r="83465" spans="4:4">
      <c r="D83465"/>
    </row>
    <row r="83466" spans="4:4">
      <c r="D83466"/>
    </row>
    <row r="83467" spans="4:4">
      <c r="D83467"/>
    </row>
    <row r="83468" spans="4:4">
      <c r="D83468"/>
    </row>
    <row r="83469" spans="4:4">
      <c r="D83469"/>
    </row>
    <row r="83470" spans="4:4">
      <c r="D83470"/>
    </row>
    <row r="83471" spans="4:4">
      <c r="D83471"/>
    </row>
    <row r="83472" spans="4:4">
      <c r="D83472"/>
    </row>
    <row r="83473" spans="4:4">
      <c r="D83473"/>
    </row>
    <row r="83474" spans="4:4">
      <c r="D83474"/>
    </row>
    <row r="83475" spans="4:4">
      <c r="D83475"/>
    </row>
    <row r="83476" spans="4:4">
      <c r="D83476"/>
    </row>
    <row r="83477" spans="4:4">
      <c r="D83477"/>
    </row>
    <row r="83478" spans="4:4">
      <c r="D83478"/>
    </row>
    <row r="83479" spans="4:4">
      <c r="D83479"/>
    </row>
    <row r="83480" spans="4:4">
      <c r="D83480"/>
    </row>
    <row r="83481" spans="4:4">
      <c r="D83481"/>
    </row>
    <row r="83482" spans="4:4">
      <c r="D83482"/>
    </row>
    <row r="83483" spans="4:4">
      <c r="D83483"/>
    </row>
    <row r="83484" spans="4:4">
      <c r="D83484"/>
    </row>
    <row r="83485" spans="4:4">
      <c r="D83485"/>
    </row>
    <row r="83486" spans="4:4">
      <c r="D83486"/>
    </row>
    <row r="83487" spans="4:4">
      <c r="D83487"/>
    </row>
    <row r="83488" spans="4:4">
      <c r="D83488"/>
    </row>
    <row r="83489" spans="4:4">
      <c r="D83489"/>
    </row>
    <row r="83490" spans="4:4">
      <c r="D83490"/>
    </row>
    <row r="83491" spans="4:4">
      <c r="D83491"/>
    </row>
    <row r="83492" spans="4:4">
      <c r="D83492"/>
    </row>
    <row r="83493" spans="4:4">
      <c r="D83493"/>
    </row>
    <row r="83494" spans="4:4">
      <c r="D83494"/>
    </row>
    <row r="83495" spans="4:4">
      <c r="D83495"/>
    </row>
    <row r="83496" spans="4:4">
      <c r="D83496"/>
    </row>
    <row r="83497" spans="4:4">
      <c r="D83497"/>
    </row>
    <row r="83498" spans="4:4">
      <c r="D83498"/>
    </row>
    <row r="83499" spans="4:4">
      <c r="D83499"/>
    </row>
    <row r="83500" spans="4:4">
      <c r="D83500"/>
    </row>
    <row r="83501" spans="4:4">
      <c r="D83501"/>
    </row>
    <row r="83502" spans="4:4">
      <c r="D83502"/>
    </row>
    <row r="83503" spans="4:4">
      <c r="D83503"/>
    </row>
    <row r="83504" spans="4:4">
      <c r="D83504"/>
    </row>
    <row r="83505" spans="4:4">
      <c r="D83505"/>
    </row>
    <row r="83506" spans="4:4">
      <c r="D83506"/>
    </row>
    <row r="83507" spans="4:4">
      <c r="D83507"/>
    </row>
    <row r="83508" spans="4:4">
      <c r="D83508"/>
    </row>
    <row r="83509" spans="4:4">
      <c r="D83509"/>
    </row>
    <row r="83510" spans="4:4">
      <c r="D83510"/>
    </row>
    <row r="83511" spans="4:4">
      <c r="D83511"/>
    </row>
    <row r="83512" spans="4:4">
      <c r="D83512"/>
    </row>
    <row r="83513" spans="4:4">
      <c r="D83513"/>
    </row>
    <row r="83514" spans="4:4">
      <c r="D83514"/>
    </row>
    <row r="83515" spans="4:4">
      <c r="D83515"/>
    </row>
    <row r="83516" spans="4:4">
      <c r="D83516"/>
    </row>
    <row r="83517" spans="4:4">
      <c r="D83517"/>
    </row>
    <row r="83518" spans="4:4">
      <c r="D83518"/>
    </row>
    <row r="83519" spans="4:4">
      <c r="D83519"/>
    </row>
    <row r="83520" spans="4:4">
      <c r="D83520"/>
    </row>
    <row r="83521" spans="4:4">
      <c r="D83521"/>
    </row>
    <row r="83522" spans="4:4">
      <c r="D83522"/>
    </row>
    <row r="83523" spans="4:4">
      <c r="D83523"/>
    </row>
    <row r="83524" spans="4:4">
      <c r="D83524"/>
    </row>
    <row r="83525" spans="4:4">
      <c r="D83525"/>
    </row>
    <row r="83526" spans="4:4">
      <c r="D83526"/>
    </row>
    <row r="83527" spans="4:4">
      <c r="D83527"/>
    </row>
    <row r="83528" spans="4:4">
      <c r="D83528"/>
    </row>
    <row r="83529" spans="4:4">
      <c r="D83529"/>
    </row>
    <row r="83530" spans="4:4">
      <c r="D83530"/>
    </row>
    <row r="83531" spans="4:4">
      <c r="D83531"/>
    </row>
    <row r="83532" spans="4:4">
      <c r="D83532"/>
    </row>
    <row r="83533" spans="4:4">
      <c r="D83533"/>
    </row>
    <row r="83534" spans="4:4">
      <c r="D83534"/>
    </row>
    <row r="83535" spans="4:4">
      <c r="D83535"/>
    </row>
    <row r="83536" spans="4:4">
      <c r="D83536"/>
    </row>
    <row r="83537" spans="4:4">
      <c r="D83537"/>
    </row>
    <row r="83538" spans="4:4">
      <c r="D83538"/>
    </row>
    <row r="83539" spans="4:4">
      <c r="D83539"/>
    </row>
    <row r="83540" spans="4:4">
      <c r="D83540"/>
    </row>
    <row r="83541" spans="4:4">
      <c r="D83541"/>
    </row>
    <row r="83542" spans="4:4">
      <c r="D83542"/>
    </row>
    <row r="83543" spans="4:4">
      <c r="D83543"/>
    </row>
    <row r="83544" spans="4:4">
      <c r="D83544"/>
    </row>
    <row r="83545" spans="4:4">
      <c r="D83545"/>
    </row>
    <row r="83546" spans="4:4">
      <c r="D83546"/>
    </row>
    <row r="83547" spans="4:4">
      <c r="D83547"/>
    </row>
    <row r="83548" spans="4:4">
      <c r="D83548"/>
    </row>
    <row r="83549" spans="4:4">
      <c r="D83549"/>
    </row>
    <row r="83550" spans="4:4">
      <c r="D83550"/>
    </row>
    <row r="83551" spans="4:4">
      <c r="D83551"/>
    </row>
    <row r="83552" spans="4:4">
      <c r="D83552"/>
    </row>
    <row r="83553" spans="4:4">
      <c r="D83553"/>
    </row>
    <row r="83554" spans="4:4">
      <c r="D83554"/>
    </row>
    <row r="83555" spans="4:4">
      <c r="D83555"/>
    </row>
    <row r="83556" spans="4:4">
      <c r="D83556"/>
    </row>
    <row r="83557" spans="4:4">
      <c r="D83557"/>
    </row>
    <row r="83558" spans="4:4">
      <c r="D83558"/>
    </row>
    <row r="83559" spans="4:4">
      <c r="D83559"/>
    </row>
    <row r="83560" spans="4:4">
      <c r="D83560"/>
    </row>
    <row r="83561" spans="4:4">
      <c r="D83561"/>
    </row>
    <row r="83562" spans="4:4">
      <c r="D83562"/>
    </row>
    <row r="83563" spans="4:4">
      <c r="D83563"/>
    </row>
    <row r="83564" spans="4:4">
      <c r="D83564"/>
    </row>
    <row r="83565" spans="4:4">
      <c r="D83565"/>
    </row>
    <row r="83566" spans="4:4">
      <c r="D83566"/>
    </row>
    <row r="83567" spans="4:4">
      <c r="D83567"/>
    </row>
    <row r="83568" spans="4:4">
      <c r="D83568"/>
    </row>
    <row r="83569" spans="4:4">
      <c r="D83569"/>
    </row>
    <row r="83570" spans="4:4">
      <c r="D83570"/>
    </row>
    <row r="83571" spans="4:4">
      <c r="D83571"/>
    </row>
    <row r="83572" spans="4:4">
      <c r="D83572"/>
    </row>
    <row r="83573" spans="4:4">
      <c r="D83573"/>
    </row>
    <row r="83574" spans="4:4">
      <c r="D83574"/>
    </row>
    <row r="83575" spans="4:4">
      <c r="D83575"/>
    </row>
    <row r="83576" spans="4:4">
      <c r="D83576"/>
    </row>
    <row r="83577" spans="4:4">
      <c r="D83577"/>
    </row>
    <row r="83578" spans="4:4">
      <c r="D83578"/>
    </row>
    <row r="83579" spans="4:4">
      <c r="D83579"/>
    </row>
    <row r="83580" spans="4:4">
      <c r="D83580"/>
    </row>
    <row r="83581" spans="4:4">
      <c r="D83581"/>
    </row>
    <row r="83582" spans="4:4">
      <c r="D83582"/>
    </row>
    <row r="83583" spans="4:4">
      <c r="D83583"/>
    </row>
    <row r="83584" spans="4:4">
      <c r="D83584"/>
    </row>
    <row r="83585" spans="4:4">
      <c r="D83585"/>
    </row>
    <row r="83586" spans="4:4">
      <c r="D83586"/>
    </row>
    <row r="83587" spans="4:4">
      <c r="D83587"/>
    </row>
    <row r="83588" spans="4:4">
      <c r="D83588"/>
    </row>
    <row r="83589" spans="4:4">
      <c r="D83589"/>
    </row>
    <row r="83590" spans="4:4">
      <c r="D83590"/>
    </row>
    <row r="83591" spans="4:4">
      <c r="D83591"/>
    </row>
    <row r="83592" spans="4:4">
      <c r="D83592"/>
    </row>
    <row r="83593" spans="4:4">
      <c r="D83593"/>
    </row>
    <row r="83594" spans="4:4">
      <c r="D83594"/>
    </row>
    <row r="83595" spans="4:4">
      <c r="D83595"/>
    </row>
    <row r="83596" spans="4:4">
      <c r="D83596"/>
    </row>
    <row r="83597" spans="4:4">
      <c r="D83597"/>
    </row>
    <row r="83598" spans="4:4">
      <c r="D83598"/>
    </row>
    <row r="83599" spans="4:4">
      <c r="D83599"/>
    </row>
    <row r="83600" spans="4:4">
      <c r="D83600"/>
    </row>
    <row r="83601" spans="4:4">
      <c r="D83601"/>
    </row>
    <row r="83602" spans="4:4">
      <c r="D83602"/>
    </row>
    <row r="83603" spans="4:4">
      <c r="D83603"/>
    </row>
    <row r="83604" spans="4:4">
      <c r="D83604"/>
    </row>
    <row r="83605" spans="4:4">
      <c r="D83605"/>
    </row>
    <row r="83606" spans="4:4">
      <c r="D83606"/>
    </row>
    <row r="83607" spans="4:4">
      <c r="D83607"/>
    </row>
    <row r="83608" spans="4:4">
      <c r="D83608"/>
    </row>
    <row r="83609" spans="4:4">
      <c r="D83609"/>
    </row>
    <row r="83610" spans="4:4">
      <c r="D83610"/>
    </row>
    <row r="83611" spans="4:4">
      <c r="D83611"/>
    </row>
    <row r="83612" spans="4:4">
      <c r="D83612"/>
    </row>
    <row r="83613" spans="4:4">
      <c r="D83613"/>
    </row>
    <row r="83614" spans="4:4">
      <c r="D83614"/>
    </row>
    <row r="83615" spans="4:4">
      <c r="D83615"/>
    </row>
    <row r="83616" spans="4:4">
      <c r="D83616"/>
    </row>
    <row r="83617" spans="4:4">
      <c r="D83617"/>
    </row>
    <row r="83618" spans="4:4">
      <c r="D83618"/>
    </row>
    <row r="83619" spans="4:4">
      <c r="D83619"/>
    </row>
    <row r="83620" spans="4:4">
      <c r="D83620"/>
    </row>
    <row r="83621" spans="4:4">
      <c r="D83621"/>
    </row>
    <row r="83622" spans="4:4">
      <c r="D83622"/>
    </row>
    <row r="83623" spans="4:4">
      <c r="D83623"/>
    </row>
    <row r="83624" spans="4:4">
      <c r="D83624"/>
    </row>
    <row r="83625" spans="4:4">
      <c r="D83625"/>
    </row>
    <row r="83626" spans="4:4">
      <c r="D83626"/>
    </row>
    <row r="83627" spans="4:4">
      <c r="D83627"/>
    </row>
    <row r="83628" spans="4:4">
      <c r="D83628"/>
    </row>
    <row r="83629" spans="4:4">
      <c r="D83629"/>
    </row>
    <row r="83630" spans="4:4">
      <c r="D83630"/>
    </row>
    <row r="83631" spans="4:4">
      <c r="D83631"/>
    </row>
    <row r="83632" spans="4:4">
      <c r="D83632"/>
    </row>
    <row r="83633" spans="4:4">
      <c r="D83633"/>
    </row>
    <row r="83634" spans="4:4">
      <c r="D83634"/>
    </row>
    <row r="83635" spans="4:4">
      <c r="D83635"/>
    </row>
    <row r="83636" spans="4:4">
      <c r="D83636"/>
    </row>
    <row r="83637" spans="4:4">
      <c r="D83637"/>
    </row>
    <row r="83638" spans="4:4">
      <c r="D83638"/>
    </row>
    <row r="83639" spans="4:4">
      <c r="D83639"/>
    </row>
    <row r="83640" spans="4:4">
      <c r="D83640"/>
    </row>
    <row r="83641" spans="4:4">
      <c r="D83641"/>
    </row>
    <row r="83642" spans="4:4">
      <c r="D83642"/>
    </row>
    <row r="83643" spans="4:4">
      <c r="D83643"/>
    </row>
    <row r="83644" spans="4:4">
      <c r="D83644"/>
    </row>
    <row r="83645" spans="4:4">
      <c r="D83645"/>
    </row>
    <row r="83646" spans="4:4">
      <c r="D83646"/>
    </row>
    <row r="83647" spans="4:4">
      <c r="D83647"/>
    </row>
    <row r="83648" spans="4:4">
      <c r="D83648"/>
    </row>
    <row r="83649" spans="4:4">
      <c r="D83649"/>
    </row>
    <row r="83650" spans="4:4">
      <c r="D83650"/>
    </row>
    <row r="83651" spans="4:4">
      <c r="D83651"/>
    </row>
    <row r="83652" spans="4:4">
      <c r="D83652"/>
    </row>
    <row r="83653" spans="4:4">
      <c r="D83653"/>
    </row>
    <row r="83654" spans="4:4">
      <c r="D83654"/>
    </row>
    <row r="83655" spans="4:4">
      <c r="D83655"/>
    </row>
    <row r="83656" spans="4:4">
      <c r="D83656"/>
    </row>
    <row r="83657" spans="4:4">
      <c r="D83657"/>
    </row>
    <row r="83658" spans="4:4">
      <c r="D83658"/>
    </row>
    <row r="83659" spans="4:4">
      <c r="D83659"/>
    </row>
    <row r="83660" spans="4:4">
      <c r="D83660"/>
    </row>
    <row r="83661" spans="4:4">
      <c r="D83661"/>
    </row>
    <row r="83662" spans="4:4">
      <c r="D83662"/>
    </row>
    <row r="83663" spans="4:4">
      <c r="D83663"/>
    </row>
    <row r="83664" spans="4:4">
      <c r="D83664"/>
    </row>
    <row r="83665" spans="4:4">
      <c r="D83665"/>
    </row>
    <row r="83666" spans="4:4">
      <c r="D83666"/>
    </row>
    <row r="83667" spans="4:4">
      <c r="D83667"/>
    </row>
    <row r="83668" spans="4:4">
      <c r="D83668"/>
    </row>
    <row r="83669" spans="4:4">
      <c r="D83669"/>
    </row>
    <row r="83670" spans="4:4">
      <c r="D83670"/>
    </row>
    <row r="83671" spans="4:4">
      <c r="D83671"/>
    </row>
    <row r="83672" spans="4:4">
      <c r="D83672"/>
    </row>
    <row r="83673" spans="4:4">
      <c r="D83673"/>
    </row>
    <row r="83674" spans="4:4">
      <c r="D83674"/>
    </row>
    <row r="83675" spans="4:4">
      <c r="D83675"/>
    </row>
    <row r="83676" spans="4:4">
      <c r="D83676"/>
    </row>
    <row r="83677" spans="4:4">
      <c r="D83677"/>
    </row>
    <row r="83678" spans="4:4">
      <c r="D83678"/>
    </row>
    <row r="83679" spans="4:4">
      <c r="D83679"/>
    </row>
    <row r="83680" spans="4:4">
      <c r="D83680"/>
    </row>
    <row r="83681" spans="4:4">
      <c r="D83681"/>
    </row>
    <row r="83682" spans="4:4">
      <c r="D83682"/>
    </row>
    <row r="83683" spans="4:4">
      <c r="D83683"/>
    </row>
    <row r="83684" spans="4:4">
      <c r="D83684"/>
    </row>
    <row r="83685" spans="4:4">
      <c r="D83685"/>
    </row>
    <row r="83686" spans="4:4">
      <c r="D83686"/>
    </row>
    <row r="83687" spans="4:4">
      <c r="D83687"/>
    </row>
    <row r="83688" spans="4:4">
      <c r="D83688"/>
    </row>
    <row r="83689" spans="4:4">
      <c r="D83689"/>
    </row>
    <row r="83690" spans="4:4">
      <c r="D83690"/>
    </row>
    <row r="83691" spans="4:4">
      <c r="D83691"/>
    </row>
    <row r="83692" spans="4:4">
      <c r="D83692"/>
    </row>
    <row r="83693" spans="4:4">
      <c r="D83693"/>
    </row>
    <row r="83694" spans="4:4">
      <c r="D83694"/>
    </row>
    <row r="83695" spans="4:4">
      <c r="D83695"/>
    </row>
    <row r="83696" spans="4:4">
      <c r="D83696"/>
    </row>
    <row r="83697" spans="4:4">
      <c r="D83697"/>
    </row>
    <row r="83698" spans="4:4">
      <c r="D83698"/>
    </row>
    <row r="83699" spans="4:4">
      <c r="D83699"/>
    </row>
    <row r="83700" spans="4:4">
      <c r="D83700"/>
    </row>
    <row r="83701" spans="4:4">
      <c r="D83701"/>
    </row>
    <row r="83702" spans="4:4">
      <c r="D83702"/>
    </row>
    <row r="83703" spans="4:4">
      <c r="D83703"/>
    </row>
    <row r="83704" spans="4:4">
      <c r="D83704"/>
    </row>
    <row r="83705" spans="4:4">
      <c r="D83705"/>
    </row>
    <row r="83706" spans="4:4">
      <c r="D83706"/>
    </row>
    <row r="83707" spans="4:4">
      <c r="D83707"/>
    </row>
    <row r="83708" spans="4:4">
      <c r="D83708"/>
    </row>
    <row r="83709" spans="4:4">
      <c r="D83709"/>
    </row>
    <row r="83710" spans="4:4">
      <c r="D83710"/>
    </row>
    <row r="83711" spans="4:4">
      <c r="D83711"/>
    </row>
    <row r="83712" spans="4:4">
      <c r="D83712"/>
    </row>
    <row r="83713" spans="4:4">
      <c r="D83713"/>
    </row>
    <row r="83714" spans="4:4">
      <c r="D83714"/>
    </row>
    <row r="83715" spans="4:4">
      <c r="D83715"/>
    </row>
    <row r="83716" spans="4:4">
      <c r="D83716"/>
    </row>
    <row r="83717" spans="4:4">
      <c r="D83717"/>
    </row>
    <row r="83718" spans="4:4">
      <c r="D83718"/>
    </row>
    <row r="83719" spans="4:4">
      <c r="D83719"/>
    </row>
    <row r="83720" spans="4:4">
      <c r="D83720"/>
    </row>
    <row r="83721" spans="4:4">
      <c r="D83721"/>
    </row>
    <row r="83722" spans="4:4">
      <c r="D83722"/>
    </row>
    <row r="83723" spans="4:4">
      <c r="D83723"/>
    </row>
    <row r="83724" spans="4:4">
      <c r="D83724"/>
    </row>
    <row r="83725" spans="4:4">
      <c r="D83725"/>
    </row>
    <row r="83726" spans="4:4">
      <c r="D83726"/>
    </row>
    <row r="83727" spans="4:4">
      <c r="D83727"/>
    </row>
    <row r="83728" spans="4:4">
      <c r="D83728"/>
    </row>
    <row r="83729" spans="4:4">
      <c r="D83729"/>
    </row>
    <row r="83730" spans="4:4">
      <c r="D83730"/>
    </row>
    <row r="83731" spans="4:4">
      <c r="D83731"/>
    </row>
    <row r="83732" spans="4:4">
      <c r="D83732"/>
    </row>
    <row r="83733" spans="4:4">
      <c r="D83733"/>
    </row>
    <row r="83734" spans="4:4">
      <c r="D83734"/>
    </row>
    <row r="83735" spans="4:4">
      <c r="D83735"/>
    </row>
    <row r="83736" spans="4:4">
      <c r="D83736"/>
    </row>
    <row r="83737" spans="4:4">
      <c r="D83737"/>
    </row>
    <row r="83738" spans="4:4">
      <c r="D83738"/>
    </row>
    <row r="83739" spans="4:4">
      <c r="D83739"/>
    </row>
    <row r="83740" spans="4:4">
      <c r="D83740"/>
    </row>
    <row r="83741" spans="4:4">
      <c r="D83741"/>
    </row>
    <row r="83742" spans="4:4">
      <c r="D83742"/>
    </row>
    <row r="83743" spans="4:4">
      <c r="D83743"/>
    </row>
    <row r="83744" spans="4:4">
      <c r="D83744"/>
    </row>
    <row r="83745" spans="4:4">
      <c r="D83745"/>
    </row>
    <row r="83746" spans="4:4">
      <c r="D83746"/>
    </row>
    <row r="83747" spans="4:4">
      <c r="D83747"/>
    </row>
    <row r="83748" spans="4:4">
      <c r="D83748"/>
    </row>
    <row r="83749" spans="4:4">
      <c r="D83749"/>
    </row>
    <row r="83750" spans="4:4">
      <c r="D83750"/>
    </row>
    <row r="83751" spans="4:4">
      <c r="D83751"/>
    </row>
    <row r="83752" spans="4:4">
      <c r="D83752"/>
    </row>
    <row r="83753" spans="4:4">
      <c r="D83753"/>
    </row>
    <row r="83754" spans="4:4">
      <c r="D83754"/>
    </row>
    <row r="83755" spans="4:4">
      <c r="D83755"/>
    </row>
    <row r="83756" spans="4:4">
      <c r="D83756"/>
    </row>
    <row r="83757" spans="4:4">
      <c r="D83757"/>
    </row>
    <row r="83758" spans="4:4">
      <c r="D83758"/>
    </row>
    <row r="83759" spans="4:4">
      <c r="D83759"/>
    </row>
    <row r="83760" spans="4:4">
      <c r="D83760"/>
    </row>
    <row r="83761" spans="4:4">
      <c r="D83761"/>
    </row>
    <row r="83762" spans="4:4">
      <c r="D83762"/>
    </row>
    <row r="83763" spans="4:4">
      <c r="D83763"/>
    </row>
    <row r="83764" spans="4:4">
      <c r="D83764"/>
    </row>
    <row r="83765" spans="4:4">
      <c r="D83765"/>
    </row>
    <row r="83766" spans="4:4">
      <c r="D83766"/>
    </row>
    <row r="83767" spans="4:4">
      <c r="D83767"/>
    </row>
    <row r="83768" spans="4:4">
      <c r="D83768"/>
    </row>
    <row r="83769" spans="4:4">
      <c r="D83769"/>
    </row>
    <row r="83770" spans="4:4">
      <c r="D83770"/>
    </row>
    <row r="83771" spans="4:4">
      <c r="D83771"/>
    </row>
    <row r="83772" spans="4:4">
      <c r="D83772"/>
    </row>
    <row r="83773" spans="4:4">
      <c r="D83773"/>
    </row>
    <row r="83774" spans="4:4">
      <c r="D83774"/>
    </row>
    <row r="83775" spans="4:4">
      <c r="D83775"/>
    </row>
    <row r="83776" spans="4:4">
      <c r="D83776"/>
    </row>
    <row r="83777" spans="4:4">
      <c r="D83777"/>
    </row>
    <row r="83778" spans="4:4">
      <c r="D83778"/>
    </row>
    <row r="83779" spans="4:4">
      <c r="D83779"/>
    </row>
    <row r="83780" spans="4:4">
      <c r="D83780"/>
    </row>
    <row r="83781" spans="4:4">
      <c r="D83781"/>
    </row>
    <row r="83782" spans="4:4">
      <c r="D83782"/>
    </row>
    <row r="83783" spans="4:4">
      <c r="D83783"/>
    </row>
    <row r="83784" spans="4:4">
      <c r="D83784"/>
    </row>
    <row r="83785" spans="4:4">
      <c r="D83785"/>
    </row>
    <row r="83786" spans="4:4">
      <c r="D83786"/>
    </row>
    <row r="83787" spans="4:4">
      <c r="D83787"/>
    </row>
    <row r="83788" spans="4:4">
      <c r="D83788"/>
    </row>
    <row r="83789" spans="4:4">
      <c r="D83789"/>
    </row>
    <row r="83790" spans="4:4">
      <c r="D83790"/>
    </row>
    <row r="83791" spans="4:4">
      <c r="D83791"/>
    </row>
    <row r="83792" spans="4:4">
      <c r="D83792"/>
    </row>
    <row r="83793" spans="4:4">
      <c r="D83793"/>
    </row>
    <row r="83794" spans="4:4">
      <c r="D83794"/>
    </row>
    <row r="83795" spans="4:4">
      <c r="D83795"/>
    </row>
    <row r="83796" spans="4:4">
      <c r="D83796"/>
    </row>
    <row r="83797" spans="4:4">
      <c r="D83797"/>
    </row>
    <row r="83798" spans="4:4">
      <c r="D83798"/>
    </row>
    <row r="83799" spans="4:4">
      <c r="D83799"/>
    </row>
    <row r="83800" spans="4:4">
      <c r="D83800"/>
    </row>
    <row r="83801" spans="4:4">
      <c r="D83801"/>
    </row>
    <row r="83802" spans="4:4">
      <c r="D83802"/>
    </row>
    <row r="83803" spans="4:4">
      <c r="D83803"/>
    </row>
    <row r="83804" spans="4:4">
      <c r="D83804"/>
    </row>
    <row r="83805" spans="4:4">
      <c r="D83805"/>
    </row>
    <row r="83806" spans="4:4">
      <c r="D83806"/>
    </row>
    <row r="83807" spans="4:4">
      <c r="D83807"/>
    </row>
    <row r="83808" spans="4:4">
      <c r="D83808"/>
    </row>
    <row r="83809" spans="4:4">
      <c r="D83809"/>
    </row>
    <row r="83810" spans="4:4">
      <c r="D83810"/>
    </row>
    <row r="83811" spans="4:4">
      <c r="D83811"/>
    </row>
    <row r="83812" spans="4:4">
      <c r="D83812"/>
    </row>
    <row r="83813" spans="4:4">
      <c r="D83813"/>
    </row>
    <row r="83814" spans="4:4">
      <c r="D83814"/>
    </row>
    <row r="83815" spans="4:4">
      <c r="D83815"/>
    </row>
    <row r="83816" spans="4:4">
      <c r="D83816"/>
    </row>
    <row r="83817" spans="4:4">
      <c r="D83817"/>
    </row>
    <row r="83818" spans="4:4">
      <c r="D83818"/>
    </row>
    <row r="83819" spans="4:4">
      <c r="D83819"/>
    </row>
    <row r="83820" spans="4:4">
      <c r="D83820"/>
    </row>
    <row r="83821" spans="4:4">
      <c r="D83821"/>
    </row>
    <row r="83822" spans="4:4">
      <c r="D83822"/>
    </row>
    <row r="83823" spans="4:4">
      <c r="D83823"/>
    </row>
    <row r="83824" spans="4:4">
      <c r="D83824"/>
    </row>
    <row r="83825" spans="4:4">
      <c r="D83825"/>
    </row>
    <row r="83826" spans="4:4">
      <c r="D83826"/>
    </row>
    <row r="83827" spans="4:4">
      <c r="D83827"/>
    </row>
    <row r="83828" spans="4:4">
      <c r="D83828"/>
    </row>
    <row r="83829" spans="4:4">
      <c r="D83829"/>
    </row>
    <row r="83830" spans="4:4">
      <c r="D83830"/>
    </row>
    <row r="83831" spans="4:4">
      <c r="D83831"/>
    </row>
    <row r="83832" spans="4:4">
      <c r="D83832"/>
    </row>
    <row r="83833" spans="4:4">
      <c r="D83833"/>
    </row>
    <row r="83834" spans="4:4">
      <c r="D83834"/>
    </row>
    <row r="83835" spans="4:4">
      <c r="D83835"/>
    </row>
    <row r="83836" spans="4:4">
      <c r="D83836"/>
    </row>
    <row r="83837" spans="4:4">
      <c r="D83837"/>
    </row>
    <row r="83838" spans="4:4">
      <c r="D83838"/>
    </row>
    <row r="83839" spans="4:4">
      <c r="D83839"/>
    </row>
    <row r="83840" spans="4:4">
      <c r="D83840"/>
    </row>
    <row r="83841" spans="4:4">
      <c r="D83841"/>
    </row>
    <row r="83842" spans="4:4">
      <c r="D83842"/>
    </row>
    <row r="83843" spans="4:4">
      <c r="D83843"/>
    </row>
    <row r="83844" spans="4:4">
      <c r="D83844"/>
    </row>
    <row r="83845" spans="4:4">
      <c r="D83845"/>
    </row>
    <row r="83846" spans="4:4">
      <c r="D83846"/>
    </row>
    <row r="83847" spans="4:4">
      <c r="D83847"/>
    </row>
    <row r="83848" spans="4:4">
      <c r="D83848"/>
    </row>
    <row r="83849" spans="4:4">
      <c r="D83849"/>
    </row>
    <row r="83850" spans="4:4">
      <c r="D83850"/>
    </row>
    <row r="83851" spans="4:4">
      <c r="D83851"/>
    </row>
    <row r="83852" spans="4:4">
      <c r="D83852"/>
    </row>
    <row r="83853" spans="4:4">
      <c r="D83853"/>
    </row>
    <row r="83854" spans="4:4">
      <c r="D83854"/>
    </row>
    <row r="83855" spans="4:4">
      <c r="D83855"/>
    </row>
    <row r="83856" spans="4:4">
      <c r="D83856"/>
    </row>
    <row r="83857" spans="4:4">
      <c r="D83857"/>
    </row>
    <row r="83858" spans="4:4">
      <c r="D83858"/>
    </row>
    <row r="83859" spans="4:4">
      <c r="D83859"/>
    </row>
    <row r="83860" spans="4:4">
      <c r="D83860"/>
    </row>
    <row r="83861" spans="4:4">
      <c r="D83861"/>
    </row>
    <row r="83862" spans="4:4">
      <c r="D83862"/>
    </row>
    <row r="83863" spans="4:4">
      <c r="D83863"/>
    </row>
    <row r="83864" spans="4:4">
      <c r="D83864"/>
    </row>
    <row r="83865" spans="4:4">
      <c r="D83865"/>
    </row>
    <row r="83866" spans="4:4">
      <c r="D83866"/>
    </row>
    <row r="83867" spans="4:4">
      <c r="D83867"/>
    </row>
    <row r="83868" spans="4:4">
      <c r="D83868"/>
    </row>
    <row r="83869" spans="4:4">
      <c r="D83869"/>
    </row>
    <row r="83870" spans="4:4">
      <c r="D83870"/>
    </row>
    <row r="83871" spans="4:4">
      <c r="D83871"/>
    </row>
    <row r="83872" spans="4:4">
      <c r="D83872"/>
    </row>
    <row r="83873" spans="4:4">
      <c r="D83873"/>
    </row>
    <row r="83874" spans="4:4">
      <c r="D83874"/>
    </row>
    <row r="83875" spans="4:4">
      <c r="D83875"/>
    </row>
    <row r="83876" spans="4:4">
      <c r="D83876"/>
    </row>
    <row r="83877" spans="4:4">
      <c r="D83877"/>
    </row>
    <row r="83878" spans="4:4">
      <c r="D83878"/>
    </row>
    <row r="83879" spans="4:4">
      <c r="D83879"/>
    </row>
    <row r="83880" spans="4:4">
      <c r="D83880"/>
    </row>
    <row r="83881" spans="4:4">
      <c r="D83881"/>
    </row>
    <row r="83882" spans="4:4">
      <c r="D83882"/>
    </row>
    <row r="83883" spans="4:4">
      <c r="D83883"/>
    </row>
    <row r="83884" spans="4:4">
      <c r="D83884"/>
    </row>
    <row r="83885" spans="4:4">
      <c r="D83885"/>
    </row>
    <row r="83886" spans="4:4">
      <c r="D83886"/>
    </row>
    <row r="83887" spans="4:4">
      <c r="D83887"/>
    </row>
    <row r="83888" spans="4:4">
      <c r="D83888"/>
    </row>
    <row r="83889" spans="4:4">
      <c r="D83889"/>
    </row>
    <row r="83890" spans="4:4">
      <c r="D83890"/>
    </row>
    <row r="83891" spans="4:4">
      <c r="D83891"/>
    </row>
    <row r="83892" spans="4:4">
      <c r="D83892"/>
    </row>
    <row r="83893" spans="4:4">
      <c r="D83893"/>
    </row>
    <row r="83894" spans="4:4">
      <c r="D83894"/>
    </row>
    <row r="83895" spans="4:4">
      <c r="D83895"/>
    </row>
    <row r="83896" spans="4:4">
      <c r="D83896"/>
    </row>
    <row r="83897" spans="4:4">
      <c r="D83897"/>
    </row>
    <row r="83898" spans="4:4">
      <c r="D83898"/>
    </row>
    <row r="83899" spans="4:4">
      <c r="D83899"/>
    </row>
    <row r="83900" spans="4:4">
      <c r="D83900"/>
    </row>
    <row r="83901" spans="4:4">
      <c r="D83901"/>
    </row>
    <row r="83902" spans="4:4">
      <c r="D83902"/>
    </row>
    <row r="83903" spans="4:4">
      <c r="D83903"/>
    </row>
    <row r="83904" spans="4:4">
      <c r="D83904"/>
    </row>
    <row r="83905" spans="4:4">
      <c r="D83905"/>
    </row>
    <row r="83906" spans="4:4">
      <c r="D83906"/>
    </row>
    <row r="83907" spans="4:4">
      <c r="D83907"/>
    </row>
    <row r="83908" spans="4:4">
      <c r="D83908"/>
    </row>
    <row r="83909" spans="4:4">
      <c r="D83909"/>
    </row>
    <row r="83910" spans="4:4">
      <c r="D83910"/>
    </row>
    <row r="83911" spans="4:4">
      <c r="D83911"/>
    </row>
    <row r="83912" spans="4:4">
      <c r="D83912"/>
    </row>
    <row r="83913" spans="4:4">
      <c r="D83913"/>
    </row>
    <row r="83914" spans="4:4">
      <c r="D83914"/>
    </row>
    <row r="83915" spans="4:4">
      <c r="D83915"/>
    </row>
    <row r="83916" spans="4:4">
      <c r="D83916"/>
    </row>
    <row r="83917" spans="4:4">
      <c r="D83917"/>
    </row>
    <row r="83918" spans="4:4">
      <c r="D83918"/>
    </row>
    <row r="83919" spans="4:4">
      <c r="D83919"/>
    </row>
    <row r="83920" spans="4:4">
      <c r="D83920"/>
    </row>
    <row r="83921" spans="4:4">
      <c r="D83921"/>
    </row>
    <row r="83922" spans="4:4">
      <c r="D83922"/>
    </row>
    <row r="83923" spans="4:4">
      <c r="D83923"/>
    </row>
    <row r="83924" spans="4:4">
      <c r="D83924"/>
    </row>
    <row r="83925" spans="4:4">
      <c r="D83925"/>
    </row>
    <row r="83926" spans="4:4">
      <c r="D83926"/>
    </row>
    <row r="83927" spans="4:4">
      <c r="D83927"/>
    </row>
    <row r="83928" spans="4:4">
      <c r="D83928"/>
    </row>
    <row r="83929" spans="4:4">
      <c r="D83929"/>
    </row>
    <row r="83930" spans="4:4">
      <c r="D83930"/>
    </row>
    <row r="83931" spans="4:4">
      <c r="D83931"/>
    </row>
    <row r="83932" spans="4:4">
      <c r="D83932"/>
    </row>
    <row r="83933" spans="4:4">
      <c r="D83933"/>
    </row>
    <row r="83934" spans="4:4">
      <c r="D83934"/>
    </row>
    <row r="83935" spans="4:4">
      <c r="D83935"/>
    </row>
    <row r="83936" spans="4:4">
      <c r="D83936"/>
    </row>
    <row r="83937" spans="4:4">
      <c r="D83937"/>
    </row>
    <row r="83938" spans="4:4">
      <c r="D83938"/>
    </row>
    <row r="83939" spans="4:4">
      <c r="D83939"/>
    </row>
    <row r="83940" spans="4:4">
      <c r="D83940"/>
    </row>
    <row r="83941" spans="4:4">
      <c r="D83941"/>
    </row>
    <row r="83942" spans="4:4">
      <c r="D83942"/>
    </row>
    <row r="83943" spans="4:4">
      <c r="D83943"/>
    </row>
    <row r="83944" spans="4:4">
      <c r="D83944"/>
    </row>
    <row r="83945" spans="4:4">
      <c r="D83945"/>
    </row>
    <row r="83946" spans="4:4">
      <c r="D83946"/>
    </row>
    <row r="83947" spans="4:4">
      <c r="D83947"/>
    </row>
    <row r="83948" spans="4:4">
      <c r="D83948"/>
    </row>
    <row r="83949" spans="4:4">
      <c r="D83949"/>
    </row>
    <row r="83950" spans="4:4">
      <c r="D83950"/>
    </row>
    <row r="83951" spans="4:4">
      <c r="D83951"/>
    </row>
    <row r="83952" spans="4:4">
      <c r="D83952"/>
    </row>
    <row r="83953" spans="4:4">
      <c r="D83953"/>
    </row>
    <row r="83954" spans="4:4">
      <c r="D83954"/>
    </row>
    <row r="83955" spans="4:4">
      <c r="D83955"/>
    </row>
    <row r="83956" spans="4:4">
      <c r="D83956"/>
    </row>
    <row r="83957" spans="4:4">
      <c r="D83957"/>
    </row>
    <row r="83958" spans="4:4">
      <c r="D83958"/>
    </row>
    <row r="83959" spans="4:4">
      <c r="D83959"/>
    </row>
    <row r="83960" spans="4:4">
      <c r="D83960"/>
    </row>
    <row r="83961" spans="4:4">
      <c r="D83961"/>
    </row>
    <row r="83962" spans="4:4">
      <c r="D83962"/>
    </row>
    <row r="83963" spans="4:4">
      <c r="D83963"/>
    </row>
    <row r="83964" spans="4:4">
      <c r="D83964"/>
    </row>
    <row r="83965" spans="4:4">
      <c r="D83965"/>
    </row>
    <row r="83966" spans="4:4">
      <c r="D83966"/>
    </row>
    <row r="83967" spans="4:4">
      <c r="D83967"/>
    </row>
    <row r="83968" spans="4:4">
      <c r="D83968"/>
    </row>
    <row r="83969" spans="4:4">
      <c r="D83969"/>
    </row>
    <row r="83970" spans="4:4">
      <c r="D83970"/>
    </row>
    <row r="83971" spans="4:4">
      <c r="D83971"/>
    </row>
    <row r="83972" spans="4:4">
      <c r="D83972"/>
    </row>
    <row r="83973" spans="4:4">
      <c r="D83973"/>
    </row>
    <row r="83974" spans="4:4">
      <c r="D83974"/>
    </row>
    <row r="83975" spans="4:4">
      <c r="D83975"/>
    </row>
    <row r="83976" spans="4:4">
      <c r="D83976"/>
    </row>
    <row r="83977" spans="4:4">
      <c r="D83977"/>
    </row>
    <row r="83978" spans="4:4">
      <c r="D83978"/>
    </row>
    <row r="83979" spans="4:4">
      <c r="D83979"/>
    </row>
    <row r="83980" spans="4:4">
      <c r="D83980"/>
    </row>
    <row r="83981" spans="4:4">
      <c r="D83981"/>
    </row>
    <row r="83982" spans="4:4">
      <c r="D83982"/>
    </row>
    <row r="83983" spans="4:4">
      <c r="D83983"/>
    </row>
    <row r="83984" spans="4:4">
      <c r="D83984"/>
    </row>
    <row r="83985" spans="4:4">
      <c r="D83985"/>
    </row>
    <row r="83986" spans="4:4">
      <c r="D83986"/>
    </row>
    <row r="83987" spans="4:4">
      <c r="D83987"/>
    </row>
    <row r="83988" spans="4:4">
      <c r="D83988"/>
    </row>
    <row r="83989" spans="4:4">
      <c r="D83989"/>
    </row>
    <row r="83990" spans="4:4">
      <c r="D83990"/>
    </row>
    <row r="83991" spans="4:4">
      <c r="D83991"/>
    </row>
    <row r="83992" spans="4:4">
      <c r="D83992"/>
    </row>
    <row r="83993" spans="4:4">
      <c r="D83993"/>
    </row>
    <row r="83994" spans="4:4">
      <c r="D83994"/>
    </row>
    <row r="83995" spans="4:4">
      <c r="D83995"/>
    </row>
    <row r="83996" spans="4:4">
      <c r="D83996"/>
    </row>
    <row r="83997" spans="4:4">
      <c r="D83997"/>
    </row>
    <row r="83998" spans="4:4">
      <c r="D83998"/>
    </row>
    <row r="83999" spans="4:4">
      <c r="D83999"/>
    </row>
    <row r="84000" spans="4:4">
      <c r="D84000"/>
    </row>
    <row r="84001" spans="4:4">
      <c r="D84001"/>
    </row>
    <row r="84002" spans="4:4">
      <c r="D84002"/>
    </row>
    <row r="84003" spans="4:4">
      <c r="D84003"/>
    </row>
    <row r="84004" spans="4:4">
      <c r="D84004"/>
    </row>
    <row r="84005" spans="4:4">
      <c r="D84005"/>
    </row>
    <row r="84006" spans="4:4">
      <c r="D84006"/>
    </row>
    <row r="84007" spans="4:4">
      <c r="D84007"/>
    </row>
    <row r="84008" spans="4:4">
      <c r="D84008"/>
    </row>
    <row r="84009" spans="4:4">
      <c r="D84009"/>
    </row>
    <row r="84010" spans="4:4">
      <c r="D84010"/>
    </row>
    <row r="84011" spans="4:4">
      <c r="D84011"/>
    </row>
    <row r="84012" spans="4:4">
      <c r="D84012"/>
    </row>
    <row r="84013" spans="4:4">
      <c r="D84013"/>
    </row>
    <row r="84014" spans="4:4">
      <c r="D84014"/>
    </row>
    <row r="84015" spans="4:4">
      <c r="D84015"/>
    </row>
    <row r="84016" spans="4:4">
      <c r="D84016"/>
    </row>
    <row r="84017" spans="4:4">
      <c r="D84017"/>
    </row>
    <row r="84018" spans="4:4">
      <c r="D84018"/>
    </row>
    <row r="84019" spans="4:4">
      <c r="D84019"/>
    </row>
    <row r="84020" spans="4:4">
      <c r="D84020"/>
    </row>
    <row r="84021" spans="4:4">
      <c r="D84021"/>
    </row>
    <row r="84022" spans="4:4">
      <c r="D84022"/>
    </row>
    <row r="84023" spans="4:4">
      <c r="D84023"/>
    </row>
    <row r="84024" spans="4:4">
      <c r="D84024"/>
    </row>
    <row r="84025" spans="4:4">
      <c r="D84025"/>
    </row>
    <row r="84026" spans="4:4">
      <c r="D84026"/>
    </row>
    <row r="84027" spans="4:4">
      <c r="D84027"/>
    </row>
    <row r="84028" spans="4:4">
      <c r="D84028"/>
    </row>
    <row r="84029" spans="4:4">
      <c r="D84029"/>
    </row>
    <row r="84030" spans="4:4">
      <c r="D84030"/>
    </row>
    <row r="84031" spans="4:4">
      <c r="D84031"/>
    </row>
    <row r="84032" spans="4:4">
      <c r="D84032"/>
    </row>
    <row r="84033" spans="4:4">
      <c r="D84033"/>
    </row>
    <row r="84034" spans="4:4">
      <c r="D84034"/>
    </row>
    <row r="84035" spans="4:4">
      <c r="D84035"/>
    </row>
    <row r="84036" spans="4:4">
      <c r="D84036"/>
    </row>
    <row r="84037" spans="4:4">
      <c r="D84037"/>
    </row>
    <row r="84038" spans="4:4">
      <c r="D84038"/>
    </row>
    <row r="84039" spans="4:4">
      <c r="D84039"/>
    </row>
    <row r="84040" spans="4:4">
      <c r="D84040"/>
    </row>
    <row r="84041" spans="4:4">
      <c r="D84041"/>
    </row>
    <row r="84042" spans="4:4">
      <c r="D84042"/>
    </row>
    <row r="84043" spans="4:4">
      <c r="D84043"/>
    </row>
    <row r="84044" spans="4:4">
      <c r="D84044"/>
    </row>
    <row r="84045" spans="4:4">
      <c r="D84045"/>
    </row>
    <row r="84046" spans="4:4">
      <c r="D84046"/>
    </row>
    <row r="84047" spans="4:4">
      <c r="D84047"/>
    </row>
    <row r="84048" spans="4:4">
      <c r="D84048"/>
    </row>
    <row r="84049" spans="4:4">
      <c r="D84049"/>
    </row>
    <row r="84050" spans="4:4">
      <c r="D84050"/>
    </row>
    <row r="84051" spans="4:4">
      <c r="D84051"/>
    </row>
    <row r="84052" spans="4:4">
      <c r="D84052"/>
    </row>
    <row r="84053" spans="4:4">
      <c r="D84053"/>
    </row>
    <row r="84054" spans="4:4">
      <c r="D84054"/>
    </row>
    <row r="84055" spans="4:4">
      <c r="D84055"/>
    </row>
    <row r="84056" spans="4:4">
      <c r="D84056"/>
    </row>
    <row r="84057" spans="4:4">
      <c r="D84057"/>
    </row>
    <row r="84058" spans="4:4">
      <c r="D84058"/>
    </row>
    <row r="84059" spans="4:4">
      <c r="D84059"/>
    </row>
    <row r="84060" spans="4:4">
      <c r="D84060"/>
    </row>
    <row r="84061" spans="4:4">
      <c r="D84061"/>
    </row>
    <row r="84062" spans="4:4">
      <c r="D84062"/>
    </row>
    <row r="84063" spans="4:4">
      <c r="D84063"/>
    </row>
    <row r="84064" spans="4:4">
      <c r="D84064"/>
    </row>
    <row r="84065" spans="4:4">
      <c r="D84065"/>
    </row>
    <row r="84066" spans="4:4">
      <c r="D84066"/>
    </row>
    <row r="84067" spans="4:4">
      <c r="D84067"/>
    </row>
    <row r="84068" spans="4:4">
      <c r="D84068"/>
    </row>
    <row r="84069" spans="4:4">
      <c r="D84069"/>
    </row>
    <row r="84070" spans="4:4">
      <c r="D84070"/>
    </row>
    <row r="84071" spans="4:4">
      <c r="D84071"/>
    </row>
    <row r="84072" spans="4:4">
      <c r="D84072"/>
    </row>
    <row r="84073" spans="4:4">
      <c r="D84073"/>
    </row>
    <row r="84074" spans="4:4">
      <c r="D84074"/>
    </row>
    <row r="84075" spans="4:4">
      <c r="D84075"/>
    </row>
    <row r="84076" spans="4:4">
      <c r="D84076"/>
    </row>
    <row r="84077" spans="4:4">
      <c r="D84077"/>
    </row>
    <row r="84078" spans="4:4">
      <c r="D84078"/>
    </row>
    <row r="84079" spans="4:4">
      <c r="D84079"/>
    </row>
    <row r="84080" spans="4:4">
      <c r="D84080"/>
    </row>
    <row r="84081" spans="4:4">
      <c r="D84081"/>
    </row>
    <row r="84082" spans="4:4">
      <c r="D84082"/>
    </row>
    <row r="84083" spans="4:4">
      <c r="D84083"/>
    </row>
    <row r="84084" spans="4:4">
      <c r="D84084"/>
    </row>
    <row r="84085" spans="4:4">
      <c r="D84085"/>
    </row>
    <row r="84086" spans="4:4">
      <c r="D84086"/>
    </row>
    <row r="84087" spans="4:4">
      <c r="D84087"/>
    </row>
    <row r="84088" spans="4:4">
      <c r="D84088"/>
    </row>
    <row r="84089" spans="4:4">
      <c r="D84089"/>
    </row>
    <row r="84090" spans="4:4">
      <c r="D84090"/>
    </row>
    <row r="84091" spans="4:4">
      <c r="D84091"/>
    </row>
    <row r="84092" spans="4:4">
      <c r="D84092"/>
    </row>
    <row r="84093" spans="4:4">
      <c r="D84093"/>
    </row>
    <row r="84094" spans="4:4">
      <c r="D84094"/>
    </row>
    <row r="84095" spans="4:4">
      <c r="D84095"/>
    </row>
    <row r="84096" spans="4:4">
      <c r="D84096"/>
    </row>
    <row r="84097" spans="4:4">
      <c r="D84097"/>
    </row>
    <row r="84098" spans="4:4">
      <c r="D84098"/>
    </row>
    <row r="84099" spans="4:4">
      <c r="D84099"/>
    </row>
    <row r="84100" spans="4:4">
      <c r="D84100"/>
    </row>
    <row r="84101" spans="4:4">
      <c r="D84101"/>
    </row>
    <row r="84102" spans="4:4">
      <c r="D84102"/>
    </row>
    <row r="84103" spans="4:4">
      <c r="D84103"/>
    </row>
    <row r="84104" spans="4:4">
      <c r="D84104"/>
    </row>
    <row r="84105" spans="4:4">
      <c r="D84105"/>
    </row>
    <row r="84106" spans="4:4">
      <c r="D84106"/>
    </row>
    <row r="84107" spans="4:4">
      <c r="D84107"/>
    </row>
    <row r="84108" spans="4:4">
      <c r="D84108"/>
    </row>
    <row r="84109" spans="4:4">
      <c r="D84109"/>
    </row>
    <row r="84110" spans="4:4">
      <c r="D84110"/>
    </row>
    <row r="84111" spans="4:4">
      <c r="D84111"/>
    </row>
    <row r="84112" spans="4:4">
      <c r="D84112"/>
    </row>
    <row r="84113" spans="4:4">
      <c r="D84113"/>
    </row>
    <row r="84114" spans="4:4">
      <c r="D84114"/>
    </row>
    <row r="84115" spans="4:4">
      <c r="D84115"/>
    </row>
    <row r="84116" spans="4:4">
      <c r="D84116"/>
    </row>
    <row r="84117" spans="4:4">
      <c r="D84117"/>
    </row>
    <row r="84118" spans="4:4">
      <c r="D84118"/>
    </row>
    <row r="84119" spans="4:4">
      <c r="D84119"/>
    </row>
    <row r="84120" spans="4:4">
      <c r="D84120"/>
    </row>
    <row r="84121" spans="4:4">
      <c r="D84121"/>
    </row>
    <row r="84122" spans="4:4">
      <c r="D84122"/>
    </row>
    <row r="84123" spans="4:4">
      <c r="D84123"/>
    </row>
    <row r="84124" spans="4:4">
      <c r="D84124"/>
    </row>
    <row r="84125" spans="4:4">
      <c r="D84125"/>
    </row>
    <row r="84126" spans="4:4">
      <c r="D84126"/>
    </row>
    <row r="84127" spans="4:4">
      <c r="D84127"/>
    </row>
    <row r="84128" spans="4:4">
      <c r="D84128"/>
    </row>
    <row r="84129" spans="4:4">
      <c r="D84129"/>
    </row>
    <row r="84130" spans="4:4">
      <c r="D84130"/>
    </row>
    <row r="84131" spans="4:4">
      <c r="D84131"/>
    </row>
    <row r="84132" spans="4:4">
      <c r="D84132"/>
    </row>
    <row r="84133" spans="4:4">
      <c r="D84133"/>
    </row>
    <row r="84134" spans="4:4">
      <c r="D84134"/>
    </row>
    <row r="84135" spans="4:4">
      <c r="D84135"/>
    </row>
    <row r="84136" spans="4:4">
      <c r="D84136"/>
    </row>
    <row r="84137" spans="4:4">
      <c r="D84137"/>
    </row>
    <row r="84138" spans="4:4">
      <c r="D84138"/>
    </row>
    <row r="84139" spans="4:4">
      <c r="D84139"/>
    </row>
    <row r="84140" spans="4:4">
      <c r="D84140"/>
    </row>
    <row r="84141" spans="4:4">
      <c r="D84141"/>
    </row>
    <row r="84142" spans="4:4">
      <c r="D84142"/>
    </row>
    <row r="84143" spans="4:4">
      <c r="D84143"/>
    </row>
    <row r="84144" spans="4:4">
      <c r="D84144"/>
    </row>
    <row r="84145" spans="4:4">
      <c r="D84145"/>
    </row>
    <row r="84146" spans="4:4">
      <c r="D84146"/>
    </row>
    <row r="84147" spans="4:4">
      <c r="D84147"/>
    </row>
    <row r="84148" spans="4:4">
      <c r="D84148"/>
    </row>
    <row r="84149" spans="4:4">
      <c r="D84149"/>
    </row>
    <row r="84150" spans="4:4">
      <c r="D84150"/>
    </row>
    <row r="84151" spans="4:4">
      <c r="D84151"/>
    </row>
    <row r="84152" spans="4:4">
      <c r="D84152"/>
    </row>
    <row r="84153" spans="4:4">
      <c r="D84153"/>
    </row>
    <row r="84154" spans="4:4">
      <c r="D84154"/>
    </row>
    <row r="84155" spans="4:4">
      <c r="D84155"/>
    </row>
    <row r="84156" spans="4:4">
      <c r="D84156"/>
    </row>
    <row r="84157" spans="4:4">
      <c r="D84157"/>
    </row>
    <row r="84158" spans="4:4">
      <c r="D84158"/>
    </row>
    <row r="84159" spans="4:4">
      <c r="D84159"/>
    </row>
    <row r="84160" spans="4:4">
      <c r="D84160"/>
    </row>
    <row r="84161" spans="4:4">
      <c r="D84161"/>
    </row>
    <row r="84162" spans="4:4">
      <c r="D84162"/>
    </row>
    <row r="84163" spans="4:4">
      <c r="D84163"/>
    </row>
    <row r="84164" spans="4:4">
      <c r="D84164"/>
    </row>
    <row r="84165" spans="4:4">
      <c r="D84165"/>
    </row>
    <row r="84166" spans="4:4">
      <c r="D84166"/>
    </row>
    <row r="84167" spans="4:4">
      <c r="D84167"/>
    </row>
    <row r="84168" spans="4:4">
      <c r="D84168"/>
    </row>
    <row r="84169" spans="4:4">
      <c r="D84169"/>
    </row>
    <row r="84170" spans="4:4">
      <c r="D84170"/>
    </row>
    <row r="84171" spans="4:4">
      <c r="D84171"/>
    </row>
    <row r="84172" spans="4:4">
      <c r="D84172"/>
    </row>
    <row r="84173" spans="4:4">
      <c r="D84173"/>
    </row>
    <row r="84174" spans="4:4">
      <c r="D84174"/>
    </row>
    <row r="84175" spans="4:4">
      <c r="D84175"/>
    </row>
    <row r="84176" spans="4:4">
      <c r="D84176"/>
    </row>
    <row r="84177" spans="4:4">
      <c r="D84177"/>
    </row>
    <row r="84178" spans="4:4">
      <c r="D84178"/>
    </row>
    <row r="84179" spans="4:4">
      <c r="D84179"/>
    </row>
    <row r="84180" spans="4:4">
      <c r="D84180"/>
    </row>
    <row r="84181" spans="4:4">
      <c r="D84181"/>
    </row>
    <row r="84182" spans="4:4">
      <c r="D84182"/>
    </row>
    <row r="84183" spans="4:4">
      <c r="D84183"/>
    </row>
    <row r="84184" spans="4:4">
      <c r="D84184"/>
    </row>
    <row r="84185" spans="4:4">
      <c r="D84185"/>
    </row>
    <row r="84186" spans="4:4">
      <c r="D84186"/>
    </row>
    <row r="84187" spans="4:4">
      <c r="D84187"/>
    </row>
    <row r="84188" spans="4:4">
      <c r="D84188"/>
    </row>
    <row r="84189" spans="4:4">
      <c r="D84189"/>
    </row>
    <row r="84190" spans="4:4">
      <c r="D84190"/>
    </row>
    <row r="84191" spans="4:4">
      <c r="D84191"/>
    </row>
    <row r="84192" spans="4:4">
      <c r="D84192"/>
    </row>
    <row r="84193" spans="4:4">
      <c r="D84193"/>
    </row>
    <row r="84194" spans="4:4">
      <c r="D84194"/>
    </row>
    <row r="84195" spans="4:4">
      <c r="D84195"/>
    </row>
    <row r="84196" spans="4:4">
      <c r="D84196"/>
    </row>
    <row r="84197" spans="4:4">
      <c r="D84197"/>
    </row>
    <row r="84198" spans="4:4">
      <c r="D84198"/>
    </row>
    <row r="84199" spans="4:4">
      <c r="D84199"/>
    </row>
    <row r="84200" spans="4:4">
      <c r="D84200"/>
    </row>
    <row r="84201" spans="4:4">
      <c r="D84201"/>
    </row>
    <row r="84202" spans="4:4">
      <c r="D84202"/>
    </row>
    <row r="84203" spans="4:4">
      <c r="D84203"/>
    </row>
    <row r="84204" spans="4:4">
      <c r="D84204"/>
    </row>
    <row r="84205" spans="4:4">
      <c r="D84205"/>
    </row>
    <row r="84206" spans="4:4">
      <c r="D84206"/>
    </row>
    <row r="84207" spans="4:4">
      <c r="D84207"/>
    </row>
    <row r="84208" spans="4:4">
      <c r="D84208"/>
    </row>
    <row r="84209" spans="4:4">
      <c r="D84209"/>
    </row>
    <row r="84210" spans="4:4">
      <c r="D84210"/>
    </row>
    <row r="84211" spans="4:4">
      <c r="D84211"/>
    </row>
    <row r="84212" spans="4:4">
      <c r="D84212"/>
    </row>
    <row r="84213" spans="4:4">
      <c r="D84213"/>
    </row>
    <row r="84214" spans="4:4">
      <c r="D84214"/>
    </row>
    <row r="84215" spans="4:4">
      <c r="D84215"/>
    </row>
    <row r="84216" spans="4:4">
      <c r="D84216"/>
    </row>
    <row r="84217" spans="4:4">
      <c r="D84217"/>
    </row>
    <row r="84218" spans="4:4">
      <c r="D84218"/>
    </row>
    <row r="84219" spans="4:4">
      <c r="D84219"/>
    </row>
    <row r="84220" spans="4:4">
      <c r="D84220"/>
    </row>
    <row r="84221" spans="4:4">
      <c r="D84221"/>
    </row>
    <row r="84222" spans="4:4">
      <c r="D84222"/>
    </row>
    <row r="84223" spans="4:4">
      <c r="D84223"/>
    </row>
    <row r="84224" spans="4:4">
      <c r="D84224"/>
    </row>
    <row r="84225" spans="4:4">
      <c r="D84225"/>
    </row>
    <row r="84226" spans="4:4">
      <c r="D84226"/>
    </row>
    <row r="84227" spans="4:4">
      <c r="D84227"/>
    </row>
    <row r="84228" spans="4:4">
      <c r="D84228"/>
    </row>
    <row r="84229" spans="4:4">
      <c r="D84229"/>
    </row>
    <row r="84230" spans="4:4">
      <c r="D84230"/>
    </row>
    <row r="84231" spans="4:4">
      <c r="D84231"/>
    </row>
    <row r="84232" spans="4:4">
      <c r="D84232"/>
    </row>
    <row r="84233" spans="4:4">
      <c r="D84233"/>
    </row>
    <row r="84234" spans="4:4">
      <c r="D84234"/>
    </row>
    <row r="84235" spans="4:4">
      <c r="D84235"/>
    </row>
    <row r="84236" spans="4:4">
      <c r="D84236"/>
    </row>
    <row r="84237" spans="4:4">
      <c r="D84237"/>
    </row>
    <row r="84238" spans="4:4">
      <c r="D84238"/>
    </row>
    <row r="84239" spans="4:4">
      <c r="D84239"/>
    </row>
    <row r="84240" spans="4:4">
      <c r="D84240"/>
    </row>
    <row r="84241" spans="4:4">
      <c r="D84241"/>
    </row>
    <row r="84242" spans="4:4">
      <c r="D84242"/>
    </row>
    <row r="84243" spans="4:4">
      <c r="D84243"/>
    </row>
    <row r="84244" spans="4:4">
      <c r="D84244"/>
    </row>
    <row r="84245" spans="4:4">
      <c r="D84245"/>
    </row>
    <row r="84246" spans="4:4">
      <c r="D84246"/>
    </row>
    <row r="84247" spans="4:4">
      <c r="D84247"/>
    </row>
    <row r="84248" spans="4:4">
      <c r="D84248"/>
    </row>
    <row r="84249" spans="4:4">
      <c r="D84249"/>
    </row>
    <row r="84250" spans="4:4">
      <c r="D84250"/>
    </row>
    <row r="84251" spans="4:4">
      <c r="D84251"/>
    </row>
    <row r="84252" spans="4:4">
      <c r="D84252"/>
    </row>
    <row r="84253" spans="4:4">
      <c r="D84253"/>
    </row>
    <row r="84254" spans="4:4">
      <c r="D84254"/>
    </row>
    <row r="84255" spans="4:4">
      <c r="D84255"/>
    </row>
    <row r="84256" spans="4:4">
      <c r="D84256"/>
    </row>
    <row r="84257" spans="4:4">
      <c r="D84257"/>
    </row>
    <row r="84258" spans="4:4">
      <c r="D84258"/>
    </row>
    <row r="84259" spans="4:4">
      <c r="D84259"/>
    </row>
    <row r="84260" spans="4:4">
      <c r="D84260"/>
    </row>
    <row r="84261" spans="4:4">
      <c r="D84261"/>
    </row>
    <row r="84262" spans="4:4">
      <c r="D84262"/>
    </row>
    <row r="84263" spans="4:4">
      <c r="D84263"/>
    </row>
    <row r="84264" spans="4:4">
      <c r="D84264"/>
    </row>
    <row r="84265" spans="4:4">
      <c r="D84265"/>
    </row>
    <row r="84266" spans="4:4">
      <c r="D84266"/>
    </row>
    <row r="84267" spans="4:4">
      <c r="D84267"/>
    </row>
    <row r="84268" spans="4:4">
      <c r="D84268"/>
    </row>
    <row r="84269" spans="4:4">
      <c r="D84269"/>
    </row>
    <row r="84270" spans="4:4">
      <c r="D84270"/>
    </row>
    <row r="84271" spans="4:4">
      <c r="D84271"/>
    </row>
    <row r="84272" spans="4:4">
      <c r="D84272"/>
    </row>
    <row r="84273" spans="4:4">
      <c r="D84273"/>
    </row>
    <row r="84274" spans="4:4">
      <c r="D84274"/>
    </row>
    <row r="84275" spans="4:4">
      <c r="D84275"/>
    </row>
    <row r="84276" spans="4:4">
      <c r="D84276"/>
    </row>
    <row r="84277" spans="4:4">
      <c r="D84277"/>
    </row>
    <row r="84278" spans="4:4">
      <c r="D84278"/>
    </row>
    <row r="84279" spans="4:4">
      <c r="D84279"/>
    </row>
    <row r="84280" spans="4:4">
      <c r="D84280"/>
    </row>
    <row r="84281" spans="4:4">
      <c r="D84281"/>
    </row>
    <row r="84282" spans="4:4">
      <c r="D84282"/>
    </row>
    <row r="84283" spans="4:4">
      <c r="D84283"/>
    </row>
    <row r="84284" spans="4:4">
      <c r="D84284"/>
    </row>
    <row r="84285" spans="4:4">
      <c r="D84285"/>
    </row>
    <row r="84286" spans="4:4">
      <c r="D84286"/>
    </row>
    <row r="84287" spans="4:4">
      <c r="D84287"/>
    </row>
    <row r="84288" spans="4:4">
      <c r="D84288"/>
    </row>
    <row r="84289" spans="4:4">
      <c r="D84289"/>
    </row>
    <row r="84290" spans="4:4">
      <c r="D84290"/>
    </row>
    <row r="84291" spans="4:4">
      <c r="D84291"/>
    </row>
    <row r="84292" spans="4:4">
      <c r="D84292"/>
    </row>
    <row r="84293" spans="4:4">
      <c r="D84293"/>
    </row>
    <row r="84294" spans="4:4">
      <c r="D84294"/>
    </row>
    <row r="84295" spans="4:4">
      <c r="D84295"/>
    </row>
    <row r="84296" spans="4:4">
      <c r="D84296"/>
    </row>
    <row r="84297" spans="4:4">
      <c r="D84297"/>
    </row>
    <row r="84298" spans="4:4">
      <c r="D84298"/>
    </row>
    <row r="84299" spans="4:4">
      <c r="D84299"/>
    </row>
    <row r="84300" spans="4:4">
      <c r="D84300"/>
    </row>
    <row r="84301" spans="4:4">
      <c r="D84301"/>
    </row>
    <row r="84302" spans="4:4">
      <c r="D84302"/>
    </row>
    <row r="84303" spans="4:4">
      <c r="D84303"/>
    </row>
    <row r="84304" spans="4:4">
      <c r="D84304"/>
    </row>
    <row r="84305" spans="4:4">
      <c r="D84305"/>
    </row>
    <row r="84306" spans="4:4">
      <c r="D84306"/>
    </row>
    <row r="84307" spans="4:4">
      <c r="D84307"/>
    </row>
    <row r="84308" spans="4:4">
      <c r="D84308"/>
    </row>
    <row r="84309" spans="4:4">
      <c r="D84309"/>
    </row>
    <row r="84310" spans="4:4">
      <c r="D84310"/>
    </row>
    <row r="84311" spans="4:4">
      <c r="D84311"/>
    </row>
    <row r="84312" spans="4:4">
      <c r="D84312"/>
    </row>
    <row r="84313" spans="4:4">
      <c r="D84313"/>
    </row>
    <row r="84314" spans="4:4">
      <c r="D84314"/>
    </row>
    <row r="84315" spans="4:4">
      <c r="D84315"/>
    </row>
    <row r="84316" spans="4:4">
      <c r="D84316"/>
    </row>
    <row r="84317" spans="4:4">
      <c r="D84317"/>
    </row>
    <row r="84318" spans="4:4">
      <c r="D84318"/>
    </row>
    <row r="84319" spans="4:4">
      <c r="D84319"/>
    </row>
    <row r="84320" spans="4:4">
      <c r="D84320"/>
    </row>
    <row r="84321" spans="4:4">
      <c r="D84321"/>
    </row>
    <row r="84322" spans="4:4">
      <c r="D84322"/>
    </row>
    <row r="84323" spans="4:4">
      <c r="D84323"/>
    </row>
    <row r="84324" spans="4:4">
      <c r="D84324"/>
    </row>
    <row r="84325" spans="4:4">
      <c r="D84325"/>
    </row>
    <row r="84326" spans="4:4">
      <c r="D84326"/>
    </row>
    <row r="84327" spans="4:4">
      <c r="D84327"/>
    </row>
    <row r="84328" spans="4:4">
      <c r="D84328"/>
    </row>
    <row r="84329" spans="4:4">
      <c r="D84329"/>
    </row>
    <row r="84330" spans="4:4">
      <c r="D84330"/>
    </row>
    <row r="84331" spans="4:4">
      <c r="D84331"/>
    </row>
    <row r="84332" spans="4:4">
      <c r="D84332"/>
    </row>
    <row r="84333" spans="4:4">
      <c r="D84333"/>
    </row>
    <row r="84334" spans="4:4">
      <c r="D84334"/>
    </row>
    <row r="84335" spans="4:4">
      <c r="D84335"/>
    </row>
    <row r="84336" spans="4:4">
      <c r="D84336"/>
    </row>
    <row r="84337" spans="4:4">
      <c r="D84337"/>
    </row>
    <row r="84338" spans="4:4">
      <c r="D84338"/>
    </row>
    <row r="84339" spans="4:4">
      <c r="D84339"/>
    </row>
    <row r="84340" spans="4:4">
      <c r="D84340"/>
    </row>
    <row r="84341" spans="4:4">
      <c r="D84341"/>
    </row>
    <row r="84342" spans="4:4">
      <c r="D84342"/>
    </row>
    <row r="84343" spans="4:4">
      <c r="D84343"/>
    </row>
    <row r="84344" spans="4:4">
      <c r="D84344"/>
    </row>
    <row r="84345" spans="4:4">
      <c r="D84345"/>
    </row>
    <row r="84346" spans="4:4">
      <c r="D84346"/>
    </row>
    <row r="84347" spans="4:4">
      <c r="D84347"/>
    </row>
    <row r="84348" spans="4:4">
      <c r="D84348"/>
    </row>
    <row r="84349" spans="4:4">
      <c r="D84349"/>
    </row>
    <row r="84350" spans="4:4">
      <c r="D84350"/>
    </row>
    <row r="84351" spans="4:4">
      <c r="D84351"/>
    </row>
    <row r="84352" spans="4:4">
      <c r="D84352"/>
    </row>
    <row r="84353" spans="4:4">
      <c r="D84353"/>
    </row>
    <row r="84354" spans="4:4">
      <c r="D84354"/>
    </row>
    <row r="84355" spans="4:4">
      <c r="D84355"/>
    </row>
    <row r="84356" spans="4:4">
      <c r="D84356"/>
    </row>
    <row r="84357" spans="4:4">
      <c r="D84357"/>
    </row>
    <row r="84358" spans="4:4">
      <c r="D84358"/>
    </row>
    <row r="84359" spans="4:4">
      <c r="D84359"/>
    </row>
    <row r="84360" spans="4:4">
      <c r="D84360"/>
    </row>
    <row r="84361" spans="4:4">
      <c r="D84361"/>
    </row>
    <row r="84362" spans="4:4">
      <c r="D84362"/>
    </row>
    <row r="84363" spans="4:4">
      <c r="D84363"/>
    </row>
    <row r="84364" spans="4:4">
      <c r="D84364"/>
    </row>
    <row r="84365" spans="4:4">
      <c r="D84365"/>
    </row>
    <row r="84366" spans="4:4">
      <c r="D84366"/>
    </row>
    <row r="84367" spans="4:4">
      <c r="D84367"/>
    </row>
    <row r="84368" spans="4:4">
      <c r="D84368"/>
    </row>
    <row r="84369" spans="4:4">
      <c r="D84369"/>
    </row>
    <row r="84370" spans="4:4">
      <c r="D84370"/>
    </row>
    <row r="84371" spans="4:4">
      <c r="D84371"/>
    </row>
    <row r="84372" spans="4:4">
      <c r="D84372"/>
    </row>
    <row r="84373" spans="4:4">
      <c r="D84373"/>
    </row>
    <row r="84374" spans="4:4">
      <c r="D84374"/>
    </row>
    <row r="84375" spans="4:4">
      <c r="D84375"/>
    </row>
    <row r="84376" spans="4:4">
      <c r="D84376"/>
    </row>
    <row r="84377" spans="4:4">
      <c r="D84377"/>
    </row>
    <row r="84378" spans="4:4">
      <c r="D84378"/>
    </row>
    <row r="84379" spans="4:4">
      <c r="D84379"/>
    </row>
    <row r="84380" spans="4:4">
      <c r="D84380"/>
    </row>
    <row r="84381" spans="4:4">
      <c r="D84381"/>
    </row>
    <row r="84382" spans="4:4">
      <c r="D84382"/>
    </row>
    <row r="84383" spans="4:4">
      <c r="D84383"/>
    </row>
    <row r="84384" spans="4:4">
      <c r="D84384"/>
    </row>
    <row r="84385" spans="4:4">
      <c r="D84385"/>
    </row>
    <row r="84386" spans="4:4">
      <c r="D84386"/>
    </row>
    <row r="84387" spans="4:4">
      <c r="D84387"/>
    </row>
    <row r="84388" spans="4:4">
      <c r="D84388"/>
    </row>
    <row r="84389" spans="4:4">
      <c r="D84389"/>
    </row>
    <row r="84390" spans="4:4">
      <c r="D84390"/>
    </row>
    <row r="84391" spans="4:4">
      <c r="D84391"/>
    </row>
    <row r="84392" spans="4:4">
      <c r="D84392"/>
    </row>
    <row r="84393" spans="4:4">
      <c r="D84393"/>
    </row>
    <row r="84394" spans="4:4">
      <c r="D84394"/>
    </row>
    <row r="84395" spans="4:4">
      <c r="D84395"/>
    </row>
    <row r="84396" spans="4:4">
      <c r="D84396"/>
    </row>
    <row r="84397" spans="4:4">
      <c r="D84397"/>
    </row>
    <row r="84398" spans="4:4">
      <c r="D84398"/>
    </row>
    <row r="84399" spans="4:4">
      <c r="D84399"/>
    </row>
    <row r="84400" spans="4:4">
      <c r="D84400"/>
    </row>
    <row r="84401" spans="4:4">
      <c r="D84401"/>
    </row>
    <row r="84402" spans="4:4">
      <c r="D84402"/>
    </row>
    <row r="84403" spans="4:4">
      <c r="D84403"/>
    </row>
    <row r="84404" spans="4:4">
      <c r="D84404"/>
    </row>
    <row r="84405" spans="4:4">
      <c r="D84405"/>
    </row>
    <row r="84406" spans="4:4">
      <c r="D84406"/>
    </row>
    <row r="84407" spans="4:4">
      <c r="D84407"/>
    </row>
    <row r="84408" spans="4:4">
      <c r="D84408"/>
    </row>
    <row r="84409" spans="4:4">
      <c r="D84409"/>
    </row>
    <row r="84410" spans="4:4">
      <c r="D84410"/>
    </row>
    <row r="84411" spans="4:4">
      <c r="D84411"/>
    </row>
    <row r="84412" spans="4:4">
      <c r="D84412"/>
    </row>
    <row r="84413" spans="4:4">
      <c r="D84413"/>
    </row>
    <row r="84414" spans="4:4">
      <c r="D84414"/>
    </row>
    <row r="84415" spans="4:4">
      <c r="D84415"/>
    </row>
    <row r="84416" spans="4:4">
      <c r="D84416"/>
    </row>
    <row r="84417" spans="4:4">
      <c r="D84417"/>
    </row>
    <row r="84418" spans="4:4">
      <c r="D84418"/>
    </row>
    <row r="84419" spans="4:4">
      <c r="D84419"/>
    </row>
    <row r="84420" spans="4:4">
      <c r="D84420"/>
    </row>
    <row r="84421" spans="4:4">
      <c r="D84421"/>
    </row>
    <row r="84422" spans="4:4">
      <c r="D84422"/>
    </row>
    <row r="84423" spans="4:4">
      <c r="D84423"/>
    </row>
    <row r="84424" spans="4:4">
      <c r="D84424"/>
    </row>
    <row r="84425" spans="4:4">
      <c r="D84425"/>
    </row>
    <row r="84426" spans="4:4">
      <c r="D84426"/>
    </row>
    <row r="84427" spans="4:4">
      <c r="D84427"/>
    </row>
    <row r="84428" spans="4:4">
      <c r="D84428"/>
    </row>
    <row r="84429" spans="4:4">
      <c r="D84429"/>
    </row>
    <row r="84430" spans="4:4">
      <c r="D84430"/>
    </row>
    <row r="84431" spans="4:4">
      <c r="D84431"/>
    </row>
    <row r="84432" spans="4:4">
      <c r="D84432"/>
    </row>
    <row r="84433" spans="4:4">
      <c r="D84433"/>
    </row>
    <row r="84434" spans="4:4">
      <c r="D84434"/>
    </row>
    <row r="84435" spans="4:4">
      <c r="D84435"/>
    </row>
    <row r="84436" spans="4:4">
      <c r="D84436"/>
    </row>
    <row r="84437" spans="4:4">
      <c r="D84437"/>
    </row>
    <row r="84438" spans="4:4">
      <c r="D84438"/>
    </row>
    <row r="84439" spans="4:4">
      <c r="D84439"/>
    </row>
    <row r="84440" spans="4:4">
      <c r="D84440"/>
    </row>
    <row r="84441" spans="4:4">
      <c r="D84441"/>
    </row>
    <row r="84442" spans="4:4">
      <c r="D84442"/>
    </row>
    <row r="84443" spans="4:4">
      <c r="D84443"/>
    </row>
    <row r="84444" spans="4:4">
      <c r="D84444"/>
    </row>
    <row r="84445" spans="4:4">
      <c r="D84445"/>
    </row>
    <row r="84446" spans="4:4">
      <c r="D84446"/>
    </row>
    <row r="84447" spans="4:4">
      <c r="D84447"/>
    </row>
    <row r="84448" spans="4:4">
      <c r="D84448"/>
    </row>
    <row r="84449" spans="4:4">
      <c r="D84449"/>
    </row>
    <row r="84450" spans="4:4">
      <c r="D84450"/>
    </row>
    <row r="84451" spans="4:4">
      <c r="D84451"/>
    </row>
    <row r="84452" spans="4:4">
      <c r="D84452"/>
    </row>
    <row r="84453" spans="4:4">
      <c r="D84453"/>
    </row>
    <row r="84454" spans="4:4">
      <c r="D84454"/>
    </row>
    <row r="84455" spans="4:4">
      <c r="D84455"/>
    </row>
    <row r="84456" spans="4:4">
      <c r="D84456"/>
    </row>
    <row r="84457" spans="4:4">
      <c r="D84457"/>
    </row>
    <row r="84458" spans="4:4">
      <c r="D84458"/>
    </row>
    <row r="84459" spans="4:4">
      <c r="D84459"/>
    </row>
    <row r="84460" spans="4:4">
      <c r="D84460"/>
    </row>
    <row r="84461" spans="4:4">
      <c r="D84461"/>
    </row>
    <row r="84462" spans="4:4">
      <c r="D84462"/>
    </row>
    <row r="84463" spans="4:4">
      <c r="D84463"/>
    </row>
    <row r="84464" spans="4:4">
      <c r="D84464"/>
    </row>
    <row r="84465" spans="4:4">
      <c r="D84465"/>
    </row>
    <row r="84466" spans="4:4">
      <c r="D84466"/>
    </row>
    <row r="84467" spans="4:4">
      <c r="D84467"/>
    </row>
    <row r="84468" spans="4:4">
      <c r="D84468"/>
    </row>
    <row r="84469" spans="4:4">
      <c r="D84469"/>
    </row>
    <row r="84470" spans="4:4">
      <c r="D84470"/>
    </row>
    <row r="84471" spans="4:4">
      <c r="D84471"/>
    </row>
    <row r="84472" spans="4:4">
      <c r="D84472"/>
    </row>
    <row r="84473" spans="4:4">
      <c r="D84473"/>
    </row>
    <row r="84474" spans="4:4">
      <c r="D84474"/>
    </row>
    <row r="84475" spans="4:4">
      <c r="D84475"/>
    </row>
    <row r="84476" spans="4:4">
      <c r="D84476"/>
    </row>
    <row r="84477" spans="4:4">
      <c r="D84477"/>
    </row>
    <row r="84478" spans="4:4">
      <c r="D84478"/>
    </row>
    <row r="84479" spans="4:4">
      <c r="D84479"/>
    </row>
    <row r="84480" spans="4:4">
      <c r="D84480"/>
    </row>
    <row r="84481" spans="4:4">
      <c r="D84481"/>
    </row>
    <row r="84482" spans="4:4">
      <c r="D84482"/>
    </row>
    <row r="84483" spans="4:4">
      <c r="D84483"/>
    </row>
    <row r="84484" spans="4:4">
      <c r="D84484"/>
    </row>
    <row r="84485" spans="4:4">
      <c r="D84485"/>
    </row>
    <row r="84486" spans="4:4">
      <c r="D84486"/>
    </row>
    <row r="84487" spans="4:4">
      <c r="D84487"/>
    </row>
    <row r="84488" spans="4:4">
      <c r="D84488"/>
    </row>
    <row r="84489" spans="4:4">
      <c r="D84489"/>
    </row>
    <row r="84490" spans="4:4">
      <c r="D84490"/>
    </row>
    <row r="84491" spans="4:4">
      <c r="D84491"/>
    </row>
    <row r="84492" spans="4:4">
      <c r="D84492"/>
    </row>
    <row r="84493" spans="4:4">
      <c r="D84493"/>
    </row>
    <row r="84494" spans="4:4">
      <c r="D84494"/>
    </row>
    <row r="84495" spans="4:4">
      <c r="D84495"/>
    </row>
    <row r="84496" spans="4:4">
      <c r="D84496"/>
    </row>
    <row r="84497" spans="4:4">
      <c r="D84497"/>
    </row>
    <row r="84498" spans="4:4">
      <c r="D84498"/>
    </row>
    <row r="84499" spans="4:4">
      <c r="D84499"/>
    </row>
    <row r="84500" spans="4:4">
      <c r="D84500"/>
    </row>
    <row r="84501" spans="4:4">
      <c r="D84501"/>
    </row>
    <row r="84502" spans="4:4">
      <c r="D84502"/>
    </row>
    <row r="84503" spans="4:4">
      <c r="D84503"/>
    </row>
    <row r="84504" spans="4:4">
      <c r="D84504"/>
    </row>
    <row r="84505" spans="4:4">
      <c r="D84505"/>
    </row>
    <row r="84506" spans="4:4">
      <c r="D84506"/>
    </row>
    <row r="84507" spans="4:4">
      <c r="D84507"/>
    </row>
    <row r="84508" spans="4:4">
      <c r="D84508"/>
    </row>
    <row r="84509" spans="4:4">
      <c r="D84509"/>
    </row>
    <row r="84510" spans="4:4">
      <c r="D84510"/>
    </row>
    <row r="84511" spans="4:4">
      <c r="D84511"/>
    </row>
    <row r="84512" spans="4:4">
      <c r="D84512"/>
    </row>
    <row r="84513" spans="4:4">
      <c r="D84513"/>
    </row>
    <row r="84514" spans="4:4">
      <c r="D84514"/>
    </row>
    <row r="84515" spans="4:4">
      <c r="D84515"/>
    </row>
    <row r="84516" spans="4:4">
      <c r="D84516"/>
    </row>
    <row r="84517" spans="4:4">
      <c r="D84517"/>
    </row>
    <row r="84518" spans="4:4">
      <c r="D84518"/>
    </row>
    <row r="84519" spans="4:4">
      <c r="D84519"/>
    </row>
    <row r="84520" spans="4:4">
      <c r="D84520"/>
    </row>
    <row r="84521" spans="4:4">
      <c r="D84521"/>
    </row>
    <row r="84522" spans="4:4">
      <c r="D84522"/>
    </row>
    <row r="84523" spans="4:4">
      <c r="D84523"/>
    </row>
    <row r="84524" spans="4:4">
      <c r="D84524"/>
    </row>
    <row r="84525" spans="4:4">
      <c r="D84525"/>
    </row>
    <row r="84526" spans="4:4">
      <c r="D84526"/>
    </row>
    <row r="84527" spans="4:4">
      <c r="D84527"/>
    </row>
    <row r="84528" spans="4:4">
      <c r="D84528"/>
    </row>
    <row r="84529" spans="4:4">
      <c r="D84529"/>
    </row>
    <row r="84530" spans="4:4">
      <c r="D84530"/>
    </row>
    <row r="84531" spans="4:4">
      <c r="D84531"/>
    </row>
    <row r="84532" spans="4:4">
      <c r="D84532"/>
    </row>
    <row r="84533" spans="4:4">
      <c r="D84533"/>
    </row>
    <row r="84534" spans="4:4">
      <c r="D84534"/>
    </row>
    <row r="84535" spans="4:4">
      <c r="D84535"/>
    </row>
    <row r="84536" spans="4:4">
      <c r="D84536"/>
    </row>
    <row r="84537" spans="4:4">
      <c r="D84537"/>
    </row>
    <row r="84538" spans="4:4">
      <c r="D84538"/>
    </row>
    <row r="84539" spans="4:4">
      <c r="D84539"/>
    </row>
    <row r="84540" spans="4:4">
      <c r="D84540"/>
    </row>
    <row r="84541" spans="4:4">
      <c r="D84541"/>
    </row>
    <row r="84542" spans="4:4">
      <c r="D84542"/>
    </row>
    <row r="84543" spans="4:4">
      <c r="D84543"/>
    </row>
    <row r="84544" spans="4:4">
      <c r="D84544"/>
    </row>
    <row r="84545" spans="4:4">
      <c r="D84545"/>
    </row>
    <row r="84546" spans="4:4">
      <c r="D84546"/>
    </row>
    <row r="84547" spans="4:4">
      <c r="D84547"/>
    </row>
    <row r="84548" spans="4:4">
      <c r="D84548"/>
    </row>
    <row r="84549" spans="4:4">
      <c r="D84549"/>
    </row>
    <row r="84550" spans="4:4">
      <c r="D84550"/>
    </row>
    <row r="84551" spans="4:4">
      <c r="D84551"/>
    </row>
    <row r="84552" spans="4:4">
      <c r="D84552"/>
    </row>
    <row r="84553" spans="4:4">
      <c r="D84553"/>
    </row>
    <row r="84554" spans="4:4">
      <c r="D84554"/>
    </row>
    <row r="84555" spans="4:4">
      <c r="D84555"/>
    </row>
    <row r="84556" spans="4:4">
      <c r="D84556"/>
    </row>
    <row r="84557" spans="4:4">
      <c r="D84557"/>
    </row>
    <row r="84558" spans="4:4">
      <c r="D84558"/>
    </row>
    <row r="84559" spans="4:4">
      <c r="D84559"/>
    </row>
    <row r="84560" spans="4:4">
      <c r="D84560"/>
    </row>
    <row r="84561" spans="4:4">
      <c r="D84561"/>
    </row>
    <row r="84562" spans="4:4">
      <c r="D84562"/>
    </row>
    <row r="84563" spans="4:4">
      <c r="D84563"/>
    </row>
    <row r="84564" spans="4:4">
      <c r="D84564"/>
    </row>
    <row r="84565" spans="4:4">
      <c r="D84565"/>
    </row>
    <row r="84566" spans="4:4">
      <c r="D84566"/>
    </row>
    <row r="84567" spans="4:4">
      <c r="D84567"/>
    </row>
    <row r="84568" spans="4:4">
      <c r="D84568"/>
    </row>
    <row r="84569" spans="4:4">
      <c r="D84569"/>
    </row>
    <row r="84570" spans="4:4">
      <c r="D84570"/>
    </row>
    <row r="84571" spans="4:4">
      <c r="D84571"/>
    </row>
    <row r="84572" spans="4:4">
      <c r="D84572"/>
    </row>
    <row r="84573" spans="4:4">
      <c r="D84573"/>
    </row>
    <row r="84574" spans="4:4">
      <c r="D84574"/>
    </row>
    <row r="84575" spans="4:4">
      <c r="D84575"/>
    </row>
    <row r="84576" spans="4:4">
      <c r="D84576"/>
    </row>
    <row r="84577" spans="4:4">
      <c r="D84577"/>
    </row>
    <row r="84578" spans="4:4">
      <c r="D84578"/>
    </row>
    <row r="84579" spans="4:4">
      <c r="D84579"/>
    </row>
    <row r="84580" spans="4:4">
      <c r="D84580"/>
    </row>
    <row r="84581" spans="4:4">
      <c r="D84581"/>
    </row>
    <row r="84582" spans="4:4">
      <c r="D84582"/>
    </row>
    <row r="84583" spans="4:4">
      <c r="D84583"/>
    </row>
    <row r="84584" spans="4:4">
      <c r="D84584"/>
    </row>
    <row r="84585" spans="4:4">
      <c r="D84585"/>
    </row>
    <row r="84586" spans="4:4">
      <c r="D84586"/>
    </row>
    <row r="84587" spans="4:4">
      <c r="D84587"/>
    </row>
    <row r="84588" spans="4:4">
      <c r="D84588"/>
    </row>
    <row r="84589" spans="4:4">
      <c r="D84589"/>
    </row>
    <row r="84590" spans="4:4">
      <c r="D84590"/>
    </row>
    <row r="84591" spans="4:4">
      <c r="D84591"/>
    </row>
    <row r="84592" spans="4:4">
      <c r="D84592"/>
    </row>
    <row r="84593" spans="4:4">
      <c r="D84593"/>
    </row>
    <row r="84594" spans="4:4">
      <c r="D84594"/>
    </row>
    <row r="84595" spans="4:4">
      <c r="D84595"/>
    </row>
    <row r="84596" spans="4:4">
      <c r="D84596"/>
    </row>
    <row r="84597" spans="4:4">
      <c r="D84597"/>
    </row>
    <row r="84598" spans="4:4">
      <c r="D84598"/>
    </row>
    <row r="84599" spans="4:4">
      <c r="D84599"/>
    </row>
    <row r="84600" spans="4:4">
      <c r="D84600"/>
    </row>
    <row r="84601" spans="4:4">
      <c r="D84601"/>
    </row>
    <row r="84602" spans="4:4">
      <c r="D84602"/>
    </row>
    <row r="84603" spans="4:4">
      <c r="D84603"/>
    </row>
    <row r="84604" spans="4:4">
      <c r="D84604"/>
    </row>
    <row r="84605" spans="4:4">
      <c r="D84605"/>
    </row>
    <row r="84606" spans="4:4">
      <c r="D84606"/>
    </row>
    <row r="84607" spans="4:4">
      <c r="D84607"/>
    </row>
    <row r="84608" spans="4:4">
      <c r="D84608"/>
    </row>
    <row r="84609" spans="4:4">
      <c r="D84609"/>
    </row>
    <row r="84610" spans="4:4">
      <c r="D84610"/>
    </row>
    <row r="84611" spans="4:4">
      <c r="D84611"/>
    </row>
    <row r="84612" spans="4:4">
      <c r="D84612"/>
    </row>
    <row r="84613" spans="4:4">
      <c r="D84613"/>
    </row>
    <row r="84614" spans="4:4">
      <c r="D84614"/>
    </row>
    <row r="84615" spans="4:4">
      <c r="D84615"/>
    </row>
    <row r="84616" spans="4:4">
      <c r="D84616"/>
    </row>
    <row r="84617" spans="4:4">
      <c r="D84617"/>
    </row>
    <row r="84618" spans="4:4">
      <c r="D84618"/>
    </row>
    <row r="84619" spans="4:4">
      <c r="D84619"/>
    </row>
    <row r="84620" spans="4:4">
      <c r="D84620"/>
    </row>
    <row r="84621" spans="4:4">
      <c r="D84621"/>
    </row>
    <row r="84622" spans="4:4">
      <c r="D84622"/>
    </row>
    <row r="84623" spans="4:4">
      <c r="D84623"/>
    </row>
    <row r="84624" spans="4:4">
      <c r="D84624"/>
    </row>
    <row r="84625" spans="4:4">
      <c r="D84625"/>
    </row>
    <row r="84626" spans="4:4">
      <c r="D84626"/>
    </row>
    <row r="84627" spans="4:4">
      <c r="D84627"/>
    </row>
    <row r="84628" spans="4:4">
      <c r="D84628"/>
    </row>
    <row r="84629" spans="4:4">
      <c r="D84629"/>
    </row>
    <row r="84630" spans="4:4">
      <c r="D84630"/>
    </row>
    <row r="84631" spans="4:4">
      <c r="D84631"/>
    </row>
    <row r="84632" spans="4:4">
      <c r="D84632"/>
    </row>
    <row r="84633" spans="4:4">
      <c r="D84633"/>
    </row>
    <row r="84634" spans="4:4">
      <c r="D84634"/>
    </row>
    <row r="84635" spans="4:4">
      <c r="D84635"/>
    </row>
    <row r="84636" spans="4:4">
      <c r="D84636"/>
    </row>
    <row r="84637" spans="4:4">
      <c r="D84637"/>
    </row>
    <row r="84638" spans="4:4">
      <c r="D84638"/>
    </row>
    <row r="84639" spans="4:4">
      <c r="D84639"/>
    </row>
    <row r="84640" spans="4:4">
      <c r="D84640"/>
    </row>
    <row r="84641" spans="4:4">
      <c r="D84641"/>
    </row>
    <row r="84642" spans="4:4">
      <c r="D84642"/>
    </row>
    <row r="84643" spans="4:4">
      <c r="D84643"/>
    </row>
    <row r="84644" spans="4:4">
      <c r="D84644"/>
    </row>
    <row r="84645" spans="4:4">
      <c r="D84645"/>
    </row>
    <row r="84646" spans="4:4">
      <c r="D84646"/>
    </row>
    <row r="84647" spans="4:4">
      <c r="D84647"/>
    </row>
    <row r="84648" spans="4:4">
      <c r="D84648"/>
    </row>
    <row r="84649" spans="4:4">
      <c r="D84649"/>
    </row>
    <row r="84650" spans="4:4">
      <c r="D84650"/>
    </row>
    <row r="84651" spans="4:4">
      <c r="D84651"/>
    </row>
    <row r="84652" spans="4:4">
      <c r="D84652"/>
    </row>
    <row r="84653" spans="4:4">
      <c r="D84653"/>
    </row>
    <row r="84654" spans="4:4">
      <c r="D84654"/>
    </row>
    <row r="84655" spans="4:4">
      <c r="D84655"/>
    </row>
    <row r="84656" spans="4:4">
      <c r="D84656"/>
    </row>
    <row r="84657" spans="4:4">
      <c r="D84657"/>
    </row>
    <row r="84658" spans="4:4">
      <c r="D84658"/>
    </row>
    <row r="84659" spans="4:4">
      <c r="D84659"/>
    </row>
    <row r="84660" spans="4:4">
      <c r="D84660"/>
    </row>
    <row r="84661" spans="4:4">
      <c r="D84661"/>
    </row>
    <row r="84662" spans="4:4">
      <c r="D84662"/>
    </row>
    <row r="84663" spans="4:4">
      <c r="D84663"/>
    </row>
    <row r="84664" spans="4:4">
      <c r="D84664"/>
    </row>
    <row r="84665" spans="4:4">
      <c r="D84665"/>
    </row>
    <row r="84666" spans="4:4">
      <c r="D84666"/>
    </row>
    <row r="84667" spans="4:4">
      <c r="D84667"/>
    </row>
    <row r="84668" spans="4:4">
      <c r="D84668"/>
    </row>
    <row r="84669" spans="4:4">
      <c r="D84669"/>
    </row>
    <row r="84670" spans="4:4">
      <c r="D84670"/>
    </row>
    <row r="84671" spans="4:4">
      <c r="D84671"/>
    </row>
    <row r="84672" spans="4:4">
      <c r="D84672"/>
    </row>
    <row r="84673" spans="4:4">
      <c r="D84673"/>
    </row>
    <row r="84674" spans="4:4">
      <c r="D84674"/>
    </row>
    <row r="84675" spans="4:4">
      <c r="D84675"/>
    </row>
    <row r="84676" spans="4:4">
      <c r="D84676"/>
    </row>
    <row r="84677" spans="4:4">
      <c r="D84677"/>
    </row>
    <row r="84678" spans="4:4">
      <c r="D84678"/>
    </row>
    <row r="84679" spans="4:4">
      <c r="D84679"/>
    </row>
    <row r="84680" spans="4:4">
      <c r="D84680"/>
    </row>
    <row r="84681" spans="4:4">
      <c r="D84681"/>
    </row>
    <row r="84682" spans="4:4">
      <c r="D84682"/>
    </row>
    <row r="84683" spans="4:4">
      <c r="D84683"/>
    </row>
    <row r="84684" spans="4:4">
      <c r="D84684"/>
    </row>
    <row r="84685" spans="4:4">
      <c r="D84685"/>
    </row>
    <row r="84686" spans="4:4">
      <c r="D84686"/>
    </row>
    <row r="84687" spans="4:4">
      <c r="D84687"/>
    </row>
    <row r="84688" spans="4:4">
      <c r="D84688"/>
    </row>
    <row r="84689" spans="4:4">
      <c r="D84689"/>
    </row>
    <row r="84690" spans="4:4">
      <c r="D84690"/>
    </row>
    <row r="84691" spans="4:4">
      <c r="D84691"/>
    </row>
    <row r="84692" spans="4:4">
      <c r="D84692"/>
    </row>
    <row r="84693" spans="4:4">
      <c r="D84693"/>
    </row>
    <row r="84694" spans="4:4">
      <c r="D84694"/>
    </row>
    <row r="84695" spans="4:4">
      <c r="D84695"/>
    </row>
    <row r="84696" spans="4:4">
      <c r="D84696"/>
    </row>
    <row r="84697" spans="4:4">
      <c r="D84697"/>
    </row>
    <row r="84698" spans="4:4">
      <c r="D84698"/>
    </row>
    <row r="84699" spans="4:4">
      <c r="D84699"/>
    </row>
    <row r="84700" spans="4:4">
      <c r="D84700"/>
    </row>
    <row r="84701" spans="4:4">
      <c r="D84701"/>
    </row>
    <row r="84702" spans="4:4">
      <c r="D84702"/>
    </row>
    <row r="84703" spans="4:4">
      <c r="D84703"/>
    </row>
    <row r="84704" spans="4:4">
      <c r="D84704"/>
    </row>
    <row r="84705" spans="4:4">
      <c r="D84705"/>
    </row>
    <row r="84706" spans="4:4">
      <c r="D84706"/>
    </row>
    <row r="84707" spans="4:4">
      <c r="D84707"/>
    </row>
    <row r="84708" spans="4:4">
      <c r="D84708"/>
    </row>
    <row r="84709" spans="4:4">
      <c r="D84709"/>
    </row>
    <row r="84710" spans="4:4">
      <c r="D84710"/>
    </row>
    <row r="84711" spans="4:4">
      <c r="D84711"/>
    </row>
    <row r="84712" spans="4:4">
      <c r="D84712"/>
    </row>
    <row r="84713" spans="4:4">
      <c r="D84713"/>
    </row>
    <row r="84714" spans="4:4">
      <c r="D84714"/>
    </row>
    <row r="84715" spans="4:4">
      <c r="D84715"/>
    </row>
    <row r="84716" spans="4:4">
      <c r="D84716"/>
    </row>
    <row r="84717" spans="4:4">
      <c r="D84717"/>
    </row>
    <row r="84718" spans="4:4">
      <c r="D84718"/>
    </row>
    <row r="84719" spans="4:4">
      <c r="D84719"/>
    </row>
    <row r="84720" spans="4:4">
      <c r="D84720"/>
    </row>
    <row r="84721" spans="4:4">
      <c r="D84721"/>
    </row>
    <row r="84722" spans="4:4">
      <c r="D84722"/>
    </row>
    <row r="84723" spans="4:4">
      <c r="D84723"/>
    </row>
    <row r="84724" spans="4:4">
      <c r="D84724"/>
    </row>
    <row r="84725" spans="4:4">
      <c r="D84725"/>
    </row>
    <row r="84726" spans="4:4">
      <c r="D84726"/>
    </row>
    <row r="84727" spans="4:4">
      <c r="D84727"/>
    </row>
    <row r="84728" spans="4:4">
      <c r="D84728"/>
    </row>
    <row r="84729" spans="4:4">
      <c r="D84729"/>
    </row>
    <row r="84730" spans="4:4">
      <c r="D84730"/>
    </row>
    <row r="84731" spans="4:4">
      <c r="D84731"/>
    </row>
    <row r="84732" spans="4:4">
      <c r="D84732"/>
    </row>
    <row r="84733" spans="4:4">
      <c r="D84733"/>
    </row>
    <row r="84734" spans="4:4">
      <c r="D84734"/>
    </row>
    <row r="84735" spans="4:4">
      <c r="D84735"/>
    </row>
    <row r="84736" spans="4:4">
      <c r="D84736"/>
    </row>
    <row r="84737" spans="4:4">
      <c r="D84737"/>
    </row>
    <row r="84738" spans="4:4">
      <c r="D84738"/>
    </row>
    <row r="84739" spans="4:4">
      <c r="D84739"/>
    </row>
    <row r="84740" spans="4:4">
      <c r="D84740"/>
    </row>
    <row r="84741" spans="4:4">
      <c r="D84741"/>
    </row>
    <row r="84742" spans="4:4">
      <c r="D84742"/>
    </row>
    <row r="84743" spans="4:4">
      <c r="D84743"/>
    </row>
    <row r="84744" spans="4:4">
      <c r="D84744"/>
    </row>
    <row r="84745" spans="4:4">
      <c r="D84745"/>
    </row>
    <row r="84746" spans="4:4">
      <c r="D84746"/>
    </row>
    <row r="84747" spans="4:4">
      <c r="D84747"/>
    </row>
    <row r="84748" spans="4:4">
      <c r="D84748"/>
    </row>
    <row r="84749" spans="4:4">
      <c r="D84749"/>
    </row>
    <row r="84750" spans="4:4">
      <c r="D84750"/>
    </row>
    <row r="84751" spans="4:4">
      <c r="D84751"/>
    </row>
    <row r="84752" spans="4:4">
      <c r="D84752"/>
    </row>
    <row r="84753" spans="4:4">
      <c r="D84753"/>
    </row>
    <row r="84754" spans="4:4">
      <c r="D84754"/>
    </row>
    <row r="84755" spans="4:4">
      <c r="D84755"/>
    </row>
    <row r="84756" spans="4:4">
      <c r="D84756"/>
    </row>
    <row r="84757" spans="4:4">
      <c r="D84757"/>
    </row>
    <row r="84758" spans="4:4">
      <c r="D84758"/>
    </row>
    <row r="84759" spans="4:4">
      <c r="D84759"/>
    </row>
    <row r="84760" spans="4:4">
      <c r="D84760"/>
    </row>
    <row r="84761" spans="4:4">
      <c r="D84761"/>
    </row>
    <row r="84762" spans="4:4">
      <c r="D84762"/>
    </row>
    <row r="84763" spans="4:4">
      <c r="D84763"/>
    </row>
    <row r="84764" spans="4:4">
      <c r="D84764"/>
    </row>
    <row r="84765" spans="4:4">
      <c r="D84765"/>
    </row>
    <row r="84766" spans="4:4">
      <c r="D84766"/>
    </row>
    <row r="84767" spans="4:4">
      <c r="D84767"/>
    </row>
    <row r="84768" spans="4:4">
      <c r="D84768"/>
    </row>
    <row r="84769" spans="4:4">
      <c r="D84769"/>
    </row>
    <row r="84770" spans="4:4">
      <c r="D84770"/>
    </row>
    <row r="84771" spans="4:4">
      <c r="D84771"/>
    </row>
    <row r="84772" spans="4:4">
      <c r="D84772"/>
    </row>
    <row r="84773" spans="4:4">
      <c r="D84773"/>
    </row>
    <row r="84774" spans="4:4">
      <c r="D84774"/>
    </row>
    <row r="84775" spans="4:4">
      <c r="D84775"/>
    </row>
    <row r="84776" spans="4:4">
      <c r="D84776"/>
    </row>
    <row r="84777" spans="4:4">
      <c r="D84777"/>
    </row>
    <row r="84778" spans="4:4">
      <c r="D84778"/>
    </row>
    <row r="84779" spans="4:4">
      <c r="D84779"/>
    </row>
    <row r="84780" spans="4:4">
      <c r="D84780"/>
    </row>
    <row r="84781" spans="4:4">
      <c r="D84781"/>
    </row>
    <row r="84782" spans="4:4">
      <c r="D84782"/>
    </row>
    <row r="84783" spans="4:4">
      <c r="D84783"/>
    </row>
    <row r="84784" spans="4:4">
      <c r="D84784"/>
    </row>
    <row r="84785" spans="4:4">
      <c r="D84785"/>
    </row>
    <row r="84786" spans="4:4">
      <c r="D84786"/>
    </row>
    <row r="84787" spans="4:4">
      <c r="D84787"/>
    </row>
    <row r="84788" spans="4:4">
      <c r="D84788"/>
    </row>
    <row r="84789" spans="4:4">
      <c r="D84789"/>
    </row>
    <row r="84790" spans="4:4">
      <c r="D84790"/>
    </row>
    <row r="84791" spans="4:4">
      <c r="D84791"/>
    </row>
    <row r="84792" spans="4:4">
      <c r="D84792"/>
    </row>
    <row r="84793" spans="4:4">
      <c r="D84793"/>
    </row>
    <row r="84794" spans="4:4">
      <c r="D84794"/>
    </row>
    <row r="84795" spans="4:4">
      <c r="D84795"/>
    </row>
    <row r="84796" spans="4:4">
      <c r="D84796"/>
    </row>
    <row r="84797" spans="4:4">
      <c r="D84797"/>
    </row>
    <row r="84798" spans="4:4">
      <c r="D84798"/>
    </row>
    <row r="84799" spans="4:4">
      <c r="D84799"/>
    </row>
    <row r="84800" spans="4:4">
      <c r="D84800"/>
    </row>
    <row r="84801" spans="4:4">
      <c r="D84801"/>
    </row>
    <row r="84802" spans="4:4">
      <c r="D84802"/>
    </row>
    <row r="84803" spans="4:4">
      <c r="D84803"/>
    </row>
    <row r="84804" spans="4:4">
      <c r="D84804"/>
    </row>
    <row r="84805" spans="4:4">
      <c r="D84805"/>
    </row>
    <row r="84806" spans="4:4">
      <c r="D84806"/>
    </row>
    <row r="84807" spans="4:4">
      <c r="D84807"/>
    </row>
    <row r="84808" spans="4:4">
      <c r="D84808"/>
    </row>
    <row r="84809" spans="4:4">
      <c r="D84809"/>
    </row>
    <row r="84810" spans="4:4">
      <c r="D84810"/>
    </row>
    <row r="84811" spans="4:4">
      <c r="D84811"/>
    </row>
    <row r="84812" spans="4:4">
      <c r="D84812"/>
    </row>
    <row r="84813" spans="4:4">
      <c r="D84813"/>
    </row>
    <row r="84814" spans="4:4">
      <c r="D84814"/>
    </row>
    <row r="84815" spans="4:4">
      <c r="D84815"/>
    </row>
    <row r="84816" spans="4:4">
      <c r="D84816"/>
    </row>
    <row r="84817" spans="4:4">
      <c r="D84817"/>
    </row>
    <row r="84818" spans="4:4">
      <c r="D84818"/>
    </row>
    <row r="84819" spans="4:4">
      <c r="D84819"/>
    </row>
    <row r="84820" spans="4:4">
      <c r="D84820"/>
    </row>
    <row r="84821" spans="4:4">
      <c r="D84821"/>
    </row>
    <row r="84822" spans="4:4">
      <c r="D84822"/>
    </row>
    <row r="84823" spans="4:4">
      <c r="D84823"/>
    </row>
    <row r="84824" spans="4:4">
      <c r="D84824"/>
    </row>
    <row r="84825" spans="4:4">
      <c r="D84825"/>
    </row>
    <row r="84826" spans="4:4">
      <c r="D84826"/>
    </row>
    <row r="84827" spans="4:4">
      <c r="D84827"/>
    </row>
    <row r="84828" spans="4:4">
      <c r="D84828"/>
    </row>
    <row r="84829" spans="4:4">
      <c r="D84829"/>
    </row>
    <row r="84830" spans="4:4">
      <c r="D84830"/>
    </row>
    <row r="84831" spans="4:4">
      <c r="D84831"/>
    </row>
    <row r="84832" spans="4:4">
      <c r="D84832"/>
    </row>
    <row r="84833" spans="4:4">
      <c r="D84833"/>
    </row>
    <row r="84834" spans="4:4">
      <c r="D84834"/>
    </row>
    <row r="84835" spans="4:4">
      <c r="D84835"/>
    </row>
    <row r="84836" spans="4:4">
      <c r="D84836"/>
    </row>
    <row r="84837" spans="4:4">
      <c r="D84837"/>
    </row>
    <row r="84838" spans="4:4">
      <c r="D84838"/>
    </row>
    <row r="84839" spans="4:4">
      <c r="D84839"/>
    </row>
    <row r="84840" spans="4:4">
      <c r="D84840"/>
    </row>
    <row r="84841" spans="4:4">
      <c r="D84841"/>
    </row>
    <row r="84842" spans="4:4">
      <c r="D84842"/>
    </row>
    <row r="84843" spans="4:4">
      <c r="D84843"/>
    </row>
    <row r="84844" spans="4:4">
      <c r="D84844"/>
    </row>
    <row r="84845" spans="4:4">
      <c r="D84845"/>
    </row>
    <row r="84846" spans="4:4">
      <c r="D84846"/>
    </row>
    <row r="84847" spans="4:4">
      <c r="D84847"/>
    </row>
    <row r="84848" spans="4:4">
      <c r="D84848"/>
    </row>
    <row r="84849" spans="4:4">
      <c r="D84849"/>
    </row>
    <row r="84850" spans="4:4">
      <c r="D84850"/>
    </row>
    <row r="84851" spans="4:4">
      <c r="D84851"/>
    </row>
    <row r="84852" spans="4:4">
      <c r="D84852"/>
    </row>
    <row r="84853" spans="4:4">
      <c r="D84853"/>
    </row>
    <row r="84854" spans="4:4">
      <c r="D84854"/>
    </row>
    <row r="84855" spans="4:4">
      <c r="D84855"/>
    </row>
    <row r="84856" spans="4:4">
      <c r="D84856"/>
    </row>
    <row r="84857" spans="4:4">
      <c r="D84857"/>
    </row>
    <row r="84858" spans="4:4">
      <c r="D84858"/>
    </row>
    <row r="84859" spans="4:4">
      <c r="D84859"/>
    </row>
    <row r="84860" spans="4:4">
      <c r="D84860"/>
    </row>
    <row r="84861" spans="4:4">
      <c r="D84861"/>
    </row>
    <row r="84862" spans="4:4">
      <c r="D84862"/>
    </row>
    <row r="84863" spans="4:4">
      <c r="D84863"/>
    </row>
    <row r="84864" spans="4:4">
      <c r="D84864"/>
    </row>
    <row r="84865" spans="4:4">
      <c r="D84865"/>
    </row>
    <row r="84866" spans="4:4">
      <c r="D84866"/>
    </row>
    <row r="84867" spans="4:4">
      <c r="D84867"/>
    </row>
    <row r="84868" spans="4:4">
      <c r="D84868"/>
    </row>
    <row r="84869" spans="4:4">
      <c r="D84869"/>
    </row>
    <row r="84870" spans="4:4">
      <c r="D84870"/>
    </row>
    <row r="84871" spans="4:4">
      <c r="D84871"/>
    </row>
    <row r="84872" spans="4:4">
      <c r="D84872"/>
    </row>
    <row r="84873" spans="4:4">
      <c r="D84873"/>
    </row>
    <row r="84874" spans="4:4">
      <c r="D84874"/>
    </row>
    <row r="84875" spans="4:4">
      <c r="D84875"/>
    </row>
    <row r="84876" spans="4:4">
      <c r="D84876"/>
    </row>
    <row r="84877" spans="4:4">
      <c r="D84877"/>
    </row>
    <row r="84878" spans="4:4">
      <c r="D84878"/>
    </row>
    <row r="84879" spans="4:4">
      <c r="D84879"/>
    </row>
    <row r="84880" spans="4:4">
      <c r="D84880"/>
    </row>
    <row r="84881" spans="4:4">
      <c r="D84881"/>
    </row>
    <row r="84882" spans="4:4">
      <c r="D84882"/>
    </row>
    <row r="84883" spans="4:4">
      <c r="D84883"/>
    </row>
    <row r="84884" spans="4:4">
      <c r="D84884"/>
    </row>
    <row r="84885" spans="4:4">
      <c r="D84885"/>
    </row>
    <row r="84886" spans="4:4">
      <c r="D84886"/>
    </row>
    <row r="84887" spans="4:4">
      <c r="D84887"/>
    </row>
    <row r="84888" spans="4:4">
      <c r="D84888"/>
    </row>
    <row r="84889" spans="4:4">
      <c r="D84889"/>
    </row>
    <row r="84890" spans="4:4">
      <c r="D84890"/>
    </row>
    <row r="84891" spans="4:4">
      <c r="D84891"/>
    </row>
    <row r="84892" spans="4:4">
      <c r="D84892"/>
    </row>
    <row r="84893" spans="4:4">
      <c r="D84893"/>
    </row>
    <row r="84894" spans="4:4">
      <c r="D84894"/>
    </row>
    <row r="84895" spans="4:4">
      <c r="D84895"/>
    </row>
    <row r="84896" spans="4:4">
      <c r="D84896"/>
    </row>
    <row r="84897" spans="4:4">
      <c r="D84897"/>
    </row>
    <row r="84898" spans="4:4">
      <c r="D84898"/>
    </row>
    <row r="84899" spans="4:4">
      <c r="D84899"/>
    </row>
    <row r="84900" spans="4:4">
      <c r="D84900"/>
    </row>
    <row r="84901" spans="4:4">
      <c r="D84901"/>
    </row>
    <row r="84902" spans="4:4">
      <c r="D84902"/>
    </row>
    <row r="84903" spans="4:4">
      <c r="D84903"/>
    </row>
    <row r="84904" spans="4:4">
      <c r="D84904"/>
    </row>
    <row r="84905" spans="4:4">
      <c r="D84905"/>
    </row>
    <row r="84906" spans="4:4">
      <c r="D84906"/>
    </row>
    <row r="84907" spans="4:4">
      <c r="D84907"/>
    </row>
    <row r="84908" spans="4:4">
      <c r="D84908"/>
    </row>
    <row r="84909" spans="4:4">
      <c r="D84909"/>
    </row>
    <row r="84910" spans="4:4">
      <c r="D84910"/>
    </row>
    <row r="84911" spans="4:4">
      <c r="D84911"/>
    </row>
    <row r="84912" spans="4:4">
      <c r="D84912"/>
    </row>
    <row r="84913" spans="4:4">
      <c r="D84913"/>
    </row>
    <row r="84914" spans="4:4">
      <c r="D84914"/>
    </row>
    <row r="84915" spans="4:4">
      <c r="D84915"/>
    </row>
    <row r="84916" spans="4:4">
      <c r="D84916"/>
    </row>
    <row r="84917" spans="4:4">
      <c r="D84917"/>
    </row>
    <row r="84918" spans="4:4">
      <c r="D84918"/>
    </row>
    <row r="84919" spans="4:4">
      <c r="D84919"/>
    </row>
    <row r="84920" spans="4:4">
      <c r="D84920"/>
    </row>
    <row r="84921" spans="4:4">
      <c r="D84921"/>
    </row>
    <row r="84922" spans="4:4">
      <c r="D84922"/>
    </row>
    <row r="84923" spans="4:4">
      <c r="D84923"/>
    </row>
    <row r="84924" spans="4:4">
      <c r="D84924"/>
    </row>
    <row r="84925" spans="4:4">
      <c r="D84925"/>
    </row>
    <row r="84926" spans="4:4">
      <c r="D84926"/>
    </row>
    <row r="84927" spans="4:4">
      <c r="D84927"/>
    </row>
    <row r="84928" spans="4:4">
      <c r="D84928"/>
    </row>
    <row r="84929" spans="4:4">
      <c r="D84929"/>
    </row>
    <row r="84930" spans="4:4">
      <c r="D84930"/>
    </row>
    <row r="84931" spans="4:4">
      <c r="D84931"/>
    </row>
    <row r="84932" spans="4:4">
      <c r="D84932"/>
    </row>
    <row r="84933" spans="4:4">
      <c r="D84933"/>
    </row>
    <row r="84934" spans="4:4">
      <c r="D84934"/>
    </row>
    <row r="84935" spans="4:4">
      <c r="D84935"/>
    </row>
    <row r="84936" spans="4:4">
      <c r="D84936"/>
    </row>
    <row r="84937" spans="4:4">
      <c r="D84937"/>
    </row>
    <row r="84938" spans="4:4">
      <c r="D84938"/>
    </row>
    <row r="84939" spans="4:4">
      <c r="D84939"/>
    </row>
    <row r="84940" spans="4:4">
      <c r="D84940"/>
    </row>
    <row r="84941" spans="4:4">
      <c r="D84941"/>
    </row>
    <row r="84942" spans="4:4">
      <c r="D84942"/>
    </row>
    <row r="84943" spans="4:4">
      <c r="D84943"/>
    </row>
    <row r="84944" spans="4:4">
      <c r="D84944"/>
    </row>
    <row r="84945" spans="4:4">
      <c r="D84945"/>
    </row>
    <row r="84946" spans="4:4">
      <c r="D84946"/>
    </row>
    <row r="84947" spans="4:4">
      <c r="D84947"/>
    </row>
    <row r="84948" spans="4:4">
      <c r="D84948"/>
    </row>
    <row r="84949" spans="4:4">
      <c r="D84949"/>
    </row>
    <row r="84950" spans="4:4">
      <c r="D84950"/>
    </row>
    <row r="84951" spans="4:4">
      <c r="D84951"/>
    </row>
    <row r="84952" spans="4:4">
      <c r="D84952"/>
    </row>
    <row r="84953" spans="4:4">
      <c r="D84953"/>
    </row>
    <row r="84954" spans="4:4">
      <c r="D84954"/>
    </row>
    <row r="84955" spans="4:4">
      <c r="D84955"/>
    </row>
    <row r="84956" spans="4:4">
      <c r="D84956"/>
    </row>
    <row r="84957" spans="4:4">
      <c r="D84957"/>
    </row>
    <row r="84958" spans="4:4">
      <c r="D84958"/>
    </row>
    <row r="84959" spans="4:4">
      <c r="D84959"/>
    </row>
    <row r="84960" spans="4:4">
      <c r="D84960"/>
    </row>
    <row r="84961" spans="4:4">
      <c r="D84961"/>
    </row>
    <row r="84962" spans="4:4">
      <c r="D84962"/>
    </row>
    <row r="84963" spans="4:4">
      <c r="D84963"/>
    </row>
    <row r="84964" spans="4:4">
      <c r="D84964"/>
    </row>
    <row r="84965" spans="4:4">
      <c r="D84965"/>
    </row>
    <row r="84966" spans="4:4">
      <c r="D84966"/>
    </row>
    <row r="84967" spans="4:4">
      <c r="D84967"/>
    </row>
    <row r="84968" spans="4:4">
      <c r="D84968"/>
    </row>
    <row r="84969" spans="4:4">
      <c r="D84969"/>
    </row>
    <row r="84970" spans="4:4">
      <c r="D84970"/>
    </row>
    <row r="84971" spans="4:4">
      <c r="D84971"/>
    </row>
    <row r="84972" spans="4:4">
      <c r="D84972"/>
    </row>
    <row r="84973" spans="4:4">
      <c r="D84973"/>
    </row>
    <row r="84974" spans="4:4">
      <c r="D84974"/>
    </row>
    <row r="84975" spans="4:4">
      <c r="D84975"/>
    </row>
    <row r="84976" spans="4:4">
      <c r="D84976"/>
    </row>
    <row r="84977" spans="4:4">
      <c r="D84977"/>
    </row>
    <row r="84978" spans="4:4">
      <c r="D84978"/>
    </row>
    <row r="84979" spans="4:4">
      <c r="D84979"/>
    </row>
    <row r="84980" spans="4:4">
      <c r="D84980"/>
    </row>
    <row r="84981" spans="4:4">
      <c r="D84981"/>
    </row>
    <row r="84982" spans="4:4">
      <c r="D84982"/>
    </row>
    <row r="84983" spans="4:4">
      <c r="D84983"/>
    </row>
    <row r="84984" spans="4:4">
      <c r="D84984"/>
    </row>
    <row r="84985" spans="4:4">
      <c r="D84985"/>
    </row>
    <row r="84986" spans="4:4">
      <c r="D84986"/>
    </row>
    <row r="84987" spans="4:4">
      <c r="D84987"/>
    </row>
    <row r="84988" spans="4:4">
      <c r="D84988"/>
    </row>
    <row r="84989" spans="4:4">
      <c r="D84989"/>
    </row>
    <row r="84990" spans="4:4">
      <c r="D84990"/>
    </row>
    <row r="84991" spans="4:4">
      <c r="D84991"/>
    </row>
    <row r="84992" spans="4:4">
      <c r="D84992"/>
    </row>
    <row r="84993" spans="4:4">
      <c r="D84993"/>
    </row>
    <row r="84994" spans="4:4">
      <c r="D84994"/>
    </row>
    <row r="84995" spans="4:4">
      <c r="D84995"/>
    </row>
    <row r="84996" spans="4:4">
      <c r="D84996"/>
    </row>
    <row r="84997" spans="4:4">
      <c r="D84997"/>
    </row>
    <row r="84998" spans="4:4">
      <c r="D84998"/>
    </row>
    <row r="84999" spans="4:4">
      <c r="D84999"/>
    </row>
    <row r="85000" spans="4:4">
      <c r="D85000"/>
    </row>
    <row r="85001" spans="4:4">
      <c r="D85001"/>
    </row>
    <row r="85002" spans="4:4">
      <c r="D85002"/>
    </row>
    <row r="85003" spans="4:4">
      <c r="D85003"/>
    </row>
    <row r="85004" spans="4:4">
      <c r="D85004"/>
    </row>
    <row r="85005" spans="4:4">
      <c r="D85005"/>
    </row>
    <row r="85006" spans="4:4">
      <c r="D85006"/>
    </row>
    <row r="85007" spans="4:4">
      <c r="D85007"/>
    </row>
    <row r="85008" spans="4:4">
      <c r="D85008"/>
    </row>
    <row r="85009" spans="4:4">
      <c r="D85009"/>
    </row>
    <row r="85010" spans="4:4">
      <c r="D85010"/>
    </row>
    <row r="85011" spans="4:4">
      <c r="D85011"/>
    </row>
    <row r="85012" spans="4:4">
      <c r="D85012"/>
    </row>
    <row r="85013" spans="4:4">
      <c r="D85013"/>
    </row>
    <row r="85014" spans="4:4">
      <c r="D85014"/>
    </row>
    <row r="85015" spans="4:4">
      <c r="D85015"/>
    </row>
    <row r="85016" spans="4:4">
      <c r="D85016"/>
    </row>
    <row r="85017" spans="4:4">
      <c r="D85017"/>
    </row>
    <row r="85018" spans="4:4">
      <c r="D85018"/>
    </row>
    <row r="85019" spans="4:4">
      <c r="D85019"/>
    </row>
    <row r="85020" spans="4:4">
      <c r="D85020"/>
    </row>
    <row r="85021" spans="4:4">
      <c r="D85021"/>
    </row>
    <row r="85022" spans="4:4">
      <c r="D85022"/>
    </row>
    <row r="85023" spans="4:4">
      <c r="D85023"/>
    </row>
    <row r="85024" spans="4:4">
      <c r="D85024"/>
    </row>
    <row r="85025" spans="4:4">
      <c r="D85025"/>
    </row>
    <row r="85026" spans="4:4">
      <c r="D85026"/>
    </row>
    <row r="85027" spans="4:4">
      <c r="D85027"/>
    </row>
    <row r="85028" spans="4:4">
      <c r="D85028"/>
    </row>
    <row r="85029" spans="4:4">
      <c r="D85029"/>
    </row>
    <row r="85030" spans="4:4">
      <c r="D85030"/>
    </row>
    <row r="85031" spans="4:4">
      <c r="D85031"/>
    </row>
    <row r="85032" spans="4:4">
      <c r="D85032"/>
    </row>
    <row r="85033" spans="4:4">
      <c r="D85033"/>
    </row>
    <row r="85034" spans="4:4">
      <c r="D85034"/>
    </row>
    <row r="85035" spans="4:4">
      <c r="D85035"/>
    </row>
    <row r="85036" spans="4:4">
      <c r="D85036"/>
    </row>
    <row r="85037" spans="4:4">
      <c r="D85037"/>
    </row>
    <row r="85038" spans="4:4">
      <c r="D85038"/>
    </row>
    <row r="85039" spans="4:4">
      <c r="D85039"/>
    </row>
    <row r="85040" spans="4:4">
      <c r="D85040"/>
    </row>
    <row r="85041" spans="4:4">
      <c r="D85041"/>
    </row>
    <row r="85042" spans="4:4">
      <c r="D85042"/>
    </row>
    <row r="85043" spans="4:4">
      <c r="D85043"/>
    </row>
    <row r="85044" spans="4:4">
      <c r="D85044"/>
    </row>
    <row r="85045" spans="4:4">
      <c r="D85045"/>
    </row>
    <row r="85046" spans="4:4">
      <c r="D85046"/>
    </row>
    <row r="85047" spans="4:4">
      <c r="D85047"/>
    </row>
    <row r="85048" spans="4:4">
      <c r="D85048"/>
    </row>
    <row r="85049" spans="4:4">
      <c r="D85049"/>
    </row>
    <row r="85050" spans="4:4">
      <c r="D85050"/>
    </row>
    <row r="85051" spans="4:4">
      <c r="D85051"/>
    </row>
    <row r="85052" spans="4:4">
      <c r="D85052"/>
    </row>
    <row r="85053" spans="4:4">
      <c r="D85053"/>
    </row>
    <row r="85054" spans="4:4">
      <c r="D85054"/>
    </row>
    <row r="85055" spans="4:4">
      <c r="D85055"/>
    </row>
    <row r="85056" spans="4:4">
      <c r="D85056"/>
    </row>
    <row r="85057" spans="4:4">
      <c r="D85057"/>
    </row>
    <row r="85058" spans="4:4">
      <c r="D85058"/>
    </row>
    <row r="85059" spans="4:4">
      <c r="D85059"/>
    </row>
    <row r="85060" spans="4:4">
      <c r="D85060"/>
    </row>
    <row r="85061" spans="4:4">
      <c r="D85061"/>
    </row>
    <row r="85062" spans="4:4">
      <c r="D85062"/>
    </row>
    <row r="85063" spans="4:4">
      <c r="D85063"/>
    </row>
    <row r="85064" spans="4:4">
      <c r="D85064"/>
    </row>
    <row r="85065" spans="4:4">
      <c r="D85065"/>
    </row>
    <row r="85066" spans="4:4">
      <c r="D85066"/>
    </row>
    <row r="85067" spans="4:4">
      <c r="D85067"/>
    </row>
    <row r="85068" spans="4:4">
      <c r="D85068"/>
    </row>
    <row r="85069" spans="4:4">
      <c r="D85069"/>
    </row>
    <row r="85070" spans="4:4">
      <c r="D85070"/>
    </row>
    <row r="85071" spans="4:4">
      <c r="D85071"/>
    </row>
    <row r="85072" spans="4:4">
      <c r="D85072"/>
    </row>
    <row r="85073" spans="4:4">
      <c r="D85073"/>
    </row>
    <row r="85074" spans="4:4">
      <c r="D85074"/>
    </row>
    <row r="85075" spans="4:4">
      <c r="D85075"/>
    </row>
    <row r="85076" spans="4:4">
      <c r="D85076"/>
    </row>
    <row r="85077" spans="4:4">
      <c r="D85077"/>
    </row>
    <row r="85078" spans="4:4">
      <c r="D85078"/>
    </row>
    <row r="85079" spans="4:4">
      <c r="D85079"/>
    </row>
    <row r="85080" spans="4:4">
      <c r="D85080"/>
    </row>
    <row r="85081" spans="4:4">
      <c r="D85081"/>
    </row>
    <row r="85082" spans="4:4">
      <c r="D85082"/>
    </row>
    <row r="85083" spans="4:4">
      <c r="D85083"/>
    </row>
    <row r="85084" spans="4:4">
      <c r="D85084"/>
    </row>
    <row r="85085" spans="4:4">
      <c r="D85085"/>
    </row>
    <row r="85086" spans="4:4">
      <c r="D85086"/>
    </row>
    <row r="85087" spans="4:4">
      <c r="D85087"/>
    </row>
    <row r="85088" spans="4:4">
      <c r="D85088"/>
    </row>
    <row r="85089" spans="4:4">
      <c r="D85089"/>
    </row>
    <row r="85090" spans="4:4">
      <c r="D85090"/>
    </row>
    <row r="85091" spans="4:4">
      <c r="D85091"/>
    </row>
    <row r="85092" spans="4:4">
      <c r="D85092"/>
    </row>
    <row r="85093" spans="4:4">
      <c r="D85093"/>
    </row>
    <row r="85094" spans="4:4">
      <c r="D85094"/>
    </row>
    <row r="85095" spans="4:4">
      <c r="D85095"/>
    </row>
    <row r="85096" spans="4:4">
      <c r="D85096"/>
    </row>
    <row r="85097" spans="4:4">
      <c r="D85097"/>
    </row>
    <row r="85098" spans="4:4">
      <c r="D85098"/>
    </row>
    <row r="85099" spans="4:4">
      <c r="D85099"/>
    </row>
    <row r="85100" spans="4:4">
      <c r="D85100"/>
    </row>
    <row r="85101" spans="4:4">
      <c r="D85101"/>
    </row>
    <row r="85102" spans="4:4">
      <c r="D85102"/>
    </row>
    <row r="85103" spans="4:4">
      <c r="D85103"/>
    </row>
    <row r="85104" spans="4:4">
      <c r="D85104"/>
    </row>
    <row r="85105" spans="4:4">
      <c r="D85105"/>
    </row>
    <row r="85106" spans="4:4">
      <c r="D85106"/>
    </row>
    <row r="85107" spans="4:4">
      <c r="D85107"/>
    </row>
    <row r="85108" spans="4:4">
      <c r="D85108"/>
    </row>
    <row r="85109" spans="4:4">
      <c r="D85109"/>
    </row>
    <row r="85110" spans="4:4">
      <c r="D85110"/>
    </row>
    <row r="85111" spans="4:4">
      <c r="D85111"/>
    </row>
    <row r="85112" spans="4:4">
      <c r="D85112"/>
    </row>
    <row r="85113" spans="4:4">
      <c r="D85113"/>
    </row>
    <row r="85114" spans="4:4">
      <c r="D85114"/>
    </row>
    <row r="85115" spans="4:4">
      <c r="D85115"/>
    </row>
    <row r="85116" spans="4:4">
      <c r="D85116"/>
    </row>
    <row r="85117" spans="4:4">
      <c r="D85117"/>
    </row>
    <row r="85118" spans="4:4">
      <c r="D85118"/>
    </row>
    <row r="85119" spans="4:4">
      <c r="D85119"/>
    </row>
    <row r="85120" spans="4:4">
      <c r="D85120"/>
    </row>
    <row r="85121" spans="4:4">
      <c r="D85121"/>
    </row>
    <row r="85122" spans="4:4">
      <c r="D85122"/>
    </row>
    <row r="85123" spans="4:4">
      <c r="D85123"/>
    </row>
    <row r="85124" spans="4:4">
      <c r="D85124"/>
    </row>
    <row r="85125" spans="4:4">
      <c r="D85125"/>
    </row>
    <row r="85126" spans="4:4">
      <c r="D85126"/>
    </row>
    <row r="85127" spans="4:4">
      <c r="D85127"/>
    </row>
    <row r="85128" spans="4:4">
      <c r="D85128"/>
    </row>
    <row r="85129" spans="4:4">
      <c r="D85129"/>
    </row>
    <row r="85130" spans="4:4">
      <c r="D85130"/>
    </row>
    <row r="85131" spans="4:4">
      <c r="D85131"/>
    </row>
    <row r="85132" spans="4:4">
      <c r="D85132"/>
    </row>
    <row r="85133" spans="4:4">
      <c r="D85133"/>
    </row>
    <row r="85134" spans="4:4">
      <c r="D85134"/>
    </row>
    <row r="85135" spans="4:4">
      <c r="D85135"/>
    </row>
    <row r="85136" spans="4:4">
      <c r="D85136"/>
    </row>
    <row r="85137" spans="4:4">
      <c r="D85137"/>
    </row>
    <row r="85138" spans="4:4">
      <c r="D85138"/>
    </row>
    <row r="85139" spans="4:4">
      <c r="D85139"/>
    </row>
    <row r="85140" spans="4:4">
      <c r="D85140"/>
    </row>
    <row r="85141" spans="4:4">
      <c r="D85141"/>
    </row>
    <row r="85142" spans="4:4">
      <c r="D85142"/>
    </row>
    <row r="85143" spans="4:4">
      <c r="D85143"/>
    </row>
    <row r="85144" spans="4:4">
      <c r="D85144"/>
    </row>
    <row r="85145" spans="4:4">
      <c r="D85145"/>
    </row>
    <row r="85146" spans="4:4">
      <c r="D85146"/>
    </row>
    <row r="85147" spans="4:4">
      <c r="D85147"/>
    </row>
    <row r="85148" spans="4:4">
      <c r="D85148"/>
    </row>
    <row r="85149" spans="4:4">
      <c r="D85149"/>
    </row>
    <row r="85150" spans="4:4">
      <c r="D85150"/>
    </row>
    <row r="85151" spans="4:4">
      <c r="D85151"/>
    </row>
    <row r="85152" spans="4:4">
      <c r="D85152"/>
    </row>
    <row r="85153" spans="4:4">
      <c r="D85153"/>
    </row>
    <row r="85154" spans="4:4">
      <c r="D85154"/>
    </row>
    <row r="85155" spans="4:4">
      <c r="D85155"/>
    </row>
    <row r="85156" spans="4:4">
      <c r="D85156"/>
    </row>
    <row r="85157" spans="4:4">
      <c r="D85157"/>
    </row>
    <row r="85158" spans="4:4">
      <c r="D85158"/>
    </row>
    <row r="85159" spans="4:4">
      <c r="D85159"/>
    </row>
    <row r="85160" spans="4:4">
      <c r="D85160"/>
    </row>
    <row r="85161" spans="4:4">
      <c r="D85161"/>
    </row>
    <row r="85162" spans="4:4">
      <c r="D85162"/>
    </row>
    <row r="85163" spans="4:4">
      <c r="D85163"/>
    </row>
    <row r="85164" spans="4:4">
      <c r="D85164"/>
    </row>
    <row r="85165" spans="4:4">
      <c r="D85165"/>
    </row>
    <row r="85166" spans="4:4">
      <c r="D85166"/>
    </row>
    <row r="85167" spans="4:4">
      <c r="D85167"/>
    </row>
    <row r="85168" spans="4:4">
      <c r="D85168"/>
    </row>
    <row r="85169" spans="4:4">
      <c r="D85169"/>
    </row>
    <row r="85170" spans="4:4">
      <c r="D85170"/>
    </row>
    <row r="85171" spans="4:4">
      <c r="D85171"/>
    </row>
    <row r="85172" spans="4:4">
      <c r="D85172"/>
    </row>
    <row r="85173" spans="4:4">
      <c r="D85173"/>
    </row>
    <row r="85174" spans="4:4">
      <c r="D85174"/>
    </row>
    <row r="85175" spans="4:4">
      <c r="D85175"/>
    </row>
    <row r="85176" spans="4:4">
      <c r="D85176"/>
    </row>
    <row r="85177" spans="4:4">
      <c r="D85177"/>
    </row>
    <row r="85178" spans="4:4">
      <c r="D85178"/>
    </row>
    <row r="85179" spans="4:4">
      <c r="D85179"/>
    </row>
    <row r="85180" spans="4:4">
      <c r="D85180"/>
    </row>
    <row r="85181" spans="4:4">
      <c r="D85181"/>
    </row>
    <row r="85182" spans="4:4">
      <c r="D85182"/>
    </row>
    <row r="85183" spans="4:4">
      <c r="D85183"/>
    </row>
    <row r="85184" spans="4:4">
      <c r="D85184"/>
    </row>
    <row r="85185" spans="4:4">
      <c r="D85185"/>
    </row>
    <row r="85186" spans="4:4">
      <c r="D85186"/>
    </row>
    <row r="85187" spans="4:4">
      <c r="D85187"/>
    </row>
    <row r="85188" spans="4:4">
      <c r="D85188"/>
    </row>
    <row r="85189" spans="4:4">
      <c r="D85189"/>
    </row>
    <row r="85190" spans="4:4">
      <c r="D85190"/>
    </row>
    <row r="85191" spans="4:4">
      <c r="D85191"/>
    </row>
    <row r="85192" spans="4:4">
      <c r="D85192"/>
    </row>
    <row r="85193" spans="4:4">
      <c r="D85193"/>
    </row>
    <row r="85194" spans="4:4">
      <c r="D85194"/>
    </row>
    <row r="85195" spans="4:4">
      <c r="D85195"/>
    </row>
    <row r="85196" spans="4:4">
      <c r="D85196"/>
    </row>
    <row r="85197" spans="4:4">
      <c r="D85197"/>
    </row>
    <row r="85198" spans="4:4">
      <c r="D85198"/>
    </row>
    <row r="85199" spans="4:4">
      <c r="D85199"/>
    </row>
    <row r="85200" spans="4:4">
      <c r="D85200"/>
    </row>
    <row r="85201" spans="4:4">
      <c r="D85201"/>
    </row>
    <row r="85202" spans="4:4">
      <c r="D85202"/>
    </row>
    <row r="85203" spans="4:4">
      <c r="D85203"/>
    </row>
    <row r="85204" spans="4:4">
      <c r="D85204"/>
    </row>
    <row r="85205" spans="4:4">
      <c r="D85205"/>
    </row>
    <row r="85206" spans="4:4">
      <c r="D85206"/>
    </row>
    <row r="85207" spans="4:4">
      <c r="D85207"/>
    </row>
    <row r="85208" spans="4:4">
      <c r="D85208"/>
    </row>
    <row r="85209" spans="4:4">
      <c r="D85209"/>
    </row>
    <row r="85210" spans="4:4">
      <c r="D85210"/>
    </row>
    <row r="85211" spans="4:4">
      <c r="D85211"/>
    </row>
    <row r="85212" spans="4:4">
      <c r="D85212"/>
    </row>
    <row r="85213" spans="4:4">
      <c r="D85213"/>
    </row>
    <row r="85214" spans="4:4">
      <c r="D85214"/>
    </row>
    <row r="85215" spans="4:4">
      <c r="D85215"/>
    </row>
    <row r="85216" spans="4:4">
      <c r="D85216"/>
    </row>
    <row r="85217" spans="4:4">
      <c r="D85217"/>
    </row>
    <row r="85218" spans="4:4">
      <c r="D85218"/>
    </row>
    <row r="85219" spans="4:4">
      <c r="D85219"/>
    </row>
    <row r="85220" spans="4:4">
      <c r="D85220"/>
    </row>
    <row r="85221" spans="4:4">
      <c r="D85221"/>
    </row>
    <row r="85222" spans="4:4">
      <c r="D85222"/>
    </row>
    <row r="85223" spans="4:4">
      <c r="D85223"/>
    </row>
    <row r="85224" spans="4:4">
      <c r="D85224"/>
    </row>
    <row r="85225" spans="4:4">
      <c r="D85225"/>
    </row>
    <row r="85226" spans="4:4">
      <c r="D85226"/>
    </row>
    <row r="85227" spans="4:4">
      <c r="D85227"/>
    </row>
    <row r="85228" spans="4:4">
      <c r="D85228"/>
    </row>
    <row r="85229" spans="4:4">
      <c r="D85229"/>
    </row>
    <row r="85230" spans="4:4">
      <c r="D85230"/>
    </row>
    <row r="85231" spans="4:4">
      <c r="D85231"/>
    </row>
    <row r="85232" spans="4:4">
      <c r="D85232"/>
    </row>
    <row r="85233" spans="4:4">
      <c r="D85233"/>
    </row>
    <row r="85234" spans="4:4">
      <c r="D85234"/>
    </row>
    <row r="85235" spans="4:4">
      <c r="D85235"/>
    </row>
    <row r="85236" spans="4:4">
      <c r="D85236"/>
    </row>
    <row r="85237" spans="4:4">
      <c r="D85237"/>
    </row>
    <row r="85238" spans="4:4">
      <c r="D85238"/>
    </row>
    <row r="85239" spans="4:4">
      <c r="D85239"/>
    </row>
    <row r="85240" spans="4:4">
      <c r="D85240"/>
    </row>
    <row r="85241" spans="4:4">
      <c r="D85241"/>
    </row>
    <row r="85242" spans="4:4">
      <c r="D85242"/>
    </row>
    <row r="85243" spans="4:4">
      <c r="D85243"/>
    </row>
    <row r="85244" spans="4:4">
      <c r="D85244"/>
    </row>
    <row r="85245" spans="4:4">
      <c r="D85245"/>
    </row>
    <row r="85246" spans="4:4">
      <c r="D85246"/>
    </row>
    <row r="85247" spans="4:4">
      <c r="D85247"/>
    </row>
    <row r="85248" spans="4:4">
      <c r="D85248"/>
    </row>
    <row r="85249" spans="4:4">
      <c r="D85249"/>
    </row>
    <row r="85250" spans="4:4">
      <c r="D85250"/>
    </row>
    <row r="85251" spans="4:4">
      <c r="D85251"/>
    </row>
    <row r="85252" spans="4:4">
      <c r="D85252"/>
    </row>
    <row r="85253" spans="4:4">
      <c r="D85253"/>
    </row>
    <row r="85254" spans="4:4">
      <c r="D85254"/>
    </row>
    <row r="85255" spans="4:4">
      <c r="D85255"/>
    </row>
    <row r="85256" spans="4:4">
      <c r="D85256"/>
    </row>
    <row r="85257" spans="4:4">
      <c r="D85257"/>
    </row>
    <row r="85258" spans="4:4">
      <c r="D85258"/>
    </row>
    <row r="85259" spans="4:4">
      <c r="D85259"/>
    </row>
    <row r="85260" spans="4:4">
      <c r="D85260"/>
    </row>
    <row r="85261" spans="4:4">
      <c r="D85261"/>
    </row>
    <row r="85262" spans="4:4">
      <c r="D85262"/>
    </row>
    <row r="85263" spans="4:4">
      <c r="D85263"/>
    </row>
    <row r="85264" spans="4:4">
      <c r="D85264"/>
    </row>
    <row r="85265" spans="4:4">
      <c r="D85265"/>
    </row>
    <row r="85266" spans="4:4">
      <c r="D85266"/>
    </row>
    <row r="85267" spans="4:4">
      <c r="D85267"/>
    </row>
    <row r="85268" spans="4:4">
      <c r="D85268"/>
    </row>
    <row r="85269" spans="4:4">
      <c r="D85269"/>
    </row>
    <row r="85270" spans="4:4">
      <c r="D85270"/>
    </row>
    <row r="85271" spans="4:4">
      <c r="D85271"/>
    </row>
    <row r="85272" spans="4:4">
      <c r="D85272"/>
    </row>
    <row r="85273" spans="4:4">
      <c r="D85273"/>
    </row>
    <row r="85274" spans="4:4">
      <c r="D85274"/>
    </row>
    <row r="85275" spans="4:4">
      <c r="D85275"/>
    </row>
    <row r="85276" spans="4:4">
      <c r="D85276"/>
    </row>
    <row r="85277" spans="4:4">
      <c r="D85277"/>
    </row>
    <row r="85278" spans="4:4">
      <c r="D85278"/>
    </row>
    <row r="85279" spans="4:4">
      <c r="D85279"/>
    </row>
    <row r="85280" spans="4:4">
      <c r="D85280"/>
    </row>
    <row r="85281" spans="4:4">
      <c r="D85281"/>
    </row>
    <row r="85282" spans="4:4">
      <c r="D85282"/>
    </row>
    <row r="85283" spans="4:4">
      <c r="D85283"/>
    </row>
    <row r="85284" spans="4:4">
      <c r="D85284"/>
    </row>
    <row r="85285" spans="4:4">
      <c r="D85285"/>
    </row>
    <row r="85286" spans="4:4">
      <c r="D85286"/>
    </row>
    <row r="85287" spans="4:4">
      <c r="D85287"/>
    </row>
    <row r="85288" spans="4:4">
      <c r="D85288"/>
    </row>
    <row r="85289" spans="4:4">
      <c r="D85289"/>
    </row>
    <row r="85290" spans="4:4">
      <c r="D85290"/>
    </row>
    <row r="85291" spans="4:4">
      <c r="D85291"/>
    </row>
    <row r="85292" spans="4:4">
      <c r="D85292"/>
    </row>
    <row r="85293" spans="4:4">
      <c r="D85293"/>
    </row>
    <row r="85294" spans="4:4">
      <c r="D85294"/>
    </row>
    <row r="85295" spans="4:4">
      <c r="D85295"/>
    </row>
    <row r="85296" spans="4:4">
      <c r="D85296"/>
    </row>
    <row r="85297" spans="4:4">
      <c r="D85297"/>
    </row>
    <row r="85298" spans="4:4">
      <c r="D85298"/>
    </row>
    <row r="85299" spans="4:4">
      <c r="D85299"/>
    </row>
    <row r="85300" spans="4:4">
      <c r="D85300"/>
    </row>
    <row r="85301" spans="4:4">
      <c r="D85301"/>
    </row>
    <row r="85302" spans="4:4">
      <c r="D85302"/>
    </row>
    <row r="85303" spans="4:4">
      <c r="D85303"/>
    </row>
    <row r="85304" spans="4:4">
      <c r="D85304"/>
    </row>
    <row r="85305" spans="4:4">
      <c r="D85305"/>
    </row>
    <row r="85306" spans="4:4">
      <c r="D85306"/>
    </row>
    <row r="85307" spans="4:4">
      <c r="D85307"/>
    </row>
    <row r="85308" spans="4:4">
      <c r="D85308"/>
    </row>
    <row r="85309" spans="4:4">
      <c r="D85309"/>
    </row>
    <row r="85310" spans="4:4">
      <c r="D85310"/>
    </row>
    <row r="85311" spans="4:4">
      <c r="D85311"/>
    </row>
    <row r="85312" spans="4:4">
      <c r="D85312"/>
    </row>
    <row r="85313" spans="4:4">
      <c r="D85313"/>
    </row>
    <row r="85314" spans="4:4">
      <c r="D85314"/>
    </row>
    <row r="85315" spans="4:4">
      <c r="D85315"/>
    </row>
    <row r="85316" spans="4:4">
      <c r="D85316"/>
    </row>
    <row r="85317" spans="4:4">
      <c r="D85317"/>
    </row>
    <row r="85318" spans="4:4">
      <c r="D85318"/>
    </row>
    <row r="85319" spans="4:4">
      <c r="D85319"/>
    </row>
    <row r="85320" spans="4:4">
      <c r="D85320"/>
    </row>
    <row r="85321" spans="4:4">
      <c r="D85321"/>
    </row>
    <row r="85322" spans="4:4">
      <c r="D85322"/>
    </row>
    <row r="85323" spans="4:4">
      <c r="D85323"/>
    </row>
    <row r="85324" spans="4:4">
      <c r="D85324"/>
    </row>
    <row r="85325" spans="4:4">
      <c r="D85325"/>
    </row>
    <row r="85326" spans="4:4">
      <c r="D85326"/>
    </row>
    <row r="85327" spans="4:4">
      <c r="D85327"/>
    </row>
    <row r="85328" spans="4:4">
      <c r="D85328"/>
    </row>
    <row r="85329" spans="4:4">
      <c r="D85329"/>
    </row>
    <row r="85330" spans="4:4">
      <c r="D85330"/>
    </row>
    <row r="85331" spans="4:4">
      <c r="D85331"/>
    </row>
    <row r="85332" spans="4:4">
      <c r="D85332"/>
    </row>
    <row r="85333" spans="4:4">
      <c r="D85333"/>
    </row>
    <row r="85334" spans="4:4">
      <c r="D85334"/>
    </row>
    <row r="85335" spans="4:4">
      <c r="D85335"/>
    </row>
    <row r="85336" spans="4:4">
      <c r="D85336"/>
    </row>
    <row r="85337" spans="4:4">
      <c r="D85337"/>
    </row>
    <row r="85338" spans="4:4">
      <c r="D85338"/>
    </row>
    <row r="85339" spans="4:4">
      <c r="D85339"/>
    </row>
    <row r="85340" spans="4:4">
      <c r="D85340"/>
    </row>
    <row r="85341" spans="4:4">
      <c r="D85341"/>
    </row>
    <row r="85342" spans="4:4">
      <c r="D85342"/>
    </row>
    <row r="85343" spans="4:4">
      <c r="D85343"/>
    </row>
    <row r="85344" spans="4:4">
      <c r="D85344"/>
    </row>
    <row r="85345" spans="4:4">
      <c r="D85345"/>
    </row>
    <row r="85346" spans="4:4">
      <c r="D85346"/>
    </row>
    <row r="85347" spans="4:4">
      <c r="D85347"/>
    </row>
    <row r="85348" spans="4:4">
      <c r="D85348"/>
    </row>
    <row r="85349" spans="4:4">
      <c r="D85349"/>
    </row>
    <row r="85350" spans="4:4">
      <c r="D85350"/>
    </row>
    <row r="85351" spans="4:4">
      <c r="D85351"/>
    </row>
    <row r="85352" spans="4:4">
      <c r="D85352"/>
    </row>
    <row r="85353" spans="4:4">
      <c r="D85353"/>
    </row>
    <row r="85354" spans="4:4">
      <c r="D85354"/>
    </row>
    <row r="85355" spans="4:4">
      <c r="D85355"/>
    </row>
    <row r="85356" spans="4:4">
      <c r="D85356"/>
    </row>
    <row r="85357" spans="4:4">
      <c r="D85357"/>
    </row>
    <row r="85358" spans="4:4">
      <c r="D85358"/>
    </row>
    <row r="85359" spans="4:4">
      <c r="D85359"/>
    </row>
    <row r="85360" spans="4:4">
      <c r="D85360"/>
    </row>
    <row r="85361" spans="4:4">
      <c r="D85361"/>
    </row>
    <row r="85362" spans="4:4">
      <c r="D85362"/>
    </row>
    <row r="85363" spans="4:4">
      <c r="D85363"/>
    </row>
    <row r="85364" spans="4:4">
      <c r="D85364"/>
    </row>
    <row r="85365" spans="4:4">
      <c r="D85365"/>
    </row>
    <row r="85366" spans="4:4">
      <c r="D85366"/>
    </row>
    <row r="85367" spans="4:4">
      <c r="D85367"/>
    </row>
    <row r="85368" spans="4:4">
      <c r="D85368"/>
    </row>
    <row r="85369" spans="4:4">
      <c r="D85369"/>
    </row>
    <row r="85370" spans="4:4">
      <c r="D85370"/>
    </row>
    <row r="85371" spans="4:4">
      <c r="D85371"/>
    </row>
    <row r="85372" spans="4:4">
      <c r="D85372"/>
    </row>
    <row r="85373" spans="4:4">
      <c r="D85373"/>
    </row>
    <row r="85374" spans="4:4">
      <c r="D85374"/>
    </row>
    <row r="85375" spans="4:4">
      <c r="D85375"/>
    </row>
    <row r="85376" spans="4:4">
      <c r="D85376"/>
    </row>
    <row r="85377" spans="4:4">
      <c r="D85377"/>
    </row>
    <row r="85378" spans="4:4">
      <c r="D85378"/>
    </row>
    <row r="85379" spans="4:4">
      <c r="D85379"/>
    </row>
    <row r="85380" spans="4:4">
      <c r="D85380"/>
    </row>
    <row r="85381" spans="4:4">
      <c r="D85381"/>
    </row>
    <row r="85382" spans="4:4">
      <c r="D85382"/>
    </row>
    <row r="85383" spans="4:4">
      <c r="D85383"/>
    </row>
    <row r="85384" spans="4:4">
      <c r="D85384"/>
    </row>
    <row r="85385" spans="4:4">
      <c r="D85385"/>
    </row>
    <row r="85386" spans="4:4">
      <c r="D85386"/>
    </row>
    <row r="85387" spans="4:4">
      <c r="D85387"/>
    </row>
    <row r="85388" spans="4:4">
      <c r="D85388"/>
    </row>
    <row r="85389" spans="4:4">
      <c r="D85389"/>
    </row>
    <row r="85390" spans="4:4">
      <c r="D85390"/>
    </row>
    <row r="85391" spans="4:4">
      <c r="D85391"/>
    </row>
    <row r="85392" spans="4:4">
      <c r="D85392"/>
    </row>
    <row r="85393" spans="4:4">
      <c r="D85393"/>
    </row>
    <row r="85394" spans="4:4">
      <c r="D85394"/>
    </row>
    <row r="85395" spans="4:4">
      <c r="D85395"/>
    </row>
    <row r="85396" spans="4:4">
      <c r="D85396"/>
    </row>
    <row r="85397" spans="4:4">
      <c r="D85397"/>
    </row>
    <row r="85398" spans="4:4">
      <c r="D85398"/>
    </row>
    <row r="85399" spans="4:4">
      <c r="D85399"/>
    </row>
    <row r="85400" spans="4:4">
      <c r="D85400"/>
    </row>
    <row r="85401" spans="4:4">
      <c r="D85401"/>
    </row>
    <row r="85402" spans="4:4">
      <c r="D85402"/>
    </row>
    <row r="85403" spans="4:4">
      <c r="D85403"/>
    </row>
    <row r="85404" spans="4:4">
      <c r="D85404"/>
    </row>
    <row r="85405" spans="4:4">
      <c r="D85405"/>
    </row>
    <row r="85406" spans="4:4">
      <c r="D85406"/>
    </row>
    <row r="85407" spans="4:4">
      <c r="D85407"/>
    </row>
    <row r="85408" spans="4:4">
      <c r="D85408"/>
    </row>
    <row r="85409" spans="4:4">
      <c r="D85409"/>
    </row>
    <row r="85410" spans="4:4">
      <c r="D85410"/>
    </row>
    <row r="85411" spans="4:4">
      <c r="D85411"/>
    </row>
    <row r="85412" spans="4:4">
      <c r="D85412"/>
    </row>
    <row r="85413" spans="4:4">
      <c r="D85413"/>
    </row>
    <row r="85414" spans="4:4">
      <c r="D85414"/>
    </row>
    <row r="85415" spans="4:4">
      <c r="D85415"/>
    </row>
    <row r="85416" spans="4:4">
      <c r="D85416"/>
    </row>
    <row r="85417" spans="4:4">
      <c r="D85417"/>
    </row>
    <row r="85418" spans="4:4">
      <c r="D85418"/>
    </row>
    <row r="85419" spans="4:4">
      <c r="D85419"/>
    </row>
    <row r="85420" spans="4:4">
      <c r="D85420"/>
    </row>
    <row r="85421" spans="4:4">
      <c r="D85421"/>
    </row>
    <row r="85422" spans="4:4">
      <c r="D85422"/>
    </row>
    <row r="85423" spans="4:4">
      <c r="D85423"/>
    </row>
    <row r="85424" spans="4:4">
      <c r="D85424"/>
    </row>
    <row r="85425" spans="4:4">
      <c r="D85425"/>
    </row>
    <row r="85426" spans="4:4">
      <c r="D85426"/>
    </row>
    <row r="85427" spans="4:4">
      <c r="D85427"/>
    </row>
    <row r="85428" spans="4:4">
      <c r="D85428"/>
    </row>
    <row r="85429" spans="4:4">
      <c r="D85429"/>
    </row>
    <row r="85430" spans="4:4">
      <c r="D85430"/>
    </row>
    <row r="85431" spans="4:4">
      <c r="D85431"/>
    </row>
    <row r="85432" spans="4:4">
      <c r="D85432"/>
    </row>
    <row r="85433" spans="4:4">
      <c r="D85433"/>
    </row>
    <row r="85434" spans="4:4">
      <c r="D85434"/>
    </row>
    <row r="85435" spans="4:4">
      <c r="D85435"/>
    </row>
    <row r="85436" spans="4:4">
      <c r="D85436"/>
    </row>
    <row r="85437" spans="4:4">
      <c r="D85437"/>
    </row>
    <row r="85438" spans="4:4">
      <c r="D85438"/>
    </row>
    <row r="85439" spans="4:4">
      <c r="D85439"/>
    </row>
    <row r="85440" spans="4:4">
      <c r="D85440"/>
    </row>
    <row r="85441" spans="4:4">
      <c r="D85441"/>
    </row>
    <row r="85442" spans="4:4">
      <c r="D85442"/>
    </row>
    <row r="85443" spans="4:4">
      <c r="D85443"/>
    </row>
    <row r="85444" spans="4:4">
      <c r="D85444"/>
    </row>
    <row r="85445" spans="4:4">
      <c r="D85445"/>
    </row>
    <row r="85446" spans="4:4">
      <c r="D85446"/>
    </row>
    <row r="85447" spans="4:4">
      <c r="D85447"/>
    </row>
    <row r="85448" spans="4:4">
      <c r="D85448"/>
    </row>
    <row r="85449" spans="4:4">
      <c r="D85449"/>
    </row>
    <row r="85450" spans="4:4">
      <c r="D85450"/>
    </row>
    <row r="85451" spans="4:4">
      <c r="D85451"/>
    </row>
    <row r="85452" spans="4:4">
      <c r="D85452"/>
    </row>
    <row r="85453" spans="4:4">
      <c r="D85453"/>
    </row>
    <row r="85454" spans="4:4">
      <c r="D85454"/>
    </row>
    <row r="85455" spans="4:4">
      <c r="D85455"/>
    </row>
    <row r="85456" spans="4:4">
      <c r="D85456"/>
    </row>
    <row r="85457" spans="4:4">
      <c r="D85457"/>
    </row>
    <row r="85458" spans="4:4">
      <c r="D85458"/>
    </row>
    <row r="85459" spans="4:4">
      <c r="D85459"/>
    </row>
    <row r="85460" spans="4:4">
      <c r="D85460"/>
    </row>
    <row r="85461" spans="4:4">
      <c r="D85461"/>
    </row>
    <row r="85462" spans="4:4">
      <c r="D85462"/>
    </row>
    <row r="85463" spans="4:4">
      <c r="D85463"/>
    </row>
    <row r="85464" spans="4:4">
      <c r="D85464"/>
    </row>
    <row r="85465" spans="4:4">
      <c r="D85465"/>
    </row>
    <row r="85466" spans="4:4">
      <c r="D85466"/>
    </row>
    <row r="85467" spans="4:4">
      <c r="D85467"/>
    </row>
    <row r="85468" spans="4:4">
      <c r="D85468"/>
    </row>
    <row r="85469" spans="4:4">
      <c r="D85469"/>
    </row>
    <row r="85470" spans="4:4">
      <c r="D85470"/>
    </row>
    <row r="85471" spans="4:4">
      <c r="D85471"/>
    </row>
    <row r="85472" spans="4:4">
      <c r="D85472"/>
    </row>
    <row r="85473" spans="4:4">
      <c r="D85473"/>
    </row>
    <row r="85474" spans="4:4">
      <c r="D85474"/>
    </row>
    <row r="85475" spans="4:4">
      <c r="D85475"/>
    </row>
    <row r="85476" spans="4:4">
      <c r="D85476"/>
    </row>
    <row r="85477" spans="4:4">
      <c r="D85477"/>
    </row>
    <row r="85478" spans="4:4">
      <c r="D85478"/>
    </row>
    <row r="85479" spans="4:4">
      <c r="D85479"/>
    </row>
    <row r="85480" spans="4:4">
      <c r="D85480"/>
    </row>
    <row r="85481" spans="4:4">
      <c r="D85481"/>
    </row>
    <row r="85482" spans="4:4">
      <c r="D85482"/>
    </row>
    <row r="85483" spans="4:4">
      <c r="D85483"/>
    </row>
    <row r="85484" spans="4:4">
      <c r="D85484"/>
    </row>
    <row r="85485" spans="4:4">
      <c r="D85485"/>
    </row>
    <row r="85486" spans="4:4">
      <c r="D85486"/>
    </row>
    <row r="85487" spans="4:4">
      <c r="D85487"/>
    </row>
    <row r="85488" spans="4:4">
      <c r="D85488"/>
    </row>
    <row r="85489" spans="4:4">
      <c r="D85489"/>
    </row>
    <row r="85490" spans="4:4">
      <c r="D85490"/>
    </row>
    <row r="85491" spans="4:4">
      <c r="D85491"/>
    </row>
    <row r="85492" spans="4:4">
      <c r="D85492"/>
    </row>
    <row r="85493" spans="4:4">
      <c r="D85493"/>
    </row>
    <row r="85494" spans="4:4">
      <c r="D85494"/>
    </row>
    <row r="85495" spans="4:4">
      <c r="D85495"/>
    </row>
    <row r="85496" spans="4:4">
      <c r="D85496"/>
    </row>
    <row r="85497" spans="4:4">
      <c r="D85497"/>
    </row>
    <row r="85498" spans="4:4">
      <c r="D85498"/>
    </row>
    <row r="85499" spans="4:4">
      <c r="D85499"/>
    </row>
    <row r="85500" spans="4:4">
      <c r="D85500"/>
    </row>
    <row r="85501" spans="4:4">
      <c r="D85501"/>
    </row>
    <row r="85502" spans="4:4">
      <c r="D85502"/>
    </row>
    <row r="85503" spans="4:4">
      <c r="D85503"/>
    </row>
    <row r="85504" spans="4:4">
      <c r="D85504"/>
    </row>
    <row r="85505" spans="4:4">
      <c r="D85505"/>
    </row>
    <row r="85506" spans="4:4">
      <c r="D85506"/>
    </row>
    <row r="85507" spans="4:4">
      <c r="D85507"/>
    </row>
    <row r="85508" spans="4:4">
      <c r="D85508"/>
    </row>
    <row r="85509" spans="4:4">
      <c r="D85509"/>
    </row>
    <row r="85510" spans="4:4">
      <c r="D85510"/>
    </row>
    <row r="85511" spans="4:4">
      <c r="D85511"/>
    </row>
    <row r="85512" spans="4:4">
      <c r="D85512"/>
    </row>
    <row r="85513" spans="4:4">
      <c r="D85513"/>
    </row>
    <row r="85514" spans="4:4">
      <c r="D85514"/>
    </row>
    <row r="85515" spans="4:4">
      <c r="D85515"/>
    </row>
    <row r="85516" spans="4:4">
      <c r="D85516"/>
    </row>
    <row r="85517" spans="4:4">
      <c r="D85517"/>
    </row>
    <row r="85518" spans="4:4">
      <c r="D85518"/>
    </row>
    <row r="85519" spans="4:4">
      <c r="D85519"/>
    </row>
    <row r="85520" spans="4:4">
      <c r="D85520"/>
    </row>
    <row r="85521" spans="4:4">
      <c r="D85521"/>
    </row>
    <row r="85522" spans="4:4">
      <c r="D85522"/>
    </row>
    <row r="85523" spans="4:4">
      <c r="D85523"/>
    </row>
    <row r="85524" spans="4:4">
      <c r="D85524"/>
    </row>
    <row r="85525" spans="4:4">
      <c r="D85525"/>
    </row>
    <row r="85526" spans="4:4">
      <c r="D85526"/>
    </row>
    <row r="85527" spans="4:4">
      <c r="D85527"/>
    </row>
    <row r="85528" spans="4:4">
      <c r="D85528"/>
    </row>
    <row r="85529" spans="4:4">
      <c r="D85529"/>
    </row>
    <row r="85530" spans="4:4">
      <c r="D85530"/>
    </row>
    <row r="85531" spans="4:4">
      <c r="D85531"/>
    </row>
    <row r="85532" spans="4:4">
      <c r="D85532"/>
    </row>
    <row r="85533" spans="4:4">
      <c r="D85533"/>
    </row>
    <row r="85534" spans="4:4">
      <c r="D85534"/>
    </row>
    <row r="85535" spans="4:4">
      <c r="D85535"/>
    </row>
    <row r="85536" spans="4:4">
      <c r="D85536"/>
    </row>
    <row r="85537" spans="4:4">
      <c r="D85537"/>
    </row>
    <row r="85538" spans="4:4">
      <c r="D85538"/>
    </row>
    <row r="85539" spans="4:4">
      <c r="D85539"/>
    </row>
    <row r="85540" spans="4:4">
      <c r="D85540"/>
    </row>
    <row r="85541" spans="4:4">
      <c r="D85541"/>
    </row>
    <row r="85542" spans="4:4">
      <c r="D85542"/>
    </row>
    <row r="85543" spans="4:4">
      <c r="D85543"/>
    </row>
    <row r="85544" spans="4:4">
      <c r="D85544"/>
    </row>
    <row r="85545" spans="4:4">
      <c r="D85545"/>
    </row>
    <row r="85546" spans="4:4">
      <c r="D85546"/>
    </row>
    <row r="85547" spans="4:4">
      <c r="D85547"/>
    </row>
    <row r="85548" spans="4:4">
      <c r="D85548"/>
    </row>
    <row r="85549" spans="4:4">
      <c r="D85549"/>
    </row>
    <row r="85550" spans="4:4">
      <c r="D85550"/>
    </row>
    <row r="85551" spans="4:4">
      <c r="D85551"/>
    </row>
    <row r="85552" spans="4:4">
      <c r="D85552"/>
    </row>
    <row r="85553" spans="4:4">
      <c r="D85553"/>
    </row>
    <row r="85554" spans="4:4">
      <c r="D85554"/>
    </row>
    <row r="85555" spans="4:4">
      <c r="D85555"/>
    </row>
    <row r="85556" spans="4:4">
      <c r="D85556"/>
    </row>
    <row r="85557" spans="4:4">
      <c r="D85557"/>
    </row>
    <row r="85558" spans="4:4">
      <c r="D85558"/>
    </row>
    <row r="85559" spans="4:4">
      <c r="D85559"/>
    </row>
    <row r="85560" spans="4:4">
      <c r="D85560"/>
    </row>
    <row r="85561" spans="4:4">
      <c r="D85561"/>
    </row>
    <row r="85562" spans="4:4">
      <c r="D85562"/>
    </row>
    <row r="85563" spans="4:4">
      <c r="D85563"/>
    </row>
    <row r="85564" spans="4:4">
      <c r="D85564"/>
    </row>
    <row r="85565" spans="4:4">
      <c r="D85565"/>
    </row>
    <row r="85566" spans="4:4">
      <c r="D85566"/>
    </row>
    <row r="85567" spans="4:4">
      <c r="D85567"/>
    </row>
    <row r="85568" spans="4:4">
      <c r="D85568"/>
    </row>
    <row r="85569" spans="4:4">
      <c r="D85569"/>
    </row>
    <row r="85570" spans="4:4">
      <c r="D85570"/>
    </row>
    <row r="85571" spans="4:4">
      <c r="D85571"/>
    </row>
    <row r="85572" spans="4:4">
      <c r="D85572"/>
    </row>
    <row r="85573" spans="4:4">
      <c r="D85573"/>
    </row>
    <row r="85574" spans="4:4">
      <c r="D85574"/>
    </row>
    <row r="85575" spans="4:4">
      <c r="D85575"/>
    </row>
    <row r="85576" spans="4:4">
      <c r="D85576"/>
    </row>
    <row r="85577" spans="4:4">
      <c r="D85577"/>
    </row>
    <row r="85578" spans="4:4">
      <c r="D85578"/>
    </row>
    <row r="85579" spans="4:4">
      <c r="D85579"/>
    </row>
    <row r="85580" spans="4:4">
      <c r="D85580"/>
    </row>
    <row r="85581" spans="4:4">
      <c r="D85581"/>
    </row>
    <row r="85582" spans="4:4">
      <c r="D85582"/>
    </row>
    <row r="85583" spans="4:4">
      <c r="D85583"/>
    </row>
    <row r="85584" spans="4:4">
      <c r="D85584"/>
    </row>
    <row r="85585" spans="4:4">
      <c r="D85585"/>
    </row>
    <row r="85586" spans="4:4">
      <c r="D85586"/>
    </row>
    <row r="85587" spans="4:4">
      <c r="D85587"/>
    </row>
    <row r="85588" spans="4:4">
      <c r="D85588"/>
    </row>
    <row r="85589" spans="4:4">
      <c r="D85589"/>
    </row>
    <row r="85590" spans="4:4">
      <c r="D85590"/>
    </row>
    <row r="85591" spans="4:4">
      <c r="D85591"/>
    </row>
    <row r="85592" spans="4:4">
      <c r="D85592"/>
    </row>
    <row r="85593" spans="4:4">
      <c r="D85593"/>
    </row>
    <row r="85594" spans="4:4">
      <c r="D85594"/>
    </row>
    <row r="85595" spans="4:4">
      <c r="D85595"/>
    </row>
    <row r="85596" spans="4:4">
      <c r="D85596"/>
    </row>
    <row r="85597" spans="4:4">
      <c r="D85597"/>
    </row>
    <row r="85598" spans="4:4">
      <c r="D85598"/>
    </row>
    <row r="85599" spans="4:4">
      <c r="D85599"/>
    </row>
    <row r="85600" spans="4:4">
      <c r="D85600"/>
    </row>
    <row r="85601" spans="4:4">
      <c r="D85601"/>
    </row>
    <row r="85602" spans="4:4">
      <c r="D85602"/>
    </row>
    <row r="85603" spans="4:4">
      <c r="D85603"/>
    </row>
    <row r="85604" spans="4:4">
      <c r="D85604"/>
    </row>
    <row r="85605" spans="4:4">
      <c r="D85605"/>
    </row>
    <row r="85606" spans="4:4">
      <c r="D85606"/>
    </row>
    <row r="85607" spans="4:4">
      <c r="D85607"/>
    </row>
    <row r="85608" spans="4:4">
      <c r="D85608"/>
    </row>
    <row r="85609" spans="4:4">
      <c r="D85609"/>
    </row>
    <row r="85610" spans="4:4">
      <c r="D85610"/>
    </row>
    <row r="85611" spans="4:4">
      <c r="D85611"/>
    </row>
    <row r="85612" spans="4:4">
      <c r="D85612"/>
    </row>
    <row r="85613" spans="4:4">
      <c r="D85613"/>
    </row>
    <row r="85614" spans="4:4">
      <c r="D85614"/>
    </row>
    <row r="85615" spans="4:4">
      <c r="D85615"/>
    </row>
    <row r="85616" spans="4:4">
      <c r="D85616"/>
    </row>
    <row r="85617" spans="4:4">
      <c r="D85617"/>
    </row>
    <row r="85618" spans="4:4">
      <c r="D85618"/>
    </row>
    <row r="85619" spans="4:4">
      <c r="D85619"/>
    </row>
    <row r="85620" spans="4:4">
      <c r="D85620"/>
    </row>
    <row r="85621" spans="4:4">
      <c r="D85621"/>
    </row>
    <row r="85622" spans="4:4">
      <c r="D85622"/>
    </row>
    <row r="85623" spans="4:4">
      <c r="D85623"/>
    </row>
    <row r="85624" spans="4:4">
      <c r="D85624"/>
    </row>
    <row r="85625" spans="4:4">
      <c r="D85625"/>
    </row>
    <row r="85626" spans="4:4">
      <c r="D85626"/>
    </row>
    <row r="85627" spans="4:4">
      <c r="D85627"/>
    </row>
    <row r="85628" spans="4:4">
      <c r="D85628"/>
    </row>
    <row r="85629" spans="4:4">
      <c r="D85629"/>
    </row>
    <row r="85630" spans="4:4">
      <c r="D85630"/>
    </row>
    <row r="85631" spans="4:4">
      <c r="D85631"/>
    </row>
    <row r="85632" spans="4:4">
      <c r="D85632"/>
    </row>
    <row r="85633" spans="4:4">
      <c r="D85633"/>
    </row>
    <row r="85634" spans="4:4">
      <c r="D85634"/>
    </row>
    <row r="85635" spans="4:4">
      <c r="D85635"/>
    </row>
    <row r="85636" spans="4:4">
      <c r="D85636"/>
    </row>
    <row r="85637" spans="4:4">
      <c r="D85637"/>
    </row>
    <row r="85638" spans="4:4">
      <c r="D85638"/>
    </row>
    <row r="85639" spans="4:4">
      <c r="D85639"/>
    </row>
    <row r="85640" spans="4:4">
      <c r="D85640"/>
    </row>
    <row r="85641" spans="4:4">
      <c r="D85641"/>
    </row>
    <row r="85642" spans="4:4">
      <c r="D85642"/>
    </row>
    <row r="85643" spans="4:4">
      <c r="D85643"/>
    </row>
    <row r="85644" spans="4:4">
      <c r="D85644"/>
    </row>
    <row r="85645" spans="4:4">
      <c r="D85645"/>
    </row>
    <row r="85646" spans="4:4">
      <c r="D85646"/>
    </row>
    <row r="85647" spans="4:4">
      <c r="D85647"/>
    </row>
    <row r="85648" spans="4:4">
      <c r="D85648"/>
    </row>
    <row r="85649" spans="4:4">
      <c r="D85649"/>
    </row>
    <row r="85650" spans="4:4">
      <c r="D85650"/>
    </row>
    <row r="85651" spans="4:4">
      <c r="D85651"/>
    </row>
    <row r="85652" spans="4:4">
      <c r="D85652"/>
    </row>
    <row r="85653" spans="4:4">
      <c r="D85653"/>
    </row>
    <row r="85654" spans="4:4">
      <c r="D85654"/>
    </row>
    <row r="85655" spans="4:4">
      <c r="D85655"/>
    </row>
    <row r="85656" spans="4:4">
      <c r="D85656"/>
    </row>
    <row r="85657" spans="4:4">
      <c r="D85657"/>
    </row>
    <row r="85658" spans="4:4">
      <c r="D85658"/>
    </row>
    <row r="85659" spans="4:4">
      <c r="D85659"/>
    </row>
    <row r="85660" spans="4:4">
      <c r="D85660"/>
    </row>
    <row r="85661" spans="4:4">
      <c r="D85661"/>
    </row>
    <row r="85662" spans="4:4">
      <c r="D85662"/>
    </row>
    <row r="85663" spans="4:4">
      <c r="D85663"/>
    </row>
    <row r="85664" spans="4:4">
      <c r="D85664"/>
    </row>
    <row r="85665" spans="4:4">
      <c r="D85665"/>
    </row>
    <row r="85666" spans="4:4">
      <c r="D85666"/>
    </row>
    <row r="85667" spans="4:4">
      <c r="D85667"/>
    </row>
    <row r="85668" spans="4:4">
      <c r="D85668"/>
    </row>
    <row r="85669" spans="4:4">
      <c r="D85669"/>
    </row>
    <row r="85670" spans="4:4">
      <c r="D85670"/>
    </row>
    <row r="85671" spans="4:4">
      <c r="D85671"/>
    </row>
    <row r="85672" spans="4:4">
      <c r="D85672"/>
    </row>
    <row r="85673" spans="4:4">
      <c r="D85673"/>
    </row>
    <row r="85674" spans="4:4">
      <c r="D85674"/>
    </row>
    <row r="85675" spans="4:4">
      <c r="D85675"/>
    </row>
    <row r="85676" spans="4:4">
      <c r="D85676"/>
    </row>
    <row r="85677" spans="4:4">
      <c r="D85677"/>
    </row>
    <row r="85678" spans="4:4">
      <c r="D85678"/>
    </row>
    <row r="85679" spans="4:4">
      <c r="D85679"/>
    </row>
    <row r="85680" spans="4:4">
      <c r="D85680"/>
    </row>
    <row r="85681" spans="4:4">
      <c r="D85681"/>
    </row>
    <row r="85682" spans="4:4">
      <c r="D85682"/>
    </row>
    <row r="85683" spans="4:4">
      <c r="D85683"/>
    </row>
    <row r="85684" spans="4:4">
      <c r="D85684"/>
    </row>
    <row r="85685" spans="4:4">
      <c r="D85685"/>
    </row>
    <row r="85686" spans="4:4">
      <c r="D85686"/>
    </row>
    <row r="85687" spans="4:4">
      <c r="D85687"/>
    </row>
    <row r="85688" spans="4:4">
      <c r="D85688"/>
    </row>
    <row r="85689" spans="4:4">
      <c r="D85689"/>
    </row>
    <row r="85690" spans="4:4">
      <c r="D85690"/>
    </row>
    <row r="85691" spans="4:4">
      <c r="D85691"/>
    </row>
    <row r="85692" spans="4:4">
      <c r="D85692"/>
    </row>
    <row r="85693" spans="4:4">
      <c r="D85693"/>
    </row>
    <row r="85694" spans="4:4">
      <c r="D85694"/>
    </row>
    <row r="85695" spans="4:4">
      <c r="D85695"/>
    </row>
    <row r="85696" spans="4:4">
      <c r="D85696"/>
    </row>
    <row r="85697" spans="4:4">
      <c r="D85697"/>
    </row>
    <row r="85698" spans="4:4">
      <c r="D85698"/>
    </row>
    <row r="85699" spans="4:4">
      <c r="D85699"/>
    </row>
    <row r="85700" spans="4:4">
      <c r="D85700"/>
    </row>
    <row r="85701" spans="4:4">
      <c r="D85701"/>
    </row>
    <row r="85702" spans="4:4">
      <c r="D85702"/>
    </row>
    <row r="85703" spans="4:4">
      <c r="D85703"/>
    </row>
    <row r="85704" spans="4:4">
      <c r="D85704"/>
    </row>
    <row r="85705" spans="4:4">
      <c r="D85705"/>
    </row>
    <row r="85706" spans="4:4">
      <c r="D85706"/>
    </row>
    <row r="85707" spans="4:4">
      <c r="D85707"/>
    </row>
    <row r="85708" spans="4:4">
      <c r="D85708"/>
    </row>
    <row r="85709" spans="4:4">
      <c r="D85709"/>
    </row>
    <row r="85710" spans="4:4">
      <c r="D85710"/>
    </row>
    <row r="85711" spans="4:4">
      <c r="D85711"/>
    </row>
    <row r="85712" spans="4:4">
      <c r="D85712"/>
    </row>
    <row r="85713" spans="4:4">
      <c r="D85713"/>
    </row>
    <row r="85714" spans="4:4">
      <c r="D85714"/>
    </row>
    <row r="85715" spans="4:4">
      <c r="D85715"/>
    </row>
    <row r="85716" spans="4:4">
      <c r="D85716"/>
    </row>
    <row r="85717" spans="4:4">
      <c r="D85717"/>
    </row>
    <row r="85718" spans="4:4">
      <c r="D85718"/>
    </row>
    <row r="85719" spans="4:4">
      <c r="D85719"/>
    </row>
    <row r="85720" spans="4:4">
      <c r="D85720"/>
    </row>
    <row r="85721" spans="4:4">
      <c r="D85721"/>
    </row>
    <row r="85722" spans="4:4">
      <c r="D85722"/>
    </row>
    <row r="85723" spans="4:4">
      <c r="D85723"/>
    </row>
    <row r="85724" spans="4:4">
      <c r="D85724"/>
    </row>
    <row r="85725" spans="4:4">
      <c r="D85725"/>
    </row>
    <row r="85726" spans="4:4">
      <c r="D85726"/>
    </row>
    <row r="85727" spans="4:4">
      <c r="D85727"/>
    </row>
    <row r="85728" spans="4:4">
      <c r="D85728"/>
    </row>
    <row r="85729" spans="4:4">
      <c r="D85729"/>
    </row>
    <row r="85730" spans="4:4">
      <c r="D85730"/>
    </row>
    <row r="85731" spans="4:4">
      <c r="D85731"/>
    </row>
    <row r="85732" spans="4:4">
      <c r="D85732"/>
    </row>
    <row r="85733" spans="4:4">
      <c r="D85733"/>
    </row>
    <row r="85734" spans="4:4">
      <c r="D85734"/>
    </row>
    <row r="85735" spans="4:4">
      <c r="D85735"/>
    </row>
    <row r="85736" spans="4:4">
      <c r="D85736"/>
    </row>
    <row r="85737" spans="4:4">
      <c r="D85737"/>
    </row>
    <row r="85738" spans="4:4">
      <c r="D85738"/>
    </row>
    <row r="85739" spans="4:4">
      <c r="D85739"/>
    </row>
    <row r="85740" spans="4:4">
      <c r="D85740"/>
    </row>
    <row r="85741" spans="4:4">
      <c r="D85741"/>
    </row>
    <row r="85742" spans="4:4">
      <c r="D85742"/>
    </row>
    <row r="85743" spans="4:4">
      <c r="D85743"/>
    </row>
    <row r="85744" spans="4:4">
      <c r="D85744"/>
    </row>
    <row r="85745" spans="4:4">
      <c r="D85745"/>
    </row>
    <row r="85746" spans="4:4">
      <c r="D85746"/>
    </row>
    <row r="85747" spans="4:4">
      <c r="D85747"/>
    </row>
    <row r="85748" spans="4:4">
      <c r="D85748"/>
    </row>
    <row r="85749" spans="4:4">
      <c r="D85749"/>
    </row>
    <row r="85750" spans="4:4">
      <c r="D85750"/>
    </row>
    <row r="85751" spans="4:4">
      <c r="D85751"/>
    </row>
    <row r="85752" spans="4:4">
      <c r="D85752"/>
    </row>
    <row r="85753" spans="4:4">
      <c r="D85753"/>
    </row>
    <row r="85754" spans="4:4">
      <c r="D85754"/>
    </row>
    <row r="85755" spans="4:4">
      <c r="D85755"/>
    </row>
    <row r="85756" spans="4:4">
      <c r="D85756"/>
    </row>
    <row r="85757" spans="4:4">
      <c r="D85757"/>
    </row>
    <row r="85758" spans="4:4">
      <c r="D85758"/>
    </row>
    <row r="85759" spans="4:4">
      <c r="D85759"/>
    </row>
    <row r="85760" spans="4:4">
      <c r="D85760"/>
    </row>
    <row r="85761" spans="4:4">
      <c r="D85761"/>
    </row>
    <row r="85762" spans="4:4">
      <c r="D85762"/>
    </row>
    <row r="85763" spans="4:4">
      <c r="D85763"/>
    </row>
    <row r="85764" spans="4:4">
      <c r="D85764"/>
    </row>
    <row r="85765" spans="4:4">
      <c r="D85765"/>
    </row>
    <row r="85766" spans="4:4">
      <c r="D85766"/>
    </row>
    <row r="85767" spans="4:4">
      <c r="D85767"/>
    </row>
    <row r="85768" spans="4:4">
      <c r="D85768"/>
    </row>
    <row r="85769" spans="4:4">
      <c r="D85769"/>
    </row>
    <row r="85770" spans="4:4">
      <c r="D85770"/>
    </row>
    <row r="85771" spans="4:4">
      <c r="D85771"/>
    </row>
    <row r="85772" spans="4:4">
      <c r="D85772"/>
    </row>
    <row r="85773" spans="4:4">
      <c r="D85773"/>
    </row>
    <row r="85774" spans="4:4">
      <c r="D85774"/>
    </row>
    <row r="85775" spans="4:4">
      <c r="D85775"/>
    </row>
    <row r="85776" spans="4:4">
      <c r="D85776"/>
    </row>
    <row r="85777" spans="4:4">
      <c r="D85777"/>
    </row>
    <row r="85778" spans="4:4">
      <c r="D85778"/>
    </row>
    <row r="85779" spans="4:4">
      <c r="D85779"/>
    </row>
    <row r="85780" spans="4:4">
      <c r="D85780"/>
    </row>
    <row r="85781" spans="4:4">
      <c r="D85781"/>
    </row>
    <row r="85782" spans="4:4">
      <c r="D85782"/>
    </row>
    <row r="85783" spans="4:4">
      <c r="D85783"/>
    </row>
    <row r="85784" spans="4:4">
      <c r="D85784"/>
    </row>
    <row r="85785" spans="4:4">
      <c r="D85785"/>
    </row>
    <row r="85786" spans="4:4">
      <c r="D85786"/>
    </row>
    <row r="85787" spans="4:4">
      <c r="D85787"/>
    </row>
    <row r="85788" spans="4:4">
      <c r="D85788"/>
    </row>
    <row r="85789" spans="4:4">
      <c r="D85789"/>
    </row>
    <row r="85790" spans="4:4">
      <c r="D85790"/>
    </row>
    <row r="85791" spans="4:4">
      <c r="D85791"/>
    </row>
    <row r="85792" spans="4:4">
      <c r="D85792"/>
    </row>
    <row r="85793" spans="4:4">
      <c r="D85793"/>
    </row>
    <row r="85794" spans="4:4">
      <c r="D85794"/>
    </row>
    <row r="85795" spans="4:4">
      <c r="D85795"/>
    </row>
    <row r="85796" spans="4:4">
      <c r="D85796"/>
    </row>
    <row r="85797" spans="4:4">
      <c r="D85797"/>
    </row>
    <row r="85798" spans="4:4">
      <c r="D85798"/>
    </row>
    <row r="85799" spans="4:4">
      <c r="D85799"/>
    </row>
    <row r="85800" spans="4:4">
      <c r="D85800"/>
    </row>
    <row r="85801" spans="4:4">
      <c r="D85801"/>
    </row>
    <row r="85802" spans="4:4">
      <c r="D85802"/>
    </row>
    <row r="85803" spans="4:4">
      <c r="D85803"/>
    </row>
    <row r="85804" spans="4:4">
      <c r="D85804"/>
    </row>
    <row r="85805" spans="4:4">
      <c r="D85805"/>
    </row>
    <row r="85806" spans="4:4">
      <c r="D85806"/>
    </row>
    <row r="85807" spans="4:4">
      <c r="D85807"/>
    </row>
    <row r="85808" spans="4:4">
      <c r="D85808"/>
    </row>
    <row r="85809" spans="4:4">
      <c r="D85809"/>
    </row>
    <row r="85810" spans="4:4">
      <c r="D85810"/>
    </row>
    <row r="85811" spans="4:4">
      <c r="D85811"/>
    </row>
    <row r="85812" spans="4:4">
      <c r="D85812"/>
    </row>
    <row r="85813" spans="4:4">
      <c r="D85813"/>
    </row>
    <row r="85814" spans="4:4">
      <c r="D85814"/>
    </row>
    <row r="85815" spans="4:4">
      <c r="D85815"/>
    </row>
    <row r="85816" spans="4:4">
      <c r="D85816"/>
    </row>
    <row r="85817" spans="4:4">
      <c r="D85817"/>
    </row>
    <row r="85818" spans="4:4">
      <c r="D85818"/>
    </row>
    <row r="85819" spans="4:4">
      <c r="D85819"/>
    </row>
    <row r="85820" spans="4:4">
      <c r="D85820"/>
    </row>
    <row r="85821" spans="4:4">
      <c r="D85821"/>
    </row>
    <row r="85822" spans="4:4">
      <c r="D85822"/>
    </row>
    <row r="85823" spans="4:4">
      <c r="D85823"/>
    </row>
    <row r="85824" spans="4:4">
      <c r="D85824"/>
    </row>
    <row r="85825" spans="4:4">
      <c r="D85825"/>
    </row>
    <row r="85826" spans="4:4">
      <c r="D85826"/>
    </row>
    <row r="85827" spans="4:4">
      <c r="D85827"/>
    </row>
    <row r="85828" spans="4:4">
      <c r="D85828"/>
    </row>
    <row r="85829" spans="4:4">
      <c r="D85829"/>
    </row>
    <row r="85830" spans="4:4">
      <c r="D85830"/>
    </row>
    <row r="85831" spans="4:4">
      <c r="D85831"/>
    </row>
    <row r="85832" spans="4:4">
      <c r="D85832"/>
    </row>
    <row r="85833" spans="4:4">
      <c r="D85833"/>
    </row>
    <row r="85834" spans="4:4">
      <c r="D85834"/>
    </row>
    <row r="85835" spans="4:4">
      <c r="D85835"/>
    </row>
    <row r="85836" spans="4:4">
      <c r="D85836"/>
    </row>
    <row r="85837" spans="4:4">
      <c r="D85837"/>
    </row>
    <row r="85838" spans="4:4">
      <c r="D85838"/>
    </row>
    <row r="85839" spans="4:4">
      <c r="D85839"/>
    </row>
    <row r="85840" spans="4:4">
      <c r="D85840"/>
    </row>
    <row r="85841" spans="4:4">
      <c r="D85841"/>
    </row>
    <row r="85842" spans="4:4">
      <c r="D85842"/>
    </row>
    <row r="85843" spans="4:4">
      <c r="D85843"/>
    </row>
    <row r="85844" spans="4:4">
      <c r="D85844"/>
    </row>
    <row r="85845" spans="4:4">
      <c r="D85845"/>
    </row>
    <row r="85846" spans="4:4">
      <c r="D85846"/>
    </row>
    <row r="85847" spans="4:4">
      <c r="D85847"/>
    </row>
    <row r="85848" spans="4:4">
      <c r="D85848"/>
    </row>
    <row r="85849" spans="4:4">
      <c r="D85849"/>
    </row>
    <row r="85850" spans="4:4">
      <c r="D85850"/>
    </row>
    <row r="85851" spans="4:4">
      <c r="D85851"/>
    </row>
    <row r="85852" spans="4:4">
      <c r="D85852"/>
    </row>
    <row r="85853" spans="4:4">
      <c r="D85853"/>
    </row>
    <row r="85854" spans="4:4">
      <c r="D85854"/>
    </row>
    <row r="85855" spans="4:4">
      <c r="D85855"/>
    </row>
    <row r="85856" spans="4:4">
      <c r="D85856"/>
    </row>
    <row r="85857" spans="4:4">
      <c r="D85857"/>
    </row>
    <row r="85858" spans="4:4">
      <c r="D85858"/>
    </row>
    <row r="85859" spans="4:4">
      <c r="D85859"/>
    </row>
    <row r="85860" spans="4:4">
      <c r="D85860"/>
    </row>
    <row r="85861" spans="4:4">
      <c r="D85861"/>
    </row>
    <row r="85862" spans="4:4">
      <c r="D85862"/>
    </row>
    <row r="85863" spans="4:4">
      <c r="D85863"/>
    </row>
    <row r="85864" spans="4:4">
      <c r="D85864"/>
    </row>
    <row r="85865" spans="4:4">
      <c r="D85865"/>
    </row>
    <row r="85866" spans="4:4">
      <c r="D85866"/>
    </row>
    <row r="85867" spans="4:4">
      <c r="D85867"/>
    </row>
    <row r="85868" spans="4:4">
      <c r="D85868"/>
    </row>
    <row r="85869" spans="4:4">
      <c r="D85869"/>
    </row>
    <row r="85870" spans="4:4">
      <c r="D85870"/>
    </row>
    <row r="85871" spans="4:4">
      <c r="D85871"/>
    </row>
    <row r="85872" spans="4:4">
      <c r="D85872"/>
    </row>
    <row r="85873" spans="4:4">
      <c r="D85873"/>
    </row>
    <row r="85874" spans="4:4">
      <c r="D85874"/>
    </row>
    <row r="85875" spans="4:4">
      <c r="D85875"/>
    </row>
    <row r="85876" spans="4:4">
      <c r="D85876"/>
    </row>
    <row r="85877" spans="4:4">
      <c r="D85877"/>
    </row>
    <row r="85878" spans="4:4">
      <c r="D85878"/>
    </row>
    <row r="85879" spans="4:4">
      <c r="D85879"/>
    </row>
    <row r="85880" spans="4:4">
      <c r="D85880"/>
    </row>
    <row r="85881" spans="4:4">
      <c r="D85881"/>
    </row>
    <row r="85882" spans="4:4">
      <c r="D85882"/>
    </row>
    <row r="85883" spans="4:4">
      <c r="D85883"/>
    </row>
    <row r="85884" spans="4:4">
      <c r="D85884"/>
    </row>
    <row r="85885" spans="4:4">
      <c r="D85885"/>
    </row>
    <row r="85886" spans="4:4">
      <c r="D85886"/>
    </row>
    <row r="85887" spans="4:4">
      <c r="D85887"/>
    </row>
    <row r="85888" spans="4:4">
      <c r="D85888"/>
    </row>
    <row r="85889" spans="4:4">
      <c r="D85889"/>
    </row>
    <row r="85890" spans="4:4">
      <c r="D85890"/>
    </row>
    <row r="85891" spans="4:4">
      <c r="D85891"/>
    </row>
    <row r="85892" spans="4:4">
      <c r="D85892"/>
    </row>
    <row r="85893" spans="4:4">
      <c r="D85893"/>
    </row>
    <row r="85894" spans="4:4">
      <c r="D85894"/>
    </row>
    <row r="85895" spans="4:4">
      <c r="D85895"/>
    </row>
    <row r="85896" spans="4:4">
      <c r="D85896"/>
    </row>
    <row r="85897" spans="4:4">
      <c r="D85897"/>
    </row>
    <row r="85898" spans="4:4">
      <c r="D85898"/>
    </row>
    <row r="85899" spans="4:4">
      <c r="D85899"/>
    </row>
    <row r="85900" spans="4:4">
      <c r="D85900"/>
    </row>
    <row r="85901" spans="4:4">
      <c r="D85901"/>
    </row>
    <row r="85902" spans="4:4">
      <c r="D85902"/>
    </row>
    <row r="85903" spans="4:4">
      <c r="D85903"/>
    </row>
    <row r="85904" spans="4:4">
      <c r="D85904"/>
    </row>
    <row r="85905" spans="4:4">
      <c r="D85905"/>
    </row>
    <row r="85906" spans="4:4">
      <c r="D85906"/>
    </row>
    <row r="85907" spans="4:4">
      <c r="D85907"/>
    </row>
    <row r="85908" spans="4:4">
      <c r="D85908"/>
    </row>
    <row r="85909" spans="4:4">
      <c r="D85909"/>
    </row>
    <row r="85910" spans="4:4">
      <c r="D85910"/>
    </row>
    <row r="85911" spans="4:4">
      <c r="D85911"/>
    </row>
    <row r="85912" spans="4:4">
      <c r="D85912"/>
    </row>
    <row r="85913" spans="4:4">
      <c r="D85913"/>
    </row>
    <row r="85914" spans="4:4">
      <c r="D85914"/>
    </row>
    <row r="85915" spans="4:4">
      <c r="D85915"/>
    </row>
    <row r="85916" spans="4:4">
      <c r="D85916"/>
    </row>
    <row r="85917" spans="4:4">
      <c r="D85917"/>
    </row>
    <row r="85918" spans="4:4">
      <c r="D85918"/>
    </row>
    <row r="85919" spans="4:4">
      <c r="D85919"/>
    </row>
    <row r="85920" spans="4:4">
      <c r="D85920"/>
    </row>
    <row r="85921" spans="4:4">
      <c r="D85921"/>
    </row>
    <row r="85922" spans="4:4">
      <c r="D85922"/>
    </row>
    <row r="85923" spans="4:4">
      <c r="D85923"/>
    </row>
    <row r="85924" spans="4:4">
      <c r="D85924"/>
    </row>
    <row r="85925" spans="4:4">
      <c r="D85925"/>
    </row>
    <row r="85926" spans="4:4">
      <c r="D85926"/>
    </row>
    <row r="85927" spans="4:4">
      <c r="D85927"/>
    </row>
    <row r="85928" spans="4:4">
      <c r="D85928"/>
    </row>
    <row r="85929" spans="4:4">
      <c r="D85929"/>
    </row>
    <row r="85930" spans="4:4">
      <c r="D85930"/>
    </row>
    <row r="85931" spans="4:4">
      <c r="D85931"/>
    </row>
    <row r="85932" spans="4:4">
      <c r="D85932"/>
    </row>
    <row r="85933" spans="4:4">
      <c r="D85933"/>
    </row>
    <row r="85934" spans="4:4">
      <c r="D85934"/>
    </row>
    <row r="85935" spans="4:4">
      <c r="D85935"/>
    </row>
    <row r="85936" spans="4:4">
      <c r="D85936"/>
    </row>
    <row r="85937" spans="4:4">
      <c r="D85937"/>
    </row>
    <row r="85938" spans="4:4">
      <c r="D85938"/>
    </row>
    <row r="85939" spans="4:4">
      <c r="D85939"/>
    </row>
    <row r="85940" spans="4:4">
      <c r="D85940"/>
    </row>
    <row r="85941" spans="4:4">
      <c r="D85941"/>
    </row>
    <row r="85942" spans="4:4">
      <c r="D85942"/>
    </row>
    <row r="85943" spans="4:4">
      <c r="D85943"/>
    </row>
    <row r="85944" spans="4:4">
      <c r="D85944"/>
    </row>
    <row r="85945" spans="4:4">
      <c r="D85945"/>
    </row>
    <row r="85946" spans="4:4">
      <c r="D85946"/>
    </row>
    <row r="85947" spans="4:4">
      <c r="D85947"/>
    </row>
    <row r="85948" spans="4:4">
      <c r="D85948"/>
    </row>
    <row r="85949" spans="4:4">
      <c r="D85949"/>
    </row>
    <row r="85950" spans="4:4">
      <c r="D85950"/>
    </row>
    <row r="85951" spans="4:4">
      <c r="D85951"/>
    </row>
    <row r="85952" spans="4:4">
      <c r="D85952"/>
    </row>
    <row r="85953" spans="4:4">
      <c r="D85953"/>
    </row>
    <row r="85954" spans="4:4">
      <c r="D85954"/>
    </row>
    <row r="85955" spans="4:4">
      <c r="D85955"/>
    </row>
    <row r="85956" spans="4:4">
      <c r="D85956"/>
    </row>
    <row r="85957" spans="4:4">
      <c r="D85957"/>
    </row>
    <row r="85958" spans="4:4">
      <c r="D85958"/>
    </row>
    <row r="85959" spans="4:4">
      <c r="D85959"/>
    </row>
    <row r="85960" spans="4:4">
      <c r="D85960"/>
    </row>
    <row r="85961" spans="4:4">
      <c r="D85961"/>
    </row>
    <row r="85962" spans="4:4">
      <c r="D85962"/>
    </row>
    <row r="85963" spans="4:4">
      <c r="D85963"/>
    </row>
    <row r="85964" spans="4:4">
      <c r="D85964"/>
    </row>
    <row r="85965" spans="4:4">
      <c r="D85965"/>
    </row>
    <row r="85966" spans="4:4">
      <c r="D85966"/>
    </row>
    <row r="85967" spans="4:4">
      <c r="D85967"/>
    </row>
    <row r="85968" spans="4:4">
      <c r="D85968"/>
    </row>
    <row r="85969" spans="4:4">
      <c r="D85969"/>
    </row>
    <row r="85970" spans="4:4">
      <c r="D85970"/>
    </row>
    <row r="85971" spans="4:4">
      <c r="D85971"/>
    </row>
    <row r="85972" spans="4:4">
      <c r="D85972"/>
    </row>
    <row r="85973" spans="4:4">
      <c r="D85973"/>
    </row>
    <row r="85974" spans="4:4">
      <c r="D85974"/>
    </row>
    <row r="85975" spans="4:4">
      <c r="D85975"/>
    </row>
    <row r="85976" spans="4:4">
      <c r="D85976"/>
    </row>
    <row r="85977" spans="4:4">
      <c r="D85977"/>
    </row>
    <row r="85978" spans="4:4">
      <c r="D85978"/>
    </row>
    <row r="85979" spans="4:4">
      <c r="D85979"/>
    </row>
    <row r="85980" spans="4:4">
      <c r="D85980"/>
    </row>
    <row r="85981" spans="4:4">
      <c r="D85981"/>
    </row>
    <row r="85982" spans="4:4">
      <c r="D85982"/>
    </row>
    <row r="85983" spans="4:4">
      <c r="D85983"/>
    </row>
    <row r="85984" spans="4:4">
      <c r="D85984"/>
    </row>
    <row r="85985" spans="4:4">
      <c r="D85985"/>
    </row>
    <row r="85986" spans="4:4">
      <c r="D85986"/>
    </row>
    <row r="85987" spans="4:4">
      <c r="D85987"/>
    </row>
    <row r="85988" spans="4:4">
      <c r="D85988"/>
    </row>
    <row r="85989" spans="4:4">
      <c r="D85989"/>
    </row>
    <row r="85990" spans="4:4">
      <c r="D85990"/>
    </row>
    <row r="85991" spans="4:4">
      <c r="D85991"/>
    </row>
    <row r="85992" spans="4:4">
      <c r="D85992"/>
    </row>
    <row r="85993" spans="4:4">
      <c r="D85993"/>
    </row>
    <row r="85994" spans="4:4">
      <c r="D85994"/>
    </row>
    <row r="85995" spans="4:4">
      <c r="D85995"/>
    </row>
    <row r="85996" spans="4:4">
      <c r="D85996"/>
    </row>
    <row r="85997" spans="4:4">
      <c r="D85997"/>
    </row>
    <row r="85998" spans="4:4">
      <c r="D85998"/>
    </row>
    <row r="85999" spans="4:4">
      <c r="D85999"/>
    </row>
    <row r="86000" spans="4:4">
      <c r="D86000"/>
    </row>
    <row r="86001" spans="4:4">
      <c r="D86001"/>
    </row>
    <row r="86002" spans="4:4">
      <c r="D86002"/>
    </row>
    <row r="86003" spans="4:4">
      <c r="D86003"/>
    </row>
    <row r="86004" spans="4:4">
      <c r="D86004"/>
    </row>
    <row r="86005" spans="4:4">
      <c r="D86005"/>
    </row>
    <row r="86006" spans="4:4">
      <c r="D86006"/>
    </row>
    <row r="86007" spans="4:4">
      <c r="D86007"/>
    </row>
    <row r="86008" spans="4:4">
      <c r="D86008"/>
    </row>
    <row r="86009" spans="4:4">
      <c r="D86009"/>
    </row>
    <row r="86010" spans="4:4">
      <c r="D86010"/>
    </row>
    <row r="86011" spans="4:4">
      <c r="D86011"/>
    </row>
    <row r="86012" spans="4:4">
      <c r="D86012"/>
    </row>
    <row r="86013" spans="4:4">
      <c r="D86013"/>
    </row>
    <row r="86014" spans="4:4">
      <c r="D86014"/>
    </row>
    <row r="86015" spans="4:4">
      <c r="D86015"/>
    </row>
    <row r="86016" spans="4:4">
      <c r="D86016"/>
    </row>
    <row r="86017" spans="4:4">
      <c r="D86017"/>
    </row>
    <row r="86018" spans="4:4">
      <c r="D86018"/>
    </row>
    <row r="86019" spans="4:4">
      <c r="D86019"/>
    </row>
    <row r="86020" spans="4:4">
      <c r="D86020"/>
    </row>
    <row r="86021" spans="4:4">
      <c r="D86021"/>
    </row>
    <row r="86022" spans="4:4">
      <c r="D86022"/>
    </row>
    <row r="86023" spans="4:4">
      <c r="D86023"/>
    </row>
    <row r="86024" spans="4:4">
      <c r="D86024"/>
    </row>
    <row r="86025" spans="4:4">
      <c r="D86025"/>
    </row>
    <row r="86026" spans="4:4">
      <c r="D86026"/>
    </row>
    <row r="86027" spans="4:4">
      <c r="D86027"/>
    </row>
    <row r="86028" spans="4:4">
      <c r="D86028"/>
    </row>
    <row r="86029" spans="4:4">
      <c r="D86029"/>
    </row>
    <row r="86030" spans="4:4">
      <c r="D86030"/>
    </row>
    <row r="86031" spans="4:4">
      <c r="D86031"/>
    </row>
    <row r="86032" spans="4:4">
      <c r="D86032"/>
    </row>
    <row r="86033" spans="4:4">
      <c r="D86033"/>
    </row>
    <row r="86034" spans="4:4">
      <c r="D86034"/>
    </row>
    <row r="86035" spans="4:4">
      <c r="D86035"/>
    </row>
    <row r="86036" spans="4:4">
      <c r="D86036"/>
    </row>
    <row r="86037" spans="4:4">
      <c r="D86037"/>
    </row>
    <row r="86038" spans="4:4">
      <c r="D86038"/>
    </row>
    <row r="86039" spans="4:4">
      <c r="D86039"/>
    </row>
    <row r="86040" spans="4:4">
      <c r="D86040"/>
    </row>
    <row r="86041" spans="4:4">
      <c r="D86041"/>
    </row>
    <row r="86042" spans="4:4">
      <c r="D86042"/>
    </row>
    <row r="86043" spans="4:4">
      <c r="D86043"/>
    </row>
    <row r="86044" spans="4:4">
      <c r="D86044"/>
    </row>
    <row r="86045" spans="4:4">
      <c r="D86045"/>
    </row>
    <row r="86046" spans="4:4">
      <c r="D86046"/>
    </row>
    <row r="86047" spans="4:4">
      <c r="D86047"/>
    </row>
    <row r="86048" spans="4:4">
      <c r="D86048"/>
    </row>
    <row r="86049" spans="4:4">
      <c r="D86049"/>
    </row>
    <row r="86050" spans="4:4">
      <c r="D86050"/>
    </row>
    <row r="86051" spans="4:4">
      <c r="D86051"/>
    </row>
    <row r="86052" spans="4:4">
      <c r="D86052"/>
    </row>
    <row r="86053" spans="4:4">
      <c r="D86053"/>
    </row>
    <row r="86054" spans="4:4">
      <c r="D86054"/>
    </row>
    <row r="86055" spans="4:4">
      <c r="D86055"/>
    </row>
    <row r="86056" spans="4:4">
      <c r="D86056"/>
    </row>
    <row r="86057" spans="4:4">
      <c r="D86057"/>
    </row>
    <row r="86058" spans="4:4">
      <c r="D86058"/>
    </row>
    <row r="86059" spans="4:4">
      <c r="D86059"/>
    </row>
    <row r="86060" spans="4:4">
      <c r="D86060"/>
    </row>
    <row r="86061" spans="4:4">
      <c r="D86061"/>
    </row>
    <row r="86062" spans="4:4">
      <c r="D86062"/>
    </row>
    <row r="86063" spans="4:4">
      <c r="D86063"/>
    </row>
    <row r="86064" spans="4:4">
      <c r="D86064"/>
    </row>
    <row r="86065" spans="4:4">
      <c r="D86065"/>
    </row>
    <row r="86066" spans="4:4">
      <c r="D86066"/>
    </row>
    <row r="86067" spans="4:4">
      <c r="D86067"/>
    </row>
    <row r="86068" spans="4:4">
      <c r="D86068"/>
    </row>
    <row r="86069" spans="4:4">
      <c r="D86069"/>
    </row>
    <row r="86070" spans="4:4">
      <c r="D86070"/>
    </row>
    <row r="86071" spans="4:4">
      <c r="D86071"/>
    </row>
    <row r="86072" spans="4:4">
      <c r="D86072"/>
    </row>
    <row r="86073" spans="4:4">
      <c r="D86073"/>
    </row>
    <row r="86074" spans="4:4">
      <c r="D86074"/>
    </row>
    <row r="86075" spans="4:4">
      <c r="D86075"/>
    </row>
    <row r="86076" spans="4:4">
      <c r="D86076"/>
    </row>
    <row r="86077" spans="4:4">
      <c r="D86077"/>
    </row>
    <row r="86078" spans="4:4">
      <c r="D86078"/>
    </row>
    <row r="86079" spans="4:4">
      <c r="D86079"/>
    </row>
    <row r="86080" spans="4:4">
      <c r="D86080"/>
    </row>
    <row r="86081" spans="4:4">
      <c r="D86081"/>
    </row>
    <row r="86082" spans="4:4">
      <c r="D86082"/>
    </row>
    <row r="86083" spans="4:4">
      <c r="D86083"/>
    </row>
    <row r="86084" spans="4:4">
      <c r="D86084"/>
    </row>
    <row r="86085" spans="4:4">
      <c r="D86085"/>
    </row>
    <row r="86086" spans="4:4">
      <c r="D86086"/>
    </row>
    <row r="86087" spans="4:4">
      <c r="D86087"/>
    </row>
    <row r="86088" spans="4:4">
      <c r="D86088"/>
    </row>
    <row r="86089" spans="4:4">
      <c r="D86089"/>
    </row>
    <row r="86090" spans="4:4">
      <c r="D86090"/>
    </row>
    <row r="86091" spans="4:4">
      <c r="D86091"/>
    </row>
    <row r="86092" spans="4:4">
      <c r="D86092"/>
    </row>
    <row r="86093" spans="4:4">
      <c r="D86093"/>
    </row>
    <row r="86094" spans="4:4">
      <c r="D86094"/>
    </row>
    <row r="86095" spans="4:4">
      <c r="D86095"/>
    </row>
    <row r="86096" spans="4:4">
      <c r="D86096"/>
    </row>
    <row r="86097" spans="4:4">
      <c r="D86097"/>
    </row>
    <row r="86098" spans="4:4">
      <c r="D86098"/>
    </row>
    <row r="86099" spans="4:4">
      <c r="D86099"/>
    </row>
    <row r="86100" spans="4:4">
      <c r="D86100"/>
    </row>
    <row r="86101" spans="4:4">
      <c r="D86101"/>
    </row>
    <row r="86102" spans="4:4">
      <c r="D86102"/>
    </row>
    <row r="86103" spans="4:4">
      <c r="D86103"/>
    </row>
    <row r="86104" spans="4:4">
      <c r="D86104"/>
    </row>
    <row r="86105" spans="4:4">
      <c r="D86105"/>
    </row>
    <row r="86106" spans="4:4">
      <c r="D86106"/>
    </row>
    <row r="86107" spans="4:4">
      <c r="D86107"/>
    </row>
    <row r="86108" spans="4:4">
      <c r="D86108"/>
    </row>
    <row r="86109" spans="4:4">
      <c r="D86109"/>
    </row>
    <row r="86110" spans="4:4">
      <c r="D86110"/>
    </row>
    <row r="86111" spans="4:4">
      <c r="D86111"/>
    </row>
    <row r="86112" spans="4:4">
      <c r="D86112"/>
    </row>
    <row r="86113" spans="4:4">
      <c r="D86113"/>
    </row>
    <row r="86114" spans="4:4">
      <c r="D86114"/>
    </row>
    <row r="86115" spans="4:4">
      <c r="D86115"/>
    </row>
    <row r="86116" spans="4:4">
      <c r="D86116"/>
    </row>
    <row r="86117" spans="4:4">
      <c r="D86117"/>
    </row>
    <row r="86118" spans="4:4">
      <c r="D86118"/>
    </row>
    <row r="86119" spans="4:4">
      <c r="D86119"/>
    </row>
    <row r="86120" spans="4:4">
      <c r="D86120"/>
    </row>
    <row r="86121" spans="4:4">
      <c r="D86121"/>
    </row>
    <row r="86122" spans="4:4">
      <c r="D86122"/>
    </row>
    <row r="86123" spans="4:4">
      <c r="D86123"/>
    </row>
    <row r="86124" spans="4:4">
      <c r="D86124"/>
    </row>
    <row r="86125" spans="4:4">
      <c r="D86125"/>
    </row>
    <row r="86126" spans="4:4">
      <c r="D86126"/>
    </row>
    <row r="86127" spans="4:4">
      <c r="D86127"/>
    </row>
    <row r="86128" spans="4:4">
      <c r="D86128"/>
    </row>
    <row r="86129" spans="4:4">
      <c r="D86129"/>
    </row>
    <row r="86130" spans="4:4">
      <c r="D86130"/>
    </row>
    <row r="86131" spans="4:4">
      <c r="D86131"/>
    </row>
    <row r="86132" spans="4:4">
      <c r="D86132"/>
    </row>
    <row r="86133" spans="4:4">
      <c r="D86133"/>
    </row>
    <row r="86134" spans="4:4">
      <c r="D86134"/>
    </row>
    <row r="86135" spans="4:4">
      <c r="D86135"/>
    </row>
    <row r="86136" spans="4:4">
      <c r="D86136"/>
    </row>
    <row r="86137" spans="4:4">
      <c r="D86137"/>
    </row>
    <row r="86138" spans="4:4">
      <c r="D86138"/>
    </row>
    <row r="86139" spans="4:4">
      <c r="D86139"/>
    </row>
    <row r="86140" spans="4:4">
      <c r="D86140"/>
    </row>
    <row r="86141" spans="4:4">
      <c r="D86141"/>
    </row>
    <row r="86142" spans="4:4">
      <c r="D86142"/>
    </row>
    <row r="86143" spans="4:4">
      <c r="D86143"/>
    </row>
    <row r="86144" spans="4:4">
      <c r="D86144"/>
    </row>
    <row r="86145" spans="4:4">
      <c r="D86145"/>
    </row>
    <row r="86146" spans="4:4">
      <c r="D86146"/>
    </row>
    <row r="86147" spans="4:4">
      <c r="D86147"/>
    </row>
    <row r="86148" spans="4:4">
      <c r="D86148"/>
    </row>
    <row r="86149" spans="4:4">
      <c r="D86149"/>
    </row>
    <row r="86150" spans="4:4">
      <c r="D86150"/>
    </row>
    <row r="86151" spans="4:4">
      <c r="D86151"/>
    </row>
    <row r="86152" spans="4:4">
      <c r="D86152"/>
    </row>
    <row r="86153" spans="4:4">
      <c r="D86153"/>
    </row>
    <row r="86154" spans="4:4">
      <c r="D86154"/>
    </row>
    <row r="86155" spans="4:4">
      <c r="D86155"/>
    </row>
    <row r="86156" spans="4:4">
      <c r="D86156"/>
    </row>
    <row r="86157" spans="4:4">
      <c r="D86157"/>
    </row>
    <row r="86158" spans="4:4">
      <c r="D86158"/>
    </row>
    <row r="86159" spans="4:4">
      <c r="D86159"/>
    </row>
    <row r="86160" spans="4:4">
      <c r="D86160"/>
    </row>
    <row r="86161" spans="4:4">
      <c r="D86161"/>
    </row>
    <row r="86162" spans="4:4">
      <c r="D86162"/>
    </row>
    <row r="86163" spans="4:4">
      <c r="D86163"/>
    </row>
    <row r="86164" spans="4:4">
      <c r="D86164"/>
    </row>
    <row r="86165" spans="4:4">
      <c r="D86165"/>
    </row>
    <row r="86166" spans="4:4">
      <c r="D86166"/>
    </row>
    <row r="86167" spans="4:4">
      <c r="D86167"/>
    </row>
    <row r="86168" spans="4:4">
      <c r="D86168"/>
    </row>
    <row r="86169" spans="4:4">
      <c r="D86169"/>
    </row>
    <row r="86170" spans="4:4">
      <c r="D86170"/>
    </row>
    <row r="86171" spans="4:4">
      <c r="D86171"/>
    </row>
    <row r="86172" spans="4:4">
      <c r="D86172"/>
    </row>
    <row r="86173" spans="4:4">
      <c r="D86173"/>
    </row>
    <row r="86174" spans="4:4">
      <c r="D86174"/>
    </row>
    <row r="86175" spans="4:4">
      <c r="D86175"/>
    </row>
    <row r="86176" spans="4:4">
      <c r="D86176"/>
    </row>
    <row r="86177" spans="4:4">
      <c r="D86177"/>
    </row>
    <row r="86178" spans="4:4">
      <c r="D86178"/>
    </row>
    <row r="86179" spans="4:4">
      <c r="D86179"/>
    </row>
    <row r="86180" spans="4:4">
      <c r="D86180"/>
    </row>
    <row r="86181" spans="4:4">
      <c r="D86181"/>
    </row>
    <row r="86182" spans="4:4">
      <c r="D86182"/>
    </row>
    <row r="86183" spans="4:4">
      <c r="D86183"/>
    </row>
    <row r="86184" spans="4:4">
      <c r="D86184"/>
    </row>
    <row r="86185" spans="4:4">
      <c r="D86185"/>
    </row>
    <row r="86186" spans="4:4">
      <c r="D86186"/>
    </row>
    <row r="86187" spans="4:4">
      <c r="D86187"/>
    </row>
    <row r="86188" spans="4:4">
      <c r="D86188"/>
    </row>
    <row r="86189" spans="4:4">
      <c r="D86189"/>
    </row>
    <row r="86190" spans="4:4">
      <c r="D86190"/>
    </row>
    <row r="86191" spans="4:4">
      <c r="D86191"/>
    </row>
    <row r="86192" spans="4:4">
      <c r="D86192"/>
    </row>
    <row r="86193" spans="4:4">
      <c r="D86193"/>
    </row>
    <row r="86194" spans="4:4">
      <c r="D86194"/>
    </row>
    <row r="86195" spans="4:4">
      <c r="D86195"/>
    </row>
    <row r="86196" spans="4:4">
      <c r="D86196"/>
    </row>
    <row r="86197" spans="4:4">
      <c r="D86197"/>
    </row>
    <row r="86198" spans="4:4">
      <c r="D86198"/>
    </row>
    <row r="86199" spans="4:4">
      <c r="D86199"/>
    </row>
    <row r="86200" spans="4:4">
      <c r="D86200"/>
    </row>
    <row r="86201" spans="4:4">
      <c r="D86201"/>
    </row>
    <row r="86202" spans="4:4">
      <c r="D86202"/>
    </row>
    <row r="86203" spans="4:4">
      <c r="D86203"/>
    </row>
    <row r="86204" spans="4:4">
      <c r="D86204"/>
    </row>
    <row r="86205" spans="4:4">
      <c r="D86205"/>
    </row>
    <row r="86206" spans="4:4">
      <c r="D86206"/>
    </row>
    <row r="86207" spans="4:4">
      <c r="D86207"/>
    </row>
    <row r="86208" spans="4:4">
      <c r="D86208"/>
    </row>
    <row r="86209" spans="4:4">
      <c r="D86209"/>
    </row>
    <row r="86210" spans="4:4">
      <c r="D86210"/>
    </row>
    <row r="86211" spans="4:4">
      <c r="D86211"/>
    </row>
    <row r="86212" spans="4:4">
      <c r="D86212"/>
    </row>
    <row r="86213" spans="4:4">
      <c r="D86213"/>
    </row>
    <row r="86214" spans="4:4">
      <c r="D86214"/>
    </row>
    <row r="86215" spans="4:4">
      <c r="D86215"/>
    </row>
    <row r="86216" spans="4:4">
      <c r="D86216"/>
    </row>
    <row r="86217" spans="4:4">
      <c r="D86217"/>
    </row>
    <row r="86218" spans="4:4">
      <c r="D86218"/>
    </row>
    <row r="86219" spans="4:4">
      <c r="D86219"/>
    </row>
    <row r="86220" spans="4:4">
      <c r="D86220"/>
    </row>
    <row r="86221" spans="4:4">
      <c r="D86221"/>
    </row>
    <row r="86222" spans="4:4">
      <c r="D86222"/>
    </row>
    <row r="86223" spans="4:4">
      <c r="D86223"/>
    </row>
    <row r="86224" spans="4:4">
      <c r="D86224"/>
    </row>
    <row r="86225" spans="4:4">
      <c r="D86225"/>
    </row>
    <row r="86226" spans="4:4">
      <c r="D86226"/>
    </row>
    <row r="86227" spans="4:4">
      <c r="D86227"/>
    </row>
    <row r="86228" spans="4:4">
      <c r="D86228"/>
    </row>
    <row r="86229" spans="4:4">
      <c r="D86229"/>
    </row>
    <row r="86230" spans="4:4">
      <c r="D86230"/>
    </row>
    <row r="86231" spans="4:4">
      <c r="D86231"/>
    </row>
    <row r="86232" spans="4:4">
      <c r="D86232"/>
    </row>
    <row r="86233" spans="4:4">
      <c r="D86233"/>
    </row>
    <row r="86234" spans="4:4">
      <c r="D86234"/>
    </row>
    <row r="86235" spans="4:4">
      <c r="D86235"/>
    </row>
    <row r="86236" spans="4:4">
      <c r="D86236"/>
    </row>
    <row r="86237" spans="4:4">
      <c r="D86237"/>
    </row>
    <row r="86238" spans="4:4">
      <c r="D86238"/>
    </row>
    <row r="86239" spans="4:4">
      <c r="D86239"/>
    </row>
    <row r="86240" spans="4:4">
      <c r="D86240"/>
    </row>
    <row r="86241" spans="4:4">
      <c r="D86241"/>
    </row>
    <row r="86242" spans="4:4">
      <c r="D86242"/>
    </row>
    <row r="86243" spans="4:4">
      <c r="D86243"/>
    </row>
    <row r="86244" spans="4:4">
      <c r="D86244"/>
    </row>
    <row r="86245" spans="4:4">
      <c r="D86245"/>
    </row>
    <row r="86246" spans="4:4">
      <c r="D86246"/>
    </row>
    <row r="86247" spans="4:4">
      <c r="D86247"/>
    </row>
    <row r="86248" spans="4:4">
      <c r="D86248"/>
    </row>
    <row r="86249" spans="4:4">
      <c r="D86249"/>
    </row>
    <row r="86250" spans="4:4">
      <c r="D86250"/>
    </row>
    <row r="86251" spans="4:4">
      <c r="D86251"/>
    </row>
    <row r="86252" spans="4:4">
      <c r="D86252"/>
    </row>
    <row r="86253" spans="4:4">
      <c r="D86253"/>
    </row>
    <row r="86254" spans="4:4">
      <c r="D86254"/>
    </row>
    <row r="86255" spans="4:4">
      <c r="D86255"/>
    </row>
    <row r="86256" spans="4:4">
      <c r="D86256"/>
    </row>
    <row r="86257" spans="4:4">
      <c r="D86257"/>
    </row>
    <row r="86258" spans="4:4">
      <c r="D86258"/>
    </row>
    <row r="86259" spans="4:4">
      <c r="D86259"/>
    </row>
    <row r="86260" spans="4:4">
      <c r="D86260"/>
    </row>
    <row r="86261" spans="4:4">
      <c r="D86261"/>
    </row>
    <row r="86262" spans="4:4">
      <c r="D86262"/>
    </row>
    <row r="86263" spans="4:4">
      <c r="D86263"/>
    </row>
    <row r="86264" spans="4:4">
      <c r="D86264"/>
    </row>
    <row r="86265" spans="4:4">
      <c r="D86265"/>
    </row>
    <row r="86266" spans="4:4">
      <c r="D86266"/>
    </row>
    <row r="86267" spans="4:4">
      <c r="D86267"/>
    </row>
    <row r="86268" spans="4:4">
      <c r="D86268"/>
    </row>
    <row r="86269" spans="4:4">
      <c r="D86269"/>
    </row>
    <row r="86270" spans="4:4">
      <c r="D86270"/>
    </row>
    <row r="86271" spans="4:4">
      <c r="D86271"/>
    </row>
    <row r="86272" spans="4:4">
      <c r="D86272"/>
    </row>
    <row r="86273" spans="4:4">
      <c r="D86273"/>
    </row>
    <row r="86274" spans="4:4">
      <c r="D86274"/>
    </row>
    <row r="86275" spans="4:4">
      <c r="D86275"/>
    </row>
    <row r="86276" spans="4:4">
      <c r="D86276"/>
    </row>
    <row r="86277" spans="4:4">
      <c r="D86277"/>
    </row>
    <row r="86278" spans="4:4">
      <c r="D86278"/>
    </row>
    <row r="86279" spans="4:4">
      <c r="D86279"/>
    </row>
    <row r="86280" spans="4:4">
      <c r="D86280"/>
    </row>
    <row r="86281" spans="4:4">
      <c r="D86281"/>
    </row>
    <row r="86282" spans="4:4">
      <c r="D86282"/>
    </row>
    <row r="86283" spans="4:4">
      <c r="D86283"/>
    </row>
    <row r="86284" spans="4:4">
      <c r="D86284"/>
    </row>
    <row r="86285" spans="4:4">
      <c r="D86285"/>
    </row>
    <row r="86286" spans="4:4">
      <c r="D86286"/>
    </row>
    <row r="86287" spans="4:4">
      <c r="D86287"/>
    </row>
    <row r="86288" spans="4:4">
      <c r="D86288"/>
    </row>
    <row r="86289" spans="4:4">
      <c r="D86289"/>
    </row>
    <row r="86290" spans="4:4">
      <c r="D86290"/>
    </row>
    <row r="86291" spans="4:4">
      <c r="D86291"/>
    </row>
    <row r="86292" spans="4:4">
      <c r="D86292"/>
    </row>
    <row r="86293" spans="4:4">
      <c r="D86293"/>
    </row>
    <row r="86294" spans="4:4">
      <c r="D86294"/>
    </row>
    <row r="86295" spans="4:4">
      <c r="D86295"/>
    </row>
    <row r="86296" spans="4:4">
      <c r="D86296"/>
    </row>
    <row r="86297" spans="4:4">
      <c r="D86297"/>
    </row>
    <row r="86298" spans="4:4">
      <c r="D86298"/>
    </row>
    <row r="86299" spans="4:4">
      <c r="D86299"/>
    </row>
    <row r="86300" spans="4:4">
      <c r="D86300"/>
    </row>
    <row r="86301" spans="4:4">
      <c r="D86301"/>
    </row>
    <row r="86302" spans="4:4">
      <c r="D86302"/>
    </row>
    <row r="86303" spans="4:4">
      <c r="D86303"/>
    </row>
    <row r="86304" spans="4:4">
      <c r="D86304"/>
    </row>
    <row r="86305" spans="4:4">
      <c r="D86305"/>
    </row>
    <row r="86306" spans="4:4">
      <c r="D86306"/>
    </row>
    <row r="86307" spans="4:4">
      <c r="D86307"/>
    </row>
    <row r="86308" spans="4:4">
      <c r="D86308"/>
    </row>
    <row r="86309" spans="4:4">
      <c r="D86309"/>
    </row>
    <row r="86310" spans="4:4">
      <c r="D86310"/>
    </row>
    <row r="86311" spans="4:4">
      <c r="D86311"/>
    </row>
    <row r="86312" spans="4:4">
      <c r="D86312"/>
    </row>
    <row r="86313" spans="4:4">
      <c r="D86313"/>
    </row>
    <row r="86314" spans="4:4">
      <c r="D86314"/>
    </row>
    <row r="86315" spans="4:4">
      <c r="D86315"/>
    </row>
    <row r="86316" spans="4:4">
      <c r="D86316"/>
    </row>
    <row r="86317" spans="4:4">
      <c r="D86317"/>
    </row>
    <row r="86318" spans="4:4">
      <c r="D86318"/>
    </row>
    <row r="86319" spans="4:4">
      <c r="D86319"/>
    </row>
    <row r="86320" spans="4:4">
      <c r="D86320"/>
    </row>
    <row r="86321" spans="4:4">
      <c r="D86321"/>
    </row>
    <row r="86322" spans="4:4">
      <c r="D86322"/>
    </row>
    <row r="86323" spans="4:4">
      <c r="D86323"/>
    </row>
    <row r="86324" spans="4:4">
      <c r="D86324"/>
    </row>
    <row r="86325" spans="4:4">
      <c r="D86325"/>
    </row>
    <row r="86326" spans="4:4">
      <c r="D86326"/>
    </row>
    <row r="86327" spans="4:4">
      <c r="D86327"/>
    </row>
    <row r="86328" spans="4:4">
      <c r="D86328"/>
    </row>
    <row r="86329" spans="4:4">
      <c r="D86329"/>
    </row>
    <row r="86330" spans="4:4">
      <c r="D86330"/>
    </row>
    <row r="86331" spans="4:4">
      <c r="D86331"/>
    </row>
    <row r="86332" spans="4:4">
      <c r="D86332"/>
    </row>
    <row r="86333" spans="4:4">
      <c r="D86333"/>
    </row>
    <row r="86334" spans="4:4">
      <c r="D86334"/>
    </row>
    <row r="86335" spans="4:4">
      <c r="D86335"/>
    </row>
    <row r="86336" spans="4:4">
      <c r="D86336"/>
    </row>
    <row r="86337" spans="4:4">
      <c r="D86337"/>
    </row>
    <row r="86338" spans="4:4">
      <c r="D86338"/>
    </row>
    <row r="86339" spans="4:4">
      <c r="D86339"/>
    </row>
    <row r="86340" spans="4:4">
      <c r="D86340"/>
    </row>
    <row r="86341" spans="4:4">
      <c r="D86341"/>
    </row>
    <row r="86342" spans="4:4">
      <c r="D86342"/>
    </row>
    <row r="86343" spans="4:4">
      <c r="D86343"/>
    </row>
    <row r="86344" spans="4:4">
      <c r="D86344"/>
    </row>
    <row r="86345" spans="4:4">
      <c r="D86345"/>
    </row>
    <row r="86346" spans="4:4">
      <c r="D86346"/>
    </row>
    <row r="86347" spans="4:4">
      <c r="D86347"/>
    </row>
    <row r="86348" spans="4:4">
      <c r="D86348"/>
    </row>
    <row r="86349" spans="4:4">
      <c r="D86349"/>
    </row>
    <row r="86350" spans="4:4">
      <c r="D86350"/>
    </row>
    <row r="86351" spans="4:4">
      <c r="D86351"/>
    </row>
    <row r="86352" spans="4:4">
      <c r="D86352"/>
    </row>
    <row r="86353" spans="4:4">
      <c r="D86353"/>
    </row>
    <row r="86354" spans="4:4">
      <c r="D86354"/>
    </row>
    <row r="86355" spans="4:4">
      <c r="D86355"/>
    </row>
    <row r="86356" spans="4:4">
      <c r="D86356"/>
    </row>
    <row r="86357" spans="4:4">
      <c r="D86357"/>
    </row>
    <row r="86358" spans="4:4">
      <c r="D86358"/>
    </row>
    <row r="86359" spans="4:4">
      <c r="D86359"/>
    </row>
    <row r="86360" spans="4:4">
      <c r="D86360"/>
    </row>
    <row r="86361" spans="4:4">
      <c r="D86361"/>
    </row>
    <row r="86362" spans="4:4">
      <c r="D86362"/>
    </row>
    <row r="86363" spans="4:4">
      <c r="D86363"/>
    </row>
    <row r="86364" spans="4:4">
      <c r="D86364"/>
    </row>
    <row r="86365" spans="4:4">
      <c r="D86365"/>
    </row>
    <row r="86366" spans="4:4">
      <c r="D86366"/>
    </row>
    <row r="86367" spans="4:4">
      <c r="D86367"/>
    </row>
    <row r="86368" spans="4:4">
      <c r="D86368"/>
    </row>
    <row r="86369" spans="4:4">
      <c r="D86369"/>
    </row>
    <row r="86370" spans="4:4">
      <c r="D86370"/>
    </row>
    <row r="86371" spans="4:4">
      <c r="D86371"/>
    </row>
    <row r="86372" spans="4:4">
      <c r="D86372"/>
    </row>
    <row r="86373" spans="4:4">
      <c r="D86373"/>
    </row>
    <row r="86374" spans="4:4">
      <c r="D86374"/>
    </row>
    <row r="86375" spans="4:4">
      <c r="D86375"/>
    </row>
    <row r="86376" spans="4:4">
      <c r="D86376"/>
    </row>
    <row r="86377" spans="4:4">
      <c r="D86377"/>
    </row>
    <row r="86378" spans="4:4">
      <c r="D86378"/>
    </row>
    <row r="86379" spans="4:4">
      <c r="D86379"/>
    </row>
    <row r="86380" spans="4:4">
      <c r="D86380"/>
    </row>
    <row r="86381" spans="4:4">
      <c r="D86381"/>
    </row>
    <row r="86382" spans="4:4">
      <c r="D86382"/>
    </row>
    <row r="86383" spans="4:4">
      <c r="D86383"/>
    </row>
    <row r="86384" spans="4:4">
      <c r="D86384"/>
    </row>
    <row r="86385" spans="4:4">
      <c r="D86385"/>
    </row>
    <row r="86386" spans="4:4">
      <c r="D86386"/>
    </row>
    <row r="86387" spans="4:4">
      <c r="D86387"/>
    </row>
    <row r="86388" spans="4:4">
      <c r="D86388"/>
    </row>
    <row r="86389" spans="4:4">
      <c r="D86389"/>
    </row>
    <row r="86390" spans="4:4">
      <c r="D86390"/>
    </row>
    <row r="86391" spans="4:4">
      <c r="D86391"/>
    </row>
    <row r="86392" spans="4:4">
      <c r="D86392"/>
    </row>
    <row r="86393" spans="4:4">
      <c r="D86393"/>
    </row>
    <row r="86394" spans="4:4">
      <c r="D86394"/>
    </row>
    <row r="86395" spans="4:4">
      <c r="D86395"/>
    </row>
    <row r="86396" spans="4:4">
      <c r="D86396"/>
    </row>
    <row r="86397" spans="4:4">
      <c r="D86397"/>
    </row>
    <row r="86398" spans="4:4">
      <c r="D86398"/>
    </row>
    <row r="86399" spans="4:4">
      <c r="D86399"/>
    </row>
    <row r="86400" spans="4:4">
      <c r="D86400"/>
    </row>
    <row r="86401" spans="4:4">
      <c r="D86401"/>
    </row>
    <row r="86402" spans="4:4">
      <c r="D86402"/>
    </row>
    <row r="86403" spans="4:4">
      <c r="D86403"/>
    </row>
    <row r="86404" spans="4:4">
      <c r="D86404"/>
    </row>
    <row r="86405" spans="4:4">
      <c r="D86405"/>
    </row>
    <row r="86406" spans="4:4">
      <c r="D86406"/>
    </row>
    <row r="86407" spans="4:4">
      <c r="D86407"/>
    </row>
    <row r="86408" spans="4:4">
      <c r="D86408"/>
    </row>
    <row r="86409" spans="4:4">
      <c r="D86409"/>
    </row>
    <row r="86410" spans="4:4">
      <c r="D86410"/>
    </row>
    <row r="86411" spans="4:4">
      <c r="D86411"/>
    </row>
    <row r="86412" spans="4:4">
      <c r="D86412"/>
    </row>
    <row r="86413" spans="4:4">
      <c r="D86413"/>
    </row>
    <row r="86414" spans="4:4">
      <c r="D86414"/>
    </row>
    <row r="86415" spans="4:4">
      <c r="D86415"/>
    </row>
    <row r="86416" spans="4:4">
      <c r="D86416"/>
    </row>
    <row r="86417" spans="4:4">
      <c r="D86417"/>
    </row>
    <row r="86418" spans="4:4">
      <c r="D86418"/>
    </row>
    <row r="86419" spans="4:4">
      <c r="D86419"/>
    </row>
    <row r="86420" spans="4:4">
      <c r="D86420"/>
    </row>
    <row r="86421" spans="4:4">
      <c r="D86421"/>
    </row>
    <row r="86422" spans="4:4">
      <c r="D86422"/>
    </row>
    <row r="86423" spans="4:4">
      <c r="D86423"/>
    </row>
    <row r="86424" spans="4:4">
      <c r="D86424"/>
    </row>
    <row r="86425" spans="4:4">
      <c r="D86425"/>
    </row>
    <row r="86426" spans="4:4">
      <c r="D86426"/>
    </row>
    <row r="86427" spans="4:4">
      <c r="D86427"/>
    </row>
    <row r="86428" spans="4:4">
      <c r="D86428"/>
    </row>
    <row r="86429" spans="4:4">
      <c r="D86429"/>
    </row>
    <row r="86430" spans="4:4">
      <c r="D86430"/>
    </row>
    <row r="86431" spans="4:4">
      <c r="D86431"/>
    </row>
    <row r="86432" spans="4:4">
      <c r="D86432"/>
    </row>
    <row r="86433" spans="4:4">
      <c r="D86433"/>
    </row>
    <row r="86434" spans="4:4">
      <c r="D86434"/>
    </row>
    <row r="86435" spans="4:4">
      <c r="D86435"/>
    </row>
    <row r="86436" spans="4:4">
      <c r="D86436"/>
    </row>
    <row r="86437" spans="4:4">
      <c r="D86437"/>
    </row>
    <row r="86438" spans="4:4">
      <c r="D86438"/>
    </row>
    <row r="86439" spans="4:4">
      <c r="D86439"/>
    </row>
    <row r="86440" spans="4:4">
      <c r="D86440"/>
    </row>
    <row r="86441" spans="4:4">
      <c r="D86441"/>
    </row>
    <row r="86442" spans="4:4">
      <c r="D86442"/>
    </row>
    <row r="86443" spans="4:4">
      <c r="D86443"/>
    </row>
    <row r="86444" spans="4:4">
      <c r="D86444"/>
    </row>
    <row r="86445" spans="4:4">
      <c r="D86445"/>
    </row>
    <row r="86446" spans="4:4">
      <c r="D86446"/>
    </row>
    <row r="86447" spans="4:4">
      <c r="D86447"/>
    </row>
    <row r="86448" spans="4:4">
      <c r="D86448"/>
    </row>
    <row r="86449" spans="4:4">
      <c r="D86449"/>
    </row>
    <row r="86450" spans="4:4">
      <c r="D86450"/>
    </row>
    <row r="86451" spans="4:4">
      <c r="D86451"/>
    </row>
    <row r="86452" spans="4:4">
      <c r="D86452"/>
    </row>
    <row r="86453" spans="4:4">
      <c r="D86453"/>
    </row>
    <row r="86454" spans="4:4">
      <c r="D86454"/>
    </row>
    <row r="86455" spans="4:4">
      <c r="D86455"/>
    </row>
    <row r="86456" spans="4:4">
      <c r="D86456"/>
    </row>
    <row r="86457" spans="4:4">
      <c r="D86457"/>
    </row>
    <row r="86458" spans="4:4">
      <c r="D86458"/>
    </row>
    <row r="86459" spans="4:4">
      <c r="D86459"/>
    </row>
    <row r="86460" spans="4:4">
      <c r="D86460"/>
    </row>
    <row r="86461" spans="4:4">
      <c r="D86461"/>
    </row>
    <row r="86462" spans="4:4">
      <c r="D86462"/>
    </row>
    <row r="86463" spans="4:4">
      <c r="D86463"/>
    </row>
    <row r="86464" spans="4:4">
      <c r="D86464"/>
    </row>
    <row r="86465" spans="4:4">
      <c r="D86465"/>
    </row>
    <row r="86466" spans="4:4">
      <c r="D86466"/>
    </row>
    <row r="86467" spans="4:4">
      <c r="D86467"/>
    </row>
    <row r="86468" spans="4:4">
      <c r="D86468"/>
    </row>
    <row r="86469" spans="4:4">
      <c r="D86469"/>
    </row>
    <row r="86470" spans="4:4">
      <c r="D86470"/>
    </row>
    <row r="86471" spans="4:4">
      <c r="D86471"/>
    </row>
    <row r="86472" spans="4:4">
      <c r="D86472"/>
    </row>
    <row r="86473" spans="4:4">
      <c r="D86473"/>
    </row>
    <row r="86474" spans="4:4">
      <c r="D86474"/>
    </row>
    <row r="86475" spans="4:4">
      <c r="D86475"/>
    </row>
    <row r="86476" spans="4:4">
      <c r="D86476"/>
    </row>
    <row r="86477" spans="4:4">
      <c r="D86477"/>
    </row>
    <row r="86478" spans="4:4">
      <c r="D86478"/>
    </row>
    <row r="86479" spans="4:4">
      <c r="D86479"/>
    </row>
    <row r="86480" spans="4:4">
      <c r="D86480"/>
    </row>
    <row r="86481" spans="4:4">
      <c r="D86481"/>
    </row>
    <row r="86482" spans="4:4">
      <c r="D86482"/>
    </row>
    <row r="86483" spans="4:4">
      <c r="D86483"/>
    </row>
    <row r="86484" spans="4:4">
      <c r="D86484"/>
    </row>
    <row r="86485" spans="4:4">
      <c r="D86485"/>
    </row>
    <row r="86486" spans="4:4">
      <c r="D86486"/>
    </row>
    <row r="86487" spans="4:4">
      <c r="D86487"/>
    </row>
    <row r="86488" spans="4:4">
      <c r="D86488"/>
    </row>
    <row r="86489" spans="4:4">
      <c r="D86489"/>
    </row>
    <row r="86490" spans="4:4">
      <c r="D86490"/>
    </row>
    <row r="86491" spans="4:4">
      <c r="D86491"/>
    </row>
    <row r="86492" spans="4:4">
      <c r="D86492"/>
    </row>
    <row r="86493" spans="4:4">
      <c r="D86493"/>
    </row>
    <row r="86494" spans="4:4">
      <c r="D86494"/>
    </row>
    <row r="86495" spans="4:4">
      <c r="D86495"/>
    </row>
    <row r="86496" spans="4:4">
      <c r="D86496"/>
    </row>
    <row r="86497" spans="4:4">
      <c r="D86497"/>
    </row>
    <row r="86498" spans="4:4">
      <c r="D86498"/>
    </row>
    <row r="86499" spans="4:4">
      <c r="D86499"/>
    </row>
    <row r="86500" spans="4:4">
      <c r="D86500"/>
    </row>
    <row r="86501" spans="4:4">
      <c r="D86501"/>
    </row>
    <row r="86502" spans="4:4">
      <c r="D86502"/>
    </row>
    <row r="86503" spans="4:4">
      <c r="D86503"/>
    </row>
    <row r="86504" spans="4:4">
      <c r="D86504"/>
    </row>
    <row r="86505" spans="4:4">
      <c r="D86505"/>
    </row>
    <row r="86506" spans="4:4">
      <c r="D86506"/>
    </row>
    <row r="86507" spans="4:4">
      <c r="D86507"/>
    </row>
    <row r="86508" spans="4:4">
      <c r="D86508"/>
    </row>
    <row r="86509" spans="4:4">
      <c r="D86509"/>
    </row>
    <row r="86510" spans="4:4">
      <c r="D86510"/>
    </row>
    <row r="86511" spans="4:4">
      <c r="D86511"/>
    </row>
    <row r="86512" spans="4:4">
      <c r="D86512"/>
    </row>
    <row r="86513" spans="4:4">
      <c r="D86513"/>
    </row>
    <row r="86514" spans="4:4">
      <c r="D86514"/>
    </row>
    <row r="86515" spans="4:4">
      <c r="D86515"/>
    </row>
    <row r="86516" spans="4:4">
      <c r="D86516"/>
    </row>
    <row r="86517" spans="4:4">
      <c r="D86517"/>
    </row>
    <row r="86518" spans="4:4">
      <c r="D86518"/>
    </row>
    <row r="86519" spans="4:4">
      <c r="D86519"/>
    </row>
    <row r="86520" spans="4:4">
      <c r="D86520"/>
    </row>
    <row r="86521" spans="4:4">
      <c r="D86521"/>
    </row>
    <row r="86522" spans="4:4">
      <c r="D86522"/>
    </row>
    <row r="86523" spans="4:4">
      <c r="D86523"/>
    </row>
    <row r="86524" spans="4:4">
      <c r="D86524"/>
    </row>
    <row r="86525" spans="4:4">
      <c r="D86525"/>
    </row>
    <row r="86526" spans="4:4">
      <c r="D86526"/>
    </row>
    <row r="86527" spans="4:4">
      <c r="D86527"/>
    </row>
    <row r="86528" spans="4:4">
      <c r="D86528"/>
    </row>
    <row r="86529" spans="4:4">
      <c r="D86529"/>
    </row>
    <row r="86530" spans="4:4">
      <c r="D86530"/>
    </row>
    <row r="86531" spans="4:4">
      <c r="D86531"/>
    </row>
    <row r="86532" spans="4:4">
      <c r="D86532"/>
    </row>
    <row r="86533" spans="4:4">
      <c r="D86533"/>
    </row>
    <row r="86534" spans="4:4">
      <c r="D86534"/>
    </row>
    <row r="86535" spans="4:4">
      <c r="D86535"/>
    </row>
    <row r="86536" spans="4:4">
      <c r="D86536"/>
    </row>
    <row r="86537" spans="4:4">
      <c r="D86537"/>
    </row>
    <row r="86538" spans="4:4">
      <c r="D86538"/>
    </row>
    <row r="86539" spans="4:4">
      <c r="D86539"/>
    </row>
    <row r="86540" spans="4:4">
      <c r="D86540"/>
    </row>
    <row r="86541" spans="4:4">
      <c r="D86541"/>
    </row>
    <row r="86542" spans="4:4">
      <c r="D86542"/>
    </row>
    <row r="86543" spans="4:4">
      <c r="D86543"/>
    </row>
    <row r="86544" spans="4:4">
      <c r="D86544"/>
    </row>
    <row r="86545" spans="4:4">
      <c r="D86545"/>
    </row>
    <row r="86546" spans="4:4">
      <c r="D86546"/>
    </row>
    <row r="86547" spans="4:4">
      <c r="D86547"/>
    </row>
    <row r="86548" spans="4:4">
      <c r="D86548"/>
    </row>
    <row r="86549" spans="4:4">
      <c r="D86549"/>
    </row>
    <row r="86550" spans="4:4">
      <c r="D86550"/>
    </row>
    <row r="86551" spans="4:4">
      <c r="D86551"/>
    </row>
    <row r="86552" spans="4:4">
      <c r="D86552"/>
    </row>
    <row r="86553" spans="4:4">
      <c r="D86553"/>
    </row>
    <row r="86554" spans="4:4">
      <c r="D86554"/>
    </row>
    <row r="86555" spans="4:4">
      <c r="D86555"/>
    </row>
    <row r="86556" spans="4:4">
      <c r="D86556"/>
    </row>
    <row r="86557" spans="4:4">
      <c r="D86557"/>
    </row>
    <row r="86558" spans="4:4">
      <c r="D86558"/>
    </row>
    <row r="86559" spans="4:4">
      <c r="D86559"/>
    </row>
    <row r="86560" spans="4:4">
      <c r="D86560"/>
    </row>
    <row r="86561" spans="4:4">
      <c r="D86561"/>
    </row>
    <row r="86562" spans="4:4">
      <c r="D86562"/>
    </row>
    <row r="86563" spans="4:4">
      <c r="D86563"/>
    </row>
    <row r="86564" spans="4:4">
      <c r="D86564"/>
    </row>
    <row r="86565" spans="4:4">
      <c r="D86565"/>
    </row>
    <row r="86566" spans="4:4">
      <c r="D86566"/>
    </row>
    <row r="86567" spans="4:4">
      <c r="D86567"/>
    </row>
    <row r="86568" spans="4:4">
      <c r="D86568"/>
    </row>
    <row r="86569" spans="4:4">
      <c r="D86569"/>
    </row>
    <row r="86570" spans="4:4">
      <c r="D86570"/>
    </row>
    <row r="86571" spans="4:4">
      <c r="D86571"/>
    </row>
    <row r="86572" spans="4:4">
      <c r="D86572"/>
    </row>
    <row r="86573" spans="4:4">
      <c r="D86573"/>
    </row>
    <row r="86574" spans="4:4">
      <c r="D86574"/>
    </row>
    <row r="86575" spans="4:4">
      <c r="D86575"/>
    </row>
    <row r="86576" spans="4:4">
      <c r="D86576"/>
    </row>
    <row r="86577" spans="4:4">
      <c r="D86577"/>
    </row>
    <row r="86578" spans="4:4">
      <c r="D86578"/>
    </row>
    <row r="86579" spans="4:4">
      <c r="D86579"/>
    </row>
    <row r="86580" spans="4:4">
      <c r="D86580"/>
    </row>
    <row r="86581" spans="4:4">
      <c r="D86581"/>
    </row>
    <row r="86582" spans="4:4">
      <c r="D86582"/>
    </row>
    <row r="86583" spans="4:4">
      <c r="D86583"/>
    </row>
    <row r="86584" spans="4:4">
      <c r="D86584"/>
    </row>
    <row r="86585" spans="4:4">
      <c r="D86585"/>
    </row>
    <row r="86586" spans="4:4">
      <c r="D86586"/>
    </row>
    <row r="86587" spans="4:4">
      <c r="D86587"/>
    </row>
    <row r="86588" spans="4:4">
      <c r="D86588"/>
    </row>
    <row r="86589" spans="4:4">
      <c r="D86589"/>
    </row>
    <row r="86590" spans="4:4">
      <c r="D86590"/>
    </row>
    <row r="86591" spans="4:4">
      <c r="D86591"/>
    </row>
    <row r="86592" spans="4:4">
      <c r="D86592"/>
    </row>
    <row r="86593" spans="4:4">
      <c r="D86593"/>
    </row>
    <row r="86594" spans="4:4">
      <c r="D86594"/>
    </row>
    <row r="86595" spans="4:4">
      <c r="D86595"/>
    </row>
    <row r="86596" spans="4:4">
      <c r="D86596"/>
    </row>
    <row r="86597" spans="4:4">
      <c r="D86597"/>
    </row>
    <row r="86598" spans="4:4">
      <c r="D86598"/>
    </row>
    <row r="86599" spans="4:4">
      <c r="D86599"/>
    </row>
    <row r="86600" spans="4:4">
      <c r="D86600"/>
    </row>
    <row r="86601" spans="4:4">
      <c r="D86601"/>
    </row>
    <row r="86602" spans="4:4">
      <c r="D86602"/>
    </row>
    <row r="86603" spans="4:4">
      <c r="D86603"/>
    </row>
    <row r="86604" spans="4:4">
      <c r="D86604"/>
    </row>
    <row r="86605" spans="4:4">
      <c r="D86605"/>
    </row>
    <row r="86606" spans="4:4">
      <c r="D86606"/>
    </row>
    <row r="86607" spans="4:4">
      <c r="D86607"/>
    </row>
    <row r="86608" spans="4:4">
      <c r="D86608"/>
    </row>
    <row r="86609" spans="4:4">
      <c r="D86609"/>
    </row>
    <row r="86610" spans="4:4">
      <c r="D86610"/>
    </row>
    <row r="86611" spans="4:4">
      <c r="D86611"/>
    </row>
    <row r="86612" spans="4:4">
      <c r="D86612"/>
    </row>
    <row r="86613" spans="4:4">
      <c r="D86613"/>
    </row>
    <row r="86614" spans="4:4">
      <c r="D86614"/>
    </row>
    <row r="86615" spans="4:4">
      <c r="D86615"/>
    </row>
    <row r="86616" spans="4:4">
      <c r="D86616"/>
    </row>
    <row r="86617" spans="4:4">
      <c r="D86617"/>
    </row>
    <row r="86618" spans="4:4">
      <c r="D86618"/>
    </row>
    <row r="86619" spans="4:4">
      <c r="D86619"/>
    </row>
    <row r="86620" spans="4:4">
      <c r="D86620"/>
    </row>
    <row r="86621" spans="4:4">
      <c r="D86621"/>
    </row>
    <row r="86622" spans="4:4">
      <c r="D86622"/>
    </row>
    <row r="86623" spans="4:4">
      <c r="D86623"/>
    </row>
    <row r="86624" spans="4:4">
      <c r="D86624"/>
    </row>
    <row r="86625" spans="4:4">
      <c r="D86625"/>
    </row>
    <row r="86626" spans="4:4">
      <c r="D86626"/>
    </row>
    <row r="86627" spans="4:4">
      <c r="D86627"/>
    </row>
    <row r="86628" spans="4:4">
      <c r="D86628"/>
    </row>
    <row r="86629" spans="4:4">
      <c r="D86629"/>
    </row>
    <row r="86630" spans="4:4">
      <c r="D86630"/>
    </row>
    <row r="86631" spans="4:4">
      <c r="D86631"/>
    </row>
    <row r="86632" spans="4:4">
      <c r="D86632"/>
    </row>
    <row r="86633" spans="4:4">
      <c r="D86633"/>
    </row>
    <row r="86634" spans="4:4">
      <c r="D86634"/>
    </row>
    <row r="86635" spans="4:4">
      <c r="D86635"/>
    </row>
    <row r="86636" spans="4:4">
      <c r="D86636"/>
    </row>
    <row r="86637" spans="4:4">
      <c r="D86637"/>
    </row>
    <row r="86638" spans="4:4">
      <c r="D86638"/>
    </row>
    <row r="86639" spans="4:4">
      <c r="D86639"/>
    </row>
    <row r="86640" spans="4:4">
      <c r="D86640"/>
    </row>
    <row r="86641" spans="4:4">
      <c r="D86641"/>
    </row>
    <row r="86642" spans="4:4">
      <c r="D86642"/>
    </row>
    <row r="86643" spans="4:4">
      <c r="D86643"/>
    </row>
    <row r="86644" spans="4:4">
      <c r="D86644"/>
    </row>
    <row r="86645" spans="4:4">
      <c r="D86645"/>
    </row>
    <row r="86646" spans="4:4">
      <c r="D86646"/>
    </row>
    <row r="86647" spans="4:4">
      <c r="D86647"/>
    </row>
    <row r="86648" spans="4:4">
      <c r="D86648"/>
    </row>
    <row r="86649" spans="4:4">
      <c r="D86649"/>
    </row>
    <row r="86650" spans="4:4">
      <c r="D86650"/>
    </row>
    <row r="86651" spans="4:4">
      <c r="D86651"/>
    </row>
    <row r="86652" spans="4:4">
      <c r="D86652"/>
    </row>
    <row r="86653" spans="4:4">
      <c r="D86653"/>
    </row>
    <row r="86654" spans="4:4">
      <c r="D86654"/>
    </row>
    <row r="86655" spans="4:4">
      <c r="D86655"/>
    </row>
    <row r="86656" spans="4:4">
      <c r="D86656"/>
    </row>
    <row r="86657" spans="4:4">
      <c r="D86657"/>
    </row>
    <row r="86658" spans="4:4">
      <c r="D86658"/>
    </row>
    <row r="86659" spans="4:4">
      <c r="D86659"/>
    </row>
    <row r="86660" spans="4:4">
      <c r="D86660"/>
    </row>
    <row r="86661" spans="4:4">
      <c r="D86661"/>
    </row>
    <row r="86662" spans="4:4">
      <c r="D86662"/>
    </row>
    <row r="86663" spans="4:4">
      <c r="D86663"/>
    </row>
    <row r="86664" spans="4:4">
      <c r="D86664"/>
    </row>
    <row r="86665" spans="4:4">
      <c r="D86665"/>
    </row>
    <row r="86666" spans="4:4">
      <c r="D86666"/>
    </row>
    <row r="86667" spans="4:4">
      <c r="D86667"/>
    </row>
    <row r="86668" spans="4:4">
      <c r="D86668"/>
    </row>
    <row r="86669" spans="4:4">
      <c r="D86669"/>
    </row>
    <row r="86670" spans="4:4">
      <c r="D86670"/>
    </row>
    <row r="86671" spans="4:4">
      <c r="D86671"/>
    </row>
    <row r="86672" spans="4:4">
      <c r="D86672"/>
    </row>
    <row r="86673" spans="4:4">
      <c r="D86673"/>
    </row>
    <row r="86674" spans="4:4">
      <c r="D86674"/>
    </row>
    <row r="86675" spans="4:4">
      <c r="D86675"/>
    </row>
    <row r="86676" spans="4:4">
      <c r="D86676"/>
    </row>
    <row r="86677" spans="4:4">
      <c r="D86677"/>
    </row>
    <row r="86678" spans="4:4">
      <c r="D86678"/>
    </row>
    <row r="86679" spans="4:4">
      <c r="D86679"/>
    </row>
    <row r="86680" spans="4:4">
      <c r="D86680"/>
    </row>
    <row r="86681" spans="4:4">
      <c r="D86681"/>
    </row>
    <row r="86682" spans="4:4">
      <c r="D86682"/>
    </row>
    <row r="86683" spans="4:4">
      <c r="D86683"/>
    </row>
    <row r="86684" spans="4:4">
      <c r="D86684"/>
    </row>
    <row r="86685" spans="4:4">
      <c r="D86685"/>
    </row>
    <row r="86686" spans="4:4">
      <c r="D86686"/>
    </row>
    <row r="86687" spans="4:4">
      <c r="D86687"/>
    </row>
    <row r="86688" spans="4:4">
      <c r="D86688"/>
    </row>
    <row r="86689" spans="4:4">
      <c r="D86689"/>
    </row>
    <row r="86690" spans="4:4">
      <c r="D86690"/>
    </row>
    <row r="86691" spans="4:4">
      <c r="D86691"/>
    </row>
    <row r="86692" spans="4:4">
      <c r="D86692"/>
    </row>
    <row r="86693" spans="4:4">
      <c r="D86693"/>
    </row>
    <row r="86694" spans="4:4">
      <c r="D86694"/>
    </row>
    <row r="86695" spans="4:4">
      <c r="D86695"/>
    </row>
    <row r="86696" spans="4:4">
      <c r="D86696"/>
    </row>
    <row r="86697" spans="4:4">
      <c r="D86697"/>
    </row>
    <row r="86698" spans="4:4">
      <c r="D86698"/>
    </row>
    <row r="86699" spans="4:4">
      <c r="D86699"/>
    </row>
    <row r="86700" spans="4:4">
      <c r="D86700"/>
    </row>
    <row r="86701" spans="4:4">
      <c r="D86701"/>
    </row>
    <row r="86702" spans="4:4">
      <c r="D86702"/>
    </row>
    <row r="86703" spans="4:4">
      <c r="D86703"/>
    </row>
    <row r="86704" spans="4:4">
      <c r="D86704"/>
    </row>
    <row r="86705" spans="4:4">
      <c r="D86705"/>
    </row>
    <row r="86706" spans="4:4">
      <c r="D86706"/>
    </row>
    <row r="86707" spans="4:4">
      <c r="D86707"/>
    </row>
    <row r="86708" spans="4:4">
      <c r="D86708"/>
    </row>
    <row r="86709" spans="4:4">
      <c r="D86709"/>
    </row>
    <row r="86710" spans="4:4">
      <c r="D86710"/>
    </row>
    <row r="86711" spans="4:4">
      <c r="D86711"/>
    </row>
    <row r="86712" spans="4:4">
      <c r="D86712"/>
    </row>
    <row r="86713" spans="4:4">
      <c r="D86713"/>
    </row>
    <row r="86714" spans="4:4">
      <c r="D86714"/>
    </row>
    <row r="86715" spans="4:4">
      <c r="D86715"/>
    </row>
    <row r="86716" spans="4:4">
      <c r="D86716"/>
    </row>
    <row r="86717" spans="4:4">
      <c r="D86717"/>
    </row>
    <row r="86718" spans="4:4">
      <c r="D86718"/>
    </row>
    <row r="86719" spans="4:4">
      <c r="D86719"/>
    </row>
    <row r="86720" spans="4:4">
      <c r="D86720"/>
    </row>
    <row r="86721" spans="4:4">
      <c r="D86721"/>
    </row>
    <row r="86722" spans="4:4">
      <c r="D86722"/>
    </row>
    <row r="86723" spans="4:4">
      <c r="D86723"/>
    </row>
    <row r="86724" spans="4:4">
      <c r="D86724"/>
    </row>
    <row r="86725" spans="4:4">
      <c r="D86725"/>
    </row>
    <row r="86726" spans="4:4">
      <c r="D86726"/>
    </row>
    <row r="86727" spans="4:4">
      <c r="D86727"/>
    </row>
    <row r="86728" spans="4:4">
      <c r="D86728"/>
    </row>
    <row r="86729" spans="4:4">
      <c r="D86729"/>
    </row>
    <row r="86730" spans="4:4">
      <c r="D86730"/>
    </row>
    <row r="86731" spans="4:4">
      <c r="D86731"/>
    </row>
    <row r="86732" spans="4:4">
      <c r="D86732"/>
    </row>
    <row r="86733" spans="4:4">
      <c r="D86733"/>
    </row>
    <row r="86734" spans="4:4">
      <c r="D86734"/>
    </row>
    <row r="86735" spans="4:4">
      <c r="D86735"/>
    </row>
    <row r="86736" spans="4:4">
      <c r="D86736"/>
    </row>
    <row r="86737" spans="4:4">
      <c r="D86737"/>
    </row>
    <row r="86738" spans="4:4">
      <c r="D86738"/>
    </row>
    <row r="86739" spans="4:4">
      <c r="D86739"/>
    </row>
    <row r="86740" spans="4:4">
      <c r="D86740"/>
    </row>
    <row r="86741" spans="4:4">
      <c r="D86741"/>
    </row>
    <row r="86742" spans="4:4">
      <c r="D86742"/>
    </row>
    <row r="86743" spans="4:4">
      <c r="D86743"/>
    </row>
    <row r="86744" spans="4:4">
      <c r="D86744"/>
    </row>
    <row r="86745" spans="4:4">
      <c r="D86745"/>
    </row>
    <row r="86746" spans="4:4">
      <c r="D86746"/>
    </row>
    <row r="86747" spans="4:4">
      <c r="D86747"/>
    </row>
    <row r="86748" spans="4:4">
      <c r="D86748"/>
    </row>
    <row r="86749" spans="4:4">
      <c r="D86749"/>
    </row>
    <row r="86750" spans="4:4">
      <c r="D86750"/>
    </row>
    <row r="86751" spans="4:4">
      <c r="D86751"/>
    </row>
    <row r="86752" spans="4:4">
      <c r="D86752"/>
    </row>
    <row r="86753" spans="4:4">
      <c r="D86753"/>
    </row>
    <row r="86754" spans="4:4">
      <c r="D86754"/>
    </row>
    <row r="86755" spans="4:4">
      <c r="D86755"/>
    </row>
    <row r="86756" spans="4:4">
      <c r="D86756"/>
    </row>
    <row r="86757" spans="4:4">
      <c r="D86757"/>
    </row>
    <row r="86758" spans="4:4">
      <c r="D86758"/>
    </row>
    <row r="86759" spans="4:4">
      <c r="D86759"/>
    </row>
    <row r="86760" spans="4:4">
      <c r="D86760"/>
    </row>
    <row r="86761" spans="4:4">
      <c r="D86761"/>
    </row>
    <row r="86762" spans="4:4">
      <c r="D86762"/>
    </row>
    <row r="86763" spans="4:4">
      <c r="D86763"/>
    </row>
    <row r="86764" spans="4:4">
      <c r="D86764"/>
    </row>
    <row r="86765" spans="4:4">
      <c r="D86765"/>
    </row>
    <row r="86766" spans="4:4">
      <c r="D86766"/>
    </row>
    <row r="86767" spans="4:4">
      <c r="D86767"/>
    </row>
    <row r="86768" spans="4:4">
      <c r="D86768"/>
    </row>
    <row r="86769" spans="4:4">
      <c r="D86769"/>
    </row>
    <row r="86770" spans="4:4">
      <c r="D86770"/>
    </row>
    <row r="86771" spans="4:4">
      <c r="D86771"/>
    </row>
    <row r="86772" spans="4:4">
      <c r="D86772"/>
    </row>
    <row r="86773" spans="4:4">
      <c r="D86773"/>
    </row>
    <row r="86774" spans="4:4">
      <c r="D86774"/>
    </row>
    <row r="86775" spans="4:4">
      <c r="D86775"/>
    </row>
    <row r="86776" spans="4:4">
      <c r="D86776"/>
    </row>
    <row r="86777" spans="4:4">
      <c r="D86777"/>
    </row>
    <row r="86778" spans="4:4">
      <c r="D86778"/>
    </row>
    <row r="86779" spans="4:4">
      <c r="D86779"/>
    </row>
    <row r="86780" spans="4:4">
      <c r="D86780"/>
    </row>
    <row r="86781" spans="4:4">
      <c r="D86781"/>
    </row>
    <row r="86782" spans="4:4">
      <c r="D86782"/>
    </row>
    <row r="86783" spans="4:4">
      <c r="D86783"/>
    </row>
    <row r="86784" spans="4:4">
      <c r="D86784"/>
    </row>
    <row r="86785" spans="4:4">
      <c r="D86785"/>
    </row>
    <row r="86786" spans="4:4">
      <c r="D86786"/>
    </row>
    <row r="86787" spans="4:4">
      <c r="D86787"/>
    </row>
    <row r="86788" spans="4:4">
      <c r="D86788"/>
    </row>
    <row r="86789" spans="4:4">
      <c r="D86789"/>
    </row>
    <row r="86790" spans="4:4">
      <c r="D86790"/>
    </row>
    <row r="86791" spans="4:4">
      <c r="D86791"/>
    </row>
    <row r="86792" spans="4:4">
      <c r="D86792"/>
    </row>
    <row r="86793" spans="4:4">
      <c r="D86793"/>
    </row>
    <row r="86794" spans="4:4">
      <c r="D86794"/>
    </row>
    <row r="86795" spans="4:4">
      <c r="D86795"/>
    </row>
    <row r="86796" spans="4:4">
      <c r="D86796"/>
    </row>
    <row r="86797" spans="4:4">
      <c r="D86797"/>
    </row>
    <row r="86798" spans="4:4">
      <c r="D86798"/>
    </row>
    <row r="86799" spans="4:4">
      <c r="D86799"/>
    </row>
    <row r="86800" spans="4:4">
      <c r="D86800"/>
    </row>
    <row r="86801" spans="4:4">
      <c r="D86801"/>
    </row>
    <row r="86802" spans="4:4">
      <c r="D86802"/>
    </row>
    <row r="86803" spans="4:4">
      <c r="D86803"/>
    </row>
    <row r="86804" spans="4:4">
      <c r="D86804"/>
    </row>
    <row r="86805" spans="4:4">
      <c r="D86805"/>
    </row>
    <row r="86806" spans="4:4">
      <c r="D86806"/>
    </row>
    <row r="86807" spans="4:4">
      <c r="D86807"/>
    </row>
    <row r="86808" spans="4:4">
      <c r="D86808"/>
    </row>
    <row r="86809" spans="4:4">
      <c r="D86809"/>
    </row>
    <row r="86810" spans="4:4">
      <c r="D86810"/>
    </row>
    <row r="86811" spans="4:4">
      <c r="D86811"/>
    </row>
    <row r="86812" spans="4:4">
      <c r="D86812"/>
    </row>
    <row r="86813" spans="4:4">
      <c r="D86813"/>
    </row>
    <row r="86814" spans="4:4">
      <c r="D86814"/>
    </row>
    <row r="86815" spans="4:4">
      <c r="D86815"/>
    </row>
    <row r="86816" spans="4:4">
      <c r="D86816"/>
    </row>
    <row r="86817" spans="4:4">
      <c r="D86817"/>
    </row>
    <row r="86818" spans="4:4">
      <c r="D86818"/>
    </row>
    <row r="86819" spans="4:4">
      <c r="D86819"/>
    </row>
    <row r="86820" spans="4:4">
      <c r="D86820"/>
    </row>
    <row r="86821" spans="4:4">
      <c r="D86821"/>
    </row>
    <row r="86822" spans="4:4">
      <c r="D86822"/>
    </row>
    <row r="86823" spans="4:4">
      <c r="D86823"/>
    </row>
    <row r="86824" spans="4:4">
      <c r="D86824"/>
    </row>
    <row r="86825" spans="4:4">
      <c r="D86825"/>
    </row>
    <row r="86826" spans="4:4">
      <c r="D86826"/>
    </row>
    <row r="86827" spans="4:4">
      <c r="D86827"/>
    </row>
    <row r="86828" spans="4:4">
      <c r="D86828"/>
    </row>
    <row r="86829" spans="4:4">
      <c r="D86829"/>
    </row>
    <row r="86830" spans="4:4">
      <c r="D86830"/>
    </row>
    <row r="86831" spans="4:4">
      <c r="D86831"/>
    </row>
    <row r="86832" spans="4:4">
      <c r="D86832"/>
    </row>
    <row r="86833" spans="4:4">
      <c r="D86833"/>
    </row>
    <row r="86834" spans="4:4">
      <c r="D86834"/>
    </row>
    <row r="86835" spans="4:4">
      <c r="D86835"/>
    </row>
    <row r="86836" spans="4:4">
      <c r="D86836"/>
    </row>
    <row r="86837" spans="4:4">
      <c r="D86837"/>
    </row>
    <row r="86838" spans="4:4">
      <c r="D86838"/>
    </row>
    <row r="86839" spans="4:4">
      <c r="D86839"/>
    </row>
    <row r="86840" spans="4:4">
      <c r="D86840"/>
    </row>
    <row r="86841" spans="4:4">
      <c r="D86841"/>
    </row>
    <row r="86842" spans="4:4">
      <c r="D86842"/>
    </row>
    <row r="86843" spans="4:4">
      <c r="D86843"/>
    </row>
    <row r="86844" spans="4:4">
      <c r="D86844"/>
    </row>
    <row r="86845" spans="4:4">
      <c r="D86845"/>
    </row>
    <row r="86846" spans="4:4">
      <c r="D86846"/>
    </row>
    <row r="86847" spans="4:4">
      <c r="D86847"/>
    </row>
    <row r="86848" spans="4:4">
      <c r="D86848"/>
    </row>
    <row r="86849" spans="4:4">
      <c r="D86849"/>
    </row>
    <row r="86850" spans="4:4">
      <c r="D86850"/>
    </row>
    <row r="86851" spans="4:4">
      <c r="D86851"/>
    </row>
    <row r="86852" spans="4:4">
      <c r="D86852"/>
    </row>
    <row r="86853" spans="4:4">
      <c r="D86853"/>
    </row>
    <row r="86854" spans="4:4">
      <c r="D86854"/>
    </row>
    <row r="86855" spans="4:4">
      <c r="D86855"/>
    </row>
    <row r="86856" spans="4:4">
      <c r="D86856"/>
    </row>
    <row r="86857" spans="4:4">
      <c r="D86857"/>
    </row>
    <row r="86858" spans="4:4">
      <c r="D86858"/>
    </row>
    <row r="86859" spans="4:4">
      <c r="D86859"/>
    </row>
    <row r="86860" spans="4:4">
      <c r="D86860"/>
    </row>
    <row r="86861" spans="4:4">
      <c r="D86861"/>
    </row>
    <row r="86862" spans="4:4">
      <c r="D86862"/>
    </row>
    <row r="86863" spans="4:4">
      <c r="D86863"/>
    </row>
    <row r="86864" spans="4:4">
      <c r="D86864"/>
    </row>
    <row r="86865" spans="4:4">
      <c r="D86865"/>
    </row>
    <row r="86866" spans="4:4">
      <c r="D86866"/>
    </row>
    <row r="86867" spans="4:4">
      <c r="D86867"/>
    </row>
    <row r="86868" spans="4:4">
      <c r="D86868"/>
    </row>
    <row r="86869" spans="4:4">
      <c r="D86869"/>
    </row>
    <row r="86870" spans="4:4">
      <c r="D86870"/>
    </row>
    <row r="86871" spans="4:4">
      <c r="D86871"/>
    </row>
    <row r="86872" spans="4:4">
      <c r="D86872"/>
    </row>
    <row r="86873" spans="4:4">
      <c r="D86873"/>
    </row>
    <row r="86874" spans="4:4">
      <c r="D86874"/>
    </row>
    <row r="86875" spans="4:4">
      <c r="D86875"/>
    </row>
    <row r="86876" spans="4:4">
      <c r="D86876"/>
    </row>
    <row r="86877" spans="4:4">
      <c r="D86877"/>
    </row>
    <row r="86878" spans="4:4">
      <c r="D86878"/>
    </row>
    <row r="86879" spans="4:4">
      <c r="D86879"/>
    </row>
    <row r="86880" spans="4:4">
      <c r="D86880"/>
    </row>
    <row r="86881" spans="4:4">
      <c r="D86881"/>
    </row>
    <row r="86882" spans="4:4">
      <c r="D86882"/>
    </row>
    <row r="86883" spans="4:4">
      <c r="D86883"/>
    </row>
    <row r="86884" spans="4:4">
      <c r="D86884"/>
    </row>
    <row r="86885" spans="4:4">
      <c r="D86885"/>
    </row>
    <row r="86886" spans="4:4">
      <c r="D86886"/>
    </row>
    <row r="86887" spans="4:4">
      <c r="D86887"/>
    </row>
    <row r="86888" spans="4:4">
      <c r="D86888"/>
    </row>
    <row r="86889" spans="4:4">
      <c r="D86889"/>
    </row>
    <row r="86890" spans="4:4">
      <c r="D86890"/>
    </row>
    <row r="86891" spans="4:4">
      <c r="D86891"/>
    </row>
    <row r="86892" spans="4:4">
      <c r="D86892"/>
    </row>
    <row r="86893" spans="4:4">
      <c r="D86893"/>
    </row>
    <row r="86894" spans="4:4">
      <c r="D86894"/>
    </row>
    <row r="86895" spans="4:4">
      <c r="D86895"/>
    </row>
    <row r="86896" spans="4:4">
      <c r="D86896"/>
    </row>
    <row r="86897" spans="4:4">
      <c r="D86897"/>
    </row>
    <row r="86898" spans="4:4">
      <c r="D86898"/>
    </row>
    <row r="86899" spans="4:4">
      <c r="D86899"/>
    </row>
    <row r="86900" spans="4:4">
      <c r="D86900"/>
    </row>
    <row r="86901" spans="4:4">
      <c r="D86901"/>
    </row>
    <row r="86902" spans="4:4">
      <c r="D86902"/>
    </row>
    <row r="86903" spans="4:4">
      <c r="D86903"/>
    </row>
    <row r="86904" spans="4:4">
      <c r="D86904"/>
    </row>
    <row r="86905" spans="4:4">
      <c r="D86905"/>
    </row>
    <row r="86906" spans="4:4">
      <c r="D86906"/>
    </row>
    <row r="86907" spans="4:4">
      <c r="D86907"/>
    </row>
    <row r="86908" spans="4:4">
      <c r="D86908"/>
    </row>
    <row r="86909" spans="4:4">
      <c r="D86909"/>
    </row>
    <row r="86910" spans="4:4">
      <c r="D86910"/>
    </row>
    <row r="86911" spans="4:4">
      <c r="D86911"/>
    </row>
    <row r="86912" spans="4:4">
      <c r="D86912"/>
    </row>
    <row r="86913" spans="4:4">
      <c r="D86913"/>
    </row>
    <row r="86914" spans="4:4">
      <c r="D86914"/>
    </row>
    <row r="86915" spans="4:4">
      <c r="D86915"/>
    </row>
    <row r="86916" spans="4:4">
      <c r="D86916"/>
    </row>
    <row r="86917" spans="4:4">
      <c r="D86917"/>
    </row>
    <row r="86918" spans="4:4">
      <c r="D86918"/>
    </row>
    <row r="86919" spans="4:4">
      <c r="D86919"/>
    </row>
    <row r="86920" spans="4:4">
      <c r="D86920"/>
    </row>
    <row r="86921" spans="4:4">
      <c r="D86921"/>
    </row>
    <row r="86922" spans="4:4">
      <c r="D86922"/>
    </row>
    <row r="86923" spans="4:4">
      <c r="D86923"/>
    </row>
    <row r="86924" spans="4:4">
      <c r="D86924"/>
    </row>
    <row r="86925" spans="4:4">
      <c r="D86925"/>
    </row>
    <row r="86926" spans="4:4">
      <c r="D86926"/>
    </row>
    <row r="86927" spans="4:4">
      <c r="D86927"/>
    </row>
    <row r="86928" spans="4:4">
      <c r="D86928"/>
    </row>
    <row r="86929" spans="4:4">
      <c r="D86929"/>
    </row>
    <row r="86930" spans="4:4">
      <c r="D86930"/>
    </row>
    <row r="86931" spans="4:4">
      <c r="D86931"/>
    </row>
    <row r="86932" spans="4:4">
      <c r="D86932"/>
    </row>
    <row r="86933" spans="4:4">
      <c r="D86933"/>
    </row>
    <row r="86934" spans="4:4">
      <c r="D86934"/>
    </row>
    <row r="86935" spans="4:4">
      <c r="D86935"/>
    </row>
    <row r="86936" spans="4:4">
      <c r="D86936"/>
    </row>
    <row r="86937" spans="4:4">
      <c r="D86937"/>
    </row>
    <row r="86938" spans="4:4">
      <c r="D86938"/>
    </row>
    <row r="86939" spans="4:4">
      <c r="D86939"/>
    </row>
    <row r="86940" spans="4:4">
      <c r="D86940"/>
    </row>
    <row r="86941" spans="4:4">
      <c r="D86941"/>
    </row>
    <row r="86942" spans="4:4">
      <c r="D86942"/>
    </row>
    <row r="86943" spans="4:4">
      <c r="D86943"/>
    </row>
    <row r="86944" spans="4:4">
      <c r="D86944"/>
    </row>
    <row r="86945" spans="4:4">
      <c r="D86945"/>
    </row>
    <row r="86946" spans="4:4">
      <c r="D86946"/>
    </row>
    <row r="86947" spans="4:4">
      <c r="D86947"/>
    </row>
    <row r="86948" spans="4:4">
      <c r="D86948"/>
    </row>
    <row r="86949" spans="4:4">
      <c r="D86949"/>
    </row>
    <row r="86950" spans="4:4">
      <c r="D86950"/>
    </row>
    <row r="86951" spans="4:4">
      <c r="D86951"/>
    </row>
    <row r="86952" spans="4:4">
      <c r="D86952"/>
    </row>
    <row r="86953" spans="4:4">
      <c r="D86953"/>
    </row>
    <row r="86954" spans="4:4">
      <c r="D86954"/>
    </row>
    <row r="86955" spans="4:4">
      <c r="D86955"/>
    </row>
    <row r="86956" spans="4:4">
      <c r="D86956"/>
    </row>
    <row r="86957" spans="4:4">
      <c r="D86957"/>
    </row>
    <row r="86958" spans="4:4">
      <c r="D86958"/>
    </row>
    <row r="86959" spans="4:4">
      <c r="D86959"/>
    </row>
    <row r="86960" spans="4:4">
      <c r="D86960"/>
    </row>
    <row r="86961" spans="4:4">
      <c r="D86961"/>
    </row>
    <row r="86962" spans="4:4">
      <c r="D86962"/>
    </row>
    <row r="86963" spans="4:4">
      <c r="D86963"/>
    </row>
    <row r="86964" spans="4:4">
      <c r="D86964"/>
    </row>
    <row r="86965" spans="4:4">
      <c r="D86965"/>
    </row>
    <row r="86966" spans="4:4">
      <c r="D86966"/>
    </row>
    <row r="86967" spans="4:4">
      <c r="D86967"/>
    </row>
    <row r="86968" spans="4:4">
      <c r="D86968"/>
    </row>
    <row r="86969" spans="4:4">
      <c r="D86969"/>
    </row>
    <row r="86970" spans="4:4">
      <c r="D86970"/>
    </row>
    <row r="86971" spans="4:4">
      <c r="D86971"/>
    </row>
    <row r="86972" spans="4:4">
      <c r="D86972"/>
    </row>
    <row r="86973" spans="4:4">
      <c r="D86973"/>
    </row>
    <row r="86974" spans="4:4">
      <c r="D86974"/>
    </row>
    <row r="86975" spans="4:4">
      <c r="D86975"/>
    </row>
    <row r="86976" spans="4:4">
      <c r="D86976"/>
    </row>
    <row r="86977" spans="4:4">
      <c r="D86977"/>
    </row>
    <row r="86978" spans="4:4">
      <c r="D86978"/>
    </row>
    <row r="86979" spans="4:4">
      <c r="D86979"/>
    </row>
    <row r="86980" spans="4:4">
      <c r="D86980"/>
    </row>
    <row r="86981" spans="4:4">
      <c r="D86981"/>
    </row>
    <row r="86982" spans="4:4">
      <c r="D86982"/>
    </row>
    <row r="86983" spans="4:4">
      <c r="D86983"/>
    </row>
    <row r="86984" spans="4:4">
      <c r="D86984"/>
    </row>
    <row r="86985" spans="4:4">
      <c r="D86985"/>
    </row>
    <row r="86986" spans="4:4">
      <c r="D86986"/>
    </row>
    <row r="86987" spans="4:4">
      <c r="D86987"/>
    </row>
    <row r="86988" spans="4:4">
      <c r="D86988"/>
    </row>
    <row r="86989" spans="4:4">
      <c r="D86989"/>
    </row>
    <row r="86990" spans="4:4">
      <c r="D86990"/>
    </row>
    <row r="86991" spans="4:4">
      <c r="D86991"/>
    </row>
    <row r="86992" spans="4:4">
      <c r="D86992"/>
    </row>
    <row r="86993" spans="4:4">
      <c r="D86993"/>
    </row>
    <row r="86994" spans="4:4">
      <c r="D86994"/>
    </row>
    <row r="86995" spans="4:4">
      <c r="D86995"/>
    </row>
    <row r="86996" spans="4:4">
      <c r="D86996"/>
    </row>
    <row r="86997" spans="4:4">
      <c r="D86997"/>
    </row>
    <row r="86998" spans="4:4">
      <c r="D86998"/>
    </row>
    <row r="86999" spans="4:4">
      <c r="D86999"/>
    </row>
    <row r="87000" spans="4:4">
      <c r="D87000"/>
    </row>
    <row r="87001" spans="4:4">
      <c r="D87001"/>
    </row>
    <row r="87002" spans="4:4">
      <c r="D87002"/>
    </row>
    <row r="87003" spans="4:4">
      <c r="D87003"/>
    </row>
    <row r="87004" spans="4:4">
      <c r="D87004"/>
    </row>
    <row r="87005" spans="4:4">
      <c r="D87005"/>
    </row>
    <row r="87006" spans="4:4">
      <c r="D87006"/>
    </row>
    <row r="87007" spans="4:4">
      <c r="D87007"/>
    </row>
    <row r="87008" spans="4:4">
      <c r="D87008"/>
    </row>
    <row r="87009" spans="4:4">
      <c r="D87009"/>
    </row>
    <row r="87010" spans="4:4">
      <c r="D87010"/>
    </row>
    <row r="87011" spans="4:4">
      <c r="D87011"/>
    </row>
    <row r="87012" spans="4:4">
      <c r="D87012"/>
    </row>
    <row r="87013" spans="4:4">
      <c r="D87013"/>
    </row>
    <row r="87014" spans="4:4">
      <c r="D87014"/>
    </row>
    <row r="87015" spans="4:4">
      <c r="D87015"/>
    </row>
    <row r="87016" spans="4:4">
      <c r="D87016"/>
    </row>
    <row r="87017" spans="4:4">
      <c r="D87017"/>
    </row>
    <row r="87018" spans="4:4">
      <c r="D87018"/>
    </row>
    <row r="87019" spans="4:4">
      <c r="D87019"/>
    </row>
    <row r="87020" spans="4:4">
      <c r="D87020"/>
    </row>
    <row r="87021" spans="4:4">
      <c r="D87021"/>
    </row>
    <row r="87022" spans="4:4">
      <c r="D87022"/>
    </row>
    <row r="87023" spans="4:4">
      <c r="D87023"/>
    </row>
    <row r="87024" spans="4:4">
      <c r="D87024"/>
    </row>
    <row r="87025" spans="4:4">
      <c r="D87025"/>
    </row>
    <row r="87026" spans="4:4">
      <c r="D87026"/>
    </row>
    <row r="87027" spans="4:4">
      <c r="D87027"/>
    </row>
    <row r="87028" spans="4:4">
      <c r="D87028"/>
    </row>
    <row r="87029" spans="4:4">
      <c r="D87029"/>
    </row>
    <row r="87030" spans="4:4">
      <c r="D87030"/>
    </row>
    <row r="87031" spans="4:4">
      <c r="D87031"/>
    </row>
    <row r="87032" spans="4:4">
      <c r="D87032"/>
    </row>
    <row r="87033" spans="4:4">
      <c r="D87033"/>
    </row>
    <row r="87034" spans="4:4">
      <c r="D87034"/>
    </row>
    <row r="87035" spans="4:4">
      <c r="D87035"/>
    </row>
    <row r="87036" spans="4:4">
      <c r="D87036"/>
    </row>
    <row r="87037" spans="4:4">
      <c r="D87037"/>
    </row>
    <row r="87038" spans="4:4">
      <c r="D87038"/>
    </row>
    <row r="87039" spans="4:4">
      <c r="D87039"/>
    </row>
    <row r="87040" spans="4:4">
      <c r="D87040"/>
    </row>
    <row r="87041" spans="4:4">
      <c r="D87041"/>
    </row>
    <row r="87042" spans="4:4">
      <c r="D87042"/>
    </row>
    <row r="87043" spans="4:4">
      <c r="D87043"/>
    </row>
    <row r="87044" spans="4:4">
      <c r="D87044"/>
    </row>
    <row r="87045" spans="4:4">
      <c r="D87045"/>
    </row>
    <row r="87046" spans="4:4">
      <c r="D87046"/>
    </row>
    <row r="87047" spans="4:4">
      <c r="D87047"/>
    </row>
    <row r="87048" spans="4:4">
      <c r="D87048"/>
    </row>
    <row r="87049" spans="4:4">
      <c r="D87049"/>
    </row>
    <row r="87050" spans="4:4">
      <c r="D87050"/>
    </row>
    <row r="87051" spans="4:4">
      <c r="D87051"/>
    </row>
    <row r="87052" spans="4:4">
      <c r="D87052"/>
    </row>
    <row r="87053" spans="4:4">
      <c r="D87053"/>
    </row>
    <row r="87054" spans="4:4">
      <c r="D87054"/>
    </row>
    <row r="87055" spans="4:4">
      <c r="D87055"/>
    </row>
    <row r="87056" spans="4:4">
      <c r="D87056"/>
    </row>
    <row r="87057" spans="4:4">
      <c r="D87057"/>
    </row>
    <row r="87058" spans="4:4">
      <c r="D87058"/>
    </row>
    <row r="87059" spans="4:4">
      <c r="D87059"/>
    </row>
    <row r="87060" spans="4:4">
      <c r="D87060"/>
    </row>
    <row r="87061" spans="4:4">
      <c r="D87061"/>
    </row>
    <row r="87062" spans="4:4">
      <c r="D87062"/>
    </row>
    <row r="87063" spans="4:4">
      <c r="D87063"/>
    </row>
    <row r="87064" spans="4:4">
      <c r="D87064"/>
    </row>
    <row r="87065" spans="4:4">
      <c r="D87065"/>
    </row>
    <row r="87066" spans="4:4">
      <c r="D87066"/>
    </row>
    <row r="87067" spans="4:4">
      <c r="D87067"/>
    </row>
    <row r="87068" spans="4:4">
      <c r="D87068"/>
    </row>
    <row r="87069" spans="4:4">
      <c r="D87069"/>
    </row>
    <row r="87070" spans="4:4">
      <c r="D87070"/>
    </row>
    <row r="87071" spans="4:4">
      <c r="D87071"/>
    </row>
    <row r="87072" spans="4:4">
      <c r="D87072"/>
    </row>
    <row r="87073" spans="4:4">
      <c r="D87073"/>
    </row>
    <row r="87074" spans="4:4">
      <c r="D87074"/>
    </row>
    <row r="87075" spans="4:4">
      <c r="D87075"/>
    </row>
    <row r="87076" spans="4:4">
      <c r="D87076"/>
    </row>
    <row r="87077" spans="4:4">
      <c r="D87077"/>
    </row>
    <row r="87078" spans="4:4">
      <c r="D87078"/>
    </row>
    <row r="87079" spans="4:4">
      <c r="D87079"/>
    </row>
    <row r="87080" spans="4:4">
      <c r="D87080"/>
    </row>
    <row r="87081" spans="4:4">
      <c r="D87081"/>
    </row>
    <row r="87082" spans="4:4">
      <c r="D87082"/>
    </row>
    <row r="87083" spans="4:4">
      <c r="D87083"/>
    </row>
    <row r="87084" spans="4:4">
      <c r="D87084"/>
    </row>
    <row r="87085" spans="4:4">
      <c r="D87085"/>
    </row>
    <row r="87086" spans="4:4">
      <c r="D87086"/>
    </row>
    <row r="87087" spans="4:4">
      <c r="D87087"/>
    </row>
    <row r="87088" spans="4:4">
      <c r="D87088"/>
    </row>
    <row r="87089" spans="4:4">
      <c r="D87089"/>
    </row>
    <row r="87090" spans="4:4">
      <c r="D87090"/>
    </row>
    <row r="87091" spans="4:4">
      <c r="D87091"/>
    </row>
    <row r="87092" spans="4:4">
      <c r="D87092"/>
    </row>
    <row r="87093" spans="4:4">
      <c r="D87093"/>
    </row>
    <row r="87094" spans="4:4">
      <c r="D87094"/>
    </row>
    <row r="87095" spans="4:4">
      <c r="D87095"/>
    </row>
    <row r="87096" spans="4:4">
      <c r="D87096"/>
    </row>
    <row r="87097" spans="4:4">
      <c r="D87097"/>
    </row>
    <row r="87098" spans="4:4">
      <c r="D87098"/>
    </row>
    <row r="87099" spans="4:4">
      <c r="D87099"/>
    </row>
    <row r="87100" spans="4:4">
      <c r="D87100"/>
    </row>
    <row r="87101" spans="4:4">
      <c r="D87101"/>
    </row>
    <row r="87102" spans="4:4">
      <c r="D87102"/>
    </row>
    <row r="87103" spans="4:4">
      <c r="D87103"/>
    </row>
    <row r="87104" spans="4:4">
      <c r="D87104"/>
    </row>
    <row r="87105" spans="4:4">
      <c r="D87105"/>
    </row>
    <row r="87106" spans="4:4">
      <c r="D87106"/>
    </row>
    <row r="87107" spans="4:4">
      <c r="D87107"/>
    </row>
    <row r="87108" spans="4:4">
      <c r="D87108"/>
    </row>
    <row r="87109" spans="4:4">
      <c r="D87109"/>
    </row>
    <row r="87110" spans="4:4">
      <c r="D87110"/>
    </row>
    <row r="87111" spans="4:4">
      <c r="D87111"/>
    </row>
    <row r="87112" spans="4:4">
      <c r="D87112"/>
    </row>
    <row r="87113" spans="4:4">
      <c r="D87113"/>
    </row>
    <row r="87114" spans="4:4">
      <c r="D87114"/>
    </row>
    <row r="87115" spans="4:4">
      <c r="D87115"/>
    </row>
    <row r="87116" spans="4:4">
      <c r="D87116"/>
    </row>
    <row r="87117" spans="4:4">
      <c r="D87117"/>
    </row>
    <row r="87118" spans="4:4">
      <c r="D87118"/>
    </row>
    <row r="87119" spans="4:4">
      <c r="D87119"/>
    </row>
    <row r="87120" spans="4:4">
      <c r="D87120"/>
    </row>
    <row r="87121" spans="4:4">
      <c r="D87121"/>
    </row>
    <row r="87122" spans="4:4">
      <c r="D87122"/>
    </row>
    <row r="87123" spans="4:4">
      <c r="D87123"/>
    </row>
    <row r="87124" spans="4:4">
      <c r="D87124"/>
    </row>
    <row r="87125" spans="4:4">
      <c r="D87125"/>
    </row>
    <row r="87126" spans="4:4">
      <c r="D87126"/>
    </row>
    <row r="87127" spans="4:4">
      <c r="D87127"/>
    </row>
    <row r="87128" spans="4:4">
      <c r="D87128"/>
    </row>
    <row r="87129" spans="4:4">
      <c r="D87129"/>
    </row>
    <row r="87130" spans="4:4">
      <c r="D87130"/>
    </row>
    <row r="87131" spans="4:4">
      <c r="D87131"/>
    </row>
    <row r="87132" spans="4:4">
      <c r="D87132"/>
    </row>
    <row r="87133" spans="4:4">
      <c r="D87133"/>
    </row>
    <row r="87134" spans="4:4">
      <c r="D87134"/>
    </row>
    <row r="87135" spans="4:4">
      <c r="D87135"/>
    </row>
    <row r="87136" spans="4:4">
      <c r="D87136"/>
    </row>
    <row r="87137" spans="4:4">
      <c r="D87137"/>
    </row>
    <row r="87138" spans="4:4">
      <c r="D87138"/>
    </row>
    <row r="87139" spans="4:4">
      <c r="D87139"/>
    </row>
    <row r="87140" spans="4:4">
      <c r="D87140"/>
    </row>
    <row r="87141" spans="4:4">
      <c r="D87141"/>
    </row>
    <row r="87142" spans="4:4">
      <c r="D87142"/>
    </row>
    <row r="87143" spans="4:4">
      <c r="D87143"/>
    </row>
    <row r="87144" spans="4:4">
      <c r="D87144"/>
    </row>
    <row r="87145" spans="4:4">
      <c r="D87145"/>
    </row>
    <row r="87146" spans="4:4">
      <c r="D87146"/>
    </row>
    <row r="87147" spans="4:4">
      <c r="D87147"/>
    </row>
    <row r="87148" spans="4:4">
      <c r="D87148"/>
    </row>
    <row r="87149" spans="4:4">
      <c r="D87149"/>
    </row>
    <row r="87150" spans="4:4">
      <c r="D87150"/>
    </row>
    <row r="87151" spans="4:4">
      <c r="D87151"/>
    </row>
    <row r="87152" spans="4:4">
      <c r="D87152"/>
    </row>
    <row r="87153" spans="4:4">
      <c r="D87153"/>
    </row>
    <row r="87154" spans="4:4">
      <c r="D87154"/>
    </row>
    <row r="87155" spans="4:4">
      <c r="D87155"/>
    </row>
    <row r="87156" spans="4:4">
      <c r="D87156"/>
    </row>
    <row r="87157" spans="4:4">
      <c r="D87157"/>
    </row>
    <row r="87158" spans="4:4">
      <c r="D87158"/>
    </row>
    <row r="87159" spans="4:4">
      <c r="D87159"/>
    </row>
    <row r="87160" spans="4:4">
      <c r="D87160"/>
    </row>
    <row r="87161" spans="4:4">
      <c r="D87161"/>
    </row>
    <row r="87162" spans="4:4">
      <c r="D87162"/>
    </row>
    <row r="87163" spans="4:4">
      <c r="D87163"/>
    </row>
    <row r="87164" spans="4:4">
      <c r="D87164"/>
    </row>
    <row r="87165" spans="4:4">
      <c r="D87165"/>
    </row>
    <row r="87166" spans="4:4">
      <c r="D87166"/>
    </row>
    <row r="87167" spans="4:4">
      <c r="D87167"/>
    </row>
    <row r="87168" spans="4:4">
      <c r="D87168"/>
    </row>
    <row r="87169" spans="4:4">
      <c r="D87169"/>
    </row>
    <row r="87170" spans="4:4">
      <c r="D87170"/>
    </row>
    <row r="87171" spans="4:4">
      <c r="D87171"/>
    </row>
    <row r="87172" spans="4:4">
      <c r="D87172"/>
    </row>
    <row r="87173" spans="4:4">
      <c r="D87173"/>
    </row>
    <row r="87174" spans="4:4">
      <c r="D87174"/>
    </row>
    <row r="87175" spans="4:4">
      <c r="D87175"/>
    </row>
    <row r="87176" spans="4:4">
      <c r="D87176"/>
    </row>
    <row r="87177" spans="4:4">
      <c r="D87177"/>
    </row>
    <row r="87178" spans="4:4">
      <c r="D87178"/>
    </row>
    <row r="87179" spans="4:4">
      <c r="D87179"/>
    </row>
    <row r="87180" spans="4:4">
      <c r="D87180"/>
    </row>
    <row r="87181" spans="4:4">
      <c r="D87181"/>
    </row>
    <row r="87182" spans="4:4">
      <c r="D87182"/>
    </row>
    <row r="87183" spans="4:4">
      <c r="D87183"/>
    </row>
    <row r="87184" spans="4:4">
      <c r="D87184"/>
    </row>
    <row r="87185" spans="4:4">
      <c r="D87185"/>
    </row>
    <row r="87186" spans="4:4">
      <c r="D87186"/>
    </row>
    <row r="87187" spans="4:4">
      <c r="D87187"/>
    </row>
    <row r="87188" spans="4:4">
      <c r="D87188"/>
    </row>
    <row r="87189" spans="4:4">
      <c r="D87189"/>
    </row>
    <row r="87190" spans="4:4">
      <c r="D87190"/>
    </row>
    <row r="87191" spans="4:4">
      <c r="D87191"/>
    </row>
    <row r="87192" spans="4:4">
      <c r="D87192"/>
    </row>
    <row r="87193" spans="4:4">
      <c r="D87193"/>
    </row>
    <row r="87194" spans="4:4">
      <c r="D87194"/>
    </row>
    <row r="87195" spans="4:4">
      <c r="D87195"/>
    </row>
    <row r="87196" spans="4:4">
      <c r="D87196"/>
    </row>
    <row r="87197" spans="4:4">
      <c r="D87197"/>
    </row>
    <row r="87198" spans="4:4">
      <c r="D87198"/>
    </row>
    <row r="87199" spans="4:4">
      <c r="D87199"/>
    </row>
    <row r="87200" spans="4:4">
      <c r="D87200"/>
    </row>
    <row r="87201" spans="4:4">
      <c r="D87201"/>
    </row>
    <row r="87202" spans="4:4">
      <c r="D87202"/>
    </row>
    <row r="87203" spans="4:4">
      <c r="D87203"/>
    </row>
    <row r="87204" spans="4:4">
      <c r="D87204"/>
    </row>
    <row r="87205" spans="4:4">
      <c r="D87205"/>
    </row>
    <row r="87206" spans="4:4">
      <c r="D87206"/>
    </row>
    <row r="87207" spans="4:4">
      <c r="D87207"/>
    </row>
    <row r="87208" spans="4:4">
      <c r="D87208"/>
    </row>
    <row r="87209" spans="4:4">
      <c r="D87209"/>
    </row>
    <row r="87210" spans="4:4">
      <c r="D87210"/>
    </row>
    <row r="87211" spans="4:4">
      <c r="D87211"/>
    </row>
    <row r="87212" spans="4:4">
      <c r="D87212"/>
    </row>
    <row r="87213" spans="4:4">
      <c r="D87213"/>
    </row>
    <row r="87214" spans="4:4">
      <c r="D87214"/>
    </row>
    <row r="87215" spans="4:4">
      <c r="D87215"/>
    </row>
    <row r="87216" spans="4:4">
      <c r="D87216"/>
    </row>
    <row r="87217" spans="4:4">
      <c r="D87217"/>
    </row>
    <row r="87218" spans="4:4">
      <c r="D87218"/>
    </row>
    <row r="87219" spans="4:4">
      <c r="D87219"/>
    </row>
    <row r="87220" spans="4:4">
      <c r="D87220"/>
    </row>
    <row r="87221" spans="4:4">
      <c r="D87221"/>
    </row>
    <row r="87222" spans="4:4">
      <c r="D87222"/>
    </row>
    <row r="87223" spans="4:4">
      <c r="D87223"/>
    </row>
    <row r="87224" spans="4:4">
      <c r="D87224"/>
    </row>
    <row r="87225" spans="4:4">
      <c r="D87225"/>
    </row>
    <row r="87226" spans="4:4">
      <c r="D87226"/>
    </row>
    <row r="87227" spans="4:4">
      <c r="D87227"/>
    </row>
    <row r="87228" spans="4:4">
      <c r="D87228"/>
    </row>
    <row r="87229" spans="4:4">
      <c r="D87229"/>
    </row>
    <row r="87230" spans="4:4">
      <c r="D87230"/>
    </row>
    <row r="87231" spans="4:4">
      <c r="D87231"/>
    </row>
    <row r="87232" spans="4:4">
      <c r="D87232"/>
    </row>
    <row r="87233" spans="4:4">
      <c r="D87233"/>
    </row>
    <row r="87234" spans="4:4">
      <c r="D87234"/>
    </row>
    <row r="87235" spans="4:4">
      <c r="D87235"/>
    </row>
    <row r="87236" spans="4:4">
      <c r="D87236"/>
    </row>
    <row r="87237" spans="4:4">
      <c r="D87237"/>
    </row>
    <row r="87238" spans="4:4">
      <c r="D87238"/>
    </row>
    <row r="87239" spans="4:4">
      <c r="D87239"/>
    </row>
    <row r="87240" spans="4:4">
      <c r="D87240"/>
    </row>
    <row r="87241" spans="4:4">
      <c r="D87241"/>
    </row>
    <row r="87242" spans="4:4">
      <c r="D87242"/>
    </row>
    <row r="87243" spans="4:4">
      <c r="D87243"/>
    </row>
    <row r="87244" spans="4:4">
      <c r="D87244"/>
    </row>
    <row r="87245" spans="4:4">
      <c r="D87245"/>
    </row>
    <row r="87246" spans="4:4">
      <c r="D87246"/>
    </row>
    <row r="87247" spans="4:4">
      <c r="D87247"/>
    </row>
    <row r="87248" spans="4:4">
      <c r="D87248"/>
    </row>
    <row r="87249" spans="4:4">
      <c r="D87249"/>
    </row>
    <row r="87250" spans="4:4">
      <c r="D87250"/>
    </row>
    <row r="87251" spans="4:4">
      <c r="D87251"/>
    </row>
    <row r="87252" spans="4:4">
      <c r="D87252"/>
    </row>
    <row r="87253" spans="4:4">
      <c r="D87253"/>
    </row>
    <row r="87254" spans="4:4">
      <c r="D87254"/>
    </row>
    <row r="87255" spans="4:4">
      <c r="D87255"/>
    </row>
    <row r="87256" spans="4:4">
      <c r="D87256"/>
    </row>
    <row r="87257" spans="4:4">
      <c r="D87257"/>
    </row>
    <row r="87258" spans="4:4">
      <c r="D87258"/>
    </row>
    <row r="87259" spans="4:4">
      <c r="D87259"/>
    </row>
    <row r="87260" spans="4:4">
      <c r="D87260"/>
    </row>
    <row r="87261" spans="4:4">
      <c r="D87261"/>
    </row>
    <row r="87262" spans="4:4">
      <c r="D87262"/>
    </row>
    <row r="87263" spans="4:4">
      <c r="D87263"/>
    </row>
    <row r="87264" spans="4:4">
      <c r="D87264"/>
    </row>
    <row r="87265" spans="4:4">
      <c r="D87265"/>
    </row>
    <row r="87266" spans="4:4">
      <c r="D87266"/>
    </row>
    <row r="87267" spans="4:4">
      <c r="D87267"/>
    </row>
    <row r="87268" spans="4:4">
      <c r="D87268"/>
    </row>
    <row r="87269" spans="4:4">
      <c r="D87269"/>
    </row>
    <row r="87270" spans="4:4">
      <c r="D87270"/>
    </row>
    <row r="87271" spans="4:4">
      <c r="D87271"/>
    </row>
    <row r="87272" spans="4:4">
      <c r="D87272"/>
    </row>
    <row r="87273" spans="4:4">
      <c r="D87273"/>
    </row>
    <row r="87274" spans="4:4">
      <c r="D87274"/>
    </row>
    <row r="87275" spans="4:4">
      <c r="D87275"/>
    </row>
    <row r="87276" spans="4:4">
      <c r="D87276"/>
    </row>
    <row r="87277" spans="4:4">
      <c r="D87277"/>
    </row>
    <row r="87278" spans="4:4">
      <c r="D87278"/>
    </row>
    <row r="87279" spans="4:4">
      <c r="D87279"/>
    </row>
    <row r="87280" spans="4:4">
      <c r="D87280"/>
    </row>
    <row r="87281" spans="4:4">
      <c r="D87281"/>
    </row>
    <row r="87282" spans="4:4">
      <c r="D87282"/>
    </row>
    <row r="87283" spans="4:4">
      <c r="D87283"/>
    </row>
    <row r="87284" spans="4:4">
      <c r="D87284"/>
    </row>
    <row r="87285" spans="4:4">
      <c r="D87285"/>
    </row>
    <row r="87286" spans="4:4">
      <c r="D87286"/>
    </row>
    <row r="87287" spans="4:4">
      <c r="D87287"/>
    </row>
    <row r="87288" spans="4:4">
      <c r="D87288"/>
    </row>
    <row r="87289" spans="4:4">
      <c r="D87289"/>
    </row>
    <row r="87290" spans="4:4">
      <c r="D87290"/>
    </row>
    <row r="87291" spans="4:4">
      <c r="D87291"/>
    </row>
    <row r="87292" spans="4:4">
      <c r="D87292"/>
    </row>
    <row r="87293" spans="4:4">
      <c r="D87293"/>
    </row>
    <row r="87294" spans="4:4">
      <c r="D87294"/>
    </row>
    <row r="87295" spans="4:4">
      <c r="D87295"/>
    </row>
    <row r="87296" spans="4:4">
      <c r="D87296"/>
    </row>
    <row r="87297" spans="4:4">
      <c r="D87297"/>
    </row>
    <row r="87298" spans="4:4">
      <c r="D87298"/>
    </row>
    <row r="87299" spans="4:4">
      <c r="D87299"/>
    </row>
    <row r="87300" spans="4:4">
      <c r="D87300"/>
    </row>
    <row r="87301" spans="4:4">
      <c r="D87301"/>
    </row>
    <row r="87302" spans="4:4">
      <c r="D87302"/>
    </row>
    <row r="87303" spans="4:4">
      <c r="D87303"/>
    </row>
    <row r="87304" spans="4:4">
      <c r="D87304"/>
    </row>
    <row r="87305" spans="4:4">
      <c r="D87305"/>
    </row>
    <row r="87306" spans="4:4">
      <c r="D87306"/>
    </row>
    <row r="87307" spans="4:4">
      <c r="D87307"/>
    </row>
    <row r="87308" spans="4:4">
      <c r="D87308"/>
    </row>
    <row r="87309" spans="4:4">
      <c r="D87309"/>
    </row>
    <row r="87310" spans="4:4">
      <c r="D87310"/>
    </row>
    <row r="87311" spans="4:4">
      <c r="D87311"/>
    </row>
    <row r="87312" spans="4:4">
      <c r="D87312"/>
    </row>
    <row r="87313" spans="4:4">
      <c r="D87313"/>
    </row>
    <row r="87314" spans="4:4">
      <c r="D87314"/>
    </row>
    <row r="87315" spans="4:4">
      <c r="D87315"/>
    </row>
    <row r="87316" spans="4:4">
      <c r="D87316"/>
    </row>
    <row r="87317" spans="4:4">
      <c r="D87317"/>
    </row>
    <row r="87318" spans="4:4">
      <c r="D87318"/>
    </row>
    <row r="87319" spans="4:4">
      <c r="D87319"/>
    </row>
    <row r="87320" spans="4:4">
      <c r="D87320"/>
    </row>
    <row r="87321" spans="4:4">
      <c r="D87321"/>
    </row>
    <row r="87322" spans="4:4">
      <c r="D87322"/>
    </row>
    <row r="87323" spans="4:4">
      <c r="D87323"/>
    </row>
    <row r="87324" spans="4:4">
      <c r="D87324"/>
    </row>
    <row r="87325" spans="4:4">
      <c r="D87325"/>
    </row>
    <row r="87326" spans="4:4">
      <c r="D87326"/>
    </row>
    <row r="87327" spans="4:4">
      <c r="D87327"/>
    </row>
    <row r="87328" spans="4:4">
      <c r="D87328"/>
    </row>
    <row r="87329" spans="4:4">
      <c r="D87329"/>
    </row>
    <row r="87330" spans="4:4">
      <c r="D87330"/>
    </row>
    <row r="87331" spans="4:4">
      <c r="D87331"/>
    </row>
    <row r="87332" spans="4:4">
      <c r="D87332"/>
    </row>
    <row r="87333" spans="4:4">
      <c r="D87333"/>
    </row>
    <row r="87334" spans="4:4">
      <c r="D87334"/>
    </row>
    <row r="87335" spans="4:4">
      <c r="D87335"/>
    </row>
    <row r="87336" spans="4:4">
      <c r="D87336"/>
    </row>
    <row r="87337" spans="4:4">
      <c r="D87337"/>
    </row>
    <row r="87338" spans="4:4">
      <c r="D87338"/>
    </row>
    <row r="87339" spans="4:4">
      <c r="D87339"/>
    </row>
    <row r="87340" spans="4:4">
      <c r="D87340"/>
    </row>
    <row r="87341" spans="4:4">
      <c r="D87341"/>
    </row>
    <row r="87342" spans="4:4">
      <c r="D87342"/>
    </row>
    <row r="87343" spans="4:4">
      <c r="D87343"/>
    </row>
    <row r="87344" spans="4:4">
      <c r="D87344"/>
    </row>
    <row r="87345" spans="4:4">
      <c r="D87345"/>
    </row>
    <row r="87346" spans="4:4">
      <c r="D87346"/>
    </row>
    <row r="87347" spans="4:4">
      <c r="D87347"/>
    </row>
    <row r="87348" spans="4:4">
      <c r="D87348"/>
    </row>
    <row r="87349" spans="4:4">
      <c r="D87349"/>
    </row>
    <row r="87350" spans="4:4">
      <c r="D87350"/>
    </row>
    <row r="87351" spans="4:4">
      <c r="D87351"/>
    </row>
    <row r="87352" spans="4:4">
      <c r="D87352"/>
    </row>
    <row r="87353" spans="4:4">
      <c r="D87353"/>
    </row>
    <row r="87354" spans="4:4">
      <c r="D87354"/>
    </row>
    <row r="87355" spans="4:4">
      <c r="D87355"/>
    </row>
    <row r="87356" spans="4:4">
      <c r="D87356"/>
    </row>
    <row r="87357" spans="4:4">
      <c r="D87357"/>
    </row>
    <row r="87358" spans="4:4">
      <c r="D87358"/>
    </row>
    <row r="87359" spans="4:4">
      <c r="D87359"/>
    </row>
    <row r="87360" spans="4:4">
      <c r="D87360"/>
    </row>
    <row r="87361" spans="4:4">
      <c r="D87361"/>
    </row>
    <row r="87362" spans="4:4">
      <c r="D87362"/>
    </row>
    <row r="87363" spans="4:4">
      <c r="D87363"/>
    </row>
    <row r="87364" spans="4:4">
      <c r="D87364"/>
    </row>
    <row r="87365" spans="4:4">
      <c r="D87365"/>
    </row>
    <row r="87366" spans="4:4">
      <c r="D87366"/>
    </row>
    <row r="87367" spans="4:4">
      <c r="D87367"/>
    </row>
    <row r="87368" spans="4:4">
      <c r="D87368"/>
    </row>
    <row r="87369" spans="4:4">
      <c r="D87369"/>
    </row>
    <row r="87370" spans="4:4">
      <c r="D87370"/>
    </row>
    <row r="87371" spans="4:4">
      <c r="D87371"/>
    </row>
    <row r="87372" spans="4:4">
      <c r="D87372"/>
    </row>
    <row r="87373" spans="4:4">
      <c r="D87373"/>
    </row>
    <row r="87374" spans="4:4">
      <c r="D87374"/>
    </row>
    <row r="87375" spans="4:4">
      <c r="D87375"/>
    </row>
    <row r="87376" spans="4:4">
      <c r="D87376"/>
    </row>
    <row r="87377" spans="4:4">
      <c r="D87377"/>
    </row>
    <row r="87378" spans="4:4">
      <c r="D87378"/>
    </row>
    <row r="87379" spans="4:4">
      <c r="D87379"/>
    </row>
    <row r="87380" spans="4:4">
      <c r="D87380"/>
    </row>
    <row r="87381" spans="4:4">
      <c r="D87381"/>
    </row>
    <row r="87382" spans="4:4">
      <c r="D87382"/>
    </row>
    <row r="87383" spans="4:4">
      <c r="D87383"/>
    </row>
    <row r="87384" spans="4:4">
      <c r="D87384"/>
    </row>
    <row r="87385" spans="4:4">
      <c r="D87385"/>
    </row>
    <row r="87386" spans="4:4">
      <c r="D87386"/>
    </row>
    <row r="87387" spans="4:4">
      <c r="D87387"/>
    </row>
    <row r="87388" spans="4:4">
      <c r="D87388"/>
    </row>
    <row r="87389" spans="4:4">
      <c r="D87389"/>
    </row>
    <row r="87390" spans="4:4">
      <c r="D87390"/>
    </row>
    <row r="87391" spans="4:4">
      <c r="D87391"/>
    </row>
    <row r="87392" spans="4:4">
      <c r="D87392"/>
    </row>
    <row r="87393" spans="4:4">
      <c r="D87393"/>
    </row>
    <row r="87394" spans="4:4">
      <c r="D87394"/>
    </row>
    <row r="87395" spans="4:4">
      <c r="D87395"/>
    </row>
    <row r="87396" spans="4:4">
      <c r="D87396"/>
    </row>
    <row r="87397" spans="4:4">
      <c r="D87397"/>
    </row>
    <row r="87398" spans="4:4">
      <c r="D87398"/>
    </row>
    <row r="87399" spans="4:4">
      <c r="D87399"/>
    </row>
    <row r="87400" spans="4:4">
      <c r="D87400"/>
    </row>
    <row r="87401" spans="4:4">
      <c r="D87401"/>
    </row>
    <row r="87402" spans="4:4">
      <c r="D87402"/>
    </row>
    <row r="87403" spans="4:4">
      <c r="D87403"/>
    </row>
    <row r="87404" spans="4:4">
      <c r="D87404"/>
    </row>
    <row r="87405" spans="4:4">
      <c r="D87405"/>
    </row>
    <row r="87406" spans="4:4">
      <c r="D87406"/>
    </row>
    <row r="87407" spans="4:4">
      <c r="D87407"/>
    </row>
    <row r="87408" spans="4:4">
      <c r="D87408"/>
    </row>
    <row r="87409" spans="4:4">
      <c r="D87409"/>
    </row>
    <row r="87410" spans="4:4">
      <c r="D87410"/>
    </row>
    <row r="87411" spans="4:4">
      <c r="D87411"/>
    </row>
    <row r="87412" spans="4:4">
      <c r="D87412"/>
    </row>
    <row r="87413" spans="4:4">
      <c r="D87413"/>
    </row>
    <row r="87414" spans="4:4">
      <c r="D87414"/>
    </row>
    <row r="87415" spans="4:4">
      <c r="D87415"/>
    </row>
    <row r="87416" spans="4:4">
      <c r="D87416"/>
    </row>
    <row r="87417" spans="4:4">
      <c r="D87417"/>
    </row>
    <row r="87418" spans="4:4">
      <c r="D87418"/>
    </row>
    <row r="87419" spans="4:4">
      <c r="D87419"/>
    </row>
    <row r="87420" spans="4:4">
      <c r="D87420"/>
    </row>
    <row r="87421" spans="4:4">
      <c r="D87421"/>
    </row>
    <row r="87422" spans="4:4">
      <c r="D87422"/>
    </row>
    <row r="87423" spans="4:4">
      <c r="D87423"/>
    </row>
    <row r="87424" spans="4:4">
      <c r="D87424"/>
    </row>
    <row r="87425" spans="4:4">
      <c r="D87425"/>
    </row>
    <row r="87426" spans="4:4">
      <c r="D87426"/>
    </row>
    <row r="87427" spans="4:4">
      <c r="D87427"/>
    </row>
    <row r="87428" spans="4:4">
      <c r="D87428"/>
    </row>
    <row r="87429" spans="4:4">
      <c r="D87429"/>
    </row>
    <row r="87430" spans="4:4">
      <c r="D87430"/>
    </row>
    <row r="87431" spans="4:4">
      <c r="D87431"/>
    </row>
    <row r="87432" spans="4:4">
      <c r="D87432"/>
    </row>
    <row r="87433" spans="4:4">
      <c r="D87433"/>
    </row>
    <row r="87434" spans="4:4">
      <c r="D87434"/>
    </row>
    <row r="87435" spans="4:4">
      <c r="D87435"/>
    </row>
    <row r="87436" spans="4:4">
      <c r="D87436"/>
    </row>
    <row r="87437" spans="4:4">
      <c r="D87437"/>
    </row>
    <row r="87438" spans="4:4">
      <c r="D87438"/>
    </row>
    <row r="87439" spans="4:4">
      <c r="D87439"/>
    </row>
    <row r="87440" spans="4:4">
      <c r="D87440"/>
    </row>
    <row r="87441" spans="4:4">
      <c r="D87441"/>
    </row>
    <row r="87442" spans="4:4">
      <c r="D87442"/>
    </row>
    <row r="87443" spans="4:4">
      <c r="D87443"/>
    </row>
    <row r="87444" spans="4:4">
      <c r="D87444"/>
    </row>
    <row r="87445" spans="4:4">
      <c r="D87445"/>
    </row>
    <row r="87446" spans="4:4">
      <c r="D87446"/>
    </row>
    <row r="87447" spans="4:4">
      <c r="D87447"/>
    </row>
    <row r="87448" spans="4:4">
      <c r="D87448"/>
    </row>
    <row r="87449" spans="4:4">
      <c r="D87449"/>
    </row>
    <row r="87450" spans="4:4">
      <c r="D87450"/>
    </row>
    <row r="87451" spans="4:4">
      <c r="D87451"/>
    </row>
    <row r="87452" spans="4:4">
      <c r="D87452"/>
    </row>
    <row r="87453" spans="4:4">
      <c r="D87453"/>
    </row>
    <row r="87454" spans="4:4">
      <c r="D87454"/>
    </row>
    <row r="87455" spans="4:4">
      <c r="D87455"/>
    </row>
    <row r="87456" spans="4:4">
      <c r="D87456"/>
    </row>
    <row r="87457" spans="4:4">
      <c r="D87457"/>
    </row>
    <row r="87458" spans="4:4">
      <c r="D87458"/>
    </row>
    <row r="87459" spans="4:4">
      <c r="D87459"/>
    </row>
    <row r="87460" spans="4:4">
      <c r="D87460"/>
    </row>
    <row r="87461" spans="4:4">
      <c r="D87461"/>
    </row>
    <row r="87462" spans="4:4">
      <c r="D87462"/>
    </row>
    <row r="87463" spans="4:4">
      <c r="D87463"/>
    </row>
    <row r="87464" spans="4:4">
      <c r="D87464"/>
    </row>
    <row r="87465" spans="4:4">
      <c r="D87465"/>
    </row>
    <row r="87466" spans="4:4">
      <c r="D87466"/>
    </row>
    <row r="87467" spans="4:4">
      <c r="D87467"/>
    </row>
    <row r="87468" spans="4:4">
      <c r="D87468"/>
    </row>
    <row r="87469" spans="4:4">
      <c r="D87469"/>
    </row>
    <row r="87470" spans="4:4">
      <c r="D87470"/>
    </row>
    <row r="87471" spans="4:4">
      <c r="D87471"/>
    </row>
    <row r="87472" spans="4:4">
      <c r="D87472"/>
    </row>
    <row r="87473" spans="4:4">
      <c r="D87473"/>
    </row>
    <row r="87474" spans="4:4">
      <c r="D87474"/>
    </row>
    <row r="87475" spans="4:4">
      <c r="D87475"/>
    </row>
    <row r="87476" spans="4:4">
      <c r="D87476"/>
    </row>
    <row r="87477" spans="4:4">
      <c r="D87477"/>
    </row>
    <row r="87478" spans="4:4">
      <c r="D87478"/>
    </row>
    <row r="87479" spans="4:4">
      <c r="D87479"/>
    </row>
    <row r="87480" spans="4:4">
      <c r="D87480"/>
    </row>
    <row r="87481" spans="4:4">
      <c r="D87481"/>
    </row>
    <row r="87482" spans="4:4">
      <c r="D87482"/>
    </row>
    <row r="87483" spans="4:4">
      <c r="D87483"/>
    </row>
    <row r="87484" spans="4:4">
      <c r="D87484"/>
    </row>
    <row r="87485" spans="4:4">
      <c r="D87485"/>
    </row>
    <row r="87486" spans="4:4">
      <c r="D87486"/>
    </row>
    <row r="87487" spans="4:4">
      <c r="D87487"/>
    </row>
    <row r="87488" spans="4:4">
      <c r="D87488"/>
    </row>
    <row r="87489" spans="4:4">
      <c r="D87489"/>
    </row>
    <row r="87490" spans="4:4">
      <c r="D87490"/>
    </row>
    <row r="87491" spans="4:4">
      <c r="D87491"/>
    </row>
    <row r="87492" spans="4:4">
      <c r="D87492"/>
    </row>
    <row r="87493" spans="4:4">
      <c r="D87493"/>
    </row>
    <row r="87494" spans="4:4">
      <c r="D87494"/>
    </row>
    <row r="87495" spans="4:4">
      <c r="D87495"/>
    </row>
    <row r="87496" spans="4:4">
      <c r="D87496"/>
    </row>
    <row r="87497" spans="4:4">
      <c r="D87497"/>
    </row>
    <row r="87498" spans="4:4">
      <c r="D87498"/>
    </row>
    <row r="87499" spans="4:4">
      <c r="D87499"/>
    </row>
    <row r="87500" spans="4:4">
      <c r="D87500"/>
    </row>
    <row r="87501" spans="4:4">
      <c r="D87501"/>
    </row>
    <row r="87502" spans="4:4">
      <c r="D87502"/>
    </row>
    <row r="87503" spans="4:4">
      <c r="D87503"/>
    </row>
    <row r="87504" spans="4:4">
      <c r="D87504"/>
    </row>
    <row r="87505" spans="4:4">
      <c r="D87505"/>
    </row>
    <row r="87506" spans="4:4">
      <c r="D87506"/>
    </row>
    <row r="87507" spans="4:4">
      <c r="D87507"/>
    </row>
    <row r="87508" spans="4:4">
      <c r="D87508"/>
    </row>
    <row r="87509" spans="4:4">
      <c r="D87509"/>
    </row>
    <row r="87510" spans="4:4">
      <c r="D87510"/>
    </row>
    <row r="87511" spans="4:4">
      <c r="D87511"/>
    </row>
    <row r="87512" spans="4:4">
      <c r="D87512"/>
    </row>
    <row r="87513" spans="4:4">
      <c r="D87513"/>
    </row>
    <row r="87514" spans="4:4">
      <c r="D87514"/>
    </row>
    <row r="87515" spans="4:4">
      <c r="D87515"/>
    </row>
    <row r="87516" spans="4:4">
      <c r="D87516"/>
    </row>
    <row r="87517" spans="4:4">
      <c r="D87517"/>
    </row>
    <row r="87518" spans="4:4">
      <c r="D87518"/>
    </row>
    <row r="87519" spans="4:4">
      <c r="D87519"/>
    </row>
    <row r="87520" spans="4:4">
      <c r="D87520"/>
    </row>
    <row r="87521" spans="4:4">
      <c r="D87521"/>
    </row>
    <row r="87522" spans="4:4">
      <c r="D87522"/>
    </row>
    <row r="87523" spans="4:4">
      <c r="D87523"/>
    </row>
    <row r="87524" spans="4:4">
      <c r="D87524"/>
    </row>
    <row r="87525" spans="4:4">
      <c r="D87525"/>
    </row>
    <row r="87526" spans="4:4">
      <c r="D87526"/>
    </row>
    <row r="87527" spans="4:4">
      <c r="D87527"/>
    </row>
    <row r="87528" spans="4:4">
      <c r="D87528"/>
    </row>
    <row r="87529" spans="4:4">
      <c r="D87529"/>
    </row>
    <row r="87530" spans="4:4">
      <c r="D87530"/>
    </row>
    <row r="87531" spans="4:4">
      <c r="D87531"/>
    </row>
    <row r="87532" spans="4:4">
      <c r="D87532"/>
    </row>
    <row r="87533" spans="4:4">
      <c r="D87533"/>
    </row>
    <row r="87534" spans="4:4">
      <c r="D87534"/>
    </row>
    <row r="87535" spans="4:4">
      <c r="D87535"/>
    </row>
    <row r="87536" spans="4:4">
      <c r="D87536"/>
    </row>
    <row r="87537" spans="4:4">
      <c r="D87537"/>
    </row>
    <row r="87538" spans="4:4">
      <c r="D87538"/>
    </row>
    <row r="87539" spans="4:4">
      <c r="D87539"/>
    </row>
    <row r="87540" spans="4:4">
      <c r="D87540"/>
    </row>
    <row r="87541" spans="4:4">
      <c r="D87541"/>
    </row>
    <row r="87542" spans="4:4">
      <c r="D87542"/>
    </row>
    <row r="87543" spans="4:4">
      <c r="D87543"/>
    </row>
    <row r="87544" spans="4:4">
      <c r="D87544"/>
    </row>
    <row r="87545" spans="4:4">
      <c r="D87545"/>
    </row>
    <row r="87546" spans="4:4">
      <c r="D87546"/>
    </row>
    <row r="87547" spans="4:4">
      <c r="D87547"/>
    </row>
    <row r="87548" spans="4:4">
      <c r="D87548"/>
    </row>
    <row r="87549" spans="4:4">
      <c r="D87549"/>
    </row>
    <row r="87550" spans="4:4">
      <c r="D87550"/>
    </row>
    <row r="87551" spans="4:4">
      <c r="D87551"/>
    </row>
    <row r="87552" spans="4:4">
      <c r="D87552"/>
    </row>
    <row r="87553" spans="4:4">
      <c r="D87553"/>
    </row>
    <row r="87554" spans="4:4">
      <c r="D87554"/>
    </row>
    <row r="87555" spans="4:4">
      <c r="D87555"/>
    </row>
    <row r="87556" spans="4:4">
      <c r="D87556"/>
    </row>
    <row r="87557" spans="4:4">
      <c r="D87557"/>
    </row>
    <row r="87558" spans="4:4">
      <c r="D87558"/>
    </row>
    <row r="87559" spans="4:4">
      <c r="D87559"/>
    </row>
    <row r="87560" spans="4:4">
      <c r="D87560"/>
    </row>
    <row r="87561" spans="4:4">
      <c r="D87561"/>
    </row>
    <row r="87562" spans="4:4">
      <c r="D87562"/>
    </row>
    <row r="87563" spans="4:4">
      <c r="D87563"/>
    </row>
    <row r="87564" spans="4:4">
      <c r="D87564"/>
    </row>
    <row r="87565" spans="4:4">
      <c r="D87565"/>
    </row>
    <row r="87566" spans="4:4">
      <c r="D87566"/>
    </row>
    <row r="87567" spans="4:4">
      <c r="D87567"/>
    </row>
    <row r="87568" spans="4:4">
      <c r="D87568"/>
    </row>
    <row r="87569" spans="4:4">
      <c r="D87569"/>
    </row>
    <row r="87570" spans="4:4">
      <c r="D87570"/>
    </row>
    <row r="87571" spans="4:4">
      <c r="D87571"/>
    </row>
    <row r="87572" spans="4:4">
      <c r="D87572"/>
    </row>
    <row r="87573" spans="4:4">
      <c r="D87573"/>
    </row>
    <row r="87574" spans="4:4">
      <c r="D87574"/>
    </row>
    <row r="87575" spans="4:4">
      <c r="D87575"/>
    </row>
    <row r="87576" spans="4:4">
      <c r="D87576"/>
    </row>
    <row r="87577" spans="4:4">
      <c r="D87577"/>
    </row>
    <row r="87578" spans="4:4">
      <c r="D87578"/>
    </row>
    <row r="87579" spans="4:4">
      <c r="D87579"/>
    </row>
    <row r="87580" spans="4:4">
      <c r="D87580"/>
    </row>
    <row r="87581" spans="4:4">
      <c r="D87581"/>
    </row>
    <row r="87582" spans="4:4">
      <c r="D87582"/>
    </row>
    <row r="87583" spans="4:4">
      <c r="D87583"/>
    </row>
    <row r="87584" spans="4:4">
      <c r="D87584"/>
    </row>
    <row r="87585" spans="4:4">
      <c r="D87585"/>
    </row>
    <row r="87586" spans="4:4">
      <c r="D87586"/>
    </row>
    <row r="87587" spans="4:4">
      <c r="D87587"/>
    </row>
    <row r="87588" spans="4:4">
      <c r="D87588"/>
    </row>
    <row r="87589" spans="4:4">
      <c r="D87589"/>
    </row>
    <row r="87590" spans="4:4">
      <c r="D87590"/>
    </row>
    <row r="87591" spans="4:4">
      <c r="D87591"/>
    </row>
    <row r="87592" spans="4:4">
      <c r="D87592"/>
    </row>
    <row r="87593" spans="4:4">
      <c r="D87593"/>
    </row>
    <row r="87594" spans="4:4">
      <c r="D87594"/>
    </row>
    <row r="87595" spans="4:4">
      <c r="D87595"/>
    </row>
    <row r="87596" spans="4:4">
      <c r="D87596"/>
    </row>
    <row r="87597" spans="4:4">
      <c r="D87597"/>
    </row>
    <row r="87598" spans="4:4">
      <c r="D87598"/>
    </row>
    <row r="87599" spans="4:4">
      <c r="D87599"/>
    </row>
    <row r="87600" spans="4:4">
      <c r="D87600"/>
    </row>
    <row r="87601" spans="4:4">
      <c r="D87601"/>
    </row>
    <row r="87602" spans="4:4">
      <c r="D87602"/>
    </row>
    <row r="87603" spans="4:4">
      <c r="D87603"/>
    </row>
    <row r="87604" spans="4:4">
      <c r="D87604"/>
    </row>
    <row r="87605" spans="4:4">
      <c r="D87605"/>
    </row>
    <row r="87606" spans="4:4">
      <c r="D87606"/>
    </row>
    <row r="87607" spans="4:4">
      <c r="D87607"/>
    </row>
    <row r="87608" spans="4:4">
      <c r="D87608"/>
    </row>
    <row r="87609" spans="4:4">
      <c r="D87609"/>
    </row>
    <row r="87610" spans="4:4">
      <c r="D87610"/>
    </row>
    <row r="87611" spans="4:4">
      <c r="D87611"/>
    </row>
    <row r="87612" spans="4:4">
      <c r="D87612"/>
    </row>
    <row r="87613" spans="4:4">
      <c r="D87613"/>
    </row>
    <row r="87614" spans="4:4">
      <c r="D87614"/>
    </row>
    <row r="87615" spans="4:4">
      <c r="D87615"/>
    </row>
    <row r="87616" spans="4:4">
      <c r="D87616"/>
    </row>
    <row r="87617" spans="4:4">
      <c r="D87617"/>
    </row>
    <row r="87618" spans="4:4">
      <c r="D87618"/>
    </row>
    <row r="87619" spans="4:4">
      <c r="D87619"/>
    </row>
    <row r="87620" spans="4:4">
      <c r="D87620"/>
    </row>
    <row r="87621" spans="4:4">
      <c r="D87621"/>
    </row>
    <row r="87622" spans="4:4">
      <c r="D87622"/>
    </row>
    <row r="87623" spans="4:4">
      <c r="D87623"/>
    </row>
    <row r="87624" spans="4:4">
      <c r="D87624"/>
    </row>
    <row r="87625" spans="4:4">
      <c r="D87625"/>
    </row>
    <row r="87626" spans="4:4">
      <c r="D87626"/>
    </row>
    <row r="87627" spans="4:4">
      <c r="D87627"/>
    </row>
    <row r="87628" spans="4:4">
      <c r="D87628"/>
    </row>
    <row r="87629" spans="4:4">
      <c r="D87629"/>
    </row>
    <row r="87630" spans="4:4">
      <c r="D87630"/>
    </row>
    <row r="87631" spans="4:4">
      <c r="D87631"/>
    </row>
    <row r="87632" spans="4:4">
      <c r="D87632"/>
    </row>
    <row r="87633" spans="4:4">
      <c r="D87633"/>
    </row>
    <row r="87634" spans="4:4">
      <c r="D87634"/>
    </row>
    <row r="87635" spans="4:4">
      <c r="D87635"/>
    </row>
    <row r="87636" spans="4:4">
      <c r="D87636"/>
    </row>
    <row r="87637" spans="4:4">
      <c r="D87637"/>
    </row>
    <row r="87638" spans="4:4">
      <c r="D87638"/>
    </row>
    <row r="87639" spans="4:4">
      <c r="D87639"/>
    </row>
    <row r="87640" spans="4:4">
      <c r="D87640"/>
    </row>
    <row r="87641" spans="4:4">
      <c r="D87641"/>
    </row>
    <row r="87642" spans="4:4">
      <c r="D87642"/>
    </row>
    <row r="87643" spans="4:4">
      <c r="D87643"/>
    </row>
    <row r="87644" spans="4:4">
      <c r="D87644"/>
    </row>
    <row r="87645" spans="4:4">
      <c r="D87645"/>
    </row>
    <row r="87646" spans="4:4">
      <c r="D87646"/>
    </row>
    <row r="87647" spans="4:4">
      <c r="D87647"/>
    </row>
    <row r="87648" spans="4:4">
      <c r="D87648"/>
    </row>
    <row r="87649" spans="4:4">
      <c r="D87649"/>
    </row>
    <row r="87650" spans="4:4">
      <c r="D87650"/>
    </row>
    <row r="87651" spans="4:4">
      <c r="D87651"/>
    </row>
    <row r="87652" spans="4:4">
      <c r="D87652"/>
    </row>
    <row r="87653" spans="4:4">
      <c r="D87653"/>
    </row>
    <row r="87654" spans="4:4">
      <c r="D87654"/>
    </row>
    <row r="87655" spans="4:4">
      <c r="D87655"/>
    </row>
    <row r="87656" spans="4:4">
      <c r="D87656"/>
    </row>
    <row r="87657" spans="4:4">
      <c r="D87657"/>
    </row>
    <row r="87658" spans="4:4">
      <c r="D87658"/>
    </row>
    <row r="87659" spans="4:4">
      <c r="D87659"/>
    </row>
    <row r="87660" spans="4:4">
      <c r="D87660"/>
    </row>
    <row r="87661" spans="4:4">
      <c r="D87661"/>
    </row>
    <row r="87662" spans="4:4">
      <c r="D87662"/>
    </row>
    <row r="87663" spans="4:4">
      <c r="D87663"/>
    </row>
    <row r="87664" spans="4:4">
      <c r="D87664"/>
    </row>
    <row r="87665" spans="4:4">
      <c r="D87665"/>
    </row>
    <row r="87666" spans="4:4">
      <c r="D87666"/>
    </row>
    <row r="87667" spans="4:4">
      <c r="D87667"/>
    </row>
    <row r="87668" spans="4:4">
      <c r="D87668"/>
    </row>
    <row r="87669" spans="4:4">
      <c r="D87669"/>
    </row>
    <row r="87670" spans="4:4">
      <c r="D87670"/>
    </row>
    <row r="87671" spans="4:4">
      <c r="D87671"/>
    </row>
    <row r="87672" spans="4:4">
      <c r="D87672"/>
    </row>
    <row r="87673" spans="4:4">
      <c r="D87673"/>
    </row>
    <row r="87674" spans="4:4">
      <c r="D87674"/>
    </row>
    <row r="87675" spans="4:4">
      <c r="D87675"/>
    </row>
    <row r="87676" spans="4:4">
      <c r="D87676"/>
    </row>
    <row r="87677" spans="4:4">
      <c r="D87677"/>
    </row>
    <row r="87678" spans="4:4">
      <c r="D87678"/>
    </row>
    <row r="87679" spans="4:4">
      <c r="D87679"/>
    </row>
    <row r="87680" spans="4:4">
      <c r="D87680"/>
    </row>
    <row r="87681" spans="4:4">
      <c r="D87681"/>
    </row>
    <row r="87682" spans="4:4">
      <c r="D87682"/>
    </row>
    <row r="87683" spans="4:4">
      <c r="D87683"/>
    </row>
    <row r="87684" spans="4:4">
      <c r="D87684"/>
    </row>
    <row r="87685" spans="4:4">
      <c r="D87685"/>
    </row>
    <row r="87686" spans="4:4">
      <c r="D87686"/>
    </row>
    <row r="87687" spans="4:4">
      <c r="D87687"/>
    </row>
    <row r="87688" spans="4:4">
      <c r="D87688"/>
    </row>
    <row r="87689" spans="4:4">
      <c r="D87689"/>
    </row>
    <row r="87690" spans="4:4">
      <c r="D87690"/>
    </row>
    <row r="87691" spans="4:4">
      <c r="D87691"/>
    </row>
    <row r="87692" spans="4:4">
      <c r="D87692"/>
    </row>
    <row r="87693" spans="4:4">
      <c r="D87693"/>
    </row>
    <row r="87694" spans="4:4">
      <c r="D87694"/>
    </row>
    <row r="87695" spans="4:4">
      <c r="D87695"/>
    </row>
    <row r="87696" spans="4:4">
      <c r="D87696"/>
    </row>
    <row r="87697" spans="4:4">
      <c r="D87697"/>
    </row>
    <row r="87698" spans="4:4">
      <c r="D87698"/>
    </row>
    <row r="87699" spans="4:4">
      <c r="D87699"/>
    </row>
    <row r="87700" spans="4:4">
      <c r="D87700"/>
    </row>
    <row r="87701" spans="4:4">
      <c r="D87701"/>
    </row>
    <row r="87702" spans="4:4">
      <c r="D87702"/>
    </row>
    <row r="87703" spans="4:4">
      <c r="D87703"/>
    </row>
    <row r="87704" spans="4:4">
      <c r="D87704"/>
    </row>
    <row r="87705" spans="4:4">
      <c r="D87705"/>
    </row>
    <row r="87706" spans="4:4">
      <c r="D87706"/>
    </row>
    <row r="87707" spans="4:4">
      <c r="D87707"/>
    </row>
    <row r="87708" spans="4:4">
      <c r="D87708"/>
    </row>
    <row r="87709" spans="4:4">
      <c r="D87709"/>
    </row>
    <row r="87710" spans="4:4">
      <c r="D87710"/>
    </row>
    <row r="87711" spans="4:4">
      <c r="D87711"/>
    </row>
    <row r="87712" spans="4:4">
      <c r="D87712"/>
    </row>
    <row r="87713" spans="4:4">
      <c r="D87713"/>
    </row>
    <row r="87714" spans="4:4">
      <c r="D87714"/>
    </row>
    <row r="87715" spans="4:4">
      <c r="D87715"/>
    </row>
    <row r="87716" spans="4:4">
      <c r="D87716"/>
    </row>
    <row r="87717" spans="4:4">
      <c r="D87717"/>
    </row>
    <row r="87718" spans="4:4">
      <c r="D87718"/>
    </row>
    <row r="87719" spans="4:4">
      <c r="D87719"/>
    </row>
    <row r="87720" spans="4:4">
      <c r="D87720"/>
    </row>
    <row r="87721" spans="4:4">
      <c r="D87721"/>
    </row>
    <row r="87722" spans="4:4">
      <c r="D87722"/>
    </row>
    <row r="87723" spans="4:4">
      <c r="D87723"/>
    </row>
    <row r="87724" spans="4:4">
      <c r="D87724"/>
    </row>
    <row r="87725" spans="4:4">
      <c r="D87725"/>
    </row>
    <row r="87726" spans="4:4">
      <c r="D87726"/>
    </row>
    <row r="87727" spans="4:4">
      <c r="D87727"/>
    </row>
    <row r="87728" spans="4:4">
      <c r="D87728"/>
    </row>
    <row r="87729" spans="4:4">
      <c r="D87729"/>
    </row>
    <row r="87730" spans="4:4">
      <c r="D87730"/>
    </row>
    <row r="87731" spans="4:4">
      <c r="D87731"/>
    </row>
    <row r="87732" spans="4:4">
      <c r="D87732"/>
    </row>
    <row r="87733" spans="4:4">
      <c r="D87733"/>
    </row>
    <row r="87734" spans="4:4">
      <c r="D87734"/>
    </row>
    <row r="87735" spans="4:4">
      <c r="D87735"/>
    </row>
    <row r="87736" spans="4:4">
      <c r="D87736"/>
    </row>
    <row r="87737" spans="4:4">
      <c r="D87737"/>
    </row>
    <row r="87738" spans="4:4">
      <c r="D87738"/>
    </row>
    <row r="87739" spans="4:4">
      <c r="D87739"/>
    </row>
    <row r="87740" spans="4:4">
      <c r="D87740"/>
    </row>
    <row r="87741" spans="4:4">
      <c r="D87741"/>
    </row>
    <row r="87742" spans="4:4">
      <c r="D87742"/>
    </row>
    <row r="87743" spans="4:4">
      <c r="D87743"/>
    </row>
    <row r="87744" spans="4:4">
      <c r="D87744"/>
    </row>
    <row r="87745" spans="4:4">
      <c r="D87745"/>
    </row>
    <row r="87746" spans="4:4">
      <c r="D87746"/>
    </row>
    <row r="87747" spans="4:4">
      <c r="D87747"/>
    </row>
    <row r="87748" spans="4:4">
      <c r="D87748"/>
    </row>
    <row r="87749" spans="4:4">
      <c r="D87749"/>
    </row>
    <row r="87750" spans="4:4">
      <c r="D87750"/>
    </row>
    <row r="87751" spans="4:4">
      <c r="D87751"/>
    </row>
    <row r="87752" spans="4:4">
      <c r="D87752"/>
    </row>
    <row r="87753" spans="4:4">
      <c r="D87753"/>
    </row>
    <row r="87754" spans="4:4">
      <c r="D87754"/>
    </row>
    <row r="87755" spans="4:4">
      <c r="D87755"/>
    </row>
    <row r="87756" spans="4:4">
      <c r="D87756"/>
    </row>
    <row r="87757" spans="4:4">
      <c r="D87757"/>
    </row>
    <row r="87758" spans="4:4">
      <c r="D87758"/>
    </row>
    <row r="87759" spans="4:4">
      <c r="D87759"/>
    </row>
    <row r="87760" spans="4:4">
      <c r="D87760"/>
    </row>
    <row r="87761" spans="4:4">
      <c r="D87761"/>
    </row>
    <row r="87762" spans="4:4">
      <c r="D87762"/>
    </row>
    <row r="87763" spans="4:4">
      <c r="D87763"/>
    </row>
    <row r="87764" spans="4:4">
      <c r="D87764"/>
    </row>
    <row r="87765" spans="4:4">
      <c r="D87765"/>
    </row>
    <row r="87766" spans="4:4">
      <c r="D87766"/>
    </row>
    <row r="87767" spans="4:4">
      <c r="D87767"/>
    </row>
    <row r="87768" spans="4:4">
      <c r="D87768"/>
    </row>
    <row r="87769" spans="4:4">
      <c r="D87769"/>
    </row>
    <row r="87770" spans="4:4">
      <c r="D87770"/>
    </row>
    <row r="87771" spans="4:4">
      <c r="D87771"/>
    </row>
    <row r="87772" spans="4:4">
      <c r="D87772"/>
    </row>
    <row r="87773" spans="4:4">
      <c r="D87773"/>
    </row>
    <row r="87774" spans="4:4">
      <c r="D87774"/>
    </row>
    <row r="87775" spans="4:4">
      <c r="D87775"/>
    </row>
    <row r="87776" spans="4:4">
      <c r="D87776"/>
    </row>
    <row r="87777" spans="4:4">
      <c r="D87777"/>
    </row>
    <row r="87778" spans="4:4">
      <c r="D87778"/>
    </row>
    <row r="87779" spans="4:4">
      <c r="D87779"/>
    </row>
    <row r="87780" spans="4:4">
      <c r="D87780"/>
    </row>
    <row r="87781" spans="4:4">
      <c r="D87781"/>
    </row>
    <row r="87782" spans="4:4">
      <c r="D87782"/>
    </row>
    <row r="87783" spans="4:4">
      <c r="D87783"/>
    </row>
    <row r="87784" spans="4:4">
      <c r="D87784"/>
    </row>
    <row r="87785" spans="4:4">
      <c r="D87785"/>
    </row>
    <row r="87786" spans="4:4">
      <c r="D87786"/>
    </row>
    <row r="87787" spans="4:4">
      <c r="D87787"/>
    </row>
    <row r="87788" spans="4:4">
      <c r="D87788"/>
    </row>
    <row r="87789" spans="4:4">
      <c r="D87789"/>
    </row>
    <row r="87790" spans="4:4">
      <c r="D87790"/>
    </row>
    <row r="87791" spans="4:4">
      <c r="D87791"/>
    </row>
    <row r="87792" spans="4:4">
      <c r="D87792"/>
    </row>
    <row r="87793" spans="4:4">
      <c r="D87793"/>
    </row>
    <row r="87794" spans="4:4">
      <c r="D87794"/>
    </row>
    <row r="87795" spans="4:4">
      <c r="D87795"/>
    </row>
    <row r="87796" spans="4:4">
      <c r="D87796"/>
    </row>
    <row r="87797" spans="4:4">
      <c r="D87797"/>
    </row>
    <row r="87798" spans="4:4">
      <c r="D87798"/>
    </row>
    <row r="87799" spans="4:4">
      <c r="D87799"/>
    </row>
    <row r="87800" spans="4:4">
      <c r="D87800"/>
    </row>
    <row r="87801" spans="4:4">
      <c r="D87801"/>
    </row>
    <row r="87802" spans="4:4">
      <c r="D87802"/>
    </row>
    <row r="87803" spans="4:4">
      <c r="D87803"/>
    </row>
    <row r="87804" spans="4:4">
      <c r="D87804"/>
    </row>
    <row r="87805" spans="4:4">
      <c r="D87805"/>
    </row>
    <row r="87806" spans="4:4">
      <c r="D87806"/>
    </row>
    <row r="87807" spans="4:4">
      <c r="D87807"/>
    </row>
    <row r="87808" spans="4:4">
      <c r="D87808"/>
    </row>
    <row r="87809" spans="4:4">
      <c r="D87809"/>
    </row>
    <row r="87810" spans="4:4">
      <c r="D87810"/>
    </row>
    <row r="87811" spans="4:4">
      <c r="D87811"/>
    </row>
    <row r="87812" spans="4:4">
      <c r="D87812"/>
    </row>
    <row r="87813" spans="4:4">
      <c r="D87813"/>
    </row>
    <row r="87814" spans="4:4">
      <c r="D87814"/>
    </row>
    <row r="87815" spans="4:4">
      <c r="D87815"/>
    </row>
    <row r="87816" spans="4:4">
      <c r="D87816"/>
    </row>
    <row r="87817" spans="4:4">
      <c r="D87817"/>
    </row>
    <row r="87818" spans="4:4">
      <c r="D87818"/>
    </row>
    <row r="87819" spans="4:4">
      <c r="D87819"/>
    </row>
    <row r="87820" spans="4:4">
      <c r="D87820"/>
    </row>
    <row r="87821" spans="4:4">
      <c r="D87821"/>
    </row>
    <row r="87822" spans="4:4">
      <c r="D87822"/>
    </row>
    <row r="87823" spans="4:4">
      <c r="D87823"/>
    </row>
    <row r="87824" spans="4:4">
      <c r="D87824"/>
    </row>
    <row r="87825" spans="4:4">
      <c r="D87825"/>
    </row>
    <row r="87826" spans="4:4">
      <c r="D87826"/>
    </row>
    <row r="87827" spans="4:4">
      <c r="D87827"/>
    </row>
    <row r="87828" spans="4:4">
      <c r="D87828"/>
    </row>
    <row r="87829" spans="4:4">
      <c r="D87829"/>
    </row>
    <row r="87830" spans="4:4">
      <c r="D87830"/>
    </row>
    <row r="87831" spans="4:4">
      <c r="D87831"/>
    </row>
    <row r="87832" spans="4:4">
      <c r="D87832"/>
    </row>
    <row r="87833" spans="4:4">
      <c r="D87833"/>
    </row>
    <row r="87834" spans="4:4">
      <c r="D87834"/>
    </row>
    <row r="87835" spans="4:4">
      <c r="D87835"/>
    </row>
    <row r="87836" spans="4:4">
      <c r="D87836"/>
    </row>
    <row r="87837" spans="4:4">
      <c r="D87837"/>
    </row>
    <row r="87838" spans="4:4">
      <c r="D87838"/>
    </row>
    <row r="87839" spans="4:4">
      <c r="D87839"/>
    </row>
    <row r="87840" spans="4:4">
      <c r="D87840"/>
    </row>
    <row r="87841" spans="4:4">
      <c r="D87841"/>
    </row>
    <row r="87842" spans="4:4">
      <c r="D87842"/>
    </row>
    <row r="87843" spans="4:4">
      <c r="D87843"/>
    </row>
    <row r="87844" spans="4:4">
      <c r="D87844"/>
    </row>
    <row r="87845" spans="4:4">
      <c r="D87845"/>
    </row>
    <row r="87846" spans="4:4">
      <c r="D87846"/>
    </row>
    <row r="87847" spans="4:4">
      <c r="D87847"/>
    </row>
    <row r="87848" spans="4:4">
      <c r="D87848"/>
    </row>
    <row r="87849" spans="4:4">
      <c r="D87849"/>
    </row>
    <row r="87850" spans="4:4">
      <c r="D87850"/>
    </row>
    <row r="87851" spans="4:4">
      <c r="D87851"/>
    </row>
    <row r="87852" spans="4:4">
      <c r="D87852"/>
    </row>
    <row r="87853" spans="4:4">
      <c r="D87853"/>
    </row>
    <row r="87854" spans="4:4">
      <c r="D87854"/>
    </row>
    <row r="87855" spans="4:4">
      <c r="D87855"/>
    </row>
    <row r="87856" spans="4:4">
      <c r="D87856"/>
    </row>
    <row r="87857" spans="4:4">
      <c r="D87857"/>
    </row>
    <row r="87858" spans="4:4">
      <c r="D87858"/>
    </row>
    <row r="87859" spans="4:4">
      <c r="D87859"/>
    </row>
    <row r="87860" spans="4:4">
      <c r="D87860"/>
    </row>
    <row r="87861" spans="4:4">
      <c r="D87861"/>
    </row>
    <row r="87862" spans="4:4">
      <c r="D87862"/>
    </row>
    <row r="87863" spans="4:4">
      <c r="D87863"/>
    </row>
    <row r="87864" spans="4:4">
      <c r="D87864"/>
    </row>
    <row r="87865" spans="4:4">
      <c r="D87865"/>
    </row>
    <row r="87866" spans="4:4">
      <c r="D87866"/>
    </row>
    <row r="87867" spans="4:4">
      <c r="D87867"/>
    </row>
    <row r="87868" spans="4:4">
      <c r="D87868"/>
    </row>
    <row r="87869" spans="4:4">
      <c r="D87869"/>
    </row>
    <row r="87870" spans="4:4">
      <c r="D87870"/>
    </row>
    <row r="87871" spans="4:4">
      <c r="D87871"/>
    </row>
    <row r="87872" spans="4:4">
      <c r="D87872"/>
    </row>
    <row r="87873" spans="4:4">
      <c r="D87873"/>
    </row>
    <row r="87874" spans="4:4">
      <c r="D87874"/>
    </row>
    <row r="87875" spans="4:4">
      <c r="D87875"/>
    </row>
    <row r="87876" spans="4:4">
      <c r="D87876"/>
    </row>
    <row r="87877" spans="4:4">
      <c r="D87877"/>
    </row>
    <row r="87878" spans="4:4">
      <c r="D87878"/>
    </row>
    <row r="87879" spans="4:4">
      <c r="D87879"/>
    </row>
    <row r="87880" spans="4:4">
      <c r="D87880"/>
    </row>
    <row r="87881" spans="4:4">
      <c r="D87881"/>
    </row>
    <row r="87882" spans="4:4">
      <c r="D87882"/>
    </row>
    <row r="87883" spans="4:4">
      <c r="D87883"/>
    </row>
    <row r="87884" spans="4:4">
      <c r="D87884"/>
    </row>
    <row r="87885" spans="4:4">
      <c r="D87885"/>
    </row>
    <row r="87886" spans="4:4">
      <c r="D87886"/>
    </row>
    <row r="87887" spans="4:4">
      <c r="D87887"/>
    </row>
    <row r="87888" spans="4:4">
      <c r="D87888"/>
    </row>
    <row r="87889" spans="4:4">
      <c r="D87889"/>
    </row>
    <row r="87890" spans="4:4">
      <c r="D87890"/>
    </row>
    <row r="87891" spans="4:4">
      <c r="D87891"/>
    </row>
    <row r="87892" spans="4:4">
      <c r="D87892"/>
    </row>
    <row r="87893" spans="4:4">
      <c r="D87893"/>
    </row>
    <row r="87894" spans="4:4">
      <c r="D87894"/>
    </row>
    <row r="87895" spans="4:4">
      <c r="D87895"/>
    </row>
    <row r="87896" spans="4:4">
      <c r="D87896"/>
    </row>
    <row r="87897" spans="4:4">
      <c r="D87897"/>
    </row>
    <row r="87898" spans="4:4">
      <c r="D87898"/>
    </row>
    <row r="87899" spans="4:4">
      <c r="D87899"/>
    </row>
    <row r="87900" spans="4:4">
      <c r="D87900"/>
    </row>
    <row r="87901" spans="4:4">
      <c r="D87901"/>
    </row>
    <row r="87902" spans="4:4">
      <c r="D87902"/>
    </row>
    <row r="87903" spans="4:4">
      <c r="D87903"/>
    </row>
    <row r="87904" spans="4:4">
      <c r="D87904"/>
    </row>
    <row r="87905" spans="4:4">
      <c r="D87905"/>
    </row>
    <row r="87906" spans="4:4">
      <c r="D87906"/>
    </row>
    <row r="87907" spans="4:4">
      <c r="D87907"/>
    </row>
    <row r="87908" spans="4:4">
      <c r="D87908"/>
    </row>
    <row r="87909" spans="4:4">
      <c r="D87909"/>
    </row>
    <row r="87910" spans="4:4">
      <c r="D87910"/>
    </row>
    <row r="87911" spans="4:4">
      <c r="D87911"/>
    </row>
    <row r="87912" spans="4:4">
      <c r="D87912"/>
    </row>
    <row r="87913" spans="4:4">
      <c r="D87913"/>
    </row>
    <row r="87914" spans="4:4">
      <c r="D87914"/>
    </row>
    <row r="87915" spans="4:4">
      <c r="D87915"/>
    </row>
    <row r="87916" spans="4:4">
      <c r="D87916"/>
    </row>
    <row r="87917" spans="4:4">
      <c r="D87917"/>
    </row>
    <row r="87918" spans="4:4">
      <c r="D87918"/>
    </row>
    <row r="87919" spans="4:4">
      <c r="D87919"/>
    </row>
    <row r="87920" spans="4:4">
      <c r="D87920"/>
    </row>
    <row r="87921" spans="4:4">
      <c r="D87921"/>
    </row>
    <row r="87922" spans="4:4">
      <c r="D87922"/>
    </row>
    <row r="87923" spans="4:4">
      <c r="D87923"/>
    </row>
    <row r="87924" spans="4:4">
      <c r="D87924"/>
    </row>
    <row r="87925" spans="4:4">
      <c r="D87925"/>
    </row>
    <row r="87926" spans="4:4">
      <c r="D87926"/>
    </row>
    <row r="87927" spans="4:4">
      <c r="D87927"/>
    </row>
    <row r="87928" spans="4:4">
      <c r="D87928"/>
    </row>
    <row r="87929" spans="4:4">
      <c r="D87929"/>
    </row>
    <row r="87930" spans="4:4">
      <c r="D87930"/>
    </row>
    <row r="87931" spans="4:4">
      <c r="D87931"/>
    </row>
    <row r="87932" spans="4:4">
      <c r="D87932"/>
    </row>
    <row r="87933" spans="4:4">
      <c r="D87933"/>
    </row>
    <row r="87934" spans="4:4">
      <c r="D87934"/>
    </row>
    <row r="87935" spans="4:4">
      <c r="D87935"/>
    </row>
    <row r="87936" spans="4:4">
      <c r="D87936"/>
    </row>
    <row r="87937" spans="4:4">
      <c r="D87937"/>
    </row>
    <row r="87938" spans="4:4">
      <c r="D87938"/>
    </row>
    <row r="87939" spans="4:4">
      <c r="D87939"/>
    </row>
    <row r="87940" spans="4:4">
      <c r="D87940"/>
    </row>
    <row r="87941" spans="4:4">
      <c r="D87941"/>
    </row>
    <row r="87942" spans="4:4">
      <c r="D87942"/>
    </row>
    <row r="87943" spans="4:4">
      <c r="D87943"/>
    </row>
    <row r="87944" spans="4:4">
      <c r="D87944"/>
    </row>
    <row r="87945" spans="4:4">
      <c r="D87945"/>
    </row>
    <row r="87946" spans="4:4">
      <c r="D87946"/>
    </row>
    <row r="87947" spans="4:4">
      <c r="D87947"/>
    </row>
    <row r="87948" spans="4:4">
      <c r="D87948"/>
    </row>
    <row r="87949" spans="4:4">
      <c r="D87949"/>
    </row>
    <row r="87950" spans="4:4">
      <c r="D87950"/>
    </row>
    <row r="87951" spans="4:4">
      <c r="D87951"/>
    </row>
    <row r="87952" spans="4:4">
      <c r="D87952"/>
    </row>
    <row r="87953" spans="4:4">
      <c r="D87953"/>
    </row>
    <row r="87954" spans="4:4">
      <c r="D87954"/>
    </row>
    <row r="87955" spans="4:4">
      <c r="D87955"/>
    </row>
    <row r="87956" spans="4:4">
      <c r="D87956"/>
    </row>
    <row r="87957" spans="4:4">
      <c r="D87957"/>
    </row>
    <row r="87958" spans="4:4">
      <c r="D87958"/>
    </row>
    <row r="87959" spans="4:4">
      <c r="D87959"/>
    </row>
    <row r="87960" spans="4:4">
      <c r="D87960"/>
    </row>
    <row r="87961" spans="4:4">
      <c r="D87961"/>
    </row>
    <row r="87962" spans="4:4">
      <c r="D87962"/>
    </row>
    <row r="87963" spans="4:4">
      <c r="D87963"/>
    </row>
    <row r="87964" spans="4:4">
      <c r="D87964"/>
    </row>
    <row r="87965" spans="4:4">
      <c r="D87965"/>
    </row>
    <row r="87966" spans="4:4">
      <c r="D87966"/>
    </row>
    <row r="87967" spans="4:4">
      <c r="D87967"/>
    </row>
    <row r="87968" spans="4:4">
      <c r="D87968"/>
    </row>
    <row r="87969" spans="4:4">
      <c r="D87969"/>
    </row>
    <row r="87970" spans="4:4">
      <c r="D87970"/>
    </row>
    <row r="87971" spans="4:4">
      <c r="D87971"/>
    </row>
    <row r="87972" spans="4:4">
      <c r="D87972"/>
    </row>
    <row r="87973" spans="4:4">
      <c r="D87973"/>
    </row>
    <row r="87974" spans="4:4">
      <c r="D87974"/>
    </row>
    <row r="87975" spans="4:4">
      <c r="D87975"/>
    </row>
    <row r="87976" spans="4:4">
      <c r="D87976"/>
    </row>
    <row r="87977" spans="4:4">
      <c r="D87977"/>
    </row>
    <row r="87978" spans="4:4">
      <c r="D87978"/>
    </row>
    <row r="87979" spans="4:4">
      <c r="D87979"/>
    </row>
    <row r="87980" spans="4:4">
      <c r="D87980"/>
    </row>
    <row r="87981" spans="4:4">
      <c r="D87981"/>
    </row>
    <row r="87982" spans="4:4">
      <c r="D87982"/>
    </row>
    <row r="87983" spans="4:4">
      <c r="D87983"/>
    </row>
    <row r="87984" spans="4:4">
      <c r="D87984"/>
    </row>
    <row r="87985" spans="4:4">
      <c r="D87985"/>
    </row>
    <row r="87986" spans="4:4">
      <c r="D87986"/>
    </row>
    <row r="87987" spans="4:4">
      <c r="D87987"/>
    </row>
    <row r="87988" spans="4:4">
      <c r="D87988"/>
    </row>
    <row r="87989" spans="4:4">
      <c r="D87989"/>
    </row>
    <row r="87990" spans="4:4">
      <c r="D87990"/>
    </row>
    <row r="87991" spans="4:4">
      <c r="D87991"/>
    </row>
    <row r="87992" spans="4:4">
      <c r="D87992"/>
    </row>
    <row r="87993" spans="4:4">
      <c r="D87993"/>
    </row>
    <row r="87994" spans="4:4">
      <c r="D87994"/>
    </row>
    <row r="87995" spans="4:4">
      <c r="D87995"/>
    </row>
    <row r="87996" spans="4:4">
      <c r="D87996"/>
    </row>
    <row r="87997" spans="4:4">
      <c r="D87997"/>
    </row>
    <row r="87998" spans="4:4">
      <c r="D87998"/>
    </row>
    <row r="87999" spans="4:4">
      <c r="D87999"/>
    </row>
    <row r="88000" spans="4:4">
      <c r="D88000"/>
    </row>
    <row r="88001" spans="4:4">
      <c r="D88001"/>
    </row>
    <row r="88002" spans="4:4">
      <c r="D88002"/>
    </row>
    <row r="88003" spans="4:4">
      <c r="D88003"/>
    </row>
    <row r="88004" spans="4:4">
      <c r="D88004"/>
    </row>
    <row r="88005" spans="4:4">
      <c r="D88005"/>
    </row>
    <row r="88006" spans="4:4">
      <c r="D88006"/>
    </row>
    <row r="88007" spans="4:4">
      <c r="D88007"/>
    </row>
    <row r="88008" spans="4:4">
      <c r="D88008"/>
    </row>
    <row r="88009" spans="4:4">
      <c r="D88009"/>
    </row>
    <row r="88010" spans="4:4">
      <c r="D88010"/>
    </row>
    <row r="88011" spans="4:4">
      <c r="D88011"/>
    </row>
    <row r="88012" spans="4:4">
      <c r="D88012"/>
    </row>
    <row r="88013" spans="4:4">
      <c r="D88013"/>
    </row>
    <row r="88014" spans="4:4">
      <c r="D88014"/>
    </row>
    <row r="88015" spans="4:4">
      <c r="D88015"/>
    </row>
    <row r="88016" spans="4:4">
      <c r="D88016"/>
    </row>
    <row r="88017" spans="4:4">
      <c r="D88017"/>
    </row>
    <row r="88018" spans="4:4">
      <c r="D88018"/>
    </row>
    <row r="88019" spans="4:4">
      <c r="D88019"/>
    </row>
    <row r="88020" spans="4:4">
      <c r="D88020"/>
    </row>
    <row r="88021" spans="4:4">
      <c r="D88021"/>
    </row>
    <row r="88022" spans="4:4">
      <c r="D88022"/>
    </row>
    <row r="88023" spans="4:4">
      <c r="D88023"/>
    </row>
    <row r="88024" spans="4:4">
      <c r="D88024"/>
    </row>
    <row r="88025" spans="4:4">
      <c r="D88025"/>
    </row>
    <row r="88026" spans="4:4">
      <c r="D88026"/>
    </row>
    <row r="88027" spans="4:4">
      <c r="D88027"/>
    </row>
    <row r="88028" spans="4:4">
      <c r="D88028"/>
    </row>
    <row r="88029" spans="4:4">
      <c r="D88029"/>
    </row>
    <row r="88030" spans="4:4">
      <c r="D88030"/>
    </row>
    <row r="88031" spans="4:4">
      <c r="D88031"/>
    </row>
    <row r="88032" spans="4:4">
      <c r="D88032"/>
    </row>
    <row r="88033" spans="4:4">
      <c r="D88033"/>
    </row>
    <row r="88034" spans="4:4">
      <c r="D88034"/>
    </row>
    <row r="88035" spans="4:4">
      <c r="D88035"/>
    </row>
    <row r="88036" spans="4:4">
      <c r="D88036"/>
    </row>
    <row r="88037" spans="4:4">
      <c r="D88037"/>
    </row>
    <row r="88038" spans="4:4">
      <c r="D88038"/>
    </row>
    <row r="88039" spans="4:4">
      <c r="D88039"/>
    </row>
    <row r="88040" spans="4:4">
      <c r="D88040"/>
    </row>
    <row r="88041" spans="4:4">
      <c r="D88041"/>
    </row>
    <row r="88042" spans="4:4">
      <c r="D88042"/>
    </row>
    <row r="88043" spans="4:4">
      <c r="D88043"/>
    </row>
    <row r="88044" spans="4:4">
      <c r="D88044"/>
    </row>
    <row r="88045" spans="4:4">
      <c r="D88045"/>
    </row>
    <row r="88046" spans="4:4">
      <c r="D88046"/>
    </row>
    <row r="88047" spans="4:4">
      <c r="D88047"/>
    </row>
    <row r="88048" spans="4:4">
      <c r="D88048"/>
    </row>
    <row r="88049" spans="4:4">
      <c r="D88049"/>
    </row>
    <row r="88050" spans="4:4">
      <c r="D88050"/>
    </row>
    <row r="88051" spans="4:4">
      <c r="D88051"/>
    </row>
    <row r="88052" spans="4:4">
      <c r="D88052"/>
    </row>
    <row r="88053" spans="4:4">
      <c r="D88053"/>
    </row>
    <row r="88054" spans="4:4">
      <c r="D88054"/>
    </row>
    <row r="88055" spans="4:4">
      <c r="D88055"/>
    </row>
    <row r="88056" spans="4:4">
      <c r="D88056"/>
    </row>
    <row r="88057" spans="4:4">
      <c r="D88057"/>
    </row>
    <row r="88058" spans="4:4">
      <c r="D88058"/>
    </row>
    <row r="88059" spans="4:4">
      <c r="D88059"/>
    </row>
    <row r="88060" spans="4:4">
      <c r="D88060"/>
    </row>
    <row r="88061" spans="4:4">
      <c r="D88061"/>
    </row>
    <row r="88062" spans="4:4">
      <c r="D88062"/>
    </row>
    <row r="88063" spans="4:4">
      <c r="D88063"/>
    </row>
    <row r="88064" spans="4:4">
      <c r="D88064"/>
    </row>
    <row r="88065" spans="4:4">
      <c r="D88065"/>
    </row>
    <row r="88066" spans="4:4">
      <c r="D88066"/>
    </row>
    <row r="88067" spans="4:4">
      <c r="D88067"/>
    </row>
    <row r="88068" spans="4:4">
      <c r="D88068"/>
    </row>
    <row r="88069" spans="4:4">
      <c r="D88069"/>
    </row>
    <row r="88070" spans="4:4">
      <c r="D88070"/>
    </row>
    <row r="88071" spans="4:4">
      <c r="D88071"/>
    </row>
    <row r="88072" spans="4:4">
      <c r="D88072"/>
    </row>
    <row r="88073" spans="4:4">
      <c r="D88073"/>
    </row>
    <row r="88074" spans="4:4">
      <c r="D88074"/>
    </row>
    <row r="88075" spans="4:4">
      <c r="D88075"/>
    </row>
    <row r="88076" spans="4:4">
      <c r="D88076"/>
    </row>
    <row r="88077" spans="4:4">
      <c r="D88077"/>
    </row>
    <row r="88078" spans="4:4">
      <c r="D88078"/>
    </row>
    <row r="88079" spans="4:4">
      <c r="D88079"/>
    </row>
    <row r="88080" spans="4:4">
      <c r="D88080"/>
    </row>
    <row r="88081" spans="4:4">
      <c r="D88081"/>
    </row>
    <row r="88082" spans="4:4">
      <c r="D88082"/>
    </row>
    <row r="88083" spans="4:4">
      <c r="D88083"/>
    </row>
    <row r="88084" spans="4:4">
      <c r="D88084"/>
    </row>
    <row r="88085" spans="4:4">
      <c r="D88085"/>
    </row>
    <row r="88086" spans="4:4">
      <c r="D88086"/>
    </row>
    <row r="88087" spans="4:4">
      <c r="D88087"/>
    </row>
    <row r="88088" spans="4:4">
      <c r="D88088"/>
    </row>
    <row r="88089" spans="4:4">
      <c r="D88089"/>
    </row>
    <row r="88090" spans="4:4">
      <c r="D88090"/>
    </row>
    <row r="88091" spans="4:4">
      <c r="D88091"/>
    </row>
    <row r="88092" spans="4:4">
      <c r="D88092"/>
    </row>
    <row r="88093" spans="4:4">
      <c r="D88093"/>
    </row>
    <row r="88094" spans="4:4">
      <c r="D88094"/>
    </row>
    <row r="88095" spans="4:4">
      <c r="D88095"/>
    </row>
    <row r="88096" spans="4:4">
      <c r="D88096"/>
    </row>
    <row r="88097" spans="4:4">
      <c r="D88097"/>
    </row>
    <row r="88098" spans="4:4">
      <c r="D88098"/>
    </row>
    <row r="88099" spans="4:4">
      <c r="D88099"/>
    </row>
    <row r="88100" spans="4:4">
      <c r="D88100"/>
    </row>
    <row r="88101" spans="4:4">
      <c r="D88101"/>
    </row>
    <row r="88102" spans="4:4">
      <c r="D88102"/>
    </row>
    <row r="88103" spans="4:4">
      <c r="D88103"/>
    </row>
    <row r="88104" spans="4:4">
      <c r="D88104"/>
    </row>
    <row r="88105" spans="4:4">
      <c r="D88105"/>
    </row>
    <row r="88106" spans="4:4">
      <c r="D88106"/>
    </row>
    <row r="88107" spans="4:4">
      <c r="D88107"/>
    </row>
    <row r="88108" spans="4:4">
      <c r="D88108"/>
    </row>
    <row r="88109" spans="4:4">
      <c r="D88109"/>
    </row>
    <row r="88110" spans="4:4">
      <c r="D88110"/>
    </row>
    <row r="88111" spans="4:4">
      <c r="D88111"/>
    </row>
    <row r="88112" spans="4:4">
      <c r="D88112"/>
    </row>
    <row r="88113" spans="4:4">
      <c r="D88113"/>
    </row>
    <row r="88114" spans="4:4">
      <c r="D88114"/>
    </row>
    <row r="88115" spans="4:4">
      <c r="D88115"/>
    </row>
    <row r="88116" spans="4:4">
      <c r="D88116"/>
    </row>
    <row r="88117" spans="4:4">
      <c r="D88117"/>
    </row>
    <row r="88118" spans="4:4">
      <c r="D88118"/>
    </row>
    <row r="88119" spans="4:4">
      <c r="D88119"/>
    </row>
    <row r="88120" spans="4:4">
      <c r="D88120"/>
    </row>
    <row r="88121" spans="4:4">
      <c r="D88121"/>
    </row>
    <row r="88122" spans="4:4">
      <c r="D88122"/>
    </row>
    <row r="88123" spans="4:4">
      <c r="D88123"/>
    </row>
    <row r="88124" spans="4:4">
      <c r="D88124"/>
    </row>
    <row r="88125" spans="4:4">
      <c r="D88125"/>
    </row>
    <row r="88126" spans="4:4">
      <c r="D88126"/>
    </row>
    <row r="88127" spans="4:4">
      <c r="D88127"/>
    </row>
    <row r="88128" spans="4:4">
      <c r="D88128"/>
    </row>
    <row r="88129" spans="4:4">
      <c r="D88129"/>
    </row>
    <row r="88130" spans="4:4">
      <c r="D88130"/>
    </row>
    <row r="88131" spans="4:4">
      <c r="D88131"/>
    </row>
    <row r="88132" spans="4:4">
      <c r="D88132"/>
    </row>
    <row r="88133" spans="4:4">
      <c r="D88133"/>
    </row>
    <row r="88134" spans="4:4">
      <c r="D88134"/>
    </row>
    <row r="88135" spans="4:4">
      <c r="D88135"/>
    </row>
    <row r="88136" spans="4:4">
      <c r="D88136"/>
    </row>
    <row r="88137" spans="4:4">
      <c r="D88137"/>
    </row>
    <row r="88138" spans="4:4">
      <c r="D88138"/>
    </row>
    <row r="88139" spans="4:4">
      <c r="D88139"/>
    </row>
    <row r="88140" spans="4:4">
      <c r="D88140"/>
    </row>
    <row r="88141" spans="4:4">
      <c r="D88141"/>
    </row>
    <row r="88142" spans="4:4">
      <c r="D88142"/>
    </row>
    <row r="88143" spans="4:4">
      <c r="D88143"/>
    </row>
    <row r="88144" spans="4:4">
      <c r="D88144"/>
    </row>
    <row r="88145" spans="4:4">
      <c r="D88145"/>
    </row>
    <row r="88146" spans="4:4">
      <c r="D88146"/>
    </row>
    <row r="88147" spans="4:4">
      <c r="D88147"/>
    </row>
    <row r="88148" spans="4:4">
      <c r="D88148"/>
    </row>
    <row r="88149" spans="4:4">
      <c r="D88149"/>
    </row>
    <row r="88150" spans="4:4">
      <c r="D88150"/>
    </row>
    <row r="88151" spans="4:4">
      <c r="D88151"/>
    </row>
    <row r="88152" spans="4:4">
      <c r="D88152"/>
    </row>
    <row r="88153" spans="4:4">
      <c r="D88153"/>
    </row>
    <row r="88154" spans="4:4">
      <c r="D88154"/>
    </row>
    <row r="88155" spans="4:4">
      <c r="D88155"/>
    </row>
    <row r="88156" spans="4:4">
      <c r="D88156"/>
    </row>
    <row r="88157" spans="4:4">
      <c r="D88157"/>
    </row>
    <row r="88158" spans="4:4">
      <c r="D88158"/>
    </row>
    <row r="88159" spans="4:4">
      <c r="D88159"/>
    </row>
    <row r="88160" spans="4:4">
      <c r="D88160"/>
    </row>
    <row r="88161" spans="4:4">
      <c r="D88161"/>
    </row>
    <row r="88162" spans="4:4">
      <c r="D88162"/>
    </row>
    <row r="88163" spans="4:4">
      <c r="D88163"/>
    </row>
    <row r="88164" spans="4:4">
      <c r="D88164"/>
    </row>
    <row r="88165" spans="4:4">
      <c r="D88165"/>
    </row>
    <row r="88166" spans="4:4">
      <c r="D88166"/>
    </row>
    <row r="88167" spans="4:4">
      <c r="D88167"/>
    </row>
    <row r="88168" spans="4:4">
      <c r="D88168"/>
    </row>
    <row r="88169" spans="4:4">
      <c r="D88169"/>
    </row>
    <row r="88170" spans="4:4">
      <c r="D88170"/>
    </row>
    <row r="88171" spans="4:4">
      <c r="D88171"/>
    </row>
    <row r="88172" spans="4:4">
      <c r="D88172"/>
    </row>
    <row r="88173" spans="4:4">
      <c r="D88173"/>
    </row>
    <row r="88174" spans="4:4">
      <c r="D88174"/>
    </row>
    <row r="88175" spans="4:4">
      <c r="D88175"/>
    </row>
    <row r="88176" spans="4:4">
      <c r="D88176"/>
    </row>
    <row r="88177" spans="4:4">
      <c r="D88177"/>
    </row>
    <row r="88178" spans="4:4">
      <c r="D88178"/>
    </row>
    <row r="88179" spans="4:4">
      <c r="D88179"/>
    </row>
    <row r="88180" spans="4:4">
      <c r="D88180"/>
    </row>
    <row r="88181" spans="4:4">
      <c r="D88181"/>
    </row>
    <row r="88182" spans="4:4">
      <c r="D88182"/>
    </row>
    <row r="88183" spans="4:4">
      <c r="D88183"/>
    </row>
    <row r="88184" spans="4:4">
      <c r="D88184"/>
    </row>
    <row r="88185" spans="4:4">
      <c r="D88185"/>
    </row>
    <row r="88186" spans="4:4">
      <c r="D88186"/>
    </row>
    <row r="88187" spans="4:4">
      <c r="D88187"/>
    </row>
    <row r="88188" spans="4:4">
      <c r="D88188"/>
    </row>
    <row r="88189" spans="4:4">
      <c r="D88189"/>
    </row>
    <row r="88190" spans="4:4">
      <c r="D88190"/>
    </row>
    <row r="88191" spans="4:4">
      <c r="D88191"/>
    </row>
    <row r="88192" spans="4:4">
      <c r="D88192"/>
    </row>
    <row r="88193" spans="4:4">
      <c r="D88193"/>
    </row>
    <row r="88194" spans="4:4">
      <c r="D88194"/>
    </row>
    <row r="88195" spans="4:4">
      <c r="D88195"/>
    </row>
    <row r="88196" spans="4:4">
      <c r="D88196"/>
    </row>
    <row r="88197" spans="4:4">
      <c r="D88197"/>
    </row>
    <row r="88198" spans="4:4">
      <c r="D88198"/>
    </row>
    <row r="88199" spans="4:4">
      <c r="D88199"/>
    </row>
    <row r="88200" spans="4:4">
      <c r="D88200"/>
    </row>
    <row r="88201" spans="4:4">
      <c r="D88201"/>
    </row>
    <row r="88202" spans="4:4">
      <c r="D88202"/>
    </row>
    <row r="88203" spans="4:4">
      <c r="D88203"/>
    </row>
    <row r="88204" spans="4:4">
      <c r="D88204"/>
    </row>
    <row r="88205" spans="4:4">
      <c r="D88205"/>
    </row>
    <row r="88206" spans="4:4">
      <c r="D88206"/>
    </row>
    <row r="88207" spans="4:4">
      <c r="D88207"/>
    </row>
    <row r="88208" spans="4:4">
      <c r="D88208"/>
    </row>
    <row r="88209" spans="4:4">
      <c r="D88209"/>
    </row>
    <row r="88210" spans="4:4">
      <c r="D88210"/>
    </row>
    <row r="88211" spans="4:4">
      <c r="D88211"/>
    </row>
    <row r="88212" spans="4:4">
      <c r="D88212"/>
    </row>
    <row r="88213" spans="4:4">
      <c r="D88213"/>
    </row>
    <row r="88214" spans="4:4">
      <c r="D88214"/>
    </row>
    <row r="88215" spans="4:4">
      <c r="D88215"/>
    </row>
    <row r="88216" spans="4:4">
      <c r="D88216"/>
    </row>
    <row r="88217" spans="4:4">
      <c r="D88217"/>
    </row>
    <row r="88218" spans="4:4">
      <c r="D88218"/>
    </row>
    <row r="88219" spans="4:4">
      <c r="D88219"/>
    </row>
    <row r="88220" spans="4:4">
      <c r="D88220"/>
    </row>
    <row r="88221" spans="4:4">
      <c r="D88221"/>
    </row>
    <row r="88222" spans="4:4">
      <c r="D88222"/>
    </row>
    <row r="88223" spans="4:4">
      <c r="D88223"/>
    </row>
    <row r="88224" spans="4:4">
      <c r="D88224"/>
    </row>
    <row r="88225" spans="4:4">
      <c r="D88225"/>
    </row>
    <row r="88226" spans="4:4">
      <c r="D88226"/>
    </row>
    <row r="88227" spans="4:4">
      <c r="D88227"/>
    </row>
    <row r="88228" spans="4:4">
      <c r="D88228"/>
    </row>
    <row r="88229" spans="4:4">
      <c r="D88229"/>
    </row>
    <row r="88230" spans="4:4">
      <c r="D88230"/>
    </row>
    <row r="88231" spans="4:4">
      <c r="D88231"/>
    </row>
    <row r="88232" spans="4:4">
      <c r="D88232"/>
    </row>
    <row r="88233" spans="4:4">
      <c r="D88233"/>
    </row>
    <row r="88234" spans="4:4">
      <c r="D88234"/>
    </row>
    <row r="88235" spans="4:4">
      <c r="D88235"/>
    </row>
    <row r="88236" spans="4:4">
      <c r="D88236"/>
    </row>
    <row r="88237" spans="4:4">
      <c r="D88237"/>
    </row>
    <row r="88238" spans="4:4">
      <c r="D88238"/>
    </row>
    <row r="88239" spans="4:4">
      <c r="D88239"/>
    </row>
    <row r="88240" spans="4:4">
      <c r="D88240"/>
    </row>
    <row r="88241" spans="4:4">
      <c r="D88241"/>
    </row>
    <row r="88242" spans="4:4">
      <c r="D88242"/>
    </row>
    <row r="88243" spans="4:4">
      <c r="D88243"/>
    </row>
    <row r="88244" spans="4:4">
      <c r="D88244"/>
    </row>
    <row r="88245" spans="4:4">
      <c r="D88245"/>
    </row>
    <row r="88246" spans="4:4">
      <c r="D88246"/>
    </row>
    <row r="88247" spans="4:4">
      <c r="D88247"/>
    </row>
    <row r="88248" spans="4:4">
      <c r="D88248"/>
    </row>
    <row r="88249" spans="4:4">
      <c r="D88249"/>
    </row>
    <row r="88250" spans="4:4">
      <c r="D88250"/>
    </row>
    <row r="88251" spans="4:4">
      <c r="D88251"/>
    </row>
    <row r="88252" spans="4:4">
      <c r="D88252"/>
    </row>
    <row r="88253" spans="4:4">
      <c r="D88253"/>
    </row>
    <row r="88254" spans="4:4">
      <c r="D88254"/>
    </row>
    <row r="88255" spans="4:4">
      <c r="D88255"/>
    </row>
    <row r="88256" spans="4:4">
      <c r="D88256"/>
    </row>
    <row r="88257" spans="4:4">
      <c r="D88257"/>
    </row>
    <row r="88258" spans="4:4">
      <c r="D88258"/>
    </row>
    <row r="88259" spans="4:4">
      <c r="D88259"/>
    </row>
    <row r="88260" spans="4:4">
      <c r="D88260"/>
    </row>
    <row r="88261" spans="4:4">
      <c r="D88261"/>
    </row>
    <row r="88262" spans="4:4">
      <c r="D88262"/>
    </row>
    <row r="88263" spans="4:4">
      <c r="D88263"/>
    </row>
    <row r="88264" spans="4:4">
      <c r="D88264"/>
    </row>
    <row r="88265" spans="4:4">
      <c r="D88265"/>
    </row>
    <row r="88266" spans="4:4">
      <c r="D88266"/>
    </row>
    <row r="88267" spans="4:4">
      <c r="D88267"/>
    </row>
    <row r="88268" spans="4:4">
      <c r="D88268"/>
    </row>
    <row r="88269" spans="4:4">
      <c r="D88269"/>
    </row>
    <row r="88270" spans="4:4">
      <c r="D88270"/>
    </row>
    <row r="88271" spans="4:4">
      <c r="D88271"/>
    </row>
    <row r="88272" spans="4:4">
      <c r="D88272"/>
    </row>
    <row r="88273" spans="4:4">
      <c r="D88273"/>
    </row>
    <row r="88274" spans="4:4">
      <c r="D88274"/>
    </row>
    <row r="88275" spans="4:4">
      <c r="D88275"/>
    </row>
    <row r="88276" spans="4:4">
      <c r="D88276"/>
    </row>
    <row r="88277" spans="4:4">
      <c r="D88277"/>
    </row>
    <row r="88278" spans="4:4">
      <c r="D88278"/>
    </row>
    <row r="88279" spans="4:4">
      <c r="D88279"/>
    </row>
    <row r="88280" spans="4:4">
      <c r="D88280"/>
    </row>
    <row r="88281" spans="4:4">
      <c r="D88281"/>
    </row>
    <row r="88282" spans="4:4">
      <c r="D88282"/>
    </row>
    <row r="88283" spans="4:4">
      <c r="D88283"/>
    </row>
    <row r="88284" spans="4:4">
      <c r="D88284"/>
    </row>
    <row r="88285" spans="4:4">
      <c r="D88285"/>
    </row>
    <row r="88286" spans="4:4">
      <c r="D88286"/>
    </row>
    <row r="88287" spans="4:4">
      <c r="D88287"/>
    </row>
    <row r="88288" spans="4:4">
      <c r="D88288"/>
    </row>
    <row r="88289" spans="4:4">
      <c r="D88289"/>
    </row>
    <row r="88290" spans="4:4">
      <c r="D88290"/>
    </row>
    <row r="88291" spans="4:4">
      <c r="D88291"/>
    </row>
    <row r="88292" spans="4:4">
      <c r="D88292"/>
    </row>
    <row r="88293" spans="4:4">
      <c r="D88293"/>
    </row>
    <row r="88294" spans="4:4">
      <c r="D88294"/>
    </row>
    <row r="88295" spans="4:4">
      <c r="D88295"/>
    </row>
    <row r="88296" spans="4:4">
      <c r="D88296"/>
    </row>
    <row r="88297" spans="4:4">
      <c r="D88297"/>
    </row>
    <row r="88298" spans="4:4">
      <c r="D88298"/>
    </row>
    <row r="88299" spans="4:4">
      <c r="D88299"/>
    </row>
    <row r="88300" spans="4:4">
      <c r="D88300"/>
    </row>
    <row r="88301" spans="4:4">
      <c r="D88301"/>
    </row>
    <row r="88302" spans="4:4">
      <c r="D88302"/>
    </row>
    <row r="88303" spans="4:4">
      <c r="D88303"/>
    </row>
    <row r="88304" spans="4:4">
      <c r="D88304"/>
    </row>
    <row r="88305" spans="4:4">
      <c r="D88305"/>
    </row>
    <row r="88306" spans="4:4">
      <c r="D88306"/>
    </row>
    <row r="88307" spans="4:4">
      <c r="D88307"/>
    </row>
    <row r="88308" spans="4:4">
      <c r="D88308"/>
    </row>
    <row r="88309" spans="4:4">
      <c r="D88309"/>
    </row>
    <row r="88310" spans="4:4">
      <c r="D88310"/>
    </row>
    <row r="88311" spans="4:4">
      <c r="D88311"/>
    </row>
    <row r="88312" spans="4:4">
      <c r="D88312"/>
    </row>
    <row r="88313" spans="4:4">
      <c r="D88313"/>
    </row>
    <row r="88314" spans="4:4">
      <c r="D88314"/>
    </row>
    <row r="88315" spans="4:4">
      <c r="D88315"/>
    </row>
    <row r="88316" spans="4:4">
      <c r="D88316"/>
    </row>
    <row r="88317" spans="4:4">
      <c r="D88317"/>
    </row>
    <row r="88318" spans="4:4">
      <c r="D88318"/>
    </row>
    <row r="88319" spans="4:4">
      <c r="D88319"/>
    </row>
    <row r="88320" spans="4:4">
      <c r="D88320"/>
    </row>
    <row r="88321" spans="4:4">
      <c r="D88321"/>
    </row>
    <row r="88322" spans="4:4">
      <c r="D88322"/>
    </row>
    <row r="88323" spans="4:4">
      <c r="D88323"/>
    </row>
    <row r="88324" spans="4:4">
      <c r="D88324"/>
    </row>
    <row r="88325" spans="4:4">
      <c r="D88325"/>
    </row>
    <row r="88326" spans="4:4">
      <c r="D88326"/>
    </row>
    <row r="88327" spans="4:4">
      <c r="D88327"/>
    </row>
    <row r="88328" spans="4:4">
      <c r="D88328"/>
    </row>
    <row r="88329" spans="4:4">
      <c r="D88329"/>
    </row>
    <row r="88330" spans="4:4">
      <c r="D88330"/>
    </row>
    <row r="88331" spans="4:4">
      <c r="D88331"/>
    </row>
    <row r="88332" spans="4:4">
      <c r="D88332"/>
    </row>
    <row r="88333" spans="4:4">
      <c r="D88333"/>
    </row>
    <row r="88334" spans="4:4">
      <c r="D88334"/>
    </row>
    <row r="88335" spans="4:4">
      <c r="D88335"/>
    </row>
    <row r="88336" spans="4:4">
      <c r="D88336"/>
    </row>
    <row r="88337" spans="4:4">
      <c r="D88337"/>
    </row>
    <row r="88338" spans="4:4">
      <c r="D88338"/>
    </row>
    <row r="88339" spans="4:4">
      <c r="D88339"/>
    </row>
    <row r="88340" spans="4:4">
      <c r="D88340"/>
    </row>
    <row r="88341" spans="4:4">
      <c r="D88341"/>
    </row>
    <row r="88342" spans="4:4">
      <c r="D88342"/>
    </row>
    <row r="88343" spans="4:4">
      <c r="D88343"/>
    </row>
    <row r="88344" spans="4:4">
      <c r="D88344"/>
    </row>
    <row r="88345" spans="4:4">
      <c r="D88345"/>
    </row>
    <row r="88346" spans="4:4">
      <c r="D88346"/>
    </row>
    <row r="88347" spans="4:4">
      <c r="D88347"/>
    </row>
    <row r="88348" spans="4:4">
      <c r="D88348"/>
    </row>
    <row r="88349" spans="4:4">
      <c r="D88349"/>
    </row>
    <row r="88350" spans="4:4">
      <c r="D88350"/>
    </row>
    <row r="88351" spans="4:4">
      <c r="D88351"/>
    </row>
    <row r="88352" spans="4:4">
      <c r="D88352"/>
    </row>
    <row r="88353" spans="4:4">
      <c r="D88353"/>
    </row>
    <row r="88354" spans="4:4">
      <c r="D88354"/>
    </row>
    <row r="88355" spans="4:4">
      <c r="D88355"/>
    </row>
    <row r="88356" spans="4:4">
      <c r="D88356"/>
    </row>
    <row r="88357" spans="4:4">
      <c r="D88357"/>
    </row>
    <row r="88358" spans="4:4">
      <c r="D88358"/>
    </row>
    <row r="88359" spans="4:4">
      <c r="D88359"/>
    </row>
    <row r="88360" spans="4:4">
      <c r="D88360"/>
    </row>
    <row r="88361" spans="4:4">
      <c r="D88361"/>
    </row>
    <row r="88362" spans="4:4">
      <c r="D88362"/>
    </row>
    <row r="88363" spans="4:4">
      <c r="D88363"/>
    </row>
    <row r="88364" spans="4:4">
      <c r="D88364"/>
    </row>
    <row r="88365" spans="4:4">
      <c r="D88365"/>
    </row>
    <row r="88366" spans="4:4">
      <c r="D88366"/>
    </row>
    <row r="88367" spans="4:4">
      <c r="D88367"/>
    </row>
    <row r="88368" spans="4:4">
      <c r="D88368"/>
    </row>
    <row r="88369" spans="4:4">
      <c r="D88369"/>
    </row>
    <row r="88370" spans="4:4">
      <c r="D88370"/>
    </row>
    <row r="88371" spans="4:4">
      <c r="D88371"/>
    </row>
    <row r="88372" spans="4:4">
      <c r="D88372"/>
    </row>
    <row r="88373" spans="4:4">
      <c r="D88373"/>
    </row>
    <row r="88374" spans="4:4">
      <c r="D88374"/>
    </row>
    <row r="88375" spans="4:4">
      <c r="D88375"/>
    </row>
    <row r="88376" spans="4:4">
      <c r="D88376"/>
    </row>
    <row r="88377" spans="4:4">
      <c r="D88377"/>
    </row>
    <row r="88378" spans="4:4">
      <c r="D88378"/>
    </row>
    <row r="88379" spans="4:4">
      <c r="D88379"/>
    </row>
    <row r="88380" spans="4:4">
      <c r="D88380"/>
    </row>
    <row r="88381" spans="4:4">
      <c r="D88381"/>
    </row>
    <row r="88382" spans="4:4">
      <c r="D88382"/>
    </row>
    <row r="88383" spans="4:4">
      <c r="D88383"/>
    </row>
    <row r="88384" spans="4:4">
      <c r="D88384"/>
    </row>
    <row r="88385" spans="4:4">
      <c r="D88385"/>
    </row>
    <row r="88386" spans="4:4">
      <c r="D88386"/>
    </row>
    <row r="88387" spans="4:4">
      <c r="D88387"/>
    </row>
    <row r="88388" spans="4:4">
      <c r="D88388"/>
    </row>
    <row r="88389" spans="4:4">
      <c r="D88389"/>
    </row>
    <row r="88390" spans="4:4">
      <c r="D88390"/>
    </row>
    <row r="88391" spans="4:4">
      <c r="D88391"/>
    </row>
    <row r="88392" spans="4:4">
      <c r="D88392"/>
    </row>
    <row r="88393" spans="4:4">
      <c r="D88393"/>
    </row>
    <row r="88394" spans="4:4">
      <c r="D88394"/>
    </row>
    <row r="88395" spans="4:4">
      <c r="D88395"/>
    </row>
    <row r="88396" spans="4:4">
      <c r="D88396"/>
    </row>
    <row r="88397" spans="4:4">
      <c r="D88397"/>
    </row>
    <row r="88398" spans="4:4">
      <c r="D88398"/>
    </row>
    <row r="88399" spans="4:4">
      <c r="D88399"/>
    </row>
    <row r="88400" spans="4:4">
      <c r="D88400"/>
    </row>
    <row r="88401" spans="4:4">
      <c r="D88401"/>
    </row>
    <row r="88402" spans="4:4">
      <c r="D88402"/>
    </row>
    <row r="88403" spans="4:4">
      <c r="D88403"/>
    </row>
    <row r="88404" spans="4:4">
      <c r="D88404"/>
    </row>
    <row r="88405" spans="4:4">
      <c r="D88405"/>
    </row>
    <row r="88406" spans="4:4">
      <c r="D88406"/>
    </row>
    <row r="88407" spans="4:4">
      <c r="D88407"/>
    </row>
    <row r="88408" spans="4:4">
      <c r="D88408"/>
    </row>
    <row r="88409" spans="4:4">
      <c r="D88409"/>
    </row>
    <row r="88410" spans="4:4">
      <c r="D88410"/>
    </row>
    <row r="88411" spans="4:4">
      <c r="D88411"/>
    </row>
    <row r="88412" spans="4:4">
      <c r="D88412"/>
    </row>
    <row r="88413" spans="4:4">
      <c r="D88413"/>
    </row>
    <row r="88414" spans="4:4">
      <c r="D88414"/>
    </row>
    <row r="88415" spans="4:4">
      <c r="D88415"/>
    </row>
    <row r="88416" spans="4:4">
      <c r="D88416"/>
    </row>
    <row r="88417" spans="4:4">
      <c r="D88417"/>
    </row>
    <row r="88418" spans="4:4">
      <c r="D88418"/>
    </row>
    <row r="88419" spans="4:4">
      <c r="D88419"/>
    </row>
    <row r="88420" spans="4:4">
      <c r="D88420"/>
    </row>
    <row r="88421" spans="4:4">
      <c r="D88421"/>
    </row>
    <row r="88422" spans="4:4">
      <c r="D88422"/>
    </row>
    <row r="88423" spans="4:4">
      <c r="D88423"/>
    </row>
    <row r="88424" spans="4:4">
      <c r="D88424"/>
    </row>
    <row r="88425" spans="4:4">
      <c r="D88425"/>
    </row>
    <row r="88426" spans="4:4">
      <c r="D88426"/>
    </row>
    <row r="88427" spans="4:4">
      <c r="D88427"/>
    </row>
    <row r="88428" spans="4:4">
      <c r="D88428"/>
    </row>
    <row r="88429" spans="4:4">
      <c r="D88429"/>
    </row>
    <row r="88430" spans="4:4">
      <c r="D88430"/>
    </row>
    <row r="88431" spans="4:4">
      <c r="D88431"/>
    </row>
    <row r="88432" spans="4:4">
      <c r="D88432"/>
    </row>
    <row r="88433" spans="4:4">
      <c r="D88433"/>
    </row>
    <row r="88434" spans="4:4">
      <c r="D88434"/>
    </row>
    <row r="88435" spans="4:4">
      <c r="D88435"/>
    </row>
    <row r="88436" spans="4:4">
      <c r="D88436"/>
    </row>
    <row r="88437" spans="4:4">
      <c r="D88437"/>
    </row>
    <row r="88438" spans="4:4">
      <c r="D88438"/>
    </row>
    <row r="88439" spans="4:4">
      <c r="D88439"/>
    </row>
    <row r="88440" spans="4:4">
      <c r="D88440"/>
    </row>
    <row r="88441" spans="4:4">
      <c r="D88441"/>
    </row>
    <row r="88442" spans="4:4">
      <c r="D88442"/>
    </row>
    <row r="88443" spans="4:4">
      <c r="D88443"/>
    </row>
    <row r="88444" spans="4:4">
      <c r="D88444"/>
    </row>
    <row r="88445" spans="4:4">
      <c r="D88445"/>
    </row>
    <row r="88446" spans="4:4">
      <c r="D88446"/>
    </row>
    <row r="88447" spans="4:4">
      <c r="D88447"/>
    </row>
    <row r="88448" spans="4:4">
      <c r="D88448"/>
    </row>
    <row r="88449" spans="4:4">
      <c r="D88449"/>
    </row>
    <row r="88450" spans="4:4">
      <c r="D88450"/>
    </row>
    <row r="88451" spans="4:4">
      <c r="D88451"/>
    </row>
    <row r="88452" spans="4:4">
      <c r="D88452"/>
    </row>
    <row r="88453" spans="4:4">
      <c r="D88453"/>
    </row>
    <row r="88454" spans="4:4">
      <c r="D88454"/>
    </row>
    <row r="88455" spans="4:4">
      <c r="D88455"/>
    </row>
    <row r="88456" spans="4:4">
      <c r="D88456"/>
    </row>
    <row r="88457" spans="4:4">
      <c r="D88457"/>
    </row>
    <row r="88458" spans="4:4">
      <c r="D88458"/>
    </row>
    <row r="88459" spans="4:4">
      <c r="D88459"/>
    </row>
    <row r="88460" spans="4:4">
      <c r="D88460"/>
    </row>
    <row r="88461" spans="4:4">
      <c r="D88461"/>
    </row>
    <row r="88462" spans="4:4">
      <c r="D88462"/>
    </row>
    <row r="88463" spans="4:4">
      <c r="D88463"/>
    </row>
    <row r="88464" spans="4:4">
      <c r="D88464"/>
    </row>
    <row r="88465" spans="4:4">
      <c r="D88465"/>
    </row>
    <row r="88466" spans="4:4">
      <c r="D88466"/>
    </row>
    <row r="88467" spans="4:4">
      <c r="D88467"/>
    </row>
    <row r="88468" spans="4:4">
      <c r="D88468"/>
    </row>
    <row r="88469" spans="4:4">
      <c r="D88469"/>
    </row>
    <row r="88470" spans="4:4">
      <c r="D88470"/>
    </row>
    <row r="88471" spans="4:4">
      <c r="D88471"/>
    </row>
    <row r="88472" spans="4:4">
      <c r="D88472"/>
    </row>
    <row r="88473" spans="4:4">
      <c r="D88473"/>
    </row>
    <row r="88474" spans="4:4">
      <c r="D88474"/>
    </row>
    <row r="88475" spans="4:4">
      <c r="D88475"/>
    </row>
    <row r="88476" spans="4:4">
      <c r="D88476"/>
    </row>
    <row r="88477" spans="4:4">
      <c r="D88477"/>
    </row>
    <row r="88478" spans="4:4">
      <c r="D88478"/>
    </row>
    <row r="88479" spans="4:4">
      <c r="D88479"/>
    </row>
    <row r="88480" spans="4:4">
      <c r="D88480"/>
    </row>
    <row r="88481" spans="4:4">
      <c r="D88481"/>
    </row>
    <row r="88482" spans="4:4">
      <c r="D88482"/>
    </row>
    <row r="88483" spans="4:4">
      <c r="D88483"/>
    </row>
    <row r="88484" spans="4:4">
      <c r="D88484"/>
    </row>
    <row r="88485" spans="4:4">
      <c r="D88485"/>
    </row>
    <row r="88486" spans="4:4">
      <c r="D88486"/>
    </row>
    <row r="88487" spans="4:4">
      <c r="D88487"/>
    </row>
    <row r="88488" spans="4:4">
      <c r="D88488"/>
    </row>
    <row r="88489" spans="4:4">
      <c r="D88489"/>
    </row>
    <row r="88490" spans="4:4">
      <c r="D88490"/>
    </row>
    <row r="88491" spans="4:4">
      <c r="D88491"/>
    </row>
    <row r="88492" spans="4:4">
      <c r="D88492"/>
    </row>
    <row r="88493" spans="4:4">
      <c r="D88493"/>
    </row>
    <row r="88494" spans="4:4">
      <c r="D88494"/>
    </row>
    <row r="88495" spans="4:4">
      <c r="D88495"/>
    </row>
    <row r="88496" spans="4:4">
      <c r="D88496"/>
    </row>
    <row r="88497" spans="4:4">
      <c r="D88497"/>
    </row>
    <row r="88498" spans="4:4">
      <c r="D88498"/>
    </row>
    <row r="88499" spans="4:4">
      <c r="D88499"/>
    </row>
    <row r="88500" spans="4:4">
      <c r="D88500"/>
    </row>
    <row r="88501" spans="4:4">
      <c r="D88501"/>
    </row>
    <row r="88502" spans="4:4">
      <c r="D88502"/>
    </row>
    <row r="88503" spans="4:4">
      <c r="D88503"/>
    </row>
    <row r="88504" spans="4:4">
      <c r="D88504"/>
    </row>
    <row r="88505" spans="4:4">
      <c r="D88505"/>
    </row>
    <row r="88506" spans="4:4">
      <c r="D88506"/>
    </row>
    <row r="88507" spans="4:4">
      <c r="D88507"/>
    </row>
    <row r="88508" spans="4:4">
      <c r="D88508"/>
    </row>
    <row r="88509" spans="4:4">
      <c r="D88509"/>
    </row>
    <row r="88510" spans="4:4">
      <c r="D88510"/>
    </row>
    <row r="88511" spans="4:4">
      <c r="D88511"/>
    </row>
    <row r="88512" spans="4:4">
      <c r="D88512"/>
    </row>
    <row r="88513" spans="4:4">
      <c r="D88513"/>
    </row>
    <row r="88514" spans="4:4">
      <c r="D88514"/>
    </row>
    <row r="88515" spans="4:4">
      <c r="D88515"/>
    </row>
    <row r="88516" spans="4:4">
      <c r="D88516"/>
    </row>
    <row r="88517" spans="4:4">
      <c r="D88517"/>
    </row>
    <row r="88518" spans="4:4">
      <c r="D88518"/>
    </row>
    <row r="88519" spans="4:4">
      <c r="D88519"/>
    </row>
    <row r="88520" spans="4:4">
      <c r="D88520"/>
    </row>
    <row r="88521" spans="4:4">
      <c r="D88521"/>
    </row>
    <row r="88522" spans="4:4">
      <c r="D88522"/>
    </row>
    <row r="88523" spans="4:4">
      <c r="D88523"/>
    </row>
    <row r="88524" spans="4:4">
      <c r="D88524"/>
    </row>
    <row r="88525" spans="4:4">
      <c r="D88525"/>
    </row>
    <row r="88526" spans="4:4">
      <c r="D88526"/>
    </row>
    <row r="88527" spans="4:4">
      <c r="D88527"/>
    </row>
    <row r="88528" spans="4:4">
      <c r="D88528"/>
    </row>
    <row r="88529" spans="4:4">
      <c r="D88529"/>
    </row>
    <row r="88530" spans="4:4">
      <c r="D88530"/>
    </row>
    <row r="88531" spans="4:4">
      <c r="D88531"/>
    </row>
    <row r="88532" spans="4:4">
      <c r="D88532"/>
    </row>
    <row r="88533" spans="4:4">
      <c r="D88533"/>
    </row>
    <row r="88534" spans="4:4">
      <c r="D88534"/>
    </row>
    <row r="88535" spans="4:4">
      <c r="D88535"/>
    </row>
    <row r="88536" spans="4:4">
      <c r="D88536"/>
    </row>
    <row r="88537" spans="4:4">
      <c r="D88537"/>
    </row>
    <row r="88538" spans="4:4">
      <c r="D88538"/>
    </row>
    <row r="88539" spans="4:4">
      <c r="D88539"/>
    </row>
    <row r="88540" spans="4:4">
      <c r="D88540"/>
    </row>
    <row r="88541" spans="4:4">
      <c r="D88541"/>
    </row>
    <row r="88542" spans="4:4">
      <c r="D88542"/>
    </row>
    <row r="88543" spans="4:4">
      <c r="D88543"/>
    </row>
    <row r="88544" spans="4:4">
      <c r="D88544"/>
    </row>
    <row r="88545" spans="4:4">
      <c r="D88545"/>
    </row>
    <row r="88546" spans="4:4">
      <c r="D88546"/>
    </row>
    <row r="88547" spans="4:4">
      <c r="D88547"/>
    </row>
    <row r="88548" spans="4:4">
      <c r="D88548"/>
    </row>
    <row r="88549" spans="4:4">
      <c r="D88549"/>
    </row>
    <row r="88550" spans="4:4">
      <c r="D88550"/>
    </row>
    <row r="88551" spans="4:4">
      <c r="D88551"/>
    </row>
    <row r="88552" spans="4:4">
      <c r="D88552"/>
    </row>
    <row r="88553" spans="4:4">
      <c r="D88553"/>
    </row>
    <row r="88554" spans="4:4">
      <c r="D88554"/>
    </row>
    <row r="88555" spans="4:4">
      <c r="D88555"/>
    </row>
    <row r="88556" spans="4:4">
      <c r="D88556"/>
    </row>
    <row r="88557" spans="4:4">
      <c r="D88557"/>
    </row>
    <row r="88558" spans="4:4">
      <c r="D88558"/>
    </row>
    <row r="88559" spans="4:4">
      <c r="D88559"/>
    </row>
    <row r="88560" spans="4:4">
      <c r="D88560"/>
    </row>
    <row r="88561" spans="4:4">
      <c r="D88561"/>
    </row>
    <row r="88562" spans="4:4">
      <c r="D88562"/>
    </row>
    <row r="88563" spans="4:4">
      <c r="D88563"/>
    </row>
    <row r="88564" spans="4:4">
      <c r="D88564"/>
    </row>
    <row r="88565" spans="4:4">
      <c r="D88565"/>
    </row>
    <row r="88566" spans="4:4">
      <c r="D88566"/>
    </row>
    <row r="88567" spans="4:4">
      <c r="D88567"/>
    </row>
    <row r="88568" spans="4:4">
      <c r="D88568"/>
    </row>
    <row r="88569" spans="4:4">
      <c r="D88569"/>
    </row>
    <row r="88570" spans="4:4">
      <c r="D88570"/>
    </row>
    <row r="88571" spans="4:4">
      <c r="D88571"/>
    </row>
    <row r="88572" spans="4:4">
      <c r="D88572"/>
    </row>
    <row r="88573" spans="4:4">
      <c r="D88573"/>
    </row>
    <row r="88574" spans="4:4">
      <c r="D88574"/>
    </row>
    <row r="88575" spans="4:4">
      <c r="D88575"/>
    </row>
    <row r="88576" spans="4:4">
      <c r="D88576"/>
    </row>
    <row r="88577" spans="4:4">
      <c r="D88577"/>
    </row>
    <row r="88578" spans="4:4">
      <c r="D88578"/>
    </row>
    <row r="88579" spans="4:4">
      <c r="D88579"/>
    </row>
    <row r="88580" spans="4:4">
      <c r="D88580"/>
    </row>
    <row r="88581" spans="4:4">
      <c r="D88581"/>
    </row>
    <row r="88582" spans="4:4">
      <c r="D88582"/>
    </row>
    <row r="88583" spans="4:4">
      <c r="D88583"/>
    </row>
    <row r="88584" spans="4:4">
      <c r="D88584"/>
    </row>
    <row r="88585" spans="4:4">
      <c r="D88585"/>
    </row>
    <row r="88586" spans="4:4">
      <c r="D88586"/>
    </row>
    <row r="88587" spans="4:4">
      <c r="D88587"/>
    </row>
    <row r="88588" spans="4:4">
      <c r="D88588"/>
    </row>
    <row r="88589" spans="4:4">
      <c r="D88589"/>
    </row>
    <row r="88590" spans="4:4">
      <c r="D88590"/>
    </row>
    <row r="88591" spans="4:4">
      <c r="D88591"/>
    </row>
    <row r="88592" spans="4:4">
      <c r="D88592"/>
    </row>
    <row r="88593" spans="4:4">
      <c r="D88593"/>
    </row>
    <row r="88594" spans="4:4">
      <c r="D88594"/>
    </row>
    <row r="88595" spans="4:4">
      <c r="D88595"/>
    </row>
    <row r="88596" spans="4:4">
      <c r="D88596"/>
    </row>
    <row r="88597" spans="4:4">
      <c r="D88597"/>
    </row>
    <row r="88598" spans="4:4">
      <c r="D88598"/>
    </row>
    <row r="88599" spans="4:4">
      <c r="D88599"/>
    </row>
    <row r="88600" spans="4:4">
      <c r="D88600"/>
    </row>
    <row r="88601" spans="4:4">
      <c r="D88601"/>
    </row>
    <row r="88602" spans="4:4">
      <c r="D88602"/>
    </row>
    <row r="88603" spans="4:4">
      <c r="D88603"/>
    </row>
    <row r="88604" spans="4:4">
      <c r="D88604"/>
    </row>
    <row r="88605" spans="4:4">
      <c r="D88605"/>
    </row>
    <row r="88606" spans="4:4">
      <c r="D88606"/>
    </row>
    <row r="88607" spans="4:4">
      <c r="D88607"/>
    </row>
    <row r="88608" spans="4:4">
      <c r="D88608"/>
    </row>
    <row r="88609" spans="4:4">
      <c r="D88609"/>
    </row>
    <row r="88610" spans="4:4">
      <c r="D88610"/>
    </row>
    <row r="88611" spans="4:4">
      <c r="D88611"/>
    </row>
    <row r="88612" spans="4:4">
      <c r="D88612"/>
    </row>
    <row r="88613" spans="4:4">
      <c r="D88613"/>
    </row>
    <row r="88614" spans="4:4">
      <c r="D88614"/>
    </row>
    <row r="88615" spans="4:4">
      <c r="D88615"/>
    </row>
    <row r="88616" spans="4:4">
      <c r="D88616"/>
    </row>
    <row r="88617" spans="4:4">
      <c r="D88617"/>
    </row>
    <row r="88618" spans="4:4">
      <c r="D88618"/>
    </row>
    <row r="88619" spans="4:4">
      <c r="D88619"/>
    </row>
    <row r="88620" spans="4:4">
      <c r="D88620"/>
    </row>
    <row r="88621" spans="4:4">
      <c r="D88621"/>
    </row>
    <row r="88622" spans="4:4">
      <c r="D88622"/>
    </row>
    <row r="88623" spans="4:4">
      <c r="D88623"/>
    </row>
    <row r="88624" spans="4:4">
      <c r="D88624"/>
    </row>
    <row r="88625" spans="4:4">
      <c r="D88625"/>
    </row>
    <row r="88626" spans="4:4">
      <c r="D88626"/>
    </row>
    <row r="88627" spans="4:4">
      <c r="D88627"/>
    </row>
    <row r="88628" spans="4:4">
      <c r="D88628"/>
    </row>
    <row r="88629" spans="4:4">
      <c r="D88629"/>
    </row>
    <row r="88630" spans="4:4">
      <c r="D88630"/>
    </row>
    <row r="88631" spans="4:4">
      <c r="D88631"/>
    </row>
    <row r="88632" spans="4:4">
      <c r="D88632"/>
    </row>
    <row r="88633" spans="4:4">
      <c r="D88633"/>
    </row>
    <row r="88634" spans="4:4">
      <c r="D88634"/>
    </row>
    <row r="88635" spans="4:4">
      <c r="D88635"/>
    </row>
    <row r="88636" spans="4:4">
      <c r="D88636"/>
    </row>
    <row r="88637" spans="4:4">
      <c r="D88637"/>
    </row>
    <row r="88638" spans="4:4">
      <c r="D88638"/>
    </row>
    <row r="88639" spans="4:4">
      <c r="D88639"/>
    </row>
    <row r="88640" spans="4:4">
      <c r="D88640"/>
    </row>
    <row r="88641" spans="4:4">
      <c r="D88641"/>
    </row>
    <row r="88642" spans="4:4">
      <c r="D88642"/>
    </row>
    <row r="88643" spans="4:4">
      <c r="D88643"/>
    </row>
    <row r="88644" spans="4:4">
      <c r="D88644"/>
    </row>
    <row r="88645" spans="4:4">
      <c r="D88645"/>
    </row>
    <row r="88646" spans="4:4">
      <c r="D88646"/>
    </row>
    <row r="88647" spans="4:4">
      <c r="D88647"/>
    </row>
    <row r="88648" spans="4:4">
      <c r="D88648"/>
    </row>
    <row r="88649" spans="4:4">
      <c r="D88649"/>
    </row>
    <row r="88650" spans="4:4">
      <c r="D88650"/>
    </row>
    <row r="88651" spans="4:4">
      <c r="D88651"/>
    </row>
    <row r="88652" spans="4:4">
      <c r="D88652"/>
    </row>
    <row r="88653" spans="4:4">
      <c r="D88653"/>
    </row>
    <row r="88654" spans="4:4">
      <c r="D88654"/>
    </row>
    <row r="88655" spans="4:4">
      <c r="D88655"/>
    </row>
    <row r="88656" spans="4:4">
      <c r="D88656"/>
    </row>
    <row r="88657" spans="4:4">
      <c r="D88657"/>
    </row>
    <row r="88658" spans="4:4">
      <c r="D88658"/>
    </row>
    <row r="88659" spans="4:4">
      <c r="D88659"/>
    </row>
    <row r="88660" spans="4:4">
      <c r="D88660"/>
    </row>
    <row r="88661" spans="4:4">
      <c r="D88661"/>
    </row>
    <row r="88662" spans="4:4">
      <c r="D88662"/>
    </row>
    <row r="88663" spans="4:4">
      <c r="D88663"/>
    </row>
    <row r="88664" spans="4:4">
      <c r="D88664"/>
    </row>
    <row r="88665" spans="4:4">
      <c r="D88665"/>
    </row>
    <row r="88666" spans="4:4">
      <c r="D88666"/>
    </row>
    <row r="88667" spans="4:4">
      <c r="D88667"/>
    </row>
    <row r="88668" spans="4:4">
      <c r="D88668"/>
    </row>
    <row r="88669" spans="4:4">
      <c r="D88669"/>
    </row>
    <row r="88670" spans="4:4">
      <c r="D88670"/>
    </row>
    <row r="88671" spans="4:4">
      <c r="D88671"/>
    </row>
    <row r="88672" spans="4:4">
      <c r="D88672"/>
    </row>
    <row r="88673" spans="4:4">
      <c r="D88673"/>
    </row>
    <row r="88674" spans="4:4">
      <c r="D88674"/>
    </row>
    <row r="88675" spans="4:4">
      <c r="D88675"/>
    </row>
    <row r="88676" spans="4:4">
      <c r="D88676"/>
    </row>
    <row r="88677" spans="4:4">
      <c r="D88677"/>
    </row>
    <row r="88678" spans="4:4">
      <c r="D88678"/>
    </row>
    <row r="88679" spans="4:4">
      <c r="D88679"/>
    </row>
    <row r="88680" spans="4:4">
      <c r="D88680"/>
    </row>
    <row r="88681" spans="4:4">
      <c r="D88681"/>
    </row>
    <row r="88682" spans="4:4">
      <c r="D88682"/>
    </row>
    <row r="88683" spans="4:4">
      <c r="D88683"/>
    </row>
    <row r="88684" spans="4:4">
      <c r="D88684"/>
    </row>
    <row r="88685" spans="4:4">
      <c r="D88685"/>
    </row>
    <row r="88686" spans="4:4">
      <c r="D88686"/>
    </row>
    <row r="88687" spans="4:4">
      <c r="D88687"/>
    </row>
    <row r="88688" spans="4:4">
      <c r="D88688"/>
    </row>
    <row r="88689" spans="4:4">
      <c r="D88689"/>
    </row>
    <row r="88690" spans="4:4">
      <c r="D88690"/>
    </row>
    <row r="88691" spans="4:4">
      <c r="D88691"/>
    </row>
    <row r="88692" spans="4:4">
      <c r="D88692"/>
    </row>
    <row r="88693" spans="4:4">
      <c r="D88693"/>
    </row>
    <row r="88694" spans="4:4">
      <c r="D88694"/>
    </row>
    <row r="88695" spans="4:4">
      <c r="D88695"/>
    </row>
    <row r="88696" spans="4:4">
      <c r="D88696"/>
    </row>
    <row r="88697" spans="4:4">
      <c r="D88697"/>
    </row>
    <row r="88698" spans="4:4">
      <c r="D88698"/>
    </row>
    <row r="88699" spans="4:4">
      <c r="D88699"/>
    </row>
    <row r="88700" spans="4:4">
      <c r="D88700"/>
    </row>
    <row r="88701" spans="4:4">
      <c r="D88701"/>
    </row>
    <row r="88702" spans="4:4">
      <c r="D88702"/>
    </row>
    <row r="88703" spans="4:4">
      <c r="D88703"/>
    </row>
    <row r="88704" spans="4:4">
      <c r="D88704"/>
    </row>
    <row r="88705" spans="4:4">
      <c r="D88705"/>
    </row>
    <row r="88706" spans="4:4">
      <c r="D88706"/>
    </row>
    <row r="88707" spans="4:4">
      <c r="D88707"/>
    </row>
    <row r="88708" spans="4:4">
      <c r="D88708"/>
    </row>
    <row r="88709" spans="4:4">
      <c r="D88709"/>
    </row>
    <row r="88710" spans="4:4">
      <c r="D88710"/>
    </row>
    <row r="88711" spans="4:4">
      <c r="D88711"/>
    </row>
    <row r="88712" spans="4:4">
      <c r="D88712"/>
    </row>
    <row r="88713" spans="4:4">
      <c r="D88713"/>
    </row>
    <row r="88714" spans="4:4">
      <c r="D88714"/>
    </row>
    <row r="88715" spans="4:4">
      <c r="D88715"/>
    </row>
    <row r="88716" spans="4:4">
      <c r="D88716"/>
    </row>
    <row r="88717" spans="4:4">
      <c r="D88717"/>
    </row>
    <row r="88718" spans="4:4">
      <c r="D88718"/>
    </row>
    <row r="88719" spans="4:4">
      <c r="D88719"/>
    </row>
    <row r="88720" spans="4:4">
      <c r="D88720"/>
    </row>
    <row r="88721" spans="4:4">
      <c r="D88721"/>
    </row>
    <row r="88722" spans="4:4">
      <c r="D88722"/>
    </row>
    <row r="88723" spans="4:4">
      <c r="D88723"/>
    </row>
    <row r="88724" spans="4:4">
      <c r="D88724"/>
    </row>
    <row r="88725" spans="4:4">
      <c r="D88725"/>
    </row>
    <row r="88726" spans="4:4">
      <c r="D88726"/>
    </row>
    <row r="88727" spans="4:4">
      <c r="D88727"/>
    </row>
    <row r="88728" spans="4:4">
      <c r="D88728"/>
    </row>
    <row r="88729" spans="4:4">
      <c r="D88729"/>
    </row>
    <row r="88730" spans="4:4">
      <c r="D88730"/>
    </row>
    <row r="88731" spans="4:4">
      <c r="D88731"/>
    </row>
    <row r="88732" spans="4:4">
      <c r="D88732"/>
    </row>
    <row r="88733" spans="4:4">
      <c r="D88733"/>
    </row>
    <row r="88734" spans="4:4">
      <c r="D88734"/>
    </row>
    <row r="88735" spans="4:4">
      <c r="D88735"/>
    </row>
    <row r="88736" spans="4:4">
      <c r="D88736"/>
    </row>
    <row r="88737" spans="4:4">
      <c r="D88737"/>
    </row>
    <row r="88738" spans="4:4">
      <c r="D88738"/>
    </row>
    <row r="88739" spans="4:4">
      <c r="D88739"/>
    </row>
    <row r="88740" spans="4:4">
      <c r="D88740"/>
    </row>
    <row r="88741" spans="4:4">
      <c r="D88741"/>
    </row>
    <row r="88742" spans="4:4">
      <c r="D88742"/>
    </row>
    <row r="88743" spans="4:4">
      <c r="D88743"/>
    </row>
    <row r="88744" spans="4:4">
      <c r="D88744"/>
    </row>
    <row r="88745" spans="4:4">
      <c r="D88745"/>
    </row>
    <row r="88746" spans="4:4">
      <c r="D88746"/>
    </row>
    <row r="88747" spans="4:4">
      <c r="D88747"/>
    </row>
    <row r="88748" spans="4:4">
      <c r="D88748"/>
    </row>
    <row r="88749" spans="4:4">
      <c r="D88749"/>
    </row>
    <row r="88750" spans="4:4">
      <c r="D88750"/>
    </row>
    <row r="88751" spans="4:4">
      <c r="D88751"/>
    </row>
    <row r="88752" spans="4:4">
      <c r="D88752"/>
    </row>
    <row r="88753" spans="4:4">
      <c r="D88753"/>
    </row>
    <row r="88754" spans="4:4">
      <c r="D88754"/>
    </row>
    <row r="88755" spans="4:4">
      <c r="D88755"/>
    </row>
    <row r="88756" spans="4:4">
      <c r="D88756"/>
    </row>
    <row r="88757" spans="4:4">
      <c r="D88757"/>
    </row>
    <row r="88758" spans="4:4">
      <c r="D88758"/>
    </row>
    <row r="88759" spans="4:4">
      <c r="D88759"/>
    </row>
    <row r="88760" spans="4:4">
      <c r="D88760"/>
    </row>
    <row r="88761" spans="4:4">
      <c r="D88761"/>
    </row>
    <row r="88762" spans="4:4">
      <c r="D88762"/>
    </row>
    <row r="88763" spans="4:4">
      <c r="D88763"/>
    </row>
    <row r="88764" spans="4:4">
      <c r="D88764"/>
    </row>
    <row r="88765" spans="4:4">
      <c r="D88765"/>
    </row>
    <row r="88766" spans="4:4">
      <c r="D88766"/>
    </row>
    <row r="88767" spans="4:4">
      <c r="D88767"/>
    </row>
    <row r="88768" spans="4:4">
      <c r="D88768"/>
    </row>
    <row r="88769" spans="4:4">
      <c r="D88769"/>
    </row>
    <row r="88770" spans="4:4">
      <c r="D88770"/>
    </row>
    <row r="88771" spans="4:4">
      <c r="D88771"/>
    </row>
    <row r="88772" spans="4:4">
      <c r="D88772"/>
    </row>
    <row r="88773" spans="4:4">
      <c r="D88773"/>
    </row>
    <row r="88774" spans="4:4">
      <c r="D88774"/>
    </row>
    <row r="88775" spans="4:4">
      <c r="D88775"/>
    </row>
    <row r="88776" spans="4:4">
      <c r="D88776"/>
    </row>
    <row r="88777" spans="4:4">
      <c r="D88777"/>
    </row>
    <row r="88778" spans="4:4">
      <c r="D88778"/>
    </row>
    <row r="88779" spans="4:4">
      <c r="D88779"/>
    </row>
    <row r="88780" spans="4:4">
      <c r="D88780"/>
    </row>
    <row r="88781" spans="4:4">
      <c r="D88781"/>
    </row>
    <row r="88782" spans="4:4">
      <c r="D88782"/>
    </row>
    <row r="88783" spans="4:4">
      <c r="D88783"/>
    </row>
    <row r="88784" spans="4:4">
      <c r="D88784"/>
    </row>
    <row r="88785" spans="4:4">
      <c r="D88785"/>
    </row>
    <row r="88786" spans="4:4">
      <c r="D88786"/>
    </row>
    <row r="88787" spans="4:4">
      <c r="D88787"/>
    </row>
    <row r="88788" spans="4:4">
      <c r="D88788"/>
    </row>
    <row r="88789" spans="4:4">
      <c r="D88789"/>
    </row>
    <row r="88790" spans="4:4">
      <c r="D88790"/>
    </row>
    <row r="88791" spans="4:4">
      <c r="D88791"/>
    </row>
    <row r="88792" spans="4:4">
      <c r="D88792"/>
    </row>
    <row r="88793" spans="4:4">
      <c r="D88793"/>
    </row>
    <row r="88794" spans="4:4">
      <c r="D88794"/>
    </row>
    <row r="88795" spans="4:4">
      <c r="D88795"/>
    </row>
    <row r="88796" spans="4:4">
      <c r="D88796"/>
    </row>
    <row r="88797" spans="4:4">
      <c r="D88797"/>
    </row>
    <row r="88798" spans="4:4">
      <c r="D88798"/>
    </row>
    <row r="88799" spans="4:4">
      <c r="D88799"/>
    </row>
    <row r="88800" spans="4:4">
      <c r="D88800"/>
    </row>
    <row r="88801" spans="4:4">
      <c r="D88801"/>
    </row>
    <row r="88802" spans="4:4">
      <c r="D88802"/>
    </row>
    <row r="88803" spans="4:4">
      <c r="D88803"/>
    </row>
    <row r="88804" spans="4:4">
      <c r="D88804"/>
    </row>
    <row r="88805" spans="4:4">
      <c r="D88805"/>
    </row>
    <row r="88806" spans="4:4">
      <c r="D88806"/>
    </row>
    <row r="88807" spans="4:4">
      <c r="D88807"/>
    </row>
    <row r="88808" spans="4:4">
      <c r="D88808"/>
    </row>
    <row r="88809" spans="4:4">
      <c r="D88809"/>
    </row>
    <row r="88810" spans="4:4">
      <c r="D88810"/>
    </row>
    <row r="88811" spans="4:4">
      <c r="D88811"/>
    </row>
    <row r="88812" spans="4:4">
      <c r="D88812"/>
    </row>
    <row r="88813" spans="4:4">
      <c r="D88813"/>
    </row>
    <row r="88814" spans="4:4">
      <c r="D88814"/>
    </row>
    <row r="88815" spans="4:4">
      <c r="D88815"/>
    </row>
    <row r="88816" spans="4:4">
      <c r="D88816"/>
    </row>
    <row r="88817" spans="4:4">
      <c r="D88817"/>
    </row>
    <row r="88818" spans="4:4">
      <c r="D88818"/>
    </row>
    <row r="88819" spans="4:4">
      <c r="D88819"/>
    </row>
    <row r="88820" spans="4:4">
      <c r="D88820"/>
    </row>
    <row r="88821" spans="4:4">
      <c r="D88821"/>
    </row>
    <row r="88822" spans="4:4">
      <c r="D88822"/>
    </row>
    <row r="88823" spans="4:4">
      <c r="D88823"/>
    </row>
    <row r="88824" spans="4:4">
      <c r="D88824"/>
    </row>
    <row r="88825" spans="4:4">
      <c r="D88825"/>
    </row>
    <row r="88826" spans="4:4">
      <c r="D88826"/>
    </row>
    <row r="88827" spans="4:4">
      <c r="D88827"/>
    </row>
    <row r="88828" spans="4:4">
      <c r="D88828"/>
    </row>
    <row r="88829" spans="4:4">
      <c r="D88829"/>
    </row>
    <row r="88830" spans="4:4">
      <c r="D88830"/>
    </row>
    <row r="88831" spans="4:4">
      <c r="D88831"/>
    </row>
    <row r="88832" spans="4:4">
      <c r="D88832"/>
    </row>
    <row r="88833" spans="4:4">
      <c r="D88833"/>
    </row>
    <row r="88834" spans="4:4">
      <c r="D88834"/>
    </row>
    <row r="88835" spans="4:4">
      <c r="D88835"/>
    </row>
    <row r="88836" spans="4:4">
      <c r="D88836"/>
    </row>
    <row r="88837" spans="4:4">
      <c r="D88837"/>
    </row>
    <row r="88838" spans="4:4">
      <c r="D88838"/>
    </row>
    <row r="88839" spans="4:4">
      <c r="D88839"/>
    </row>
    <row r="88840" spans="4:4">
      <c r="D88840"/>
    </row>
    <row r="88841" spans="4:4">
      <c r="D88841"/>
    </row>
    <row r="88842" spans="4:4">
      <c r="D88842"/>
    </row>
    <row r="88843" spans="4:4">
      <c r="D88843"/>
    </row>
    <row r="88844" spans="4:4">
      <c r="D88844"/>
    </row>
    <row r="88845" spans="4:4">
      <c r="D88845"/>
    </row>
    <row r="88846" spans="4:4">
      <c r="D88846"/>
    </row>
    <row r="88847" spans="4:4">
      <c r="D88847"/>
    </row>
    <row r="88848" spans="4:4">
      <c r="D88848"/>
    </row>
    <row r="88849" spans="4:4">
      <c r="D88849"/>
    </row>
    <row r="88850" spans="4:4">
      <c r="D88850"/>
    </row>
    <row r="88851" spans="4:4">
      <c r="D88851"/>
    </row>
    <row r="88852" spans="4:4">
      <c r="D88852"/>
    </row>
    <row r="88853" spans="4:4">
      <c r="D88853"/>
    </row>
    <row r="88854" spans="4:4">
      <c r="D88854"/>
    </row>
    <row r="88855" spans="4:4">
      <c r="D88855"/>
    </row>
    <row r="88856" spans="4:4">
      <c r="D88856"/>
    </row>
    <row r="88857" spans="4:4">
      <c r="D88857"/>
    </row>
    <row r="88858" spans="4:4">
      <c r="D88858"/>
    </row>
    <row r="88859" spans="4:4">
      <c r="D88859"/>
    </row>
    <row r="88860" spans="4:4">
      <c r="D88860"/>
    </row>
    <row r="88861" spans="4:4">
      <c r="D88861"/>
    </row>
    <row r="88862" spans="4:4">
      <c r="D88862"/>
    </row>
    <row r="88863" spans="4:4">
      <c r="D88863"/>
    </row>
    <row r="88864" spans="4:4">
      <c r="D88864"/>
    </row>
    <row r="88865" spans="4:4">
      <c r="D88865"/>
    </row>
    <row r="88866" spans="4:4">
      <c r="D88866"/>
    </row>
    <row r="88867" spans="4:4">
      <c r="D88867"/>
    </row>
    <row r="88868" spans="4:4">
      <c r="D88868"/>
    </row>
    <row r="88869" spans="4:4">
      <c r="D88869"/>
    </row>
    <row r="88870" spans="4:4">
      <c r="D88870"/>
    </row>
    <row r="88871" spans="4:4">
      <c r="D88871"/>
    </row>
    <row r="88872" spans="4:4">
      <c r="D88872"/>
    </row>
    <row r="88873" spans="4:4">
      <c r="D88873"/>
    </row>
    <row r="88874" spans="4:4">
      <c r="D88874"/>
    </row>
    <row r="88875" spans="4:4">
      <c r="D88875"/>
    </row>
    <row r="88876" spans="4:4">
      <c r="D88876"/>
    </row>
    <row r="88877" spans="4:4">
      <c r="D88877"/>
    </row>
    <row r="88878" spans="4:4">
      <c r="D88878"/>
    </row>
    <row r="88879" spans="4:4">
      <c r="D88879"/>
    </row>
    <row r="88880" spans="4:4">
      <c r="D88880"/>
    </row>
    <row r="88881" spans="4:4">
      <c r="D88881"/>
    </row>
    <row r="88882" spans="4:4">
      <c r="D88882"/>
    </row>
    <row r="88883" spans="4:4">
      <c r="D88883"/>
    </row>
    <row r="88884" spans="4:4">
      <c r="D88884"/>
    </row>
    <row r="88885" spans="4:4">
      <c r="D88885"/>
    </row>
    <row r="88886" spans="4:4">
      <c r="D88886"/>
    </row>
    <row r="88887" spans="4:4">
      <c r="D88887"/>
    </row>
    <row r="88888" spans="4:4">
      <c r="D88888"/>
    </row>
    <row r="88889" spans="4:4">
      <c r="D88889"/>
    </row>
    <row r="88890" spans="4:4">
      <c r="D88890"/>
    </row>
    <row r="88891" spans="4:4">
      <c r="D88891"/>
    </row>
    <row r="88892" spans="4:4">
      <c r="D88892"/>
    </row>
    <row r="88893" spans="4:4">
      <c r="D88893"/>
    </row>
    <row r="88894" spans="4:4">
      <c r="D88894"/>
    </row>
    <row r="88895" spans="4:4">
      <c r="D88895"/>
    </row>
    <row r="88896" spans="4:4">
      <c r="D88896"/>
    </row>
    <row r="88897" spans="4:4">
      <c r="D88897"/>
    </row>
    <row r="88898" spans="4:4">
      <c r="D88898"/>
    </row>
    <row r="88899" spans="4:4">
      <c r="D88899"/>
    </row>
    <row r="88900" spans="4:4">
      <c r="D88900"/>
    </row>
    <row r="88901" spans="4:4">
      <c r="D88901"/>
    </row>
    <row r="88902" spans="4:4">
      <c r="D88902"/>
    </row>
    <row r="88903" spans="4:4">
      <c r="D88903"/>
    </row>
    <row r="88904" spans="4:4">
      <c r="D88904"/>
    </row>
    <row r="88905" spans="4:4">
      <c r="D88905"/>
    </row>
    <row r="88906" spans="4:4">
      <c r="D88906"/>
    </row>
    <row r="88907" spans="4:4">
      <c r="D88907"/>
    </row>
    <row r="88908" spans="4:4">
      <c r="D88908"/>
    </row>
    <row r="88909" spans="4:4">
      <c r="D88909"/>
    </row>
    <row r="88910" spans="4:4">
      <c r="D88910"/>
    </row>
    <row r="88911" spans="4:4">
      <c r="D88911"/>
    </row>
    <row r="88912" spans="4:4">
      <c r="D88912"/>
    </row>
    <row r="88913" spans="4:4">
      <c r="D88913"/>
    </row>
    <row r="88914" spans="4:4">
      <c r="D88914"/>
    </row>
    <row r="88915" spans="4:4">
      <c r="D88915"/>
    </row>
    <row r="88916" spans="4:4">
      <c r="D88916"/>
    </row>
    <row r="88917" spans="4:4">
      <c r="D88917"/>
    </row>
    <row r="88918" spans="4:4">
      <c r="D88918"/>
    </row>
    <row r="88919" spans="4:4">
      <c r="D88919"/>
    </row>
    <row r="88920" spans="4:4">
      <c r="D88920"/>
    </row>
    <row r="88921" spans="4:4">
      <c r="D88921"/>
    </row>
    <row r="88922" spans="4:4">
      <c r="D88922"/>
    </row>
    <row r="88923" spans="4:4">
      <c r="D88923"/>
    </row>
    <row r="88924" spans="4:4">
      <c r="D88924"/>
    </row>
    <row r="88925" spans="4:4">
      <c r="D88925"/>
    </row>
    <row r="88926" spans="4:4">
      <c r="D88926"/>
    </row>
    <row r="88927" spans="4:4">
      <c r="D88927"/>
    </row>
    <row r="88928" spans="4:4">
      <c r="D88928"/>
    </row>
    <row r="88929" spans="4:4">
      <c r="D88929"/>
    </row>
    <row r="88930" spans="4:4">
      <c r="D88930"/>
    </row>
    <row r="88931" spans="4:4">
      <c r="D88931"/>
    </row>
    <row r="88932" spans="4:4">
      <c r="D88932"/>
    </row>
    <row r="88933" spans="4:4">
      <c r="D88933"/>
    </row>
    <row r="88934" spans="4:4">
      <c r="D88934"/>
    </row>
    <row r="88935" spans="4:4">
      <c r="D88935"/>
    </row>
    <row r="88936" spans="4:4">
      <c r="D88936"/>
    </row>
    <row r="88937" spans="4:4">
      <c r="D88937"/>
    </row>
    <row r="88938" spans="4:4">
      <c r="D88938"/>
    </row>
    <row r="88939" spans="4:4">
      <c r="D88939"/>
    </row>
    <row r="88940" spans="4:4">
      <c r="D88940"/>
    </row>
    <row r="88941" spans="4:4">
      <c r="D88941"/>
    </row>
    <row r="88942" spans="4:4">
      <c r="D88942"/>
    </row>
    <row r="88943" spans="4:4">
      <c r="D88943"/>
    </row>
    <row r="88944" spans="4:4">
      <c r="D88944"/>
    </row>
    <row r="88945" spans="4:4">
      <c r="D88945"/>
    </row>
    <row r="88946" spans="4:4">
      <c r="D88946"/>
    </row>
    <row r="88947" spans="4:4">
      <c r="D88947"/>
    </row>
    <row r="88948" spans="4:4">
      <c r="D88948"/>
    </row>
    <row r="88949" spans="4:4">
      <c r="D88949"/>
    </row>
    <row r="88950" spans="4:4">
      <c r="D88950"/>
    </row>
    <row r="88951" spans="4:4">
      <c r="D88951"/>
    </row>
    <row r="88952" spans="4:4">
      <c r="D88952"/>
    </row>
    <row r="88953" spans="4:4">
      <c r="D88953"/>
    </row>
    <row r="88954" spans="4:4">
      <c r="D88954"/>
    </row>
    <row r="88955" spans="4:4">
      <c r="D88955"/>
    </row>
    <row r="88956" spans="4:4">
      <c r="D88956"/>
    </row>
    <row r="88957" spans="4:4">
      <c r="D88957"/>
    </row>
    <row r="88958" spans="4:4">
      <c r="D88958"/>
    </row>
    <row r="88959" spans="4:4">
      <c r="D88959"/>
    </row>
    <row r="88960" spans="4:4">
      <c r="D88960"/>
    </row>
    <row r="88961" spans="4:4">
      <c r="D88961"/>
    </row>
    <row r="88962" spans="4:4">
      <c r="D88962"/>
    </row>
    <row r="88963" spans="4:4">
      <c r="D88963"/>
    </row>
    <row r="88964" spans="4:4">
      <c r="D88964"/>
    </row>
    <row r="88965" spans="4:4">
      <c r="D88965"/>
    </row>
    <row r="88966" spans="4:4">
      <c r="D88966"/>
    </row>
    <row r="88967" spans="4:4">
      <c r="D88967"/>
    </row>
    <row r="88968" spans="4:4">
      <c r="D88968"/>
    </row>
    <row r="88969" spans="4:4">
      <c r="D88969"/>
    </row>
    <row r="88970" spans="4:4">
      <c r="D88970"/>
    </row>
    <row r="88971" spans="4:4">
      <c r="D88971"/>
    </row>
    <row r="88972" spans="4:4">
      <c r="D88972"/>
    </row>
    <row r="88973" spans="4:4">
      <c r="D88973"/>
    </row>
    <row r="88974" spans="4:4">
      <c r="D88974"/>
    </row>
    <row r="88975" spans="4:4">
      <c r="D88975"/>
    </row>
    <row r="88976" spans="4:4">
      <c r="D88976"/>
    </row>
    <row r="88977" spans="4:4">
      <c r="D88977"/>
    </row>
    <row r="88978" spans="4:4">
      <c r="D88978"/>
    </row>
    <row r="88979" spans="4:4">
      <c r="D88979"/>
    </row>
    <row r="88980" spans="4:4">
      <c r="D88980"/>
    </row>
    <row r="88981" spans="4:4">
      <c r="D88981"/>
    </row>
    <row r="88982" spans="4:4">
      <c r="D88982"/>
    </row>
    <row r="88983" spans="4:4">
      <c r="D88983"/>
    </row>
    <row r="88984" spans="4:4">
      <c r="D88984"/>
    </row>
    <row r="88985" spans="4:4">
      <c r="D88985"/>
    </row>
    <row r="88986" spans="4:4">
      <c r="D88986"/>
    </row>
    <row r="88987" spans="4:4">
      <c r="D88987"/>
    </row>
    <row r="88988" spans="4:4">
      <c r="D88988"/>
    </row>
    <row r="88989" spans="4:4">
      <c r="D88989"/>
    </row>
    <row r="88990" spans="4:4">
      <c r="D88990"/>
    </row>
    <row r="88991" spans="4:4">
      <c r="D88991"/>
    </row>
    <row r="88992" spans="4:4">
      <c r="D88992"/>
    </row>
    <row r="88993" spans="4:4">
      <c r="D88993"/>
    </row>
    <row r="88994" spans="4:4">
      <c r="D88994"/>
    </row>
    <row r="88995" spans="4:4">
      <c r="D88995"/>
    </row>
    <row r="88996" spans="4:4">
      <c r="D88996"/>
    </row>
    <row r="88997" spans="4:4">
      <c r="D88997"/>
    </row>
    <row r="88998" spans="4:4">
      <c r="D88998"/>
    </row>
    <row r="88999" spans="4:4">
      <c r="D88999"/>
    </row>
    <row r="89000" spans="4:4">
      <c r="D89000"/>
    </row>
    <row r="89001" spans="4:4">
      <c r="D89001"/>
    </row>
    <row r="89002" spans="4:4">
      <c r="D89002"/>
    </row>
    <row r="89003" spans="4:4">
      <c r="D89003"/>
    </row>
    <row r="89004" spans="4:4">
      <c r="D89004"/>
    </row>
    <row r="89005" spans="4:4">
      <c r="D89005"/>
    </row>
    <row r="89006" spans="4:4">
      <c r="D89006"/>
    </row>
    <row r="89007" spans="4:4">
      <c r="D89007"/>
    </row>
    <row r="89008" spans="4:4">
      <c r="D89008"/>
    </row>
    <row r="89009" spans="4:4">
      <c r="D89009"/>
    </row>
    <row r="89010" spans="4:4">
      <c r="D89010"/>
    </row>
    <row r="89011" spans="4:4">
      <c r="D89011"/>
    </row>
    <row r="89012" spans="4:4">
      <c r="D89012"/>
    </row>
    <row r="89013" spans="4:4">
      <c r="D89013"/>
    </row>
    <row r="89014" spans="4:4">
      <c r="D89014"/>
    </row>
    <row r="89015" spans="4:4">
      <c r="D89015"/>
    </row>
    <row r="89016" spans="4:4">
      <c r="D89016"/>
    </row>
    <row r="89017" spans="4:4">
      <c r="D89017"/>
    </row>
    <row r="89018" spans="4:4">
      <c r="D89018"/>
    </row>
    <row r="89019" spans="4:4">
      <c r="D89019"/>
    </row>
    <row r="89020" spans="4:4">
      <c r="D89020"/>
    </row>
    <row r="89021" spans="4:4">
      <c r="D89021"/>
    </row>
    <row r="89022" spans="4:4">
      <c r="D89022"/>
    </row>
    <row r="89023" spans="4:4">
      <c r="D89023"/>
    </row>
    <row r="89024" spans="4:4">
      <c r="D89024"/>
    </row>
    <row r="89025" spans="4:4">
      <c r="D89025"/>
    </row>
    <row r="89026" spans="4:4">
      <c r="D89026"/>
    </row>
    <row r="89027" spans="4:4">
      <c r="D89027"/>
    </row>
    <row r="89028" spans="4:4">
      <c r="D89028"/>
    </row>
    <row r="89029" spans="4:4">
      <c r="D89029"/>
    </row>
    <row r="89030" spans="4:4">
      <c r="D89030"/>
    </row>
    <row r="89031" spans="4:4">
      <c r="D89031"/>
    </row>
    <row r="89032" spans="4:4">
      <c r="D89032"/>
    </row>
    <row r="89033" spans="4:4">
      <c r="D89033"/>
    </row>
    <row r="89034" spans="4:4">
      <c r="D89034"/>
    </row>
    <row r="89035" spans="4:4">
      <c r="D89035"/>
    </row>
    <row r="89036" spans="4:4">
      <c r="D89036"/>
    </row>
    <row r="89037" spans="4:4">
      <c r="D89037"/>
    </row>
    <row r="89038" spans="4:4">
      <c r="D89038"/>
    </row>
    <row r="89039" spans="4:4">
      <c r="D89039"/>
    </row>
    <row r="89040" spans="4:4">
      <c r="D89040"/>
    </row>
    <row r="89041" spans="4:4">
      <c r="D89041"/>
    </row>
    <row r="89042" spans="4:4">
      <c r="D89042"/>
    </row>
    <row r="89043" spans="4:4">
      <c r="D89043"/>
    </row>
    <row r="89044" spans="4:4">
      <c r="D89044"/>
    </row>
    <row r="89045" spans="4:4">
      <c r="D89045"/>
    </row>
    <row r="89046" spans="4:4">
      <c r="D89046"/>
    </row>
    <row r="89047" spans="4:4">
      <c r="D89047"/>
    </row>
    <row r="89048" spans="4:4">
      <c r="D89048"/>
    </row>
    <row r="89049" spans="4:4">
      <c r="D89049"/>
    </row>
    <row r="89050" spans="4:4">
      <c r="D89050"/>
    </row>
    <row r="89051" spans="4:4">
      <c r="D89051"/>
    </row>
    <row r="89052" spans="4:4">
      <c r="D89052"/>
    </row>
    <row r="89053" spans="4:4">
      <c r="D89053"/>
    </row>
    <row r="89054" spans="4:4">
      <c r="D89054"/>
    </row>
    <row r="89055" spans="4:4">
      <c r="D89055"/>
    </row>
    <row r="89056" spans="4:4">
      <c r="D89056"/>
    </row>
    <row r="89057" spans="4:4">
      <c r="D89057"/>
    </row>
    <row r="89058" spans="4:4">
      <c r="D89058"/>
    </row>
    <row r="89059" spans="4:4">
      <c r="D89059"/>
    </row>
    <row r="89060" spans="4:4">
      <c r="D89060"/>
    </row>
    <row r="89061" spans="4:4">
      <c r="D89061"/>
    </row>
    <row r="89062" spans="4:4">
      <c r="D89062"/>
    </row>
    <row r="89063" spans="4:4">
      <c r="D89063"/>
    </row>
    <row r="89064" spans="4:4">
      <c r="D89064"/>
    </row>
    <row r="89065" spans="4:4">
      <c r="D89065"/>
    </row>
    <row r="89066" spans="4:4">
      <c r="D89066"/>
    </row>
    <row r="89067" spans="4:4">
      <c r="D89067"/>
    </row>
    <row r="89068" spans="4:4">
      <c r="D89068"/>
    </row>
    <row r="89069" spans="4:4">
      <c r="D89069"/>
    </row>
    <row r="89070" spans="4:4">
      <c r="D89070"/>
    </row>
    <row r="89071" spans="4:4">
      <c r="D89071"/>
    </row>
    <row r="89072" spans="4:4">
      <c r="D89072"/>
    </row>
    <row r="89073" spans="4:4">
      <c r="D89073"/>
    </row>
    <row r="89074" spans="4:4">
      <c r="D89074"/>
    </row>
    <row r="89075" spans="4:4">
      <c r="D89075"/>
    </row>
    <row r="89076" spans="4:4">
      <c r="D89076"/>
    </row>
    <row r="89077" spans="4:4">
      <c r="D89077"/>
    </row>
    <row r="89078" spans="4:4">
      <c r="D89078"/>
    </row>
    <row r="89079" spans="4:4">
      <c r="D89079"/>
    </row>
    <row r="89080" spans="4:4">
      <c r="D89080"/>
    </row>
    <row r="89081" spans="4:4">
      <c r="D89081"/>
    </row>
    <row r="89082" spans="4:4">
      <c r="D89082"/>
    </row>
    <row r="89083" spans="4:4">
      <c r="D89083"/>
    </row>
    <row r="89084" spans="4:4">
      <c r="D89084"/>
    </row>
    <row r="89085" spans="4:4">
      <c r="D89085"/>
    </row>
    <row r="89086" spans="4:4">
      <c r="D89086"/>
    </row>
    <row r="89087" spans="4:4">
      <c r="D89087"/>
    </row>
    <row r="89088" spans="4:4">
      <c r="D89088"/>
    </row>
    <row r="89089" spans="4:4">
      <c r="D89089"/>
    </row>
    <row r="89090" spans="4:4">
      <c r="D89090"/>
    </row>
    <row r="89091" spans="4:4">
      <c r="D89091"/>
    </row>
    <row r="89092" spans="4:4">
      <c r="D89092"/>
    </row>
    <row r="89093" spans="4:4">
      <c r="D89093"/>
    </row>
    <row r="89094" spans="4:4">
      <c r="D89094"/>
    </row>
    <row r="89095" spans="4:4">
      <c r="D89095"/>
    </row>
    <row r="89096" spans="4:4">
      <c r="D89096"/>
    </row>
    <row r="89097" spans="4:4">
      <c r="D89097"/>
    </row>
    <row r="89098" spans="4:4">
      <c r="D89098"/>
    </row>
    <row r="89099" spans="4:4">
      <c r="D89099"/>
    </row>
    <row r="89100" spans="4:4">
      <c r="D89100"/>
    </row>
    <row r="89101" spans="4:4">
      <c r="D89101"/>
    </row>
    <row r="89102" spans="4:4">
      <c r="D89102"/>
    </row>
    <row r="89103" spans="4:4">
      <c r="D89103"/>
    </row>
    <row r="89104" spans="4:4">
      <c r="D89104"/>
    </row>
    <row r="89105" spans="4:4">
      <c r="D89105"/>
    </row>
    <row r="89106" spans="4:4">
      <c r="D89106"/>
    </row>
    <row r="89107" spans="4:4">
      <c r="D89107"/>
    </row>
    <row r="89108" spans="4:4">
      <c r="D89108"/>
    </row>
    <row r="89109" spans="4:4">
      <c r="D89109"/>
    </row>
    <row r="89110" spans="4:4">
      <c r="D89110"/>
    </row>
    <row r="89111" spans="4:4">
      <c r="D89111"/>
    </row>
    <row r="89112" spans="4:4">
      <c r="D89112"/>
    </row>
    <row r="89113" spans="4:4">
      <c r="D89113"/>
    </row>
    <row r="89114" spans="4:4">
      <c r="D89114"/>
    </row>
    <row r="89115" spans="4:4">
      <c r="D89115"/>
    </row>
    <row r="89116" spans="4:4">
      <c r="D89116"/>
    </row>
    <row r="89117" spans="4:4">
      <c r="D89117"/>
    </row>
    <row r="89118" spans="4:4">
      <c r="D89118"/>
    </row>
    <row r="89119" spans="4:4">
      <c r="D89119"/>
    </row>
    <row r="89120" spans="4:4">
      <c r="D89120"/>
    </row>
    <row r="89121" spans="4:4">
      <c r="D89121"/>
    </row>
    <row r="89122" spans="4:4">
      <c r="D89122"/>
    </row>
    <row r="89123" spans="4:4">
      <c r="D89123"/>
    </row>
    <row r="89124" spans="4:4">
      <c r="D89124"/>
    </row>
    <row r="89125" spans="4:4">
      <c r="D89125"/>
    </row>
    <row r="89126" spans="4:4">
      <c r="D89126"/>
    </row>
    <row r="89127" spans="4:4">
      <c r="D89127"/>
    </row>
    <row r="89128" spans="4:4">
      <c r="D89128"/>
    </row>
    <row r="89129" spans="4:4">
      <c r="D89129"/>
    </row>
    <row r="89130" spans="4:4">
      <c r="D89130"/>
    </row>
    <row r="89131" spans="4:4">
      <c r="D89131"/>
    </row>
    <row r="89132" spans="4:4">
      <c r="D89132"/>
    </row>
    <row r="89133" spans="4:4">
      <c r="D89133"/>
    </row>
    <row r="89134" spans="4:4">
      <c r="D89134"/>
    </row>
    <row r="89135" spans="4:4">
      <c r="D89135"/>
    </row>
    <row r="89136" spans="4:4">
      <c r="D89136"/>
    </row>
    <row r="89137" spans="4:4">
      <c r="D89137"/>
    </row>
    <row r="89138" spans="4:4">
      <c r="D89138"/>
    </row>
    <row r="89139" spans="4:4">
      <c r="D89139"/>
    </row>
    <row r="89140" spans="4:4">
      <c r="D89140"/>
    </row>
    <row r="89141" spans="4:4">
      <c r="D89141"/>
    </row>
    <row r="89142" spans="4:4">
      <c r="D89142"/>
    </row>
    <row r="89143" spans="4:4">
      <c r="D89143"/>
    </row>
    <row r="89144" spans="4:4">
      <c r="D89144"/>
    </row>
    <row r="89145" spans="4:4">
      <c r="D89145"/>
    </row>
    <row r="89146" spans="4:4">
      <c r="D89146"/>
    </row>
    <row r="89147" spans="4:4">
      <c r="D89147"/>
    </row>
    <row r="89148" spans="4:4">
      <c r="D89148"/>
    </row>
    <row r="89149" spans="4:4">
      <c r="D89149"/>
    </row>
    <row r="89150" spans="4:4">
      <c r="D89150"/>
    </row>
    <row r="89151" spans="4:4">
      <c r="D89151"/>
    </row>
    <row r="89152" spans="4:4">
      <c r="D89152"/>
    </row>
    <row r="89153" spans="4:4">
      <c r="D89153"/>
    </row>
    <row r="89154" spans="4:4">
      <c r="D89154"/>
    </row>
    <row r="89155" spans="4:4">
      <c r="D89155"/>
    </row>
    <row r="89156" spans="4:4">
      <c r="D89156"/>
    </row>
    <row r="89157" spans="4:4">
      <c r="D89157"/>
    </row>
    <row r="89158" spans="4:4">
      <c r="D89158"/>
    </row>
    <row r="89159" spans="4:4">
      <c r="D89159"/>
    </row>
    <row r="89160" spans="4:4">
      <c r="D89160"/>
    </row>
    <row r="89161" spans="4:4">
      <c r="D89161"/>
    </row>
    <row r="89162" spans="4:4">
      <c r="D89162"/>
    </row>
    <row r="89163" spans="4:4">
      <c r="D89163"/>
    </row>
    <row r="89164" spans="4:4">
      <c r="D89164"/>
    </row>
    <row r="89165" spans="4:4">
      <c r="D89165"/>
    </row>
    <row r="89166" spans="4:4">
      <c r="D89166"/>
    </row>
    <row r="89167" spans="4:4">
      <c r="D89167"/>
    </row>
    <row r="89168" spans="4:4">
      <c r="D89168"/>
    </row>
    <row r="89169" spans="4:4">
      <c r="D89169"/>
    </row>
    <row r="89170" spans="4:4">
      <c r="D89170"/>
    </row>
    <row r="89171" spans="4:4">
      <c r="D89171"/>
    </row>
    <row r="89172" spans="4:4">
      <c r="D89172"/>
    </row>
    <row r="89173" spans="4:4">
      <c r="D89173"/>
    </row>
    <row r="89174" spans="4:4">
      <c r="D89174"/>
    </row>
    <row r="89175" spans="4:4">
      <c r="D89175"/>
    </row>
    <row r="89176" spans="4:4">
      <c r="D89176"/>
    </row>
    <row r="89177" spans="4:4">
      <c r="D89177"/>
    </row>
    <row r="89178" spans="4:4">
      <c r="D89178"/>
    </row>
    <row r="89179" spans="4:4">
      <c r="D89179"/>
    </row>
    <row r="89180" spans="4:4">
      <c r="D89180"/>
    </row>
    <row r="89181" spans="4:4">
      <c r="D89181"/>
    </row>
    <row r="89182" spans="4:4">
      <c r="D89182"/>
    </row>
    <row r="89183" spans="4:4">
      <c r="D89183"/>
    </row>
    <row r="89184" spans="4:4">
      <c r="D89184"/>
    </row>
    <row r="89185" spans="4:4">
      <c r="D89185"/>
    </row>
    <row r="89186" spans="4:4">
      <c r="D89186"/>
    </row>
    <row r="89187" spans="4:4">
      <c r="D89187"/>
    </row>
    <row r="89188" spans="4:4">
      <c r="D89188"/>
    </row>
    <row r="89189" spans="4:4">
      <c r="D89189"/>
    </row>
    <row r="89190" spans="4:4">
      <c r="D89190"/>
    </row>
    <row r="89191" spans="4:4">
      <c r="D89191"/>
    </row>
    <row r="89192" spans="4:4">
      <c r="D89192"/>
    </row>
    <row r="89193" spans="4:4">
      <c r="D89193"/>
    </row>
    <row r="89194" spans="4:4">
      <c r="D89194"/>
    </row>
    <row r="89195" spans="4:4">
      <c r="D89195"/>
    </row>
    <row r="89196" spans="4:4">
      <c r="D89196"/>
    </row>
    <row r="89197" spans="4:4">
      <c r="D89197"/>
    </row>
    <row r="89198" spans="4:4">
      <c r="D89198"/>
    </row>
    <row r="89199" spans="4:4">
      <c r="D89199"/>
    </row>
    <row r="89200" spans="4:4">
      <c r="D89200"/>
    </row>
    <row r="89201" spans="4:4">
      <c r="D89201"/>
    </row>
    <row r="89202" spans="4:4">
      <c r="D89202"/>
    </row>
    <row r="89203" spans="4:4">
      <c r="D89203"/>
    </row>
    <row r="89204" spans="4:4">
      <c r="D89204"/>
    </row>
    <row r="89205" spans="4:4">
      <c r="D89205"/>
    </row>
    <row r="89206" spans="4:4">
      <c r="D89206"/>
    </row>
    <row r="89207" spans="4:4">
      <c r="D89207"/>
    </row>
    <row r="89208" spans="4:4">
      <c r="D89208"/>
    </row>
    <row r="89209" spans="4:4">
      <c r="D89209"/>
    </row>
    <row r="89210" spans="4:4">
      <c r="D89210"/>
    </row>
    <row r="89211" spans="4:4">
      <c r="D89211"/>
    </row>
    <row r="89212" spans="4:4">
      <c r="D89212"/>
    </row>
    <row r="89213" spans="4:4">
      <c r="D89213"/>
    </row>
    <row r="89214" spans="4:4">
      <c r="D89214"/>
    </row>
    <row r="89215" spans="4:4">
      <c r="D89215"/>
    </row>
    <row r="89216" spans="4:4">
      <c r="D89216"/>
    </row>
    <row r="89217" spans="4:4">
      <c r="D89217"/>
    </row>
    <row r="89218" spans="4:4">
      <c r="D89218"/>
    </row>
    <row r="89219" spans="4:4">
      <c r="D89219"/>
    </row>
    <row r="89220" spans="4:4">
      <c r="D89220"/>
    </row>
    <row r="89221" spans="4:4">
      <c r="D89221"/>
    </row>
    <row r="89222" spans="4:4">
      <c r="D89222"/>
    </row>
    <row r="89223" spans="4:4">
      <c r="D89223"/>
    </row>
    <row r="89224" spans="4:4">
      <c r="D89224"/>
    </row>
    <row r="89225" spans="4:4">
      <c r="D89225"/>
    </row>
    <row r="89226" spans="4:4">
      <c r="D89226"/>
    </row>
    <row r="89227" spans="4:4">
      <c r="D89227"/>
    </row>
    <row r="89228" spans="4:4">
      <c r="D89228"/>
    </row>
    <row r="89229" spans="4:4">
      <c r="D89229"/>
    </row>
    <row r="89230" spans="4:4">
      <c r="D89230"/>
    </row>
    <row r="89231" spans="4:4">
      <c r="D89231"/>
    </row>
    <row r="89232" spans="4:4">
      <c r="D89232"/>
    </row>
    <row r="89233" spans="4:4">
      <c r="D89233"/>
    </row>
    <row r="89234" spans="4:4">
      <c r="D89234"/>
    </row>
    <row r="89235" spans="4:4">
      <c r="D89235"/>
    </row>
    <row r="89236" spans="4:4">
      <c r="D89236"/>
    </row>
    <row r="89237" spans="4:4">
      <c r="D89237"/>
    </row>
    <row r="89238" spans="4:4">
      <c r="D89238"/>
    </row>
    <row r="89239" spans="4:4">
      <c r="D89239"/>
    </row>
    <row r="89240" spans="4:4">
      <c r="D89240"/>
    </row>
    <row r="89241" spans="4:4">
      <c r="D89241"/>
    </row>
    <row r="89242" spans="4:4">
      <c r="D89242"/>
    </row>
    <row r="89243" spans="4:4">
      <c r="D89243"/>
    </row>
    <row r="89244" spans="4:4">
      <c r="D89244"/>
    </row>
    <row r="89245" spans="4:4">
      <c r="D89245"/>
    </row>
    <row r="89246" spans="4:4">
      <c r="D89246"/>
    </row>
    <row r="89247" spans="4:4">
      <c r="D89247"/>
    </row>
    <row r="89248" spans="4:4">
      <c r="D89248"/>
    </row>
    <row r="89249" spans="4:4">
      <c r="D89249"/>
    </row>
    <row r="89250" spans="4:4">
      <c r="D89250"/>
    </row>
    <row r="89251" spans="4:4">
      <c r="D89251"/>
    </row>
    <row r="89252" spans="4:4">
      <c r="D89252"/>
    </row>
    <row r="89253" spans="4:4">
      <c r="D89253"/>
    </row>
    <row r="89254" spans="4:4">
      <c r="D89254"/>
    </row>
    <row r="89255" spans="4:4">
      <c r="D89255"/>
    </row>
    <row r="89256" spans="4:4">
      <c r="D89256"/>
    </row>
    <row r="89257" spans="4:4">
      <c r="D89257"/>
    </row>
    <row r="89258" spans="4:4">
      <c r="D89258"/>
    </row>
    <row r="89259" spans="4:4">
      <c r="D89259"/>
    </row>
    <row r="89260" spans="4:4">
      <c r="D89260"/>
    </row>
    <row r="89261" spans="4:4">
      <c r="D89261"/>
    </row>
    <row r="89262" spans="4:4">
      <c r="D89262"/>
    </row>
    <row r="89263" spans="4:4">
      <c r="D89263"/>
    </row>
    <row r="89264" spans="4:4">
      <c r="D89264"/>
    </row>
    <row r="89265" spans="4:4">
      <c r="D89265"/>
    </row>
    <row r="89266" spans="4:4">
      <c r="D89266"/>
    </row>
    <row r="89267" spans="4:4">
      <c r="D89267"/>
    </row>
    <row r="89268" spans="4:4">
      <c r="D89268"/>
    </row>
    <row r="89269" spans="4:4">
      <c r="D89269"/>
    </row>
    <row r="89270" spans="4:4">
      <c r="D89270"/>
    </row>
    <row r="89271" spans="4:4">
      <c r="D89271"/>
    </row>
    <row r="89272" spans="4:4">
      <c r="D89272"/>
    </row>
    <row r="89273" spans="4:4">
      <c r="D89273"/>
    </row>
    <row r="89274" spans="4:4">
      <c r="D89274"/>
    </row>
    <row r="89275" spans="4:4">
      <c r="D89275"/>
    </row>
    <row r="89276" spans="4:4">
      <c r="D89276"/>
    </row>
    <row r="89277" spans="4:4">
      <c r="D89277"/>
    </row>
    <row r="89278" spans="4:4">
      <c r="D89278"/>
    </row>
    <row r="89279" spans="4:4">
      <c r="D89279"/>
    </row>
    <row r="89280" spans="4:4">
      <c r="D89280"/>
    </row>
    <row r="89281" spans="4:4">
      <c r="D89281"/>
    </row>
    <row r="89282" spans="4:4">
      <c r="D89282"/>
    </row>
    <row r="89283" spans="4:4">
      <c r="D89283"/>
    </row>
    <row r="89284" spans="4:4">
      <c r="D89284"/>
    </row>
    <row r="89285" spans="4:4">
      <c r="D89285"/>
    </row>
    <row r="89286" spans="4:4">
      <c r="D89286"/>
    </row>
    <row r="89287" spans="4:4">
      <c r="D89287"/>
    </row>
    <row r="89288" spans="4:4">
      <c r="D89288"/>
    </row>
    <row r="89289" spans="4:4">
      <c r="D89289"/>
    </row>
    <row r="89290" spans="4:4">
      <c r="D89290"/>
    </row>
    <row r="89291" spans="4:4">
      <c r="D89291"/>
    </row>
    <row r="89292" spans="4:4">
      <c r="D89292"/>
    </row>
    <row r="89293" spans="4:4">
      <c r="D89293"/>
    </row>
    <row r="89294" spans="4:4">
      <c r="D89294"/>
    </row>
    <row r="89295" spans="4:4">
      <c r="D89295"/>
    </row>
    <row r="89296" spans="4:4">
      <c r="D89296"/>
    </row>
    <row r="89297" spans="4:4">
      <c r="D89297"/>
    </row>
    <row r="89298" spans="4:4">
      <c r="D89298"/>
    </row>
    <row r="89299" spans="4:4">
      <c r="D89299"/>
    </row>
    <row r="89300" spans="4:4">
      <c r="D89300"/>
    </row>
    <row r="89301" spans="4:4">
      <c r="D89301"/>
    </row>
    <row r="89302" spans="4:4">
      <c r="D89302"/>
    </row>
    <row r="89303" spans="4:4">
      <c r="D89303"/>
    </row>
    <row r="89304" spans="4:4">
      <c r="D89304"/>
    </row>
    <row r="89305" spans="4:4">
      <c r="D89305"/>
    </row>
    <row r="89306" spans="4:4">
      <c r="D89306"/>
    </row>
    <row r="89307" spans="4:4">
      <c r="D89307"/>
    </row>
    <row r="89308" spans="4:4">
      <c r="D89308"/>
    </row>
    <row r="89309" spans="4:4">
      <c r="D89309"/>
    </row>
    <row r="89310" spans="4:4">
      <c r="D89310"/>
    </row>
    <row r="89311" spans="4:4">
      <c r="D89311"/>
    </row>
    <row r="89312" spans="4:4">
      <c r="D89312"/>
    </row>
    <row r="89313" spans="4:4">
      <c r="D89313"/>
    </row>
    <row r="89314" spans="4:4">
      <c r="D89314"/>
    </row>
    <row r="89315" spans="4:4">
      <c r="D89315"/>
    </row>
    <row r="89316" spans="4:4">
      <c r="D89316"/>
    </row>
    <row r="89317" spans="4:4">
      <c r="D89317"/>
    </row>
    <row r="89318" spans="4:4">
      <c r="D89318"/>
    </row>
    <row r="89319" spans="4:4">
      <c r="D89319"/>
    </row>
    <row r="89320" spans="4:4">
      <c r="D89320"/>
    </row>
    <row r="89321" spans="4:4">
      <c r="D89321"/>
    </row>
    <row r="89322" spans="4:4">
      <c r="D89322"/>
    </row>
    <row r="89323" spans="4:4">
      <c r="D89323"/>
    </row>
    <row r="89324" spans="4:4">
      <c r="D89324"/>
    </row>
    <row r="89325" spans="4:4">
      <c r="D89325"/>
    </row>
    <row r="89326" spans="4:4">
      <c r="D89326"/>
    </row>
    <row r="89327" spans="4:4">
      <c r="D89327"/>
    </row>
    <row r="89328" spans="4:4">
      <c r="D89328"/>
    </row>
    <row r="89329" spans="4:4">
      <c r="D89329"/>
    </row>
    <row r="89330" spans="4:4">
      <c r="D89330"/>
    </row>
    <row r="89331" spans="4:4">
      <c r="D89331"/>
    </row>
    <row r="89332" spans="4:4">
      <c r="D89332"/>
    </row>
    <row r="89333" spans="4:4">
      <c r="D89333"/>
    </row>
    <row r="89334" spans="4:4">
      <c r="D89334"/>
    </row>
    <row r="89335" spans="4:4">
      <c r="D89335"/>
    </row>
    <row r="89336" spans="4:4">
      <c r="D89336"/>
    </row>
    <row r="89337" spans="4:4">
      <c r="D89337"/>
    </row>
    <row r="89338" spans="4:4">
      <c r="D89338"/>
    </row>
    <row r="89339" spans="4:4">
      <c r="D89339"/>
    </row>
    <row r="89340" spans="4:4">
      <c r="D89340"/>
    </row>
    <row r="89341" spans="4:4">
      <c r="D89341"/>
    </row>
    <row r="89342" spans="4:4">
      <c r="D89342"/>
    </row>
    <row r="89343" spans="4:4">
      <c r="D89343"/>
    </row>
    <row r="89344" spans="4:4">
      <c r="D89344"/>
    </row>
    <row r="89345" spans="4:4">
      <c r="D89345"/>
    </row>
    <row r="89346" spans="4:4">
      <c r="D89346"/>
    </row>
    <row r="89347" spans="4:4">
      <c r="D89347"/>
    </row>
    <row r="89348" spans="4:4">
      <c r="D89348"/>
    </row>
    <row r="89349" spans="4:4">
      <c r="D89349"/>
    </row>
    <row r="89350" spans="4:4">
      <c r="D89350"/>
    </row>
    <row r="89351" spans="4:4">
      <c r="D89351"/>
    </row>
    <row r="89352" spans="4:4">
      <c r="D89352"/>
    </row>
    <row r="89353" spans="4:4">
      <c r="D89353"/>
    </row>
    <row r="89354" spans="4:4">
      <c r="D89354"/>
    </row>
    <row r="89355" spans="4:4">
      <c r="D89355"/>
    </row>
    <row r="89356" spans="4:4">
      <c r="D89356"/>
    </row>
    <row r="89357" spans="4:4">
      <c r="D89357"/>
    </row>
    <row r="89358" spans="4:4">
      <c r="D89358"/>
    </row>
    <row r="89359" spans="4:4">
      <c r="D89359"/>
    </row>
    <row r="89360" spans="4:4">
      <c r="D89360"/>
    </row>
    <row r="89361" spans="4:4">
      <c r="D89361"/>
    </row>
    <row r="89362" spans="4:4">
      <c r="D89362"/>
    </row>
    <row r="89363" spans="4:4">
      <c r="D89363"/>
    </row>
    <row r="89364" spans="4:4">
      <c r="D89364"/>
    </row>
    <row r="89365" spans="4:4">
      <c r="D89365"/>
    </row>
    <row r="89366" spans="4:4">
      <c r="D89366"/>
    </row>
    <row r="89367" spans="4:4">
      <c r="D89367"/>
    </row>
    <row r="89368" spans="4:4">
      <c r="D89368"/>
    </row>
    <row r="89369" spans="4:4">
      <c r="D89369"/>
    </row>
    <row r="89370" spans="4:4">
      <c r="D89370"/>
    </row>
    <row r="89371" spans="4:4">
      <c r="D89371"/>
    </row>
    <row r="89372" spans="4:4">
      <c r="D89372"/>
    </row>
    <row r="89373" spans="4:4">
      <c r="D89373"/>
    </row>
    <row r="89374" spans="4:4">
      <c r="D89374"/>
    </row>
    <row r="89375" spans="4:4">
      <c r="D89375"/>
    </row>
    <row r="89376" spans="4:4">
      <c r="D89376"/>
    </row>
    <row r="89377" spans="4:4">
      <c r="D89377"/>
    </row>
    <row r="89378" spans="4:4">
      <c r="D89378"/>
    </row>
    <row r="89379" spans="4:4">
      <c r="D89379"/>
    </row>
    <row r="89380" spans="4:4">
      <c r="D89380"/>
    </row>
    <row r="89381" spans="4:4">
      <c r="D89381"/>
    </row>
    <row r="89382" spans="4:4">
      <c r="D89382"/>
    </row>
    <row r="89383" spans="4:4">
      <c r="D89383"/>
    </row>
    <row r="89384" spans="4:4">
      <c r="D89384"/>
    </row>
    <row r="89385" spans="4:4">
      <c r="D89385"/>
    </row>
    <row r="89386" spans="4:4">
      <c r="D89386"/>
    </row>
    <row r="89387" spans="4:4">
      <c r="D89387"/>
    </row>
    <row r="89388" spans="4:4">
      <c r="D89388"/>
    </row>
    <row r="89389" spans="4:4">
      <c r="D89389"/>
    </row>
    <row r="89390" spans="4:4">
      <c r="D89390"/>
    </row>
    <row r="89391" spans="4:4">
      <c r="D89391"/>
    </row>
    <row r="89392" spans="4:4">
      <c r="D89392"/>
    </row>
    <row r="89393" spans="4:4">
      <c r="D89393"/>
    </row>
    <row r="89394" spans="4:4">
      <c r="D89394"/>
    </row>
    <row r="89395" spans="4:4">
      <c r="D89395"/>
    </row>
    <row r="89396" spans="4:4">
      <c r="D89396"/>
    </row>
    <row r="89397" spans="4:4">
      <c r="D89397"/>
    </row>
    <row r="89398" spans="4:4">
      <c r="D89398"/>
    </row>
    <row r="89399" spans="4:4">
      <c r="D89399"/>
    </row>
    <row r="89400" spans="4:4">
      <c r="D89400"/>
    </row>
    <row r="89401" spans="4:4">
      <c r="D89401"/>
    </row>
    <row r="89402" spans="4:4">
      <c r="D89402"/>
    </row>
    <row r="89403" spans="4:4">
      <c r="D89403"/>
    </row>
    <row r="89404" spans="4:4">
      <c r="D89404"/>
    </row>
    <row r="89405" spans="4:4">
      <c r="D89405"/>
    </row>
    <row r="89406" spans="4:4">
      <c r="D89406"/>
    </row>
    <row r="89407" spans="4:4">
      <c r="D89407"/>
    </row>
    <row r="89408" spans="4:4">
      <c r="D89408"/>
    </row>
    <row r="89409" spans="4:4">
      <c r="D89409"/>
    </row>
    <row r="89410" spans="4:4">
      <c r="D89410"/>
    </row>
    <row r="89411" spans="4:4">
      <c r="D89411"/>
    </row>
    <row r="89412" spans="4:4">
      <c r="D89412"/>
    </row>
    <row r="89413" spans="4:4">
      <c r="D89413"/>
    </row>
    <row r="89414" spans="4:4">
      <c r="D89414"/>
    </row>
    <row r="89415" spans="4:4">
      <c r="D89415"/>
    </row>
    <row r="89416" spans="4:4">
      <c r="D89416"/>
    </row>
    <row r="89417" spans="4:4">
      <c r="D89417"/>
    </row>
    <row r="89418" spans="4:4">
      <c r="D89418"/>
    </row>
    <row r="89419" spans="4:4">
      <c r="D89419"/>
    </row>
    <row r="89420" spans="4:4">
      <c r="D89420"/>
    </row>
    <row r="89421" spans="4:4">
      <c r="D89421"/>
    </row>
    <row r="89422" spans="4:4">
      <c r="D89422"/>
    </row>
    <row r="89423" spans="4:4">
      <c r="D89423"/>
    </row>
    <row r="89424" spans="4:4">
      <c r="D89424"/>
    </row>
    <row r="89425" spans="4:4">
      <c r="D89425"/>
    </row>
    <row r="89426" spans="4:4">
      <c r="D89426"/>
    </row>
    <row r="89427" spans="4:4">
      <c r="D89427"/>
    </row>
    <row r="89428" spans="4:4">
      <c r="D89428"/>
    </row>
    <row r="89429" spans="4:4">
      <c r="D89429"/>
    </row>
    <row r="89430" spans="4:4">
      <c r="D89430"/>
    </row>
    <row r="89431" spans="4:4">
      <c r="D89431"/>
    </row>
    <row r="89432" spans="4:4">
      <c r="D89432"/>
    </row>
    <row r="89433" spans="4:4">
      <c r="D89433"/>
    </row>
    <row r="89434" spans="4:4">
      <c r="D89434"/>
    </row>
    <row r="89435" spans="4:4">
      <c r="D89435"/>
    </row>
    <row r="89436" spans="4:4">
      <c r="D89436"/>
    </row>
    <row r="89437" spans="4:4">
      <c r="D89437"/>
    </row>
    <row r="89438" spans="4:4">
      <c r="D89438"/>
    </row>
    <row r="89439" spans="4:4">
      <c r="D89439"/>
    </row>
    <row r="89440" spans="4:4">
      <c r="D89440"/>
    </row>
    <row r="89441" spans="4:4">
      <c r="D89441"/>
    </row>
    <row r="89442" spans="4:4">
      <c r="D89442"/>
    </row>
    <row r="89443" spans="4:4">
      <c r="D89443"/>
    </row>
    <row r="89444" spans="4:4">
      <c r="D89444"/>
    </row>
    <row r="89445" spans="4:4">
      <c r="D89445"/>
    </row>
    <row r="89446" spans="4:4">
      <c r="D89446"/>
    </row>
    <row r="89447" spans="4:4">
      <c r="D89447"/>
    </row>
    <row r="89448" spans="4:4">
      <c r="D89448"/>
    </row>
    <row r="89449" spans="4:4">
      <c r="D89449"/>
    </row>
    <row r="89450" spans="4:4">
      <c r="D89450"/>
    </row>
    <row r="89451" spans="4:4">
      <c r="D89451"/>
    </row>
    <row r="89452" spans="4:4">
      <c r="D89452"/>
    </row>
    <row r="89453" spans="4:4">
      <c r="D89453"/>
    </row>
    <row r="89454" spans="4:4">
      <c r="D89454"/>
    </row>
    <row r="89455" spans="4:4">
      <c r="D89455"/>
    </row>
    <row r="89456" spans="4:4">
      <c r="D89456"/>
    </row>
    <row r="89457" spans="4:4">
      <c r="D89457"/>
    </row>
    <row r="89458" spans="4:4">
      <c r="D89458"/>
    </row>
    <row r="89459" spans="4:4">
      <c r="D89459"/>
    </row>
    <row r="89460" spans="4:4">
      <c r="D89460"/>
    </row>
    <row r="89461" spans="4:4">
      <c r="D89461"/>
    </row>
    <row r="89462" spans="4:4">
      <c r="D89462"/>
    </row>
    <row r="89463" spans="4:4">
      <c r="D89463"/>
    </row>
    <row r="89464" spans="4:4">
      <c r="D89464"/>
    </row>
    <row r="89465" spans="4:4">
      <c r="D89465"/>
    </row>
    <row r="89466" spans="4:4">
      <c r="D89466"/>
    </row>
    <row r="89467" spans="4:4">
      <c r="D89467"/>
    </row>
    <row r="89468" spans="4:4">
      <c r="D89468"/>
    </row>
    <row r="89469" spans="4:4">
      <c r="D89469"/>
    </row>
    <row r="89470" spans="4:4">
      <c r="D89470"/>
    </row>
    <row r="89471" spans="4:4">
      <c r="D89471"/>
    </row>
    <row r="89472" spans="4:4">
      <c r="D89472"/>
    </row>
    <row r="89473" spans="4:4">
      <c r="D89473"/>
    </row>
    <row r="89474" spans="4:4">
      <c r="D89474"/>
    </row>
    <row r="89475" spans="4:4">
      <c r="D89475"/>
    </row>
    <row r="89476" spans="4:4">
      <c r="D89476"/>
    </row>
    <row r="89477" spans="4:4">
      <c r="D89477"/>
    </row>
    <row r="89478" spans="4:4">
      <c r="D89478"/>
    </row>
    <row r="89479" spans="4:4">
      <c r="D89479"/>
    </row>
    <row r="89480" spans="4:4">
      <c r="D89480"/>
    </row>
    <row r="89481" spans="4:4">
      <c r="D89481"/>
    </row>
    <row r="89482" spans="4:4">
      <c r="D89482"/>
    </row>
    <row r="89483" spans="4:4">
      <c r="D89483"/>
    </row>
    <row r="89484" spans="4:4">
      <c r="D89484"/>
    </row>
    <row r="89485" spans="4:4">
      <c r="D89485"/>
    </row>
    <row r="89486" spans="4:4">
      <c r="D89486"/>
    </row>
    <row r="89487" spans="4:4">
      <c r="D89487"/>
    </row>
    <row r="89488" spans="4:4">
      <c r="D89488"/>
    </row>
    <row r="89489" spans="4:4">
      <c r="D89489"/>
    </row>
    <row r="89490" spans="4:4">
      <c r="D89490"/>
    </row>
    <row r="89491" spans="4:4">
      <c r="D89491"/>
    </row>
    <row r="89492" spans="4:4">
      <c r="D89492"/>
    </row>
    <row r="89493" spans="4:4">
      <c r="D89493"/>
    </row>
    <row r="89494" spans="4:4">
      <c r="D89494"/>
    </row>
    <row r="89495" spans="4:4">
      <c r="D89495"/>
    </row>
    <row r="89496" spans="4:4">
      <c r="D89496"/>
    </row>
    <row r="89497" spans="4:4">
      <c r="D89497"/>
    </row>
    <row r="89498" spans="4:4">
      <c r="D89498"/>
    </row>
    <row r="89499" spans="4:4">
      <c r="D89499"/>
    </row>
    <row r="89500" spans="4:4">
      <c r="D89500"/>
    </row>
    <row r="89501" spans="4:4">
      <c r="D89501"/>
    </row>
    <row r="89502" spans="4:4">
      <c r="D89502"/>
    </row>
    <row r="89503" spans="4:4">
      <c r="D89503"/>
    </row>
    <row r="89504" spans="4:4">
      <c r="D89504"/>
    </row>
    <row r="89505" spans="4:4">
      <c r="D89505"/>
    </row>
    <row r="89506" spans="4:4">
      <c r="D89506"/>
    </row>
    <row r="89507" spans="4:4">
      <c r="D89507"/>
    </row>
    <row r="89508" spans="4:4">
      <c r="D89508"/>
    </row>
    <row r="89509" spans="4:4">
      <c r="D89509"/>
    </row>
    <row r="89510" spans="4:4">
      <c r="D89510"/>
    </row>
    <row r="89511" spans="4:4">
      <c r="D89511"/>
    </row>
    <row r="89512" spans="4:4">
      <c r="D89512"/>
    </row>
    <row r="89513" spans="4:4">
      <c r="D89513"/>
    </row>
    <row r="89514" spans="4:4">
      <c r="D89514"/>
    </row>
    <row r="89515" spans="4:4">
      <c r="D89515"/>
    </row>
    <row r="89516" spans="4:4">
      <c r="D89516"/>
    </row>
    <row r="89517" spans="4:4">
      <c r="D89517"/>
    </row>
    <row r="89518" spans="4:4">
      <c r="D89518"/>
    </row>
    <row r="89519" spans="4:4">
      <c r="D89519"/>
    </row>
    <row r="89520" spans="4:4">
      <c r="D89520"/>
    </row>
    <row r="89521" spans="4:4">
      <c r="D89521"/>
    </row>
    <row r="89522" spans="4:4">
      <c r="D89522"/>
    </row>
    <row r="89523" spans="4:4">
      <c r="D89523"/>
    </row>
    <row r="89524" spans="4:4">
      <c r="D89524"/>
    </row>
    <row r="89525" spans="4:4">
      <c r="D89525"/>
    </row>
    <row r="89526" spans="4:4">
      <c r="D89526"/>
    </row>
    <row r="89527" spans="4:4">
      <c r="D89527"/>
    </row>
    <row r="89528" spans="4:4">
      <c r="D89528"/>
    </row>
    <row r="89529" spans="4:4">
      <c r="D89529"/>
    </row>
    <row r="89530" spans="4:4">
      <c r="D89530"/>
    </row>
    <row r="89531" spans="4:4">
      <c r="D89531"/>
    </row>
    <row r="89532" spans="4:4">
      <c r="D89532"/>
    </row>
    <row r="89533" spans="4:4">
      <c r="D89533"/>
    </row>
    <row r="89534" spans="4:4">
      <c r="D89534"/>
    </row>
    <row r="89535" spans="4:4">
      <c r="D89535"/>
    </row>
    <row r="89536" spans="4:4">
      <c r="D89536"/>
    </row>
    <row r="89537" spans="4:4">
      <c r="D89537"/>
    </row>
    <row r="89538" spans="4:4">
      <c r="D89538"/>
    </row>
    <row r="89539" spans="4:4">
      <c r="D89539"/>
    </row>
    <row r="89540" spans="4:4">
      <c r="D89540"/>
    </row>
    <row r="89541" spans="4:4">
      <c r="D89541"/>
    </row>
    <row r="89542" spans="4:4">
      <c r="D89542"/>
    </row>
    <row r="89543" spans="4:4">
      <c r="D89543"/>
    </row>
    <row r="89544" spans="4:4">
      <c r="D89544"/>
    </row>
    <row r="89545" spans="4:4">
      <c r="D89545"/>
    </row>
    <row r="89546" spans="4:4">
      <c r="D89546"/>
    </row>
    <row r="89547" spans="4:4">
      <c r="D89547"/>
    </row>
    <row r="89548" spans="4:4">
      <c r="D89548"/>
    </row>
    <row r="89549" spans="4:4">
      <c r="D89549"/>
    </row>
    <row r="89550" spans="4:4">
      <c r="D89550"/>
    </row>
    <row r="89551" spans="4:4">
      <c r="D89551"/>
    </row>
    <row r="89552" spans="4:4">
      <c r="D89552"/>
    </row>
    <row r="89553" spans="4:4">
      <c r="D89553"/>
    </row>
    <row r="89554" spans="4:4">
      <c r="D89554"/>
    </row>
    <row r="89555" spans="4:4">
      <c r="D89555"/>
    </row>
    <row r="89556" spans="4:4">
      <c r="D89556"/>
    </row>
    <row r="89557" spans="4:4">
      <c r="D89557"/>
    </row>
    <row r="89558" spans="4:4">
      <c r="D89558"/>
    </row>
    <row r="89559" spans="4:4">
      <c r="D89559"/>
    </row>
    <row r="89560" spans="4:4">
      <c r="D89560"/>
    </row>
    <row r="89561" spans="4:4">
      <c r="D89561"/>
    </row>
    <row r="89562" spans="4:4">
      <c r="D89562"/>
    </row>
    <row r="89563" spans="4:4">
      <c r="D89563"/>
    </row>
    <row r="89564" spans="4:4">
      <c r="D89564"/>
    </row>
    <row r="89565" spans="4:4">
      <c r="D89565"/>
    </row>
    <row r="89566" spans="4:4">
      <c r="D89566"/>
    </row>
    <row r="89567" spans="4:4">
      <c r="D89567"/>
    </row>
    <row r="89568" spans="4:4">
      <c r="D89568"/>
    </row>
    <row r="89569" spans="4:4">
      <c r="D89569"/>
    </row>
    <row r="89570" spans="4:4">
      <c r="D89570"/>
    </row>
    <row r="89571" spans="4:4">
      <c r="D89571"/>
    </row>
    <row r="89572" spans="4:4">
      <c r="D89572"/>
    </row>
    <row r="89573" spans="4:4">
      <c r="D89573"/>
    </row>
    <row r="89574" spans="4:4">
      <c r="D89574"/>
    </row>
    <row r="89575" spans="4:4">
      <c r="D89575"/>
    </row>
    <row r="89576" spans="4:4">
      <c r="D89576"/>
    </row>
    <row r="89577" spans="4:4">
      <c r="D89577"/>
    </row>
    <row r="89578" spans="4:4">
      <c r="D89578"/>
    </row>
    <row r="89579" spans="4:4">
      <c r="D89579"/>
    </row>
    <row r="89580" spans="4:4">
      <c r="D89580"/>
    </row>
    <row r="89581" spans="4:4">
      <c r="D89581"/>
    </row>
    <row r="89582" spans="4:4">
      <c r="D89582"/>
    </row>
    <row r="89583" spans="4:4">
      <c r="D89583"/>
    </row>
    <row r="89584" spans="4:4">
      <c r="D89584"/>
    </row>
    <row r="89585" spans="4:4">
      <c r="D89585"/>
    </row>
    <row r="89586" spans="4:4">
      <c r="D89586"/>
    </row>
    <row r="89587" spans="4:4">
      <c r="D89587"/>
    </row>
    <row r="89588" spans="4:4">
      <c r="D89588"/>
    </row>
    <row r="89589" spans="4:4">
      <c r="D89589"/>
    </row>
    <row r="89590" spans="4:4">
      <c r="D89590"/>
    </row>
    <row r="89591" spans="4:4">
      <c r="D89591"/>
    </row>
    <row r="89592" spans="4:4">
      <c r="D89592"/>
    </row>
    <row r="89593" spans="4:4">
      <c r="D89593"/>
    </row>
    <row r="89594" spans="4:4">
      <c r="D89594"/>
    </row>
    <row r="89595" spans="4:4">
      <c r="D89595"/>
    </row>
    <row r="89596" spans="4:4">
      <c r="D89596"/>
    </row>
    <row r="89597" spans="4:4">
      <c r="D89597"/>
    </row>
    <row r="89598" spans="4:4">
      <c r="D89598"/>
    </row>
    <row r="89599" spans="4:4">
      <c r="D89599"/>
    </row>
    <row r="89600" spans="4:4">
      <c r="D89600"/>
    </row>
    <row r="89601" spans="4:4">
      <c r="D89601"/>
    </row>
    <row r="89602" spans="4:4">
      <c r="D89602"/>
    </row>
    <row r="89603" spans="4:4">
      <c r="D89603"/>
    </row>
    <row r="89604" spans="4:4">
      <c r="D89604"/>
    </row>
    <row r="89605" spans="4:4">
      <c r="D89605"/>
    </row>
    <row r="89606" spans="4:4">
      <c r="D89606"/>
    </row>
    <row r="89607" spans="4:4">
      <c r="D89607"/>
    </row>
    <row r="89608" spans="4:4">
      <c r="D89608"/>
    </row>
    <row r="89609" spans="4:4">
      <c r="D89609"/>
    </row>
    <row r="89610" spans="4:4">
      <c r="D89610"/>
    </row>
    <row r="89611" spans="4:4">
      <c r="D89611"/>
    </row>
    <row r="89612" spans="4:4">
      <c r="D89612"/>
    </row>
    <row r="89613" spans="4:4">
      <c r="D89613"/>
    </row>
    <row r="89614" spans="4:4">
      <c r="D89614"/>
    </row>
    <row r="89615" spans="4:4">
      <c r="D89615"/>
    </row>
    <row r="89616" spans="4:4">
      <c r="D89616"/>
    </row>
    <row r="89617" spans="4:4">
      <c r="D89617"/>
    </row>
    <row r="89618" spans="4:4">
      <c r="D89618"/>
    </row>
    <row r="89619" spans="4:4">
      <c r="D89619"/>
    </row>
    <row r="89620" spans="4:4">
      <c r="D89620"/>
    </row>
    <row r="89621" spans="4:4">
      <c r="D89621"/>
    </row>
    <row r="89622" spans="4:4">
      <c r="D89622"/>
    </row>
    <row r="89623" spans="4:4">
      <c r="D89623"/>
    </row>
    <row r="89624" spans="4:4">
      <c r="D89624"/>
    </row>
    <row r="89625" spans="4:4">
      <c r="D89625"/>
    </row>
    <row r="89626" spans="4:4">
      <c r="D89626"/>
    </row>
    <row r="89627" spans="4:4">
      <c r="D89627"/>
    </row>
    <row r="89628" spans="4:4">
      <c r="D89628"/>
    </row>
    <row r="89629" spans="4:4">
      <c r="D89629"/>
    </row>
    <row r="89630" spans="4:4">
      <c r="D89630"/>
    </row>
    <row r="89631" spans="4:4">
      <c r="D89631"/>
    </row>
    <row r="89632" spans="4:4">
      <c r="D89632"/>
    </row>
    <row r="89633" spans="4:4">
      <c r="D89633"/>
    </row>
    <row r="89634" spans="4:4">
      <c r="D89634"/>
    </row>
    <row r="89635" spans="4:4">
      <c r="D89635"/>
    </row>
    <row r="89636" spans="4:4">
      <c r="D89636"/>
    </row>
    <row r="89637" spans="4:4">
      <c r="D89637"/>
    </row>
    <row r="89638" spans="4:4">
      <c r="D89638"/>
    </row>
    <row r="89639" spans="4:4">
      <c r="D89639"/>
    </row>
    <row r="89640" spans="4:4">
      <c r="D89640"/>
    </row>
    <row r="89641" spans="4:4">
      <c r="D89641"/>
    </row>
    <row r="89642" spans="4:4">
      <c r="D89642"/>
    </row>
    <row r="89643" spans="4:4">
      <c r="D89643"/>
    </row>
    <row r="89644" spans="4:4">
      <c r="D89644"/>
    </row>
    <row r="89645" spans="4:4">
      <c r="D89645"/>
    </row>
    <row r="89646" spans="4:4">
      <c r="D89646"/>
    </row>
    <row r="89647" spans="4:4">
      <c r="D89647"/>
    </row>
    <row r="89648" spans="4:4">
      <c r="D89648"/>
    </row>
    <row r="89649" spans="4:4">
      <c r="D89649"/>
    </row>
    <row r="89650" spans="4:4">
      <c r="D89650"/>
    </row>
    <row r="89651" spans="4:4">
      <c r="D89651"/>
    </row>
    <row r="89652" spans="4:4">
      <c r="D89652"/>
    </row>
    <row r="89653" spans="4:4">
      <c r="D89653"/>
    </row>
    <row r="89654" spans="4:4">
      <c r="D89654"/>
    </row>
    <row r="89655" spans="4:4">
      <c r="D89655"/>
    </row>
    <row r="89656" spans="4:4">
      <c r="D89656"/>
    </row>
    <row r="89657" spans="4:4">
      <c r="D89657"/>
    </row>
    <row r="89658" spans="4:4">
      <c r="D89658"/>
    </row>
    <row r="89659" spans="4:4">
      <c r="D89659"/>
    </row>
    <row r="89660" spans="4:4">
      <c r="D89660"/>
    </row>
    <row r="89661" spans="4:4">
      <c r="D89661"/>
    </row>
    <row r="89662" spans="4:4">
      <c r="D89662"/>
    </row>
    <row r="89663" spans="4:4">
      <c r="D89663"/>
    </row>
    <row r="89664" spans="4:4">
      <c r="D89664"/>
    </row>
    <row r="89665" spans="4:4">
      <c r="D89665"/>
    </row>
    <row r="89666" spans="4:4">
      <c r="D89666"/>
    </row>
    <row r="89667" spans="4:4">
      <c r="D89667"/>
    </row>
    <row r="89668" spans="4:4">
      <c r="D89668"/>
    </row>
    <row r="89669" spans="4:4">
      <c r="D89669"/>
    </row>
    <row r="89670" spans="4:4">
      <c r="D89670"/>
    </row>
    <row r="89671" spans="4:4">
      <c r="D89671"/>
    </row>
    <row r="89672" spans="4:4">
      <c r="D89672"/>
    </row>
    <row r="89673" spans="4:4">
      <c r="D89673"/>
    </row>
    <row r="89674" spans="4:4">
      <c r="D89674"/>
    </row>
    <row r="89675" spans="4:4">
      <c r="D89675"/>
    </row>
    <row r="89676" spans="4:4">
      <c r="D89676"/>
    </row>
    <row r="89677" spans="4:4">
      <c r="D89677"/>
    </row>
    <row r="89678" spans="4:4">
      <c r="D89678"/>
    </row>
    <row r="89679" spans="4:4">
      <c r="D89679"/>
    </row>
    <row r="89680" spans="4:4">
      <c r="D89680"/>
    </row>
    <row r="89681" spans="4:4">
      <c r="D89681"/>
    </row>
    <row r="89682" spans="4:4">
      <c r="D89682"/>
    </row>
    <row r="89683" spans="4:4">
      <c r="D89683"/>
    </row>
    <row r="89684" spans="4:4">
      <c r="D89684"/>
    </row>
    <row r="89685" spans="4:4">
      <c r="D89685"/>
    </row>
    <row r="89686" spans="4:4">
      <c r="D89686"/>
    </row>
    <row r="89687" spans="4:4">
      <c r="D89687"/>
    </row>
    <row r="89688" spans="4:4">
      <c r="D89688"/>
    </row>
    <row r="89689" spans="4:4">
      <c r="D89689"/>
    </row>
    <row r="89690" spans="4:4">
      <c r="D89690"/>
    </row>
    <row r="89691" spans="4:4">
      <c r="D89691"/>
    </row>
    <row r="89692" spans="4:4">
      <c r="D89692"/>
    </row>
    <row r="89693" spans="4:4">
      <c r="D89693"/>
    </row>
    <row r="89694" spans="4:4">
      <c r="D89694"/>
    </row>
    <row r="89695" spans="4:4">
      <c r="D89695"/>
    </row>
    <row r="89696" spans="4:4">
      <c r="D89696"/>
    </row>
    <row r="89697" spans="4:4">
      <c r="D89697"/>
    </row>
    <row r="89698" spans="4:4">
      <c r="D89698"/>
    </row>
    <row r="89699" spans="4:4">
      <c r="D89699"/>
    </row>
    <row r="89700" spans="4:4">
      <c r="D89700"/>
    </row>
    <row r="89701" spans="4:4">
      <c r="D89701"/>
    </row>
    <row r="89702" spans="4:4">
      <c r="D89702"/>
    </row>
    <row r="89703" spans="4:4">
      <c r="D89703"/>
    </row>
    <row r="89704" spans="4:4">
      <c r="D89704"/>
    </row>
    <row r="89705" spans="4:4">
      <c r="D89705"/>
    </row>
    <row r="89706" spans="4:4">
      <c r="D89706"/>
    </row>
    <row r="89707" spans="4:4">
      <c r="D89707"/>
    </row>
    <row r="89708" spans="4:4">
      <c r="D89708"/>
    </row>
    <row r="89709" spans="4:4">
      <c r="D89709"/>
    </row>
    <row r="89710" spans="4:4">
      <c r="D89710"/>
    </row>
    <row r="89711" spans="4:4">
      <c r="D89711"/>
    </row>
    <row r="89712" spans="4:4">
      <c r="D89712"/>
    </row>
    <row r="89713" spans="4:4">
      <c r="D89713"/>
    </row>
    <row r="89714" spans="4:4">
      <c r="D89714"/>
    </row>
    <row r="89715" spans="4:4">
      <c r="D89715"/>
    </row>
    <row r="89716" spans="4:4">
      <c r="D89716"/>
    </row>
    <row r="89717" spans="4:4">
      <c r="D89717"/>
    </row>
    <row r="89718" spans="4:4">
      <c r="D89718"/>
    </row>
    <row r="89719" spans="4:4">
      <c r="D89719"/>
    </row>
    <row r="89720" spans="4:4">
      <c r="D89720"/>
    </row>
    <row r="89721" spans="4:4">
      <c r="D89721"/>
    </row>
    <row r="89722" spans="4:4">
      <c r="D89722"/>
    </row>
    <row r="89723" spans="4:4">
      <c r="D89723"/>
    </row>
    <row r="89724" spans="4:4">
      <c r="D89724"/>
    </row>
    <row r="89725" spans="4:4">
      <c r="D89725"/>
    </row>
    <row r="89726" spans="4:4">
      <c r="D89726"/>
    </row>
    <row r="89727" spans="4:4">
      <c r="D89727"/>
    </row>
    <row r="89728" spans="4:4">
      <c r="D89728"/>
    </row>
    <row r="89729" spans="4:4">
      <c r="D89729"/>
    </row>
    <row r="89730" spans="4:4">
      <c r="D89730"/>
    </row>
    <row r="89731" spans="4:4">
      <c r="D89731"/>
    </row>
    <row r="89732" spans="4:4">
      <c r="D89732"/>
    </row>
    <row r="89733" spans="4:4">
      <c r="D89733"/>
    </row>
    <row r="89734" spans="4:4">
      <c r="D89734"/>
    </row>
    <row r="89735" spans="4:4">
      <c r="D89735"/>
    </row>
    <row r="89736" spans="4:4">
      <c r="D89736"/>
    </row>
    <row r="89737" spans="4:4">
      <c r="D89737"/>
    </row>
    <row r="89738" spans="4:4">
      <c r="D89738"/>
    </row>
    <row r="89739" spans="4:4">
      <c r="D89739"/>
    </row>
    <row r="89740" spans="4:4">
      <c r="D89740"/>
    </row>
    <row r="89741" spans="4:4">
      <c r="D89741"/>
    </row>
    <row r="89742" spans="4:4">
      <c r="D89742"/>
    </row>
    <row r="89743" spans="4:4">
      <c r="D89743"/>
    </row>
    <row r="89744" spans="4:4">
      <c r="D89744"/>
    </row>
    <row r="89745" spans="4:4">
      <c r="D89745"/>
    </row>
    <row r="89746" spans="4:4">
      <c r="D89746"/>
    </row>
    <row r="89747" spans="4:4">
      <c r="D89747"/>
    </row>
    <row r="89748" spans="4:4">
      <c r="D89748"/>
    </row>
    <row r="89749" spans="4:4">
      <c r="D89749"/>
    </row>
    <row r="89750" spans="4:4">
      <c r="D89750"/>
    </row>
    <row r="89751" spans="4:4">
      <c r="D89751"/>
    </row>
    <row r="89752" spans="4:4">
      <c r="D89752"/>
    </row>
    <row r="89753" spans="4:4">
      <c r="D89753"/>
    </row>
    <row r="89754" spans="4:4">
      <c r="D89754"/>
    </row>
    <row r="89755" spans="4:4">
      <c r="D89755"/>
    </row>
    <row r="89756" spans="4:4">
      <c r="D89756"/>
    </row>
    <row r="89757" spans="4:4">
      <c r="D89757"/>
    </row>
    <row r="89758" spans="4:4">
      <c r="D89758"/>
    </row>
    <row r="89759" spans="4:4">
      <c r="D89759"/>
    </row>
    <row r="89760" spans="4:4">
      <c r="D89760"/>
    </row>
    <row r="89761" spans="4:4">
      <c r="D89761"/>
    </row>
    <row r="89762" spans="4:4">
      <c r="D89762"/>
    </row>
    <row r="89763" spans="4:4">
      <c r="D89763"/>
    </row>
    <row r="89764" spans="4:4">
      <c r="D89764"/>
    </row>
    <row r="89765" spans="4:4">
      <c r="D89765"/>
    </row>
    <row r="89766" spans="4:4">
      <c r="D89766"/>
    </row>
    <row r="89767" spans="4:4">
      <c r="D89767"/>
    </row>
    <row r="89768" spans="4:4">
      <c r="D89768"/>
    </row>
    <row r="89769" spans="4:4">
      <c r="D89769"/>
    </row>
    <row r="89770" spans="4:4">
      <c r="D89770"/>
    </row>
    <row r="89771" spans="4:4">
      <c r="D89771"/>
    </row>
    <row r="89772" spans="4:4">
      <c r="D89772"/>
    </row>
    <row r="89773" spans="4:4">
      <c r="D89773"/>
    </row>
    <row r="89774" spans="4:4">
      <c r="D89774"/>
    </row>
    <row r="89775" spans="4:4">
      <c r="D89775"/>
    </row>
    <row r="89776" spans="4:4">
      <c r="D89776"/>
    </row>
    <row r="89777" spans="4:4">
      <c r="D89777"/>
    </row>
    <row r="89778" spans="4:4">
      <c r="D89778"/>
    </row>
    <row r="89779" spans="4:4">
      <c r="D89779"/>
    </row>
    <row r="89780" spans="4:4">
      <c r="D89780"/>
    </row>
    <row r="89781" spans="4:4">
      <c r="D89781"/>
    </row>
    <row r="89782" spans="4:4">
      <c r="D89782"/>
    </row>
    <row r="89783" spans="4:4">
      <c r="D89783"/>
    </row>
    <row r="89784" spans="4:4">
      <c r="D89784"/>
    </row>
    <row r="89785" spans="4:4">
      <c r="D89785"/>
    </row>
    <row r="89786" spans="4:4">
      <c r="D89786"/>
    </row>
    <row r="89787" spans="4:4">
      <c r="D89787"/>
    </row>
    <row r="89788" spans="4:4">
      <c r="D89788"/>
    </row>
    <row r="89789" spans="4:4">
      <c r="D89789"/>
    </row>
    <row r="89790" spans="4:4">
      <c r="D89790"/>
    </row>
    <row r="89791" spans="4:4">
      <c r="D89791"/>
    </row>
    <row r="89792" spans="4:4">
      <c r="D89792"/>
    </row>
    <row r="89793" spans="4:4">
      <c r="D89793"/>
    </row>
    <row r="89794" spans="4:4">
      <c r="D89794"/>
    </row>
    <row r="89795" spans="4:4">
      <c r="D89795"/>
    </row>
    <row r="89796" spans="4:4">
      <c r="D89796"/>
    </row>
    <row r="89797" spans="4:4">
      <c r="D89797"/>
    </row>
    <row r="89798" spans="4:4">
      <c r="D89798"/>
    </row>
    <row r="89799" spans="4:4">
      <c r="D89799"/>
    </row>
    <row r="89800" spans="4:4">
      <c r="D89800"/>
    </row>
    <row r="89801" spans="4:4">
      <c r="D89801"/>
    </row>
    <row r="89802" spans="4:4">
      <c r="D89802"/>
    </row>
    <row r="89803" spans="4:4">
      <c r="D89803"/>
    </row>
    <row r="89804" spans="4:4">
      <c r="D89804"/>
    </row>
    <row r="89805" spans="4:4">
      <c r="D89805"/>
    </row>
    <row r="89806" spans="4:4">
      <c r="D89806"/>
    </row>
    <row r="89807" spans="4:4">
      <c r="D89807"/>
    </row>
    <row r="89808" spans="4:4">
      <c r="D89808"/>
    </row>
    <row r="89809" spans="4:4">
      <c r="D89809"/>
    </row>
    <row r="89810" spans="4:4">
      <c r="D89810"/>
    </row>
    <row r="89811" spans="4:4">
      <c r="D89811"/>
    </row>
    <row r="89812" spans="4:4">
      <c r="D89812"/>
    </row>
    <row r="89813" spans="4:4">
      <c r="D89813"/>
    </row>
    <row r="89814" spans="4:4">
      <c r="D89814"/>
    </row>
    <row r="89815" spans="4:4">
      <c r="D89815"/>
    </row>
    <row r="89816" spans="4:4">
      <c r="D89816"/>
    </row>
    <row r="89817" spans="4:4">
      <c r="D89817"/>
    </row>
    <row r="89818" spans="4:4">
      <c r="D89818"/>
    </row>
    <row r="89819" spans="4:4">
      <c r="D89819"/>
    </row>
    <row r="89820" spans="4:4">
      <c r="D89820"/>
    </row>
    <row r="89821" spans="4:4">
      <c r="D89821"/>
    </row>
    <row r="89822" spans="4:4">
      <c r="D89822"/>
    </row>
    <row r="89823" spans="4:4">
      <c r="D89823"/>
    </row>
    <row r="89824" spans="4:4">
      <c r="D89824"/>
    </row>
    <row r="89825" spans="4:4">
      <c r="D89825"/>
    </row>
    <row r="89826" spans="4:4">
      <c r="D89826"/>
    </row>
    <row r="89827" spans="4:4">
      <c r="D89827"/>
    </row>
    <row r="89828" spans="4:4">
      <c r="D89828"/>
    </row>
    <row r="89829" spans="4:4">
      <c r="D89829"/>
    </row>
    <row r="89830" spans="4:4">
      <c r="D89830"/>
    </row>
    <row r="89831" spans="4:4">
      <c r="D89831"/>
    </row>
    <row r="89832" spans="4:4">
      <c r="D89832"/>
    </row>
    <row r="89833" spans="4:4">
      <c r="D89833"/>
    </row>
    <row r="89834" spans="4:4">
      <c r="D89834"/>
    </row>
    <row r="89835" spans="4:4">
      <c r="D89835"/>
    </row>
    <row r="89836" spans="4:4">
      <c r="D89836"/>
    </row>
    <row r="89837" spans="4:4">
      <c r="D89837"/>
    </row>
    <row r="89838" spans="4:4">
      <c r="D89838"/>
    </row>
    <row r="89839" spans="4:4">
      <c r="D89839"/>
    </row>
    <row r="89840" spans="4:4">
      <c r="D89840"/>
    </row>
    <row r="89841" spans="4:4">
      <c r="D89841"/>
    </row>
    <row r="89842" spans="4:4">
      <c r="D89842"/>
    </row>
    <row r="89843" spans="4:4">
      <c r="D89843"/>
    </row>
    <row r="89844" spans="4:4">
      <c r="D89844"/>
    </row>
    <row r="89845" spans="4:4">
      <c r="D89845"/>
    </row>
    <row r="89846" spans="4:4">
      <c r="D89846"/>
    </row>
    <row r="89847" spans="4:4">
      <c r="D89847"/>
    </row>
    <row r="89848" spans="4:4">
      <c r="D89848"/>
    </row>
    <row r="89849" spans="4:4">
      <c r="D89849"/>
    </row>
    <row r="89850" spans="4:4">
      <c r="D89850"/>
    </row>
    <row r="89851" spans="4:4">
      <c r="D89851"/>
    </row>
    <row r="89852" spans="4:4">
      <c r="D89852"/>
    </row>
    <row r="89853" spans="4:4">
      <c r="D89853"/>
    </row>
    <row r="89854" spans="4:4">
      <c r="D89854"/>
    </row>
    <row r="89855" spans="4:4">
      <c r="D89855"/>
    </row>
    <row r="89856" spans="4:4">
      <c r="D89856"/>
    </row>
    <row r="89857" spans="4:4">
      <c r="D89857"/>
    </row>
    <row r="89858" spans="4:4">
      <c r="D89858"/>
    </row>
    <row r="89859" spans="4:4">
      <c r="D89859"/>
    </row>
    <row r="89860" spans="4:4">
      <c r="D89860"/>
    </row>
    <row r="89861" spans="4:4">
      <c r="D89861"/>
    </row>
    <row r="89862" spans="4:4">
      <c r="D89862"/>
    </row>
    <row r="89863" spans="4:4">
      <c r="D89863"/>
    </row>
    <row r="89864" spans="4:4">
      <c r="D89864"/>
    </row>
    <row r="89865" spans="4:4">
      <c r="D89865"/>
    </row>
    <row r="89866" spans="4:4">
      <c r="D89866"/>
    </row>
    <row r="89867" spans="4:4">
      <c r="D89867"/>
    </row>
    <row r="89868" spans="4:4">
      <c r="D89868"/>
    </row>
    <row r="89869" spans="4:4">
      <c r="D89869"/>
    </row>
    <row r="89870" spans="4:4">
      <c r="D89870"/>
    </row>
    <row r="89871" spans="4:4">
      <c r="D89871"/>
    </row>
    <row r="89872" spans="4:4">
      <c r="D89872"/>
    </row>
    <row r="89873" spans="4:4">
      <c r="D89873"/>
    </row>
    <row r="89874" spans="4:4">
      <c r="D89874"/>
    </row>
    <row r="89875" spans="4:4">
      <c r="D89875"/>
    </row>
    <row r="89876" spans="4:4">
      <c r="D89876"/>
    </row>
    <row r="89877" spans="4:4">
      <c r="D89877"/>
    </row>
    <row r="89878" spans="4:4">
      <c r="D89878"/>
    </row>
    <row r="89879" spans="4:4">
      <c r="D89879"/>
    </row>
    <row r="89880" spans="4:4">
      <c r="D89880"/>
    </row>
    <row r="89881" spans="4:4">
      <c r="D89881"/>
    </row>
    <row r="89882" spans="4:4">
      <c r="D89882"/>
    </row>
    <row r="89883" spans="4:4">
      <c r="D89883"/>
    </row>
    <row r="89884" spans="4:4">
      <c r="D89884"/>
    </row>
    <row r="89885" spans="4:4">
      <c r="D89885"/>
    </row>
    <row r="89886" spans="4:4">
      <c r="D89886"/>
    </row>
    <row r="89887" spans="4:4">
      <c r="D89887"/>
    </row>
    <row r="89888" spans="4:4">
      <c r="D89888"/>
    </row>
    <row r="89889" spans="4:4">
      <c r="D89889"/>
    </row>
    <row r="89890" spans="4:4">
      <c r="D89890"/>
    </row>
    <row r="89891" spans="4:4">
      <c r="D89891"/>
    </row>
    <row r="89892" spans="4:4">
      <c r="D89892"/>
    </row>
    <row r="89893" spans="4:4">
      <c r="D89893"/>
    </row>
    <row r="89894" spans="4:4">
      <c r="D89894"/>
    </row>
    <row r="89895" spans="4:4">
      <c r="D89895"/>
    </row>
    <row r="89896" spans="4:4">
      <c r="D89896"/>
    </row>
    <row r="89897" spans="4:4">
      <c r="D89897"/>
    </row>
    <row r="89898" spans="4:4">
      <c r="D89898"/>
    </row>
    <row r="89899" spans="4:4">
      <c r="D89899"/>
    </row>
    <row r="89900" spans="4:4">
      <c r="D89900"/>
    </row>
    <row r="89901" spans="4:4">
      <c r="D89901"/>
    </row>
    <row r="89902" spans="4:4">
      <c r="D89902"/>
    </row>
    <row r="89903" spans="4:4">
      <c r="D89903"/>
    </row>
    <row r="89904" spans="4:4">
      <c r="D89904"/>
    </row>
    <row r="89905" spans="4:4">
      <c r="D89905"/>
    </row>
    <row r="89906" spans="4:4">
      <c r="D89906"/>
    </row>
    <row r="89907" spans="4:4">
      <c r="D89907"/>
    </row>
    <row r="89908" spans="4:4">
      <c r="D89908"/>
    </row>
    <row r="89909" spans="4:4">
      <c r="D89909"/>
    </row>
    <row r="89910" spans="4:4">
      <c r="D89910"/>
    </row>
    <row r="89911" spans="4:4">
      <c r="D89911"/>
    </row>
    <row r="89912" spans="4:4">
      <c r="D89912"/>
    </row>
    <row r="89913" spans="4:4">
      <c r="D89913"/>
    </row>
    <row r="89914" spans="4:4">
      <c r="D89914"/>
    </row>
    <row r="89915" spans="4:4">
      <c r="D89915"/>
    </row>
    <row r="89916" spans="4:4">
      <c r="D89916"/>
    </row>
    <row r="89917" spans="4:4">
      <c r="D89917"/>
    </row>
    <row r="89918" spans="4:4">
      <c r="D89918"/>
    </row>
    <row r="89919" spans="4:4">
      <c r="D89919"/>
    </row>
    <row r="89920" spans="4:4">
      <c r="D89920"/>
    </row>
    <row r="89921" spans="4:4">
      <c r="D89921"/>
    </row>
    <row r="89922" spans="4:4">
      <c r="D89922"/>
    </row>
    <row r="89923" spans="4:4">
      <c r="D89923"/>
    </row>
    <row r="89924" spans="4:4">
      <c r="D89924"/>
    </row>
    <row r="89925" spans="4:4">
      <c r="D89925"/>
    </row>
    <row r="89926" spans="4:4">
      <c r="D89926"/>
    </row>
    <row r="89927" spans="4:4">
      <c r="D89927"/>
    </row>
    <row r="89928" spans="4:4">
      <c r="D89928"/>
    </row>
    <row r="89929" spans="4:4">
      <c r="D89929"/>
    </row>
    <row r="89930" spans="4:4">
      <c r="D89930"/>
    </row>
    <row r="89931" spans="4:4">
      <c r="D89931"/>
    </row>
    <row r="89932" spans="4:4">
      <c r="D89932"/>
    </row>
    <row r="89933" spans="4:4">
      <c r="D89933"/>
    </row>
    <row r="89934" spans="4:4">
      <c r="D89934"/>
    </row>
    <row r="89935" spans="4:4">
      <c r="D89935"/>
    </row>
    <row r="89936" spans="4:4">
      <c r="D89936"/>
    </row>
    <row r="89937" spans="4:4">
      <c r="D89937"/>
    </row>
    <row r="89938" spans="4:4">
      <c r="D89938"/>
    </row>
    <row r="89939" spans="4:4">
      <c r="D89939"/>
    </row>
    <row r="89940" spans="4:4">
      <c r="D89940"/>
    </row>
    <row r="89941" spans="4:4">
      <c r="D89941"/>
    </row>
    <row r="89942" spans="4:4">
      <c r="D89942"/>
    </row>
    <row r="89943" spans="4:4">
      <c r="D89943"/>
    </row>
    <row r="89944" spans="4:4">
      <c r="D89944"/>
    </row>
    <row r="89945" spans="4:4">
      <c r="D89945"/>
    </row>
    <row r="89946" spans="4:4">
      <c r="D89946"/>
    </row>
    <row r="89947" spans="4:4">
      <c r="D89947"/>
    </row>
    <row r="89948" spans="4:4">
      <c r="D89948"/>
    </row>
    <row r="89949" spans="4:4">
      <c r="D89949"/>
    </row>
    <row r="89950" spans="4:4">
      <c r="D89950"/>
    </row>
    <row r="89951" spans="4:4">
      <c r="D89951"/>
    </row>
    <row r="89952" spans="4:4">
      <c r="D89952"/>
    </row>
    <row r="89953" spans="4:4">
      <c r="D89953"/>
    </row>
    <row r="89954" spans="4:4">
      <c r="D89954"/>
    </row>
    <row r="89955" spans="4:4">
      <c r="D89955"/>
    </row>
    <row r="89956" spans="4:4">
      <c r="D89956"/>
    </row>
    <row r="89957" spans="4:4">
      <c r="D89957"/>
    </row>
    <row r="89958" spans="4:4">
      <c r="D89958"/>
    </row>
    <row r="89959" spans="4:4">
      <c r="D89959"/>
    </row>
    <row r="89960" spans="4:4">
      <c r="D89960"/>
    </row>
    <row r="89961" spans="4:4">
      <c r="D89961"/>
    </row>
    <row r="89962" spans="4:4">
      <c r="D89962"/>
    </row>
    <row r="89963" spans="4:4">
      <c r="D89963"/>
    </row>
    <row r="89964" spans="4:4">
      <c r="D89964"/>
    </row>
    <row r="89965" spans="4:4">
      <c r="D89965"/>
    </row>
    <row r="89966" spans="4:4">
      <c r="D89966"/>
    </row>
    <row r="89967" spans="4:4">
      <c r="D89967"/>
    </row>
    <row r="89968" spans="4:4">
      <c r="D89968"/>
    </row>
    <row r="89969" spans="4:4">
      <c r="D89969"/>
    </row>
    <row r="89970" spans="4:4">
      <c r="D89970"/>
    </row>
    <row r="89971" spans="4:4">
      <c r="D89971"/>
    </row>
    <row r="89972" spans="4:4">
      <c r="D89972"/>
    </row>
    <row r="89973" spans="4:4">
      <c r="D89973"/>
    </row>
    <row r="89974" spans="4:4">
      <c r="D89974"/>
    </row>
    <row r="89975" spans="4:4">
      <c r="D89975"/>
    </row>
    <row r="89976" spans="4:4">
      <c r="D89976"/>
    </row>
    <row r="89977" spans="4:4">
      <c r="D89977"/>
    </row>
    <row r="89978" spans="4:4">
      <c r="D89978"/>
    </row>
    <row r="89979" spans="4:4">
      <c r="D89979"/>
    </row>
    <row r="89980" spans="4:4">
      <c r="D89980"/>
    </row>
    <row r="89981" spans="4:4">
      <c r="D89981"/>
    </row>
    <row r="89982" spans="4:4">
      <c r="D89982"/>
    </row>
    <row r="89983" spans="4:4">
      <c r="D89983"/>
    </row>
    <row r="89984" spans="4:4">
      <c r="D89984"/>
    </row>
    <row r="89985" spans="4:4">
      <c r="D89985"/>
    </row>
    <row r="89986" spans="4:4">
      <c r="D89986"/>
    </row>
    <row r="89987" spans="4:4">
      <c r="D89987"/>
    </row>
    <row r="89988" spans="4:4">
      <c r="D89988"/>
    </row>
    <row r="89989" spans="4:4">
      <c r="D89989"/>
    </row>
    <row r="89990" spans="4:4">
      <c r="D89990"/>
    </row>
    <row r="89991" spans="4:4">
      <c r="D89991"/>
    </row>
    <row r="89992" spans="4:4">
      <c r="D89992"/>
    </row>
    <row r="89993" spans="4:4">
      <c r="D89993"/>
    </row>
    <row r="89994" spans="4:4">
      <c r="D89994"/>
    </row>
    <row r="89995" spans="4:4">
      <c r="D89995"/>
    </row>
    <row r="89996" spans="4:4">
      <c r="D89996"/>
    </row>
    <row r="89997" spans="4:4">
      <c r="D89997"/>
    </row>
    <row r="89998" spans="4:4">
      <c r="D89998"/>
    </row>
    <row r="89999" spans="4:4">
      <c r="D89999"/>
    </row>
    <row r="90000" spans="4:4">
      <c r="D90000"/>
    </row>
    <row r="90001" spans="4:4">
      <c r="D90001"/>
    </row>
    <row r="90002" spans="4:4">
      <c r="D90002"/>
    </row>
    <row r="90003" spans="4:4">
      <c r="D90003"/>
    </row>
    <row r="90004" spans="4:4">
      <c r="D90004"/>
    </row>
    <row r="90005" spans="4:4">
      <c r="D90005"/>
    </row>
    <row r="90006" spans="4:4">
      <c r="D90006"/>
    </row>
    <row r="90007" spans="4:4">
      <c r="D90007"/>
    </row>
    <row r="90008" spans="4:4">
      <c r="D90008"/>
    </row>
    <row r="90009" spans="4:4">
      <c r="D90009"/>
    </row>
    <row r="90010" spans="4:4">
      <c r="D90010"/>
    </row>
    <row r="90011" spans="4:4">
      <c r="D90011"/>
    </row>
    <row r="90012" spans="4:4">
      <c r="D90012"/>
    </row>
    <row r="90013" spans="4:4">
      <c r="D90013"/>
    </row>
    <row r="90014" spans="4:4">
      <c r="D90014"/>
    </row>
    <row r="90015" spans="4:4">
      <c r="D90015"/>
    </row>
    <row r="90016" spans="4:4">
      <c r="D90016"/>
    </row>
    <row r="90017" spans="4:4">
      <c r="D90017"/>
    </row>
    <row r="90018" spans="4:4">
      <c r="D90018"/>
    </row>
    <row r="90019" spans="4:4">
      <c r="D90019"/>
    </row>
    <row r="90020" spans="4:4">
      <c r="D90020"/>
    </row>
    <row r="90021" spans="4:4">
      <c r="D90021"/>
    </row>
    <row r="90022" spans="4:4">
      <c r="D90022"/>
    </row>
    <row r="90023" spans="4:4">
      <c r="D90023"/>
    </row>
    <row r="90024" spans="4:4">
      <c r="D90024"/>
    </row>
    <row r="90025" spans="4:4">
      <c r="D90025"/>
    </row>
    <row r="90026" spans="4:4">
      <c r="D90026"/>
    </row>
    <row r="90027" spans="4:4">
      <c r="D90027"/>
    </row>
    <row r="90028" spans="4:4">
      <c r="D90028"/>
    </row>
    <row r="90029" spans="4:4">
      <c r="D90029"/>
    </row>
    <row r="90030" spans="4:4">
      <c r="D90030"/>
    </row>
    <row r="90031" spans="4:4">
      <c r="D90031"/>
    </row>
    <row r="90032" spans="4:4">
      <c r="D90032"/>
    </row>
    <row r="90033" spans="4:4">
      <c r="D90033"/>
    </row>
    <row r="90034" spans="4:4">
      <c r="D90034"/>
    </row>
    <row r="90035" spans="4:4">
      <c r="D90035"/>
    </row>
    <row r="90036" spans="4:4">
      <c r="D90036"/>
    </row>
    <row r="90037" spans="4:4">
      <c r="D90037"/>
    </row>
    <row r="90038" spans="4:4">
      <c r="D90038"/>
    </row>
    <row r="90039" spans="4:4">
      <c r="D90039"/>
    </row>
    <row r="90040" spans="4:4">
      <c r="D90040"/>
    </row>
    <row r="90041" spans="4:4">
      <c r="D90041"/>
    </row>
    <row r="90042" spans="4:4">
      <c r="D90042"/>
    </row>
    <row r="90043" spans="4:4">
      <c r="D90043"/>
    </row>
    <row r="90044" spans="4:4">
      <c r="D90044"/>
    </row>
    <row r="90045" spans="4:4">
      <c r="D90045"/>
    </row>
    <row r="90046" spans="4:4">
      <c r="D90046"/>
    </row>
    <row r="90047" spans="4:4">
      <c r="D90047"/>
    </row>
    <row r="90048" spans="4:4">
      <c r="D90048"/>
    </row>
    <row r="90049" spans="4:4">
      <c r="D90049"/>
    </row>
    <row r="90050" spans="4:4">
      <c r="D90050"/>
    </row>
    <row r="90051" spans="4:4">
      <c r="D90051"/>
    </row>
    <row r="90052" spans="4:4">
      <c r="D90052"/>
    </row>
    <row r="90053" spans="4:4">
      <c r="D90053"/>
    </row>
    <row r="90054" spans="4:4">
      <c r="D90054"/>
    </row>
    <row r="90055" spans="4:4">
      <c r="D90055"/>
    </row>
    <row r="90056" spans="4:4">
      <c r="D90056"/>
    </row>
    <row r="90057" spans="4:4">
      <c r="D90057"/>
    </row>
    <row r="90058" spans="4:4">
      <c r="D90058"/>
    </row>
    <row r="90059" spans="4:4">
      <c r="D90059"/>
    </row>
    <row r="90060" spans="4:4">
      <c r="D90060"/>
    </row>
    <row r="90061" spans="4:4">
      <c r="D90061"/>
    </row>
    <row r="90062" spans="4:4">
      <c r="D90062"/>
    </row>
    <row r="90063" spans="4:4">
      <c r="D90063"/>
    </row>
    <row r="90064" spans="4:4">
      <c r="D90064"/>
    </row>
    <row r="90065" spans="4:4">
      <c r="D90065"/>
    </row>
    <row r="90066" spans="4:4">
      <c r="D90066"/>
    </row>
    <row r="90067" spans="4:4">
      <c r="D90067"/>
    </row>
    <row r="90068" spans="4:4">
      <c r="D90068"/>
    </row>
    <row r="90069" spans="4:4">
      <c r="D90069"/>
    </row>
    <row r="90070" spans="4:4">
      <c r="D90070"/>
    </row>
    <row r="90071" spans="4:4">
      <c r="D90071"/>
    </row>
    <row r="90072" spans="4:4">
      <c r="D90072"/>
    </row>
    <row r="90073" spans="4:4">
      <c r="D90073"/>
    </row>
    <row r="90074" spans="4:4">
      <c r="D90074"/>
    </row>
    <row r="90075" spans="4:4">
      <c r="D90075"/>
    </row>
    <row r="90076" spans="4:4">
      <c r="D90076"/>
    </row>
    <row r="90077" spans="4:4">
      <c r="D90077"/>
    </row>
    <row r="90078" spans="4:4">
      <c r="D90078"/>
    </row>
    <row r="90079" spans="4:4">
      <c r="D90079"/>
    </row>
    <row r="90080" spans="4:4">
      <c r="D90080"/>
    </row>
    <row r="90081" spans="4:4">
      <c r="D90081"/>
    </row>
    <row r="90082" spans="4:4">
      <c r="D90082"/>
    </row>
    <row r="90083" spans="4:4">
      <c r="D90083"/>
    </row>
    <row r="90084" spans="4:4">
      <c r="D90084"/>
    </row>
    <row r="90085" spans="4:4">
      <c r="D90085"/>
    </row>
    <row r="90086" spans="4:4">
      <c r="D90086"/>
    </row>
    <row r="90087" spans="4:4">
      <c r="D90087"/>
    </row>
    <row r="90088" spans="4:4">
      <c r="D90088"/>
    </row>
    <row r="90089" spans="4:4">
      <c r="D90089"/>
    </row>
    <row r="90090" spans="4:4">
      <c r="D90090"/>
    </row>
    <row r="90091" spans="4:4">
      <c r="D90091"/>
    </row>
    <row r="90092" spans="4:4">
      <c r="D90092"/>
    </row>
    <row r="90093" spans="4:4">
      <c r="D90093"/>
    </row>
    <row r="90094" spans="4:4">
      <c r="D90094"/>
    </row>
    <row r="90095" spans="4:4">
      <c r="D90095"/>
    </row>
    <row r="90096" spans="4:4">
      <c r="D90096"/>
    </row>
    <row r="90097" spans="4:4">
      <c r="D90097"/>
    </row>
    <row r="90098" spans="4:4">
      <c r="D90098"/>
    </row>
    <row r="90099" spans="4:4">
      <c r="D90099"/>
    </row>
    <row r="90100" spans="4:4">
      <c r="D90100"/>
    </row>
    <row r="90101" spans="4:4">
      <c r="D90101"/>
    </row>
    <row r="90102" spans="4:4">
      <c r="D90102"/>
    </row>
    <row r="90103" spans="4:4">
      <c r="D90103"/>
    </row>
    <row r="90104" spans="4:4">
      <c r="D90104"/>
    </row>
    <row r="90105" spans="4:4">
      <c r="D90105"/>
    </row>
    <row r="90106" spans="4:4">
      <c r="D90106"/>
    </row>
    <row r="90107" spans="4:4">
      <c r="D90107"/>
    </row>
    <row r="90108" spans="4:4">
      <c r="D90108"/>
    </row>
    <row r="90109" spans="4:4">
      <c r="D90109"/>
    </row>
    <row r="90110" spans="4:4">
      <c r="D90110"/>
    </row>
    <row r="90111" spans="4:4">
      <c r="D90111"/>
    </row>
    <row r="90112" spans="4:4">
      <c r="D90112"/>
    </row>
    <row r="90113" spans="4:4">
      <c r="D90113"/>
    </row>
    <row r="90114" spans="4:4">
      <c r="D90114"/>
    </row>
    <row r="90115" spans="4:4">
      <c r="D90115"/>
    </row>
    <row r="90116" spans="4:4">
      <c r="D90116"/>
    </row>
    <row r="90117" spans="4:4">
      <c r="D90117"/>
    </row>
    <row r="90118" spans="4:4">
      <c r="D90118"/>
    </row>
    <row r="90119" spans="4:4">
      <c r="D90119"/>
    </row>
    <row r="90120" spans="4:4">
      <c r="D90120"/>
    </row>
    <row r="90121" spans="4:4">
      <c r="D90121"/>
    </row>
    <row r="90122" spans="4:4">
      <c r="D90122"/>
    </row>
    <row r="90123" spans="4:4">
      <c r="D90123"/>
    </row>
    <row r="90124" spans="4:4">
      <c r="D90124"/>
    </row>
    <row r="90125" spans="4:4">
      <c r="D90125"/>
    </row>
    <row r="90126" spans="4:4">
      <c r="D90126"/>
    </row>
    <row r="90127" spans="4:4">
      <c r="D90127"/>
    </row>
    <row r="90128" spans="4:4">
      <c r="D90128"/>
    </row>
    <row r="90129" spans="4:4">
      <c r="D90129"/>
    </row>
    <row r="90130" spans="4:4">
      <c r="D90130"/>
    </row>
    <row r="90131" spans="4:4">
      <c r="D90131"/>
    </row>
    <row r="90132" spans="4:4">
      <c r="D90132"/>
    </row>
    <row r="90133" spans="4:4">
      <c r="D90133"/>
    </row>
    <row r="90134" spans="4:4">
      <c r="D90134"/>
    </row>
    <row r="90135" spans="4:4">
      <c r="D90135"/>
    </row>
    <row r="90136" spans="4:4">
      <c r="D90136"/>
    </row>
    <row r="90137" spans="4:4">
      <c r="D90137"/>
    </row>
    <row r="90138" spans="4:4">
      <c r="D90138"/>
    </row>
    <row r="90139" spans="4:4">
      <c r="D90139"/>
    </row>
    <row r="90140" spans="4:4">
      <c r="D90140"/>
    </row>
    <row r="90141" spans="4:4">
      <c r="D90141"/>
    </row>
    <row r="90142" spans="4:4">
      <c r="D90142"/>
    </row>
    <row r="90143" spans="4:4">
      <c r="D90143"/>
    </row>
    <row r="90144" spans="4:4">
      <c r="D90144"/>
    </row>
    <row r="90145" spans="4:4">
      <c r="D90145"/>
    </row>
    <row r="90146" spans="4:4">
      <c r="D90146"/>
    </row>
    <row r="90147" spans="4:4">
      <c r="D90147"/>
    </row>
    <row r="90148" spans="4:4">
      <c r="D90148"/>
    </row>
    <row r="90149" spans="4:4">
      <c r="D90149"/>
    </row>
    <row r="90150" spans="4:4">
      <c r="D90150"/>
    </row>
    <row r="90151" spans="4:4">
      <c r="D90151"/>
    </row>
    <row r="90152" spans="4:4">
      <c r="D90152"/>
    </row>
    <row r="90153" spans="4:4">
      <c r="D90153"/>
    </row>
    <row r="90154" spans="4:4">
      <c r="D90154"/>
    </row>
    <row r="90155" spans="4:4">
      <c r="D90155"/>
    </row>
    <row r="90156" spans="4:4">
      <c r="D90156"/>
    </row>
    <row r="90157" spans="4:4">
      <c r="D90157"/>
    </row>
    <row r="90158" spans="4:4">
      <c r="D90158"/>
    </row>
    <row r="90159" spans="4:4">
      <c r="D90159"/>
    </row>
    <row r="90160" spans="4:4">
      <c r="D90160"/>
    </row>
    <row r="90161" spans="4:4">
      <c r="D90161"/>
    </row>
    <row r="90162" spans="4:4">
      <c r="D90162"/>
    </row>
    <row r="90163" spans="4:4">
      <c r="D90163"/>
    </row>
    <row r="90164" spans="4:4">
      <c r="D90164"/>
    </row>
    <row r="90165" spans="4:4">
      <c r="D90165"/>
    </row>
    <row r="90166" spans="4:4">
      <c r="D90166"/>
    </row>
    <row r="90167" spans="4:4">
      <c r="D90167"/>
    </row>
    <row r="90168" spans="4:4">
      <c r="D90168"/>
    </row>
    <row r="90169" spans="4:4">
      <c r="D90169"/>
    </row>
    <row r="90170" spans="4:4">
      <c r="D90170"/>
    </row>
    <row r="90171" spans="4:4">
      <c r="D90171"/>
    </row>
    <row r="90172" spans="4:4">
      <c r="D90172"/>
    </row>
    <row r="90173" spans="4:4">
      <c r="D90173"/>
    </row>
    <row r="90174" spans="4:4">
      <c r="D90174"/>
    </row>
    <row r="90175" spans="4:4">
      <c r="D90175"/>
    </row>
    <row r="90176" spans="4:4">
      <c r="D90176"/>
    </row>
    <row r="90177" spans="4:4">
      <c r="D90177"/>
    </row>
    <row r="90178" spans="4:4">
      <c r="D90178"/>
    </row>
    <row r="90179" spans="4:4">
      <c r="D90179"/>
    </row>
    <row r="90180" spans="4:4">
      <c r="D90180"/>
    </row>
    <row r="90181" spans="4:4">
      <c r="D90181"/>
    </row>
    <row r="90182" spans="4:4">
      <c r="D90182"/>
    </row>
    <row r="90183" spans="4:4">
      <c r="D90183"/>
    </row>
    <row r="90184" spans="4:4">
      <c r="D90184"/>
    </row>
    <row r="90185" spans="4:4">
      <c r="D90185"/>
    </row>
    <row r="90186" spans="4:4">
      <c r="D90186"/>
    </row>
    <row r="90187" spans="4:4">
      <c r="D90187"/>
    </row>
    <row r="90188" spans="4:4">
      <c r="D90188"/>
    </row>
    <row r="90189" spans="4:4">
      <c r="D90189"/>
    </row>
    <row r="90190" spans="4:4">
      <c r="D90190"/>
    </row>
    <row r="90191" spans="4:4">
      <c r="D90191"/>
    </row>
    <row r="90192" spans="4:4">
      <c r="D90192"/>
    </row>
    <row r="90193" spans="4:4">
      <c r="D90193"/>
    </row>
    <row r="90194" spans="4:4">
      <c r="D90194"/>
    </row>
    <row r="90195" spans="4:4">
      <c r="D90195"/>
    </row>
    <row r="90196" spans="4:4">
      <c r="D90196"/>
    </row>
    <row r="90197" spans="4:4">
      <c r="D90197"/>
    </row>
    <row r="90198" spans="4:4">
      <c r="D90198"/>
    </row>
    <row r="90199" spans="4:4">
      <c r="D90199"/>
    </row>
    <row r="90200" spans="4:4">
      <c r="D90200"/>
    </row>
    <row r="90201" spans="4:4">
      <c r="D90201"/>
    </row>
    <row r="90202" spans="4:4">
      <c r="D90202"/>
    </row>
    <row r="90203" spans="4:4">
      <c r="D90203"/>
    </row>
    <row r="90204" spans="4:4">
      <c r="D90204"/>
    </row>
    <row r="90205" spans="4:4">
      <c r="D90205"/>
    </row>
    <row r="90206" spans="4:4">
      <c r="D90206"/>
    </row>
    <row r="90207" spans="4:4">
      <c r="D90207"/>
    </row>
    <row r="90208" spans="4:4">
      <c r="D90208"/>
    </row>
    <row r="90209" spans="4:4">
      <c r="D90209"/>
    </row>
    <row r="90210" spans="4:4">
      <c r="D90210"/>
    </row>
    <row r="90211" spans="4:4">
      <c r="D90211"/>
    </row>
    <row r="90212" spans="4:4">
      <c r="D90212"/>
    </row>
    <row r="90213" spans="4:4">
      <c r="D90213"/>
    </row>
    <row r="90214" spans="4:4">
      <c r="D90214"/>
    </row>
    <row r="90215" spans="4:4">
      <c r="D90215"/>
    </row>
    <row r="90216" spans="4:4">
      <c r="D90216"/>
    </row>
    <row r="90217" spans="4:4">
      <c r="D90217"/>
    </row>
    <row r="90218" spans="4:4">
      <c r="D90218"/>
    </row>
    <row r="90219" spans="4:4">
      <c r="D90219"/>
    </row>
    <row r="90220" spans="4:4">
      <c r="D90220"/>
    </row>
    <row r="90221" spans="4:4">
      <c r="D90221"/>
    </row>
    <row r="90222" spans="4:4">
      <c r="D90222"/>
    </row>
    <row r="90223" spans="4:4">
      <c r="D90223"/>
    </row>
    <row r="90224" spans="4:4">
      <c r="D90224"/>
    </row>
    <row r="90225" spans="4:4">
      <c r="D90225"/>
    </row>
    <row r="90226" spans="4:4">
      <c r="D90226"/>
    </row>
    <row r="90227" spans="4:4">
      <c r="D90227"/>
    </row>
    <row r="90228" spans="4:4">
      <c r="D90228"/>
    </row>
    <row r="90229" spans="4:4">
      <c r="D90229"/>
    </row>
    <row r="90230" spans="4:4">
      <c r="D90230"/>
    </row>
    <row r="90231" spans="4:4">
      <c r="D90231"/>
    </row>
    <row r="90232" spans="4:4">
      <c r="D90232"/>
    </row>
    <row r="90233" spans="4:4">
      <c r="D90233"/>
    </row>
    <row r="90234" spans="4:4">
      <c r="D90234"/>
    </row>
    <row r="90235" spans="4:4">
      <c r="D90235"/>
    </row>
    <row r="90236" spans="4:4">
      <c r="D90236"/>
    </row>
    <row r="90237" spans="4:4">
      <c r="D90237"/>
    </row>
    <row r="90238" spans="4:4">
      <c r="D90238"/>
    </row>
    <row r="90239" spans="4:4">
      <c r="D90239"/>
    </row>
    <row r="90240" spans="4:4">
      <c r="D90240"/>
    </row>
    <row r="90241" spans="4:4">
      <c r="D90241"/>
    </row>
    <row r="90242" spans="4:4">
      <c r="D90242"/>
    </row>
    <row r="90243" spans="4:4">
      <c r="D90243"/>
    </row>
    <row r="90244" spans="4:4">
      <c r="D90244"/>
    </row>
    <row r="90245" spans="4:4">
      <c r="D90245"/>
    </row>
    <row r="90246" spans="4:4">
      <c r="D90246"/>
    </row>
    <row r="90247" spans="4:4">
      <c r="D90247"/>
    </row>
    <row r="90248" spans="4:4">
      <c r="D90248"/>
    </row>
    <row r="90249" spans="4:4">
      <c r="D90249"/>
    </row>
    <row r="90250" spans="4:4">
      <c r="D90250"/>
    </row>
    <row r="90251" spans="4:4">
      <c r="D90251"/>
    </row>
    <row r="90252" spans="4:4">
      <c r="D90252"/>
    </row>
    <row r="90253" spans="4:4">
      <c r="D90253"/>
    </row>
    <row r="90254" spans="4:4">
      <c r="D90254"/>
    </row>
    <row r="90255" spans="4:4">
      <c r="D90255"/>
    </row>
    <row r="90256" spans="4:4">
      <c r="D90256"/>
    </row>
    <row r="90257" spans="4:4">
      <c r="D90257"/>
    </row>
    <row r="90258" spans="4:4">
      <c r="D90258"/>
    </row>
    <row r="90259" spans="4:4">
      <c r="D90259"/>
    </row>
    <row r="90260" spans="4:4">
      <c r="D90260"/>
    </row>
    <row r="90261" spans="4:4">
      <c r="D90261"/>
    </row>
    <row r="90262" spans="4:4">
      <c r="D90262"/>
    </row>
    <row r="90263" spans="4:4">
      <c r="D90263"/>
    </row>
    <row r="90264" spans="4:4">
      <c r="D90264"/>
    </row>
    <row r="90265" spans="4:4">
      <c r="D90265"/>
    </row>
    <row r="90266" spans="4:4">
      <c r="D90266"/>
    </row>
    <row r="90267" spans="4:4">
      <c r="D90267"/>
    </row>
    <row r="90268" spans="4:4">
      <c r="D90268"/>
    </row>
    <row r="90269" spans="4:4">
      <c r="D90269"/>
    </row>
    <row r="90270" spans="4:4">
      <c r="D90270"/>
    </row>
    <row r="90271" spans="4:4">
      <c r="D90271"/>
    </row>
    <row r="90272" spans="4:4">
      <c r="D90272"/>
    </row>
    <row r="90273" spans="4:4">
      <c r="D90273"/>
    </row>
    <row r="90274" spans="4:4">
      <c r="D90274"/>
    </row>
    <row r="90275" spans="4:4">
      <c r="D90275"/>
    </row>
    <row r="90276" spans="4:4">
      <c r="D90276"/>
    </row>
    <row r="90277" spans="4:4">
      <c r="D90277"/>
    </row>
    <row r="90278" spans="4:4">
      <c r="D90278"/>
    </row>
    <row r="90279" spans="4:4">
      <c r="D90279"/>
    </row>
    <row r="90280" spans="4:4">
      <c r="D90280"/>
    </row>
    <row r="90281" spans="4:4">
      <c r="D90281"/>
    </row>
    <row r="90282" spans="4:4">
      <c r="D90282"/>
    </row>
    <row r="90283" spans="4:4">
      <c r="D90283"/>
    </row>
    <row r="90284" spans="4:4">
      <c r="D90284"/>
    </row>
    <row r="90285" spans="4:4">
      <c r="D90285"/>
    </row>
    <row r="90286" spans="4:4">
      <c r="D90286"/>
    </row>
    <row r="90287" spans="4:4">
      <c r="D90287"/>
    </row>
    <row r="90288" spans="4:4">
      <c r="D90288"/>
    </row>
    <row r="90289" spans="4:4">
      <c r="D90289"/>
    </row>
    <row r="90290" spans="4:4">
      <c r="D90290"/>
    </row>
    <row r="90291" spans="4:4">
      <c r="D90291"/>
    </row>
    <row r="90292" spans="4:4">
      <c r="D90292"/>
    </row>
    <row r="90293" spans="4:4">
      <c r="D90293"/>
    </row>
    <row r="90294" spans="4:4">
      <c r="D90294"/>
    </row>
    <row r="90295" spans="4:4">
      <c r="D90295"/>
    </row>
    <row r="90296" spans="4:4">
      <c r="D90296"/>
    </row>
    <row r="90297" spans="4:4">
      <c r="D90297"/>
    </row>
    <row r="90298" spans="4:4">
      <c r="D90298"/>
    </row>
    <row r="90299" spans="4:4">
      <c r="D90299"/>
    </row>
    <row r="90300" spans="4:4">
      <c r="D90300"/>
    </row>
    <row r="90301" spans="4:4">
      <c r="D90301"/>
    </row>
    <row r="90302" spans="4:4">
      <c r="D90302"/>
    </row>
    <row r="90303" spans="4:4">
      <c r="D90303"/>
    </row>
    <row r="90304" spans="4:4">
      <c r="D90304"/>
    </row>
    <row r="90305" spans="4:4">
      <c r="D90305"/>
    </row>
    <row r="90306" spans="4:4">
      <c r="D90306"/>
    </row>
    <row r="90307" spans="4:4">
      <c r="D90307"/>
    </row>
    <row r="90308" spans="4:4">
      <c r="D90308"/>
    </row>
    <row r="90309" spans="4:4">
      <c r="D90309"/>
    </row>
    <row r="90310" spans="4:4">
      <c r="D90310"/>
    </row>
    <row r="90311" spans="4:4">
      <c r="D90311"/>
    </row>
    <row r="90312" spans="4:4">
      <c r="D90312"/>
    </row>
    <row r="90313" spans="4:4">
      <c r="D90313"/>
    </row>
    <row r="90314" spans="4:4">
      <c r="D90314"/>
    </row>
    <row r="90315" spans="4:4">
      <c r="D90315"/>
    </row>
    <row r="90316" spans="4:4">
      <c r="D90316"/>
    </row>
    <row r="90317" spans="4:4">
      <c r="D90317"/>
    </row>
    <row r="90318" spans="4:4">
      <c r="D90318"/>
    </row>
    <row r="90319" spans="4:4">
      <c r="D90319"/>
    </row>
    <row r="90320" spans="4:4">
      <c r="D90320"/>
    </row>
    <row r="90321" spans="4:4">
      <c r="D90321"/>
    </row>
    <row r="90322" spans="4:4">
      <c r="D90322"/>
    </row>
    <row r="90323" spans="4:4">
      <c r="D90323"/>
    </row>
    <row r="90324" spans="4:4">
      <c r="D90324"/>
    </row>
    <row r="90325" spans="4:4">
      <c r="D90325"/>
    </row>
    <row r="90326" spans="4:4">
      <c r="D90326"/>
    </row>
    <row r="90327" spans="4:4">
      <c r="D90327"/>
    </row>
    <row r="90328" spans="4:4">
      <c r="D90328"/>
    </row>
    <row r="90329" spans="4:4">
      <c r="D90329"/>
    </row>
    <row r="90330" spans="4:4">
      <c r="D90330"/>
    </row>
    <row r="90331" spans="4:4">
      <c r="D90331"/>
    </row>
    <row r="90332" spans="4:4">
      <c r="D90332"/>
    </row>
    <row r="90333" spans="4:4">
      <c r="D90333"/>
    </row>
    <row r="90334" spans="4:4">
      <c r="D90334"/>
    </row>
    <row r="90335" spans="4:4">
      <c r="D90335"/>
    </row>
    <row r="90336" spans="4:4">
      <c r="D90336"/>
    </row>
    <row r="90337" spans="4:4">
      <c r="D90337"/>
    </row>
    <row r="90338" spans="4:4">
      <c r="D90338"/>
    </row>
    <row r="90339" spans="4:4">
      <c r="D90339"/>
    </row>
    <row r="90340" spans="4:4">
      <c r="D90340"/>
    </row>
    <row r="90341" spans="4:4">
      <c r="D90341"/>
    </row>
    <row r="90342" spans="4:4">
      <c r="D90342"/>
    </row>
    <row r="90343" spans="4:4">
      <c r="D90343"/>
    </row>
    <row r="90344" spans="4:4">
      <c r="D90344"/>
    </row>
    <row r="90345" spans="4:4">
      <c r="D90345"/>
    </row>
    <row r="90346" spans="4:4">
      <c r="D90346"/>
    </row>
    <row r="90347" spans="4:4">
      <c r="D90347"/>
    </row>
    <row r="90348" spans="4:4">
      <c r="D90348"/>
    </row>
    <row r="90349" spans="4:4">
      <c r="D90349"/>
    </row>
    <row r="90350" spans="4:4">
      <c r="D90350"/>
    </row>
    <row r="90351" spans="4:4">
      <c r="D90351"/>
    </row>
    <row r="90352" spans="4:4">
      <c r="D90352"/>
    </row>
    <row r="90353" spans="4:4">
      <c r="D90353"/>
    </row>
    <row r="90354" spans="4:4">
      <c r="D90354"/>
    </row>
    <row r="90355" spans="4:4">
      <c r="D90355"/>
    </row>
    <row r="90356" spans="4:4">
      <c r="D90356"/>
    </row>
    <row r="90357" spans="4:4">
      <c r="D90357"/>
    </row>
    <row r="90358" spans="4:4">
      <c r="D90358"/>
    </row>
    <row r="90359" spans="4:4">
      <c r="D90359"/>
    </row>
    <row r="90360" spans="4:4">
      <c r="D90360"/>
    </row>
    <row r="90361" spans="4:4">
      <c r="D90361"/>
    </row>
    <row r="90362" spans="4:4">
      <c r="D90362"/>
    </row>
    <row r="90363" spans="4:4">
      <c r="D90363"/>
    </row>
    <row r="90364" spans="4:4">
      <c r="D90364"/>
    </row>
    <row r="90365" spans="4:4">
      <c r="D90365"/>
    </row>
    <row r="90366" spans="4:4">
      <c r="D90366"/>
    </row>
    <row r="90367" spans="4:4">
      <c r="D90367"/>
    </row>
    <row r="90368" spans="4:4">
      <c r="D90368"/>
    </row>
    <row r="90369" spans="4:4">
      <c r="D90369"/>
    </row>
    <row r="90370" spans="4:4">
      <c r="D90370"/>
    </row>
    <row r="90371" spans="4:4">
      <c r="D90371"/>
    </row>
    <row r="90372" spans="4:4">
      <c r="D90372"/>
    </row>
    <row r="90373" spans="4:4">
      <c r="D90373"/>
    </row>
    <row r="90374" spans="4:4">
      <c r="D90374"/>
    </row>
    <row r="90375" spans="4:4">
      <c r="D90375"/>
    </row>
    <row r="90376" spans="4:4">
      <c r="D90376"/>
    </row>
    <row r="90377" spans="4:4">
      <c r="D90377"/>
    </row>
    <row r="90378" spans="4:4">
      <c r="D90378"/>
    </row>
    <row r="90379" spans="4:4">
      <c r="D90379"/>
    </row>
    <row r="90380" spans="4:4">
      <c r="D90380"/>
    </row>
    <row r="90381" spans="4:4">
      <c r="D90381"/>
    </row>
    <row r="90382" spans="4:4">
      <c r="D90382"/>
    </row>
    <row r="90383" spans="4:4">
      <c r="D90383"/>
    </row>
    <row r="90384" spans="4:4">
      <c r="D90384"/>
    </row>
    <row r="90385" spans="4:4">
      <c r="D90385"/>
    </row>
    <row r="90386" spans="4:4">
      <c r="D90386"/>
    </row>
    <row r="90387" spans="4:4">
      <c r="D90387"/>
    </row>
    <row r="90388" spans="4:4">
      <c r="D90388"/>
    </row>
    <row r="90389" spans="4:4">
      <c r="D90389"/>
    </row>
    <row r="90390" spans="4:4">
      <c r="D90390"/>
    </row>
    <row r="90391" spans="4:4">
      <c r="D90391"/>
    </row>
    <row r="90392" spans="4:4">
      <c r="D90392"/>
    </row>
    <row r="90393" spans="4:4">
      <c r="D90393"/>
    </row>
    <row r="90394" spans="4:4">
      <c r="D90394"/>
    </row>
    <row r="90395" spans="4:4">
      <c r="D90395"/>
    </row>
    <row r="90396" spans="4:4">
      <c r="D90396"/>
    </row>
    <row r="90397" spans="4:4">
      <c r="D90397"/>
    </row>
    <row r="90398" spans="4:4">
      <c r="D90398"/>
    </row>
    <row r="90399" spans="4:4">
      <c r="D90399"/>
    </row>
    <row r="90400" spans="4:4">
      <c r="D90400"/>
    </row>
    <row r="90401" spans="4:4">
      <c r="D90401"/>
    </row>
    <row r="90402" spans="4:4">
      <c r="D90402"/>
    </row>
    <row r="90403" spans="4:4">
      <c r="D90403"/>
    </row>
    <row r="90404" spans="4:4">
      <c r="D90404"/>
    </row>
    <row r="90405" spans="4:4">
      <c r="D90405"/>
    </row>
    <row r="90406" spans="4:4">
      <c r="D90406"/>
    </row>
    <row r="90407" spans="4:4">
      <c r="D90407"/>
    </row>
    <row r="90408" spans="4:4">
      <c r="D90408"/>
    </row>
    <row r="90409" spans="4:4">
      <c r="D90409"/>
    </row>
    <row r="90410" spans="4:4">
      <c r="D90410"/>
    </row>
    <row r="90411" spans="4:4">
      <c r="D90411"/>
    </row>
    <row r="90412" spans="4:4">
      <c r="D90412"/>
    </row>
    <row r="90413" spans="4:4">
      <c r="D90413"/>
    </row>
    <row r="90414" spans="4:4">
      <c r="D90414"/>
    </row>
    <row r="90415" spans="4:4">
      <c r="D90415"/>
    </row>
    <row r="90416" spans="4:4">
      <c r="D90416"/>
    </row>
    <row r="90417" spans="4:4">
      <c r="D90417"/>
    </row>
    <row r="90418" spans="4:4">
      <c r="D90418"/>
    </row>
    <row r="90419" spans="4:4">
      <c r="D90419"/>
    </row>
    <row r="90420" spans="4:4">
      <c r="D90420"/>
    </row>
    <row r="90421" spans="4:4">
      <c r="D90421"/>
    </row>
    <row r="90422" spans="4:4">
      <c r="D90422"/>
    </row>
    <row r="90423" spans="4:4">
      <c r="D90423"/>
    </row>
    <row r="90424" spans="4:4">
      <c r="D90424"/>
    </row>
    <row r="90425" spans="4:4">
      <c r="D90425"/>
    </row>
    <row r="90426" spans="4:4">
      <c r="D90426"/>
    </row>
    <row r="90427" spans="4:4">
      <c r="D90427"/>
    </row>
    <row r="90428" spans="4:4">
      <c r="D90428"/>
    </row>
    <row r="90429" spans="4:4">
      <c r="D90429"/>
    </row>
    <row r="90430" spans="4:4">
      <c r="D90430"/>
    </row>
    <row r="90431" spans="4:4">
      <c r="D90431"/>
    </row>
    <row r="90432" spans="4:4">
      <c r="D90432"/>
    </row>
    <row r="90433" spans="4:4">
      <c r="D90433"/>
    </row>
    <row r="90434" spans="4:4">
      <c r="D90434"/>
    </row>
    <row r="90435" spans="4:4">
      <c r="D90435"/>
    </row>
    <row r="90436" spans="4:4">
      <c r="D90436"/>
    </row>
    <row r="90437" spans="4:4">
      <c r="D90437"/>
    </row>
    <row r="90438" spans="4:4">
      <c r="D90438"/>
    </row>
    <row r="90439" spans="4:4">
      <c r="D90439"/>
    </row>
    <row r="90440" spans="4:4">
      <c r="D90440"/>
    </row>
    <row r="90441" spans="4:4">
      <c r="D90441"/>
    </row>
    <row r="90442" spans="4:4">
      <c r="D90442"/>
    </row>
    <row r="90443" spans="4:4">
      <c r="D90443"/>
    </row>
    <row r="90444" spans="4:4">
      <c r="D90444"/>
    </row>
    <row r="90445" spans="4:4">
      <c r="D90445"/>
    </row>
    <row r="90446" spans="4:4">
      <c r="D90446"/>
    </row>
    <row r="90447" spans="4:4">
      <c r="D90447"/>
    </row>
    <row r="90448" spans="4:4">
      <c r="D90448"/>
    </row>
    <row r="90449" spans="4:4">
      <c r="D90449"/>
    </row>
    <row r="90450" spans="4:4">
      <c r="D90450"/>
    </row>
    <row r="90451" spans="4:4">
      <c r="D90451"/>
    </row>
    <row r="90452" spans="4:4">
      <c r="D90452"/>
    </row>
    <row r="90453" spans="4:4">
      <c r="D90453"/>
    </row>
    <row r="90454" spans="4:4">
      <c r="D90454"/>
    </row>
    <row r="90455" spans="4:4">
      <c r="D90455"/>
    </row>
    <row r="90456" spans="4:4">
      <c r="D90456"/>
    </row>
    <row r="90457" spans="4:4">
      <c r="D90457"/>
    </row>
    <row r="90458" spans="4:4">
      <c r="D90458"/>
    </row>
    <row r="90459" spans="4:4">
      <c r="D90459"/>
    </row>
    <row r="90460" spans="4:4">
      <c r="D90460"/>
    </row>
    <row r="90461" spans="4:4">
      <c r="D90461"/>
    </row>
    <row r="90462" spans="4:4">
      <c r="D90462"/>
    </row>
    <row r="90463" spans="4:4">
      <c r="D90463"/>
    </row>
    <row r="90464" spans="4:4">
      <c r="D90464"/>
    </row>
    <row r="90465" spans="4:4">
      <c r="D90465"/>
    </row>
    <row r="90466" spans="4:4">
      <c r="D90466"/>
    </row>
    <row r="90467" spans="4:4">
      <c r="D90467"/>
    </row>
    <row r="90468" spans="4:4">
      <c r="D90468"/>
    </row>
    <row r="90469" spans="4:4">
      <c r="D90469"/>
    </row>
    <row r="90470" spans="4:4">
      <c r="D90470"/>
    </row>
    <row r="90471" spans="4:4">
      <c r="D90471"/>
    </row>
    <row r="90472" spans="4:4">
      <c r="D90472"/>
    </row>
    <row r="90473" spans="4:4">
      <c r="D90473"/>
    </row>
    <row r="90474" spans="4:4">
      <c r="D90474"/>
    </row>
    <row r="90475" spans="4:4">
      <c r="D90475"/>
    </row>
    <row r="90476" spans="4:4">
      <c r="D90476"/>
    </row>
    <row r="90477" spans="4:4">
      <c r="D90477"/>
    </row>
    <row r="90478" spans="4:4">
      <c r="D90478"/>
    </row>
    <row r="90479" spans="4:4">
      <c r="D90479"/>
    </row>
    <row r="90480" spans="4:4">
      <c r="D90480"/>
    </row>
    <row r="90481" spans="4:4">
      <c r="D90481"/>
    </row>
    <row r="90482" spans="4:4">
      <c r="D90482"/>
    </row>
    <row r="90483" spans="4:4">
      <c r="D90483"/>
    </row>
    <row r="90484" spans="4:4">
      <c r="D90484"/>
    </row>
    <row r="90485" spans="4:4">
      <c r="D90485"/>
    </row>
    <row r="90486" spans="4:4">
      <c r="D90486"/>
    </row>
    <row r="90487" spans="4:4">
      <c r="D90487"/>
    </row>
    <row r="90488" spans="4:4">
      <c r="D90488"/>
    </row>
    <row r="90489" spans="4:4">
      <c r="D90489"/>
    </row>
    <row r="90490" spans="4:4">
      <c r="D90490"/>
    </row>
    <row r="90491" spans="4:4">
      <c r="D90491"/>
    </row>
    <row r="90492" spans="4:4">
      <c r="D90492"/>
    </row>
    <row r="90493" spans="4:4">
      <c r="D90493"/>
    </row>
    <row r="90494" spans="4:4">
      <c r="D90494"/>
    </row>
    <row r="90495" spans="4:4">
      <c r="D90495"/>
    </row>
    <row r="90496" spans="4:4">
      <c r="D90496"/>
    </row>
    <row r="90497" spans="4:4">
      <c r="D90497"/>
    </row>
    <row r="90498" spans="4:4">
      <c r="D90498"/>
    </row>
    <row r="90499" spans="4:4">
      <c r="D90499"/>
    </row>
    <row r="90500" spans="4:4">
      <c r="D90500"/>
    </row>
    <row r="90501" spans="4:4">
      <c r="D90501"/>
    </row>
    <row r="90502" spans="4:4">
      <c r="D90502"/>
    </row>
    <row r="90503" spans="4:4">
      <c r="D90503"/>
    </row>
    <row r="90504" spans="4:4">
      <c r="D90504"/>
    </row>
    <row r="90505" spans="4:4">
      <c r="D90505"/>
    </row>
    <row r="90506" spans="4:4">
      <c r="D90506"/>
    </row>
    <row r="90507" spans="4:4">
      <c r="D90507"/>
    </row>
    <row r="90508" spans="4:4">
      <c r="D90508"/>
    </row>
    <row r="90509" spans="4:4">
      <c r="D90509"/>
    </row>
    <row r="90510" spans="4:4">
      <c r="D90510"/>
    </row>
    <row r="90511" spans="4:4">
      <c r="D90511"/>
    </row>
    <row r="90512" spans="4:4">
      <c r="D90512"/>
    </row>
    <row r="90513" spans="4:4">
      <c r="D90513"/>
    </row>
    <row r="90514" spans="4:4">
      <c r="D90514"/>
    </row>
    <row r="90515" spans="4:4">
      <c r="D90515"/>
    </row>
    <row r="90516" spans="4:4">
      <c r="D90516"/>
    </row>
    <row r="90517" spans="4:4">
      <c r="D90517"/>
    </row>
    <row r="90518" spans="4:4">
      <c r="D90518"/>
    </row>
    <row r="90519" spans="4:4">
      <c r="D90519"/>
    </row>
    <row r="90520" spans="4:4">
      <c r="D90520"/>
    </row>
    <row r="90521" spans="4:4">
      <c r="D90521"/>
    </row>
    <row r="90522" spans="4:4">
      <c r="D90522"/>
    </row>
    <row r="90523" spans="4:4">
      <c r="D90523"/>
    </row>
    <row r="90524" spans="4:4">
      <c r="D90524"/>
    </row>
    <row r="90525" spans="4:4">
      <c r="D90525"/>
    </row>
    <row r="90526" spans="4:4">
      <c r="D90526"/>
    </row>
    <row r="90527" spans="4:4">
      <c r="D90527"/>
    </row>
    <row r="90528" spans="4:4">
      <c r="D90528"/>
    </row>
    <row r="90529" spans="4:4">
      <c r="D90529"/>
    </row>
    <row r="90530" spans="4:4">
      <c r="D90530"/>
    </row>
    <row r="90531" spans="4:4">
      <c r="D90531"/>
    </row>
    <row r="90532" spans="4:4">
      <c r="D90532"/>
    </row>
    <row r="90533" spans="4:4">
      <c r="D90533"/>
    </row>
    <row r="90534" spans="4:4">
      <c r="D90534"/>
    </row>
    <row r="90535" spans="4:4">
      <c r="D90535"/>
    </row>
    <row r="90536" spans="4:4">
      <c r="D90536"/>
    </row>
    <row r="90537" spans="4:4">
      <c r="D90537"/>
    </row>
    <row r="90538" spans="4:4">
      <c r="D90538"/>
    </row>
    <row r="90539" spans="4:4">
      <c r="D90539"/>
    </row>
    <row r="90540" spans="4:4">
      <c r="D90540"/>
    </row>
    <row r="90541" spans="4:4">
      <c r="D90541"/>
    </row>
    <row r="90542" spans="4:4">
      <c r="D90542"/>
    </row>
    <row r="90543" spans="4:4">
      <c r="D90543"/>
    </row>
    <row r="90544" spans="4:4">
      <c r="D90544"/>
    </row>
    <row r="90545" spans="4:4">
      <c r="D90545"/>
    </row>
    <row r="90546" spans="4:4">
      <c r="D90546"/>
    </row>
    <row r="90547" spans="4:4">
      <c r="D90547"/>
    </row>
    <row r="90548" spans="4:4">
      <c r="D90548"/>
    </row>
    <row r="90549" spans="4:4">
      <c r="D90549"/>
    </row>
    <row r="90550" spans="4:4">
      <c r="D90550"/>
    </row>
    <row r="90551" spans="4:4">
      <c r="D90551"/>
    </row>
    <row r="90552" spans="4:4">
      <c r="D90552"/>
    </row>
    <row r="90553" spans="4:4">
      <c r="D90553"/>
    </row>
    <row r="90554" spans="4:4">
      <c r="D90554"/>
    </row>
    <row r="90555" spans="4:4">
      <c r="D90555"/>
    </row>
    <row r="90556" spans="4:4">
      <c r="D90556"/>
    </row>
    <row r="90557" spans="4:4">
      <c r="D90557"/>
    </row>
    <row r="90558" spans="4:4">
      <c r="D90558"/>
    </row>
    <row r="90559" spans="4:4">
      <c r="D90559"/>
    </row>
    <row r="90560" spans="4:4">
      <c r="D90560"/>
    </row>
    <row r="90561" spans="4:4">
      <c r="D90561"/>
    </row>
    <row r="90562" spans="4:4">
      <c r="D90562"/>
    </row>
    <row r="90563" spans="4:4">
      <c r="D90563"/>
    </row>
    <row r="90564" spans="4:4">
      <c r="D90564"/>
    </row>
    <row r="90565" spans="4:4">
      <c r="D90565"/>
    </row>
    <row r="90566" spans="4:4">
      <c r="D90566"/>
    </row>
    <row r="90567" spans="4:4">
      <c r="D90567"/>
    </row>
    <row r="90568" spans="4:4">
      <c r="D90568"/>
    </row>
    <row r="90569" spans="4:4">
      <c r="D90569"/>
    </row>
    <row r="90570" spans="4:4">
      <c r="D90570"/>
    </row>
    <row r="90571" spans="4:4">
      <c r="D90571"/>
    </row>
    <row r="90572" spans="4:4">
      <c r="D90572"/>
    </row>
    <row r="90573" spans="4:4">
      <c r="D90573"/>
    </row>
    <row r="90574" spans="4:4">
      <c r="D90574"/>
    </row>
    <row r="90575" spans="4:4">
      <c r="D90575"/>
    </row>
    <row r="90576" spans="4:4">
      <c r="D90576"/>
    </row>
    <row r="90577" spans="4:4">
      <c r="D90577"/>
    </row>
    <row r="90578" spans="4:4">
      <c r="D90578"/>
    </row>
    <row r="90579" spans="4:4">
      <c r="D90579"/>
    </row>
    <row r="90580" spans="4:4">
      <c r="D90580"/>
    </row>
    <row r="90581" spans="4:4">
      <c r="D90581"/>
    </row>
    <row r="90582" spans="4:4">
      <c r="D90582"/>
    </row>
    <row r="90583" spans="4:4">
      <c r="D90583"/>
    </row>
    <row r="90584" spans="4:4">
      <c r="D90584"/>
    </row>
    <row r="90585" spans="4:4">
      <c r="D90585"/>
    </row>
    <row r="90586" spans="4:4">
      <c r="D90586"/>
    </row>
    <row r="90587" spans="4:4">
      <c r="D90587"/>
    </row>
    <row r="90588" spans="4:4">
      <c r="D90588"/>
    </row>
    <row r="90589" spans="4:4">
      <c r="D90589"/>
    </row>
    <row r="90590" spans="4:4">
      <c r="D90590"/>
    </row>
    <row r="90591" spans="4:4">
      <c r="D90591"/>
    </row>
    <row r="90592" spans="4:4">
      <c r="D90592"/>
    </row>
    <row r="90593" spans="4:4">
      <c r="D90593"/>
    </row>
    <row r="90594" spans="4:4">
      <c r="D90594"/>
    </row>
    <row r="90595" spans="4:4">
      <c r="D90595"/>
    </row>
    <row r="90596" spans="4:4">
      <c r="D90596"/>
    </row>
    <row r="90597" spans="4:4">
      <c r="D90597"/>
    </row>
    <row r="90598" spans="4:4">
      <c r="D90598"/>
    </row>
    <row r="90599" spans="4:4">
      <c r="D90599"/>
    </row>
    <row r="90600" spans="4:4">
      <c r="D90600"/>
    </row>
    <row r="90601" spans="4:4">
      <c r="D90601"/>
    </row>
    <row r="90602" spans="4:4">
      <c r="D90602"/>
    </row>
    <row r="90603" spans="4:4">
      <c r="D90603"/>
    </row>
    <row r="90604" spans="4:4">
      <c r="D90604"/>
    </row>
    <row r="90605" spans="4:4">
      <c r="D90605"/>
    </row>
    <row r="90606" spans="4:4">
      <c r="D90606"/>
    </row>
    <row r="90607" spans="4:4">
      <c r="D90607"/>
    </row>
    <row r="90608" spans="4:4">
      <c r="D90608"/>
    </row>
    <row r="90609" spans="4:4">
      <c r="D90609"/>
    </row>
    <row r="90610" spans="4:4">
      <c r="D90610"/>
    </row>
    <row r="90611" spans="4:4">
      <c r="D90611"/>
    </row>
    <row r="90612" spans="4:4">
      <c r="D90612"/>
    </row>
    <row r="90613" spans="4:4">
      <c r="D90613"/>
    </row>
    <row r="90614" spans="4:4">
      <c r="D90614"/>
    </row>
    <row r="90615" spans="4:4">
      <c r="D90615"/>
    </row>
    <row r="90616" spans="4:4">
      <c r="D90616"/>
    </row>
    <row r="90617" spans="4:4">
      <c r="D90617"/>
    </row>
    <row r="90618" spans="4:4">
      <c r="D90618"/>
    </row>
    <row r="90619" spans="4:4">
      <c r="D90619"/>
    </row>
    <row r="90620" spans="4:4">
      <c r="D90620"/>
    </row>
    <row r="90621" spans="4:4">
      <c r="D90621"/>
    </row>
    <row r="90622" spans="4:4">
      <c r="D90622"/>
    </row>
    <row r="90623" spans="4:4">
      <c r="D90623"/>
    </row>
    <row r="90624" spans="4:4">
      <c r="D90624"/>
    </row>
    <row r="90625" spans="4:4">
      <c r="D90625"/>
    </row>
    <row r="90626" spans="4:4">
      <c r="D90626"/>
    </row>
    <row r="90627" spans="4:4">
      <c r="D90627"/>
    </row>
    <row r="90628" spans="4:4">
      <c r="D90628"/>
    </row>
    <row r="90629" spans="4:4">
      <c r="D90629"/>
    </row>
    <row r="90630" spans="4:4">
      <c r="D90630"/>
    </row>
    <row r="90631" spans="4:4">
      <c r="D90631"/>
    </row>
    <row r="90632" spans="4:4">
      <c r="D90632"/>
    </row>
    <row r="90633" spans="4:4">
      <c r="D90633"/>
    </row>
    <row r="90634" spans="4:4">
      <c r="D90634"/>
    </row>
    <row r="90635" spans="4:4">
      <c r="D90635"/>
    </row>
    <row r="90636" spans="4:4">
      <c r="D90636"/>
    </row>
    <row r="90637" spans="4:4">
      <c r="D90637"/>
    </row>
    <row r="90638" spans="4:4">
      <c r="D90638"/>
    </row>
    <row r="90639" spans="4:4">
      <c r="D90639"/>
    </row>
    <row r="90640" spans="4:4">
      <c r="D90640"/>
    </row>
    <row r="90641" spans="4:4">
      <c r="D90641"/>
    </row>
    <row r="90642" spans="4:4">
      <c r="D90642"/>
    </row>
    <row r="90643" spans="4:4">
      <c r="D90643"/>
    </row>
    <row r="90644" spans="4:4">
      <c r="D90644"/>
    </row>
    <row r="90645" spans="4:4">
      <c r="D90645"/>
    </row>
    <row r="90646" spans="4:4">
      <c r="D90646"/>
    </row>
    <row r="90647" spans="4:4">
      <c r="D90647"/>
    </row>
    <row r="90648" spans="4:4">
      <c r="D90648"/>
    </row>
    <row r="90649" spans="4:4">
      <c r="D90649"/>
    </row>
    <row r="90650" spans="4:4">
      <c r="D90650"/>
    </row>
    <row r="90651" spans="4:4">
      <c r="D90651"/>
    </row>
    <row r="90652" spans="4:4">
      <c r="D90652"/>
    </row>
    <row r="90653" spans="4:4">
      <c r="D90653"/>
    </row>
    <row r="90654" spans="4:4">
      <c r="D90654"/>
    </row>
    <row r="90655" spans="4:4">
      <c r="D90655"/>
    </row>
    <row r="90656" spans="4:4">
      <c r="D90656"/>
    </row>
    <row r="90657" spans="4:4">
      <c r="D90657"/>
    </row>
    <row r="90658" spans="4:4">
      <c r="D90658"/>
    </row>
    <row r="90659" spans="4:4">
      <c r="D90659"/>
    </row>
    <row r="90660" spans="4:4">
      <c r="D90660"/>
    </row>
    <row r="90661" spans="4:4">
      <c r="D90661"/>
    </row>
    <row r="90662" spans="4:4">
      <c r="D90662"/>
    </row>
    <row r="90663" spans="4:4">
      <c r="D90663"/>
    </row>
    <row r="90664" spans="4:4">
      <c r="D90664"/>
    </row>
    <row r="90665" spans="4:4">
      <c r="D90665"/>
    </row>
    <row r="90666" spans="4:4">
      <c r="D90666"/>
    </row>
    <row r="90667" spans="4:4">
      <c r="D90667"/>
    </row>
    <row r="90668" spans="4:4">
      <c r="D90668"/>
    </row>
    <row r="90669" spans="4:4">
      <c r="D90669"/>
    </row>
    <row r="90670" spans="4:4">
      <c r="D90670"/>
    </row>
    <row r="90671" spans="4:4">
      <c r="D90671"/>
    </row>
    <row r="90672" spans="4:4">
      <c r="D90672"/>
    </row>
    <row r="90673" spans="4:4">
      <c r="D90673"/>
    </row>
    <row r="90674" spans="4:4">
      <c r="D90674"/>
    </row>
    <row r="90675" spans="4:4">
      <c r="D90675"/>
    </row>
    <row r="90676" spans="4:4">
      <c r="D90676"/>
    </row>
    <row r="90677" spans="4:4">
      <c r="D90677"/>
    </row>
    <row r="90678" spans="4:4">
      <c r="D90678"/>
    </row>
    <row r="90679" spans="4:4">
      <c r="D90679"/>
    </row>
    <row r="90680" spans="4:4">
      <c r="D90680"/>
    </row>
    <row r="90681" spans="4:4">
      <c r="D90681"/>
    </row>
    <row r="90682" spans="4:4">
      <c r="D90682"/>
    </row>
    <row r="90683" spans="4:4">
      <c r="D90683"/>
    </row>
    <row r="90684" spans="4:4">
      <c r="D90684"/>
    </row>
    <row r="90685" spans="4:4">
      <c r="D90685"/>
    </row>
    <row r="90686" spans="4:4">
      <c r="D90686"/>
    </row>
    <row r="90687" spans="4:4">
      <c r="D90687"/>
    </row>
    <row r="90688" spans="4:4">
      <c r="D90688"/>
    </row>
    <row r="90689" spans="4:4">
      <c r="D90689"/>
    </row>
    <row r="90690" spans="4:4">
      <c r="D90690"/>
    </row>
    <row r="90691" spans="4:4">
      <c r="D90691"/>
    </row>
    <row r="90692" spans="4:4">
      <c r="D90692"/>
    </row>
    <row r="90693" spans="4:4">
      <c r="D90693"/>
    </row>
    <row r="90694" spans="4:4">
      <c r="D90694"/>
    </row>
    <row r="90695" spans="4:4">
      <c r="D90695"/>
    </row>
    <row r="90696" spans="4:4">
      <c r="D90696"/>
    </row>
    <row r="90697" spans="4:4">
      <c r="D90697"/>
    </row>
    <row r="90698" spans="4:4">
      <c r="D90698"/>
    </row>
    <row r="90699" spans="4:4">
      <c r="D90699"/>
    </row>
    <row r="90700" spans="4:4">
      <c r="D90700"/>
    </row>
    <row r="90701" spans="4:4">
      <c r="D90701"/>
    </row>
    <row r="90702" spans="4:4">
      <c r="D90702"/>
    </row>
    <row r="90703" spans="4:4">
      <c r="D90703"/>
    </row>
    <row r="90704" spans="4:4">
      <c r="D90704"/>
    </row>
    <row r="90705" spans="4:4">
      <c r="D90705"/>
    </row>
    <row r="90706" spans="4:4">
      <c r="D90706"/>
    </row>
    <row r="90707" spans="4:4">
      <c r="D90707"/>
    </row>
    <row r="90708" spans="4:4">
      <c r="D90708"/>
    </row>
    <row r="90709" spans="4:4">
      <c r="D90709"/>
    </row>
    <row r="90710" spans="4:4">
      <c r="D90710"/>
    </row>
    <row r="90711" spans="4:4">
      <c r="D90711"/>
    </row>
    <row r="90712" spans="4:4">
      <c r="D90712"/>
    </row>
    <row r="90713" spans="4:4">
      <c r="D90713"/>
    </row>
    <row r="90714" spans="4:4">
      <c r="D90714"/>
    </row>
    <row r="90715" spans="4:4">
      <c r="D90715"/>
    </row>
    <row r="90716" spans="4:4">
      <c r="D90716"/>
    </row>
    <row r="90717" spans="4:4">
      <c r="D90717"/>
    </row>
    <row r="90718" spans="4:4">
      <c r="D90718"/>
    </row>
    <row r="90719" spans="4:4">
      <c r="D90719"/>
    </row>
    <row r="90720" spans="4:4">
      <c r="D90720"/>
    </row>
    <row r="90721" spans="4:4">
      <c r="D90721"/>
    </row>
    <row r="90722" spans="4:4">
      <c r="D90722"/>
    </row>
    <row r="90723" spans="4:4">
      <c r="D90723"/>
    </row>
    <row r="90724" spans="4:4">
      <c r="D90724"/>
    </row>
    <row r="90725" spans="4:4">
      <c r="D90725"/>
    </row>
    <row r="90726" spans="4:4">
      <c r="D90726"/>
    </row>
    <row r="90727" spans="4:4">
      <c r="D90727"/>
    </row>
    <row r="90728" spans="4:4">
      <c r="D90728"/>
    </row>
    <row r="90729" spans="4:4">
      <c r="D90729"/>
    </row>
    <row r="90730" spans="4:4">
      <c r="D90730"/>
    </row>
    <row r="90731" spans="4:4">
      <c r="D90731"/>
    </row>
    <row r="90732" spans="4:4">
      <c r="D90732"/>
    </row>
    <row r="90733" spans="4:4">
      <c r="D90733"/>
    </row>
    <row r="90734" spans="4:4">
      <c r="D90734"/>
    </row>
    <row r="90735" spans="4:4">
      <c r="D90735"/>
    </row>
    <row r="90736" spans="4:4">
      <c r="D90736"/>
    </row>
    <row r="90737" spans="4:4">
      <c r="D90737"/>
    </row>
    <row r="90738" spans="4:4">
      <c r="D90738"/>
    </row>
    <row r="90739" spans="4:4">
      <c r="D90739"/>
    </row>
    <row r="90740" spans="4:4">
      <c r="D90740"/>
    </row>
    <row r="90741" spans="4:4">
      <c r="D90741"/>
    </row>
    <row r="90742" spans="4:4">
      <c r="D90742"/>
    </row>
    <row r="90743" spans="4:4">
      <c r="D90743"/>
    </row>
    <row r="90744" spans="4:4">
      <c r="D90744"/>
    </row>
    <row r="90745" spans="4:4">
      <c r="D90745"/>
    </row>
    <row r="90746" spans="4:4">
      <c r="D90746"/>
    </row>
    <row r="90747" spans="4:4">
      <c r="D90747"/>
    </row>
    <row r="90748" spans="4:4">
      <c r="D90748"/>
    </row>
    <row r="90749" spans="4:4">
      <c r="D90749"/>
    </row>
    <row r="90750" spans="4:4">
      <c r="D90750"/>
    </row>
    <row r="90751" spans="4:4">
      <c r="D90751"/>
    </row>
    <row r="90752" spans="4:4">
      <c r="D90752"/>
    </row>
    <row r="90753" spans="4:4">
      <c r="D90753"/>
    </row>
    <row r="90754" spans="4:4">
      <c r="D90754"/>
    </row>
    <row r="90755" spans="4:4">
      <c r="D90755"/>
    </row>
    <row r="90756" spans="4:4">
      <c r="D90756"/>
    </row>
    <row r="90757" spans="4:4">
      <c r="D90757"/>
    </row>
    <row r="90758" spans="4:4">
      <c r="D90758"/>
    </row>
    <row r="90759" spans="4:4">
      <c r="D90759"/>
    </row>
    <row r="90760" spans="4:4">
      <c r="D90760"/>
    </row>
    <row r="90761" spans="4:4">
      <c r="D90761"/>
    </row>
    <row r="90762" spans="4:4">
      <c r="D90762"/>
    </row>
    <row r="90763" spans="4:4">
      <c r="D90763"/>
    </row>
    <row r="90764" spans="4:4">
      <c r="D90764"/>
    </row>
    <row r="90765" spans="4:4">
      <c r="D90765"/>
    </row>
    <row r="90766" spans="4:4">
      <c r="D90766"/>
    </row>
    <row r="90767" spans="4:4">
      <c r="D90767"/>
    </row>
    <row r="90768" spans="4:4">
      <c r="D90768"/>
    </row>
    <row r="90769" spans="4:4">
      <c r="D90769"/>
    </row>
    <row r="90770" spans="4:4">
      <c r="D90770"/>
    </row>
    <row r="90771" spans="4:4">
      <c r="D90771"/>
    </row>
    <row r="90772" spans="4:4">
      <c r="D90772"/>
    </row>
    <row r="90773" spans="4:4">
      <c r="D90773"/>
    </row>
    <row r="90774" spans="4:4">
      <c r="D90774"/>
    </row>
    <row r="90775" spans="4:4">
      <c r="D90775"/>
    </row>
    <row r="90776" spans="4:4">
      <c r="D90776"/>
    </row>
    <row r="90777" spans="4:4">
      <c r="D90777"/>
    </row>
    <row r="90778" spans="4:4">
      <c r="D90778"/>
    </row>
    <row r="90779" spans="4:4">
      <c r="D90779"/>
    </row>
    <row r="90780" spans="4:4">
      <c r="D90780"/>
    </row>
    <row r="90781" spans="4:4">
      <c r="D90781"/>
    </row>
    <row r="90782" spans="4:4">
      <c r="D90782"/>
    </row>
    <row r="90783" spans="4:4">
      <c r="D90783"/>
    </row>
    <row r="90784" spans="4:4">
      <c r="D90784"/>
    </row>
    <row r="90785" spans="4:4">
      <c r="D90785"/>
    </row>
    <row r="90786" spans="4:4">
      <c r="D90786"/>
    </row>
    <row r="90787" spans="4:4">
      <c r="D90787"/>
    </row>
    <row r="90788" spans="4:4">
      <c r="D90788"/>
    </row>
    <row r="90789" spans="4:4">
      <c r="D90789"/>
    </row>
    <row r="90790" spans="4:4">
      <c r="D90790"/>
    </row>
    <row r="90791" spans="4:4">
      <c r="D90791"/>
    </row>
    <row r="90792" spans="4:4">
      <c r="D90792"/>
    </row>
    <row r="90793" spans="4:4">
      <c r="D90793"/>
    </row>
    <row r="90794" spans="4:4">
      <c r="D90794"/>
    </row>
    <row r="90795" spans="4:4">
      <c r="D90795"/>
    </row>
    <row r="90796" spans="4:4">
      <c r="D90796"/>
    </row>
    <row r="90797" spans="4:4">
      <c r="D90797"/>
    </row>
    <row r="90798" spans="4:4">
      <c r="D90798"/>
    </row>
    <row r="90799" spans="4:4">
      <c r="D90799"/>
    </row>
    <row r="90800" spans="4:4">
      <c r="D90800"/>
    </row>
    <row r="90801" spans="4:4">
      <c r="D90801"/>
    </row>
    <row r="90802" spans="4:4">
      <c r="D90802"/>
    </row>
    <row r="90803" spans="4:4">
      <c r="D90803"/>
    </row>
    <row r="90804" spans="4:4">
      <c r="D90804"/>
    </row>
    <row r="90805" spans="4:4">
      <c r="D90805"/>
    </row>
    <row r="90806" spans="4:4">
      <c r="D90806"/>
    </row>
    <row r="90807" spans="4:4">
      <c r="D90807"/>
    </row>
    <row r="90808" spans="4:4">
      <c r="D90808"/>
    </row>
    <row r="90809" spans="4:4">
      <c r="D90809"/>
    </row>
    <row r="90810" spans="4:4">
      <c r="D90810"/>
    </row>
    <row r="90811" spans="4:4">
      <c r="D90811"/>
    </row>
    <row r="90812" spans="4:4">
      <c r="D90812"/>
    </row>
    <row r="90813" spans="4:4">
      <c r="D90813"/>
    </row>
    <row r="90814" spans="4:4">
      <c r="D90814"/>
    </row>
    <row r="90815" spans="4:4">
      <c r="D90815"/>
    </row>
    <row r="90816" spans="4:4">
      <c r="D90816"/>
    </row>
    <row r="90817" spans="4:4">
      <c r="D90817"/>
    </row>
    <row r="90818" spans="4:4">
      <c r="D90818"/>
    </row>
    <row r="90819" spans="4:4">
      <c r="D90819"/>
    </row>
    <row r="90820" spans="4:4">
      <c r="D90820"/>
    </row>
    <row r="90821" spans="4:4">
      <c r="D90821"/>
    </row>
    <row r="90822" spans="4:4">
      <c r="D90822"/>
    </row>
    <row r="90823" spans="4:4">
      <c r="D90823"/>
    </row>
    <row r="90824" spans="4:4">
      <c r="D90824"/>
    </row>
    <row r="90825" spans="4:4">
      <c r="D90825"/>
    </row>
    <row r="90826" spans="4:4">
      <c r="D90826"/>
    </row>
    <row r="90827" spans="4:4">
      <c r="D90827"/>
    </row>
    <row r="90828" spans="4:4">
      <c r="D90828"/>
    </row>
    <row r="90829" spans="4:4">
      <c r="D90829"/>
    </row>
    <row r="90830" spans="4:4">
      <c r="D90830"/>
    </row>
    <row r="90831" spans="4:4">
      <c r="D90831"/>
    </row>
    <row r="90832" spans="4:4">
      <c r="D90832"/>
    </row>
    <row r="90833" spans="4:4">
      <c r="D90833"/>
    </row>
    <row r="90834" spans="4:4">
      <c r="D90834"/>
    </row>
    <row r="90835" spans="4:4">
      <c r="D90835"/>
    </row>
    <row r="90836" spans="4:4">
      <c r="D90836"/>
    </row>
    <row r="90837" spans="4:4">
      <c r="D90837"/>
    </row>
    <row r="90838" spans="4:4">
      <c r="D90838"/>
    </row>
    <row r="90839" spans="4:4">
      <c r="D90839"/>
    </row>
    <row r="90840" spans="4:4">
      <c r="D90840"/>
    </row>
    <row r="90841" spans="4:4">
      <c r="D90841"/>
    </row>
    <row r="90842" spans="4:4">
      <c r="D90842"/>
    </row>
    <row r="90843" spans="4:4">
      <c r="D90843"/>
    </row>
    <row r="90844" spans="4:4">
      <c r="D90844"/>
    </row>
    <row r="90845" spans="4:4">
      <c r="D90845"/>
    </row>
    <row r="90846" spans="4:4">
      <c r="D90846"/>
    </row>
    <row r="90847" spans="4:4">
      <c r="D90847"/>
    </row>
    <row r="90848" spans="4:4">
      <c r="D90848"/>
    </row>
    <row r="90849" spans="4:4">
      <c r="D90849"/>
    </row>
    <row r="90850" spans="4:4">
      <c r="D90850"/>
    </row>
    <row r="90851" spans="4:4">
      <c r="D90851"/>
    </row>
    <row r="90852" spans="4:4">
      <c r="D90852"/>
    </row>
    <row r="90853" spans="4:4">
      <c r="D90853"/>
    </row>
    <row r="90854" spans="4:4">
      <c r="D90854"/>
    </row>
    <row r="90855" spans="4:4">
      <c r="D90855"/>
    </row>
    <row r="90856" spans="4:4">
      <c r="D90856"/>
    </row>
    <row r="90857" spans="4:4">
      <c r="D90857"/>
    </row>
    <row r="90858" spans="4:4">
      <c r="D90858"/>
    </row>
    <row r="90859" spans="4:4">
      <c r="D90859"/>
    </row>
    <row r="90860" spans="4:4">
      <c r="D90860"/>
    </row>
    <row r="90861" spans="4:4">
      <c r="D90861"/>
    </row>
    <row r="90862" spans="4:4">
      <c r="D90862"/>
    </row>
    <row r="90863" spans="4:4">
      <c r="D90863"/>
    </row>
    <row r="90864" spans="4:4">
      <c r="D90864"/>
    </row>
    <row r="90865" spans="4:4">
      <c r="D90865"/>
    </row>
    <row r="90866" spans="4:4">
      <c r="D90866"/>
    </row>
    <row r="90867" spans="4:4">
      <c r="D90867"/>
    </row>
    <row r="90868" spans="4:4">
      <c r="D90868"/>
    </row>
    <row r="90869" spans="4:4">
      <c r="D90869"/>
    </row>
    <row r="90870" spans="4:4">
      <c r="D90870"/>
    </row>
    <row r="90871" spans="4:4">
      <c r="D90871"/>
    </row>
    <row r="90872" spans="4:4">
      <c r="D90872"/>
    </row>
    <row r="90873" spans="4:4">
      <c r="D90873"/>
    </row>
    <row r="90874" spans="4:4">
      <c r="D90874"/>
    </row>
    <row r="90875" spans="4:4">
      <c r="D90875"/>
    </row>
    <row r="90876" spans="4:4">
      <c r="D90876"/>
    </row>
    <row r="90877" spans="4:4">
      <c r="D90877"/>
    </row>
    <row r="90878" spans="4:4">
      <c r="D90878"/>
    </row>
    <row r="90879" spans="4:4">
      <c r="D90879"/>
    </row>
    <row r="90880" spans="4:4">
      <c r="D90880"/>
    </row>
    <row r="90881" spans="4:4">
      <c r="D90881"/>
    </row>
    <row r="90882" spans="4:4">
      <c r="D90882"/>
    </row>
    <row r="90883" spans="4:4">
      <c r="D90883"/>
    </row>
    <row r="90884" spans="4:4">
      <c r="D90884"/>
    </row>
    <row r="90885" spans="4:4">
      <c r="D90885"/>
    </row>
    <row r="90886" spans="4:4">
      <c r="D90886"/>
    </row>
    <row r="90887" spans="4:4">
      <c r="D90887"/>
    </row>
    <row r="90888" spans="4:4">
      <c r="D90888"/>
    </row>
    <row r="90889" spans="4:4">
      <c r="D90889"/>
    </row>
    <row r="90890" spans="4:4">
      <c r="D90890"/>
    </row>
    <row r="90891" spans="4:4">
      <c r="D90891"/>
    </row>
    <row r="90892" spans="4:4">
      <c r="D90892"/>
    </row>
    <row r="90893" spans="4:4">
      <c r="D90893"/>
    </row>
    <row r="90894" spans="4:4">
      <c r="D90894"/>
    </row>
    <row r="90895" spans="4:4">
      <c r="D90895"/>
    </row>
    <row r="90896" spans="4:4">
      <c r="D90896"/>
    </row>
    <row r="90897" spans="4:4">
      <c r="D90897"/>
    </row>
    <row r="90898" spans="4:4">
      <c r="D90898"/>
    </row>
    <row r="90899" spans="4:4">
      <c r="D90899"/>
    </row>
    <row r="90900" spans="4:4">
      <c r="D90900"/>
    </row>
    <row r="90901" spans="4:4">
      <c r="D90901"/>
    </row>
    <row r="90902" spans="4:4">
      <c r="D90902"/>
    </row>
    <row r="90903" spans="4:4">
      <c r="D90903"/>
    </row>
    <row r="90904" spans="4:4">
      <c r="D90904"/>
    </row>
    <row r="90905" spans="4:4">
      <c r="D90905"/>
    </row>
    <row r="90906" spans="4:4">
      <c r="D90906"/>
    </row>
    <row r="90907" spans="4:4">
      <c r="D90907"/>
    </row>
    <row r="90908" spans="4:4">
      <c r="D90908"/>
    </row>
    <row r="90909" spans="4:4">
      <c r="D90909"/>
    </row>
    <row r="90910" spans="4:4">
      <c r="D90910"/>
    </row>
    <row r="90911" spans="4:4">
      <c r="D90911"/>
    </row>
    <row r="90912" spans="4:4">
      <c r="D90912"/>
    </row>
    <row r="90913" spans="4:4">
      <c r="D90913"/>
    </row>
    <row r="90914" spans="4:4">
      <c r="D90914"/>
    </row>
    <row r="90915" spans="4:4">
      <c r="D90915"/>
    </row>
    <row r="90916" spans="4:4">
      <c r="D90916"/>
    </row>
    <row r="90917" spans="4:4">
      <c r="D90917"/>
    </row>
    <row r="90918" spans="4:4">
      <c r="D90918"/>
    </row>
    <row r="90919" spans="4:4">
      <c r="D90919"/>
    </row>
    <row r="90920" spans="4:4">
      <c r="D90920"/>
    </row>
    <row r="90921" spans="4:4">
      <c r="D90921"/>
    </row>
    <row r="90922" spans="4:4">
      <c r="D90922"/>
    </row>
    <row r="90923" spans="4:4">
      <c r="D90923"/>
    </row>
    <row r="90924" spans="4:4">
      <c r="D90924"/>
    </row>
    <row r="90925" spans="4:4">
      <c r="D90925"/>
    </row>
    <row r="90926" spans="4:4">
      <c r="D90926"/>
    </row>
    <row r="90927" spans="4:4">
      <c r="D90927"/>
    </row>
    <row r="90928" spans="4:4">
      <c r="D90928"/>
    </row>
    <row r="90929" spans="4:4">
      <c r="D90929"/>
    </row>
    <row r="90930" spans="4:4">
      <c r="D90930"/>
    </row>
    <row r="90931" spans="4:4">
      <c r="D90931"/>
    </row>
    <row r="90932" spans="4:4">
      <c r="D90932"/>
    </row>
    <row r="90933" spans="4:4">
      <c r="D90933"/>
    </row>
    <row r="90934" spans="4:4">
      <c r="D90934"/>
    </row>
    <row r="90935" spans="4:4">
      <c r="D90935"/>
    </row>
    <row r="90936" spans="4:4">
      <c r="D90936"/>
    </row>
    <row r="90937" spans="4:4">
      <c r="D90937"/>
    </row>
    <row r="90938" spans="4:4">
      <c r="D90938"/>
    </row>
    <row r="90939" spans="4:4">
      <c r="D90939"/>
    </row>
    <row r="90940" spans="4:4">
      <c r="D90940"/>
    </row>
    <row r="90941" spans="4:4">
      <c r="D90941"/>
    </row>
    <row r="90942" spans="4:4">
      <c r="D90942"/>
    </row>
    <row r="90943" spans="4:4">
      <c r="D90943"/>
    </row>
    <row r="90944" spans="4:4">
      <c r="D90944"/>
    </row>
    <row r="90945" spans="4:4">
      <c r="D90945"/>
    </row>
    <row r="90946" spans="4:4">
      <c r="D90946"/>
    </row>
    <row r="90947" spans="4:4">
      <c r="D90947"/>
    </row>
    <row r="90948" spans="4:4">
      <c r="D90948"/>
    </row>
    <row r="90949" spans="4:4">
      <c r="D90949"/>
    </row>
    <row r="90950" spans="4:4">
      <c r="D90950"/>
    </row>
    <row r="90951" spans="4:4">
      <c r="D90951"/>
    </row>
    <row r="90952" spans="4:4">
      <c r="D90952"/>
    </row>
    <row r="90953" spans="4:4">
      <c r="D90953"/>
    </row>
    <row r="90954" spans="4:4">
      <c r="D90954"/>
    </row>
    <row r="90955" spans="4:4">
      <c r="D90955"/>
    </row>
    <row r="90956" spans="4:4">
      <c r="D90956"/>
    </row>
    <row r="90957" spans="4:4">
      <c r="D90957"/>
    </row>
    <row r="90958" spans="4:4">
      <c r="D90958"/>
    </row>
    <row r="90959" spans="4:4">
      <c r="D90959"/>
    </row>
    <row r="90960" spans="4:4">
      <c r="D90960"/>
    </row>
    <row r="90961" spans="4:4">
      <c r="D90961"/>
    </row>
    <row r="90962" spans="4:4">
      <c r="D90962"/>
    </row>
    <row r="90963" spans="4:4">
      <c r="D90963"/>
    </row>
    <row r="90964" spans="4:4">
      <c r="D90964"/>
    </row>
    <row r="90965" spans="4:4">
      <c r="D90965"/>
    </row>
    <row r="90966" spans="4:4">
      <c r="D90966"/>
    </row>
    <row r="90967" spans="4:4">
      <c r="D90967"/>
    </row>
    <row r="90968" spans="4:4">
      <c r="D90968"/>
    </row>
    <row r="90969" spans="4:4">
      <c r="D90969"/>
    </row>
    <row r="90970" spans="4:4">
      <c r="D90970"/>
    </row>
    <row r="90971" spans="4:4">
      <c r="D90971"/>
    </row>
    <row r="90972" spans="4:4">
      <c r="D90972"/>
    </row>
    <row r="90973" spans="4:4">
      <c r="D90973"/>
    </row>
    <row r="90974" spans="4:4">
      <c r="D90974"/>
    </row>
    <row r="90975" spans="4:4">
      <c r="D90975"/>
    </row>
    <row r="90976" spans="4:4">
      <c r="D90976"/>
    </row>
    <row r="90977" spans="4:4">
      <c r="D90977"/>
    </row>
    <row r="90978" spans="4:4">
      <c r="D90978"/>
    </row>
    <row r="90979" spans="4:4">
      <c r="D90979"/>
    </row>
    <row r="90980" spans="4:4">
      <c r="D90980"/>
    </row>
    <row r="90981" spans="4:4">
      <c r="D90981"/>
    </row>
    <row r="90982" spans="4:4">
      <c r="D90982"/>
    </row>
    <row r="90983" spans="4:4">
      <c r="D90983"/>
    </row>
    <row r="90984" spans="4:4">
      <c r="D90984"/>
    </row>
    <row r="90985" spans="4:4">
      <c r="D90985"/>
    </row>
    <row r="90986" spans="4:4">
      <c r="D90986"/>
    </row>
    <row r="90987" spans="4:4">
      <c r="D90987"/>
    </row>
    <row r="90988" spans="4:4">
      <c r="D90988"/>
    </row>
    <row r="90989" spans="4:4">
      <c r="D90989"/>
    </row>
    <row r="90990" spans="4:4">
      <c r="D90990"/>
    </row>
    <row r="90991" spans="4:4">
      <c r="D90991"/>
    </row>
    <row r="90992" spans="4:4">
      <c r="D90992"/>
    </row>
    <row r="90993" spans="4:4">
      <c r="D90993"/>
    </row>
    <row r="90994" spans="4:4">
      <c r="D90994"/>
    </row>
    <row r="90995" spans="4:4">
      <c r="D90995"/>
    </row>
    <row r="90996" spans="4:4">
      <c r="D90996"/>
    </row>
    <row r="90997" spans="4:4">
      <c r="D90997"/>
    </row>
    <row r="90998" spans="4:4">
      <c r="D90998"/>
    </row>
    <row r="90999" spans="4:4">
      <c r="D90999"/>
    </row>
    <row r="91000" spans="4:4">
      <c r="D91000"/>
    </row>
    <row r="91001" spans="4:4">
      <c r="D91001"/>
    </row>
    <row r="91002" spans="4:4">
      <c r="D91002"/>
    </row>
    <row r="91003" spans="4:4">
      <c r="D91003"/>
    </row>
    <row r="91004" spans="4:4">
      <c r="D91004"/>
    </row>
    <row r="91005" spans="4:4">
      <c r="D91005"/>
    </row>
    <row r="91006" spans="4:4">
      <c r="D91006"/>
    </row>
    <row r="91007" spans="4:4">
      <c r="D91007"/>
    </row>
    <row r="91008" spans="4:4">
      <c r="D91008"/>
    </row>
    <row r="91009" spans="4:4">
      <c r="D91009"/>
    </row>
    <row r="91010" spans="4:4">
      <c r="D91010"/>
    </row>
    <row r="91011" spans="4:4">
      <c r="D91011"/>
    </row>
    <row r="91012" spans="4:4">
      <c r="D91012"/>
    </row>
    <row r="91013" spans="4:4">
      <c r="D91013"/>
    </row>
    <row r="91014" spans="4:4">
      <c r="D91014"/>
    </row>
    <row r="91015" spans="4:4">
      <c r="D91015"/>
    </row>
    <row r="91016" spans="4:4">
      <c r="D91016"/>
    </row>
    <row r="91017" spans="4:4">
      <c r="D91017"/>
    </row>
    <row r="91018" spans="4:4">
      <c r="D91018"/>
    </row>
    <row r="91019" spans="4:4">
      <c r="D91019"/>
    </row>
    <row r="91020" spans="4:4">
      <c r="D91020"/>
    </row>
    <row r="91021" spans="4:4">
      <c r="D91021"/>
    </row>
    <row r="91022" spans="4:4">
      <c r="D91022"/>
    </row>
    <row r="91023" spans="4:4">
      <c r="D91023"/>
    </row>
    <row r="91024" spans="4:4">
      <c r="D91024"/>
    </row>
    <row r="91025" spans="4:4">
      <c r="D91025"/>
    </row>
    <row r="91026" spans="4:4">
      <c r="D91026"/>
    </row>
    <row r="91027" spans="4:4">
      <c r="D91027"/>
    </row>
    <row r="91028" spans="4:4">
      <c r="D91028"/>
    </row>
    <row r="91029" spans="4:4">
      <c r="D91029"/>
    </row>
    <row r="91030" spans="4:4">
      <c r="D91030"/>
    </row>
    <row r="91031" spans="4:4">
      <c r="D91031"/>
    </row>
    <row r="91032" spans="4:4">
      <c r="D91032"/>
    </row>
    <row r="91033" spans="4:4">
      <c r="D91033"/>
    </row>
    <row r="91034" spans="4:4">
      <c r="D91034"/>
    </row>
    <row r="91035" spans="4:4">
      <c r="D91035"/>
    </row>
    <row r="91036" spans="4:4">
      <c r="D91036"/>
    </row>
    <row r="91037" spans="4:4">
      <c r="D91037"/>
    </row>
    <row r="91038" spans="4:4">
      <c r="D91038"/>
    </row>
    <row r="91039" spans="4:4">
      <c r="D91039"/>
    </row>
    <row r="91040" spans="4:4">
      <c r="D91040"/>
    </row>
    <row r="91041" spans="4:4">
      <c r="D91041"/>
    </row>
    <row r="91042" spans="4:4">
      <c r="D91042"/>
    </row>
    <row r="91043" spans="4:4">
      <c r="D91043"/>
    </row>
    <row r="91044" spans="4:4">
      <c r="D91044"/>
    </row>
    <row r="91045" spans="4:4">
      <c r="D91045"/>
    </row>
    <row r="91046" spans="4:4">
      <c r="D91046"/>
    </row>
    <row r="91047" spans="4:4">
      <c r="D91047"/>
    </row>
    <row r="91048" spans="4:4">
      <c r="D91048"/>
    </row>
    <row r="91049" spans="4:4">
      <c r="D91049"/>
    </row>
    <row r="91050" spans="4:4">
      <c r="D91050"/>
    </row>
    <row r="91051" spans="4:4">
      <c r="D91051"/>
    </row>
    <row r="91052" spans="4:4">
      <c r="D91052"/>
    </row>
    <row r="91053" spans="4:4">
      <c r="D91053"/>
    </row>
    <row r="91054" spans="4:4">
      <c r="D91054"/>
    </row>
    <row r="91055" spans="4:4">
      <c r="D91055"/>
    </row>
    <row r="91056" spans="4:4">
      <c r="D91056"/>
    </row>
    <row r="91057" spans="4:4">
      <c r="D91057"/>
    </row>
    <row r="91058" spans="4:4">
      <c r="D91058"/>
    </row>
    <row r="91059" spans="4:4">
      <c r="D91059"/>
    </row>
    <row r="91060" spans="4:4">
      <c r="D91060"/>
    </row>
    <row r="91061" spans="4:4">
      <c r="D91061"/>
    </row>
    <row r="91062" spans="4:4">
      <c r="D91062"/>
    </row>
    <row r="91063" spans="4:4">
      <c r="D91063"/>
    </row>
    <row r="91064" spans="4:4">
      <c r="D91064"/>
    </row>
    <row r="91065" spans="4:4">
      <c r="D91065"/>
    </row>
    <row r="91066" spans="4:4">
      <c r="D91066"/>
    </row>
    <row r="91067" spans="4:4">
      <c r="D91067"/>
    </row>
    <row r="91068" spans="4:4">
      <c r="D91068"/>
    </row>
    <row r="91069" spans="4:4">
      <c r="D91069"/>
    </row>
    <row r="91070" spans="4:4">
      <c r="D91070"/>
    </row>
    <row r="91071" spans="4:4">
      <c r="D91071"/>
    </row>
    <row r="91072" spans="4:4">
      <c r="D91072"/>
    </row>
    <row r="91073" spans="4:4">
      <c r="D91073"/>
    </row>
    <row r="91074" spans="4:4">
      <c r="D91074"/>
    </row>
    <row r="91075" spans="4:4">
      <c r="D91075"/>
    </row>
    <row r="91076" spans="4:4">
      <c r="D91076"/>
    </row>
    <row r="91077" spans="4:4">
      <c r="D91077"/>
    </row>
    <row r="91078" spans="4:4">
      <c r="D91078"/>
    </row>
    <row r="91079" spans="4:4">
      <c r="D91079"/>
    </row>
    <row r="91080" spans="4:4">
      <c r="D91080"/>
    </row>
    <row r="91081" spans="4:4">
      <c r="D91081"/>
    </row>
    <row r="91082" spans="4:4">
      <c r="D91082"/>
    </row>
    <row r="91083" spans="4:4">
      <c r="D91083"/>
    </row>
    <row r="91084" spans="4:4">
      <c r="D91084"/>
    </row>
    <row r="91085" spans="4:4">
      <c r="D91085"/>
    </row>
    <row r="91086" spans="4:4">
      <c r="D91086"/>
    </row>
    <row r="91087" spans="4:4">
      <c r="D91087"/>
    </row>
    <row r="91088" spans="4:4">
      <c r="D91088"/>
    </row>
    <row r="91089" spans="4:4">
      <c r="D91089"/>
    </row>
    <row r="91090" spans="4:4">
      <c r="D91090"/>
    </row>
    <row r="91091" spans="4:4">
      <c r="D91091"/>
    </row>
    <row r="91092" spans="4:4">
      <c r="D91092"/>
    </row>
    <row r="91093" spans="4:4">
      <c r="D91093"/>
    </row>
    <row r="91094" spans="4:4">
      <c r="D91094"/>
    </row>
    <row r="91095" spans="4:4">
      <c r="D91095"/>
    </row>
    <row r="91096" spans="4:4">
      <c r="D91096"/>
    </row>
    <row r="91097" spans="4:4">
      <c r="D91097"/>
    </row>
    <row r="91098" spans="4:4">
      <c r="D91098"/>
    </row>
    <row r="91099" spans="4:4">
      <c r="D91099"/>
    </row>
    <row r="91100" spans="4:4">
      <c r="D91100"/>
    </row>
    <row r="91101" spans="4:4">
      <c r="D91101"/>
    </row>
    <row r="91102" spans="4:4">
      <c r="D91102"/>
    </row>
    <row r="91103" spans="4:4">
      <c r="D91103"/>
    </row>
    <row r="91104" spans="4:4">
      <c r="D91104"/>
    </row>
    <row r="91105" spans="4:4">
      <c r="D91105"/>
    </row>
    <row r="91106" spans="4:4">
      <c r="D91106"/>
    </row>
    <row r="91107" spans="4:4">
      <c r="D91107"/>
    </row>
    <row r="91108" spans="4:4">
      <c r="D91108"/>
    </row>
    <row r="91109" spans="4:4">
      <c r="D91109"/>
    </row>
    <row r="91110" spans="4:4">
      <c r="D91110"/>
    </row>
    <row r="91111" spans="4:4">
      <c r="D91111"/>
    </row>
    <row r="91112" spans="4:4">
      <c r="D91112"/>
    </row>
    <row r="91113" spans="4:4">
      <c r="D91113"/>
    </row>
    <row r="91114" spans="4:4">
      <c r="D91114"/>
    </row>
    <row r="91115" spans="4:4">
      <c r="D91115"/>
    </row>
    <row r="91116" spans="4:4">
      <c r="D91116"/>
    </row>
    <row r="91117" spans="4:4">
      <c r="D91117"/>
    </row>
    <row r="91118" spans="4:4">
      <c r="D91118"/>
    </row>
    <row r="91119" spans="4:4">
      <c r="D91119"/>
    </row>
    <row r="91120" spans="4:4">
      <c r="D91120"/>
    </row>
    <row r="91121" spans="4:4">
      <c r="D91121"/>
    </row>
    <row r="91122" spans="4:4">
      <c r="D91122"/>
    </row>
    <row r="91123" spans="4:4">
      <c r="D91123"/>
    </row>
    <row r="91124" spans="4:4">
      <c r="D91124"/>
    </row>
    <row r="91125" spans="4:4">
      <c r="D91125"/>
    </row>
    <row r="91126" spans="4:4">
      <c r="D91126"/>
    </row>
    <row r="91127" spans="4:4">
      <c r="D91127"/>
    </row>
    <row r="91128" spans="4:4">
      <c r="D91128"/>
    </row>
    <row r="91129" spans="4:4">
      <c r="D91129"/>
    </row>
    <row r="91130" spans="4:4">
      <c r="D91130"/>
    </row>
    <row r="91131" spans="4:4">
      <c r="D91131"/>
    </row>
    <row r="91132" spans="4:4">
      <c r="D91132"/>
    </row>
    <row r="91133" spans="4:4">
      <c r="D91133"/>
    </row>
    <row r="91134" spans="4:4">
      <c r="D91134"/>
    </row>
    <row r="91135" spans="4:4">
      <c r="D91135"/>
    </row>
    <row r="91136" spans="4:4">
      <c r="D91136"/>
    </row>
    <row r="91137" spans="4:4">
      <c r="D91137"/>
    </row>
    <row r="91138" spans="4:4">
      <c r="D91138"/>
    </row>
    <row r="91139" spans="4:4">
      <c r="D91139"/>
    </row>
    <row r="91140" spans="4:4">
      <c r="D91140"/>
    </row>
    <row r="91141" spans="4:4">
      <c r="D91141"/>
    </row>
    <row r="91142" spans="4:4">
      <c r="D91142"/>
    </row>
    <row r="91143" spans="4:4">
      <c r="D91143"/>
    </row>
    <row r="91144" spans="4:4">
      <c r="D91144"/>
    </row>
    <row r="91145" spans="4:4">
      <c r="D91145"/>
    </row>
    <row r="91146" spans="4:4">
      <c r="D91146"/>
    </row>
    <row r="91147" spans="4:4">
      <c r="D91147"/>
    </row>
    <row r="91148" spans="4:4">
      <c r="D91148"/>
    </row>
    <row r="91149" spans="4:4">
      <c r="D91149"/>
    </row>
    <row r="91150" spans="4:4">
      <c r="D91150"/>
    </row>
    <row r="91151" spans="4:4">
      <c r="D91151"/>
    </row>
    <row r="91152" spans="4:4">
      <c r="D91152"/>
    </row>
    <row r="91153" spans="4:4">
      <c r="D91153"/>
    </row>
    <row r="91154" spans="4:4">
      <c r="D91154"/>
    </row>
    <row r="91155" spans="4:4">
      <c r="D91155"/>
    </row>
    <row r="91156" spans="4:4">
      <c r="D91156"/>
    </row>
    <row r="91157" spans="4:4">
      <c r="D91157"/>
    </row>
    <row r="91158" spans="4:4">
      <c r="D91158"/>
    </row>
    <row r="91159" spans="4:4">
      <c r="D91159"/>
    </row>
    <row r="91160" spans="4:4">
      <c r="D91160"/>
    </row>
    <row r="91161" spans="4:4">
      <c r="D91161"/>
    </row>
    <row r="91162" spans="4:4">
      <c r="D91162"/>
    </row>
    <row r="91163" spans="4:4">
      <c r="D91163"/>
    </row>
    <row r="91164" spans="4:4">
      <c r="D91164"/>
    </row>
    <row r="91165" spans="4:4">
      <c r="D91165"/>
    </row>
    <row r="91166" spans="4:4">
      <c r="D91166"/>
    </row>
    <row r="91167" spans="4:4">
      <c r="D91167"/>
    </row>
    <row r="91168" spans="4:4">
      <c r="D91168"/>
    </row>
    <row r="91169" spans="4:4">
      <c r="D91169"/>
    </row>
    <row r="91170" spans="4:4">
      <c r="D91170"/>
    </row>
    <row r="91171" spans="4:4">
      <c r="D91171"/>
    </row>
    <row r="91172" spans="4:4">
      <c r="D91172"/>
    </row>
    <row r="91173" spans="4:4">
      <c r="D91173"/>
    </row>
    <row r="91174" spans="4:4">
      <c r="D91174"/>
    </row>
    <row r="91175" spans="4:4">
      <c r="D91175"/>
    </row>
    <row r="91176" spans="4:4">
      <c r="D91176"/>
    </row>
    <row r="91177" spans="4:4">
      <c r="D91177"/>
    </row>
    <row r="91178" spans="4:4">
      <c r="D91178"/>
    </row>
    <row r="91179" spans="4:4">
      <c r="D91179"/>
    </row>
    <row r="91180" spans="4:4">
      <c r="D91180"/>
    </row>
    <row r="91181" spans="4:4">
      <c r="D91181"/>
    </row>
    <row r="91182" spans="4:4">
      <c r="D91182"/>
    </row>
    <row r="91183" spans="4:4">
      <c r="D91183"/>
    </row>
    <row r="91184" spans="4:4">
      <c r="D91184"/>
    </row>
    <row r="91185" spans="4:4">
      <c r="D91185"/>
    </row>
    <row r="91186" spans="4:4">
      <c r="D91186"/>
    </row>
    <row r="91187" spans="4:4">
      <c r="D91187"/>
    </row>
    <row r="91188" spans="4:4">
      <c r="D91188"/>
    </row>
    <row r="91189" spans="4:4">
      <c r="D91189"/>
    </row>
    <row r="91190" spans="4:4">
      <c r="D91190"/>
    </row>
    <row r="91191" spans="4:4">
      <c r="D91191"/>
    </row>
    <row r="91192" spans="4:4">
      <c r="D91192"/>
    </row>
    <row r="91193" spans="4:4">
      <c r="D91193"/>
    </row>
    <row r="91194" spans="4:4">
      <c r="D91194"/>
    </row>
    <row r="91195" spans="4:4">
      <c r="D91195"/>
    </row>
    <row r="91196" spans="4:4">
      <c r="D91196"/>
    </row>
    <row r="91197" spans="4:4">
      <c r="D91197"/>
    </row>
    <row r="91198" spans="4:4">
      <c r="D91198"/>
    </row>
    <row r="91199" spans="4:4">
      <c r="D91199"/>
    </row>
    <row r="91200" spans="4:4">
      <c r="D91200"/>
    </row>
    <row r="91201" spans="4:4">
      <c r="D91201"/>
    </row>
    <row r="91202" spans="4:4">
      <c r="D91202"/>
    </row>
    <row r="91203" spans="4:4">
      <c r="D91203"/>
    </row>
    <row r="91204" spans="4:4">
      <c r="D91204"/>
    </row>
    <row r="91205" spans="4:4">
      <c r="D91205"/>
    </row>
    <row r="91206" spans="4:4">
      <c r="D91206"/>
    </row>
    <row r="91207" spans="4:4">
      <c r="D91207"/>
    </row>
    <row r="91208" spans="4:4">
      <c r="D91208"/>
    </row>
    <row r="91209" spans="4:4">
      <c r="D91209"/>
    </row>
    <row r="91210" spans="4:4">
      <c r="D91210"/>
    </row>
    <row r="91211" spans="4:4">
      <c r="D91211"/>
    </row>
    <row r="91212" spans="4:4">
      <c r="D91212"/>
    </row>
    <row r="91213" spans="4:4">
      <c r="D91213"/>
    </row>
    <row r="91214" spans="4:4">
      <c r="D91214"/>
    </row>
    <row r="91215" spans="4:4">
      <c r="D91215"/>
    </row>
    <row r="91216" spans="4:4">
      <c r="D91216"/>
    </row>
    <row r="91217" spans="4:4">
      <c r="D91217"/>
    </row>
    <row r="91218" spans="4:4">
      <c r="D91218"/>
    </row>
    <row r="91219" spans="4:4">
      <c r="D91219"/>
    </row>
    <row r="91220" spans="4:4">
      <c r="D91220"/>
    </row>
    <row r="91221" spans="4:4">
      <c r="D91221"/>
    </row>
    <row r="91222" spans="4:4">
      <c r="D91222"/>
    </row>
    <row r="91223" spans="4:4">
      <c r="D91223"/>
    </row>
    <row r="91224" spans="4:4">
      <c r="D91224"/>
    </row>
    <row r="91225" spans="4:4">
      <c r="D91225"/>
    </row>
    <row r="91226" spans="4:4">
      <c r="D91226"/>
    </row>
    <row r="91227" spans="4:4">
      <c r="D91227"/>
    </row>
    <row r="91228" spans="4:4">
      <c r="D91228"/>
    </row>
    <row r="91229" spans="4:4">
      <c r="D91229"/>
    </row>
    <row r="91230" spans="4:4">
      <c r="D91230"/>
    </row>
    <row r="91231" spans="4:4">
      <c r="D91231"/>
    </row>
    <row r="91232" spans="4:4">
      <c r="D91232"/>
    </row>
    <row r="91233" spans="4:4">
      <c r="D91233"/>
    </row>
    <row r="91234" spans="4:4">
      <c r="D91234"/>
    </row>
    <row r="91235" spans="4:4">
      <c r="D91235"/>
    </row>
    <row r="91236" spans="4:4">
      <c r="D91236"/>
    </row>
    <row r="91237" spans="4:4">
      <c r="D91237"/>
    </row>
    <row r="91238" spans="4:4">
      <c r="D91238"/>
    </row>
    <row r="91239" spans="4:4">
      <c r="D91239"/>
    </row>
    <row r="91240" spans="4:4">
      <c r="D91240"/>
    </row>
    <row r="91241" spans="4:4">
      <c r="D91241"/>
    </row>
    <row r="91242" spans="4:4">
      <c r="D91242"/>
    </row>
    <row r="91243" spans="4:4">
      <c r="D91243"/>
    </row>
    <row r="91244" spans="4:4">
      <c r="D91244"/>
    </row>
    <row r="91245" spans="4:4">
      <c r="D91245"/>
    </row>
    <row r="91246" spans="4:4">
      <c r="D91246"/>
    </row>
    <row r="91247" spans="4:4">
      <c r="D91247"/>
    </row>
    <row r="91248" spans="4:4">
      <c r="D91248"/>
    </row>
    <row r="91249" spans="4:4">
      <c r="D91249"/>
    </row>
    <row r="91250" spans="4:4">
      <c r="D91250"/>
    </row>
    <row r="91251" spans="4:4">
      <c r="D91251"/>
    </row>
    <row r="91252" spans="4:4">
      <c r="D91252"/>
    </row>
    <row r="91253" spans="4:4">
      <c r="D91253"/>
    </row>
    <row r="91254" spans="4:4">
      <c r="D91254"/>
    </row>
    <row r="91255" spans="4:4">
      <c r="D91255"/>
    </row>
    <row r="91256" spans="4:4">
      <c r="D91256"/>
    </row>
    <row r="91257" spans="4:4">
      <c r="D91257"/>
    </row>
    <row r="91258" spans="4:4">
      <c r="D91258"/>
    </row>
    <row r="91259" spans="4:4">
      <c r="D91259"/>
    </row>
    <row r="91260" spans="4:4">
      <c r="D91260"/>
    </row>
    <row r="91261" spans="4:4">
      <c r="D91261"/>
    </row>
    <row r="91262" spans="4:4">
      <c r="D91262"/>
    </row>
    <row r="91263" spans="4:4">
      <c r="D91263"/>
    </row>
    <row r="91264" spans="4:4">
      <c r="D91264"/>
    </row>
    <row r="91265" spans="4:4">
      <c r="D91265"/>
    </row>
    <row r="91266" spans="4:4">
      <c r="D91266"/>
    </row>
    <row r="91267" spans="4:4">
      <c r="D91267"/>
    </row>
    <row r="91268" spans="4:4">
      <c r="D91268"/>
    </row>
    <row r="91269" spans="4:4">
      <c r="D91269"/>
    </row>
    <row r="91270" spans="4:4">
      <c r="D91270"/>
    </row>
    <row r="91271" spans="4:4">
      <c r="D91271"/>
    </row>
    <row r="91272" spans="4:4">
      <c r="D91272"/>
    </row>
    <row r="91273" spans="4:4">
      <c r="D91273"/>
    </row>
    <row r="91274" spans="4:4">
      <c r="D91274"/>
    </row>
    <row r="91275" spans="4:4">
      <c r="D91275"/>
    </row>
    <row r="91276" spans="4:4">
      <c r="D91276"/>
    </row>
    <row r="91277" spans="4:4">
      <c r="D91277"/>
    </row>
    <row r="91278" spans="4:4">
      <c r="D91278"/>
    </row>
    <row r="91279" spans="4:4">
      <c r="D91279"/>
    </row>
    <row r="91280" spans="4:4">
      <c r="D91280"/>
    </row>
    <row r="91281" spans="4:4">
      <c r="D91281"/>
    </row>
    <row r="91282" spans="4:4">
      <c r="D91282"/>
    </row>
    <row r="91283" spans="4:4">
      <c r="D91283"/>
    </row>
    <row r="91284" spans="4:4">
      <c r="D91284"/>
    </row>
    <row r="91285" spans="4:4">
      <c r="D91285"/>
    </row>
    <row r="91286" spans="4:4">
      <c r="D91286"/>
    </row>
    <row r="91287" spans="4:4">
      <c r="D91287"/>
    </row>
    <row r="91288" spans="4:4">
      <c r="D91288"/>
    </row>
    <row r="91289" spans="4:4">
      <c r="D91289"/>
    </row>
    <row r="91290" spans="4:4">
      <c r="D91290"/>
    </row>
    <row r="91291" spans="4:4">
      <c r="D91291"/>
    </row>
    <row r="91292" spans="4:4">
      <c r="D91292"/>
    </row>
    <row r="91293" spans="4:4">
      <c r="D91293"/>
    </row>
    <row r="91294" spans="4:4">
      <c r="D91294"/>
    </row>
    <row r="91295" spans="4:4">
      <c r="D91295"/>
    </row>
    <row r="91296" spans="4:4">
      <c r="D91296"/>
    </row>
    <row r="91297" spans="4:4">
      <c r="D91297"/>
    </row>
    <row r="91298" spans="4:4">
      <c r="D91298"/>
    </row>
    <row r="91299" spans="4:4">
      <c r="D91299"/>
    </row>
    <row r="91300" spans="4:4">
      <c r="D91300"/>
    </row>
    <row r="91301" spans="4:4">
      <c r="D91301"/>
    </row>
    <row r="91302" spans="4:4">
      <c r="D91302"/>
    </row>
    <row r="91303" spans="4:4">
      <c r="D91303"/>
    </row>
    <row r="91304" spans="4:4">
      <c r="D91304"/>
    </row>
    <row r="91305" spans="4:4">
      <c r="D91305"/>
    </row>
    <row r="91306" spans="4:4">
      <c r="D91306"/>
    </row>
    <row r="91307" spans="4:4">
      <c r="D91307"/>
    </row>
    <row r="91308" spans="4:4">
      <c r="D91308"/>
    </row>
    <row r="91309" spans="4:4">
      <c r="D91309"/>
    </row>
    <row r="91310" spans="4:4">
      <c r="D91310"/>
    </row>
    <row r="91311" spans="4:4">
      <c r="D91311"/>
    </row>
    <row r="91312" spans="4:4">
      <c r="D91312"/>
    </row>
    <row r="91313" spans="4:4">
      <c r="D91313"/>
    </row>
    <row r="91314" spans="4:4">
      <c r="D91314"/>
    </row>
    <row r="91315" spans="4:4">
      <c r="D91315"/>
    </row>
    <row r="91316" spans="4:4">
      <c r="D91316"/>
    </row>
    <row r="91317" spans="4:4">
      <c r="D91317"/>
    </row>
    <row r="91318" spans="4:4">
      <c r="D91318"/>
    </row>
    <row r="91319" spans="4:4">
      <c r="D91319"/>
    </row>
    <row r="91320" spans="4:4">
      <c r="D91320"/>
    </row>
    <row r="91321" spans="4:4">
      <c r="D91321"/>
    </row>
    <row r="91322" spans="4:4">
      <c r="D91322"/>
    </row>
    <row r="91323" spans="4:4">
      <c r="D91323"/>
    </row>
    <row r="91324" spans="4:4">
      <c r="D91324"/>
    </row>
    <row r="91325" spans="4:4">
      <c r="D91325"/>
    </row>
    <row r="91326" spans="4:4">
      <c r="D91326"/>
    </row>
    <row r="91327" spans="4:4">
      <c r="D91327"/>
    </row>
    <row r="91328" spans="4:4">
      <c r="D91328"/>
    </row>
    <row r="91329" spans="4:4">
      <c r="D91329"/>
    </row>
    <row r="91330" spans="4:4">
      <c r="D91330"/>
    </row>
    <row r="91331" spans="4:4">
      <c r="D91331"/>
    </row>
    <row r="91332" spans="4:4">
      <c r="D91332"/>
    </row>
    <row r="91333" spans="4:4">
      <c r="D91333"/>
    </row>
    <row r="91334" spans="4:4">
      <c r="D91334"/>
    </row>
    <row r="91335" spans="4:4">
      <c r="D91335"/>
    </row>
    <row r="91336" spans="4:4">
      <c r="D91336"/>
    </row>
    <row r="91337" spans="4:4">
      <c r="D91337"/>
    </row>
    <row r="91338" spans="4:4">
      <c r="D91338"/>
    </row>
    <row r="91339" spans="4:4">
      <c r="D91339"/>
    </row>
    <row r="91340" spans="4:4">
      <c r="D91340"/>
    </row>
    <row r="91341" spans="4:4">
      <c r="D91341"/>
    </row>
    <row r="91342" spans="4:4">
      <c r="D91342"/>
    </row>
    <row r="91343" spans="4:4">
      <c r="D91343"/>
    </row>
    <row r="91344" spans="4:4">
      <c r="D91344"/>
    </row>
    <row r="91345" spans="4:4">
      <c r="D91345"/>
    </row>
    <row r="91346" spans="4:4">
      <c r="D91346"/>
    </row>
    <row r="91347" spans="4:4">
      <c r="D91347"/>
    </row>
    <row r="91348" spans="4:4">
      <c r="D91348"/>
    </row>
    <row r="91349" spans="4:4">
      <c r="D91349"/>
    </row>
    <row r="91350" spans="4:4">
      <c r="D91350"/>
    </row>
    <row r="91351" spans="4:4">
      <c r="D91351"/>
    </row>
    <row r="91352" spans="4:4">
      <c r="D91352"/>
    </row>
    <row r="91353" spans="4:4">
      <c r="D91353"/>
    </row>
    <row r="91354" spans="4:4">
      <c r="D91354"/>
    </row>
    <row r="91355" spans="4:4">
      <c r="D91355"/>
    </row>
    <row r="91356" spans="4:4">
      <c r="D91356"/>
    </row>
    <row r="91357" spans="4:4">
      <c r="D91357"/>
    </row>
    <row r="91358" spans="4:4">
      <c r="D91358"/>
    </row>
    <row r="91359" spans="4:4">
      <c r="D91359"/>
    </row>
    <row r="91360" spans="4:4">
      <c r="D91360"/>
    </row>
    <row r="91361" spans="4:4">
      <c r="D91361"/>
    </row>
    <row r="91362" spans="4:4">
      <c r="D91362"/>
    </row>
    <row r="91363" spans="4:4">
      <c r="D91363"/>
    </row>
    <row r="91364" spans="4:4">
      <c r="D91364"/>
    </row>
    <row r="91365" spans="4:4">
      <c r="D91365"/>
    </row>
    <row r="91366" spans="4:4">
      <c r="D91366"/>
    </row>
    <row r="91367" spans="4:4">
      <c r="D91367"/>
    </row>
    <row r="91368" spans="4:4">
      <c r="D91368"/>
    </row>
    <row r="91369" spans="4:4">
      <c r="D91369"/>
    </row>
    <row r="91370" spans="4:4">
      <c r="D91370"/>
    </row>
    <row r="91371" spans="4:4">
      <c r="D91371"/>
    </row>
    <row r="91372" spans="4:4">
      <c r="D91372"/>
    </row>
    <row r="91373" spans="4:4">
      <c r="D91373"/>
    </row>
    <row r="91374" spans="4:4">
      <c r="D91374"/>
    </row>
    <row r="91375" spans="4:4">
      <c r="D91375"/>
    </row>
    <row r="91376" spans="4:4">
      <c r="D91376"/>
    </row>
    <row r="91377" spans="4:4">
      <c r="D91377"/>
    </row>
    <row r="91378" spans="4:4">
      <c r="D91378"/>
    </row>
    <row r="91379" spans="4:4">
      <c r="D91379"/>
    </row>
    <row r="91380" spans="4:4">
      <c r="D91380"/>
    </row>
    <row r="91381" spans="4:4">
      <c r="D91381"/>
    </row>
    <row r="91382" spans="4:4">
      <c r="D91382"/>
    </row>
    <row r="91383" spans="4:4">
      <c r="D91383"/>
    </row>
    <row r="91384" spans="4:4">
      <c r="D91384"/>
    </row>
    <row r="91385" spans="4:4">
      <c r="D91385"/>
    </row>
    <row r="91386" spans="4:4">
      <c r="D91386"/>
    </row>
    <row r="91387" spans="4:4">
      <c r="D91387"/>
    </row>
    <row r="91388" spans="4:4">
      <c r="D91388"/>
    </row>
    <row r="91389" spans="4:4">
      <c r="D91389"/>
    </row>
    <row r="91390" spans="4:4">
      <c r="D91390"/>
    </row>
    <row r="91391" spans="4:4">
      <c r="D91391"/>
    </row>
    <row r="91392" spans="4:4">
      <c r="D91392"/>
    </row>
    <row r="91393" spans="4:4">
      <c r="D91393"/>
    </row>
    <row r="91394" spans="4:4">
      <c r="D91394"/>
    </row>
    <row r="91395" spans="4:4">
      <c r="D91395"/>
    </row>
    <row r="91396" spans="4:4">
      <c r="D91396"/>
    </row>
    <row r="91397" spans="4:4">
      <c r="D91397"/>
    </row>
    <row r="91398" spans="4:4">
      <c r="D91398"/>
    </row>
    <row r="91399" spans="4:4">
      <c r="D91399"/>
    </row>
    <row r="91400" spans="4:4">
      <c r="D91400"/>
    </row>
    <row r="91401" spans="4:4">
      <c r="D91401"/>
    </row>
    <row r="91402" spans="4:4">
      <c r="D91402"/>
    </row>
    <row r="91403" spans="4:4">
      <c r="D91403"/>
    </row>
    <row r="91404" spans="4:4">
      <c r="D91404"/>
    </row>
    <row r="91405" spans="4:4">
      <c r="D91405"/>
    </row>
    <row r="91406" spans="4:4">
      <c r="D91406"/>
    </row>
    <row r="91407" spans="4:4">
      <c r="D91407"/>
    </row>
    <row r="91408" spans="4:4">
      <c r="D91408"/>
    </row>
    <row r="91409" spans="4:4">
      <c r="D91409"/>
    </row>
    <row r="91410" spans="4:4">
      <c r="D91410"/>
    </row>
    <row r="91411" spans="4:4">
      <c r="D91411"/>
    </row>
    <row r="91412" spans="4:4">
      <c r="D91412"/>
    </row>
    <row r="91413" spans="4:4">
      <c r="D91413"/>
    </row>
    <row r="91414" spans="4:4">
      <c r="D91414"/>
    </row>
    <row r="91415" spans="4:4">
      <c r="D91415"/>
    </row>
    <row r="91416" spans="4:4">
      <c r="D91416"/>
    </row>
    <row r="91417" spans="4:4">
      <c r="D91417"/>
    </row>
    <row r="91418" spans="4:4">
      <c r="D91418"/>
    </row>
    <row r="91419" spans="4:4">
      <c r="D91419"/>
    </row>
    <row r="91420" spans="4:4">
      <c r="D91420"/>
    </row>
    <row r="91421" spans="4:4">
      <c r="D91421"/>
    </row>
    <row r="91422" spans="4:4">
      <c r="D91422"/>
    </row>
    <row r="91423" spans="4:4">
      <c r="D91423"/>
    </row>
    <row r="91424" spans="4:4">
      <c r="D91424"/>
    </row>
    <row r="91425" spans="4:4">
      <c r="D91425"/>
    </row>
    <row r="91426" spans="4:4">
      <c r="D91426"/>
    </row>
    <row r="91427" spans="4:4">
      <c r="D91427"/>
    </row>
    <row r="91428" spans="4:4">
      <c r="D91428"/>
    </row>
    <row r="91429" spans="4:4">
      <c r="D91429"/>
    </row>
    <row r="91430" spans="4:4">
      <c r="D91430"/>
    </row>
    <row r="91431" spans="4:4">
      <c r="D91431"/>
    </row>
    <row r="91432" spans="4:4">
      <c r="D91432"/>
    </row>
    <row r="91433" spans="4:4">
      <c r="D91433"/>
    </row>
    <row r="91434" spans="4:4">
      <c r="D91434"/>
    </row>
    <row r="91435" spans="4:4">
      <c r="D91435"/>
    </row>
    <row r="91436" spans="4:4">
      <c r="D91436"/>
    </row>
    <row r="91437" spans="4:4">
      <c r="D91437"/>
    </row>
    <row r="91438" spans="4:4">
      <c r="D91438"/>
    </row>
    <row r="91439" spans="4:4">
      <c r="D91439"/>
    </row>
    <row r="91440" spans="4:4">
      <c r="D91440"/>
    </row>
    <row r="91441" spans="4:4">
      <c r="D91441"/>
    </row>
    <row r="91442" spans="4:4">
      <c r="D91442"/>
    </row>
    <row r="91443" spans="4:4">
      <c r="D91443"/>
    </row>
    <row r="91444" spans="4:4">
      <c r="D91444"/>
    </row>
    <row r="91445" spans="4:4">
      <c r="D91445"/>
    </row>
    <row r="91446" spans="4:4">
      <c r="D91446"/>
    </row>
    <row r="91447" spans="4:4">
      <c r="D91447"/>
    </row>
    <row r="91448" spans="4:4">
      <c r="D91448"/>
    </row>
    <row r="91449" spans="4:4">
      <c r="D91449"/>
    </row>
    <row r="91450" spans="4:4">
      <c r="D91450"/>
    </row>
    <row r="91451" spans="4:4">
      <c r="D91451"/>
    </row>
    <row r="91452" spans="4:4">
      <c r="D91452"/>
    </row>
    <row r="91453" spans="4:4">
      <c r="D91453"/>
    </row>
    <row r="91454" spans="4:4">
      <c r="D91454"/>
    </row>
    <row r="91455" spans="4:4">
      <c r="D91455"/>
    </row>
    <row r="91456" spans="4:4">
      <c r="D91456"/>
    </row>
    <row r="91457" spans="4:4">
      <c r="D91457"/>
    </row>
    <row r="91458" spans="4:4">
      <c r="D91458"/>
    </row>
    <row r="91459" spans="4:4">
      <c r="D91459"/>
    </row>
    <row r="91460" spans="4:4">
      <c r="D91460"/>
    </row>
    <row r="91461" spans="4:4">
      <c r="D91461"/>
    </row>
    <row r="91462" spans="4:4">
      <c r="D91462"/>
    </row>
    <row r="91463" spans="4:4">
      <c r="D91463"/>
    </row>
    <row r="91464" spans="4:4">
      <c r="D91464"/>
    </row>
    <row r="91465" spans="4:4">
      <c r="D91465"/>
    </row>
    <row r="91466" spans="4:4">
      <c r="D91466"/>
    </row>
    <row r="91467" spans="4:4">
      <c r="D91467"/>
    </row>
    <row r="91468" spans="4:4">
      <c r="D91468"/>
    </row>
    <row r="91469" spans="4:4">
      <c r="D91469"/>
    </row>
    <row r="91470" spans="4:4">
      <c r="D91470"/>
    </row>
    <row r="91471" spans="4:4">
      <c r="D91471"/>
    </row>
    <row r="91472" spans="4:4">
      <c r="D91472"/>
    </row>
    <row r="91473" spans="4:4">
      <c r="D91473"/>
    </row>
    <row r="91474" spans="4:4">
      <c r="D91474"/>
    </row>
    <row r="91475" spans="4:4">
      <c r="D91475"/>
    </row>
    <row r="91476" spans="4:4">
      <c r="D91476"/>
    </row>
    <row r="91477" spans="4:4">
      <c r="D91477"/>
    </row>
    <row r="91478" spans="4:4">
      <c r="D91478"/>
    </row>
    <row r="91479" spans="4:4">
      <c r="D91479"/>
    </row>
    <row r="91480" spans="4:4">
      <c r="D91480"/>
    </row>
    <row r="91481" spans="4:4">
      <c r="D91481"/>
    </row>
    <row r="91482" spans="4:4">
      <c r="D91482"/>
    </row>
    <row r="91483" spans="4:4">
      <c r="D91483"/>
    </row>
    <row r="91484" spans="4:4">
      <c r="D91484"/>
    </row>
    <row r="91485" spans="4:4">
      <c r="D91485"/>
    </row>
    <row r="91486" spans="4:4">
      <c r="D91486"/>
    </row>
    <row r="91487" spans="4:4">
      <c r="D91487"/>
    </row>
    <row r="91488" spans="4:4">
      <c r="D91488"/>
    </row>
    <row r="91489" spans="4:4">
      <c r="D91489"/>
    </row>
    <row r="91490" spans="4:4">
      <c r="D91490"/>
    </row>
    <row r="91491" spans="4:4">
      <c r="D91491"/>
    </row>
    <row r="91492" spans="4:4">
      <c r="D91492"/>
    </row>
    <row r="91493" spans="4:4">
      <c r="D91493"/>
    </row>
    <row r="91494" spans="4:4">
      <c r="D91494"/>
    </row>
    <row r="91495" spans="4:4">
      <c r="D91495"/>
    </row>
    <row r="91496" spans="4:4">
      <c r="D91496"/>
    </row>
    <row r="91497" spans="4:4">
      <c r="D91497"/>
    </row>
    <row r="91498" spans="4:4">
      <c r="D91498"/>
    </row>
    <row r="91499" spans="4:4">
      <c r="D91499"/>
    </row>
    <row r="91500" spans="4:4">
      <c r="D91500"/>
    </row>
    <row r="91501" spans="4:4">
      <c r="D91501"/>
    </row>
    <row r="91502" spans="4:4">
      <c r="D91502"/>
    </row>
    <row r="91503" spans="4:4">
      <c r="D91503"/>
    </row>
    <row r="91504" spans="4:4">
      <c r="D91504"/>
    </row>
    <row r="91505" spans="4:4">
      <c r="D91505"/>
    </row>
    <row r="91506" spans="4:4">
      <c r="D91506"/>
    </row>
    <row r="91507" spans="4:4">
      <c r="D91507"/>
    </row>
    <row r="91508" spans="4:4">
      <c r="D91508"/>
    </row>
    <row r="91509" spans="4:4">
      <c r="D91509"/>
    </row>
    <row r="91510" spans="4:4">
      <c r="D91510"/>
    </row>
    <row r="91511" spans="4:4">
      <c r="D91511"/>
    </row>
    <row r="91512" spans="4:4">
      <c r="D91512"/>
    </row>
    <row r="91513" spans="4:4">
      <c r="D91513"/>
    </row>
    <row r="91514" spans="4:4">
      <c r="D91514"/>
    </row>
    <row r="91515" spans="4:4">
      <c r="D91515"/>
    </row>
    <row r="91516" spans="4:4">
      <c r="D91516"/>
    </row>
    <row r="91517" spans="4:4">
      <c r="D91517"/>
    </row>
    <row r="91518" spans="4:4">
      <c r="D91518"/>
    </row>
    <row r="91519" spans="4:4">
      <c r="D91519"/>
    </row>
    <row r="91520" spans="4:4">
      <c r="D91520"/>
    </row>
    <row r="91521" spans="4:4">
      <c r="D91521"/>
    </row>
    <row r="91522" spans="4:4">
      <c r="D91522"/>
    </row>
    <row r="91523" spans="4:4">
      <c r="D91523"/>
    </row>
    <row r="91524" spans="4:4">
      <c r="D91524"/>
    </row>
    <row r="91525" spans="4:4">
      <c r="D91525"/>
    </row>
    <row r="91526" spans="4:4">
      <c r="D91526"/>
    </row>
    <row r="91527" spans="4:4">
      <c r="D91527"/>
    </row>
    <row r="91528" spans="4:4">
      <c r="D91528"/>
    </row>
    <row r="91529" spans="4:4">
      <c r="D91529"/>
    </row>
    <row r="91530" spans="4:4">
      <c r="D91530"/>
    </row>
    <row r="91531" spans="4:4">
      <c r="D91531"/>
    </row>
    <row r="91532" spans="4:4">
      <c r="D91532"/>
    </row>
    <row r="91533" spans="4:4">
      <c r="D91533"/>
    </row>
    <row r="91534" spans="4:4">
      <c r="D91534"/>
    </row>
    <row r="91535" spans="4:4">
      <c r="D91535"/>
    </row>
    <row r="91536" spans="4:4">
      <c r="D91536"/>
    </row>
    <row r="91537" spans="4:4">
      <c r="D91537"/>
    </row>
    <row r="91538" spans="4:4">
      <c r="D91538"/>
    </row>
    <row r="91539" spans="4:4">
      <c r="D91539"/>
    </row>
    <row r="91540" spans="4:4">
      <c r="D91540"/>
    </row>
    <row r="91541" spans="4:4">
      <c r="D91541"/>
    </row>
    <row r="91542" spans="4:4">
      <c r="D91542"/>
    </row>
    <row r="91543" spans="4:4">
      <c r="D91543"/>
    </row>
    <row r="91544" spans="4:4">
      <c r="D91544"/>
    </row>
    <row r="91545" spans="4:4">
      <c r="D91545"/>
    </row>
    <row r="91546" spans="4:4">
      <c r="D91546"/>
    </row>
    <row r="91547" spans="4:4">
      <c r="D91547"/>
    </row>
    <row r="91548" spans="4:4">
      <c r="D91548"/>
    </row>
    <row r="91549" spans="4:4">
      <c r="D91549"/>
    </row>
    <row r="91550" spans="4:4">
      <c r="D91550"/>
    </row>
    <row r="91551" spans="4:4">
      <c r="D91551"/>
    </row>
    <row r="91552" spans="4:4">
      <c r="D91552"/>
    </row>
    <row r="91553" spans="4:4">
      <c r="D91553"/>
    </row>
    <row r="91554" spans="4:4">
      <c r="D91554"/>
    </row>
    <row r="91555" spans="4:4">
      <c r="D91555"/>
    </row>
    <row r="91556" spans="4:4">
      <c r="D91556"/>
    </row>
    <row r="91557" spans="4:4">
      <c r="D91557"/>
    </row>
    <row r="91558" spans="4:4">
      <c r="D91558"/>
    </row>
    <row r="91559" spans="4:4">
      <c r="D91559"/>
    </row>
    <row r="91560" spans="4:4">
      <c r="D91560"/>
    </row>
    <row r="91561" spans="4:4">
      <c r="D91561"/>
    </row>
    <row r="91562" spans="4:4">
      <c r="D91562"/>
    </row>
    <row r="91563" spans="4:4">
      <c r="D91563"/>
    </row>
    <row r="91564" spans="4:4">
      <c r="D91564"/>
    </row>
    <row r="91565" spans="4:4">
      <c r="D91565"/>
    </row>
    <row r="91566" spans="4:4">
      <c r="D91566"/>
    </row>
    <row r="91567" spans="4:4">
      <c r="D91567"/>
    </row>
    <row r="91568" spans="4:4">
      <c r="D91568"/>
    </row>
    <row r="91569" spans="4:4">
      <c r="D91569"/>
    </row>
    <row r="91570" spans="4:4">
      <c r="D91570"/>
    </row>
    <row r="91571" spans="4:4">
      <c r="D91571"/>
    </row>
    <row r="91572" spans="4:4">
      <c r="D91572"/>
    </row>
    <row r="91573" spans="4:4">
      <c r="D91573"/>
    </row>
    <row r="91574" spans="4:4">
      <c r="D91574"/>
    </row>
    <row r="91575" spans="4:4">
      <c r="D91575"/>
    </row>
    <row r="91576" spans="4:4">
      <c r="D91576"/>
    </row>
    <row r="91577" spans="4:4">
      <c r="D91577"/>
    </row>
    <row r="91578" spans="4:4">
      <c r="D91578"/>
    </row>
    <row r="91579" spans="4:4">
      <c r="D91579"/>
    </row>
    <row r="91580" spans="4:4">
      <c r="D91580"/>
    </row>
    <row r="91581" spans="4:4">
      <c r="D91581"/>
    </row>
    <row r="91582" spans="4:4">
      <c r="D91582"/>
    </row>
    <row r="91583" spans="4:4">
      <c r="D91583"/>
    </row>
    <row r="91584" spans="4:4">
      <c r="D91584"/>
    </row>
    <row r="91585" spans="4:4">
      <c r="D91585"/>
    </row>
    <row r="91586" spans="4:4">
      <c r="D91586"/>
    </row>
    <row r="91587" spans="4:4">
      <c r="D91587"/>
    </row>
    <row r="91588" spans="4:4">
      <c r="D91588"/>
    </row>
    <row r="91589" spans="4:4">
      <c r="D91589"/>
    </row>
    <row r="91590" spans="4:4">
      <c r="D91590"/>
    </row>
    <row r="91591" spans="4:4">
      <c r="D91591"/>
    </row>
    <row r="91592" spans="4:4">
      <c r="D91592"/>
    </row>
    <row r="91593" spans="4:4">
      <c r="D91593"/>
    </row>
    <row r="91594" spans="4:4">
      <c r="D91594"/>
    </row>
    <row r="91595" spans="4:4">
      <c r="D91595"/>
    </row>
    <row r="91596" spans="4:4">
      <c r="D91596"/>
    </row>
    <row r="91597" spans="4:4">
      <c r="D91597"/>
    </row>
    <row r="91598" spans="4:4">
      <c r="D91598"/>
    </row>
    <row r="91599" spans="4:4">
      <c r="D91599"/>
    </row>
    <row r="91600" spans="4:4">
      <c r="D91600"/>
    </row>
    <row r="91601" spans="4:4">
      <c r="D91601"/>
    </row>
    <row r="91602" spans="4:4">
      <c r="D91602"/>
    </row>
    <row r="91603" spans="4:4">
      <c r="D91603"/>
    </row>
    <row r="91604" spans="4:4">
      <c r="D91604"/>
    </row>
    <row r="91605" spans="4:4">
      <c r="D91605"/>
    </row>
    <row r="91606" spans="4:4">
      <c r="D91606"/>
    </row>
    <row r="91607" spans="4:4">
      <c r="D91607"/>
    </row>
    <row r="91608" spans="4:4">
      <c r="D91608"/>
    </row>
    <row r="91609" spans="4:4">
      <c r="D91609"/>
    </row>
    <row r="91610" spans="4:4">
      <c r="D91610"/>
    </row>
    <row r="91611" spans="4:4">
      <c r="D91611"/>
    </row>
    <row r="91612" spans="4:4">
      <c r="D91612"/>
    </row>
    <row r="91613" spans="4:4">
      <c r="D91613"/>
    </row>
    <row r="91614" spans="4:4">
      <c r="D91614"/>
    </row>
    <row r="91615" spans="4:4">
      <c r="D91615"/>
    </row>
    <row r="91616" spans="4:4">
      <c r="D91616"/>
    </row>
    <row r="91617" spans="4:4">
      <c r="D91617"/>
    </row>
    <row r="91618" spans="4:4">
      <c r="D91618"/>
    </row>
    <row r="91619" spans="4:4">
      <c r="D91619"/>
    </row>
    <row r="91620" spans="4:4">
      <c r="D91620"/>
    </row>
    <row r="91621" spans="4:4">
      <c r="D91621"/>
    </row>
    <row r="91622" spans="4:4">
      <c r="D91622"/>
    </row>
    <row r="91623" spans="4:4">
      <c r="D91623"/>
    </row>
    <row r="91624" spans="4:4">
      <c r="D91624"/>
    </row>
    <row r="91625" spans="4:4">
      <c r="D91625"/>
    </row>
    <row r="91626" spans="4:4">
      <c r="D91626"/>
    </row>
    <row r="91627" spans="4:4">
      <c r="D91627"/>
    </row>
    <row r="91628" spans="4:4">
      <c r="D91628"/>
    </row>
    <row r="91629" spans="4:4">
      <c r="D91629"/>
    </row>
    <row r="91630" spans="4:4">
      <c r="D91630"/>
    </row>
    <row r="91631" spans="4:4">
      <c r="D91631"/>
    </row>
    <row r="91632" spans="4:4">
      <c r="D91632"/>
    </row>
    <row r="91633" spans="4:4">
      <c r="D91633"/>
    </row>
    <row r="91634" spans="4:4">
      <c r="D91634"/>
    </row>
    <row r="91635" spans="4:4">
      <c r="D91635"/>
    </row>
    <row r="91636" spans="4:4">
      <c r="D91636"/>
    </row>
    <row r="91637" spans="4:4">
      <c r="D91637"/>
    </row>
    <row r="91638" spans="4:4">
      <c r="D91638"/>
    </row>
    <row r="91639" spans="4:4">
      <c r="D91639"/>
    </row>
    <row r="91640" spans="4:4">
      <c r="D91640"/>
    </row>
    <row r="91641" spans="4:4">
      <c r="D91641"/>
    </row>
    <row r="91642" spans="4:4">
      <c r="D91642"/>
    </row>
    <row r="91643" spans="4:4">
      <c r="D91643"/>
    </row>
    <row r="91644" spans="4:4">
      <c r="D91644"/>
    </row>
    <row r="91645" spans="4:4">
      <c r="D91645"/>
    </row>
    <row r="91646" spans="4:4">
      <c r="D91646"/>
    </row>
    <row r="91647" spans="4:4">
      <c r="D91647"/>
    </row>
    <row r="91648" spans="4:4">
      <c r="D91648"/>
    </row>
    <row r="91649" spans="4:4">
      <c r="D91649"/>
    </row>
    <row r="91650" spans="4:4">
      <c r="D91650"/>
    </row>
    <row r="91651" spans="4:4">
      <c r="D91651"/>
    </row>
    <row r="91652" spans="4:4">
      <c r="D91652"/>
    </row>
    <row r="91653" spans="4:4">
      <c r="D91653"/>
    </row>
    <row r="91654" spans="4:4">
      <c r="D91654"/>
    </row>
    <row r="91655" spans="4:4">
      <c r="D91655"/>
    </row>
    <row r="91656" spans="4:4">
      <c r="D91656"/>
    </row>
    <row r="91657" spans="4:4">
      <c r="D91657"/>
    </row>
    <row r="91658" spans="4:4">
      <c r="D91658"/>
    </row>
    <row r="91659" spans="4:4">
      <c r="D91659"/>
    </row>
    <row r="91660" spans="4:4">
      <c r="D91660"/>
    </row>
    <row r="91661" spans="4:4">
      <c r="D91661"/>
    </row>
    <row r="91662" spans="4:4">
      <c r="D91662"/>
    </row>
    <row r="91663" spans="4:4">
      <c r="D91663"/>
    </row>
    <row r="91664" spans="4:4">
      <c r="D91664"/>
    </row>
    <row r="91665" spans="4:4">
      <c r="D91665"/>
    </row>
    <row r="91666" spans="4:4">
      <c r="D91666"/>
    </row>
    <row r="91667" spans="4:4">
      <c r="D91667"/>
    </row>
    <row r="91668" spans="4:4">
      <c r="D91668"/>
    </row>
    <row r="91669" spans="4:4">
      <c r="D91669"/>
    </row>
    <row r="91670" spans="4:4">
      <c r="D91670"/>
    </row>
    <row r="91671" spans="4:4">
      <c r="D91671"/>
    </row>
    <row r="91672" spans="4:4">
      <c r="D91672"/>
    </row>
    <row r="91673" spans="4:4">
      <c r="D91673"/>
    </row>
    <row r="91674" spans="4:4">
      <c r="D91674"/>
    </row>
    <row r="91675" spans="4:4">
      <c r="D91675"/>
    </row>
    <row r="91676" spans="4:4">
      <c r="D91676"/>
    </row>
    <row r="91677" spans="4:4">
      <c r="D91677"/>
    </row>
    <row r="91678" spans="4:4">
      <c r="D91678"/>
    </row>
    <row r="91679" spans="4:4">
      <c r="D91679"/>
    </row>
    <row r="91680" spans="4:4">
      <c r="D91680"/>
    </row>
    <row r="91681" spans="4:4">
      <c r="D91681"/>
    </row>
    <row r="91682" spans="4:4">
      <c r="D91682"/>
    </row>
    <row r="91683" spans="4:4">
      <c r="D91683"/>
    </row>
    <row r="91684" spans="4:4">
      <c r="D91684"/>
    </row>
    <row r="91685" spans="4:4">
      <c r="D91685"/>
    </row>
    <row r="91686" spans="4:4">
      <c r="D91686"/>
    </row>
    <row r="91687" spans="4:4">
      <c r="D91687"/>
    </row>
    <row r="91688" spans="4:4">
      <c r="D91688"/>
    </row>
    <row r="91689" spans="4:4">
      <c r="D91689"/>
    </row>
    <row r="91690" spans="4:4">
      <c r="D91690"/>
    </row>
    <row r="91691" spans="4:4">
      <c r="D91691"/>
    </row>
    <row r="91692" spans="4:4">
      <c r="D91692"/>
    </row>
    <row r="91693" spans="4:4">
      <c r="D91693"/>
    </row>
    <row r="91694" spans="4:4">
      <c r="D91694"/>
    </row>
    <row r="91695" spans="4:4">
      <c r="D91695"/>
    </row>
    <row r="91696" spans="4:4">
      <c r="D91696"/>
    </row>
    <row r="91697" spans="4:4">
      <c r="D91697"/>
    </row>
    <row r="91698" spans="4:4">
      <c r="D91698"/>
    </row>
    <row r="91699" spans="4:4">
      <c r="D91699"/>
    </row>
    <row r="91700" spans="4:4">
      <c r="D91700"/>
    </row>
    <row r="91701" spans="4:4">
      <c r="D91701"/>
    </row>
    <row r="91702" spans="4:4">
      <c r="D91702"/>
    </row>
    <row r="91703" spans="4:4">
      <c r="D91703"/>
    </row>
    <row r="91704" spans="4:4">
      <c r="D91704"/>
    </row>
    <row r="91705" spans="4:4">
      <c r="D91705"/>
    </row>
    <row r="91706" spans="4:4">
      <c r="D91706"/>
    </row>
    <row r="91707" spans="4:4">
      <c r="D91707"/>
    </row>
    <row r="91708" spans="4:4">
      <c r="D91708"/>
    </row>
    <row r="91709" spans="4:4">
      <c r="D91709"/>
    </row>
    <row r="91710" spans="4:4">
      <c r="D91710"/>
    </row>
    <row r="91711" spans="4:4">
      <c r="D91711"/>
    </row>
    <row r="91712" spans="4:4">
      <c r="D91712"/>
    </row>
    <row r="91713" spans="4:4">
      <c r="D91713"/>
    </row>
    <row r="91714" spans="4:4">
      <c r="D91714"/>
    </row>
    <row r="91715" spans="4:4">
      <c r="D91715"/>
    </row>
    <row r="91716" spans="4:4">
      <c r="D91716"/>
    </row>
    <row r="91717" spans="4:4">
      <c r="D91717"/>
    </row>
    <row r="91718" spans="4:4">
      <c r="D91718"/>
    </row>
    <row r="91719" spans="4:4">
      <c r="D91719"/>
    </row>
    <row r="91720" spans="4:4">
      <c r="D91720"/>
    </row>
    <row r="91721" spans="4:4">
      <c r="D91721"/>
    </row>
    <row r="91722" spans="4:4">
      <c r="D91722"/>
    </row>
    <row r="91723" spans="4:4">
      <c r="D91723"/>
    </row>
    <row r="91724" spans="4:4">
      <c r="D91724"/>
    </row>
    <row r="91725" spans="4:4">
      <c r="D91725"/>
    </row>
    <row r="91726" spans="4:4">
      <c r="D91726"/>
    </row>
    <row r="91727" spans="4:4">
      <c r="D91727"/>
    </row>
    <row r="91728" spans="4:4">
      <c r="D91728"/>
    </row>
    <row r="91729" spans="4:4">
      <c r="D91729"/>
    </row>
    <row r="91730" spans="4:4">
      <c r="D91730"/>
    </row>
    <row r="91731" spans="4:4">
      <c r="D91731"/>
    </row>
    <row r="91732" spans="4:4">
      <c r="D91732"/>
    </row>
    <row r="91733" spans="4:4">
      <c r="D91733"/>
    </row>
    <row r="91734" spans="4:4">
      <c r="D91734"/>
    </row>
    <row r="91735" spans="4:4">
      <c r="D91735"/>
    </row>
    <row r="91736" spans="4:4">
      <c r="D91736"/>
    </row>
    <row r="91737" spans="4:4">
      <c r="D91737"/>
    </row>
    <row r="91738" spans="4:4">
      <c r="D91738"/>
    </row>
    <row r="91739" spans="4:4">
      <c r="D91739"/>
    </row>
    <row r="91740" spans="4:4">
      <c r="D91740"/>
    </row>
    <row r="91741" spans="4:4">
      <c r="D91741"/>
    </row>
    <row r="91742" spans="4:4">
      <c r="D91742"/>
    </row>
    <row r="91743" spans="4:4">
      <c r="D91743"/>
    </row>
    <row r="91744" spans="4:4">
      <c r="D91744"/>
    </row>
    <row r="91745" spans="4:4">
      <c r="D91745"/>
    </row>
    <row r="91746" spans="4:4">
      <c r="D91746"/>
    </row>
    <row r="91747" spans="4:4">
      <c r="D91747"/>
    </row>
    <row r="91748" spans="4:4">
      <c r="D91748"/>
    </row>
    <row r="91749" spans="4:4">
      <c r="D91749"/>
    </row>
    <row r="91750" spans="4:4">
      <c r="D91750"/>
    </row>
    <row r="91751" spans="4:4">
      <c r="D91751"/>
    </row>
    <row r="91752" spans="4:4">
      <c r="D91752"/>
    </row>
    <row r="91753" spans="4:4">
      <c r="D91753"/>
    </row>
    <row r="91754" spans="4:4">
      <c r="D91754"/>
    </row>
    <row r="91755" spans="4:4">
      <c r="D91755"/>
    </row>
    <row r="91756" spans="4:4">
      <c r="D91756"/>
    </row>
    <row r="91757" spans="4:4">
      <c r="D91757"/>
    </row>
    <row r="91758" spans="4:4">
      <c r="D91758"/>
    </row>
    <row r="91759" spans="4:4">
      <c r="D91759"/>
    </row>
    <row r="91760" spans="4:4">
      <c r="D91760"/>
    </row>
    <row r="91761" spans="4:4">
      <c r="D91761"/>
    </row>
    <row r="91762" spans="4:4">
      <c r="D91762"/>
    </row>
    <row r="91763" spans="4:4">
      <c r="D91763"/>
    </row>
    <row r="91764" spans="4:4">
      <c r="D91764"/>
    </row>
    <row r="91765" spans="4:4">
      <c r="D91765"/>
    </row>
    <row r="91766" spans="4:4">
      <c r="D91766"/>
    </row>
    <row r="91767" spans="4:4">
      <c r="D91767"/>
    </row>
    <row r="91768" spans="4:4">
      <c r="D91768"/>
    </row>
    <row r="91769" spans="4:4">
      <c r="D91769"/>
    </row>
    <row r="91770" spans="4:4">
      <c r="D91770"/>
    </row>
    <row r="91771" spans="4:4">
      <c r="D91771"/>
    </row>
    <row r="91772" spans="4:4">
      <c r="D91772"/>
    </row>
    <row r="91773" spans="4:4">
      <c r="D91773"/>
    </row>
    <row r="91774" spans="4:4">
      <c r="D91774"/>
    </row>
    <row r="91775" spans="4:4">
      <c r="D91775"/>
    </row>
    <row r="91776" spans="4:4">
      <c r="D91776"/>
    </row>
    <row r="91777" spans="4:4">
      <c r="D91777"/>
    </row>
    <row r="91778" spans="4:4">
      <c r="D91778"/>
    </row>
    <row r="91779" spans="4:4">
      <c r="D91779"/>
    </row>
    <row r="91780" spans="4:4">
      <c r="D91780"/>
    </row>
    <row r="91781" spans="4:4">
      <c r="D91781"/>
    </row>
    <row r="91782" spans="4:4">
      <c r="D91782"/>
    </row>
    <row r="91783" spans="4:4">
      <c r="D91783"/>
    </row>
    <row r="91784" spans="4:4">
      <c r="D91784"/>
    </row>
    <row r="91785" spans="4:4">
      <c r="D91785"/>
    </row>
    <row r="91786" spans="4:4">
      <c r="D91786"/>
    </row>
    <row r="91787" spans="4:4">
      <c r="D91787"/>
    </row>
    <row r="91788" spans="4:4">
      <c r="D91788"/>
    </row>
    <row r="91789" spans="4:4">
      <c r="D91789"/>
    </row>
    <row r="91790" spans="4:4">
      <c r="D91790"/>
    </row>
    <row r="91791" spans="4:4">
      <c r="D91791"/>
    </row>
    <row r="91792" spans="4:4">
      <c r="D91792"/>
    </row>
    <row r="91793" spans="4:4">
      <c r="D91793"/>
    </row>
    <row r="91794" spans="4:4">
      <c r="D91794"/>
    </row>
    <row r="91795" spans="4:4">
      <c r="D91795"/>
    </row>
    <row r="91796" spans="4:4">
      <c r="D91796"/>
    </row>
    <row r="91797" spans="4:4">
      <c r="D91797"/>
    </row>
    <row r="91798" spans="4:4">
      <c r="D91798"/>
    </row>
    <row r="91799" spans="4:4">
      <c r="D91799"/>
    </row>
    <row r="91800" spans="4:4">
      <c r="D91800"/>
    </row>
    <row r="91801" spans="4:4">
      <c r="D91801"/>
    </row>
    <row r="91802" spans="4:4">
      <c r="D91802"/>
    </row>
    <row r="91803" spans="4:4">
      <c r="D91803"/>
    </row>
    <row r="91804" spans="4:4">
      <c r="D91804"/>
    </row>
    <row r="91805" spans="4:4">
      <c r="D91805"/>
    </row>
    <row r="91806" spans="4:4">
      <c r="D91806"/>
    </row>
    <row r="91807" spans="4:4">
      <c r="D91807"/>
    </row>
    <row r="91808" spans="4:4">
      <c r="D91808"/>
    </row>
    <row r="91809" spans="4:4">
      <c r="D91809"/>
    </row>
    <row r="91810" spans="4:4">
      <c r="D91810"/>
    </row>
    <row r="91811" spans="4:4">
      <c r="D91811"/>
    </row>
    <row r="91812" spans="4:4">
      <c r="D91812"/>
    </row>
    <row r="91813" spans="4:4">
      <c r="D91813"/>
    </row>
    <row r="91814" spans="4:4">
      <c r="D91814"/>
    </row>
    <row r="91815" spans="4:4">
      <c r="D91815"/>
    </row>
    <row r="91816" spans="4:4">
      <c r="D91816"/>
    </row>
    <row r="91817" spans="4:4">
      <c r="D91817"/>
    </row>
    <row r="91818" spans="4:4">
      <c r="D91818"/>
    </row>
    <row r="91819" spans="4:4">
      <c r="D91819"/>
    </row>
    <row r="91820" spans="4:4">
      <c r="D91820"/>
    </row>
    <row r="91821" spans="4:4">
      <c r="D91821"/>
    </row>
    <row r="91822" spans="4:4">
      <c r="D91822"/>
    </row>
    <row r="91823" spans="4:4">
      <c r="D91823"/>
    </row>
    <row r="91824" spans="4:4">
      <c r="D91824"/>
    </row>
    <row r="91825" spans="4:4">
      <c r="D91825"/>
    </row>
    <row r="91826" spans="4:4">
      <c r="D91826"/>
    </row>
    <row r="91827" spans="4:4">
      <c r="D91827"/>
    </row>
    <row r="91828" spans="4:4">
      <c r="D91828"/>
    </row>
    <row r="91829" spans="4:4">
      <c r="D91829"/>
    </row>
    <row r="91830" spans="4:4">
      <c r="D91830"/>
    </row>
    <row r="91831" spans="4:4">
      <c r="D91831"/>
    </row>
    <row r="91832" spans="4:4">
      <c r="D91832"/>
    </row>
    <row r="91833" spans="4:4">
      <c r="D91833"/>
    </row>
    <row r="91834" spans="4:4">
      <c r="D91834"/>
    </row>
    <row r="91835" spans="4:4">
      <c r="D91835"/>
    </row>
    <row r="91836" spans="4:4">
      <c r="D91836"/>
    </row>
    <row r="91837" spans="4:4">
      <c r="D91837"/>
    </row>
    <row r="91838" spans="4:4">
      <c r="D91838"/>
    </row>
    <row r="91839" spans="4:4">
      <c r="D91839"/>
    </row>
    <row r="91840" spans="4:4">
      <c r="D91840"/>
    </row>
    <row r="91841" spans="4:4">
      <c r="D91841"/>
    </row>
    <row r="91842" spans="4:4">
      <c r="D91842"/>
    </row>
    <row r="91843" spans="4:4">
      <c r="D91843"/>
    </row>
    <row r="91844" spans="4:4">
      <c r="D91844"/>
    </row>
    <row r="91845" spans="4:4">
      <c r="D91845"/>
    </row>
    <row r="91846" spans="4:4">
      <c r="D91846"/>
    </row>
    <row r="91847" spans="4:4">
      <c r="D91847"/>
    </row>
    <row r="91848" spans="4:4">
      <c r="D91848"/>
    </row>
    <row r="91849" spans="4:4">
      <c r="D91849"/>
    </row>
    <row r="91850" spans="4:4">
      <c r="D91850"/>
    </row>
    <row r="91851" spans="4:4">
      <c r="D91851"/>
    </row>
    <row r="91852" spans="4:4">
      <c r="D91852"/>
    </row>
    <row r="91853" spans="4:4">
      <c r="D91853"/>
    </row>
    <row r="91854" spans="4:4">
      <c r="D91854"/>
    </row>
    <row r="91855" spans="4:4">
      <c r="D91855"/>
    </row>
    <row r="91856" spans="4:4">
      <c r="D91856"/>
    </row>
    <row r="91857" spans="4:4">
      <c r="D91857"/>
    </row>
    <row r="91858" spans="4:4">
      <c r="D91858"/>
    </row>
    <row r="91859" spans="4:4">
      <c r="D91859"/>
    </row>
    <row r="91860" spans="4:4">
      <c r="D91860"/>
    </row>
    <row r="91861" spans="4:4">
      <c r="D91861"/>
    </row>
    <row r="91862" spans="4:4">
      <c r="D91862"/>
    </row>
    <row r="91863" spans="4:4">
      <c r="D91863"/>
    </row>
    <row r="91864" spans="4:4">
      <c r="D91864"/>
    </row>
    <row r="91865" spans="4:4">
      <c r="D91865"/>
    </row>
    <row r="91866" spans="4:4">
      <c r="D91866"/>
    </row>
    <row r="91867" spans="4:4">
      <c r="D91867"/>
    </row>
    <row r="91868" spans="4:4">
      <c r="D91868"/>
    </row>
    <row r="91869" spans="4:4">
      <c r="D91869"/>
    </row>
    <row r="91870" spans="4:4">
      <c r="D91870"/>
    </row>
    <row r="91871" spans="4:4">
      <c r="D91871"/>
    </row>
    <row r="91872" spans="4:4">
      <c r="D91872"/>
    </row>
    <row r="91873" spans="4:4">
      <c r="D91873"/>
    </row>
    <row r="91874" spans="4:4">
      <c r="D91874"/>
    </row>
    <row r="91875" spans="4:4">
      <c r="D91875"/>
    </row>
    <row r="91876" spans="4:4">
      <c r="D91876"/>
    </row>
    <row r="91877" spans="4:4">
      <c r="D91877"/>
    </row>
    <row r="91878" spans="4:4">
      <c r="D91878"/>
    </row>
    <row r="91879" spans="4:4">
      <c r="D91879"/>
    </row>
    <row r="91880" spans="4:4">
      <c r="D91880"/>
    </row>
    <row r="91881" spans="4:4">
      <c r="D91881"/>
    </row>
    <row r="91882" spans="4:4">
      <c r="D91882"/>
    </row>
    <row r="91883" spans="4:4">
      <c r="D91883"/>
    </row>
    <row r="91884" spans="4:4">
      <c r="D91884"/>
    </row>
    <row r="91885" spans="4:4">
      <c r="D91885"/>
    </row>
    <row r="91886" spans="4:4">
      <c r="D91886"/>
    </row>
    <row r="91887" spans="4:4">
      <c r="D91887"/>
    </row>
    <row r="91888" spans="4:4">
      <c r="D91888"/>
    </row>
    <row r="91889" spans="4:4">
      <c r="D91889"/>
    </row>
    <row r="91890" spans="4:4">
      <c r="D91890"/>
    </row>
    <row r="91891" spans="4:4">
      <c r="D91891"/>
    </row>
    <row r="91892" spans="4:4">
      <c r="D91892"/>
    </row>
    <row r="91893" spans="4:4">
      <c r="D91893"/>
    </row>
    <row r="91894" spans="4:4">
      <c r="D91894"/>
    </row>
    <row r="91895" spans="4:4">
      <c r="D91895"/>
    </row>
    <row r="91896" spans="4:4">
      <c r="D91896"/>
    </row>
    <row r="91897" spans="4:4">
      <c r="D91897"/>
    </row>
    <row r="91898" spans="4:4">
      <c r="D91898"/>
    </row>
    <row r="91899" spans="4:4">
      <c r="D91899"/>
    </row>
    <row r="91900" spans="4:4">
      <c r="D91900"/>
    </row>
    <row r="91901" spans="4:4">
      <c r="D91901"/>
    </row>
    <row r="91902" spans="4:4">
      <c r="D91902"/>
    </row>
    <row r="91903" spans="4:4">
      <c r="D91903"/>
    </row>
    <row r="91904" spans="4:4">
      <c r="D91904"/>
    </row>
    <row r="91905" spans="4:4">
      <c r="D91905"/>
    </row>
    <row r="91906" spans="4:4">
      <c r="D91906"/>
    </row>
    <row r="91907" spans="4:4">
      <c r="D91907"/>
    </row>
    <row r="91908" spans="4:4">
      <c r="D91908"/>
    </row>
    <row r="91909" spans="4:4">
      <c r="D91909"/>
    </row>
    <row r="91910" spans="4:4">
      <c r="D91910"/>
    </row>
    <row r="91911" spans="4:4">
      <c r="D91911"/>
    </row>
    <row r="91912" spans="4:4">
      <c r="D91912"/>
    </row>
    <row r="91913" spans="4:4">
      <c r="D91913"/>
    </row>
    <row r="91914" spans="4:4">
      <c r="D91914"/>
    </row>
    <row r="91915" spans="4:4">
      <c r="D91915"/>
    </row>
    <row r="91916" spans="4:4">
      <c r="D91916"/>
    </row>
    <row r="91917" spans="4:4">
      <c r="D91917"/>
    </row>
    <row r="91918" spans="4:4">
      <c r="D91918"/>
    </row>
    <row r="91919" spans="4:4">
      <c r="D91919"/>
    </row>
    <row r="91920" spans="4:4">
      <c r="D91920"/>
    </row>
    <row r="91921" spans="4:4">
      <c r="D91921"/>
    </row>
    <row r="91922" spans="4:4">
      <c r="D91922"/>
    </row>
    <row r="91923" spans="4:4">
      <c r="D91923"/>
    </row>
    <row r="91924" spans="4:4">
      <c r="D91924"/>
    </row>
    <row r="91925" spans="4:4">
      <c r="D91925"/>
    </row>
    <row r="91926" spans="4:4">
      <c r="D91926"/>
    </row>
    <row r="91927" spans="4:4">
      <c r="D91927"/>
    </row>
    <row r="91928" spans="4:4">
      <c r="D91928"/>
    </row>
    <row r="91929" spans="4:4">
      <c r="D91929"/>
    </row>
    <row r="91930" spans="4:4">
      <c r="D91930"/>
    </row>
    <row r="91931" spans="4:4">
      <c r="D91931"/>
    </row>
    <row r="91932" spans="4:4">
      <c r="D91932"/>
    </row>
    <row r="91933" spans="4:4">
      <c r="D91933"/>
    </row>
    <row r="91934" spans="4:4">
      <c r="D91934"/>
    </row>
    <row r="91935" spans="4:4">
      <c r="D91935"/>
    </row>
    <row r="91936" spans="4:4">
      <c r="D91936"/>
    </row>
    <row r="91937" spans="4:4">
      <c r="D91937"/>
    </row>
    <row r="91938" spans="4:4">
      <c r="D91938"/>
    </row>
    <row r="91939" spans="4:4">
      <c r="D91939"/>
    </row>
    <row r="91940" spans="4:4">
      <c r="D91940"/>
    </row>
    <row r="91941" spans="4:4">
      <c r="D91941"/>
    </row>
    <row r="91942" spans="4:4">
      <c r="D91942"/>
    </row>
    <row r="91943" spans="4:4">
      <c r="D91943"/>
    </row>
    <row r="91944" spans="4:4">
      <c r="D91944"/>
    </row>
    <row r="91945" spans="4:4">
      <c r="D91945"/>
    </row>
    <row r="91946" spans="4:4">
      <c r="D91946"/>
    </row>
    <row r="91947" spans="4:4">
      <c r="D91947"/>
    </row>
    <row r="91948" spans="4:4">
      <c r="D91948"/>
    </row>
    <row r="91949" spans="4:4">
      <c r="D91949"/>
    </row>
    <row r="91950" spans="4:4">
      <c r="D91950"/>
    </row>
    <row r="91951" spans="4:4">
      <c r="D91951"/>
    </row>
    <row r="91952" spans="4:4">
      <c r="D91952"/>
    </row>
    <row r="91953" spans="4:4">
      <c r="D91953"/>
    </row>
    <row r="91954" spans="4:4">
      <c r="D91954"/>
    </row>
    <row r="91955" spans="4:4">
      <c r="D91955"/>
    </row>
    <row r="91956" spans="4:4">
      <c r="D91956"/>
    </row>
    <row r="91957" spans="4:4">
      <c r="D91957"/>
    </row>
    <row r="91958" spans="4:4">
      <c r="D91958"/>
    </row>
    <row r="91959" spans="4:4">
      <c r="D91959"/>
    </row>
    <row r="91960" spans="4:4">
      <c r="D91960"/>
    </row>
    <row r="91961" spans="4:4">
      <c r="D91961"/>
    </row>
    <row r="91962" spans="4:4">
      <c r="D91962"/>
    </row>
    <row r="91963" spans="4:4">
      <c r="D91963"/>
    </row>
    <row r="91964" spans="4:4">
      <c r="D91964"/>
    </row>
    <row r="91965" spans="4:4">
      <c r="D91965"/>
    </row>
    <row r="91966" spans="4:4">
      <c r="D91966"/>
    </row>
    <row r="91967" spans="4:4">
      <c r="D91967"/>
    </row>
    <row r="91968" spans="4:4">
      <c r="D91968"/>
    </row>
    <row r="91969" spans="4:4">
      <c r="D91969"/>
    </row>
    <row r="91970" spans="4:4">
      <c r="D91970"/>
    </row>
    <row r="91971" spans="4:4">
      <c r="D91971"/>
    </row>
    <row r="91972" spans="4:4">
      <c r="D91972"/>
    </row>
    <row r="91973" spans="4:4">
      <c r="D91973"/>
    </row>
    <row r="91974" spans="4:4">
      <c r="D91974"/>
    </row>
    <row r="91975" spans="4:4">
      <c r="D91975"/>
    </row>
    <row r="91976" spans="4:4">
      <c r="D91976"/>
    </row>
    <row r="91977" spans="4:4">
      <c r="D91977"/>
    </row>
    <row r="91978" spans="4:4">
      <c r="D91978"/>
    </row>
    <row r="91979" spans="4:4">
      <c r="D91979"/>
    </row>
    <row r="91980" spans="4:4">
      <c r="D91980"/>
    </row>
    <row r="91981" spans="4:4">
      <c r="D91981"/>
    </row>
    <row r="91982" spans="4:4">
      <c r="D91982"/>
    </row>
    <row r="91983" spans="4:4">
      <c r="D91983"/>
    </row>
    <row r="91984" spans="4:4">
      <c r="D91984"/>
    </row>
    <row r="91985" spans="4:4">
      <c r="D91985"/>
    </row>
    <row r="91986" spans="4:4">
      <c r="D91986"/>
    </row>
    <row r="91987" spans="4:4">
      <c r="D91987"/>
    </row>
    <row r="91988" spans="4:4">
      <c r="D91988"/>
    </row>
    <row r="91989" spans="4:4">
      <c r="D91989"/>
    </row>
    <row r="91990" spans="4:4">
      <c r="D91990"/>
    </row>
    <row r="91991" spans="4:4">
      <c r="D91991"/>
    </row>
    <row r="91992" spans="4:4">
      <c r="D91992"/>
    </row>
    <row r="91993" spans="4:4">
      <c r="D91993"/>
    </row>
    <row r="91994" spans="4:4">
      <c r="D91994"/>
    </row>
    <row r="91995" spans="4:4">
      <c r="D91995"/>
    </row>
    <row r="91996" spans="4:4">
      <c r="D91996"/>
    </row>
    <row r="91997" spans="4:4">
      <c r="D91997"/>
    </row>
    <row r="91998" spans="4:4">
      <c r="D91998"/>
    </row>
    <row r="91999" spans="4:4">
      <c r="D91999"/>
    </row>
    <row r="92000" spans="4:4">
      <c r="D92000"/>
    </row>
    <row r="92001" spans="4:4">
      <c r="D92001"/>
    </row>
    <row r="92002" spans="4:4">
      <c r="D92002"/>
    </row>
    <row r="92003" spans="4:4">
      <c r="D92003"/>
    </row>
    <row r="92004" spans="4:4">
      <c r="D92004"/>
    </row>
    <row r="92005" spans="4:4">
      <c r="D92005"/>
    </row>
    <row r="92006" spans="4:4">
      <c r="D92006"/>
    </row>
    <row r="92007" spans="4:4">
      <c r="D92007"/>
    </row>
    <row r="92008" spans="4:4">
      <c r="D92008"/>
    </row>
    <row r="92009" spans="4:4">
      <c r="D92009"/>
    </row>
    <row r="92010" spans="4:4">
      <c r="D92010"/>
    </row>
    <row r="92011" spans="4:4">
      <c r="D92011"/>
    </row>
    <row r="92012" spans="4:4">
      <c r="D92012"/>
    </row>
    <row r="92013" spans="4:4">
      <c r="D92013"/>
    </row>
    <row r="92014" spans="4:4">
      <c r="D92014"/>
    </row>
    <row r="92015" spans="4:4">
      <c r="D92015"/>
    </row>
    <row r="92016" spans="4:4">
      <c r="D92016"/>
    </row>
    <row r="92017" spans="4:4">
      <c r="D92017"/>
    </row>
    <row r="92018" spans="4:4">
      <c r="D92018"/>
    </row>
    <row r="92019" spans="4:4">
      <c r="D92019"/>
    </row>
    <row r="92020" spans="4:4">
      <c r="D92020"/>
    </row>
    <row r="92021" spans="4:4">
      <c r="D92021"/>
    </row>
    <row r="92022" spans="4:4">
      <c r="D92022"/>
    </row>
    <row r="92023" spans="4:4">
      <c r="D92023"/>
    </row>
    <row r="92024" spans="4:4">
      <c r="D92024"/>
    </row>
    <row r="92025" spans="4:4">
      <c r="D92025"/>
    </row>
    <row r="92026" spans="4:4">
      <c r="D92026"/>
    </row>
    <row r="92027" spans="4:4">
      <c r="D92027"/>
    </row>
    <row r="92028" spans="4:4">
      <c r="D92028"/>
    </row>
    <row r="92029" spans="4:4">
      <c r="D92029"/>
    </row>
    <row r="92030" spans="4:4">
      <c r="D92030"/>
    </row>
    <row r="92031" spans="4:4">
      <c r="D92031"/>
    </row>
    <row r="92032" spans="4:4">
      <c r="D92032"/>
    </row>
    <row r="92033" spans="4:4">
      <c r="D92033"/>
    </row>
    <row r="92034" spans="4:4">
      <c r="D92034"/>
    </row>
    <row r="92035" spans="4:4">
      <c r="D92035"/>
    </row>
    <row r="92036" spans="4:4">
      <c r="D92036"/>
    </row>
    <row r="92037" spans="4:4">
      <c r="D92037"/>
    </row>
    <row r="92038" spans="4:4">
      <c r="D92038"/>
    </row>
    <row r="92039" spans="4:4">
      <c r="D92039"/>
    </row>
    <row r="92040" spans="4:4">
      <c r="D92040"/>
    </row>
    <row r="92041" spans="4:4">
      <c r="D92041"/>
    </row>
    <row r="92042" spans="4:4">
      <c r="D92042"/>
    </row>
    <row r="92043" spans="4:4">
      <c r="D92043"/>
    </row>
    <row r="92044" spans="4:4">
      <c r="D92044"/>
    </row>
    <row r="92045" spans="4:4">
      <c r="D92045"/>
    </row>
    <row r="92046" spans="4:4">
      <c r="D92046"/>
    </row>
    <row r="92047" spans="4:4">
      <c r="D92047"/>
    </row>
    <row r="92048" spans="4:4">
      <c r="D92048"/>
    </row>
    <row r="92049" spans="4:4">
      <c r="D92049"/>
    </row>
    <row r="92050" spans="4:4">
      <c r="D92050"/>
    </row>
    <row r="92051" spans="4:4">
      <c r="D92051"/>
    </row>
    <row r="92052" spans="4:4">
      <c r="D92052"/>
    </row>
    <row r="92053" spans="4:4">
      <c r="D92053"/>
    </row>
    <row r="92054" spans="4:4">
      <c r="D92054"/>
    </row>
    <row r="92055" spans="4:4">
      <c r="D92055"/>
    </row>
    <row r="92056" spans="4:4">
      <c r="D92056"/>
    </row>
    <row r="92057" spans="4:4">
      <c r="D92057"/>
    </row>
    <row r="92058" spans="4:4">
      <c r="D92058"/>
    </row>
    <row r="92059" spans="4:4">
      <c r="D92059"/>
    </row>
    <row r="92060" spans="4:4">
      <c r="D92060"/>
    </row>
    <row r="92061" spans="4:4">
      <c r="D92061"/>
    </row>
    <row r="92062" spans="4:4">
      <c r="D92062"/>
    </row>
    <row r="92063" spans="4:4">
      <c r="D92063"/>
    </row>
    <row r="92064" spans="4:4">
      <c r="D92064"/>
    </row>
    <row r="92065" spans="4:4">
      <c r="D92065"/>
    </row>
    <row r="92066" spans="4:4">
      <c r="D92066"/>
    </row>
    <row r="92067" spans="4:4">
      <c r="D92067"/>
    </row>
    <row r="92068" spans="4:4">
      <c r="D92068"/>
    </row>
    <row r="92069" spans="4:4">
      <c r="D92069"/>
    </row>
    <row r="92070" spans="4:4">
      <c r="D92070"/>
    </row>
    <row r="92071" spans="4:4">
      <c r="D92071"/>
    </row>
    <row r="92072" spans="4:4">
      <c r="D92072"/>
    </row>
    <row r="92073" spans="4:4">
      <c r="D92073"/>
    </row>
    <row r="92074" spans="4:4">
      <c r="D92074"/>
    </row>
    <row r="92075" spans="4:4">
      <c r="D92075"/>
    </row>
    <row r="92076" spans="4:4">
      <c r="D92076"/>
    </row>
    <row r="92077" spans="4:4">
      <c r="D92077"/>
    </row>
    <row r="92078" spans="4:4">
      <c r="D92078"/>
    </row>
    <row r="92079" spans="4:4">
      <c r="D92079"/>
    </row>
    <row r="92080" spans="4:4">
      <c r="D92080"/>
    </row>
    <row r="92081" spans="4:4">
      <c r="D92081"/>
    </row>
    <row r="92082" spans="4:4">
      <c r="D92082"/>
    </row>
    <row r="92083" spans="4:4">
      <c r="D92083"/>
    </row>
    <row r="92084" spans="4:4">
      <c r="D92084"/>
    </row>
    <row r="92085" spans="4:4">
      <c r="D92085"/>
    </row>
    <row r="92086" spans="4:4">
      <c r="D92086"/>
    </row>
    <row r="92087" spans="4:4">
      <c r="D92087"/>
    </row>
    <row r="92088" spans="4:4">
      <c r="D92088"/>
    </row>
    <row r="92089" spans="4:4">
      <c r="D92089"/>
    </row>
    <row r="92090" spans="4:4">
      <c r="D92090"/>
    </row>
    <row r="92091" spans="4:4">
      <c r="D92091"/>
    </row>
    <row r="92092" spans="4:4">
      <c r="D92092"/>
    </row>
    <row r="92093" spans="4:4">
      <c r="D92093"/>
    </row>
    <row r="92094" spans="4:4">
      <c r="D92094"/>
    </row>
    <row r="92095" spans="4:4">
      <c r="D92095"/>
    </row>
    <row r="92096" spans="4:4">
      <c r="D92096"/>
    </row>
    <row r="92097" spans="4:4">
      <c r="D92097"/>
    </row>
    <row r="92098" spans="4:4">
      <c r="D92098"/>
    </row>
    <row r="92099" spans="4:4">
      <c r="D92099"/>
    </row>
    <row r="92100" spans="4:4">
      <c r="D92100"/>
    </row>
    <row r="92101" spans="4:4">
      <c r="D92101"/>
    </row>
    <row r="92102" spans="4:4">
      <c r="D92102"/>
    </row>
    <row r="92103" spans="4:4">
      <c r="D92103"/>
    </row>
    <row r="92104" spans="4:4">
      <c r="D92104"/>
    </row>
    <row r="92105" spans="4:4">
      <c r="D92105"/>
    </row>
    <row r="92106" spans="4:4">
      <c r="D92106"/>
    </row>
    <row r="92107" spans="4:4">
      <c r="D92107"/>
    </row>
    <row r="92108" spans="4:4">
      <c r="D92108"/>
    </row>
    <row r="92109" spans="4:4">
      <c r="D92109"/>
    </row>
    <row r="92110" spans="4:4">
      <c r="D92110"/>
    </row>
    <row r="92111" spans="4:4">
      <c r="D92111"/>
    </row>
    <row r="92112" spans="4:4">
      <c r="D92112"/>
    </row>
    <row r="92113" spans="4:4">
      <c r="D92113"/>
    </row>
    <row r="92114" spans="4:4">
      <c r="D92114"/>
    </row>
    <row r="92115" spans="4:4">
      <c r="D92115"/>
    </row>
    <row r="92116" spans="4:4">
      <c r="D92116"/>
    </row>
    <row r="92117" spans="4:4">
      <c r="D92117"/>
    </row>
    <row r="92118" spans="4:4">
      <c r="D92118"/>
    </row>
    <row r="92119" spans="4:4">
      <c r="D92119"/>
    </row>
    <row r="92120" spans="4:4">
      <c r="D92120"/>
    </row>
    <row r="92121" spans="4:4">
      <c r="D92121"/>
    </row>
    <row r="92122" spans="4:4">
      <c r="D92122"/>
    </row>
    <row r="92123" spans="4:4">
      <c r="D92123"/>
    </row>
    <row r="92124" spans="4:4">
      <c r="D92124"/>
    </row>
    <row r="92125" spans="4:4">
      <c r="D92125"/>
    </row>
    <row r="92126" spans="4:4">
      <c r="D92126"/>
    </row>
    <row r="92127" spans="4:4">
      <c r="D92127"/>
    </row>
    <row r="92128" spans="4:4">
      <c r="D92128"/>
    </row>
    <row r="92129" spans="4:4">
      <c r="D92129"/>
    </row>
    <row r="92130" spans="4:4">
      <c r="D92130"/>
    </row>
    <row r="92131" spans="4:4">
      <c r="D92131"/>
    </row>
    <row r="92132" spans="4:4">
      <c r="D92132"/>
    </row>
    <row r="92133" spans="4:4">
      <c r="D92133"/>
    </row>
    <row r="92134" spans="4:4">
      <c r="D92134"/>
    </row>
    <row r="92135" spans="4:4">
      <c r="D92135"/>
    </row>
    <row r="92136" spans="4:4">
      <c r="D92136"/>
    </row>
    <row r="92137" spans="4:4">
      <c r="D92137"/>
    </row>
    <row r="92138" spans="4:4">
      <c r="D92138"/>
    </row>
    <row r="92139" spans="4:4">
      <c r="D92139"/>
    </row>
    <row r="92140" spans="4:4">
      <c r="D92140"/>
    </row>
    <row r="92141" spans="4:4">
      <c r="D92141"/>
    </row>
    <row r="92142" spans="4:4">
      <c r="D92142"/>
    </row>
    <row r="92143" spans="4:4">
      <c r="D92143"/>
    </row>
    <row r="92144" spans="4:4">
      <c r="D92144"/>
    </row>
    <row r="92145" spans="4:4">
      <c r="D92145"/>
    </row>
    <row r="92146" spans="4:4">
      <c r="D92146"/>
    </row>
    <row r="92147" spans="4:4">
      <c r="D92147"/>
    </row>
    <row r="92148" spans="4:4">
      <c r="D92148"/>
    </row>
    <row r="92149" spans="4:4">
      <c r="D92149"/>
    </row>
    <row r="92150" spans="4:4">
      <c r="D92150"/>
    </row>
    <row r="92151" spans="4:4">
      <c r="D92151"/>
    </row>
    <row r="92152" spans="4:4">
      <c r="D92152"/>
    </row>
    <row r="92153" spans="4:4">
      <c r="D92153"/>
    </row>
    <row r="92154" spans="4:4">
      <c r="D92154"/>
    </row>
    <row r="92155" spans="4:4">
      <c r="D92155"/>
    </row>
    <row r="92156" spans="4:4">
      <c r="D92156"/>
    </row>
    <row r="92157" spans="4:4">
      <c r="D92157"/>
    </row>
    <row r="92158" spans="4:4">
      <c r="D92158"/>
    </row>
    <row r="92159" spans="4:4">
      <c r="D92159"/>
    </row>
    <row r="92160" spans="4:4">
      <c r="D92160"/>
    </row>
    <row r="92161" spans="4:4">
      <c r="D92161"/>
    </row>
    <row r="92162" spans="4:4">
      <c r="D92162"/>
    </row>
    <row r="92163" spans="4:4">
      <c r="D92163"/>
    </row>
    <row r="92164" spans="4:4">
      <c r="D92164"/>
    </row>
    <row r="92165" spans="4:4">
      <c r="D92165"/>
    </row>
    <row r="92166" spans="4:4">
      <c r="D92166"/>
    </row>
    <row r="92167" spans="4:4">
      <c r="D92167"/>
    </row>
    <row r="92168" spans="4:4">
      <c r="D92168"/>
    </row>
    <row r="92169" spans="4:4">
      <c r="D92169"/>
    </row>
    <row r="92170" spans="4:4">
      <c r="D92170"/>
    </row>
    <row r="92171" spans="4:4">
      <c r="D92171"/>
    </row>
    <row r="92172" spans="4:4">
      <c r="D92172"/>
    </row>
    <row r="92173" spans="4:4">
      <c r="D92173"/>
    </row>
    <row r="92174" spans="4:4">
      <c r="D92174"/>
    </row>
    <row r="92175" spans="4:4">
      <c r="D92175"/>
    </row>
    <row r="92176" spans="4:4">
      <c r="D92176"/>
    </row>
    <row r="92177" spans="4:4">
      <c r="D92177"/>
    </row>
    <row r="92178" spans="4:4">
      <c r="D92178"/>
    </row>
    <row r="92179" spans="4:4">
      <c r="D92179"/>
    </row>
    <row r="92180" spans="4:4">
      <c r="D92180"/>
    </row>
    <row r="92181" spans="4:4">
      <c r="D92181"/>
    </row>
    <row r="92182" spans="4:4">
      <c r="D92182"/>
    </row>
    <row r="92183" spans="4:4">
      <c r="D92183"/>
    </row>
    <row r="92184" spans="4:4">
      <c r="D92184"/>
    </row>
    <row r="92185" spans="4:4">
      <c r="D92185"/>
    </row>
    <row r="92186" spans="4:4">
      <c r="D92186"/>
    </row>
    <row r="92187" spans="4:4">
      <c r="D92187"/>
    </row>
    <row r="92188" spans="4:4">
      <c r="D92188"/>
    </row>
    <row r="92189" spans="4:4">
      <c r="D92189"/>
    </row>
    <row r="92190" spans="4:4">
      <c r="D92190"/>
    </row>
    <row r="92191" spans="4:4">
      <c r="D92191"/>
    </row>
    <row r="92192" spans="4:4">
      <c r="D92192"/>
    </row>
    <row r="92193" spans="4:4">
      <c r="D92193"/>
    </row>
    <row r="92194" spans="4:4">
      <c r="D92194"/>
    </row>
    <row r="92195" spans="4:4">
      <c r="D92195"/>
    </row>
    <row r="92196" spans="4:4">
      <c r="D92196"/>
    </row>
    <row r="92197" spans="4:4">
      <c r="D92197"/>
    </row>
    <row r="92198" spans="4:4">
      <c r="D92198"/>
    </row>
    <row r="92199" spans="4:4">
      <c r="D92199"/>
    </row>
    <row r="92200" spans="4:4">
      <c r="D92200"/>
    </row>
    <row r="92201" spans="4:4">
      <c r="D92201"/>
    </row>
    <row r="92202" spans="4:4">
      <c r="D92202"/>
    </row>
    <row r="92203" spans="4:4">
      <c r="D92203"/>
    </row>
    <row r="92204" spans="4:4">
      <c r="D92204"/>
    </row>
    <row r="92205" spans="4:4">
      <c r="D92205"/>
    </row>
    <row r="92206" spans="4:4">
      <c r="D92206"/>
    </row>
    <row r="92207" spans="4:4">
      <c r="D92207"/>
    </row>
    <row r="92208" spans="4:4">
      <c r="D92208"/>
    </row>
    <row r="92209" spans="4:4">
      <c r="D92209"/>
    </row>
    <row r="92210" spans="4:4">
      <c r="D92210"/>
    </row>
    <row r="92211" spans="4:4">
      <c r="D92211"/>
    </row>
    <row r="92212" spans="4:4">
      <c r="D92212"/>
    </row>
    <row r="92213" spans="4:4">
      <c r="D92213"/>
    </row>
    <row r="92214" spans="4:4">
      <c r="D92214"/>
    </row>
    <row r="92215" spans="4:4">
      <c r="D92215"/>
    </row>
    <row r="92216" spans="4:4">
      <c r="D92216"/>
    </row>
    <row r="92217" spans="4:4">
      <c r="D92217"/>
    </row>
    <row r="92218" spans="4:4">
      <c r="D92218"/>
    </row>
    <row r="92219" spans="4:4">
      <c r="D92219"/>
    </row>
    <row r="92220" spans="4:4">
      <c r="D92220"/>
    </row>
    <row r="92221" spans="4:4">
      <c r="D92221"/>
    </row>
    <row r="92222" spans="4:4">
      <c r="D92222"/>
    </row>
    <row r="92223" spans="4:4">
      <c r="D92223"/>
    </row>
    <row r="92224" spans="4:4">
      <c r="D92224"/>
    </row>
    <row r="92225" spans="4:4">
      <c r="D92225"/>
    </row>
    <row r="92226" spans="4:4">
      <c r="D92226"/>
    </row>
    <row r="92227" spans="4:4">
      <c r="D92227"/>
    </row>
    <row r="92228" spans="4:4">
      <c r="D92228"/>
    </row>
    <row r="92229" spans="4:4">
      <c r="D92229"/>
    </row>
    <row r="92230" spans="4:4">
      <c r="D92230"/>
    </row>
    <row r="92231" spans="4:4">
      <c r="D92231"/>
    </row>
    <row r="92232" spans="4:4">
      <c r="D92232"/>
    </row>
    <row r="92233" spans="4:4">
      <c r="D92233"/>
    </row>
    <row r="92234" spans="4:4">
      <c r="D92234"/>
    </row>
    <row r="92235" spans="4:4">
      <c r="D92235"/>
    </row>
    <row r="92236" spans="4:4">
      <c r="D92236"/>
    </row>
    <row r="92237" spans="4:4">
      <c r="D92237"/>
    </row>
    <row r="92238" spans="4:4">
      <c r="D92238"/>
    </row>
    <row r="92239" spans="4:4">
      <c r="D92239"/>
    </row>
    <row r="92240" spans="4:4">
      <c r="D92240"/>
    </row>
    <row r="92241" spans="4:4">
      <c r="D92241"/>
    </row>
    <row r="92242" spans="4:4">
      <c r="D92242"/>
    </row>
    <row r="92243" spans="4:4">
      <c r="D92243"/>
    </row>
    <row r="92244" spans="4:4">
      <c r="D92244"/>
    </row>
    <row r="92245" spans="4:4">
      <c r="D92245"/>
    </row>
    <row r="92246" spans="4:4">
      <c r="D92246"/>
    </row>
    <row r="92247" spans="4:4">
      <c r="D92247"/>
    </row>
    <row r="92248" spans="4:4">
      <c r="D92248"/>
    </row>
    <row r="92249" spans="4:4">
      <c r="D92249"/>
    </row>
    <row r="92250" spans="4:4">
      <c r="D92250"/>
    </row>
    <row r="92251" spans="4:4">
      <c r="D92251"/>
    </row>
    <row r="92252" spans="4:4">
      <c r="D92252"/>
    </row>
    <row r="92253" spans="4:4">
      <c r="D92253"/>
    </row>
    <row r="92254" spans="4:4">
      <c r="D92254"/>
    </row>
    <row r="92255" spans="4:4">
      <c r="D92255"/>
    </row>
    <row r="92256" spans="4:4">
      <c r="D92256"/>
    </row>
    <row r="92257" spans="4:4">
      <c r="D92257"/>
    </row>
    <row r="92258" spans="4:4">
      <c r="D92258"/>
    </row>
    <row r="92259" spans="4:4">
      <c r="D92259"/>
    </row>
    <row r="92260" spans="4:4">
      <c r="D92260"/>
    </row>
    <row r="92261" spans="4:4">
      <c r="D92261"/>
    </row>
    <row r="92262" spans="4:4">
      <c r="D92262"/>
    </row>
    <row r="92263" spans="4:4">
      <c r="D92263"/>
    </row>
    <row r="92264" spans="4:4">
      <c r="D92264"/>
    </row>
    <row r="92265" spans="4:4">
      <c r="D92265"/>
    </row>
    <row r="92266" spans="4:4">
      <c r="D92266"/>
    </row>
    <row r="92267" spans="4:4">
      <c r="D92267"/>
    </row>
    <row r="92268" spans="4:4">
      <c r="D92268"/>
    </row>
    <row r="92269" spans="4:4">
      <c r="D92269"/>
    </row>
    <row r="92270" spans="4:4">
      <c r="D92270"/>
    </row>
    <row r="92271" spans="4:4">
      <c r="D92271"/>
    </row>
    <row r="92272" spans="4:4">
      <c r="D92272"/>
    </row>
    <row r="92273" spans="4:4">
      <c r="D92273"/>
    </row>
    <row r="92274" spans="4:4">
      <c r="D92274"/>
    </row>
    <row r="92275" spans="4:4">
      <c r="D92275"/>
    </row>
    <row r="92276" spans="4:4">
      <c r="D92276"/>
    </row>
    <row r="92277" spans="4:4">
      <c r="D92277"/>
    </row>
    <row r="92278" spans="4:4">
      <c r="D92278"/>
    </row>
    <row r="92279" spans="4:4">
      <c r="D92279"/>
    </row>
    <row r="92280" spans="4:4">
      <c r="D92280"/>
    </row>
    <row r="92281" spans="4:4">
      <c r="D92281"/>
    </row>
    <row r="92282" spans="4:4">
      <c r="D92282"/>
    </row>
    <row r="92283" spans="4:4">
      <c r="D92283"/>
    </row>
    <row r="92284" spans="4:4">
      <c r="D92284"/>
    </row>
    <row r="92285" spans="4:4">
      <c r="D92285"/>
    </row>
    <row r="92286" spans="4:4">
      <c r="D92286"/>
    </row>
    <row r="92287" spans="4:4">
      <c r="D92287"/>
    </row>
    <row r="92288" spans="4:4">
      <c r="D92288"/>
    </row>
    <row r="92289" spans="4:4">
      <c r="D92289"/>
    </row>
    <row r="92290" spans="4:4">
      <c r="D92290"/>
    </row>
    <row r="92291" spans="4:4">
      <c r="D92291"/>
    </row>
    <row r="92292" spans="4:4">
      <c r="D92292"/>
    </row>
    <row r="92293" spans="4:4">
      <c r="D92293"/>
    </row>
    <row r="92294" spans="4:4">
      <c r="D92294"/>
    </row>
    <row r="92295" spans="4:4">
      <c r="D92295"/>
    </row>
    <row r="92296" spans="4:4">
      <c r="D92296"/>
    </row>
    <row r="92297" spans="4:4">
      <c r="D92297"/>
    </row>
    <row r="92298" spans="4:4">
      <c r="D92298"/>
    </row>
    <row r="92299" spans="4:4">
      <c r="D92299"/>
    </row>
    <row r="92300" spans="4:4">
      <c r="D92300"/>
    </row>
    <row r="92301" spans="4:4">
      <c r="D92301"/>
    </row>
    <row r="92302" spans="4:4">
      <c r="D92302"/>
    </row>
    <row r="92303" spans="4:4">
      <c r="D92303"/>
    </row>
    <row r="92304" spans="4:4">
      <c r="D92304"/>
    </row>
    <row r="92305" spans="4:4">
      <c r="D92305"/>
    </row>
    <row r="92306" spans="4:4">
      <c r="D92306"/>
    </row>
    <row r="92307" spans="4:4">
      <c r="D92307"/>
    </row>
    <row r="92308" spans="4:4">
      <c r="D92308"/>
    </row>
    <row r="92309" spans="4:4">
      <c r="D92309"/>
    </row>
    <row r="92310" spans="4:4">
      <c r="D92310"/>
    </row>
    <row r="92311" spans="4:4">
      <c r="D92311"/>
    </row>
    <row r="92312" spans="4:4">
      <c r="D92312"/>
    </row>
    <row r="92313" spans="4:4">
      <c r="D92313"/>
    </row>
    <row r="92314" spans="4:4">
      <c r="D92314"/>
    </row>
    <row r="92315" spans="4:4">
      <c r="D92315"/>
    </row>
    <row r="92316" spans="4:4">
      <c r="D92316"/>
    </row>
    <row r="92317" spans="4:4">
      <c r="D92317"/>
    </row>
    <row r="92318" spans="4:4">
      <c r="D92318"/>
    </row>
    <row r="92319" spans="4:4">
      <c r="D92319"/>
    </row>
    <row r="92320" spans="4:4">
      <c r="D92320"/>
    </row>
    <row r="92321" spans="4:4">
      <c r="D92321"/>
    </row>
    <row r="92322" spans="4:4">
      <c r="D92322"/>
    </row>
    <row r="92323" spans="4:4">
      <c r="D92323"/>
    </row>
    <row r="92324" spans="4:4">
      <c r="D92324"/>
    </row>
    <row r="92325" spans="4:4">
      <c r="D92325"/>
    </row>
    <row r="92326" spans="4:4">
      <c r="D92326"/>
    </row>
    <row r="92327" spans="4:4">
      <c r="D92327"/>
    </row>
    <row r="92328" spans="4:4">
      <c r="D92328"/>
    </row>
    <row r="92329" spans="4:4">
      <c r="D92329"/>
    </row>
    <row r="92330" spans="4:4">
      <c r="D92330"/>
    </row>
    <row r="92331" spans="4:4">
      <c r="D92331"/>
    </row>
    <row r="92332" spans="4:4">
      <c r="D92332"/>
    </row>
    <row r="92333" spans="4:4">
      <c r="D92333"/>
    </row>
    <row r="92334" spans="4:4">
      <c r="D92334"/>
    </row>
    <row r="92335" spans="4:4">
      <c r="D92335"/>
    </row>
    <row r="92336" spans="4:4">
      <c r="D92336"/>
    </row>
    <row r="92337" spans="4:4">
      <c r="D92337"/>
    </row>
    <row r="92338" spans="4:4">
      <c r="D92338"/>
    </row>
    <row r="92339" spans="4:4">
      <c r="D92339"/>
    </row>
    <row r="92340" spans="4:4">
      <c r="D92340"/>
    </row>
    <row r="92341" spans="4:4">
      <c r="D92341"/>
    </row>
    <row r="92342" spans="4:4">
      <c r="D92342"/>
    </row>
    <row r="92343" spans="4:4">
      <c r="D92343"/>
    </row>
    <row r="92344" spans="4:4">
      <c r="D92344"/>
    </row>
    <row r="92345" spans="4:4">
      <c r="D92345"/>
    </row>
    <row r="92346" spans="4:4">
      <c r="D92346"/>
    </row>
    <row r="92347" spans="4:4">
      <c r="D92347"/>
    </row>
    <row r="92348" spans="4:4">
      <c r="D92348"/>
    </row>
    <row r="92349" spans="4:4">
      <c r="D92349"/>
    </row>
    <row r="92350" spans="4:4">
      <c r="D92350"/>
    </row>
    <row r="92351" spans="4:4">
      <c r="D92351"/>
    </row>
    <row r="92352" spans="4:4">
      <c r="D92352"/>
    </row>
    <row r="92353" spans="4:4">
      <c r="D92353"/>
    </row>
    <row r="92354" spans="4:4">
      <c r="D92354"/>
    </row>
    <row r="92355" spans="4:4">
      <c r="D92355"/>
    </row>
    <row r="92356" spans="4:4">
      <c r="D92356"/>
    </row>
    <row r="92357" spans="4:4">
      <c r="D92357"/>
    </row>
    <row r="92358" spans="4:4">
      <c r="D92358"/>
    </row>
    <row r="92359" spans="4:4">
      <c r="D92359"/>
    </row>
    <row r="92360" spans="4:4">
      <c r="D92360"/>
    </row>
    <row r="92361" spans="4:4">
      <c r="D92361"/>
    </row>
    <row r="92362" spans="4:4">
      <c r="D92362"/>
    </row>
    <row r="92363" spans="4:4">
      <c r="D92363"/>
    </row>
    <row r="92364" spans="4:4">
      <c r="D92364"/>
    </row>
    <row r="92365" spans="4:4">
      <c r="D92365"/>
    </row>
    <row r="92366" spans="4:4">
      <c r="D92366"/>
    </row>
    <row r="92367" spans="4:4">
      <c r="D92367"/>
    </row>
    <row r="92368" spans="4:4">
      <c r="D92368"/>
    </row>
    <row r="92369" spans="4:4">
      <c r="D92369"/>
    </row>
    <row r="92370" spans="4:4">
      <c r="D92370"/>
    </row>
    <row r="92371" spans="4:4">
      <c r="D92371"/>
    </row>
    <row r="92372" spans="4:4">
      <c r="D92372"/>
    </row>
    <row r="92373" spans="4:4">
      <c r="D92373"/>
    </row>
    <row r="92374" spans="4:4">
      <c r="D92374"/>
    </row>
    <row r="92375" spans="4:4">
      <c r="D92375"/>
    </row>
    <row r="92376" spans="4:4">
      <c r="D92376"/>
    </row>
    <row r="92377" spans="4:4">
      <c r="D92377"/>
    </row>
    <row r="92378" spans="4:4">
      <c r="D92378"/>
    </row>
    <row r="92379" spans="4:4">
      <c r="D92379"/>
    </row>
    <row r="92380" spans="4:4">
      <c r="D92380"/>
    </row>
    <row r="92381" spans="4:4">
      <c r="D92381"/>
    </row>
    <row r="92382" spans="4:4">
      <c r="D92382"/>
    </row>
    <row r="92383" spans="4:4">
      <c r="D92383"/>
    </row>
    <row r="92384" spans="4:4">
      <c r="D92384"/>
    </row>
    <row r="92385" spans="4:4">
      <c r="D92385"/>
    </row>
    <row r="92386" spans="4:4">
      <c r="D92386"/>
    </row>
    <row r="92387" spans="4:4">
      <c r="D92387"/>
    </row>
    <row r="92388" spans="4:4">
      <c r="D92388"/>
    </row>
    <row r="92389" spans="4:4">
      <c r="D92389"/>
    </row>
    <row r="92390" spans="4:4">
      <c r="D92390"/>
    </row>
    <row r="92391" spans="4:4">
      <c r="D92391"/>
    </row>
    <row r="92392" spans="4:4">
      <c r="D92392"/>
    </row>
    <row r="92393" spans="4:4">
      <c r="D92393"/>
    </row>
    <row r="92394" spans="4:4">
      <c r="D92394"/>
    </row>
    <row r="92395" spans="4:4">
      <c r="D92395"/>
    </row>
    <row r="92396" spans="4:4">
      <c r="D92396"/>
    </row>
    <row r="92397" spans="4:4">
      <c r="D92397"/>
    </row>
    <row r="92398" spans="4:4">
      <c r="D92398"/>
    </row>
    <row r="92399" spans="4:4">
      <c r="D92399"/>
    </row>
    <row r="92400" spans="4:4">
      <c r="D92400"/>
    </row>
    <row r="92401" spans="4:4">
      <c r="D92401"/>
    </row>
    <row r="92402" spans="4:4">
      <c r="D92402"/>
    </row>
    <row r="92403" spans="4:4">
      <c r="D92403"/>
    </row>
    <row r="92404" spans="4:4">
      <c r="D92404"/>
    </row>
    <row r="92405" spans="4:4">
      <c r="D92405"/>
    </row>
    <row r="92406" spans="4:4">
      <c r="D92406"/>
    </row>
    <row r="92407" spans="4:4">
      <c r="D92407"/>
    </row>
    <row r="92408" spans="4:4">
      <c r="D92408"/>
    </row>
    <row r="92409" spans="4:4">
      <c r="D92409"/>
    </row>
    <row r="92410" spans="4:4">
      <c r="D92410"/>
    </row>
    <row r="92411" spans="4:4">
      <c r="D92411"/>
    </row>
    <row r="92412" spans="4:4">
      <c r="D92412"/>
    </row>
    <row r="92413" spans="4:4">
      <c r="D92413"/>
    </row>
    <row r="92414" spans="4:4">
      <c r="D92414"/>
    </row>
    <row r="92415" spans="4:4">
      <c r="D92415"/>
    </row>
    <row r="92416" spans="4:4">
      <c r="D92416"/>
    </row>
    <row r="92417" spans="4:4">
      <c r="D92417"/>
    </row>
    <row r="92418" spans="4:4">
      <c r="D92418"/>
    </row>
    <row r="92419" spans="4:4">
      <c r="D92419"/>
    </row>
    <row r="92420" spans="4:4">
      <c r="D92420"/>
    </row>
    <row r="92421" spans="4:4">
      <c r="D92421"/>
    </row>
    <row r="92422" spans="4:4">
      <c r="D92422"/>
    </row>
    <row r="92423" spans="4:4">
      <c r="D92423"/>
    </row>
    <row r="92424" spans="4:4">
      <c r="D92424"/>
    </row>
    <row r="92425" spans="4:4">
      <c r="D92425"/>
    </row>
    <row r="92426" spans="4:4">
      <c r="D92426"/>
    </row>
    <row r="92427" spans="4:4">
      <c r="D92427"/>
    </row>
    <row r="92428" spans="4:4">
      <c r="D92428"/>
    </row>
    <row r="92429" spans="4:4">
      <c r="D92429"/>
    </row>
    <row r="92430" spans="4:4">
      <c r="D92430"/>
    </row>
    <row r="92431" spans="4:4">
      <c r="D92431"/>
    </row>
    <row r="92432" spans="4:4">
      <c r="D92432"/>
    </row>
    <row r="92433" spans="4:4">
      <c r="D92433"/>
    </row>
    <row r="92434" spans="4:4">
      <c r="D92434"/>
    </row>
    <row r="92435" spans="4:4">
      <c r="D92435"/>
    </row>
    <row r="92436" spans="4:4">
      <c r="D92436"/>
    </row>
    <row r="92437" spans="4:4">
      <c r="D92437"/>
    </row>
    <row r="92438" spans="4:4">
      <c r="D92438"/>
    </row>
    <row r="92439" spans="4:4">
      <c r="D92439"/>
    </row>
    <row r="92440" spans="4:4">
      <c r="D92440"/>
    </row>
    <row r="92441" spans="4:4">
      <c r="D92441"/>
    </row>
    <row r="92442" spans="4:4">
      <c r="D92442"/>
    </row>
    <row r="92443" spans="4:4">
      <c r="D92443"/>
    </row>
    <row r="92444" spans="4:4">
      <c r="D92444"/>
    </row>
    <row r="92445" spans="4:4">
      <c r="D92445"/>
    </row>
    <row r="92446" spans="4:4">
      <c r="D92446"/>
    </row>
    <row r="92447" spans="4:4">
      <c r="D92447"/>
    </row>
    <row r="92448" spans="4:4">
      <c r="D92448"/>
    </row>
    <row r="92449" spans="4:4">
      <c r="D92449"/>
    </row>
    <row r="92450" spans="4:4">
      <c r="D92450"/>
    </row>
    <row r="92451" spans="4:4">
      <c r="D92451"/>
    </row>
    <row r="92452" spans="4:4">
      <c r="D92452"/>
    </row>
    <row r="92453" spans="4:4">
      <c r="D92453"/>
    </row>
    <row r="92454" spans="4:4">
      <c r="D92454"/>
    </row>
    <row r="92455" spans="4:4">
      <c r="D92455"/>
    </row>
    <row r="92456" spans="4:4">
      <c r="D92456"/>
    </row>
    <row r="92457" spans="4:4">
      <c r="D92457"/>
    </row>
    <row r="92458" spans="4:4">
      <c r="D92458"/>
    </row>
    <row r="92459" spans="4:4">
      <c r="D92459"/>
    </row>
    <row r="92460" spans="4:4">
      <c r="D92460"/>
    </row>
    <row r="92461" spans="4:4">
      <c r="D92461"/>
    </row>
    <row r="92462" spans="4:4">
      <c r="D92462"/>
    </row>
    <row r="92463" spans="4:4">
      <c r="D92463"/>
    </row>
    <row r="92464" spans="4:4">
      <c r="D92464"/>
    </row>
    <row r="92465" spans="4:4">
      <c r="D92465"/>
    </row>
    <row r="92466" spans="4:4">
      <c r="D92466"/>
    </row>
    <row r="92467" spans="4:4">
      <c r="D92467"/>
    </row>
    <row r="92468" spans="4:4">
      <c r="D92468"/>
    </row>
    <row r="92469" spans="4:4">
      <c r="D92469"/>
    </row>
    <row r="92470" spans="4:4">
      <c r="D92470"/>
    </row>
    <row r="92471" spans="4:4">
      <c r="D92471"/>
    </row>
    <row r="92472" spans="4:4">
      <c r="D92472"/>
    </row>
    <row r="92473" spans="4:4">
      <c r="D92473"/>
    </row>
    <row r="92474" spans="4:4">
      <c r="D92474"/>
    </row>
    <row r="92475" spans="4:4">
      <c r="D92475"/>
    </row>
    <row r="92476" spans="4:4">
      <c r="D92476"/>
    </row>
    <row r="92477" spans="4:4">
      <c r="D92477"/>
    </row>
    <row r="92478" spans="4:4">
      <c r="D92478"/>
    </row>
    <row r="92479" spans="4:4">
      <c r="D92479"/>
    </row>
    <row r="92480" spans="4:4">
      <c r="D92480"/>
    </row>
    <row r="92481" spans="4:4">
      <c r="D92481"/>
    </row>
    <row r="92482" spans="4:4">
      <c r="D92482"/>
    </row>
    <row r="92483" spans="4:4">
      <c r="D92483"/>
    </row>
    <row r="92484" spans="4:4">
      <c r="D92484"/>
    </row>
    <row r="92485" spans="4:4">
      <c r="D92485"/>
    </row>
    <row r="92486" spans="4:4">
      <c r="D92486"/>
    </row>
    <row r="92487" spans="4:4">
      <c r="D92487"/>
    </row>
    <row r="92488" spans="4:4">
      <c r="D92488"/>
    </row>
    <row r="92489" spans="4:4">
      <c r="D92489"/>
    </row>
    <row r="92490" spans="4:4">
      <c r="D92490"/>
    </row>
    <row r="92491" spans="4:4">
      <c r="D92491"/>
    </row>
    <row r="92492" spans="4:4">
      <c r="D92492"/>
    </row>
    <row r="92493" spans="4:4">
      <c r="D92493"/>
    </row>
    <row r="92494" spans="4:4">
      <c r="D92494"/>
    </row>
    <row r="92495" spans="4:4">
      <c r="D92495"/>
    </row>
    <row r="92496" spans="4:4">
      <c r="D92496"/>
    </row>
    <row r="92497" spans="4:4">
      <c r="D92497"/>
    </row>
    <row r="92498" spans="4:4">
      <c r="D92498"/>
    </row>
    <row r="92499" spans="4:4">
      <c r="D92499"/>
    </row>
    <row r="92500" spans="4:4">
      <c r="D92500"/>
    </row>
    <row r="92501" spans="4:4">
      <c r="D92501"/>
    </row>
    <row r="92502" spans="4:4">
      <c r="D92502"/>
    </row>
    <row r="92503" spans="4:4">
      <c r="D92503"/>
    </row>
    <row r="92504" spans="4:4">
      <c r="D92504"/>
    </row>
    <row r="92505" spans="4:4">
      <c r="D92505"/>
    </row>
    <row r="92506" spans="4:4">
      <c r="D92506"/>
    </row>
    <row r="92507" spans="4:4">
      <c r="D92507"/>
    </row>
    <row r="92508" spans="4:4">
      <c r="D92508"/>
    </row>
    <row r="92509" spans="4:4">
      <c r="D92509"/>
    </row>
    <row r="92510" spans="4:4">
      <c r="D92510"/>
    </row>
    <row r="92511" spans="4:4">
      <c r="D92511"/>
    </row>
    <row r="92512" spans="4:4">
      <c r="D92512"/>
    </row>
    <row r="92513" spans="4:4">
      <c r="D92513"/>
    </row>
    <row r="92514" spans="4:4">
      <c r="D92514"/>
    </row>
    <row r="92515" spans="4:4">
      <c r="D92515"/>
    </row>
    <row r="92516" spans="4:4">
      <c r="D92516"/>
    </row>
    <row r="92517" spans="4:4">
      <c r="D92517"/>
    </row>
    <row r="92518" spans="4:4">
      <c r="D92518"/>
    </row>
    <row r="92519" spans="4:4">
      <c r="D92519"/>
    </row>
    <row r="92520" spans="4:4">
      <c r="D92520"/>
    </row>
    <row r="92521" spans="4:4">
      <c r="D92521"/>
    </row>
    <row r="92522" spans="4:4">
      <c r="D92522"/>
    </row>
    <row r="92523" spans="4:4">
      <c r="D92523"/>
    </row>
    <row r="92524" spans="4:4">
      <c r="D92524"/>
    </row>
    <row r="92525" spans="4:4">
      <c r="D92525"/>
    </row>
    <row r="92526" spans="4:4">
      <c r="D92526"/>
    </row>
    <row r="92527" spans="4:4">
      <c r="D92527"/>
    </row>
    <row r="92528" spans="4:4">
      <c r="D92528"/>
    </row>
    <row r="92529" spans="4:4">
      <c r="D92529"/>
    </row>
    <row r="92530" spans="4:4">
      <c r="D92530"/>
    </row>
    <row r="92531" spans="4:4">
      <c r="D92531"/>
    </row>
    <row r="92532" spans="4:4">
      <c r="D92532"/>
    </row>
    <row r="92533" spans="4:4">
      <c r="D92533"/>
    </row>
    <row r="92534" spans="4:4">
      <c r="D92534"/>
    </row>
    <row r="92535" spans="4:4">
      <c r="D92535"/>
    </row>
    <row r="92536" spans="4:4">
      <c r="D92536"/>
    </row>
    <row r="92537" spans="4:4">
      <c r="D92537"/>
    </row>
    <row r="92538" spans="4:4">
      <c r="D92538"/>
    </row>
    <row r="92539" spans="4:4">
      <c r="D92539"/>
    </row>
    <row r="92540" spans="4:4">
      <c r="D92540"/>
    </row>
    <row r="92541" spans="4:4">
      <c r="D92541"/>
    </row>
    <row r="92542" spans="4:4">
      <c r="D92542"/>
    </row>
    <row r="92543" spans="4:4">
      <c r="D92543"/>
    </row>
    <row r="92544" spans="4:4">
      <c r="D92544"/>
    </row>
    <row r="92545" spans="4:4">
      <c r="D92545"/>
    </row>
    <row r="92546" spans="4:4">
      <c r="D92546"/>
    </row>
    <row r="92547" spans="4:4">
      <c r="D92547"/>
    </row>
    <row r="92548" spans="4:4">
      <c r="D92548"/>
    </row>
    <row r="92549" spans="4:4">
      <c r="D92549"/>
    </row>
    <row r="92550" spans="4:4">
      <c r="D92550"/>
    </row>
    <row r="92551" spans="4:4">
      <c r="D92551"/>
    </row>
    <row r="92552" spans="4:4">
      <c r="D92552"/>
    </row>
    <row r="92553" spans="4:4">
      <c r="D92553"/>
    </row>
    <row r="92554" spans="4:4">
      <c r="D92554"/>
    </row>
    <row r="92555" spans="4:4">
      <c r="D92555"/>
    </row>
    <row r="92556" spans="4:4">
      <c r="D92556"/>
    </row>
    <row r="92557" spans="4:4">
      <c r="D92557"/>
    </row>
    <row r="92558" spans="4:4">
      <c r="D92558"/>
    </row>
    <row r="92559" spans="4:4">
      <c r="D92559"/>
    </row>
    <row r="92560" spans="4:4">
      <c r="D92560"/>
    </row>
    <row r="92561" spans="4:4">
      <c r="D92561"/>
    </row>
    <row r="92562" spans="4:4">
      <c r="D92562"/>
    </row>
    <row r="92563" spans="4:4">
      <c r="D92563"/>
    </row>
    <row r="92564" spans="4:4">
      <c r="D92564"/>
    </row>
    <row r="92565" spans="4:4">
      <c r="D92565"/>
    </row>
    <row r="92566" spans="4:4">
      <c r="D92566"/>
    </row>
    <row r="92567" spans="4:4">
      <c r="D92567"/>
    </row>
    <row r="92568" spans="4:4">
      <c r="D92568"/>
    </row>
    <row r="92569" spans="4:4">
      <c r="D92569"/>
    </row>
    <row r="92570" spans="4:4">
      <c r="D92570"/>
    </row>
    <row r="92571" spans="4:4">
      <c r="D92571"/>
    </row>
    <row r="92572" spans="4:4">
      <c r="D92572"/>
    </row>
    <row r="92573" spans="4:4">
      <c r="D92573"/>
    </row>
    <row r="92574" spans="4:4">
      <c r="D92574"/>
    </row>
    <row r="92575" spans="4:4">
      <c r="D92575"/>
    </row>
    <row r="92576" spans="4:4">
      <c r="D92576"/>
    </row>
    <row r="92577" spans="4:4">
      <c r="D92577"/>
    </row>
    <row r="92578" spans="4:4">
      <c r="D92578"/>
    </row>
    <row r="92579" spans="4:4">
      <c r="D92579"/>
    </row>
    <row r="92580" spans="4:4">
      <c r="D92580"/>
    </row>
    <row r="92581" spans="4:4">
      <c r="D92581"/>
    </row>
    <row r="92582" spans="4:4">
      <c r="D92582"/>
    </row>
    <row r="92583" spans="4:4">
      <c r="D92583"/>
    </row>
    <row r="92584" spans="4:4">
      <c r="D92584"/>
    </row>
    <row r="92585" spans="4:4">
      <c r="D92585"/>
    </row>
    <row r="92586" spans="4:4">
      <c r="D92586"/>
    </row>
    <row r="92587" spans="4:4">
      <c r="D92587"/>
    </row>
    <row r="92588" spans="4:4">
      <c r="D92588"/>
    </row>
    <row r="92589" spans="4:4">
      <c r="D92589"/>
    </row>
    <row r="92590" spans="4:4">
      <c r="D92590"/>
    </row>
    <row r="92591" spans="4:4">
      <c r="D92591"/>
    </row>
    <row r="92592" spans="4:4">
      <c r="D92592"/>
    </row>
    <row r="92593" spans="4:4">
      <c r="D92593"/>
    </row>
    <row r="92594" spans="4:4">
      <c r="D92594"/>
    </row>
    <row r="92595" spans="4:4">
      <c r="D92595"/>
    </row>
    <row r="92596" spans="4:4">
      <c r="D92596"/>
    </row>
    <row r="92597" spans="4:4">
      <c r="D92597"/>
    </row>
    <row r="92598" spans="4:4">
      <c r="D92598"/>
    </row>
    <row r="92599" spans="4:4">
      <c r="D92599"/>
    </row>
    <row r="92600" spans="4:4">
      <c r="D92600"/>
    </row>
    <row r="92601" spans="4:4">
      <c r="D92601"/>
    </row>
    <row r="92602" spans="4:4">
      <c r="D92602"/>
    </row>
    <row r="92603" spans="4:4">
      <c r="D92603"/>
    </row>
    <row r="92604" spans="4:4">
      <c r="D92604"/>
    </row>
    <row r="92605" spans="4:4">
      <c r="D92605"/>
    </row>
    <row r="92606" spans="4:4">
      <c r="D92606"/>
    </row>
    <row r="92607" spans="4:4">
      <c r="D92607"/>
    </row>
    <row r="92608" spans="4:4">
      <c r="D92608"/>
    </row>
    <row r="92609" spans="4:4">
      <c r="D92609"/>
    </row>
    <row r="92610" spans="4:4">
      <c r="D92610"/>
    </row>
    <row r="92611" spans="4:4">
      <c r="D92611"/>
    </row>
    <row r="92612" spans="4:4">
      <c r="D92612"/>
    </row>
    <row r="92613" spans="4:4">
      <c r="D92613"/>
    </row>
    <row r="92614" spans="4:4">
      <c r="D92614"/>
    </row>
    <row r="92615" spans="4:4">
      <c r="D92615"/>
    </row>
    <row r="92616" spans="4:4">
      <c r="D92616"/>
    </row>
    <row r="92617" spans="4:4">
      <c r="D92617"/>
    </row>
    <row r="92618" spans="4:4">
      <c r="D92618"/>
    </row>
    <row r="92619" spans="4:4">
      <c r="D92619"/>
    </row>
    <row r="92620" spans="4:4">
      <c r="D92620"/>
    </row>
    <row r="92621" spans="4:4">
      <c r="D92621"/>
    </row>
    <row r="92622" spans="4:4">
      <c r="D92622"/>
    </row>
    <row r="92623" spans="4:4">
      <c r="D92623"/>
    </row>
    <row r="92624" spans="4:4">
      <c r="D92624"/>
    </row>
    <row r="92625" spans="4:4">
      <c r="D92625"/>
    </row>
    <row r="92626" spans="4:4">
      <c r="D92626"/>
    </row>
    <row r="92627" spans="4:4">
      <c r="D92627"/>
    </row>
    <row r="92628" spans="4:4">
      <c r="D92628"/>
    </row>
    <row r="92629" spans="4:4">
      <c r="D92629"/>
    </row>
    <row r="92630" spans="4:4">
      <c r="D92630"/>
    </row>
    <row r="92631" spans="4:4">
      <c r="D92631"/>
    </row>
    <row r="92632" spans="4:4">
      <c r="D92632"/>
    </row>
    <row r="92633" spans="4:4">
      <c r="D92633"/>
    </row>
    <row r="92634" spans="4:4">
      <c r="D92634"/>
    </row>
    <row r="92635" spans="4:4">
      <c r="D92635"/>
    </row>
    <row r="92636" spans="4:4">
      <c r="D92636"/>
    </row>
    <row r="92637" spans="4:4">
      <c r="D92637"/>
    </row>
    <row r="92638" spans="4:4">
      <c r="D92638"/>
    </row>
    <row r="92639" spans="4:4">
      <c r="D92639"/>
    </row>
    <row r="92640" spans="4:4">
      <c r="D92640"/>
    </row>
    <row r="92641" spans="4:4">
      <c r="D92641"/>
    </row>
    <row r="92642" spans="4:4">
      <c r="D92642"/>
    </row>
    <row r="92643" spans="4:4">
      <c r="D92643"/>
    </row>
    <row r="92644" spans="4:4">
      <c r="D92644"/>
    </row>
    <row r="92645" spans="4:4">
      <c r="D92645"/>
    </row>
    <row r="92646" spans="4:4">
      <c r="D92646"/>
    </row>
    <row r="92647" spans="4:4">
      <c r="D92647"/>
    </row>
    <row r="92648" spans="4:4">
      <c r="D92648"/>
    </row>
    <row r="92649" spans="4:4">
      <c r="D92649"/>
    </row>
    <row r="92650" spans="4:4">
      <c r="D92650"/>
    </row>
    <row r="92651" spans="4:4">
      <c r="D92651"/>
    </row>
    <row r="92652" spans="4:4">
      <c r="D92652"/>
    </row>
    <row r="92653" spans="4:4">
      <c r="D92653"/>
    </row>
    <row r="92654" spans="4:4">
      <c r="D92654"/>
    </row>
    <row r="92655" spans="4:4">
      <c r="D92655"/>
    </row>
    <row r="92656" spans="4:4">
      <c r="D92656"/>
    </row>
    <row r="92657" spans="4:4">
      <c r="D92657"/>
    </row>
    <row r="92658" spans="4:4">
      <c r="D92658"/>
    </row>
    <row r="92659" spans="4:4">
      <c r="D92659"/>
    </row>
    <row r="92660" spans="4:4">
      <c r="D92660"/>
    </row>
    <row r="92661" spans="4:4">
      <c r="D92661"/>
    </row>
    <row r="92662" spans="4:4">
      <c r="D92662"/>
    </row>
    <row r="92663" spans="4:4">
      <c r="D92663"/>
    </row>
    <row r="92664" spans="4:4">
      <c r="D92664"/>
    </row>
    <row r="92665" spans="4:4">
      <c r="D92665"/>
    </row>
    <row r="92666" spans="4:4">
      <c r="D92666"/>
    </row>
    <row r="92667" spans="4:4">
      <c r="D92667"/>
    </row>
    <row r="92668" spans="4:4">
      <c r="D92668"/>
    </row>
    <row r="92669" spans="4:4">
      <c r="D92669"/>
    </row>
    <row r="92670" spans="4:4">
      <c r="D92670"/>
    </row>
    <row r="92671" spans="4:4">
      <c r="D92671"/>
    </row>
    <row r="92672" spans="4:4">
      <c r="D92672"/>
    </row>
    <row r="92673" spans="4:4">
      <c r="D92673"/>
    </row>
    <row r="92674" spans="4:4">
      <c r="D92674"/>
    </row>
    <row r="92675" spans="4:4">
      <c r="D92675"/>
    </row>
    <row r="92676" spans="4:4">
      <c r="D92676"/>
    </row>
    <row r="92677" spans="4:4">
      <c r="D92677"/>
    </row>
    <row r="92678" spans="4:4">
      <c r="D92678"/>
    </row>
    <row r="92679" spans="4:4">
      <c r="D92679"/>
    </row>
    <row r="92680" spans="4:4">
      <c r="D92680"/>
    </row>
    <row r="92681" spans="4:4">
      <c r="D92681"/>
    </row>
    <row r="92682" spans="4:4">
      <c r="D92682"/>
    </row>
    <row r="92683" spans="4:4">
      <c r="D92683"/>
    </row>
    <row r="92684" spans="4:4">
      <c r="D92684"/>
    </row>
    <row r="92685" spans="4:4">
      <c r="D92685"/>
    </row>
    <row r="92686" spans="4:4">
      <c r="D92686"/>
    </row>
    <row r="92687" spans="4:4">
      <c r="D92687"/>
    </row>
    <row r="92688" spans="4:4">
      <c r="D92688"/>
    </row>
    <row r="92689" spans="4:4">
      <c r="D92689"/>
    </row>
    <row r="92690" spans="4:4">
      <c r="D92690"/>
    </row>
    <row r="92691" spans="4:4">
      <c r="D92691"/>
    </row>
    <row r="92692" spans="4:4">
      <c r="D92692"/>
    </row>
    <row r="92693" spans="4:4">
      <c r="D92693"/>
    </row>
    <row r="92694" spans="4:4">
      <c r="D92694"/>
    </row>
    <row r="92695" spans="4:4">
      <c r="D92695"/>
    </row>
    <row r="92696" spans="4:4">
      <c r="D92696"/>
    </row>
    <row r="92697" spans="4:4">
      <c r="D92697"/>
    </row>
    <row r="92698" spans="4:4">
      <c r="D92698"/>
    </row>
    <row r="92699" spans="4:4">
      <c r="D92699"/>
    </row>
    <row r="92700" spans="4:4">
      <c r="D92700"/>
    </row>
    <row r="92701" spans="4:4">
      <c r="D92701"/>
    </row>
    <row r="92702" spans="4:4">
      <c r="D92702"/>
    </row>
    <row r="92703" spans="4:4">
      <c r="D92703"/>
    </row>
    <row r="92704" spans="4:4">
      <c r="D92704"/>
    </row>
    <row r="92705" spans="4:4">
      <c r="D92705"/>
    </row>
    <row r="92706" spans="4:4">
      <c r="D92706"/>
    </row>
    <row r="92707" spans="4:4">
      <c r="D92707"/>
    </row>
    <row r="92708" spans="4:4">
      <c r="D92708"/>
    </row>
    <row r="92709" spans="4:4">
      <c r="D92709"/>
    </row>
    <row r="92710" spans="4:4">
      <c r="D92710"/>
    </row>
    <row r="92711" spans="4:4">
      <c r="D92711"/>
    </row>
    <row r="92712" spans="4:4">
      <c r="D92712"/>
    </row>
    <row r="92713" spans="4:4">
      <c r="D92713"/>
    </row>
    <row r="92714" spans="4:4">
      <c r="D92714"/>
    </row>
    <row r="92715" spans="4:4">
      <c r="D92715"/>
    </row>
    <row r="92716" spans="4:4">
      <c r="D92716"/>
    </row>
    <row r="92717" spans="4:4">
      <c r="D92717"/>
    </row>
    <row r="92718" spans="4:4">
      <c r="D92718"/>
    </row>
    <row r="92719" spans="4:4">
      <c r="D92719"/>
    </row>
    <row r="92720" spans="4:4">
      <c r="D92720"/>
    </row>
    <row r="92721" spans="4:4">
      <c r="D92721"/>
    </row>
    <row r="92722" spans="4:4">
      <c r="D92722"/>
    </row>
    <row r="92723" spans="4:4">
      <c r="D92723"/>
    </row>
    <row r="92724" spans="4:4">
      <c r="D92724"/>
    </row>
    <row r="92725" spans="4:4">
      <c r="D92725"/>
    </row>
    <row r="92726" spans="4:4">
      <c r="D92726"/>
    </row>
    <row r="92727" spans="4:4">
      <c r="D92727"/>
    </row>
    <row r="92728" spans="4:4">
      <c r="D92728"/>
    </row>
    <row r="92729" spans="4:4">
      <c r="D92729"/>
    </row>
    <row r="92730" spans="4:4">
      <c r="D92730"/>
    </row>
    <row r="92731" spans="4:4">
      <c r="D92731"/>
    </row>
    <row r="92732" spans="4:4">
      <c r="D92732"/>
    </row>
    <row r="92733" spans="4:4">
      <c r="D92733"/>
    </row>
    <row r="92734" spans="4:4">
      <c r="D92734"/>
    </row>
    <row r="92735" spans="4:4">
      <c r="D92735"/>
    </row>
    <row r="92736" spans="4:4">
      <c r="D92736"/>
    </row>
    <row r="92737" spans="4:4">
      <c r="D92737"/>
    </row>
    <row r="92738" spans="4:4">
      <c r="D92738"/>
    </row>
    <row r="92739" spans="4:4">
      <c r="D92739"/>
    </row>
    <row r="92740" spans="4:4">
      <c r="D92740"/>
    </row>
    <row r="92741" spans="4:4">
      <c r="D92741"/>
    </row>
    <row r="92742" spans="4:4">
      <c r="D92742"/>
    </row>
    <row r="92743" spans="4:4">
      <c r="D92743"/>
    </row>
    <row r="92744" spans="4:4">
      <c r="D92744"/>
    </row>
    <row r="92745" spans="4:4">
      <c r="D92745"/>
    </row>
    <row r="92746" spans="4:4">
      <c r="D92746"/>
    </row>
    <row r="92747" spans="4:4">
      <c r="D92747"/>
    </row>
    <row r="92748" spans="4:4">
      <c r="D92748"/>
    </row>
    <row r="92749" spans="4:4">
      <c r="D92749"/>
    </row>
    <row r="92750" spans="4:4">
      <c r="D92750"/>
    </row>
    <row r="92751" spans="4:4">
      <c r="D92751"/>
    </row>
    <row r="92752" spans="4:4">
      <c r="D92752"/>
    </row>
    <row r="92753" spans="4:4">
      <c r="D92753"/>
    </row>
    <row r="92754" spans="4:4">
      <c r="D92754"/>
    </row>
    <row r="92755" spans="4:4">
      <c r="D92755"/>
    </row>
    <row r="92756" spans="4:4">
      <c r="D92756"/>
    </row>
    <row r="92757" spans="4:4">
      <c r="D92757"/>
    </row>
    <row r="92758" spans="4:4">
      <c r="D92758"/>
    </row>
    <row r="92759" spans="4:4">
      <c r="D92759"/>
    </row>
    <row r="92760" spans="4:4">
      <c r="D92760"/>
    </row>
    <row r="92761" spans="4:4">
      <c r="D92761"/>
    </row>
    <row r="92762" spans="4:4">
      <c r="D92762"/>
    </row>
    <row r="92763" spans="4:4">
      <c r="D92763"/>
    </row>
    <row r="92764" spans="4:4">
      <c r="D92764"/>
    </row>
    <row r="92765" spans="4:4">
      <c r="D92765"/>
    </row>
    <row r="92766" spans="4:4">
      <c r="D92766"/>
    </row>
    <row r="92767" spans="4:4">
      <c r="D92767"/>
    </row>
    <row r="92768" spans="4:4">
      <c r="D92768"/>
    </row>
    <row r="92769" spans="4:4">
      <c r="D92769"/>
    </row>
    <row r="92770" spans="4:4">
      <c r="D92770"/>
    </row>
    <row r="92771" spans="4:4">
      <c r="D92771"/>
    </row>
    <row r="92772" spans="4:4">
      <c r="D92772"/>
    </row>
    <row r="92773" spans="4:4">
      <c r="D92773"/>
    </row>
    <row r="92774" spans="4:4">
      <c r="D92774"/>
    </row>
    <row r="92775" spans="4:4">
      <c r="D92775"/>
    </row>
    <row r="92776" spans="4:4">
      <c r="D92776"/>
    </row>
    <row r="92777" spans="4:4">
      <c r="D92777"/>
    </row>
    <row r="92778" spans="4:4">
      <c r="D92778"/>
    </row>
    <row r="92779" spans="4:4">
      <c r="D92779"/>
    </row>
    <row r="92780" spans="4:4">
      <c r="D92780"/>
    </row>
    <row r="92781" spans="4:4">
      <c r="D92781"/>
    </row>
    <row r="92782" spans="4:4">
      <c r="D92782"/>
    </row>
    <row r="92783" spans="4:4">
      <c r="D92783"/>
    </row>
    <row r="92784" spans="4:4">
      <c r="D92784"/>
    </row>
    <row r="92785" spans="4:4">
      <c r="D92785"/>
    </row>
    <row r="92786" spans="4:4">
      <c r="D92786"/>
    </row>
    <row r="92787" spans="4:4">
      <c r="D92787"/>
    </row>
    <row r="92788" spans="4:4">
      <c r="D92788"/>
    </row>
    <row r="92789" spans="4:4">
      <c r="D92789"/>
    </row>
    <row r="92790" spans="4:4">
      <c r="D92790"/>
    </row>
    <row r="92791" spans="4:4">
      <c r="D92791"/>
    </row>
    <row r="92792" spans="4:4">
      <c r="D92792"/>
    </row>
    <row r="92793" spans="4:4">
      <c r="D92793"/>
    </row>
    <row r="92794" spans="4:4">
      <c r="D92794"/>
    </row>
    <row r="92795" spans="4:4">
      <c r="D92795"/>
    </row>
    <row r="92796" spans="4:4">
      <c r="D92796"/>
    </row>
    <row r="92797" spans="4:4">
      <c r="D92797"/>
    </row>
    <row r="92798" spans="4:4">
      <c r="D92798"/>
    </row>
    <row r="92799" spans="4:4">
      <c r="D92799"/>
    </row>
    <row r="92800" spans="4:4">
      <c r="D92800"/>
    </row>
    <row r="92801" spans="4:4">
      <c r="D92801"/>
    </row>
    <row r="92802" spans="4:4">
      <c r="D92802"/>
    </row>
    <row r="92803" spans="4:4">
      <c r="D92803"/>
    </row>
    <row r="92804" spans="4:4">
      <c r="D92804"/>
    </row>
    <row r="92805" spans="4:4">
      <c r="D92805"/>
    </row>
    <row r="92806" spans="4:4">
      <c r="D92806"/>
    </row>
    <row r="92807" spans="4:4">
      <c r="D92807"/>
    </row>
    <row r="92808" spans="4:4">
      <c r="D92808"/>
    </row>
    <row r="92809" spans="4:4">
      <c r="D92809"/>
    </row>
    <row r="92810" spans="4:4">
      <c r="D92810"/>
    </row>
    <row r="92811" spans="4:4">
      <c r="D92811"/>
    </row>
    <row r="92812" spans="4:4">
      <c r="D92812"/>
    </row>
    <row r="92813" spans="4:4">
      <c r="D92813"/>
    </row>
    <row r="92814" spans="4:4">
      <c r="D92814"/>
    </row>
    <row r="92815" spans="4:4">
      <c r="D92815"/>
    </row>
    <row r="92816" spans="4:4">
      <c r="D92816"/>
    </row>
    <row r="92817" spans="4:4">
      <c r="D92817"/>
    </row>
    <row r="92818" spans="4:4">
      <c r="D92818"/>
    </row>
    <row r="92819" spans="4:4">
      <c r="D92819"/>
    </row>
    <row r="92820" spans="4:4">
      <c r="D92820"/>
    </row>
    <row r="92821" spans="4:4">
      <c r="D92821"/>
    </row>
    <row r="92822" spans="4:4">
      <c r="D92822"/>
    </row>
    <row r="92823" spans="4:4">
      <c r="D92823"/>
    </row>
    <row r="92824" spans="4:4">
      <c r="D92824"/>
    </row>
    <row r="92825" spans="4:4">
      <c r="D92825"/>
    </row>
    <row r="92826" spans="4:4">
      <c r="D92826"/>
    </row>
    <row r="92827" spans="4:4">
      <c r="D92827"/>
    </row>
    <row r="92828" spans="4:4">
      <c r="D92828"/>
    </row>
    <row r="92829" spans="4:4">
      <c r="D92829"/>
    </row>
    <row r="92830" spans="4:4">
      <c r="D92830"/>
    </row>
    <row r="92831" spans="4:4">
      <c r="D92831"/>
    </row>
    <row r="92832" spans="4:4">
      <c r="D92832"/>
    </row>
    <row r="92833" spans="4:4">
      <c r="D92833"/>
    </row>
    <row r="92834" spans="4:4">
      <c r="D92834"/>
    </row>
    <row r="92835" spans="4:4">
      <c r="D92835"/>
    </row>
    <row r="92836" spans="4:4">
      <c r="D92836"/>
    </row>
    <row r="92837" spans="4:4">
      <c r="D92837"/>
    </row>
    <row r="92838" spans="4:4">
      <c r="D92838"/>
    </row>
    <row r="92839" spans="4:4">
      <c r="D92839"/>
    </row>
    <row r="92840" spans="4:4">
      <c r="D92840"/>
    </row>
    <row r="92841" spans="4:4">
      <c r="D92841"/>
    </row>
    <row r="92842" spans="4:4">
      <c r="D92842"/>
    </row>
    <row r="92843" spans="4:4">
      <c r="D92843"/>
    </row>
    <row r="92844" spans="4:4">
      <c r="D92844"/>
    </row>
    <row r="92845" spans="4:4">
      <c r="D92845"/>
    </row>
    <row r="92846" spans="4:4">
      <c r="D92846"/>
    </row>
    <row r="92847" spans="4:4">
      <c r="D92847"/>
    </row>
    <row r="92848" spans="4:4">
      <c r="D92848"/>
    </row>
    <row r="92849" spans="4:4">
      <c r="D92849"/>
    </row>
    <row r="92850" spans="4:4">
      <c r="D92850"/>
    </row>
    <row r="92851" spans="4:4">
      <c r="D92851"/>
    </row>
    <row r="92852" spans="4:4">
      <c r="D92852"/>
    </row>
    <row r="92853" spans="4:4">
      <c r="D92853"/>
    </row>
    <row r="92854" spans="4:4">
      <c r="D92854"/>
    </row>
    <row r="92855" spans="4:4">
      <c r="D92855"/>
    </row>
    <row r="92856" spans="4:4">
      <c r="D92856"/>
    </row>
    <row r="92857" spans="4:4">
      <c r="D92857"/>
    </row>
    <row r="92858" spans="4:4">
      <c r="D92858"/>
    </row>
    <row r="92859" spans="4:4">
      <c r="D92859"/>
    </row>
    <row r="92860" spans="4:4">
      <c r="D92860"/>
    </row>
    <row r="92861" spans="4:4">
      <c r="D92861"/>
    </row>
    <row r="92862" spans="4:4">
      <c r="D92862"/>
    </row>
    <row r="92863" spans="4:4">
      <c r="D92863"/>
    </row>
    <row r="92864" spans="4:4">
      <c r="D92864"/>
    </row>
    <row r="92865" spans="4:4">
      <c r="D92865"/>
    </row>
    <row r="92866" spans="4:4">
      <c r="D92866"/>
    </row>
    <row r="92867" spans="4:4">
      <c r="D92867"/>
    </row>
    <row r="92868" spans="4:4">
      <c r="D92868"/>
    </row>
    <row r="92869" spans="4:4">
      <c r="D92869"/>
    </row>
    <row r="92870" spans="4:4">
      <c r="D92870"/>
    </row>
    <row r="92871" spans="4:4">
      <c r="D92871"/>
    </row>
    <row r="92872" spans="4:4">
      <c r="D92872"/>
    </row>
    <row r="92873" spans="4:4">
      <c r="D92873"/>
    </row>
    <row r="92874" spans="4:4">
      <c r="D92874"/>
    </row>
    <row r="92875" spans="4:4">
      <c r="D92875"/>
    </row>
    <row r="92876" spans="4:4">
      <c r="D92876"/>
    </row>
    <row r="92877" spans="4:4">
      <c r="D92877"/>
    </row>
    <row r="92878" spans="4:4">
      <c r="D92878"/>
    </row>
    <row r="92879" spans="4:4">
      <c r="D92879"/>
    </row>
    <row r="92880" spans="4:4">
      <c r="D92880"/>
    </row>
    <row r="92881" spans="4:4">
      <c r="D92881"/>
    </row>
    <row r="92882" spans="4:4">
      <c r="D92882"/>
    </row>
    <row r="92883" spans="4:4">
      <c r="D92883"/>
    </row>
    <row r="92884" spans="4:4">
      <c r="D92884"/>
    </row>
    <row r="92885" spans="4:4">
      <c r="D92885"/>
    </row>
    <row r="92886" spans="4:4">
      <c r="D92886"/>
    </row>
    <row r="92887" spans="4:4">
      <c r="D92887"/>
    </row>
    <row r="92888" spans="4:4">
      <c r="D92888"/>
    </row>
    <row r="92889" spans="4:4">
      <c r="D92889"/>
    </row>
    <row r="92890" spans="4:4">
      <c r="D92890"/>
    </row>
    <row r="92891" spans="4:4">
      <c r="D92891"/>
    </row>
    <row r="92892" spans="4:4">
      <c r="D92892"/>
    </row>
    <row r="92893" spans="4:4">
      <c r="D92893"/>
    </row>
    <row r="92894" spans="4:4">
      <c r="D92894"/>
    </row>
    <row r="92895" spans="4:4">
      <c r="D92895"/>
    </row>
    <row r="92896" spans="4:4">
      <c r="D92896"/>
    </row>
    <row r="92897" spans="4:4">
      <c r="D92897"/>
    </row>
    <row r="92898" spans="4:4">
      <c r="D92898"/>
    </row>
    <row r="92899" spans="4:4">
      <c r="D92899"/>
    </row>
    <row r="92900" spans="4:4">
      <c r="D92900"/>
    </row>
    <row r="92901" spans="4:4">
      <c r="D92901"/>
    </row>
    <row r="92902" spans="4:4">
      <c r="D92902"/>
    </row>
    <row r="92903" spans="4:4">
      <c r="D92903"/>
    </row>
    <row r="92904" spans="4:4">
      <c r="D92904"/>
    </row>
    <row r="92905" spans="4:4">
      <c r="D92905"/>
    </row>
    <row r="92906" spans="4:4">
      <c r="D92906"/>
    </row>
    <row r="92907" spans="4:4">
      <c r="D92907"/>
    </row>
    <row r="92908" spans="4:4">
      <c r="D92908"/>
    </row>
    <row r="92909" spans="4:4">
      <c r="D92909"/>
    </row>
    <row r="92910" spans="4:4">
      <c r="D92910"/>
    </row>
    <row r="92911" spans="4:4">
      <c r="D92911"/>
    </row>
    <row r="92912" spans="4:4">
      <c r="D92912"/>
    </row>
    <row r="92913" spans="4:4">
      <c r="D92913"/>
    </row>
    <row r="92914" spans="4:4">
      <c r="D92914"/>
    </row>
    <row r="92915" spans="4:4">
      <c r="D92915"/>
    </row>
    <row r="92916" spans="4:4">
      <c r="D92916"/>
    </row>
    <row r="92917" spans="4:4">
      <c r="D92917"/>
    </row>
    <row r="92918" spans="4:4">
      <c r="D92918"/>
    </row>
    <row r="92919" spans="4:4">
      <c r="D92919"/>
    </row>
    <row r="92920" spans="4:4">
      <c r="D92920"/>
    </row>
    <row r="92921" spans="4:4">
      <c r="D92921"/>
    </row>
    <row r="92922" spans="4:4">
      <c r="D92922"/>
    </row>
    <row r="92923" spans="4:4">
      <c r="D92923"/>
    </row>
    <row r="92924" spans="4:4">
      <c r="D92924"/>
    </row>
    <row r="92925" spans="4:4">
      <c r="D92925"/>
    </row>
    <row r="92926" spans="4:4">
      <c r="D92926"/>
    </row>
    <row r="92927" spans="4:4">
      <c r="D92927"/>
    </row>
    <row r="92928" spans="4:4">
      <c r="D92928"/>
    </row>
    <row r="92929" spans="4:4">
      <c r="D92929"/>
    </row>
    <row r="92930" spans="4:4">
      <c r="D92930"/>
    </row>
    <row r="92931" spans="4:4">
      <c r="D92931"/>
    </row>
    <row r="92932" spans="4:4">
      <c r="D92932"/>
    </row>
    <row r="92933" spans="4:4">
      <c r="D92933"/>
    </row>
    <row r="92934" spans="4:4">
      <c r="D92934"/>
    </row>
    <row r="92935" spans="4:4">
      <c r="D92935"/>
    </row>
    <row r="92936" spans="4:4">
      <c r="D92936"/>
    </row>
    <row r="92937" spans="4:4">
      <c r="D92937"/>
    </row>
    <row r="92938" spans="4:4">
      <c r="D92938"/>
    </row>
    <row r="92939" spans="4:4">
      <c r="D92939"/>
    </row>
    <row r="92940" spans="4:4">
      <c r="D92940"/>
    </row>
    <row r="92941" spans="4:4">
      <c r="D92941"/>
    </row>
    <row r="92942" spans="4:4">
      <c r="D92942"/>
    </row>
    <row r="92943" spans="4:4">
      <c r="D92943"/>
    </row>
    <row r="92944" spans="4:4">
      <c r="D92944"/>
    </row>
    <row r="92945" spans="4:4">
      <c r="D92945"/>
    </row>
    <row r="92946" spans="4:4">
      <c r="D92946"/>
    </row>
    <row r="92947" spans="4:4">
      <c r="D92947"/>
    </row>
    <row r="92948" spans="4:4">
      <c r="D92948"/>
    </row>
    <row r="92949" spans="4:4">
      <c r="D92949"/>
    </row>
    <row r="92950" spans="4:4">
      <c r="D92950"/>
    </row>
    <row r="92951" spans="4:4">
      <c r="D92951"/>
    </row>
    <row r="92952" spans="4:4">
      <c r="D92952"/>
    </row>
    <row r="92953" spans="4:4">
      <c r="D92953"/>
    </row>
    <row r="92954" spans="4:4">
      <c r="D92954"/>
    </row>
    <row r="92955" spans="4:4">
      <c r="D92955"/>
    </row>
    <row r="92956" spans="4:4">
      <c r="D92956"/>
    </row>
    <row r="92957" spans="4:4">
      <c r="D92957"/>
    </row>
    <row r="92958" spans="4:4">
      <c r="D92958"/>
    </row>
    <row r="92959" spans="4:4">
      <c r="D92959"/>
    </row>
    <row r="92960" spans="4:4">
      <c r="D92960"/>
    </row>
    <row r="92961" spans="4:4">
      <c r="D92961"/>
    </row>
    <row r="92962" spans="4:4">
      <c r="D92962"/>
    </row>
    <row r="92963" spans="4:4">
      <c r="D92963"/>
    </row>
    <row r="92964" spans="4:4">
      <c r="D92964"/>
    </row>
    <row r="92965" spans="4:4">
      <c r="D92965"/>
    </row>
    <row r="92966" spans="4:4">
      <c r="D92966"/>
    </row>
    <row r="92967" spans="4:4">
      <c r="D92967"/>
    </row>
    <row r="92968" spans="4:4">
      <c r="D92968"/>
    </row>
    <row r="92969" spans="4:4">
      <c r="D92969"/>
    </row>
    <row r="92970" spans="4:4">
      <c r="D92970"/>
    </row>
    <row r="92971" spans="4:4">
      <c r="D92971"/>
    </row>
    <row r="92972" spans="4:4">
      <c r="D92972"/>
    </row>
    <row r="92973" spans="4:4">
      <c r="D92973"/>
    </row>
    <row r="92974" spans="4:4">
      <c r="D92974"/>
    </row>
    <row r="92975" spans="4:4">
      <c r="D92975"/>
    </row>
    <row r="92976" spans="4:4">
      <c r="D92976"/>
    </row>
    <row r="92977" spans="4:4">
      <c r="D92977"/>
    </row>
    <row r="92978" spans="4:4">
      <c r="D92978"/>
    </row>
    <row r="92979" spans="4:4">
      <c r="D92979"/>
    </row>
    <row r="92980" spans="4:4">
      <c r="D92980"/>
    </row>
    <row r="92981" spans="4:4">
      <c r="D92981"/>
    </row>
    <row r="92982" spans="4:4">
      <c r="D92982"/>
    </row>
    <row r="92983" spans="4:4">
      <c r="D92983"/>
    </row>
    <row r="92984" spans="4:4">
      <c r="D92984"/>
    </row>
    <row r="92985" spans="4:4">
      <c r="D92985"/>
    </row>
    <row r="92986" spans="4:4">
      <c r="D92986"/>
    </row>
    <row r="92987" spans="4:4">
      <c r="D92987"/>
    </row>
    <row r="92988" spans="4:4">
      <c r="D92988"/>
    </row>
    <row r="92989" spans="4:4">
      <c r="D92989"/>
    </row>
    <row r="92990" spans="4:4">
      <c r="D92990"/>
    </row>
    <row r="92991" spans="4:4">
      <c r="D92991"/>
    </row>
    <row r="92992" spans="4:4">
      <c r="D92992"/>
    </row>
    <row r="92993" spans="4:4">
      <c r="D92993"/>
    </row>
    <row r="92994" spans="4:4">
      <c r="D92994"/>
    </row>
    <row r="92995" spans="4:4">
      <c r="D92995"/>
    </row>
    <row r="92996" spans="4:4">
      <c r="D92996"/>
    </row>
    <row r="92997" spans="4:4">
      <c r="D92997"/>
    </row>
    <row r="92998" spans="4:4">
      <c r="D92998"/>
    </row>
    <row r="92999" spans="4:4">
      <c r="D92999"/>
    </row>
    <row r="93000" spans="4:4">
      <c r="D93000"/>
    </row>
    <row r="93001" spans="4:4">
      <c r="D93001"/>
    </row>
    <row r="93002" spans="4:4">
      <c r="D93002"/>
    </row>
    <row r="93003" spans="4:4">
      <c r="D93003"/>
    </row>
    <row r="93004" spans="4:4">
      <c r="D93004"/>
    </row>
    <row r="93005" spans="4:4">
      <c r="D93005"/>
    </row>
    <row r="93006" spans="4:4">
      <c r="D93006"/>
    </row>
    <row r="93007" spans="4:4">
      <c r="D93007"/>
    </row>
    <row r="93008" spans="4:4">
      <c r="D93008"/>
    </row>
    <row r="93009" spans="4:4">
      <c r="D93009"/>
    </row>
    <row r="93010" spans="4:4">
      <c r="D93010"/>
    </row>
    <row r="93011" spans="4:4">
      <c r="D93011"/>
    </row>
    <row r="93012" spans="4:4">
      <c r="D93012"/>
    </row>
    <row r="93013" spans="4:4">
      <c r="D93013"/>
    </row>
    <row r="93014" spans="4:4">
      <c r="D93014"/>
    </row>
    <row r="93015" spans="4:4">
      <c r="D93015"/>
    </row>
    <row r="93016" spans="4:4">
      <c r="D93016"/>
    </row>
    <row r="93017" spans="4:4">
      <c r="D93017"/>
    </row>
    <row r="93018" spans="4:4">
      <c r="D93018"/>
    </row>
    <row r="93019" spans="4:4">
      <c r="D93019"/>
    </row>
    <row r="93020" spans="4:4">
      <c r="D93020"/>
    </row>
    <row r="93021" spans="4:4">
      <c r="D93021"/>
    </row>
    <row r="93022" spans="4:4">
      <c r="D93022"/>
    </row>
    <row r="93023" spans="4:4">
      <c r="D93023"/>
    </row>
    <row r="93024" spans="4:4">
      <c r="D93024"/>
    </row>
    <row r="93025" spans="4:4">
      <c r="D93025"/>
    </row>
    <row r="93026" spans="4:4">
      <c r="D93026"/>
    </row>
    <row r="93027" spans="4:4">
      <c r="D93027"/>
    </row>
    <row r="93028" spans="4:4">
      <c r="D93028"/>
    </row>
    <row r="93029" spans="4:4">
      <c r="D93029"/>
    </row>
    <row r="93030" spans="4:4">
      <c r="D93030"/>
    </row>
    <row r="93031" spans="4:4">
      <c r="D93031"/>
    </row>
    <row r="93032" spans="4:4">
      <c r="D93032"/>
    </row>
    <row r="93033" spans="4:4">
      <c r="D93033"/>
    </row>
    <row r="93034" spans="4:4">
      <c r="D93034"/>
    </row>
    <row r="93035" spans="4:4">
      <c r="D93035"/>
    </row>
    <row r="93036" spans="4:4">
      <c r="D93036"/>
    </row>
    <row r="93037" spans="4:4">
      <c r="D93037"/>
    </row>
    <row r="93038" spans="4:4">
      <c r="D93038"/>
    </row>
    <row r="93039" spans="4:4">
      <c r="D93039"/>
    </row>
    <row r="93040" spans="4:4">
      <c r="D93040"/>
    </row>
    <row r="93041" spans="4:4">
      <c r="D93041"/>
    </row>
    <row r="93042" spans="4:4">
      <c r="D93042"/>
    </row>
    <row r="93043" spans="4:4">
      <c r="D93043"/>
    </row>
    <row r="93044" spans="4:4">
      <c r="D93044"/>
    </row>
    <row r="93045" spans="4:4">
      <c r="D93045"/>
    </row>
    <row r="93046" spans="4:4">
      <c r="D93046"/>
    </row>
    <row r="93047" spans="4:4">
      <c r="D93047"/>
    </row>
    <row r="93048" spans="4:4">
      <c r="D93048"/>
    </row>
    <row r="93049" spans="4:4">
      <c r="D93049"/>
    </row>
    <row r="93050" spans="4:4">
      <c r="D93050"/>
    </row>
    <row r="93051" spans="4:4">
      <c r="D93051"/>
    </row>
    <row r="93052" spans="4:4">
      <c r="D93052"/>
    </row>
    <row r="93053" spans="4:4">
      <c r="D93053"/>
    </row>
    <row r="93054" spans="4:4">
      <c r="D93054"/>
    </row>
    <row r="93055" spans="4:4">
      <c r="D93055"/>
    </row>
    <row r="93056" spans="4:4">
      <c r="D93056"/>
    </row>
    <row r="93057" spans="4:4">
      <c r="D93057"/>
    </row>
    <row r="93058" spans="4:4">
      <c r="D93058"/>
    </row>
    <row r="93059" spans="4:4">
      <c r="D93059"/>
    </row>
    <row r="93060" spans="4:4">
      <c r="D93060"/>
    </row>
    <row r="93061" spans="4:4">
      <c r="D93061"/>
    </row>
    <row r="93062" spans="4:4">
      <c r="D93062"/>
    </row>
    <row r="93063" spans="4:4">
      <c r="D93063"/>
    </row>
    <row r="93064" spans="4:4">
      <c r="D93064"/>
    </row>
    <row r="93065" spans="4:4">
      <c r="D93065"/>
    </row>
    <row r="93066" spans="4:4">
      <c r="D93066"/>
    </row>
    <row r="93067" spans="4:4">
      <c r="D93067"/>
    </row>
    <row r="93068" spans="4:4">
      <c r="D93068"/>
    </row>
    <row r="93069" spans="4:4">
      <c r="D93069"/>
    </row>
    <row r="93070" spans="4:4">
      <c r="D93070"/>
    </row>
    <row r="93071" spans="4:4">
      <c r="D93071"/>
    </row>
    <row r="93072" spans="4:4">
      <c r="D93072"/>
    </row>
    <row r="93073" spans="4:4">
      <c r="D93073"/>
    </row>
    <row r="93074" spans="4:4">
      <c r="D93074"/>
    </row>
    <row r="93075" spans="4:4">
      <c r="D93075"/>
    </row>
    <row r="93076" spans="4:4">
      <c r="D93076"/>
    </row>
    <row r="93077" spans="4:4">
      <c r="D93077"/>
    </row>
    <row r="93078" spans="4:4">
      <c r="D93078"/>
    </row>
    <row r="93079" spans="4:4">
      <c r="D93079"/>
    </row>
    <row r="93080" spans="4:4">
      <c r="D93080"/>
    </row>
    <row r="93081" spans="4:4">
      <c r="D93081"/>
    </row>
    <row r="93082" spans="4:4">
      <c r="D93082"/>
    </row>
    <row r="93083" spans="4:4">
      <c r="D93083"/>
    </row>
    <row r="93084" spans="4:4">
      <c r="D93084"/>
    </row>
    <row r="93085" spans="4:4">
      <c r="D93085"/>
    </row>
    <row r="93086" spans="4:4">
      <c r="D93086"/>
    </row>
    <row r="93087" spans="4:4">
      <c r="D93087"/>
    </row>
    <row r="93088" spans="4:4">
      <c r="D93088"/>
    </row>
    <row r="93089" spans="4:4">
      <c r="D93089"/>
    </row>
    <row r="93090" spans="4:4">
      <c r="D93090"/>
    </row>
    <row r="93091" spans="4:4">
      <c r="D93091"/>
    </row>
    <row r="93092" spans="4:4">
      <c r="D93092"/>
    </row>
    <row r="93093" spans="4:4">
      <c r="D93093"/>
    </row>
    <row r="93094" spans="4:4">
      <c r="D93094"/>
    </row>
    <row r="93095" spans="4:4">
      <c r="D93095"/>
    </row>
    <row r="93096" spans="4:4">
      <c r="D93096"/>
    </row>
    <row r="93097" spans="4:4">
      <c r="D93097"/>
    </row>
    <row r="93098" spans="4:4">
      <c r="D93098"/>
    </row>
    <row r="93099" spans="4:4">
      <c r="D93099"/>
    </row>
    <row r="93100" spans="4:4">
      <c r="D93100"/>
    </row>
    <row r="93101" spans="4:4">
      <c r="D93101"/>
    </row>
    <row r="93102" spans="4:4">
      <c r="D93102"/>
    </row>
    <row r="93103" spans="4:4">
      <c r="D93103"/>
    </row>
    <row r="93104" spans="4:4">
      <c r="D93104"/>
    </row>
    <row r="93105" spans="4:4">
      <c r="D93105"/>
    </row>
    <row r="93106" spans="4:4">
      <c r="D93106"/>
    </row>
    <row r="93107" spans="4:4">
      <c r="D93107"/>
    </row>
    <row r="93108" spans="4:4">
      <c r="D93108"/>
    </row>
    <row r="93109" spans="4:4">
      <c r="D93109"/>
    </row>
    <row r="93110" spans="4:4">
      <c r="D93110"/>
    </row>
    <row r="93111" spans="4:4">
      <c r="D93111"/>
    </row>
    <row r="93112" spans="4:4">
      <c r="D93112"/>
    </row>
    <row r="93113" spans="4:4">
      <c r="D93113"/>
    </row>
    <row r="93114" spans="4:4">
      <c r="D93114"/>
    </row>
    <row r="93115" spans="4:4">
      <c r="D93115"/>
    </row>
    <row r="93116" spans="4:4">
      <c r="D93116"/>
    </row>
    <row r="93117" spans="4:4">
      <c r="D93117"/>
    </row>
    <row r="93118" spans="4:4">
      <c r="D93118"/>
    </row>
    <row r="93119" spans="4:4">
      <c r="D93119"/>
    </row>
    <row r="93120" spans="4:4">
      <c r="D93120"/>
    </row>
    <row r="93121" spans="4:4">
      <c r="D93121"/>
    </row>
    <row r="93122" spans="4:4">
      <c r="D93122"/>
    </row>
    <row r="93123" spans="4:4">
      <c r="D93123"/>
    </row>
    <row r="93124" spans="4:4">
      <c r="D93124"/>
    </row>
    <row r="93125" spans="4:4">
      <c r="D93125"/>
    </row>
    <row r="93126" spans="4:4">
      <c r="D93126"/>
    </row>
    <row r="93127" spans="4:4">
      <c r="D93127"/>
    </row>
    <row r="93128" spans="4:4">
      <c r="D93128"/>
    </row>
    <row r="93129" spans="4:4">
      <c r="D93129"/>
    </row>
    <row r="93130" spans="4:4">
      <c r="D93130"/>
    </row>
    <row r="93131" spans="4:4">
      <c r="D93131"/>
    </row>
    <row r="93132" spans="4:4">
      <c r="D93132"/>
    </row>
    <row r="93133" spans="4:4">
      <c r="D93133"/>
    </row>
    <row r="93134" spans="4:4">
      <c r="D93134"/>
    </row>
    <row r="93135" spans="4:4">
      <c r="D93135"/>
    </row>
    <row r="93136" spans="4:4">
      <c r="D93136"/>
    </row>
    <row r="93137" spans="4:4">
      <c r="D93137"/>
    </row>
    <row r="93138" spans="4:4">
      <c r="D93138"/>
    </row>
    <row r="93139" spans="4:4">
      <c r="D93139"/>
    </row>
    <row r="93140" spans="4:4">
      <c r="D93140"/>
    </row>
    <row r="93141" spans="4:4">
      <c r="D93141"/>
    </row>
    <row r="93142" spans="4:4">
      <c r="D93142"/>
    </row>
    <row r="93143" spans="4:4">
      <c r="D93143"/>
    </row>
    <row r="93144" spans="4:4">
      <c r="D93144"/>
    </row>
    <row r="93145" spans="4:4">
      <c r="D93145"/>
    </row>
    <row r="93146" spans="4:4">
      <c r="D93146"/>
    </row>
    <row r="93147" spans="4:4">
      <c r="D93147"/>
    </row>
    <row r="93148" spans="4:4">
      <c r="D93148"/>
    </row>
    <row r="93149" spans="4:4">
      <c r="D93149"/>
    </row>
    <row r="93150" spans="4:4">
      <c r="D93150"/>
    </row>
    <row r="93151" spans="4:4">
      <c r="D93151"/>
    </row>
    <row r="93152" spans="4:4">
      <c r="D93152"/>
    </row>
    <row r="93153" spans="4:4">
      <c r="D93153"/>
    </row>
    <row r="93154" spans="4:4">
      <c r="D93154"/>
    </row>
    <row r="93155" spans="4:4">
      <c r="D93155"/>
    </row>
    <row r="93156" spans="4:4">
      <c r="D93156"/>
    </row>
    <row r="93157" spans="4:4">
      <c r="D93157"/>
    </row>
    <row r="93158" spans="4:4">
      <c r="D93158"/>
    </row>
    <row r="93159" spans="4:4">
      <c r="D93159"/>
    </row>
    <row r="93160" spans="4:4">
      <c r="D93160"/>
    </row>
    <row r="93161" spans="4:4">
      <c r="D93161"/>
    </row>
    <row r="93162" spans="4:4">
      <c r="D93162"/>
    </row>
    <row r="93163" spans="4:4">
      <c r="D93163"/>
    </row>
    <row r="93164" spans="4:4">
      <c r="D93164"/>
    </row>
    <row r="93165" spans="4:4">
      <c r="D93165"/>
    </row>
    <row r="93166" spans="4:4">
      <c r="D93166"/>
    </row>
    <row r="93167" spans="4:4">
      <c r="D93167"/>
    </row>
    <row r="93168" spans="4:4">
      <c r="D93168"/>
    </row>
    <row r="93169" spans="4:4">
      <c r="D93169"/>
    </row>
    <row r="93170" spans="4:4">
      <c r="D93170"/>
    </row>
    <row r="93171" spans="4:4">
      <c r="D93171"/>
    </row>
    <row r="93172" spans="4:4">
      <c r="D93172"/>
    </row>
    <row r="93173" spans="4:4">
      <c r="D93173"/>
    </row>
    <row r="93174" spans="4:4">
      <c r="D93174"/>
    </row>
    <row r="93175" spans="4:4">
      <c r="D93175"/>
    </row>
    <row r="93176" spans="4:4">
      <c r="D93176"/>
    </row>
    <row r="93177" spans="4:4">
      <c r="D93177"/>
    </row>
    <row r="93178" spans="4:4">
      <c r="D93178"/>
    </row>
    <row r="93179" spans="4:4">
      <c r="D93179"/>
    </row>
    <row r="93180" spans="4:4">
      <c r="D93180"/>
    </row>
    <row r="93181" spans="4:4">
      <c r="D93181"/>
    </row>
    <row r="93182" spans="4:4">
      <c r="D93182"/>
    </row>
    <row r="93183" spans="4:4">
      <c r="D93183"/>
    </row>
    <row r="93184" spans="4:4">
      <c r="D93184"/>
    </row>
    <row r="93185" spans="4:4">
      <c r="D93185"/>
    </row>
    <row r="93186" spans="4:4">
      <c r="D93186"/>
    </row>
    <row r="93187" spans="4:4">
      <c r="D93187"/>
    </row>
    <row r="93188" spans="4:4">
      <c r="D93188"/>
    </row>
    <row r="93189" spans="4:4">
      <c r="D93189"/>
    </row>
    <row r="93190" spans="4:4">
      <c r="D93190"/>
    </row>
    <row r="93191" spans="4:4">
      <c r="D93191"/>
    </row>
    <row r="93192" spans="4:4">
      <c r="D93192"/>
    </row>
    <row r="93193" spans="4:4">
      <c r="D93193"/>
    </row>
    <row r="93194" spans="4:4">
      <c r="D93194"/>
    </row>
    <row r="93195" spans="4:4">
      <c r="D93195"/>
    </row>
    <row r="93196" spans="4:4">
      <c r="D93196"/>
    </row>
    <row r="93197" spans="4:4">
      <c r="D93197"/>
    </row>
    <row r="93198" spans="4:4">
      <c r="D93198"/>
    </row>
    <row r="93199" spans="4:4">
      <c r="D93199"/>
    </row>
    <row r="93200" spans="4:4">
      <c r="D93200"/>
    </row>
    <row r="93201" spans="4:4">
      <c r="D93201"/>
    </row>
    <row r="93202" spans="4:4">
      <c r="D93202"/>
    </row>
    <row r="93203" spans="4:4">
      <c r="D93203"/>
    </row>
    <row r="93204" spans="4:4">
      <c r="D93204"/>
    </row>
    <row r="93205" spans="4:4">
      <c r="D93205"/>
    </row>
    <row r="93206" spans="4:4">
      <c r="D93206"/>
    </row>
    <row r="93207" spans="4:4">
      <c r="D93207"/>
    </row>
    <row r="93208" spans="4:4">
      <c r="D93208"/>
    </row>
    <row r="93209" spans="4:4">
      <c r="D93209"/>
    </row>
    <row r="93210" spans="4:4">
      <c r="D93210"/>
    </row>
    <row r="93211" spans="4:4">
      <c r="D93211"/>
    </row>
    <row r="93212" spans="4:4">
      <c r="D93212"/>
    </row>
    <row r="93213" spans="4:4">
      <c r="D93213"/>
    </row>
    <row r="93214" spans="4:4">
      <c r="D93214"/>
    </row>
    <row r="93215" spans="4:4">
      <c r="D93215"/>
    </row>
    <row r="93216" spans="4:4">
      <c r="D93216"/>
    </row>
    <row r="93217" spans="4:4">
      <c r="D93217"/>
    </row>
    <row r="93218" spans="4:4">
      <c r="D93218"/>
    </row>
    <row r="93219" spans="4:4">
      <c r="D93219"/>
    </row>
    <row r="93220" spans="4:4">
      <c r="D93220"/>
    </row>
    <row r="93221" spans="4:4">
      <c r="D93221"/>
    </row>
    <row r="93222" spans="4:4">
      <c r="D93222"/>
    </row>
    <row r="93223" spans="4:4">
      <c r="D93223"/>
    </row>
    <row r="93224" spans="4:4">
      <c r="D93224"/>
    </row>
    <row r="93225" spans="4:4">
      <c r="D93225"/>
    </row>
    <row r="93226" spans="4:4">
      <c r="D93226"/>
    </row>
    <row r="93227" spans="4:4">
      <c r="D93227"/>
    </row>
    <row r="93228" spans="4:4">
      <c r="D93228"/>
    </row>
    <row r="93229" spans="4:4">
      <c r="D93229"/>
    </row>
    <row r="93230" spans="4:4">
      <c r="D93230"/>
    </row>
    <row r="93231" spans="4:4">
      <c r="D93231"/>
    </row>
    <row r="93232" spans="4:4">
      <c r="D93232"/>
    </row>
    <row r="93233" spans="4:4">
      <c r="D93233"/>
    </row>
    <row r="93234" spans="4:4">
      <c r="D93234"/>
    </row>
    <row r="93235" spans="4:4">
      <c r="D93235"/>
    </row>
    <row r="93236" spans="4:4">
      <c r="D93236"/>
    </row>
    <row r="93237" spans="4:4">
      <c r="D93237"/>
    </row>
    <row r="93238" spans="4:4">
      <c r="D93238"/>
    </row>
    <row r="93239" spans="4:4">
      <c r="D93239"/>
    </row>
    <row r="93240" spans="4:4">
      <c r="D93240"/>
    </row>
    <row r="93241" spans="4:4">
      <c r="D93241"/>
    </row>
    <row r="93242" spans="4:4">
      <c r="D93242"/>
    </row>
    <row r="93243" spans="4:4">
      <c r="D93243"/>
    </row>
    <row r="93244" spans="4:4">
      <c r="D93244"/>
    </row>
    <row r="93245" spans="4:4">
      <c r="D93245"/>
    </row>
    <row r="93246" spans="4:4">
      <c r="D93246"/>
    </row>
    <row r="93247" spans="4:4">
      <c r="D93247"/>
    </row>
    <row r="93248" spans="4:4">
      <c r="D93248"/>
    </row>
    <row r="93249" spans="4:4">
      <c r="D93249"/>
    </row>
    <row r="93250" spans="4:4">
      <c r="D93250"/>
    </row>
    <row r="93251" spans="4:4">
      <c r="D93251"/>
    </row>
    <row r="93252" spans="4:4">
      <c r="D93252"/>
    </row>
    <row r="93253" spans="4:4">
      <c r="D93253"/>
    </row>
    <row r="93254" spans="4:4">
      <c r="D93254"/>
    </row>
    <row r="93255" spans="4:4">
      <c r="D93255"/>
    </row>
    <row r="93256" spans="4:4">
      <c r="D93256"/>
    </row>
    <row r="93257" spans="4:4">
      <c r="D93257"/>
    </row>
    <row r="93258" spans="4:4">
      <c r="D93258"/>
    </row>
    <row r="93259" spans="4:4">
      <c r="D93259"/>
    </row>
    <row r="93260" spans="4:4">
      <c r="D93260"/>
    </row>
    <row r="93261" spans="4:4">
      <c r="D93261"/>
    </row>
    <row r="93262" spans="4:4">
      <c r="D93262"/>
    </row>
    <row r="93263" spans="4:4">
      <c r="D93263"/>
    </row>
    <row r="93264" spans="4:4">
      <c r="D93264"/>
    </row>
    <row r="93265" spans="4:4">
      <c r="D93265"/>
    </row>
    <row r="93266" spans="4:4">
      <c r="D93266"/>
    </row>
    <row r="93267" spans="4:4">
      <c r="D93267"/>
    </row>
    <row r="93268" spans="4:4">
      <c r="D93268"/>
    </row>
    <row r="93269" spans="4:4">
      <c r="D93269"/>
    </row>
    <row r="93270" spans="4:4">
      <c r="D93270"/>
    </row>
    <row r="93271" spans="4:4">
      <c r="D93271"/>
    </row>
    <row r="93272" spans="4:4">
      <c r="D93272"/>
    </row>
    <row r="93273" spans="4:4">
      <c r="D93273"/>
    </row>
    <row r="93274" spans="4:4">
      <c r="D93274"/>
    </row>
    <row r="93275" spans="4:4">
      <c r="D93275"/>
    </row>
    <row r="93276" spans="4:4">
      <c r="D93276"/>
    </row>
    <row r="93277" spans="4:4">
      <c r="D93277"/>
    </row>
    <row r="93278" spans="4:4">
      <c r="D93278"/>
    </row>
    <row r="93279" spans="4:4">
      <c r="D93279"/>
    </row>
    <row r="93280" spans="4:4">
      <c r="D93280"/>
    </row>
    <row r="93281" spans="4:4">
      <c r="D93281"/>
    </row>
    <row r="93282" spans="4:4">
      <c r="D93282"/>
    </row>
    <row r="93283" spans="4:4">
      <c r="D93283"/>
    </row>
    <row r="93284" spans="4:4">
      <c r="D93284"/>
    </row>
    <row r="93285" spans="4:4">
      <c r="D93285"/>
    </row>
    <row r="93286" spans="4:4">
      <c r="D93286"/>
    </row>
    <row r="93287" spans="4:4">
      <c r="D93287"/>
    </row>
    <row r="93288" spans="4:4">
      <c r="D93288"/>
    </row>
    <row r="93289" spans="4:4">
      <c r="D93289"/>
    </row>
    <row r="93290" spans="4:4">
      <c r="D93290"/>
    </row>
    <row r="93291" spans="4:4">
      <c r="D93291"/>
    </row>
    <row r="93292" spans="4:4">
      <c r="D93292"/>
    </row>
    <row r="93293" spans="4:4">
      <c r="D93293"/>
    </row>
    <row r="93294" spans="4:4">
      <c r="D93294"/>
    </row>
    <row r="93295" spans="4:4">
      <c r="D93295"/>
    </row>
    <row r="93296" spans="4:4">
      <c r="D93296"/>
    </row>
    <row r="93297" spans="4:4">
      <c r="D93297"/>
    </row>
    <row r="93298" spans="4:4">
      <c r="D93298"/>
    </row>
    <row r="93299" spans="4:4">
      <c r="D93299"/>
    </row>
    <row r="93300" spans="4:4">
      <c r="D93300"/>
    </row>
    <row r="93301" spans="4:4">
      <c r="D93301"/>
    </row>
    <row r="93302" spans="4:4">
      <c r="D93302"/>
    </row>
    <row r="93303" spans="4:4">
      <c r="D93303"/>
    </row>
    <row r="93304" spans="4:4">
      <c r="D93304"/>
    </row>
    <row r="93305" spans="4:4">
      <c r="D93305"/>
    </row>
    <row r="93306" spans="4:4">
      <c r="D93306"/>
    </row>
    <row r="93307" spans="4:4">
      <c r="D93307"/>
    </row>
    <row r="93308" spans="4:4">
      <c r="D93308"/>
    </row>
    <row r="93309" spans="4:4">
      <c r="D93309"/>
    </row>
    <row r="93310" spans="4:4">
      <c r="D93310"/>
    </row>
    <row r="93311" spans="4:4">
      <c r="D93311"/>
    </row>
    <row r="93312" spans="4:4">
      <c r="D93312"/>
    </row>
    <row r="93313" spans="4:4">
      <c r="D93313"/>
    </row>
    <row r="93314" spans="4:4">
      <c r="D93314"/>
    </row>
    <row r="93315" spans="4:4">
      <c r="D93315"/>
    </row>
    <row r="93316" spans="4:4">
      <c r="D93316"/>
    </row>
    <row r="93317" spans="4:4">
      <c r="D93317"/>
    </row>
    <row r="93318" spans="4:4">
      <c r="D93318"/>
    </row>
    <row r="93319" spans="4:4">
      <c r="D93319"/>
    </row>
    <row r="93320" spans="4:4">
      <c r="D93320"/>
    </row>
    <row r="93321" spans="4:4">
      <c r="D93321"/>
    </row>
    <row r="93322" spans="4:4">
      <c r="D93322"/>
    </row>
    <row r="93323" spans="4:4">
      <c r="D93323"/>
    </row>
    <row r="93324" spans="4:4">
      <c r="D93324"/>
    </row>
    <row r="93325" spans="4:4">
      <c r="D93325"/>
    </row>
    <row r="93326" spans="4:4">
      <c r="D93326"/>
    </row>
    <row r="93327" spans="4:4">
      <c r="D93327"/>
    </row>
    <row r="93328" spans="4:4">
      <c r="D93328"/>
    </row>
    <row r="93329" spans="4:4">
      <c r="D93329"/>
    </row>
    <row r="93330" spans="4:4">
      <c r="D93330"/>
    </row>
    <row r="93331" spans="4:4">
      <c r="D93331"/>
    </row>
    <row r="93332" spans="4:4">
      <c r="D93332"/>
    </row>
    <row r="93333" spans="4:4">
      <c r="D93333"/>
    </row>
    <row r="93334" spans="4:4">
      <c r="D93334"/>
    </row>
    <row r="93335" spans="4:4">
      <c r="D93335"/>
    </row>
    <row r="93336" spans="4:4">
      <c r="D93336"/>
    </row>
    <row r="93337" spans="4:4">
      <c r="D93337"/>
    </row>
    <row r="93338" spans="4:4">
      <c r="D93338"/>
    </row>
    <row r="93339" spans="4:4">
      <c r="D93339"/>
    </row>
    <row r="93340" spans="4:4">
      <c r="D93340"/>
    </row>
    <row r="93341" spans="4:4">
      <c r="D93341"/>
    </row>
    <row r="93342" spans="4:4">
      <c r="D93342"/>
    </row>
    <row r="93343" spans="4:4">
      <c r="D93343"/>
    </row>
    <row r="93344" spans="4:4">
      <c r="D93344"/>
    </row>
    <row r="93345" spans="4:4">
      <c r="D93345"/>
    </row>
    <row r="93346" spans="4:4">
      <c r="D93346"/>
    </row>
    <row r="93347" spans="4:4">
      <c r="D93347"/>
    </row>
    <row r="93348" spans="4:4">
      <c r="D93348"/>
    </row>
    <row r="93349" spans="4:4">
      <c r="D93349"/>
    </row>
    <row r="93350" spans="4:4">
      <c r="D93350"/>
    </row>
    <row r="93351" spans="4:4">
      <c r="D93351"/>
    </row>
    <row r="93352" spans="4:4">
      <c r="D93352"/>
    </row>
    <row r="93353" spans="4:4">
      <c r="D93353"/>
    </row>
    <row r="93354" spans="4:4">
      <c r="D93354"/>
    </row>
    <row r="93355" spans="4:4">
      <c r="D93355"/>
    </row>
    <row r="93356" spans="4:4">
      <c r="D93356"/>
    </row>
    <row r="93357" spans="4:4">
      <c r="D93357"/>
    </row>
    <row r="93358" spans="4:4">
      <c r="D93358"/>
    </row>
    <row r="93359" spans="4:4">
      <c r="D93359"/>
    </row>
    <row r="93360" spans="4:4">
      <c r="D93360"/>
    </row>
    <row r="93361" spans="4:4">
      <c r="D93361"/>
    </row>
    <row r="93362" spans="4:4">
      <c r="D93362"/>
    </row>
    <row r="93363" spans="4:4">
      <c r="D93363"/>
    </row>
    <row r="93364" spans="4:4">
      <c r="D93364"/>
    </row>
    <row r="93365" spans="4:4">
      <c r="D93365"/>
    </row>
    <row r="93366" spans="4:4">
      <c r="D93366"/>
    </row>
    <row r="93367" spans="4:4">
      <c r="D93367"/>
    </row>
    <row r="93368" spans="4:4">
      <c r="D93368"/>
    </row>
    <row r="93369" spans="4:4">
      <c r="D93369"/>
    </row>
    <row r="93370" spans="4:4">
      <c r="D93370"/>
    </row>
    <row r="93371" spans="4:4">
      <c r="D93371"/>
    </row>
    <row r="93372" spans="4:4">
      <c r="D93372"/>
    </row>
    <row r="93373" spans="4:4">
      <c r="D93373"/>
    </row>
    <row r="93374" spans="4:4">
      <c r="D93374"/>
    </row>
    <row r="93375" spans="4:4">
      <c r="D93375"/>
    </row>
    <row r="93376" spans="4:4">
      <c r="D93376"/>
    </row>
    <row r="93377" spans="4:4">
      <c r="D93377"/>
    </row>
    <row r="93378" spans="4:4">
      <c r="D93378"/>
    </row>
    <row r="93379" spans="4:4">
      <c r="D93379"/>
    </row>
    <row r="93380" spans="4:4">
      <c r="D93380"/>
    </row>
    <row r="93381" spans="4:4">
      <c r="D93381"/>
    </row>
    <row r="93382" spans="4:4">
      <c r="D93382"/>
    </row>
    <row r="93383" spans="4:4">
      <c r="D93383"/>
    </row>
    <row r="93384" spans="4:4">
      <c r="D93384"/>
    </row>
    <row r="93385" spans="4:4">
      <c r="D93385"/>
    </row>
    <row r="93386" spans="4:4">
      <c r="D93386"/>
    </row>
    <row r="93387" spans="4:4">
      <c r="D93387"/>
    </row>
    <row r="93388" spans="4:4">
      <c r="D93388"/>
    </row>
    <row r="93389" spans="4:4">
      <c r="D93389"/>
    </row>
    <row r="93390" spans="4:4">
      <c r="D93390"/>
    </row>
    <row r="93391" spans="4:4">
      <c r="D93391"/>
    </row>
    <row r="93392" spans="4:4">
      <c r="D93392"/>
    </row>
    <row r="93393" spans="4:4">
      <c r="D93393"/>
    </row>
    <row r="93394" spans="4:4">
      <c r="D93394"/>
    </row>
    <row r="93395" spans="4:4">
      <c r="D93395"/>
    </row>
    <row r="93396" spans="4:4">
      <c r="D93396"/>
    </row>
    <row r="93397" spans="4:4">
      <c r="D93397"/>
    </row>
    <row r="93398" spans="4:4">
      <c r="D93398"/>
    </row>
    <row r="93399" spans="4:4">
      <c r="D93399"/>
    </row>
    <row r="93400" spans="4:4">
      <c r="D93400"/>
    </row>
    <row r="93401" spans="4:4">
      <c r="D93401"/>
    </row>
    <row r="93402" spans="4:4">
      <c r="D93402"/>
    </row>
    <row r="93403" spans="4:4">
      <c r="D93403"/>
    </row>
    <row r="93404" spans="4:4">
      <c r="D93404"/>
    </row>
    <row r="93405" spans="4:4">
      <c r="D93405"/>
    </row>
    <row r="93406" spans="4:4">
      <c r="D93406"/>
    </row>
    <row r="93407" spans="4:4">
      <c r="D93407"/>
    </row>
    <row r="93408" spans="4:4">
      <c r="D93408"/>
    </row>
    <row r="93409" spans="4:4">
      <c r="D93409"/>
    </row>
    <row r="93410" spans="4:4">
      <c r="D93410"/>
    </row>
    <row r="93411" spans="4:4">
      <c r="D93411"/>
    </row>
    <row r="93412" spans="4:4">
      <c r="D93412"/>
    </row>
    <row r="93413" spans="4:4">
      <c r="D93413"/>
    </row>
    <row r="93414" spans="4:4">
      <c r="D93414"/>
    </row>
    <row r="93415" spans="4:4">
      <c r="D93415"/>
    </row>
    <row r="93416" spans="4:4">
      <c r="D93416"/>
    </row>
    <row r="93417" spans="4:4">
      <c r="D93417"/>
    </row>
    <row r="93418" spans="4:4">
      <c r="D93418"/>
    </row>
    <row r="93419" spans="4:4">
      <c r="D93419"/>
    </row>
    <row r="93420" spans="4:4">
      <c r="D93420"/>
    </row>
    <row r="93421" spans="4:4">
      <c r="D93421"/>
    </row>
    <row r="93422" spans="4:4">
      <c r="D93422"/>
    </row>
    <row r="93423" spans="4:4">
      <c r="D93423"/>
    </row>
    <row r="93424" spans="4:4">
      <c r="D93424"/>
    </row>
    <row r="93425" spans="4:4">
      <c r="D93425"/>
    </row>
    <row r="93426" spans="4:4">
      <c r="D93426"/>
    </row>
    <row r="93427" spans="4:4">
      <c r="D93427"/>
    </row>
    <row r="93428" spans="4:4">
      <c r="D93428"/>
    </row>
    <row r="93429" spans="4:4">
      <c r="D93429"/>
    </row>
    <row r="93430" spans="4:4">
      <c r="D93430"/>
    </row>
    <row r="93431" spans="4:4">
      <c r="D93431"/>
    </row>
    <row r="93432" spans="4:4">
      <c r="D93432"/>
    </row>
    <row r="93433" spans="4:4">
      <c r="D93433"/>
    </row>
    <row r="93434" spans="4:4">
      <c r="D93434"/>
    </row>
    <row r="93435" spans="4:4">
      <c r="D93435"/>
    </row>
    <row r="93436" spans="4:4">
      <c r="D93436"/>
    </row>
    <row r="93437" spans="4:4">
      <c r="D93437"/>
    </row>
    <row r="93438" spans="4:4">
      <c r="D93438"/>
    </row>
    <row r="93439" spans="4:4">
      <c r="D93439"/>
    </row>
    <row r="93440" spans="4:4">
      <c r="D93440"/>
    </row>
    <row r="93441" spans="4:4">
      <c r="D93441"/>
    </row>
    <row r="93442" spans="4:4">
      <c r="D93442"/>
    </row>
    <row r="93443" spans="4:4">
      <c r="D93443"/>
    </row>
    <row r="93444" spans="4:4">
      <c r="D93444"/>
    </row>
    <row r="93445" spans="4:4">
      <c r="D93445"/>
    </row>
    <row r="93446" spans="4:4">
      <c r="D93446"/>
    </row>
    <row r="93447" spans="4:4">
      <c r="D93447"/>
    </row>
    <row r="93448" spans="4:4">
      <c r="D93448"/>
    </row>
    <row r="93449" spans="4:4">
      <c r="D93449"/>
    </row>
    <row r="93450" spans="4:4">
      <c r="D93450"/>
    </row>
    <row r="93451" spans="4:4">
      <c r="D93451"/>
    </row>
    <row r="93452" spans="4:4">
      <c r="D93452"/>
    </row>
    <row r="93453" spans="4:4">
      <c r="D93453"/>
    </row>
    <row r="93454" spans="4:4">
      <c r="D93454"/>
    </row>
    <row r="93455" spans="4:4">
      <c r="D93455"/>
    </row>
    <row r="93456" spans="4:4">
      <c r="D93456"/>
    </row>
    <row r="93457" spans="4:4">
      <c r="D93457"/>
    </row>
    <row r="93458" spans="4:4">
      <c r="D93458"/>
    </row>
    <row r="93459" spans="4:4">
      <c r="D93459"/>
    </row>
    <row r="93460" spans="4:4">
      <c r="D93460"/>
    </row>
    <row r="93461" spans="4:4">
      <c r="D93461"/>
    </row>
    <row r="93462" spans="4:4">
      <c r="D93462"/>
    </row>
    <row r="93463" spans="4:4">
      <c r="D93463"/>
    </row>
    <row r="93464" spans="4:4">
      <c r="D93464"/>
    </row>
    <row r="93465" spans="4:4">
      <c r="D93465"/>
    </row>
    <row r="93466" spans="4:4">
      <c r="D93466"/>
    </row>
    <row r="93467" spans="4:4">
      <c r="D93467"/>
    </row>
    <row r="93468" spans="4:4">
      <c r="D93468"/>
    </row>
    <row r="93469" spans="4:4">
      <c r="D93469"/>
    </row>
    <row r="93470" spans="4:4">
      <c r="D93470"/>
    </row>
    <row r="93471" spans="4:4">
      <c r="D93471"/>
    </row>
    <row r="93472" spans="4:4">
      <c r="D93472"/>
    </row>
    <row r="93473" spans="4:4">
      <c r="D93473"/>
    </row>
    <row r="93474" spans="4:4">
      <c r="D93474"/>
    </row>
    <row r="93475" spans="4:4">
      <c r="D93475"/>
    </row>
    <row r="93476" spans="4:4">
      <c r="D93476"/>
    </row>
    <row r="93477" spans="4:4">
      <c r="D93477"/>
    </row>
    <row r="93478" spans="4:4">
      <c r="D93478"/>
    </row>
    <row r="93479" spans="4:4">
      <c r="D93479"/>
    </row>
    <row r="93480" spans="4:4">
      <c r="D93480"/>
    </row>
    <row r="93481" spans="4:4">
      <c r="D93481"/>
    </row>
    <row r="93482" spans="4:4">
      <c r="D93482"/>
    </row>
    <row r="93483" spans="4:4">
      <c r="D93483"/>
    </row>
    <row r="93484" spans="4:4">
      <c r="D93484"/>
    </row>
    <row r="93485" spans="4:4">
      <c r="D93485"/>
    </row>
    <row r="93486" spans="4:4">
      <c r="D93486"/>
    </row>
    <row r="93487" spans="4:4">
      <c r="D93487"/>
    </row>
    <row r="93488" spans="4:4">
      <c r="D93488"/>
    </row>
    <row r="93489" spans="4:4">
      <c r="D93489"/>
    </row>
    <row r="93490" spans="4:4">
      <c r="D93490"/>
    </row>
    <row r="93491" spans="4:4">
      <c r="D93491"/>
    </row>
    <row r="93492" spans="4:4">
      <c r="D93492"/>
    </row>
    <row r="93493" spans="4:4">
      <c r="D93493"/>
    </row>
    <row r="93494" spans="4:4">
      <c r="D93494"/>
    </row>
    <row r="93495" spans="4:4">
      <c r="D93495"/>
    </row>
    <row r="93496" spans="4:4">
      <c r="D93496"/>
    </row>
    <row r="93497" spans="4:4">
      <c r="D93497"/>
    </row>
    <row r="93498" spans="4:4">
      <c r="D93498"/>
    </row>
    <row r="93499" spans="4:4">
      <c r="D93499"/>
    </row>
    <row r="93500" spans="4:4">
      <c r="D93500"/>
    </row>
    <row r="93501" spans="4:4">
      <c r="D93501"/>
    </row>
    <row r="93502" spans="4:4">
      <c r="D93502"/>
    </row>
    <row r="93503" spans="4:4">
      <c r="D93503"/>
    </row>
    <row r="93504" spans="4:4">
      <c r="D93504"/>
    </row>
    <row r="93505" spans="4:4">
      <c r="D93505"/>
    </row>
    <row r="93506" spans="4:4">
      <c r="D93506"/>
    </row>
    <row r="93507" spans="4:4">
      <c r="D93507"/>
    </row>
    <row r="93508" spans="4:4">
      <c r="D93508"/>
    </row>
    <row r="93509" spans="4:4">
      <c r="D93509"/>
    </row>
    <row r="93510" spans="4:4">
      <c r="D93510"/>
    </row>
    <row r="93511" spans="4:4">
      <c r="D93511"/>
    </row>
    <row r="93512" spans="4:4">
      <c r="D93512"/>
    </row>
    <row r="93513" spans="4:4">
      <c r="D93513"/>
    </row>
    <row r="93514" spans="4:4">
      <c r="D93514"/>
    </row>
    <row r="93515" spans="4:4">
      <c r="D93515"/>
    </row>
    <row r="93516" spans="4:4">
      <c r="D93516"/>
    </row>
    <row r="93517" spans="4:4">
      <c r="D93517"/>
    </row>
    <row r="93518" spans="4:4">
      <c r="D93518"/>
    </row>
    <row r="93519" spans="4:4">
      <c r="D93519"/>
    </row>
    <row r="93520" spans="4:4">
      <c r="D93520"/>
    </row>
    <row r="93521" spans="4:4">
      <c r="D93521"/>
    </row>
    <row r="93522" spans="4:4">
      <c r="D93522"/>
    </row>
    <row r="93523" spans="4:4">
      <c r="D93523"/>
    </row>
    <row r="93524" spans="4:4">
      <c r="D93524"/>
    </row>
    <row r="93525" spans="4:4">
      <c r="D93525"/>
    </row>
    <row r="93526" spans="4:4">
      <c r="D93526"/>
    </row>
    <row r="93527" spans="4:4">
      <c r="D93527"/>
    </row>
    <row r="93528" spans="4:4">
      <c r="D93528"/>
    </row>
    <row r="93529" spans="4:4">
      <c r="D93529"/>
    </row>
    <row r="93530" spans="4:4">
      <c r="D93530"/>
    </row>
    <row r="93531" spans="4:4">
      <c r="D93531"/>
    </row>
    <row r="93532" spans="4:4">
      <c r="D93532"/>
    </row>
    <row r="93533" spans="4:4">
      <c r="D93533"/>
    </row>
    <row r="93534" spans="4:4">
      <c r="D93534"/>
    </row>
    <row r="93535" spans="4:4">
      <c r="D93535"/>
    </row>
    <row r="93536" spans="4:4">
      <c r="D93536"/>
    </row>
    <row r="93537" spans="4:4">
      <c r="D93537"/>
    </row>
    <row r="93538" spans="4:4">
      <c r="D93538"/>
    </row>
    <row r="93539" spans="4:4">
      <c r="D93539"/>
    </row>
    <row r="93540" spans="4:4">
      <c r="D93540"/>
    </row>
    <row r="93541" spans="4:4">
      <c r="D93541"/>
    </row>
    <row r="93542" spans="4:4">
      <c r="D93542"/>
    </row>
    <row r="93543" spans="4:4">
      <c r="D93543"/>
    </row>
    <row r="93544" spans="4:4">
      <c r="D93544"/>
    </row>
    <row r="93545" spans="4:4">
      <c r="D93545"/>
    </row>
    <row r="93546" spans="4:4">
      <c r="D93546"/>
    </row>
    <row r="93547" spans="4:4">
      <c r="D93547"/>
    </row>
    <row r="93548" spans="4:4">
      <c r="D93548"/>
    </row>
    <row r="93549" spans="4:4">
      <c r="D93549"/>
    </row>
    <row r="93550" spans="4:4">
      <c r="D93550"/>
    </row>
    <row r="93551" spans="4:4">
      <c r="D93551"/>
    </row>
    <row r="93552" spans="4:4">
      <c r="D93552"/>
    </row>
    <row r="93553" spans="4:4">
      <c r="D93553"/>
    </row>
    <row r="93554" spans="4:4">
      <c r="D93554"/>
    </row>
    <row r="93555" spans="4:4">
      <c r="D93555"/>
    </row>
    <row r="93556" spans="4:4">
      <c r="D93556"/>
    </row>
    <row r="93557" spans="4:4">
      <c r="D93557"/>
    </row>
    <row r="93558" spans="4:4">
      <c r="D93558"/>
    </row>
    <row r="93559" spans="4:4">
      <c r="D93559"/>
    </row>
    <row r="93560" spans="4:4">
      <c r="D93560"/>
    </row>
    <row r="93561" spans="4:4">
      <c r="D93561"/>
    </row>
    <row r="93562" spans="4:4">
      <c r="D93562"/>
    </row>
    <row r="93563" spans="4:4">
      <c r="D93563"/>
    </row>
    <row r="93564" spans="4:4">
      <c r="D93564"/>
    </row>
    <row r="93565" spans="4:4">
      <c r="D93565"/>
    </row>
    <row r="93566" spans="4:4">
      <c r="D93566"/>
    </row>
    <row r="93567" spans="4:4">
      <c r="D93567"/>
    </row>
    <row r="93568" spans="4:4">
      <c r="D93568"/>
    </row>
    <row r="93569" spans="4:4">
      <c r="D93569"/>
    </row>
    <row r="93570" spans="4:4">
      <c r="D93570"/>
    </row>
    <row r="93571" spans="4:4">
      <c r="D93571"/>
    </row>
    <row r="93572" spans="4:4">
      <c r="D93572"/>
    </row>
    <row r="93573" spans="4:4">
      <c r="D93573"/>
    </row>
    <row r="93574" spans="4:4">
      <c r="D93574"/>
    </row>
    <row r="93575" spans="4:4">
      <c r="D93575"/>
    </row>
    <row r="93576" spans="4:4">
      <c r="D93576"/>
    </row>
    <row r="93577" spans="4:4">
      <c r="D93577"/>
    </row>
    <row r="93578" spans="4:4">
      <c r="D93578"/>
    </row>
    <row r="93579" spans="4:4">
      <c r="D93579"/>
    </row>
    <row r="93580" spans="4:4">
      <c r="D93580"/>
    </row>
    <row r="93581" spans="4:4">
      <c r="D93581"/>
    </row>
    <row r="93582" spans="4:4">
      <c r="D93582"/>
    </row>
    <row r="93583" spans="4:4">
      <c r="D93583"/>
    </row>
    <row r="93584" spans="4:4">
      <c r="D93584"/>
    </row>
    <row r="93585" spans="4:4">
      <c r="D93585"/>
    </row>
    <row r="93586" spans="4:4">
      <c r="D93586"/>
    </row>
    <row r="93587" spans="4:4">
      <c r="D93587"/>
    </row>
    <row r="93588" spans="4:4">
      <c r="D93588"/>
    </row>
    <row r="93589" spans="4:4">
      <c r="D93589"/>
    </row>
    <row r="93590" spans="4:4">
      <c r="D93590"/>
    </row>
    <row r="93591" spans="4:4">
      <c r="D93591"/>
    </row>
    <row r="93592" spans="4:4">
      <c r="D93592"/>
    </row>
    <row r="93593" spans="4:4">
      <c r="D93593"/>
    </row>
    <row r="93594" spans="4:4">
      <c r="D93594"/>
    </row>
    <row r="93595" spans="4:4">
      <c r="D93595"/>
    </row>
    <row r="93596" spans="4:4">
      <c r="D93596"/>
    </row>
    <row r="93597" spans="4:4">
      <c r="D93597"/>
    </row>
    <row r="93598" spans="4:4">
      <c r="D93598"/>
    </row>
    <row r="93599" spans="4:4">
      <c r="D93599"/>
    </row>
    <row r="93600" spans="4:4">
      <c r="D93600"/>
    </row>
    <row r="93601" spans="4:4">
      <c r="D93601"/>
    </row>
    <row r="93602" spans="4:4">
      <c r="D93602"/>
    </row>
    <row r="93603" spans="4:4">
      <c r="D93603"/>
    </row>
    <row r="93604" spans="4:4">
      <c r="D93604"/>
    </row>
    <row r="93605" spans="4:4">
      <c r="D93605"/>
    </row>
    <row r="93606" spans="4:4">
      <c r="D93606"/>
    </row>
    <row r="93607" spans="4:4">
      <c r="D93607"/>
    </row>
    <row r="93608" spans="4:4">
      <c r="D93608"/>
    </row>
    <row r="93609" spans="4:4">
      <c r="D93609"/>
    </row>
    <row r="93610" spans="4:4">
      <c r="D93610"/>
    </row>
    <row r="93611" spans="4:4">
      <c r="D93611"/>
    </row>
    <row r="93612" spans="4:4">
      <c r="D93612"/>
    </row>
    <row r="93613" spans="4:4">
      <c r="D93613"/>
    </row>
    <row r="93614" spans="4:4">
      <c r="D93614"/>
    </row>
    <row r="93615" spans="4:4">
      <c r="D93615"/>
    </row>
    <row r="93616" spans="4:4">
      <c r="D93616"/>
    </row>
    <row r="93617" spans="4:4">
      <c r="D93617"/>
    </row>
    <row r="93618" spans="4:4">
      <c r="D93618"/>
    </row>
    <row r="93619" spans="4:4">
      <c r="D93619"/>
    </row>
    <row r="93620" spans="4:4">
      <c r="D93620"/>
    </row>
    <row r="93621" spans="4:4">
      <c r="D93621"/>
    </row>
    <row r="93622" spans="4:4">
      <c r="D93622"/>
    </row>
    <row r="93623" spans="4:4">
      <c r="D93623"/>
    </row>
    <row r="93624" spans="4:4">
      <c r="D93624"/>
    </row>
    <row r="93625" spans="4:4">
      <c r="D93625"/>
    </row>
    <row r="93626" spans="4:4">
      <c r="D93626"/>
    </row>
    <row r="93627" spans="4:4">
      <c r="D93627"/>
    </row>
    <row r="93628" spans="4:4">
      <c r="D93628"/>
    </row>
    <row r="93629" spans="4:4">
      <c r="D93629"/>
    </row>
    <row r="93630" spans="4:4">
      <c r="D93630"/>
    </row>
    <row r="93631" spans="4:4">
      <c r="D93631"/>
    </row>
    <row r="93632" spans="4:4">
      <c r="D93632"/>
    </row>
    <row r="93633" spans="4:4">
      <c r="D93633"/>
    </row>
    <row r="93634" spans="4:4">
      <c r="D93634"/>
    </row>
    <row r="93635" spans="4:4">
      <c r="D93635"/>
    </row>
    <row r="93636" spans="4:4">
      <c r="D93636"/>
    </row>
    <row r="93637" spans="4:4">
      <c r="D93637"/>
    </row>
    <row r="93638" spans="4:4">
      <c r="D93638"/>
    </row>
    <row r="93639" spans="4:4">
      <c r="D93639"/>
    </row>
    <row r="93640" spans="4:4">
      <c r="D93640"/>
    </row>
    <row r="93641" spans="4:4">
      <c r="D93641"/>
    </row>
    <row r="93642" spans="4:4">
      <c r="D93642"/>
    </row>
    <row r="93643" spans="4:4">
      <c r="D93643"/>
    </row>
    <row r="93644" spans="4:4">
      <c r="D93644"/>
    </row>
    <row r="93645" spans="4:4">
      <c r="D93645"/>
    </row>
    <row r="93646" spans="4:4">
      <c r="D93646"/>
    </row>
    <row r="93647" spans="4:4">
      <c r="D93647"/>
    </row>
    <row r="93648" spans="4:4">
      <c r="D93648"/>
    </row>
    <row r="93649" spans="4:4">
      <c r="D93649"/>
    </row>
    <row r="93650" spans="4:4">
      <c r="D93650"/>
    </row>
    <row r="93651" spans="4:4">
      <c r="D93651"/>
    </row>
    <row r="93652" spans="4:4">
      <c r="D93652"/>
    </row>
    <row r="93653" spans="4:4">
      <c r="D93653"/>
    </row>
    <row r="93654" spans="4:4">
      <c r="D93654"/>
    </row>
    <row r="93655" spans="4:4">
      <c r="D93655"/>
    </row>
    <row r="93656" spans="4:4">
      <c r="D93656"/>
    </row>
    <row r="93657" spans="4:4">
      <c r="D93657"/>
    </row>
    <row r="93658" spans="4:4">
      <c r="D93658"/>
    </row>
    <row r="93659" spans="4:4">
      <c r="D93659"/>
    </row>
    <row r="93660" spans="4:4">
      <c r="D93660"/>
    </row>
    <row r="93661" spans="4:4">
      <c r="D93661"/>
    </row>
    <row r="93662" spans="4:4">
      <c r="D93662"/>
    </row>
    <row r="93663" spans="4:4">
      <c r="D93663"/>
    </row>
    <row r="93664" spans="4:4">
      <c r="D93664"/>
    </row>
    <row r="93665" spans="4:4">
      <c r="D93665"/>
    </row>
    <row r="93666" spans="4:4">
      <c r="D93666"/>
    </row>
    <row r="93667" spans="4:4">
      <c r="D93667"/>
    </row>
    <row r="93668" spans="4:4">
      <c r="D93668"/>
    </row>
    <row r="93669" spans="4:4">
      <c r="D93669"/>
    </row>
    <row r="93670" spans="4:4">
      <c r="D93670"/>
    </row>
    <row r="93671" spans="4:4">
      <c r="D93671"/>
    </row>
    <row r="93672" spans="4:4">
      <c r="D93672"/>
    </row>
    <row r="93673" spans="4:4">
      <c r="D93673"/>
    </row>
    <row r="93674" spans="4:4">
      <c r="D93674"/>
    </row>
    <row r="93675" spans="4:4">
      <c r="D93675"/>
    </row>
    <row r="93676" spans="4:4">
      <c r="D93676"/>
    </row>
    <row r="93677" spans="4:4">
      <c r="D93677"/>
    </row>
    <row r="93678" spans="4:4">
      <c r="D93678"/>
    </row>
    <row r="93679" spans="4:4">
      <c r="D93679"/>
    </row>
    <row r="93680" spans="4:4">
      <c r="D93680"/>
    </row>
    <row r="93681" spans="4:4">
      <c r="D93681"/>
    </row>
    <row r="93682" spans="4:4">
      <c r="D93682"/>
    </row>
    <row r="93683" spans="4:4">
      <c r="D93683"/>
    </row>
    <row r="93684" spans="4:4">
      <c r="D93684"/>
    </row>
    <row r="93685" spans="4:4">
      <c r="D93685"/>
    </row>
    <row r="93686" spans="4:4">
      <c r="D93686"/>
    </row>
    <row r="93687" spans="4:4">
      <c r="D93687"/>
    </row>
    <row r="93688" spans="4:4">
      <c r="D93688"/>
    </row>
    <row r="93689" spans="4:4">
      <c r="D93689"/>
    </row>
    <row r="93690" spans="4:4">
      <c r="D93690"/>
    </row>
    <row r="93691" spans="4:4">
      <c r="D93691"/>
    </row>
    <row r="93692" spans="4:4">
      <c r="D93692"/>
    </row>
    <row r="93693" spans="4:4">
      <c r="D93693"/>
    </row>
    <row r="93694" spans="4:4">
      <c r="D93694"/>
    </row>
    <row r="93695" spans="4:4">
      <c r="D93695"/>
    </row>
    <row r="93696" spans="4:4">
      <c r="D93696"/>
    </row>
    <row r="93697" spans="4:4">
      <c r="D93697"/>
    </row>
    <row r="93698" spans="4:4">
      <c r="D93698"/>
    </row>
    <row r="93699" spans="4:4">
      <c r="D93699"/>
    </row>
    <row r="93700" spans="4:4">
      <c r="D93700"/>
    </row>
    <row r="93701" spans="4:4">
      <c r="D93701"/>
    </row>
    <row r="93702" spans="4:4">
      <c r="D93702"/>
    </row>
    <row r="93703" spans="4:4">
      <c r="D93703"/>
    </row>
    <row r="93704" spans="4:4">
      <c r="D93704"/>
    </row>
    <row r="93705" spans="4:4">
      <c r="D93705"/>
    </row>
    <row r="93706" spans="4:4">
      <c r="D93706"/>
    </row>
    <row r="93707" spans="4:4">
      <c r="D93707"/>
    </row>
    <row r="93708" spans="4:4">
      <c r="D93708"/>
    </row>
    <row r="93709" spans="4:4">
      <c r="D93709"/>
    </row>
    <row r="93710" spans="4:4">
      <c r="D93710"/>
    </row>
    <row r="93711" spans="4:4">
      <c r="D93711"/>
    </row>
    <row r="93712" spans="4:4">
      <c r="D93712"/>
    </row>
    <row r="93713" spans="4:4">
      <c r="D93713"/>
    </row>
    <row r="93714" spans="4:4">
      <c r="D93714"/>
    </row>
    <row r="93715" spans="4:4">
      <c r="D93715"/>
    </row>
    <row r="93716" spans="4:4">
      <c r="D93716"/>
    </row>
    <row r="93717" spans="4:4">
      <c r="D93717"/>
    </row>
    <row r="93718" spans="4:4">
      <c r="D93718"/>
    </row>
    <row r="93719" spans="4:4">
      <c r="D93719"/>
    </row>
    <row r="93720" spans="4:4">
      <c r="D93720"/>
    </row>
    <row r="93721" spans="4:4">
      <c r="D93721"/>
    </row>
    <row r="93722" spans="4:4">
      <c r="D93722"/>
    </row>
    <row r="93723" spans="4:4">
      <c r="D93723"/>
    </row>
    <row r="93724" spans="4:4">
      <c r="D93724"/>
    </row>
    <row r="93725" spans="4:4">
      <c r="D93725"/>
    </row>
    <row r="93726" spans="4:4">
      <c r="D93726"/>
    </row>
    <row r="93727" spans="4:4">
      <c r="D93727"/>
    </row>
    <row r="93728" spans="4:4">
      <c r="D93728"/>
    </row>
    <row r="93729" spans="4:4">
      <c r="D93729"/>
    </row>
    <row r="93730" spans="4:4">
      <c r="D93730"/>
    </row>
    <row r="93731" spans="4:4">
      <c r="D93731"/>
    </row>
    <row r="93732" spans="4:4">
      <c r="D93732"/>
    </row>
    <row r="93733" spans="4:4">
      <c r="D93733"/>
    </row>
    <row r="93734" spans="4:4">
      <c r="D93734"/>
    </row>
    <row r="93735" spans="4:4">
      <c r="D93735"/>
    </row>
    <row r="93736" spans="4:4">
      <c r="D93736"/>
    </row>
    <row r="93737" spans="4:4">
      <c r="D93737"/>
    </row>
    <row r="93738" spans="4:4">
      <c r="D93738"/>
    </row>
    <row r="93739" spans="4:4">
      <c r="D93739"/>
    </row>
    <row r="93740" spans="4:4">
      <c r="D93740"/>
    </row>
    <row r="93741" spans="4:4">
      <c r="D93741"/>
    </row>
    <row r="93742" spans="4:4">
      <c r="D93742"/>
    </row>
    <row r="93743" spans="4:4">
      <c r="D93743"/>
    </row>
    <row r="93744" spans="4:4">
      <c r="D93744"/>
    </row>
    <row r="93745" spans="4:4">
      <c r="D93745"/>
    </row>
    <row r="93746" spans="4:4">
      <c r="D93746"/>
    </row>
    <row r="93747" spans="4:4">
      <c r="D93747"/>
    </row>
    <row r="93748" spans="4:4">
      <c r="D93748"/>
    </row>
    <row r="93749" spans="4:4">
      <c r="D93749"/>
    </row>
    <row r="93750" spans="4:4">
      <c r="D93750"/>
    </row>
    <row r="93751" spans="4:4">
      <c r="D93751"/>
    </row>
    <row r="93752" spans="4:4">
      <c r="D93752"/>
    </row>
    <row r="93753" spans="4:4">
      <c r="D93753"/>
    </row>
    <row r="93754" spans="4:4">
      <c r="D93754"/>
    </row>
    <row r="93755" spans="4:4">
      <c r="D93755"/>
    </row>
    <row r="93756" spans="4:4">
      <c r="D93756"/>
    </row>
    <row r="93757" spans="4:4">
      <c r="D93757"/>
    </row>
    <row r="93758" spans="4:4">
      <c r="D93758"/>
    </row>
    <row r="93759" spans="4:4">
      <c r="D93759"/>
    </row>
    <row r="93760" spans="4:4">
      <c r="D93760"/>
    </row>
    <row r="93761" spans="4:4">
      <c r="D93761"/>
    </row>
    <row r="93762" spans="4:4">
      <c r="D93762"/>
    </row>
    <row r="93763" spans="4:4">
      <c r="D93763"/>
    </row>
    <row r="93764" spans="4:4">
      <c r="D93764"/>
    </row>
    <row r="93765" spans="4:4">
      <c r="D93765"/>
    </row>
    <row r="93766" spans="4:4">
      <c r="D93766"/>
    </row>
    <row r="93767" spans="4:4">
      <c r="D93767"/>
    </row>
    <row r="93768" spans="4:4">
      <c r="D93768"/>
    </row>
    <row r="93769" spans="4:4">
      <c r="D93769"/>
    </row>
    <row r="93770" spans="4:4">
      <c r="D93770"/>
    </row>
    <row r="93771" spans="4:4">
      <c r="D93771"/>
    </row>
    <row r="93772" spans="4:4">
      <c r="D93772"/>
    </row>
    <row r="93773" spans="4:4">
      <c r="D93773"/>
    </row>
    <row r="93774" spans="4:4">
      <c r="D93774"/>
    </row>
    <row r="93775" spans="4:4">
      <c r="D93775"/>
    </row>
    <row r="93776" spans="4:4">
      <c r="D93776"/>
    </row>
    <row r="93777" spans="4:4">
      <c r="D93777"/>
    </row>
    <row r="93778" spans="4:4">
      <c r="D93778"/>
    </row>
    <row r="93779" spans="4:4">
      <c r="D93779"/>
    </row>
    <row r="93780" spans="4:4">
      <c r="D93780"/>
    </row>
    <row r="93781" spans="4:4">
      <c r="D93781"/>
    </row>
    <row r="93782" spans="4:4">
      <c r="D93782"/>
    </row>
    <row r="93783" spans="4:4">
      <c r="D93783"/>
    </row>
    <row r="93784" spans="4:4">
      <c r="D93784"/>
    </row>
    <row r="93785" spans="4:4">
      <c r="D93785"/>
    </row>
    <row r="93786" spans="4:4">
      <c r="D93786"/>
    </row>
    <row r="93787" spans="4:4">
      <c r="D93787"/>
    </row>
    <row r="93788" spans="4:4">
      <c r="D93788"/>
    </row>
    <row r="93789" spans="4:4">
      <c r="D93789"/>
    </row>
    <row r="93790" spans="4:4">
      <c r="D93790"/>
    </row>
    <row r="93791" spans="4:4">
      <c r="D93791"/>
    </row>
    <row r="93792" spans="4:4">
      <c r="D93792"/>
    </row>
    <row r="93793" spans="4:4">
      <c r="D93793"/>
    </row>
    <row r="93794" spans="4:4">
      <c r="D93794"/>
    </row>
    <row r="93795" spans="4:4">
      <c r="D93795"/>
    </row>
    <row r="93796" spans="4:4">
      <c r="D93796"/>
    </row>
    <row r="93797" spans="4:4">
      <c r="D93797"/>
    </row>
    <row r="93798" spans="4:4">
      <c r="D93798"/>
    </row>
    <row r="93799" spans="4:4">
      <c r="D93799"/>
    </row>
    <row r="93800" spans="4:4">
      <c r="D93800"/>
    </row>
    <row r="93801" spans="4:4">
      <c r="D93801"/>
    </row>
    <row r="93802" spans="4:4">
      <c r="D93802"/>
    </row>
    <row r="93803" spans="4:4">
      <c r="D93803"/>
    </row>
    <row r="93804" spans="4:4">
      <c r="D93804"/>
    </row>
    <row r="93805" spans="4:4">
      <c r="D93805"/>
    </row>
    <row r="93806" spans="4:4">
      <c r="D93806"/>
    </row>
    <row r="93807" spans="4:4">
      <c r="D93807"/>
    </row>
    <row r="93808" spans="4:4">
      <c r="D93808"/>
    </row>
    <row r="93809" spans="4:4">
      <c r="D93809"/>
    </row>
    <row r="93810" spans="4:4">
      <c r="D93810"/>
    </row>
    <row r="93811" spans="4:4">
      <c r="D93811"/>
    </row>
    <row r="93812" spans="4:4">
      <c r="D93812"/>
    </row>
    <row r="93813" spans="4:4">
      <c r="D93813"/>
    </row>
    <row r="93814" spans="4:4">
      <c r="D93814"/>
    </row>
    <row r="93815" spans="4:4">
      <c r="D93815"/>
    </row>
    <row r="93816" spans="4:4">
      <c r="D93816"/>
    </row>
    <row r="93817" spans="4:4">
      <c r="D93817"/>
    </row>
    <row r="93818" spans="4:4">
      <c r="D93818"/>
    </row>
    <row r="93819" spans="4:4">
      <c r="D93819"/>
    </row>
    <row r="93820" spans="4:4">
      <c r="D93820"/>
    </row>
    <row r="93821" spans="4:4">
      <c r="D93821"/>
    </row>
    <row r="93822" spans="4:4">
      <c r="D93822"/>
    </row>
    <row r="93823" spans="4:4">
      <c r="D93823"/>
    </row>
    <row r="93824" spans="4:4">
      <c r="D93824"/>
    </row>
    <row r="93825" spans="4:4">
      <c r="D93825"/>
    </row>
    <row r="93826" spans="4:4">
      <c r="D93826"/>
    </row>
    <row r="93827" spans="4:4">
      <c r="D93827"/>
    </row>
    <row r="93828" spans="4:4">
      <c r="D93828"/>
    </row>
    <row r="93829" spans="4:4">
      <c r="D93829"/>
    </row>
    <row r="93830" spans="4:4">
      <c r="D93830"/>
    </row>
    <row r="93831" spans="4:4">
      <c r="D93831"/>
    </row>
    <row r="93832" spans="4:4">
      <c r="D93832"/>
    </row>
    <row r="93833" spans="4:4">
      <c r="D93833"/>
    </row>
    <row r="93834" spans="4:4">
      <c r="D93834"/>
    </row>
    <row r="93835" spans="4:4">
      <c r="D93835"/>
    </row>
    <row r="93836" spans="4:4">
      <c r="D93836"/>
    </row>
    <row r="93837" spans="4:4">
      <c r="D93837"/>
    </row>
    <row r="93838" spans="4:4">
      <c r="D93838"/>
    </row>
    <row r="93839" spans="4:4">
      <c r="D93839"/>
    </row>
    <row r="93840" spans="4:4">
      <c r="D93840"/>
    </row>
    <row r="93841" spans="4:4">
      <c r="D93841"/>
    </row>
    <row r="93842" spans="4:4">
      <c r="D93842"/>
    </row>
    <row r="93843" spans="4:4">
      <c r="D93843"/>
    </row>
    <row r="93844" spans="4:4">
      <c r="D93844"/>
    </row>
    <row r="93845" spans="4:4">
      <c r="D93845"/>
    </row>
    <row r="93846" spans="4:4">
      <c r="D93846"/>
    </row>
    <row r="93847" spans="4:4">
      <c r="D93847"/>
    </row>
    <row r="93848" spans="4:4">
      <c r="D93848"/>
    </row>
    <row r="93849" spans="4:4">
      <c r="D93849"/>
    </row>
    <row r="93850" spans="4:4">
      <c r="D93850"/>
    </row>
    <row r="93851" spans="4:4">
      <c r="D93851"/>
    </row>
    <row r="93852" spans="4:4">
      <c r="D93852"/>
    </row>
    <row r="93853" spans="4:4">
      <c r="D93853"/>
    </row>
    <row r="93854" spans="4:4">
      <c r="D93854"/>
    </row>
    <row r="93855" spans="4:4">
      <c r="D93855"/>
    </row>
    <row r="93856" spans="4:4">
      <c r="D93856"/>
    </row>
    <row r="93857" spans="4:4">
      <c r="D93857"/>
    </row>
    <row r="93858" spans="4:4">
      <c r="D93858"/>
    </row>
    <row r="93859" spans="4:4">
      <c r="D93859"/>
    </row>
    <row r="93860" spans="4:4">
      <c r="D93860"/>
    </row>
    <row r="93861" spans="4:4">
      <c r="D93861"/>
    </row>
    <row r="93862" spans="4:4">
      <c r="D93862"/>
    </row>
    <row r="93863" spans="4:4">
      <c r="D93863"/>
    </row>
    <row r="93864" spans="4:4">
      <c r="D93864"/>
    </row>
    <row r="93865" spans="4:4">
      <c r="D93865"/>
    </row>
    <row r="93866" spans="4:4">
      <c r="D93866"/>
    </row>
    <row r="93867" spans="4:4">
      <c r="D93867"/>
    </row>
    <row r="93868" spans="4:4">
      <c r="D93868"/>
    </row>
    <row r="93869" spans="4:4">
      <c r="D93869"/>
    </row>
    <row r="93870" spans="4:4">
      <c r="D93870"/>
    </row>
    <row r="93871" spans="4:4">
      <c r="D93871"/>
    </row>
    <row r="93872" spans="4:4">
      <c r="D93872"/>
    </row>
    <row r="93873" spans="4:4">
      <c r="D93873"/>
    </row>
    <row r="93874" spans="4:4">
      <c r="D93874"/>
    </row>
    <row r="93875" spans="4:4">
      <c r="D93875"/>
    </row>
    <row r="93876" spans="4:4">
      <c r="D93876"/>
    </row>
    <row r="93877" spans="4:4">
      <c r="D93877"/>
    </row>
    <row r="93878" spans="4:4">
      <c r="D93878"/>
    </row>
    <row r="93879" spans="4:4">
      <c r="D93879"/>
    </row>
    <row r="93880" spans="4:4">
      <c r="D93880"/>
    </row>
    <row r="93881" spans="4:4">
      <c r="D93881"/>
    </row>
    <row r="93882" spans="4:4">
      <c r="D93882"/>
    </row>
    <row r="93883" spans="4:4">
      <c r="D93883"/>
    </row>
    <row r="93884" spans="4:4">
      <c r="D93884"/>
    </row>
    <row r="93885" spans="4:4">
      <c r="D93885"/>
    </row>
    <row r="93886" spans="4:4">
      <c r="D93886"/>
    </row>
    <row r="93887" spans="4:4">
      <c r="D93887"/>
    </row>
    <row r="93888" spans="4:4">
      <c r="D93888"/>
    </row>
    <row r="93889" spans="4:4">
      <c r="D93889"/>
    </row>
    <row r="93890" spans="4:4">
      <c r="D93890"/>
    </row>
    <row r="93891" spans="4:4">
      <c r="D93891"/>
    </row>
    <row r="93892" spans="4:4">
      <c r="D93892"/>
    </row>
    <row r="93893" spans="4:4">
      <c r="D93893"/>
    </row>
    <row r="93894" spans="4:4">
      <c r="D93894"/>
    </row>
    <row r="93895" spans="4:4">
      <c r="D93895"/>
    </row>
    <row r="93896" spans="4:4">
      <c r="D93896"/>
    </row>
    <row r="93897" spans="4:4">
      <c r="D93897"/>
    </row>
    <row r="93898" spans="4:4">
      <c r="D93898"/>
    </row>
    <row r="93899" spans="4:4">
      <c r="D93899"/>
    </row>
    <row r="93900" spans="4:4">
      <c r="D93900"/>
    </row>
    <row r="93901" spans="4:4">
      <c r="D93901"/>
    </row>
    <row r="93902" spans="4:4">
      <c r="D93902"/>
    </row>
    <row r="93903" spans="4:4">
      <c r="D93903"/>
    </row>
    <row r="93904" spans="4:4">
      <c r="D93904"/>
    </row>
    <row r="93905" spans="4:4">
      <c r="D93905"/>
    </row>
    <row r="93906" spans="4:4">
      <c r="D93906"/>
    </row>
    <row r="93907" spans="4:4">
      <c r="D93907"/>
    </row>
    <row r="93908" spans="4:4">
      <c r="D93908"/>
    </row>
    <row r="93909" spans="4:4">
      <c r="D93909"/>
    </row>
    <row r="93910" spans="4:4">
      <c r="D93910"/>
    </row>
    <row r="93911" spans="4:4">
      <c r="D93911"/>
    </row>
    <row r="93912" spans="4:4">
      <c r="D93912"/>
    </row>
    <row r="93913" spans="4:4">
      <c r="D93913"/>
    </row>
    <row r="93914" spans="4:4">
      <c r="D93914"/>
    </row>
    <row r="93915" spans="4:4">
      <c r="D93915"/>
    </row>
    <row r="93916" spans="4:4">
      <c r="D93916"/>
    </row>
    <row r="93917" spans="4:4">
      <c r="D93917"/>
    </row>
    <row r="93918" spans="4:4">
      <c r="D93918"/>
    </row>
    <row r="93919" spans="4:4">
      <c r="D93919"/>
    </row>
    <row r="93920" spans="4:4">
      <c r="D93920"/>
    </row>
    <row r="93921" spans="4:4">
      <c r="D93921"/>
    </row>
    <row r="93922" spans="4:4">
      <c r="D93922"/>
    </row>
    <row r="93923" spans="4:4">
      <c r="D93923"/>
    </row>
    <row r="93924" spans="4:4">
      <c r="D93924"/>
    </row>
    <row r="93925" spans="4:4">
      <c r="D93925"/>
    </row>
    <row r="93926" spans="4:4">
      <c r="D93926"/>
    </row>
    <row r="93927" spans="4:4">
      <c r="D93927"/>
    </row>
    <row r="93928" spans="4:4">
      <c r="D93928"/>
    </row>
    <row r="93929" spans="4:4">
      <c r="D93929"/>
    </row>
    <row r="93930" spans="4:4">
      <c r="D93930"/>
    </row>
    <row r="93931" spans="4:4">
      <c r="D93931"/>
    </row>
    <row r="93932" spans="4:4">
      <c r="D93932"/>
    </row>
    <row r="93933" spans="4:4">
      <c r="D93933"/>
    </row>
    <row r="93934" spans="4:4">
      <c r="D93934"/>
    </row>
    <row r="93935" spans="4:4">
      <c r="D93935"/>
    </row>
    <row r="93936" spans="4:4">
      <c r="D93936"/>
    </row>
    <row r="93937" spans="4:4">
      <c r="D93937"/>
    </row>
    <row r="93938" spans="4:4">
      <c r="D93938"/>
    </row>
    <row r="93939" spans="4:4">
      <c r="D93939"/>
    </row>
    <row r="93940" spans="4:4">
      <c r="D93940"/>
    </row>
    <row r="93941" spans="4:4">
      <c r="D93941"/>
    </row>
    <row r="93942" spans="4:4">
      <c r="D93942"/>
    </row>
    <row r="93943" spans="4:4">
      <c r="D93943"/>
    </row>
    <row r="93944" spans="4:4">
      <c r="D93944"/>
    </row>
    <row r="93945" spans="4:4">
      <c r="D93945"/>
    </row>
    <row r="93946" spans="4:4">
      <c r="D93946"/>
    </row>
    <row r="93947" spans="4:4">
      <c r="D93947"/>
    </row>
    <row r="93948" spans="4:4">
      <c r="D93948"/>
    </row>
    <row r="93949" spans="4:4">
      <c r="D93949"/>
    </row>
    <row r="93950" spans="4:4">
      <c r="D93950"/>
    </row>
    <row r="93951" spans="4:4">
      <c r="D93951"/>
    </row>
    <row r="93952" spans="4:4">
      <c r="D93952"/>
    </row>
    <row r="93953" spans="4:4">
      <c r="D93953"/>
    </row>
    <row r="93954" spans="4:4">
      <c r="D93954"/>
    </row>
    <row r="93955" spans="4:4">
      <c r="D93955"/>
    </row>
    <row r="93956" spans="4:4">
      <c r="D93956"/>
    </row>
    <row r="93957" spans="4:4">
      <c r="D93957"/>
    </row>
    <row r="93958" spans="4:4">
      <c r="D93958"/>
    </row>
    <row r="93959" spans="4:4">
      <c r="D93959"/>
    </row>
    <row r="93960" spans="4:4">
      <c r="D93960"/>
    </row>
    <row r="93961" spans="4:4">
      <c r="D93961"/>
    </row>
    <row r="93962" spans="4:4">
      <c r="D93962"/>
    </row>
    <row r="93963" spans="4:4">
      <c r="D93963"/>
    </row>
    <row r="93964" spans="4:4">
      <c r="D93964"/>
    </row>
    <row r="93965" spans="4:4">
      <c r="D93965"/>
    </row>
    <row r="93966" spans="4:4">
      <c r="D93966"/>
    </row>
    <row r="93967" spans="4:4">
      <c r="D93967"/>
    </row>
    <row r="93968" spans="4:4">
      <c r="D93968"/>
    </row>
    <row r="93969" spans="4:4">
      <c r="D93969"/>
    </row>
    <row r="93970" spans="4:4">
      <c r="D93970"/>
    </row>
    <row r="93971" spans="4:4">
      <c r="D93971"/>
    </row>
    <row r="93972" spans="4:4">
      <c r="D93972"/>
    </row>
    <row r="93973" spans="4:4">
      <c r="D93973"/>
    </row>
    <row r="93974" spans="4:4">
      <c r="D93974"/>
    </row>
    <row r="93975" spans="4:4">
      <c r="D93975"/>
    </row>
    <row r="93976" spans="4:4">
      <c r="D93976"/>
    </row>
    <row r="93977" spans="4:4">
      <c r="D93977"/>
    </row>
    <row r="93978" spans="4:4">
      <c r="D93978"/>
    </row>
    <row r="93979" spans="4:4">
      <c r="D93979"/>
    </row>
    <row r="93980" spans="4:4">
      <c r="D93980"/>
    </row>
    <row r="93981" spans="4:4">
      <c r="D93981"/>
    </row>
    <row r="93982" spans="4:4">
      <c r="D93982"/>
    </row>
    <row r="93983" spans="4:4">
      <c r="D93983"/>
    </row>
    <row r="93984" spans="4:4">
      <c r="D93984"/>
    </row>
    <row r="93985" spans="4:4">
      <c r="D93985"/>
    </row>
    <row r="93986" spans="4:4">
      <c r="D93986"/>
    </row>
    <row r="93987" spans="4:4">
      <c r="D93987"/>
    </row>
    <row r="93988" spans="4:4">
      <c r="D93988"/>
    </row>
    <row r="93989" spans="4:4">
      <c r="D93989"/>
    </row>
    <row r="93990" spans="4:4">
      <c r="D93990"/>
    </row>
    <row r="93991" spans="4:4">
      <c r="D93991"/>
    </row>
    <row r="93992" spans="4:4">
      <c r="D93992"/>
    </row>
    <row r="93993" spans="4:4">
      <c r="D93993"/>
    </row>
    <row r="93994" spans="4:4">
      <c r="D93994"/>
    </row>
    <row r="93995" spans="4:4">
      <c r="D93995"/>
    </row>
    <row r="93996" spans="4:4">
      <c r="D93996"/>
    </row>
    <row r="93997" spans="4:4">
      <c r="D93997"/>
    </row>
    <row r="93998" spans="4:4">
      <c r="D93998"/>
    </row>
    <row r="93999" spans="4:4">
      <c r="D93999"/>
    </row>
    <row r="94000" spans="4:4">
      <c r="D94000"/>
    </row>
    <row r="94001" spans="4:4">
      <c r="D94001"/>
    </row>
    <row r="94002" spans="4:4">
      <c r="D94002"/>
    </row>
    <row r="94003" spans="4:4">
      <c r="D94003"/>
    </row>
    <row r="94004" spans="4:4">
      <c r="D94004"/>
    </row>
    <row r="94005" spans="4:4">
      <c r="D94005"/>
    </row>
    <row r="94006" spans="4:4">
      <c r="D94006"/>
    </row>
    <row r="94007" spans="4:4">
      <c r="D94007"/>
    </row>
    <row r="94008" spans="4:4">
      <c r="D94008"/>
    </row>
    <row r="94009" spans="4:4">
      <c r="D94009"/>
    </row>
    <row r="94010" spans="4:4">
      <c r="D94010"/>
    </row>
    <row r="94011" spans="4:4">
      <c r="D94011"/>
    </row>
    <row r="94012" spans="4:4">
      <c r="D94012"/>
    </row>
    <row r="94013" spans="4:4">
      <c r="D94013"/>
    </row>
    <row r="94014" spans="4:4">
      <c r="D94014"/>
    </row>
    <row r="94015" spans="4:4">
      <c r="D94015"/>
    </row>
    <row r="94016" spans="4:4">
      <c r="D94016"/>
    </row>
    <row r="94017" spans="4:4">
      <c r="D94017"/>
    </row>
    <row r="94018" spans="4:4">
      <c r="D94018"/>
    </row>
    <row r="94019" spans="4:4">
      <c r="D94019"/>
    </row>
    <row r="94020" spans="4:4">
      <c r="D94020"/>
    </row>
    <row r="94021" spans="4:4">
      <c r="D94021"/>
    </row>
    <row r="94022" spans="4:4">
      <c r="D94022"/>
    </row>
    <row r="94023" spans="4:4">
      <c r="D94023"/>
    </row>
    <row r="94024" spans="4:4">
      <c r="D94024"/>
    </row>
    <row r="94025" spans="4:4">
      <c r="D94025"/>
    </row>
    <row r="94026" spans="4:4">
      <c r="D94026"/>
    </row>
    <row r="94027" spans="4:4">
      <c r="D94027"/>
    </row>
    <row r="94028" spans="4:4">
      <c r="D94028"/>
    </row>
    <row r="94029" spans="4:4">
      <c r="D94029"/>
    </row>
    <row r="94030" spans="4:4">
      <c r="D94030"/>
    </row>
    <row r="94031" spans="4:4">
      <c r="D94031"/>
    </row>
    <row r="94032" spans="4:4">
      <c r="D94032"/>
    </row>
    <row r="94033" spans="4:4">
      <c r="D94033"/>
    </row>
    <row r="94034" spans="4:4">
      <c r="D94034"/>
    </row>
    <row r="94035" spans="4:4">
      <c r="D94035"/>
    </row>
    <row r="94036" spans="4:4">
      <c r="D94036"/>
    </row>
    <row r="94037" spans="4:4">
      <c r="D94037"/>
    </row>
    <row r="94038" spans="4:4">
      <c r="D94038"/>
    </row>
    <row r="94039" spans="4:4">
      <c r="D94039"/>
    </row>
    <row r="94040" spans="4:4">
      <c r="D94040"/>
    </row>
    <row r="94041" spans="4:4">
      <c r="D94041"/>
    </row>
    <row r="94042" spans="4:4">
      <c r="D94042"/>
    </row>
    <row r="94043" spans="4:4">
      <c r="D94043"/>
    </row>
    <row r="94044" spans="4:4">
      <c r="D94044"/>
    </row>
    <row r="94045" spans="4:4">
      <c r="D94045"/>
    </row>
    <row r="94046" spans="4:4">
      <c r="D94046"/>
    </row>
    <row r="94047" spans="4:4">
      <c r="D94047"/>
    </row>
    <row r="94048" spans="4:4">
      <c r="D94048"/>
    </row>
    <row r="94049" spans="4:4">
      <c r="D94049"/>
    </row>
    <row r="94050" spans="4:4">
      <c r="D94050"/>
    </row>
    <row r="94051" spans="4:4">
      <c r="D94051"/>
    </row>
    <row r="94052" spans="4:4">
      <c r="D94052"/>
    </row>
    <row r="94053" spans="4:4">
      <c r="D94053"/>
    </row>
    <row r="94054" spans="4:4">
      <c r="D94054"/>
    </row>
    <row r="94055" spans="4:4">
      <c r="D94055"/>
    </row>
    <row r="94056" spans="4:4">
      <c r="D94056"/>
    </row>
    <row r="94057" spans="4:4">
      <c r="D94057"/>
    </row>
    <row r="94058" spans="4:4">
      <c r="D94058"/>
    </row>
    <row r="94059" spans="4:4">
      <c r="D94059"/>
    </row>
    <row r="94060" spans="4:4">
      <c r="D94060"/>
    </row>
    <row r="94061" spans="4:4">
      <c r="D94061"/>
    </row>
    <row r="94062" spans="4:4">
      <c r="D94062"/>
    </row>
    <row r="94063" spans="4:4">
      <c r="D94063"/>
    </row>
    <row r="94064" spans="4:4">
      <c r="D94064"/>
    </row>
    <row r="94065" spans="4:4">
      <c r="D94065"/>
    </row>
    <row r="94066" spans="4:4">
      <c r="D94066"/>
    </row>
    <row r="94067" spans="4:4">
      <c r="D94067"/>
    </row>
    <row r="94068" spans="4:4">
      <c r="D94068"/>
    </row>
    <row r="94069" spans="4:4">
      <c r="D94069"/>
    </row>
    <row r="94070" spans="4:4">
      <c r="D94070"/>
    </row>
    <row r="94071" spans="4:4">
      <c r="D94071"/>
    </row>
    <row r="94072" spans="4:4">
      <c r="D94072"/>
    </row>
    <row r="94073" spans="4:4">
      <c r="D94073"/>
    </row>
    <row r="94074" spans="4:4">
      <c r="D94074"/>
    </row>
    <row r="94075" spans="4:4">
      <c r="D94075"/>
    </row>
    <row r="94076" spans="4:4">
      <c r="D94076"/>
    </row>
    <row r="94077" spans="4:4">
      <c r="D94077"/>
    </row>
    <row r="94078" spans="4:4">
      <c r="D94078"/>
    </row>
    <row r="94079" spans="4:4">
      <c r="D94079"/>
    </row>
    <row r="94080" spans="4:4">
      <c r="D94080"/>
    </row>
    <row r="94081" spans="4:4">
      <c r="D94081"/>
    </row>
    <row r="94082" spans="4:4">
      <c r="D94082"/>
    </row>
    <row r="94083" spans="4:4">
      <c r="D94083"/>
    </row>
    <row r="94084" spans="4:4">
      <c r="D94084"/>
    </row>
    <row r="94085" spans="4:4">
      <c r="D94085"/>
    </row>
    <row r="94086" spans="4:4">
      <c r="D94086"/>
    </row>
    <row r="94087" spans="4:4">
      <c r="D94087"/>
    </row>
    <row r="94088" spans="4:4">
      <c r="D94088"/>
    </row>
    <row r="94089" spans="4:4">
      <c r="D94089"/>
    </row>
    <row r="94090" spans="4:4">
      <c r="D94090"/>
    </row>
    <row r="94091" spans="4:4">
      <c r="D94091"/>
    </row>
    <row r="94092" spans="4:4">
      <c r="D94092"/>
    </row>
    <row r="94093" spans="4:4">
      <c r="D94093"/>
    </row>
    <row r="94094" spans="4:4">
      <c r="D94094"/>
    </row>
    <row r="94095" spans="4:4">
      <c r="D94095"/>
    </row>
    <row r="94096" spans="4:4">
      <c r="D94096"/>
    </row>
    <row r="94097" spans="4:4">
      <c r="D94097"/>
    </row>
    <row r="94098" spans="4:4">
      <c r="D94098"/>
    </row>
    <row r="94099" spans="4:4">
      <c r="D94099"/>
    </row>
    <row r="94100" spans="4:4">
      <c r="D94100"/>
    </row>
    <row r="94101" spans="4:4">
      <c r="D94101"/>
    </row>
    <row r="94102" spans="4:4">
      <c r="D94102"/>
    </row>
    <row r="94103" spans="4:4">
      <c r="D94103"/>
    </row>
    <row r="94104" spans="4:4">
      <c r="D94104"/>
    </row>
    <row r="94105" spans="4:4">
      <c r="D94105"/>
    </row>
    <row r="94106" spans="4:4">
      <c r="D94106"/>
    </row>
    <row r="94107" spans="4:4">
      <c r="D94107"/>
    </row>
    <row r="94108" spans="4:4">
      <c r="D94108"/>
    </row>
    <row r="94109" spans="4:4">
      <c r="D94109"/>
    </row>
    <row r="94110" spans="4:4">
      <c r="D94110"/>
    </row>
    <row r="94111" spans="4:4">
      <c r="D94111"/>
    </row>
    <row r="94112" spans="4:4">
      <c r="D94112"/>
    </row>
    <row r="94113" spans="4:4">
      <c r="D94113"/>
    </row>
    <row r="94114" spans="4:4">
      <c r="D94114"/>
    </row>
    <row r="94115" spans="4:4">
      <c r="D94115"/>
    </row>
    <row r="94116" spans="4:4">
      <c r="D94116"/>
    </row>
    <row r="94117" spans="4:4">
      <c r="D94117"/>
    </row>
    <row r="94118" spans="4:4">
      <c r="D94118"/>
    </row>
    <row r="94119" spans="4:4">
      <c r="D94119"/>
    </row>
    <row r="94120" spans="4:4">
      <c r="D94120"/>
    </row>
    <row r="94121" spans="4:4">
      <c r="D94121"/>
    </row>
    <row r="94122" spans="4:4">
      <c r="D94122"/>
    </row>
    <row r="94123" spans="4:4">
      <c r="D94123"/>
    </row>
    <row r="94124" spans="4:4">
      <c r="D94124"/>
    </row>
    <row r="94125" spans="4:4">
      <c r="D94125"/>
    </row>
    <row r="94126" spans="4:4">
      <c r="D94126"/>
    </row>
    <row r="94127" spans="4:4">
      <c r="D94127"/>
    </row>
    <row r="94128" spans="4:4">
      <c r="D94128"/>
    </row>
    <row r="94129" spans="4:4">
      <c r="D94129"/>
    </row>
    <row r="94130" spans="4:4">
      <c r="D94130"/>
    </row>
    <row r="94131" spans="4:4">
      <c r="D94131"/>
    </row>
    <row r="94132" spans="4:4">
      <c r="D94132"/>
    </row>
    <row r="94133" spans="4:4">
      <c r="D94133"/>
    </row>
    <row r="94134" spans="4:4">
      <c r="D94134"/>
    </row>
    <row r="94135" spans="4:4">
      <c r="D94135"/>
    </row>
    <row r="94136" spans="4:4">
      <c r="D94136"/>
    </row>
    <row r="94137" spans="4:4">
      <c r="D94137"/>
    </row>
    <row r="94138" spans="4:4">
      <c r="D94138"/>
    </row>
    <row r="94139" spans="4:4">
      <c r="D94139"/>
    </row>
    <row r="94140" spans="4:4">
      <c r="D94140"/>
    </row>
    <row r="94141" spans="4:4">
      <c r="D94141"/>
    </row>
    <row r="94142" spans="4:4">
      <c r="D94142"/>
    </row>
    <row r="94143" spans="4:4">
      <c r="D94143"/>
    </row>
    <row r="94144" spans="4:4">
      <c r="D94144"/>
    </row>
    <row r="94145" spans="4:4">
      <c r="D94145"/>
    </row>
    <row r="94146" spans="4:4">
      <c r="D94146"/>
    </row>
    <row r="94147" spans="4:4">
      <c r="D94147"/>
    </row>
    <row r="94148" spans="4:4">
      <c r="D94148"/>
    </row>
    <row r="94149" spans="4:4">
      <c r="D94149"/>
    </row>
    <row r="94150" spans="4:4">
      <c r="D94150"/>
    </row>
    <row r="94151" spans="4:4">
      <c r="D94151"/>
    </row>
    <row r="94152" spans="4:4">
      <c r="D94152"/>
    </row>
    <row r="94153" spans="4:4">
      <c r="D94153"/>
    </row>
    <row r="94154" spans="4:4">
      <c r="D94154"/>
    </row>
    <row r="94155" spans="4:4">
      <c r="D94155"/>
    </row>
    <row r="94156" spans="4:4">
      <c r="D94156"/>
    </row>
    <row r="94157" spans="4:4">
      <c r="D94157"/>
    </row>
    <row r="94158" spans="4:4">
      <c r="D94158"/>
    </row>
    <row r="94159" spans="4:4">
      <c r="D94159"/>
    </row>
    <row r="94160" spans="4:4">
      <c r="D94160"/>
    </row>
    <row r="94161" spans="4:4">
      <c r="D94161"/>
    </row>
    <row r="94162" spans="4:4">
      <c r="D94162"/>
    </row>
    <row r="94163" spans="4:4">
      <c r="D94163"/>
    </row>
    <row r="94164" spans="4:4">
      <c r="D94164"/>
    </row>
    <row r="94165" spans="4:4">
      <c r="D94165"/>
    </row>
    <row r="94166" spans="4:4">
      <c r="D94166"/>
    </row>
    <row r="94167" spans="4:4">
      <c r="D94167"/>
    </row>
    <row r="94168" spans="4:4">
      <c r="D94168"/>
    </row>
    <row r="94169" spans="4:4">
      <c r="D94169"/>
    </row>
    <row r="94170" spans="4:4">
      <c r="D94170"/>
    </row>
    <row r="94171" spans="4:4">
      <c r="D94171"/>
    </row>
    <row r="94172" spans="4:4">
      <c r="D94172"/>
    </row>
    <row r="94173" spans="4:4">
      <c r="D94173"/>
    </row>
    <row r="94174" spans="4:4">
      <c r="D94174"/>
    </row>
    <row r="94175" spans="4:4">
      <c r="D94175"/>
    </row>
    <row r="94176" spans="4:4">
      <c r="D94176"/>
    </row>
    <row r="94177" spans="4:4">
      <c r="D94177"/>
    </row>
    <row r="94178" spans="4:4">
      <c r="D94178"/>
    </row>
    <row r="94179" spans="4:4">
      <c r="D94179"/>
    </row>
    <row r="94180" spans="4:4">
      <c r="D94180"/>
    </row>
    <row r="94181" spans="4:4">
      <c r="D94181"/>
    </row>
    <row r="94182" spans="4:4">
      <c r="D94182"/>
    </row>
    <row r="94183" spans="4:4">
      <c r="D94183"/>
    </row>
    <row r="94184" spans="4:4">
      <c r="D94184"/>
    </row>
    <row r="94185" spans="4:4">
      <c r="D94185"/>
    </row>
    <row r="94186" spans="4:4">
      <c r="D94186"/>
    </row>
    <row r="94187" spans="4:4">
      <c r="D94187"/>
    </row>
    <row r="94188" spans="4:4">
      <c r="D94188"/>
    </row>
    <row r="94189" spans="4:4">
      <c r="D94189"/>
    </row>
    <row r="94190" spans="4:4">
      <c r="D94190"/>
    </row>
    <row r="94191" spans="4:4">
      <c r="D94191"/>
    </row>
    <row r="94192" spans="4:4">
      <c r="D94192"/>
    </row>
    <row r="94193" spans="4:4">
      <c r="D94193"/>
    </row>
    <row r="94194" spans="4:4">
      <c r="D94194"/>
    </row>
    <row r="94195" spans="4:4">
      <c r="D94195"/>
    </row>
    <row r="94196" spans="4:4">
      <c r="D94196"/>
    </row>
    <row r="94197" spans="4:4">
      <c r="D94197"/>
    </row>
    <row r="94198" spans="4:4">
      <c r="D94198"/>
    </row>
    <row r="94199" spans="4:4">
      <c r="D94199"/>
    </row>
    <row r="94200" spans="4:4">
      <c r="D94200"/>
    </row>
    <row r="94201" spans="4:4">
      <c r="D94201"/>
    </row>
    <row r="94202" spans="4:4">
      <c r="D94202"/>
    </row>
    <row r="94203" spans="4:4">
      <c r="D94203"/>
    </row>
    <row r="94204" spans="4:4">
      <c r="D94204"/>
    </row>
    <row r="94205" spans="4:4">
      <c r="D94205"/>
    </row>
    <row r="94206" spans="4:4">
      <c r="D94206"/>
    </row>
    <row r="94207" spans="4:4">
      <c r="D94207"/>
    </row>
    <row r="94208" spans="4:4">
      <c r="D94208"/>
    </row>
    <row r="94209" spans="4:4">
      <c r="D94209"/>
    </row>
    <row r="94210" spans="4:4">
      <c r="D94210"/>
    </row>
    <row r="94211" spans="4:4">
      <c r="D94211"/>
    </row>
    <row r="94212" spans="4:4">
      <c r="D94212"/>
    </row>
    <row r="94213" spans="4:4">
      <c r="D94213"/>
    </row>
    <row r="94214" spans="4:4">
      <c r="D94214"/>
    </row>
    <row r="94215" spans="4:4">
      <c r="D94215"/>
    </row>
    <row r="94216" spans="4:4">
      <c r="D94216"/>
    </row>
    <row r="94217" spans="4:4">
      <c r="D94217"/>
    </row>
    <row r="94218" spans="4:4">
      <c r="D94218"/>
    </row>
    <row r="94219" spans="4:4">
      <c r="D94219"/>
    </row>
    <row r="94220" spans="4:4">
      <c r="D94220"/>
    </row>
    <row r="94221" spans="4:4">
      <c r="D94221"/>
    </row>
    <row r="94222" spans="4:4">
      <c r="D94222"/>
    </row>
    <row r="94223" spans="4:4">
      <c r="D94223"/>
    </row>
    <row r="94224" spans="4:4">
      <c r="D94224"/>
    </row>
    <row r="94225" spans="4:4">
      <c r="D94225"/>
    </row>
    <row r="94226" spans="4:4">
      <c r="D94226"/>
    </row>
    <row r="94227" spans="4:4">
      <c r="D94227"/>
    </row>
    <row r="94228" spans="4:4">
      <c r="D94228"/>
    </row>
    <row r="94229" spans="4:4">
      <c r="D94229"/>
    </row>
    <row r="94230" spans="4:4">
      <c r="D94230"/>
    </row>
    <row r="94231" spans="4:4">
      <c r="D94231"/>
    </row>
    <row r="94232" spans="4:4">
      <c r="D94232"/>
    </row>
    <row r="94233" spans="4:4">
      <c r="D94233"/>
    </row>
    <row r="94234" spans="4:4">
      <c r="D94234"/>
    </row>
    <row r="94235" spans="4:4">
      <c r="D94235"/>
    </row>
    <row r="94236" spans="4:4">
      <c r="D94236"/>
    </row>
    <row r="94237" spans="4:4">
      <c r="D94237"/>
    </row>
    <row r="94238" spans="4:4">
      <c r="D94238"/>
    </row>
    <row r="94239" spans="4:4">
      <c r="D94239"/>
    </row>
    <row r="94240" spans="4:4">
      <c r="D94240"/>
    </row>
    <row r="94241" spans="4:4">
      <c r="D94241"/>
    </row>
    <row r="94242" spans="4:4">
      <c r="D94242"/>
    </row>
    <row r="94243" spans="4:4">
      <c r="D94243"/>
    </row>
    <row r="94244" spans="4:4">
      <c r="D94244"/>
    </row>
    <row r="94245" spans="4:4">
      <c r="D94245"/>
    </row>
    <row r="94246" spans="4:4">
      <c r="D94246"/>
    </row>
    <row r="94247" spans="4:4">
      <c r="D94247"/>
    </row>
    <row r="94248" spans="4:4">
      <c r="D94248"/>
    </row>
    <row r="94249" spans="4:4">
      <c r="D94249"/>
    </row>
    <row r="94250" spans="4:4">
      <c r="D94250"/>
    </row>
    <row r="94251" spans="4:4">
      <c r="D94251"/>
    </row>
    <row r="94252" spans="4:4">
      <c r="D94252"/>
    </row>
    <row r="94253" spans="4:4">
      <c r="D94253"/>
    </row>
    <row r="94254" spans="4:4">
      <c r="D94254"/>
    </row>
    <row r="94255" spans="4:4">
      <c r="D94255"/>
    </row>
    <row r="94256" spans="4:4">
      <c r="D94256"/>
    </row>
    <row r="94257" spans="4:4">
      <c r="D94257"/>
    </row>
    <row r="94258" spans="4:4">
      <c r="D94258"/>
    </row>
    <row r="94259" spans="4:4">
      <c r="D94259"/>
    </row>
    <row r="94260" spans="4:4">
      <c r="D94260"/>
    </row>
    <row r="94261" spans="4:4">
      <c r="D94261"/>
    </row>
    <row r="94262" spans="4:4">
      <c r="D94262"/>
    </row>
    <row r="94263" spans="4:4">
      <c r="D94263"/>
    </row>
    <row r="94264" spans="4:4">
      <c r="D94264"/>
    </row>
    <row r="94265" spans="4:4">
      <c r="D94265"/>
    </row>
    <row r="94266" spans="4:4">
      <c r="D94266"/>
    </row>
    <row r="94267" spans="4:4">
      <c r="D94267"/>
    </row>
    <row r="94268" spans="4:4">
      <c r="D94268"/>
    </row>
    <row r="94269" spans="4:4">
      <c r="D94269"/>
    </row>
    <row r="94270" spans="4:4">
      <c r="D94270"/>
    </row>
    <row r="94271" spans="4:4">
      <c r="D94271"/>
    </row>
    <row r="94272" spans="4:4">
      <c r="D94272"/>
    </row>
    <row r="94273" spans="4:4">
      <c r="D94273"/>
    </row>
    <row r="94274" spans="4:4">
      <c r="D94274"/>
    </row>
    <row r="94275" spans="4:4">
      <c r="D94275"/>
    </row>
    <row r="94276" spans="4:4">
      <c r="D94276"/>
    </row>
    <row r="94277" spans="4:4">
      <c r="D94277"/>
    </row>
    <row r="94278" spans="4:4">
      <c r="D94278"/>
    </row>
    <row r="94279" spans="4:4">
      <c r="D94279"/>
    </row>
    <row r="94280" spans="4:4">
      <c r="D94280"/>
    </row>
    <row r="94281" spans="4:4">
      <c r="D94281"/>
    </row>
    <row r="94282" spans="4:4">
      <c r="D94282"/>
    </row>
    <row r="94283" spans="4:4">
      <c r="D94283"/>
    </row>
    <row r="94284" spans="4:4">
      <c r="D94284"/>
    </row>
    <row r="94285" spans="4:4">
      <c r="D94285"/>
    </row>
    <row r="94286" spans="4:4">
      <c r="D94286"/>
    </row>
    <row r="94287" spans="4:4">
      <c r="D94287"/>
    </row>
    <row r="94288" spans="4:4">
      <c r="D94288"/>
    </row>
    <row r="94289" spans="4:4">
      <c r="D94289"/>
    </row>
    <row r="94290" spans="4:4">
      <c r="D94290"/>
    </row>
    <row r="94291" spans="4:4">
      <c r="D94291"/>
    </row>
    <row r="94292" spans="4:4">
      <c r="D94292"/>
    </row>
    <row r="94293" spans="4:4">
      <c r="D94293"/>
    </row>
    <row r="94294" spans="4:4">
      <c r="D94294"/>
    </row>
    <row r="94295" spans="4:4">
      <c r="D94295"/>
    </row>
    <row r="94296" spans="4:4">
      <c r="D94296"/>
    </row>
    <row r="94297" spans="4:4">
      <c r="D94297"/>
    </row>
    <row r="94298" spans="4:4">
      <c r="D94298"/>
    </row>
    <row r="94299" spans="4:4">
      <c r="D94299"/>
    </row>
    <row r="94300" spans="4:4">
      <c r="D94300"/>
    </row>
    <row r="94301" spans="4:4">
      <c r="D94301"/>
    </row>
    <row r="94302" spans="4:4">
      <c r="D94302"/>
    </row>
    <row r="94303" spans="4:4">
      <c r="D94303"/>
    </row>
    <row r="94304" spans="4:4">
      <c r="D94304"/>
    </row>
    <row r="94305" spans="4:4">
      <c r="D94305"/>
    </row>
    <row r="94306" spans="4:4">
      <c r="D94306"/>
    </row>
    <row r="94307" spans="4:4">
      <c r="D94307"/>
    </row>
    <row r="94308" spans="4:4">
      <c r="D94308"/>
    </row>
    <row r="94309" spans="4:4">
      <c r="D94309"/>
    </row>
    <row r="94310" spans="4:4">
      <c r="D94310"/>
    </row>
    <row r="94311" spans="4:4">
      <c r="D94311"/>
    </row>
    <row r="94312" spans="4:4">
      <c r="D94312"/>
    </row>
    <row r="94313" spans="4:4">
      <c r="D94313"/>
    </row>
    <row r="94314" spans="4:4">
      <c r="D94314"/>
    </row>
    <row r="94315" spans="4:4">
      <c r="D94315"/>
    </row>
    <row r="94316" spans="4:4">
      <c r="D94316"/>
    </row>
    <row r="94317" spans="4:4">
      <c r="D94317"/>
    </row>
    <row r="94318" spans="4:4">
      <c r="D94318"/>
    </row>
    <row r="94319" spans="4:4">
      <c r="D94319"/>
    </row>
    <row r="94320" spans="4:4">
      <c r="D94320"/>
    </row>
    <row r="94321" spans="4:4">
      <c r="D94321"/>
    </row>
    <row r="94322" spans="4:4">
      <c r="D94322"/>
    </row>
    <row r="94323" spans="4:4">
      <c r="D94323"/>
    </row>
    <row r="94324" spans="4:4">
      <c r="D94324"/>
    </row>
    <row r="94325" spans="4:4">
      <c r="D94325"/>
    </row>
    <row r="94326" spans="4:4">
      <c r="D94326"/>
    </row>
    <row r="94327" spans="4:4">
      <c r="D94327"/>
    </row>
    <row r="94328" spans="4:4">
      <c r="D94328"/>
    </row>
    <row r="94329" spans="4:4">
      <c r="D94329"/>
    </row>
    <row r="94330" spans="4:4">
      <c r="D94330"/>
    </row>
    <row r="94331" spans="4:4">
      <c r="D94331"/>
    </row>
    <row r="94332" spans="4:4">
      <c r="D94332"/>
    </row>
    <row r="94333" spans="4:4">
      <c r="D94333"/>
    </row>
    <row r="94334" spans="4:4">
      <c r="D94334"/>
    </row>
    <row r="94335" spans="4:4">
      <c r="D94335"/>
    </row>
    <row r="94336" spans="4:4">
      <c r="D94336"/>
    </row>
    <row r="94337" spans="4:4">
      <c r="D94337"/>
    </row>
    <row r="94338" spans="4:4">
      <c r="D94338"/>
    </row>
    <row r="94339" spans="4:4">
      <c r="D94339"/>
    </row>
    <row r="94340" spans="4:4">
      <c r="D94340"/>
    </row>
    <row r="94341" spans="4:4">
      <c r="D94341"/>
    </row>
    <row r="94342" spans="4:4">
      <c r="D94342"/>
    </row>
    <row r="94343" spans="4:4">
      <c r="D94343"/>
    </row>
    <row r="94344" spans="4:4">
      <c r="D94344"/>
    </row>
    <row r="94345" spans="4:4">
      <c r="D94345"/>
    </row>
    <row r="94346" spans="4:4">
      <c r="D94346"/>
    </row>
    <row r="94347" spans="4:4">
      <c r="D94347"/>
    </row>
    <row r="94348" spans="4:4">
      <c r="D94348"/>
    </row>
    <row r="94349" spans="4:4">
      <c r="D94349"/>
    </row>
    <row r="94350" spans="4:4">
      <c r="D94350"/>
    </row>
    <row r="94351" spans="4:4">
      <c r="D94351"/>
    </row>
    <row r="94352" spans="4:4">
      <c r="D94352"/>
    </row>
    <row r="94353" spans="4:4">
      <c r="D94353"/>
    </row>
    <row r="94354" spans="4:4">
      <c r="D94354"/>
    </row>
    <row r="94355" spans="4:4">
      <c r="D94355"/>
    </row>
    <row r="94356" spans="4:4">
      <c r="D94356"/>
    </row>
    <row r="94357" spans="4:4">
      <c r="D94357"/>
    </row>
    <row r="94358" spans="4:4">
      <c r="D94358"/>
    </row>
    <row r="94359" spans="4:4">
      <c r="D94359"/>
    </row>
    <row r="94360" spans="4:4">
      <c r="D94360"/>
    </row>
    <row r="94361" spans="4:4">
      <c r="D94361"/>
    </row>
    <row r="94362" spans="4:4">
      <c r="D94362"/>
    </row>
    <row r="94363" spans="4:4">
      <c r="D94363"/>
    </row>
    <row r="94364" spans="4:4">
      <c r="D94364"/>
    </row>
    <row r="94365" spans="4:4">
      <c r="D94365"/>
    </row>
    <row r="94366" spans="4:4">
      <c r="D94366"/>
    </row>
    <row r="94367" spans="4:4">
      <c r="D94367"/>
    </row>
    <row r="94368" spans="4:4">
      <c r="D94368"/>
    </row>
    <row r="94369" spans="4:4">
      <c r="D94369"/>
    </row>
    <row r="94370" spans="4:4">
      <c r="D94370"/>
    </row>
    <row r="94371" spans="4:4">
      <c r="D94371"/>
    </row>
    <row r="94372" spans="4:4">
      <c r="D94372"/>
    </row>
    <row r="94373" spans="4:4">
      <c r="D94373"/>
    </row>
    <row r="94374" spans="4:4">
      <c r="D94374"/>
    </row>
    <row r="94375" spans="4:4">
      <c r="D94375"/>
    </row>
    <row r="94376" spans="4:4">
      <c r="D94376"/>
    </row>
    <row r="94377" spans="4:4">
      <c r="D94377"/>
    </row>
    <row r="94378" spans="4:4">
      <c r="D94378"/>
    </row>
    <row r="94379" spans="4:4">
      <c r="D94379"/>
    </row>
    <row r="94380" spans="4:4">
      <c r="D94380"/>
    </row>
    <row r="94381" spans="4:4">
      <c r="D94381"/>
    </row>
    <row r="94382" spans="4:4">
      <c r="D94382"/>
    </row>
    <row r="94383" spans="4:4">
      <c r="D94383"/>
    </row>
    <row r="94384" spans="4:4">
      <c r="D94384"/>
    </row>
    <row r="94385" spans="4:4">
      <c r="D94385"/>
    </row>
    <row r="94386" spans="4:4">
      <c r="D94386"/>
    </row>
    <row r="94387" spans="4:4">
      <c r="D94387"/>
    </row>
    <row r="94388" spans="4:4">
      <c r="D94388"/>
    </row>
    <row r="94389" spans="4:4">
      <c r="D94389"/>
    </row>
    <row r="94390" spans="4:4">
      <c r="D94390"/>
    </row>
    <row r="94391" spans="4:4">
      <c r="D94391"/>
    </row>
    <row r="94392" spans="4:4">
      <c r="D94392"/>
    </row>
    <row r="94393" spans="4:4">
      <c r="D94393"/>
    </row>
    <row r="94394" spans="4:4">
      <c r="D94394"/>
    </row>
    <row r="94395" spans="4:4">
      <c r="D94395"/>
    </row>
    <row r="94396" spans="4:4">
      <c r="D94396"/>
    </row>
    <row r="94397" spans="4:4">
      <c r="D94397"/>
    </row>
    <row r="94398" spans="4:4">
      <c r="D94398"/>
    </row>
    <row r="94399" spans="4:4">
      <c r="D94399"/>
    </row>
    <row r="94400" spans="4:4">
      <c r="D94400"/>
    </row>
    <row r="94401" spans="4:4">
      <c r="D94401"/>
    </row>
    <row r="94402" spans="4:4">
      <c r="D94402"/>
    </row>
    <row r="94403" spans="4:4">
      <c r="D94403"/>
    </row>
    <row r="94404" spans="4:4">
      <c r="D94404"/>
    </row>
    <row r="94405" spans="4:4">
      <c r="D94405"/>
    </row>
    <row r="94406" spans="4:4">
      <c r="D94406"/>
    </row>
    <row r="94407" spans="4:4">
      <c r="D94407"/>
    </row>
    <row r="94408" spans="4:4">
      <c r="D94408"/>
    </row>
    <row r="94409" spans="4:4">
      <c r="D94409"/>
    </row>
    <row r="94410" spans="4:4">
      <c r="D94410"/>
    </row>
    <row r="94411" spans="4:4">
      <c r="D94411"/>
    </row>
    <row r="94412" spans="4:4">
      <c r="D94412"/>
    </row>
    <row r="94413" spans="4:4">
      <c r="D94413"/>
    </row>
    <row r="94414" spans="4:4">
      <c r="D94414"/>
    </row>
    <row r="94415" spans="4:4">
      <c r="D94415"/>
    </row>
    <row r="94416" spans="4:4">
      <c r="D94416"/>
    </row>
    <row r="94417" spans="4:4">
      <c r="D94417"/>
    </row>
    <row r="94418" spans="4:4">
      <c r="D94418"/>
    </row>
    <row r="94419" spans="4:4">
      <c r="D94419"/>
    </row>
    <row r="94420" spans="4:4">
      <c r="D94420"/>
    </row>
    <row r="94421" spans="4:4">
      <c r="D94421"/>
    </row>
    <row r="94422" spans="4:4">
      <c r="D94422"/>
    </row>
    <row r="94423" spans="4:4">
      <c r="D94423"/>
    </row>
    <row r="94424" spans="4:4">
      <c r="D94424"/>
    </row>
    <row r="94425" spans="4:4">
      <c r="D94425"/>
    </row>
    <row r="94426" spans="4:4">
      <c r="D94426"/>
    </row>
    <row r="94427" spans="4:4">
      <c r="D94427"/>
    </row>
    <row r="94428" spans="4:4">
      <c r="D94428"/>
    </row>
    <row r="94429" spans="4:4">
      <c r="D94429"/>
    </row>
    <row r="94430" spans="4:4">
      <c r="D94430"/>
    </row>
    <row r="94431" spans="4:4">
      <c r="D94431"/>
    </row>
    <row r="94432" spans="4:4">
      <c r="D94432"/>
    </row>
    <row r="94433" spans="4:4">
      <c r="D94433"/>
    </row>
    <row r="94434" spans="4:4">
      <c r="D94434"/>
    </row>
    <row r="94435" spans="4:4">
      <c r="D94435"/>
    </row>
    <row r="94436" spans="4:4">
      <c r="D94436"/>
    </row>
    <row r="94437" spans="4:4">
      <c r="D94437"/>
    </row>
    <row r="94438" spans="4:4">
      <c r="D94438"/>
    </row>
    <row r="94439" spans="4:4">
      <c r="D94439"/>
    </row>
    <row r="94440" spans="4:4">
      <c r="D94440"/>
    </row>
    <row r="94441" spans="4:4">
      <c r="D94441"/>
    </row>
    <row r="94442" spans="4:4">
      <c r="D94442"/>
    </row>
    <row r="94443" spans="4:4">
      <c r="D94443"/>
    </row>
    <row r="94444" spans="4:4">
      <c r="D94444"/>
    </row>
    <row r="94445" spans="4:4">
      <c r="D94445"/>
    </row>
    <row r="94446" spans="4:4">
      <c r="D94446"/>
    </row>
    <row r="94447" spans="4:4">
      <c r="D94447"/>
    </row>
    <row r="94448" spans="4:4">
      <c r="D94448"/>
    </row>
    <row r="94449" spans="4:4">
      <c r="D94449"/>
    </row>
    <row r="94450" spans="4:4">
      <c r="D94450"/>
    </row>
    <row r="94451" spans="4:4">
      <c r="D94451"/>
    </row>
    <row r="94452" spans="4:4">
      <c r="D94452"/>
    </row>
    <row r="94453" spans="4:4">
      <c r="D94453"/>
    </row>
    <row r="94454" spans="4:4">
      <c r="D94454"/>
    </row>
    <row r="94455" spans="4:4">
      <c r="D94455"/>
    </row>
    <row r="94456" spans="4:4">
      <c r="D94456"/>
    </row>
    <row r="94457" spans="4:4">
      <c r="D94457"/>
    </row>
    <row r="94458" spans="4:4">
      <c r="D94458"/>
    </row>
    <row r="94459" spans="4:4">
      <c r="D94459"/>
    </row>
    <row r="94460" spans="4:4">
      <c r="D94460"/>
    </row>
    <row r="94461" spans="4:4">
      <c r="D94461"/>
    </row>
    <row r="94462" spans="4:4">
      <c r="D94462"/>
    </row>
    <row r="94463" spans="4:4">
      <c r="D94463"/>
    </row>
    <row r="94464" spans="4:4">
      <c r="D94464"/>
    </row>
    <row r="94465" spans="4:4">
      <c r="D94465"/>
    </row>
    <row r="94466" spans="4:4">
      <c r="D94466"/>
    </row>
    <row r="94467" spans="4:4">
      <c r="D94467"/>
    </row>
    <row r="94468" spans="4:4">
      <c r="D94468"/>
    </row>
    <row r="94469" spans="4:4">
      <c r="D94469"/>
    </row>
    <row r="94470" spans="4:4">
      <c r="D94470"/>
    </row>
    <row r="94471" spans="4:4">
      <c r="D94471"/>
    </row>
    <row r="94472" spans="4:4">
      <c r="D94472"/>
    </row>
    <row r="94473" spans="4:4">
      <c r="D94473"/>
    </row>
    <row r="94474" spans="4:4">
      <c r="D94474"/>
    </row>
    <row r="94475" spans="4:4">
      <c r="D94475"/>
    </row>
    <row r="94476" spans="4:4">
      <c r="D94476"/>
    </row>
    <row r="94477" spans="4:4">
      <c r="D94477"/>
    </row>
    <row r="94478" spans="4:4">
      <c r="D94478"/>
    </row>
    <row r="94479" spans="4:4">
      <c r="D94479"/>
    </row>
    <row r="94480" spans="4:4">
      <c r="D94480"/>
    </row>
    <row r="94481" spans="4:4">
      <c r="D94481"/>
    </row>
    <row r="94482" spans="4:4">
      <c r="D94482"/>
    </row>
    <row r="94483" spans="4:4">
      <c r="D94483"/>
    </row>
    <row r="94484" spans="4:4">
      <c r="D94484"/>
    </row>
    <row r="94485" spans="4:4">
      <c r="D94485"/>
    </row>
    <row r="94486" spans="4:4">
      <c r="D94486"/>
    </row>
    <row r="94487" spans="4:4">
      <c r="D94487"/>
    </row>
    <row r="94488" spans="4:4">
      <c r="D94488"/>
    </row>
    <row r="94489" spans="4:4">
      <c r="D94489"/>
    </row>
    <row r="94490" spans="4:4">
      <c r="D94490"/>
    </row>
    <row r="94491" spans="4:4">
      <c r="D94491"/>
    </row>
    <row r="94492" spans="4:4">
      <c r="D94492"/>
    </row>
    <row r="94493" spans="4:4">
      <c r="D94493"/>
    </row>
    <row r="94494" spans="4:4">
      <c r="D94494"/>
    </row>
    <row r="94495" spans="4:4">
      <c r="D94495"/>
    </row>
    <row r="94496" spans="4:4">
      <c r="D94496"/>
    </row>
    <row r="94497" spans="4:4">
      <c r="D94497"/>
    </row>
    <row r="94498" spans="4:4">
      <c r="D94498"/>
    </row>
    <row r="94499" spans="4:4">
      <c r="D94499"/>
    </row>
    <row r="94500" spans="4:4">
      <c r="D94500"/>
    </row>
    <row r="94501" spans="4:4">
      <c r="D94501"/>
    </row>
    <row r="94502" spans="4:4">
      <c r="D94502"/>
    </row>
    <row r="94503" spans="4:4">
      <c r="D94503"/>
    </row>
    <row r="94504" spans="4:4">
      <c r="D94504"/>
    </row>
    <row r="94505" spans="4:4">
      <c r="D94505"/>
    </row>
    <row r="94506" spans="4:4">
      <c r="D94506"/>
    </row>
    <row r="94507" spans="4:4">
      <c r="D94507"/>
    </row>
    <row r="94508" spans="4:4">
      <c r="D94508"/>
    </row>
    <row r="94509" spans="4:4">
      <c r="D94509"/>
    </row>
    <row r="94510" spans="4:4">
      <c r="D94510"/>
    </row>
    <row r="94511" spans="4:4">
      <c r="D94511"/>
    </row>
    <row r="94512" spans="4:4">
      <c r="D94512"/>
    </row>
    <row r="94513" spans="4:4">
      <c r="D94513"/>
    </row>
    <row r="94514" spans="4:4">
      <c r="D94514"/>
    </row>
    <row r="94515" spans="4:4">
      <c r="D94515"/>
    </row>
    <row r="94516" spans="4:4">
      <c r="D94516"/>
    </row>
    <row r="94517" spans="4:4">
      <c r="D94517"/>
    </row>
    <row r="94518" spans="4:4">
      <c r="D94518"/>
    </row>
    <row r="94519" spans="4:4">
      <c r="D94519"/>
    </row>
    <row r="94520" spans="4:4">
      <c r="D94520"/>
    </row>
    <row r="94521" spans="4:4">
      <c r="D94521"/>
    </row>
    <row r="94522" spans="4:4">
      <c r="D94522"/>
    </row>
    <row r="94523" spans="4:4">
      <c r="D94523"/>
    </row>
    <row r="94524" spans="4:4">
      <c r="D94524"/>
    </row>
    <row r="94525" spans="4:4">
      <c r="D94525"/>
    </row>
    <row r="94526" spans="4:4">
      <c r="D94526"/>
    </row>
    <row r="94527" spans="4:4">
      <c r="D94527"/>
    </row>
    <row r="94528" spans="4:4">
      <c r="D94528"/>
    </row>
    <row r="94529" spans="4:4">
      <c r="D94529"/>
    </row>
    <row r="94530" spans="4:4">
      <c r="D94530"/>
    </row>
    <row r="94531" spans="4:4">
      <c r="D94531"/>
    </row>
    <row r="94532" spans="4:4">
      <c r="D94532"/>
    </row>
    <row r="94533" spans="4:4">
      <c r="D94533"/>
    </row>
    <row r="94534" spans="4:4">
      <c r="D94534"/>
    </row>
    <row r="94535" spans="4:4">
      <c r="D94535"/>
    </row>
    <row r="94536" spans="4:4">
      <c r="D94536"/>
    </row>
    <row r="94537" spans="4:4">
      <c r="D94537"/>
    </row>
    <row r="94538" spans="4:4">
      <c r="D94538"/>
    </row>
    <row r="94539" spans="4:4">
      <c r="D94539"/>
    </row>
    <row r="94540" spans="4:4">
      <c r="D94540"/>
    </row>
    <row r="94541" spans="4:4">
      <c r="D94541"/>
    </row>
    <row r="94542" spans="4:4">
      <c r="D94542"/>
    </row>
    <row r="94543" spans="4:4">
      <c r="D94543"/>
    </row>
    <row r="94544" spans="4:4">
      <c r="D94544"/>
    </row>
    <row r="94545" spans="4:4">
      <c r="D94545"/>
    </row>
    <row r="94546" spans="4:4">
      <c r="D94546"/>
    </row>
    <row r="94547" spans="4:4">
      <c r="D94547"/>
    </row>
    <row r="94548" spans="4:4">
      <c r="D94548"/>
    </row>
    <row r="94549" spans="4:4">
      <c r="D94549"/>
    </row>
    <row r="94550" spans="4:4">
      <c r="D94550"/>
    </row>
    <row r="94551" spans="4:4">
      <c r="D94551"/>
    </row>
    <row r="94552" spans="4:4">
      <c r="D94552"/>
    </row>
    <row r="94553" spans="4:4">
      <c r="D94553"/>
    </row>
    <row r="94554" spans="4:4">
      <c r="D94554"/>
    </row>
    <row r="94555" spans="4:4">
      <c r="D94555"/>
    </row>
    <row r="94556" spans="4:4">
      <c r="D94556"/>
    </row>
    <row r="94557" spans="4:4">
      <c r="D94557"/>
    </row>
    <row r="94558" spans="4:4">
      <c r="D94558"/>
    </row>
    <row r="94559" spans="4:4">
      <c r="D94559"/>
    </row>
    <row r="94560" spans="4:4">
      <c r="D94560"/>
    </row>
    <row r="94561" spans="4:4">
      <c r="D94561"/>
    </row>
    <row r="94562" spans="4:4">
      <c r="D94562"/>
    </row>
    <row r="94563" spans="4:4">
      <c r="D94563"/>
    </row>
    <row r="94564" spans="4:4">
      <c r="D94564"/>
    </row>
    <row r="94565" spans="4:4">
      <c r="D94565"/>
    </row>
    <row r="94566" spans="4:4">
      <c r="D94566"/>
    </row>
    <row r="94567" spans="4:4">
      <c r="D94567"/>
    </row>
    <row r="94568" spans="4:4">
      <c r="D94568"/>
    </row>
    <row r="94569" spans="4:4">
      <c r="D94569"/>
    </row>
    <row r="94570" spans="4:4">
      <c r="D94570"/>
    </row>
    <row r="94571" spans="4:4">
      <c r="D94571"/>
    </row>
    <row r="94572" spans="4:4">
      <c r="D94572"/>
    </row>
    <row r="94573" spans="4:4">
      <c r="D94573"/>
    </row>
    <row r="94574" spans="4:4">
      <c r="D94574"/>
    </row>
    <row r="94575" spans="4:4">
      <c r="D94575"/>
    </row>
    <row r="94576" spans="4:4">
      <c r="D94576"/>
    </row>
    <row r="94577" spans="4:4">
      <c r="D94577"/>
    </row>
    <row r="94578" spans="4:4">
      <c r="D94578"/>
    </row>
    <row r="94579" spans="4:4">
      <c r="D94579"/>
    </row>
    <row r="94580" spans="4:4">
      <c r="D94580"/>
    </row>
    <row r="94581" spans="4:4">
      <c r="D94581"/>
    </row>
    <row r="94582" spans="4:4">
      <c r="D94582"/>
    </row>
    <row r="94583" spans="4:4">
      <c r="D94583"/>
    </row>
    <row r="94584" spans="4:4">
      <c r="D94584"/>
    </row>
    <row r="94585" spans="4:4">
      <c r="D94585"/>
    </row>
    <row r="94586" spans="4:4">
      <c r="D94586"/>
    </row>
    <row r="94587" spans="4:4">
      <c r="D94587"/>
    </row>
    <row r="94588" spans="4:4">
      <c r="D94588"/>
    </row>
    <row r="94589" spans="4:4">
      <c r="D94589"/>
    </row>
    <row r="94590" spans="4:4">
      <c r="D94590"/>
    </row>
    <row r="94591" spans="4:4">
      <c r="D94591"/>
    </row>
    <row r="94592" spans="4:4">
      <c r="D94592"/>
    </row>
    <row r="94593" spans="4:4">
      <c r="D94593"/>
    </row>
    <row r="94594" spans="4:4">
      <c r="D94594"/>
    </row>
    <row r="94595" spans="4:4">
      <c r="D94595"/>
    </row>
    <row r="94596" spans="4:4">
      <c r="D94596"/>
    </row>
    <row r="94597" spans="4:4">
      <c r="D94597"/>
    </row>
    <row r="94598" spans="4:4">
      <c r="D94598"/>
    </row>
    <row r="94599" spans="4:4">
      <c r="D94599"/>
    </row>
    <row r="94600" spans="4:4">
      <c r="D94600"/>
    </row>
    <row r="94601" spans="4:4">
      <c r="D94601"/>
    </row>
    <row r="94602" spans="4:4">
      <c r="D94602"/>
    </row>
    <row r="94603" spans="4:4">
      <c r="D94603"/>
    </row>
    <row r="94604" spans="4:4">
      <c r="D94604"/>
    </row>
    <row r="94605" spans="4:4">
      <c r="D94605"/>
    </row>
    <row r="94606" spans="4:4">
      <c r="D94606"/>
    </row>
    <row r="94607" spans="4:4">
      <c r="D94607"/>
    </row>
    <row r="94608" spans="4:4">
      <c r="D94608"/>
    </row>
    <row r="94609" spans="4:4">
      <c r="D94609"/>
    </row>
    <row r="94610" spans="4:4">
      <c r="D94610"/>
    </row>
    <row r="94611" spans="4:4">
      <c r="D94611"/>
    </row>
    <row r="94612" spans="4:4">
      <c r="D94612"/>
    </row>
    <row r="94613" spans="4:4">
      <c r="D94613"/>
    </row>
    <row r="94614" spans="4:4">
      <c r="D94614"/>
    </row>
    <row r="94615" spans="4:4">
      <c r="D94615"/>
    </row>
    <row r="94616" spans="4:4">
      <c r="D94616"/>
    </row>
    <row r="94617" spans="4:4">
      <c r="D94617"/>
    </row>
    <row r="94618" spans="4:4">
      <c r="D94618"/>
    </row>
    <row r="94619" spans="4:4">
      <c r="D94619"/>
    </row>
    <row r="94620" spans="4:4">
      <c r="D94620"/>
    </row>
    <row r="94621" spans="4:4">
      <c r="D94621"/>
    </row>
    <row r="94622" spans="4:4">
      <c r="D94622"/>
    </row>
    <row r="94623" spans="4:4">
      <c r="D94623"/>
    </row>
    <row r="94624" spans="4:4">
      <c r="D94624"/>
    </row>
    <row r="94625" spans="4:4">
      <c r="D94625"/>
    </row>
    <row r="94626" spans="4:4">
      <c r="D94626"/>
    </row>
    <row r="94627" spans="4:4">
      <c r="D94627"/>
    </row>
    <row r="94628" spans="4:4">
      <c r="D94628"/>
    </row>
    <row r="94629" spans="4:4">
      <c r="D94629"/>
    </row>
    <row r="94630" spans="4:4">
      <c r="D94630"/>
    </row>
    <row r="94631" spans="4:4">
      <c r="D94631"/>
    </row>
    <row r="94632" spans="4:4">
      <c r="D94632"/>
    </row>
    <row r="94633" spans="4:4">
      <c r="D94633"/>
    </row>
    <row r="94634" spans="4:4">
      <c r="D94634"/>
    </row>
    <row r="94635" spans="4:4">
      <c r="D94635"/>
    </row>
    <row r="94636" spans="4:4">
      <c r="D94636"/>
    </row>
    <row r="94637" spans="4:4">
      <c r="D94637"/>
    </row>
    <row r="94638" spans="4:4">
      <c r="D94638"/>
    </row>
    <row r="94639" spans="4:4">
      <c r="D94639"/>
    </row>
    <row r="94640" spans="4:4">
      <c r="D94640"/>
    </row>
    <row r="94641" spans="4:4">
      <c r="D94641"/>
    </row>
    <row r="94642" spans="4:4">
      <c r="D94642"/>
    </row>
    <row r="94643" spans="4:4">
      <c r="D94643"/>
    </row>
    <row r="94644" spans="4:4">
      <c r="D94644"/>
    </row>
    <row r="94645" spans="4:4">
      <c r="D94645"/>
    </row>
    <row r="94646" spans="4:4">
      <c r="D94646"/>
    </row>
    <row r="94647" spans="4:4">
      <c r="D94647"/>
    </row>
    <row r="94648" spans="4:4">
      <c r="D94648"/>
    </row>
    <row r="94649" spans="4:4">
      <c r="D94649"/>
    </row>
    <row r="94650" spans="4:4">
      <c r="D94650"/>
    </row>
    <row r="94651" spans="4:4">
      <c r="D94651"/>
    </row>
    <row r="94652" spans="4:4">
      <c r="D94652"/>
    </row>
    <row r="94653" spans="4:4">
      <c r="D94653"/>
    </row>
    <row r="94654" spans="4:4">
      <c r="D94654"/>
    </row>
    <row r="94655" spans="4:4">
      <c r="D94655"/>
    </row>
    <row r="94656" spans="4:4">
      <c r="D94656"/>
    </row>
    <row r="94657" spans="4:4">
      <c r="D94657"/>
    </row>
    <row r="94658" spans="4:4">
      <c r="D94658"/>
    </row>
    <row r="94659" spans="4:4">
      <c r="D94659"/>
    </row>
    <row r="94660" spans="4:4">
      <c r="D94660"/>
    </row>
    <row r="94661" spans="4:4">
      <c r="D94661"/>
    </row>
    <row r="94662" spans="4:4">
      <c r="D94662"/>
    </row>
    <row r="94663" spans="4:4">
      <c r="D94663"/>
    </row>
    <row r="94664" spans="4:4">
      <c r="D94664"/>
    </row>
    <row r="94665" spans="4:4">
      <c r="D94665"/>
    </row>
    <row r="94666" spans="4:4">
      <c r="D94666"/>
    </row>
    <row r="94667" spans="4:4">
      <c r="D94667"/>
    </row>
    <row r="94668" spans="4:4">
      <c r="D94668"/>
    </row>
    <row r="94669" spans="4:4">
      <c r="D94669"/>
    </row>
    <row r="94670" spans="4:4">
      <c r="D94670"/>
    </row>
    <row r="94671" spans="4:4">
      <c r="D94671"/>
    </row>
    <row r="94672" spans="4:4">
      <c r="D94672"/>
    </row>
    <row r="94673" spans="4:4">
      <c r="D94673"/>
    </row>
    <row r="94674" spans="4:4">
      <c r="D94674"/>
    </row>
    <row r="94675" spans="4:4">
      <c r="D94675"/>
    </row>
    <row r="94676" spans="4:4">
      <c r="D94676"/>
    </row>
    <row r="94677" spans="4:4">
      <c r="D94677"/>
    </row>
    <row r="94678" spans="4:4">
      <c r="D94678"/>
    </row>
    <row r="94679" spans="4:4">
      <c r="D94679"/>
    </row>
    <row r="94680" spans="4:4">
      <c r="D94680"/>
    </row>
    <row r="94681" spans="4:4">
      <c r="D94681"/>
    </row>
    <row r="94682" spans="4:4">
      <c r="D94682"/>
    </row>
    <row r="94683" spans="4:4">
      <c r="D94683"/>
    </row>
    <row r="94684" spans="4:4">
      <c r="D94684"/>
    </row>
    <row r="94685" spans="4:4">
      <c r="D94685"/>
    </row>
    <row r="94686" spans="4:4">
      <c r="D94686"/>
    </row>
    <row r="94687" spans="4:4">
      <c r="D94687"/>
    </row>
    <row r="94688" spans="4:4">
      <c r="D94688"/>
    </row>
    <row r="94689" spans="4:4">
      <c r="D94689"/>
    </row>
    <row r="94690" spans="4:4">
      <c r="D94690"/>
    </row>
    <row r="94691" spans="4:4">
      <c r="D94691"/>
    </row>
    <row r="94692" spans="4:4">
      <c r="D94692"/>
    </row>
    <row r="94693" spans="4:4">
      <c r="D94693"/>
    </row>
    <row r="94694" spans="4:4">
      <c r="D94694"/>
    </row>
    <row r="94695" spans="4:4">
      <c r="D94695"/>
    </row>
    <row r="94696" spans="4:4">
      <c r="D94696"/>
    </row>
    <row r="94697" spans="4:4">
      <c r="D94697"/>
    </row>
    <row r="94698" spans="4:4">
      <c r="D94698"/>
    </row>
    <row r="94699" spans="4:4">
      <c r="D94699"/>
    </row>
    <row r="94700" spans="4:4">
      <c r="D94700"/>
    </row>
    <row r="94701" spans="4:4">
      <c r="D94701"/>
    </row>
    <row r="94702" spans="4:4">
      <c r="D94702"/>
    </row>
    <row r="94703" spans="4:4">
      <c r="D94703"/>
    </row>
    <row r="94704" spans="4:4">
      <c r="D94704"/>
    </row>
    <row r="94705" spans="4:4">
      <c r="D94705"/>
    </row>
    <row r="94706" spans="4:4">
      <c r="D94706"/>
    </row>
    <row r="94707" spans="4:4">
      <c r="D94707"/>
    </row>
    <row r="94708" spans="4:4">
      <c r="D94708"/>
    </row>
    <row r="94709" spans="4:4">
      <c r="D94709"/>
    </row>
    <row r="94710" spans="4:4">
      <c r="D94710"/>
    </row>
    <row r="94711" spans="4:4">
      <c r="D94711"/>
    </row>
    <row r="94712" spans="4:4">
      <c r="D94712"/>
    </row>
    <row r="94713" spans="4:4">
      <c r="D94713"/>
    </row>
    <row r="94714" spans="4:4">
      <c r="D94714"/>
    </row>
    <row r="94715" spans="4:4">
      <c r="D94715"/>
    </row>
    <row r="94716" spans="4:4">
      <c r="D94716"/>
    </row>
    <row r="94717" spans="4:4">
      <c r="D94717"/>
    </row>
    <row r="94718" spans="4:4">
      <c r="D94718"/>
    </row>
    <row r="94719" spans="4:4">
      <c r="D94719"/>
    </row>
    <row r="94720" spans="4:4">
      <c r="D94720"/>
    </row>
    <row r="94721" spans="4:4">
      <c r="D94721"/>
    </row>
    <row r="94722" spans="4:4">
      <c r="D94722"/>
    </row>
    <row r="94723" spans="4:4">
      <c r="D94723"/>
    </row>
    <row r="94724" spans="4:4">
      <c r="D94724"/>
    </row>
    <row r="94725" spans="4:4">
      <c r="D94725"/>
    </row>
    <row r="94726" spans="4:4">
      <c r="D94726"/>
    </row>
    <row r="94727" spans="4:4">
      <c r="D94727"/>
    </row>
    <row r="94728" spans="4:4">
      <c r="D94728"/>
    </row>
    <row r="94729" spans="4:4">
      <c r="D94729"/>
    </row>
    <row r="94730" spans="4:4">
      <c r="D94730"/>
    </row>
    <row r="94731" spans="4:4">
      <c r="D94731"/>
    </row>
    <row r="94732" spans="4:4">
      <c r="D94732"/>
    </row>
    <row r="94733" spans="4:4">
      <c r="D94733"/>
    </row>
    <row r="94734" spans="4:4">
      <c r="D94734"/>
    </row>
    <row r="94735" spans="4:4">
      <c r="D94735"/>
    </row>
    <row r="94736" spans="4:4">
      <c r="D94736"/>
    </row>
    <row r="94737" spans="4:4">
      <c r="D94737"/>
    </row>
    <row r="94738" spans="4:4">
      <c r="D94738"/>
    </row>
    <row r="94739" spans="4:4">
      <c r="D94739"/>
    </row>
    <row r="94740" spans="4:4">
      <c r="D94740"/>
    </row>
    <row r="94741" spans="4:4">
      <c r="D94741"/>
    </row>
    <row r="94742" spans="4:4">
      <c r="D94742"/>
    </row>
    <row r="94743" spans="4:4">
      <c r="D94743"/>
    </row>
    <row r="94744" spans="4:4">
      <c r="D94744"/>
    </row>
    <row r="94745" spans="4:4">
      <c r="D94745"/>
    </row>
    <row r="94746" spans="4:4">
      <c r="D94746"/>
    </row>
    <row r="94747" spans="4:4">
      <c r="D94747"/>
    </row>
    <row r="94748" spans="4:4">
      <c r="D94748"/>
    </row>
    <row r="94749" spans="4:4">
      <c r="D94749"/>
    </row>
    <row r="94750" spans="4:4">
      <c r="D94750"/>
    </row>
    <row r="94751" spans="4:4">
      <c r="D94751"/>
    </row>
    <row r="94752" spans="4:4">
      <c r="D94752"/>
    </row>
    <row r="94753" spans="4:4">
      <c r="D94753"/>
    </row>
    <row r="94754" spans="4:4">
      <c r="D94754"/>
    </row>
    <row r="94755" spans="4:4">
      <c r="D94755"/>
    </row>
    <row r="94756" spans="4:4">
      <c r="D94756"/>
    </row>
    <row r="94757" spans="4:4">
      <c r="D94757"/>
    </row>
    <row r="94758" spans="4:4">
      <c r="D94758"/>
    </row>
    <row r="94759" spans="4:4">
      <c r="D94759"/>
    </row>
    <row r="94760" spans="4:4">
      <c r="D94760"/>
    </row>
    <row r="94761" spans="4:4">
      <c r="D94761"/>
    </row>
    <row r="94762" spans="4:4">
      <c r="D94762"/>
    </row>
    <row r="94763" spans="4:4">
      <c r="D94763"/>
    </row>
    <row r="94764" spans="4:4">
      <c r="D94764"/>
    </row>
    <row r="94765" spans="4:4">
      <c r="D94765"/>
    </row>
    <row r="94766" spans="4:4">
      <c r="D94766"/>
    </row>
    <row r="94767" spans="4:4">
      <c r="D94767"/>
    </row>
    <row r="94768" spans="4:4">
      <c r="D94768"/>
    </row>
    <row r="94769" spans="4:4">
      <c r="D94769"/>
    </row>
    <row r="94770" spans="4:4">
      <c r="D94770"/>
    </row>
    <row r="94771" spans="4:4">
      <c r="D94771"/>
    </row>
    <row r="94772" spans="4:4">
      <c r="D94772"/>
    </row>
    <row r="94773" spans="4:4">
      <c r="D94773"/>
    </row>
    <row r="94774" spans="4:4">
      <c r="D94774"/>
    </row>
    <row r="94775" spans="4:4">
      <c r="D94775"/>
    </row>
    <row r="94776" spans="4:4">
      <c r="D94776"/>
    </row>
    <row r="94777" spans="4:4">
      <c r="D94777"/>
    </row>
    <row r="94778" spans="4:4">
      <c r="D94778"/>
    </row>
    <row r="94779" spans="4:4">
      <c r="D94779"/>
    </row>
    <row r="94780" spans="4:4">
      <c r="D94780"/>
    </row>
    <row r="94781" spans="4:4">
      <c r="D94781"/>
    </row>
    <row r="94782" spans="4:4">
      <c r="D94782"/>
    </row>
    <row r="94783" spans="4:4">
      <c r="D94783"/>
    </row>
    <row r="94784" spans="4:4">
      <c r="D94784"/>
    </row>
    <row r="94785" spans="4:4">
      <c r="D94785"/>
    </row>
    <row r="94786" spans="4:4">
      <c r="D94786"/>
    </row>
    <row r="94787" spans="4:4">
      <c r="D94787"/>
    </row>
    <row r="94788" spans="4:4">
      <c r="D94788"/>
    </row>
    <row r="94789" spans="4:4">
      <c r="D94789"/>
    </row>
    <row r="94790" spans="4:4">
      <c r="D94790"/>
    </row>
    <row r="94791" spans="4:4">
      <c r="D94791"/>
    </row>
    <row r="94792" spans="4:4">
      <c r="D94792"/>
    </row>
    <row r="94793" spans="4:4">
      <c r="D94793"/>
    </row>
    <row r="94794" spans="4:4">
      <c r="D94794"/>
    </row>
    <row r="94795" spans="4:4">
      <c r="D94795"/>
    </row>
    <row r="94796" spans="4:4">
      <c r="D94796"/>
    </row>
    <row r="94797" spans="4:4">
      <c r="D94797"/>
    </row>
    <row r="94798" spans="4:4">
      <c r="D94798"/>
    </row>
    <row r="94799" spans="4:4">
      <c r="D94799"/>
    </row>
    <row r="94800" spans="4:4">
      <c r="D94800"/>
    </row>
    <row r="94801" spans="4:4">
      <c r="D94801"/>
    </row>
    <row r="94802" spans="4:4">
      <c r="D94802"/>
    </row>
    <row r="94803" spans="4:4">
      <c r="D94803"/>
    </row>
    <row r="94804" spans="4:4">
      <c r="D94804"/>
    </row>
    <row r="94805" spans="4:4">
      <c r="D94805"/>
    </row>
    <row r="94806" spans="4:4">
      <c r="D94806"/>
    </row>
    <row r="94807" spans="4:4">
      <c r="D94807"/>
    </row>
    <row r="94808" spans="4:4">
      <c r="D94808"/>
    </row>
    <row r="94809" spans="4:4">
      <c r="D94809"/>
    </row>
    <row r="94810" spans="4:4">
      <c r="D94810"/>
    </row>
    <row r="94811" spans="4:4">
      <c r="D94811"/>
    </row>
    <row r="94812" spans="4:4">
      <c r="D94812"/>
    </row>
    <row r="94813" spans="4:4">
      <c r="D94813"/>
    </row>
    <row r="94814" spans="4:4">
      <c r="D94814"/>
    </row>
    <row r="94815" spans="4:4">
      <c r="D94815"/>
    </row>
    <row r="94816" spans="4:4">
      <c r="D94816"/>
    </row>
    <row r="94817" spans="4:4">
      <c r="D94817"/>
    </row>
    <row r="94818" spans="4:4">
      <c r="D94818"/>
    </row>
    <row r="94819" spans="4:4">
      <c r="D94819"/>
    </row>
    <row r="94820" spans="4:4">
      <c r="D94820"/>
    </row>
    <row r="94821" spans="4:4">
      <c r="D94821"/>
    </row>
    <row r="94822" spans="4:4">
      <c r="D94822"/>
    </row>
    <row r="94823" spans="4:4">
      <c r="D94823"/>
    </row>
    <row r="94824" spans="4:4">
      <c r="D94824"/>
    </row>
    <row r="94825" spans="4:4">
      <c r="D94825"/>
    </row>
    <row r="94826" spans="4:4">
      <c r="D94826"/>
    </row>
    <row r="94827" spans="4:4">
      <c r="D94827"/>
    </row>
    <row r="94828" spans="4:4">
      <c r="D94828"/>
    </row>
    <row r="94829" spans="4:4">
      <c r="D94829"/>
    </row>
    <row r="94830" spans="4:4">
      <c r="D94830"/>
    </row>
    <row r="94831" spans="4:4">
      <c r="D94831"/>
    </row>
    <row r="94832" spans="4:4">
      <c r="D94832"/>
    </row>
    <row r="94833" spans="4:4">
      <c r="D94833"/>
    </row>
    <row r="94834" spans="4:4">
      <c r="D94834"/>
    </row>
    <row r="94835" spans="4:4">
      <c r="D94835"/>
    </row>
    <row r="94836" spans="4:4">
      <c r="D94836"/>
    </row>
    <row r="94837" spans="4:4">
      <c r="D94837"/>
    </row>
    <row r="94838" spans="4:4">
      <c r="D94838"/>
    </row>
    <row r="94839" spans="4:4">
      <c r="D94839"/>
    </row>
    <row r="94840" spans="4:4">
      <c r="D94840"/>
    </row>
    <row r="94841" spans="4:4">
      <c r="D94841"/>
    </row>
    <row r="94842" spans="4:4">
      <c r="D94842"/>
    </row>
    <row r="94843" spans="4:4">
      <c r="D94843"/>
    </row>
    <row r="94844" spans="4:4">
      <c r="D94844"/>
    </row>
    <row r="94845" spans="4:4">
      <c r="D94845"/>
    </row>
    <row r="94846" spans="4:4">
      <c r="D94846"/>
    </row>
    <row r="94847" spans="4:4">
      <c r="D94847"/>
    </row>
    <row r="94848" spans="4:4">
      <c r="D94848"/>
    </row>
    <row r="94849" spans="4:4">
      <c r="D94849"/>
    </row>
    <row r="94850" spans="4:4">
      <c r="D94850"/>
    </row>
    <row r="94851" spans="4:4">
      <c r="D94851"/>
    </row>
    <row r="94852" spans="4:4">
      <c r="D94852"/>
    </row>
    <row r="94853" spans="4:4">
      <c r="D94853"/>
    </row>
    <row r="94854" spans="4:4">
      <c r="D94854"/>
    </row>
    <row r="94855" spans="4:4">
      <c r="D94855"/>
    </row>
    <row r="94856" spans="4:4">
      <c r="D94856"/>
    </row>
    <row r="94857" spans="4:4">
      <c r="D94857"/>
    </row>
    <row r="94858" spans="4:4">
      <c r="D94858"/>
    </row>
    <row r="94859" spans="4:4">
      <c r="D94859"/>
    </row>
    <row r="94860" spans="4:4">
      <c r="D94860"/>
    </row>
    <row r="94861" spans="4:4">
      <c r="D94861"/>
    </row>
    <row r="94862" spans="4:4">
      <c r="D94862"/>
    </row>
    <row r="94863" spans="4:4">
      <c r="D94863"/>
    </row>
    <row r="94864" spans="4:4">
      <c r="D94864"/>
    </row>
    <row r="94865" spans="4:4">
      <c r="D94865"/>
    </row>
    <row r="94866" spans="4:4">
      <c r="D94866"/>
    </row>
    <row r="94867" spans="4:4">
      <c r="D94867"/>
    </row>
    <row r="94868" spans="4:4">
      <c r="D94868"/>
    </row>
    <row r="94869" spans="4:4">
      <c r="D94869"/>
    </row>
    <row r="94870" spans="4:4">
      <c r="D94870"/>
    </row>
    <row r="94871" spans="4:4">
      <c r="D94871"/>
    </row>
    <row r="94872" spans="4:4">
      <c r="D94872"/>
    </row>
    <row r="94873" spans="4:4">
      <c r="D94873"/>
    </row>
    <row r="94874" spans="4:4">
      <c r="D94874"/>
    </row>
    <row r="94875" spans="4:4">
      <c r="D94875"/>
    </row>
    <row r="94876" spans="4:4">
      <c r="D94876"/>
    </row>
    <row r="94877" spans="4:4">
      <c r="D94877"/>
    </row>
    <row r="94878" spans="4:4">
      <c r="D94878"/>
    </row>
    <row r="94879" spans="4:4">
      <c r="D94879"/>
    </row>
    <row r="94880" spans="4:4">
      <c r="D94880"/>
    </row>
    <row r="94881" spans="4:4">
      <c r="D94881"/>
    </row>
    <row r="94882" spans="4:4">
      <c r="D94882"/>
    </row>
    <row r="94883" spans="4:4">
      <c r="D94883"/>
    </row>
    <row r="94884" spans="4:4">
      <c r="D94884"/>
    </row>
    <row r="94885" spans="4:4">
      <c r="D94885"/>
    </row>
    <row r="94886" spans="4:4">
      <c r="D94886"/>
    </row>
    <row r="94887" spans="4:4">
      <c r="D94887"/>
    </row>
    <row r="94888" spans="4:4">
      <c r="D94888"/>
    </row>
    <row r="94889" spans="4:4">
      <c r="D94889"/>
    </row>
    <row r="94890" spans="4:4">
      <c r="D94890"/>
    </row>
    <row r="94891" spans="4:4">
      <c r="D94891"/>
    </row>
    <row r="94892" spans="4:4">
      <c r="D94892"/>
    </row>
    <row r="94893" spans="4:4">
      <c r="D94893"/>
    </row>
    <row r="94894" spans="4:4">
      <c r="D94894"/>
    </row>
    <row r="94895" spans="4:4">
      <c r="D94895"/>
    </row>
    <row r="94896" spans="4:4">
      <c r="D94896"/>
    </row>
    <row r="94897" spans="4:4">
      <c r="D94897"/>
    </row>
    <row r="94898" spans="4:4">
      <c r="D94898"/>
    </row>
    <row r="94899" spans="4:4">
      <c r="D94899"/>
    </row>
    <row r="94900" spans="4:4">
      <c r="D94900"/>
    </row>
    <row r="94901" spans="4:4">
      <c r="D94901"/>
    </row>
    <row r="94902" spans="4:4">
      <c r="D94902"/>
    </row>
    <row r="94903" spans="4:4">
      <c r="D94903"/>
    </row>
    <row r="94904" spans="4:4">
      <c r="D94904"/>
    </row>
    <row r="94905" spans="4:4">
      <c r="D94905"/>
    </row>
    <row r="94906" spans="4:4">
      <c r="D94906"/>
    </row>
    <row r="94907" spans="4:4">
      <c r="D94907"/>
    </row>
    <row r="94908" spans="4:4">
      <c r="D94908"/>
    </row>
    <row r="94909" spans="4:4">
      <c r="D94909"/>
    </row>
    <row r="94910" spans="4:4">
      <c r="D94910"/>
    </row>
    <row r="94911" spans="4:4">
      <c r="D94911"/>
    </row>
    <row r="94912" spans="4:4">
      <c r="D94912"/>
    </row>
    <row r="94913" spans="4:4">
      <c r="D94913"/>
    </row>
    <row r="94914" spans="4:4">
      <c r="D94914"/>
    </row>
    <row r="94915" spans="4:4">
      <c r="D94915"/>
    </row>
    <row r="94916" spans="4:4">
      <c r="D94916"/>
    </row>
    <row r="94917" spans="4:4">
      <c r="D94917"/>
    </row>
    <row r="94918" spans="4:4">
      <c r="D94918"/>
    </row>
    <row r="94919" spans="4:4">
      <c r="D94919"/>
    </row>
    <row r="94920" spans="4:4">
      <c r="D94920"/>
    </row>
    <row r="94921" spans="4:4">
      <c r="D94921"/>
    </row>
    <row r="94922" spans="4:4">
      <c r="D94922"/>
    </row>
    <row r="94923" spans="4:4">
      <c r="D94923"/>
    </row>
    <row r="94924" spans="4:4">
      <c r="D94924"/>
    </row>
    <row r="94925" spans="4:4">
      <c r="D94925"/>
    </row>
    <row r="94926" spans="4:4">
      <c r="D94926"/>
    </row>
    <row r="94927" spans="4:4">
      <c r="D94927"/>
    </row>
    <row r="94928" spans="4:4">
      <c r="D94928"/>
    </row>
    <row r="94929" spans="4:4">
      <c r="D94929"/>
    </row>
    <row r="94930" spans="4:4">
      <c r="D94930"/>
    </row>
    <row r="94931" spans="4:4">
      <c r="D94931"/>
    </row>
    <row r="94932" spans="4:4">
      <c r="D94932"/>
    </row>
    <row r="94933" spans="4:4">
      <c r="D94933"/>
    </row>
    <row r="94934" spans="4:4">
      <c r="D94934"/>
    </row>
    <row r="94935" spans="4:4">
      <c r="D94935"/>
    </row>
    <row r="94936" spans="4:4">
      <c r="D94936"/>
    </row>
    <row r="94937" spans="4:4">
      <c r="D94937"/>
    </row>
    <row r="94938" spans="4:4">
      <c r="D94938"/>
    </row>
    <row r="94939" spans="4:4">
      <c r="D94939"/>
    </row>
    <row r="94940" spans="4:4">
      <c r="D94940"/>
    </row>
    <row r="94941" spans="4:4">
      <c r="D94941"/>
    </row>
    <row r="94942" spans="4:4">
      <c r="D94942"/>
    </row>
    <row r="94943" spans="4:4">
      <c r="D94943"/>
    </row>
    <row r="94944" spans="4:4">
      <c r="D94944"/>
    </row>
    <row r="94945" spans="4:4">
      <c r="D94945"/>
    </row>
    <row r="94946" spans="4:4">
      <c r="D94946"/>
    </row>
    <row r="94947" spans="4:4">
      <c r="D94947"/>
    </row>
    <row r="94948" spans="4:4">
      <c r="D94948"/>
    </row>
    <row r="94949" spans="4:4">
      <c r="D94949"/>
    </row>
    <row r="94950" spans="4:4">
      <c r="D94950"/>
    </row>
    <row r="94951" spans="4:4">
      <c r="D94951"/>
    </row>
    <row r="94952" spans="4:4">
      <c r="D94952"/>
    </row>
    <row r="94953" spans="4:4">
      <c r="D94953"/>
    </row>
    <row r="94954" spans="4:4">
      <c r="D94954"/>
    </row>
    <row r="94955" spans="4:4">
      <c r="D94955"/>
    </row>
    <row r="94956" spans="4:4">
      <c r="D94956"/>
    </row>
    <row r="94957" spans="4:4">
      <c r="D94957"/>
    </row>
    <row r="94958" spans="4:4">
      <c r="D94958"/>
    </row>
    <row r="94959" spans="4:4">
      <c r="D94959"/>
    </row>
    <row r="94960" spans="4:4">
      <c r="D94960"/>
    </row>
    <row r="94961" spans="4:4">
      <c r="D94961"/>
    </row>
    <row r="94962" spans="4:4">
      <c r="D94962"/>
    </row>
    <row r="94963" spans="4:4">
      <c r="D94963"/>
    </row>
    <row r="94964" spans="4:4">
      <c r="D94964"/>
    </row>
    <row r="94965" spans="4:4">
      <c r="D94965"/>
    </row>
    <row r="94966" spans="4:4">
      <c r="D94966"/>
    </row>
    <row r="94967" spans="4:4">
      <c r="D94967"/>
    </row>
    <row r="94968" spans="4:4">
      <c r="D94968"/>
    </row>
    <row r="94969" spans="4:4">
      <c r="D94969"/>
    </row>
    <row r="94970" spans="4:4">
      <c r="D94970"/>
    </row>
    <row r="94971" spans="4:4">
      <c r="D94971"/>
    </row>
    <row r="94972" spans="4:4">
      <c r="D94972"/>
    </row>
    <row r="94973" spans="4:4">
      <c r="D94973"/>
    </row>
    <row r="94974" spans="4:4">
      <c r="D94974"/>
    </row>
    <row r="94975" spans="4:4">
      <c r="D94975"/>
    </row>
    <row r="94976" spans="4:4">
      <c r="D94976"/>
    </row>
    <row r="94977" spans="4:4">
      <c r="D94977"/>
    </row>
    <row r="94978" spans="4:4">
      <c r="D94978"/>
    </row>
    <row r="94979" spans="4:4">
      <c r="D94979"/>
    </row>
    <row r="94980" spans="4:4">
      <c r="D94980"/>
    </row>
    <row r="94981" spans="4:4">
      <c r="D94981"/>
    </row>
    <row r="94982" spans="4:4">
      <c r="D94982"/>
    </row>
    <row r="94983" spans="4:4">
      <c r="D94983"/>
    </row>
    <row r="94984" spans="4:4">
      <c r="D94984"/>
    </row>
    <row r="94985" spans="4:4">
      <c r="D94985"/>
    </row>
    <row r="94986" spans="4:4">
      <c r="D94986"/>
    </row>
    <row r="94987" spans="4:4">
      <c r="D94987"/>
    </row>
    <row r="94988" spans="4:4">
      <c r="D94988"/>
    </row>
    <row r="94989" spans="4:4">
      <c r="D94989"/>
    </row>
    <row r="94990" spans="4:4">
      <c r="D94990"/>
    </row>
    <row r="94991" spans="4:4">
      <c r="D94991"/>
    </row>
    <row r="94992" spans="4:4">
      <c r="D94992"/>
    </row>
    <row r="94993" spans="4:4">
      <c r="D94993"/>
    </row>
    <row r="94994" spans="4:4">
      <c r="D94994"/>
    </row>
    <row r="94995" spans="4:4">
      <c r="D94995"/>
    </row>
    <row r="94996" spans="4:4">
      <c r="D94996"/>
    </row>
    <row r="94997" spans="4:4">
      <c r="D94997"/>
    </row>
    <row r="94998" spans="4:4">
      <c r="D94998"/>
    </row>
    <row r="94999" spans="4:4">
      <c r="D94999"/>
    </row>
    <row r="95000" spans="4:4">
      <c r="D95000"/>
    </row>
    <row r="95001" spans="4:4">
      <c r="D95001"/>
    </row>
    <row r="95002" spans="4:4">
      <c r="D95002"/>
    </row>
    <row r="95003" spans="4:4">
      <c r="D95003"/>
    </row>
    <row r="95004" spans="4:4">
      <c r="D95004"/>
    </row>
    <row r="95005" spans="4:4">
      <c r="D95005"/>
    </row>
    <row r="95006" spans="4:4">
      <c r="D95006"/>
    </row>
    <row r="95007" spans="4:4">
      <c r="D95007"/>
    </row>
    <row r="95008" spans="4:4">
      <c r="D95008"/>
    </row>
    <row r="95009" spans="4:4">
      <c r="D95009"/>
    </row>
    <row r="95010" spans="4:4">
      <c r="D95010"/>
    </row>
    <row r="95011" spans="4:4">
      <c r="D95011"/>
    </row>
    <row r="95012" spans="4:4">
      <c r="D95012"/>
    </row>
    <row r="95013" spans="4:4">
      <c r="D95013"/>
    </row>
    <row r="95014" spans="4:4">
      <c r="D95014"/>
    </row>
    <row r="95015" spans="4:4">
      <c r="D95015"/>
    </row>
    <row r="95016" spans="4:4">
      <c r="D95016"/>
    </row>
    <row r="95017" spans="4:4">
      <c r="D95017"/>
    </row>
    <row r="95018" spans="4:4">
      <c r="D95018"/>
    </row>
    <row r="95019" spans="4:4">
      <c r="D95019"/>
    </row>
    <row r="95020" spans="4:4">
      <c r="D95020"/>
    </row>
    <row r="95021" spans="4:4">
      <c r="D95021"/>
    </row>
    <row r="95022" spans="4:4">
      <c r="D95022"/>
    </row>
    <row r="95023" spans="4:4">
      <c r="D95023"/>
    </row>
    <row r="95024" spans="4:4">
      <c r="D95024"/>
    </row>
    <row r="95025" spans="4:4">
      <c r="D95025"/>
    </row>
    <row r="95026" spans="4:4">
      <c r="D95026"/>
    </row>
    <row r="95027" spans="4:4">
      <c r="D95027"/>
    </row>
    <row r="95028" spans="4:4">
      <c r="D95028"/>
    </row>
    <row r="95029" spans="4:4">
      <c r="D95029"/>
    </row>
    <row r="95030" spans="4:4">
      <c r="D95030"/>
    </row>
    <row r="95031" spans="4:4">
      <c r="D95031"/>
    </row>
    <row r="95032" spans="4:4">
      <c r="D95032"/>
    </row>
    <row r="95033" spans="4:4">
      <c r="D95033"/>
    </row>
    <row r="95034" spans="4:4">
      <c r="D95034"/>
    </row>
    <row r="95035" spans="4:4">
      <c r="D95035"/>
    </row>
    <row r="95036" spans="4:4">
      <c r="D95036"/>
    </row>
    <row r="95037" spans="4:4">
      <c r="D95037"/>
    </row>
    <row r="95038" spans="4:4">
      <c r="D95038"/>
    </row>
    <row r="95039" spans="4:4">
      <c r="D95039"/>
    </row>
    <row r="95040" spans="4:4">
      <c r="D95040"/>
    </row>
    <row r="95041" spans="4:4">
      <c r="D95041"/>
    </row>
    <row r="95042" spans="4:4">
      <c r="D95042"/>
    </row>
    <row r="95043" spans="4:4">
      <c r="D95043"/>
    </row>
    <row r="95044" spans="4:4">
      <c r="D95044"/>
    </row>
    <row r="95045" spans="4:4">
      <c r="D95045"/>
    </row>
    <row r="95046" spans="4:4">
      <c r="D95046"/>
    </row>
    <row r="95047" spans="4:4">
      <c r="D95047"/>
    </row>
    <row r="95048" spans="4:4">
      <c r="D95048"/>
    </row>
    <row r="95049" spans="4:4">
      <c r="D95049"/>
    </row>
    <row r="95050" spans="4:4">
      <c r="D95050"/>
    </row>
    <row r="95051" spans="4:4">
      <c r="D95051"/>
    </row>
    <row r="95052" spans="4:4">
      <c r="D95052"/>
    </row>
    <row r="95053" spans="4:4">
      <c r="D95053"/>
    </row>
    <row r="95054" spans="4:4">
      <c r="D95054"/>
    </row>
    <row r="95055" spans="4:4">
      <c r="D95055"/>
    </row>
    <row r="95056" spans="4:4">
      <c r="D95056"/>
    </row>
    <row r="95057" spans="4:4">
      <c r="D95057"/>
    </row>
    <row r="95058" spans="4:4">
      <c r="D95058"/>
    </row>
    <row r="95059" spans="4:4">
      <c r="D95059"/>
    </row>
    <row r="95060" spans="4:4">
      <c r="D95060"/>
    </row>
    <row r="95061" spans="4:4">
      <c r="D95061"/>
    </row>
    <row r="95062" spans="4:4">
      <c r="D95062"/>
    </row>
    <row r="95063" spans="4:4">
      <c r="D95063"/>
    </row>
    <row r="95064" spans="4:4">
      <c r="D95064"/>
    </row>
    <row r="95065" spans="4:4">
      <c r="D95065"/>
    </row>
    <row r="95066" spans="4:4">
      <c r="D95066"/>
    </row>
    <row r="95067" spans="4:4">
      <c r="D95067"/>
    </row>
    <row r="95068" spans="4:4">
      <c r="D95068"/>
    </row>
    <row r="95069" spans="4:4">
      <c r="D95069"/>
    </row>
    <row r="95070" spans="4:4">
      <c r="D95070"/>
    </row>
    <row r="95071" spans="4:4">
      <c r="D95071"/>
    </row>
    <row r="95072" spans="4:4">
      <c r="D95072"/>
    </row>
    <row r="95073" spans="4:4">
      <c r="D95073"/>
    </row>
    <row r="95074" spans="4:4">
      <c r="D95074"/>
    </row>
    <row r="95075" spans="4:4">
      <c r="D95075"/>
    </row>
    <row r="95076" spans="4:4">
      <c r="D95076"/>
    </row>
    <row r="95077" spans="4:4">
      <c r="D95077"/>
    </row>
    <row r="95078" spans="4:4">
      <c r="D95078"/>
    </row>
    <row r="95079" spans="4:4">
      <c r="D95079"/>
    </row>
    <row r="95080" spans="4:4">
      <c r="D95080"/>
    </row>
    <row r="95081" spans="4:4">
      <c r="D95081"/>
    </row>
    <row r="95082" spans="4:4">
      <c r="D95082"/>
    </row>
    <row r="95083" spans="4:4">
      <c r="D95083"/>
    </row>
    <row r="95084" spans="4:4">
      <c r="D95084"/>
    </row>
    <row r="95085" spans="4:4">
      <c r="D95085"/>
    </row>
    <row r="95086" spans="4:4">
      <c r="D95086"/>
    </row>
    <row r="95087" spans="4:4">
      <c r="D95087"/>
    </row>
    <row r="95088" spans="4:4">
      <c r="D95088"/>
    </row>
    <row r="95089" spans="4:4">
      <c r="D95089"/>
    </row>
    <row r="95090" spans="4:4">
      <c r="D95090"/>
    </row>
    <row r="95091" spans="4:4">
      <c r="D95091"/>
    </row>
    <row r="95092" spans="4:4">
      <c r="D95092"/>
    </row>
    <row r="95093" spans="4:4">
      <c r="D95093"/>
    </row>
    <row r="95094" spans="4:4">
      <c r="D95094"/>
    </row>
    <row r="95095" spans="4:4">
      <c r="D95095"/>
    </row>
    <row r="95096" spans="4:4">
      <c r="D95096"/>
    </row>
    <row r="95097" spans="4:4">
      <c r="D95097"/>
    </row>
    <row r="95098" spans="4:4">
      <c r="D95098"/>
    </row>
    <row r="95099" spans="4:4">
      <c r="D95099"/>
    </row>
    <row r="95100" spans="4:4">
      <c r="D95100"/>
    </row>
    <row r="95101" spans="4:4">
      <c r="D95101"/>
    </row>
    <row r="95102" spans="4:4">
      <c r="D95102"/>
    </row>
    <row r="95103" spans="4:4">
      <c r="D95103"/>
    </row>
    <row r="95104" spans="4:4">
      <c r="D95104"/>
    </row>
    <row r="95105" spans="4:4">
      <c r="D95105"/>
    </row>
    <row r="95106" spans="4:4">
      <c r="D95106"/>
    </row>
    <row r="95107" spans="4:4">
      <c r="D95107"/>
    </row>
    <row r="95108" spans="4:4">
      <c r="D95108"/>
    </row>
    <row r="95109" spans="4:4">
      <c r="D95109"/>
    </row>
    <row r="95110" spans="4:4">
      <c r="D95110"/>
    </row>
    <row r="95111" spans="4:4">
      <c r="D95111"/>
    </row>
    <row r="95112" spans="4:4">
      <c r="D95112"/>
    </row>
    <row r="95113" spans="4:4">
      <c r="D95113"/>
    </row>
    <row r="95114" spans="4:4">
      <c r="D95114"/>
    </row>
    <row r="95115" spans="4:4">
      <c r="D95115"/>
    </row>
    <row r="95116" spans="4:4">
      <c r="D95116"/>
    </row>
    <row r="95117" spans="4:4">
      <c r="D95117"/>
    </row>
    <row r="95118" spans="4:4">
      <c r="D95118"/>
    </row>
    <row r="95119" spans="4:4">
      <c r="D95119"/>
    </row>
    <row r="95120" spans="4:4">
      <c r="D95120"/>
    </row>
    <row r="95121" spans="4:4">
      <c r="D95121"/>
    </row>
    <row r="95122" spans="4:4">
      <c r="D95122"/>
    </row>
    <row r="95123" spans="4:4">
      <c r="D95123"/>
    </row>
    <row r="95124" spans="4:4">
      <c r="D95124"/>
    </row>
    <row r="95125" spans="4:4">
      <c r="D95125"/>
    </row>
    <row r="95126" spans="4:4">
      <c r="D95126"/>
    </row>
    <row r="95127" spans="4:4">
      <c r="D95127"/>
    </row>
    <row r="95128" spans="4:4">
      <c r="D95128"/>
    </row>
    <row r="95129" spans="4:4">
      <c r="D95129"/>
    </row>
    <row r="95130" spans="4:4">
      <c r="D95130"/>
    </row>
    <row r="95131" spans="4:4">
      <c r="D95131"/>
    </row>
    <row r="95132" spans="4:4">
      <c r="D95132"/>
    </row>
    <row r="95133" spans="4:4">
      <c r="D95133"/>
    </row>
    <row r="95134" spans="4:4">
      <c r="D95134"/>
    </row>
    <row r="95135" spans="4:4">
      <c r="D95135"/>
    </row>
    <row r="95136" spans="4:4">
      <c r="D95136"/>
    </row>
    <row r="95137" spans="4:4">
      <c r="D95137"/>
    </row>
    <row r="95138" spans="4:4">
      <c r="D95138"/>
    </row>
    <row r="95139" spans="4:4">
      <c r="D95139"/>
    </row>
    <row r="95140" spans="4:4">
      <c r="D95140"/>
    </row>
    <row r="95141" spans="4:4">
      <c r="D95141"/>
    </row>
    <row r="95142" spans="4:4">
      <c r="D95142"/>
    </row>
    <row r="95143" spans="4:4">
      <c r="D95143"/>
    </row>
    <row r="95144" spans="4:4">
      <c r="D95144"/>
    </row>
    <row r="95145" spans="4:4">
      <c r="D95145"/>
    </row>
    <row r="95146" spans="4:4">
      <c r="D95146"/>
    </row>
    <row r="95147" spans="4:4">
      <c r="D95147"/>
    </row>
    <row r="95148" spans="4:4">
      <c r="D95148"/>
    </row>
    <row r="95149" spans="4:4">
      <c r="D95149"/>
    </row>
    <row r="95150" spans="4:4">
      <c r="D95150"/>
    </row>
    <row r="95151" spans="4:4">
      <c r="D95151"/>
    </row>
    <row r="95152" spans="4:4">
      <c r="D95152"/>
    </row>
    <row r="95153" spans="4:4">
      <c r="D95153"/>
    </row>
    <row r="95154" spans="4:4">
      <c r="D95154"/>
    </row>
    <row r="95155" spans="4:4">
      <c r="D95155"/>
    </row>
    <row r="95156" spans="4:4">
      <c r="D95156"/>
    </row>
    <row r="95157" spans="4:4">
      <c r="D95157"/>
    </row>
    <row r="95158" spans="4:4">
      <c r="D95158"/>
    </row>
    <row r="95159" spans="4:4">
      <c r="D95159"/>
    </row>
    <row r="95160" spans="4:4">
      <c r="D95160"/>
    </row>
    <row r="95161" spans="4:4">
      <c r="D95161"/>
    </row>
    <row r="95162" spans="4:4">
      <c r="D95162"/>
    </row>
    <row r="95163" spans="4:4">
      <c r="D95163"/>
    </row>
    <row r="95164" spans="4:4">
      <c r="D95164"/>
    </row>
    <row r="95165" spans="4:4">
      <c r="D95165"/>
    </row>
    <row r="95166" spans="4:4">
      <c r="D95166"/>
    </row>
    <row r="95167" spans="4:4">
      <c r="D95167"/>
    </row>
    <row r="95168" spans="4:4">
      <c r="D95168"/>
    </row>
    <row r="95169" spans="4:4">
      <c r="D95169"/>
    </row>
    <row r="95170" spans="4:4">
      <c r="D95170"/>
    </row>
    <row r="95171" spans="4:4">
      <c r="D95171"/>
    </row>
    <row r="95172" spans="4:4">
      <c r="D95172"/>
    </row>
    <row r="95173" spans="4:4">
      <c r="D95173"/>
    </row>
    <row r="95174" spans="4:4">
      <c r="D95174"/>
    </row>
    <row r="95175" spans="4:4">
      <c r="D95175"/>
    </row>
    <row r="95176" spans="4:4">
      <c r="D95176"/>
    </row>
    <row r="95177" spans="4:4">
      <c r="D95177"/>
    </row>
    <row r="95178" spans="4:4">
      <c r="D95178"/>
    </row>
    <row r="95179" spans="4:4">
      <c r="D95179"/>
    </row>
    <row r="95180" spans="4:4">
      <c r="D95180"/>
    </row>
    <row r="95181" spans="4:4">
      <c r="D95181"/>
    </row>
    <row r="95182" spans="4:4">
      <c r="D95182"/>
    </row>
    <row r="95183" spans="4:4">
      <c r="D95183"/>
    </row>
    <row r="95184" spans="4:4">
      <c r="D95184"/>
    </row>
    <row r="95185" spans="4:4">
      <c r="D95185"/>
    </row>
    <row r="95186" spans="4:4">
      <c r="D95186"/>
    </row>
    <row r="95187" spans="4:4">
      <c r="D95187"/>
    </row>
    <row r="95188" spans="4:4">
      <c r="D95188"/>
    </row>
    <row r="95189" spans="4:4">
      <c r="D95189"/>
    </row>
    <row r="95190" spans="4:4">
      <c r="D95190"/>
    </row>
    <row r="95191" spans="4:4">
      <c r="D95191"/>
    </row>
    <row r="95192" spans="4:4">
      <c r="D95192"/>
    </row>
    <row r="95193" spans="4:4">
      <c r="D95193"/>
    </row>
    <row r="95194" spans="4:4">
      <c r="D95194"/>
    </row>
    <row r="95195" spans="4:4">
      <c r="D95195"/>
    </row>
    <row r="95196" spans="4:4">
      <c r="D95196"/>
    </row>
    <row r="95197" spans="4:4">
      <c r="D95197"/>
    </row>
    <row r="95198" spans="4:4">
      <c r="D95198"/>
    </row>
    <row r="95199" spans="4:4">
      <c r="D95199"/>
    </row>
    <row r="95200" spans="4:4">
      <c r="D95200"/>
    </row>
    <row r="95201" spans="4:4">
      <c r="D95201"/>
    </row>
    <row r="95202" spans="4:4">
      <c r="D95202"/>
    </row>
    <row r="95203" spans="4:4">
      <c r="D95203"/>
    </row>
    <row r="95204" spans="4:4">
      <c r="D95204"/>
    </row>
    <row r="95205" spans="4:4">
      <c r="D95205"/>
    </row>
    <row r="95206" spans="4:4">
      <c r="D95206"/>
    </row>
    <row r="95207" spans="4:4">
      <c r="D95207"/>
    </row>
    <row r="95208" spans="4:4">
      <c r="D95208"/>
    </row>
    <row r="95209" spans="4:4">
      <c r="D95209"/>
    </row>
    <row r="95210" spans="4:4">
      <c r="D95210"/>
    </row>
    <row r="95211" spans="4:4">
      <c r="D95211"/>
    </row>
    <row r="95212" spans="4:4">
      <c r="D95212"/>
    </row>
    <row r="95213" spans="4:4">
      <c r="D95213"/>
    </row>
    <row r="95214" spans="4:4">
      <c r="D95214"/>
    </row>
    <row r="95215" spans="4:4">
      <c r="D95215"/>
    </row>
    <row r="95216" spans="4:4">
      <c r="D95216"/>
    </row>
    <row r="95217" spans="4:4">
      <c r="D95217"/>
    </row>
    <row r="95218" spans="4:4">
      <c r="D95218"/>
    </row>
    <row r="95219" spans="4:4">
      <c r="D95219"/>
    </row>
    <row r="95220" spans="4:4">
      <c r="D95220"/>
    </row>
    <row r="95221" spans="4:4">
      <c r="D95221"/>
    </row>
    <row r="95222" spans="4:4">
      <c r="D95222"/>
    </row>
    <row r="95223" spans="4:4">
      <c r="D95223"/>
    </row>
    <row r="95224" spans="4:4">
      <c r="D95224"/>
    </row>
    <row r="95225" spans="4:4">
      <c r="D95225"/>
    </row>
    <row r="95226" spans="4:4">
      <c r="D95226"/>
    </row>
    <row r="95227" spans="4:4">
      <c r="D95227"/>
    </row>
    <row r="95228" spans="4:4">
      <c r="D95228"/>
    </row>
    <row r="95229" spans="4:4">
      <c r="D95229"/>
    </row>
    <row r="95230" spans="4:4">
      <c r="D95230"/>
    </row>
    <row r="95231" spans="4:4">
      <c r="D95231"/>
    </row>
    <row r="95232" spans="4:4">
      <c r="D95232"/>
    </row>
    <row r="95233" spans="4:4">
      <c r="D95233"/>
    </row>
    <row r="95234" spans="4:4">
      <c r="D95234"/>
    </row>
    <row r="95235" spans="4:4">
      <c r="D95235"/>
    </row>
    <row r="95236" spans="4:4">
      <c r="D95236"/>
    </row>
    <row r="95237" spans="4:4">
      <c r="D95237"/>
    </row>
    <row r="95238" spans="4:4">
      <c r="D95238"/>
    </row>
    <row r="95239" spans="4:4">
      <c r="D95239"/>
    </row>
    <row r="95240" spans="4:4">
      <c r="D95240"/>
    </row>
    <row r="95241" spans="4:4">
      <c r="D95241"/>
    </row>
    <row r="95242" spans="4:4">
      <c r="D95242"/>
    </row>
    <row r="95243" spans="4:4">
      <c r="D95243"/>
    </row>
    <row r="95244" spans="4:4">
      <c r="D95244"/>
    </row>
    <row r="95245" spans="4:4">
      <c r="D95245"/>
    </row>
    <row r="95246" spans="4:4">
      <c r="D95246"/>
    </row>
    <row r="95247" spans="4:4">
      <c r="D95247"/>
    </row>
    <row r="95248" spans="4:4">
      <c r="D95248"/>
    </row>
    <row r="95249" spans="4:4">
      <c r="D95249"/>
    </row>
    <row r="95250" spans="4:4">
      <c r="D95250"/>
    </row>
    <row r="95251" spans="4:4">
      <c r="D95251"/>
    </row>
    <row r="95252" spans="4:4">
      <c r="D95252"/>
    </row>
    <row r="95253" spans="4:4">
      <c r="D95253"/>
    </row>
    <row r="95254" spans="4:4">
      <c r="D95254"/>
    </row>
    <row r="95255" spans="4:4">
      <c r="D95255"/>
    </row>
    <row r="95256" spans="4:4">
      <c r="D95256"/>
    </row>
    <row r="95257" spans="4:4">
      <c r="D95257"/>
    </row>
    <row r="95258" spans="4:4">
      <c r="D95258"/>
    </row>
    <row r="95259" spans="4:4">
      <c r="D95259"/>
    </row>
    <row r="95260" spans="4:4">
      <c r="D95260"/>
    </row>
    <row r="95261" spans="4:4">
      <c r="D95261"/>
    </row>
    <row r="95262" spans="4:4">
      <c r="D95262"/>
    </row>
    <row r="95263" spans="4:4">
      <c r="D95263"/>
    </row>
    <row r="95264" spans="4:4">
      <c r="D95264"/>
    </row>
    <row r="95265" spans="4:4">
      <c r="D95265"/>
    </row>
    <row r="95266" spans="4:4">
      <c r="D95266"/>
    </row>
    <row r="95267" spans="4:4">
      <c r="D95267"/>
    </row>
    <row r="95268" spans="4:4">
      <c r="D95268"/>
    </row>
    <row r="95269" spans="4:4">
      <c r="D95269"/>
    </row>
    <row r="95270" spans="4:4">
      <c r="D95270"/>
    </row>
    <row r="95271" spans="4:4">
      <c r="D95271"/>
    </row>
    <row r="95272" spans="4:4">
      <c r="D95272"/>
    </row>
    <row r="95273" spans="4:4">
      <c r="D95273"/>
    </row>
    <row r="95274" spans="4:4">
      <c r="D95274"/>
    </row>
    <row r="95275" spans="4:4">
      <c r="D95275"/>
    </row>
    <row r="95276" spans="4:4">
      <c r="D95276"/>
    </row>
    <row r="95277" spans="4:4">
      <c r="D95277"/>
    </row>
    <row r="95278" spans="4:4">
      <c r="D95278"/>
    </row>
    <row r="95279" spans="4:4">
      <c r="D95279"/>
    </row>
    <row r="95280" spans="4:4">
      <c r="D95280"/>
    </row>
    <row r="95281" spans="4:4">
      <c r="D95281"/>
    </row>
    <row r="95282" spans="4:4">
      <c r="D95282"/>
    </row>
    <row r="95283" spans="4:4">
      <c r="D95283"/>
    </row>
    <row r="95284" spans="4:4">
      <c r="D95284"/>
    </row>
    <row r="95285" spans="4:4">
      <c r="D95285"/>
    </row>
    <row r="95286" spans="4:4">
      <c r="D95286"/>
    </row>
    <row r="95287" spans="4:4">
      <c r="D95287"/>
    </row>
    <row r="95288" spans="4:4">
      <c r="D95288"/>
    </row>
    <row r="95289" spans="4:4">
      <c r="D95289"/>
    </row>
    <row r="95290" spans="4:4">
      <c r="D95290"/>
    </row>
    <row r="95291" spans="4:4">
      <c r="D95291"/>
    </row>
    <row r="95292" spans="4:4">
      <c r="D95292"/>
    </row>
    <row r="95293" spans="4:4">
      <c r="D95293"/>
    </row>
    <row r="95294" spans="4:4">
      <c r="D95294"/>
    </row>
    <row r="95295" spans="4:4">
      <c r="D95295"/>
    </row>
    <row r="95296" spans="4:4">
      <c r="D95296"/>
    </row>
    <row r="95297" spans="4:4">
      <c r="D95297"/>
    </row>
    <row r="95298" spans="4:4">
      <c r="D95298"/>
    </row>
    <row r="95299" spans="4:4">
      <c r="D95299"/>
    </row>
    <row r="95300" spans="4:4">
      <c r="D95300"/>
    </row>
    <row r="95301" spans="4:4">
      <c r="D95301"/>
    </row>
    <row r="95302" spans="4:4">
      <c r="D95302"/>
    </row>
    <row r="95303" spans="4:4">
      <c r="D95303"/>
    </row>
    <row r="95304" spans="4:4">
      <c r="D95304"/>
    </row>
    <row r="95305" spans="4:4">
      <c r="D95305"/>
    </row>
    <row r="95306" spans="4:4">
      <c r="D95306"/>
    </row>
    <row r="95307" spans="4:4">
      <c r="D95307"/>
    </row>
    <row r="95308" spans="4:4">
      <c r="D95308"/>
    </row>
    <row r="95309" spans="4:4">
      <c r="D95309"/>
    </row>
    <row r="95310" spans="4:4">
      <c r="D95310"/>
    </row>
    <row r="95311" spans="4:4">
      <c r="D95311"/>
    </row>
    <row r="95312" spans="4:4">
      <c r="D95312"/>
    </row>
    <row r="95313" spans="4:4">
      <c r="D95313"/>
    </row>
    <row r="95314" spans="4:4">
      <c r="D95314"/>
    </row>
    <row r="95315" spans="4:4">
      <c r="D95315"/>
    </row>
    <row r="95316" spans="4:4">
      <c r="D95316"/>
    </row>
    <row r="95317" spans="4:4">
      <c r="D95317"/>
    </row>
    <row r="95318" spans="4:4">
      <c r="D95318"/>
    </row>
    <row r="95319" spans="4:4">
      <c r="D95319"/>
    </row>
    <row r="95320" spans="4:4">
      <c r="D95320"/>
    </row>
    <row r="95321" spans="4:4">
      <c r="D95321"/>
    </row>
    <row r="95322" spans="4:4">
      <c r="D95322"/>
    </row>
    <row r="95323" spans="4:4">
      <c r="D95323"/>
    </row>
    <row r="95324" spans="4:4">
      <c r="D95324"/>
    </row>
    <row r="95325" spans="4:4">
      <c r="D95325"/>
    </row>
    <row r="95326" spans="4:4">
      <c r="D95326"/>
    </row>
    <row r="95327" spans="4:4">
      <c r="D95327"/>
    </row>
    <row r="95328" spans="4:4">
      <c r="D95328"/>
    </row>
    <row r="95329" spans="4:4">
      <c r="D95329"/>
    </row>
    <row r="95330" spans="4:4">
      <c r="D95330"/>
    </row>
    <row r="95331" spans="4:4">
      <c r="D95331"/>
    </row>
    <row r="95332" spans="4:4">
      <c r="D95332"/>
    </row>
    <row r="95333" spans="4:4">
      <c r="D95333"/>
    </row>
    <row r="95334" spans="4:4">
      <c r="D95334"/>
    </row>
    <row r="95335" spans="4:4">
      <c r="D95335"/>
    </row>
    <row r="95336" spans="4:4">
      <c r="D95336"/>
    </row>
    <row r="95337" spans="4:4">
      <c r="D95337"/>
    </row>
    <row r="95338" spans="4:4">
      <c r="D95338"/>
    </row>
    <row r="95339" spans="4:4">
      <c r="D95339"/>
    </row>
    <row r="95340" spans="4:4">
      <c r="D95340"/>
    </row>
    <row r="95341" spans="4:4">
      <c r="D95341"/>
    </row>
    <row r="95342" spans="4:4">
      <c r="D95342"/>
    </row>
    <row r="95343" spans="4:4">
      <c r="D95343"/>
    </row>
    <row r="95344" spans="4:4">
      <c r="D95344"/>
    </row>
    <row r="95345" spans="4:4">
      <c r="D95345"/>
    </row>
    <row r="95346" spans="4:4">
      <c r="D95346"/>
    </row>
    <row r="95347" spans="4:4">
      <c r="D95347"/>
    </row>
    <row r="95348" spans="4:4">
      <c r="D95348"/>
    </row>
    <row r="95349" spans="4:4">
      <c r="D95349"/>
    </row>
    <row r="95350" spans="4:4">
      <c r="D95350"/>
    </row>
    <row r="95351" spans="4:4">
      <c r="D95351"/>
    </row>
    <row r="95352" spans="4:4">
      <c r="D95352"/>
    </row>
    <row r="95353" spans="4:4">
      <c r="D95353"/>
    </row>
    <row r="95354" spans="4:4">
      <c r="D95354"/>
    </row>
    <row r="95355" spans="4:4">
      <c r="D95355"/>
    </row>
    <row r="95356" spans="4:4">
      <c r="D95356"/>
    </row>
    <row r="95357" spans="4:4">
      <c r="D95357"/>
    </row>
    <row r="95358" spans="4:4">
      <c r="D95358"/>
    </row>
    <row r="95359" spans="4:4">
      <c r="D95359"/>
    </row>
    <row r="95360" spans="4:4">
      <c r="D95360"/>
    </row>
    <row r="95361" spans="4:4">
      <c r="D95361"/>
    </row>
    <row r="95362" spans="4:4">
      <c r="D95362"/>
    </row>
    <row r="95363" spans="4:4">
      <c r="D95363"/>
    </row>
    <row r="95364" spans="4:4">
      <c r="D95364"/>
    </row>
    <row r="95365" spans="4:4">
      <c r="D95365"/>
    </row>
    <row r="95366" spans="4:4">
      <c r="D95366"/>
    </row>
    <row r="95367" spans="4:4">
      <c r="D95367"/>
    </row>
    <row r="95368" spans="4:4">
      <c r="D95368"/>
    </row>
    <row r="95369" spans="4:4">
      <c r="D95369"/>
    </row>
    <row r="95370" spans="4:4">
      <c r="D95370"/>
    </row>
    <row r="95371" spans="4:4">
      <c r="D95371"/>
    </row>
    <row r="95372" spans="4:4">
      <c r="D95372"/>
    </row>
    <row r="95373" spans="4:4">
      <c r="D95373"/>
    </row>
    <row r="95374" spans="4:4">
      <c r="D95374"/>
    </row>
    <row r="95375" spans="4:4">
      <c r="D95375"/>
    </row>
    <row r="95376" spans="4:4">
      <c r="D95376"/>
    </row>
    <row r="95377" spans="4:4">
      <c r="D95377"/>
    </row>
    <row r="95378" spans="4:4">
      <c r="D95378"/>
    </row>
    <row r="95379" spans="4:4">
      <c r="D95379"/>
    </row>
    <row r="95380" spans="4:4">
      <c r="D95380"/>
    </row>
    <row r="95381" spans="4:4">
      <c r="D95381"/>
    </row>
    <row r="95382" spans="4:4">
      <c r="D95382"/>
    </row>
    <row r="95383" spans="4:4">
      <c r="D95383"/>
    </row>
    <row r="95384" spans="4:4">
      <c r="D95384"/>
    </row>
    <row r="95385" spans="4:4">
      <c r="D95385"/>
    </row>
    <row r="95386" spans="4:4">
      <c r="D95386"/>
    </row>
    <row r="95387" spans="4:4">
      <c r="D95387"/>
    </row>
    <row r="95388" spans="4:4">
      <c r="D95388"/>
    </row>
    <row r="95389" spans="4:4">
      <c r="D95389"/>
    </row>
    <row r="95390" spans="4:4">
      <c r="D95390"/>
    </row>
    <row r="95391" spans="4:4">
      <c r="D95391"/>
    </row>
    <row r="95392" spans="4:4">
      <c r="D95392"/>
    </row>
    <row r="95393" spans="4:4">
      <c r="D95393"/>
    </row>
    <row r="95394" spans="4:4">
      <c r="D95394"/>
    </row>
    <row r="95395" spans="4:4">
      <c r="D95395"/>
    </row>
    <row r="95396" spans="4:4">
      <c r="D95396"/>
    </row>
    <row r="95397" spans="4:4">
      <c r="D95397"/>
    </row>
    <row r="95398" spans="4:4">
      <c r="D95398"/>
    </row>
    <row r="95399" spans="4:4">
      <c r="D95399"/>
    </row>
    <row r="95400" spans="4:4">
      <c r="D95400"/>
    </row>
    <row r="95401" spans="4:4">
      <c r="D95401"/>
    </row>
    <row r="95402" spans="4:4">
      <c r="D95402"/>
    </row>
    <row r="95403" spans="4:4">
      <c r="D95403"/>
    </row>
    <row r="95404" spans="4:4">
      <c r="D95404"/>
    </row>
    <row r="95405" spans="4:4">
      <c r="D95405"/>
    </row>
    <row r="95406" spans="4:4">
      <c r="D95406"/>
    </row>
    <row r="95407" spans="4:4">
      <c r="D95407"/>
    </row>
    <row r="95408" spans="4:4">
      <c r="D95408"/>
    </row>
    <row r="95409" spans="4:4">
      <c r="D95409"/>
    </row>
    <row r="95410" spans="4:4">
      <c r="D95410"/>
    </row>
    <row r="95411" spans="4:4">
      <c r="D95411"/>
    </row>
    <row r="95412" spans="4:4">
      <c r="D95412"/>
    </row>
    <row r="95413" spans="4:4">
      <c r="D95413"/>
    </row>
    <row r="95414" spans="4:4">
      <c r="D95414"/>
    </row>
    <row r="95415" spans="4:4">
      <c r="D95415"/>
    </row>
    <row r="95416" spans="4:4">
      <c r="D95416"/>
    </row>
    <row r="95417" spans="4:4">
      <c r="D95417"/>
    </row>
    <row r="95418" spans="4:4">
      <c r="D95418"/>
    </row>
    <row r="95419" spans="4:4">
      <c r="D95419"/>
    </row>
    <row r="95420" spans="4:4">
      <c r="D95420"/>
    </row>
    <row r="95421" spans="4:4">
      <c r="D95421"/>
    </row>
    <row r="95422" spans="4:4">
      <c r="D95422"/>
    </row>
    <row r="95423" spans="4:4">
      <c r="D95423"/>
    </row>
    <row r="95424" spans="4:4">
      <c r="D95424"/>
    </row>
    <row r="95425" spans="4:4">
      <c r="D95425"/>
    </row>
    <row r="95426" spans="4:4">
      <c r="D95426"/>
    </row>
    <row r="95427" spans="4:4">
      <c r="D95427"/>
    </row>
    <row r="95428" spans="4:4">
      <c r="D95428"/>
    </row>
    <row r="95429" spans="4:4">
      <c r="D95429"/>
    </row>
    <row r="95430" spans="4:4">
      <c r="D95430"/>
    </row>
    <row r="95431" spans="4:4">
      <c r="D95431"/>
    </row>
    <row r="95432" spans="4:4">
      <c r="D95432"/>
    </row>
    <row r="95433" spans="4:4">
      <c r="D95433"/>
    </row>
    <row r="95434" spans="4:4">
      <c r="D95434"/>
    </row>
    <row r="95435" spans="4:4">
      <c r="D95435"/>
    </row>
    <row r="95436" spans="4:4">
      <c r="D95436"/>
    </row>
    <row r="95437" spans="4:4">
      <c r="D95437"/>
    </row>
    <row r="95438" spans="4:4">
      <c r="D95438"/>
    </row>
    <row r="95439" spans="4:4">
      <c r="D95439"/>
    </row>
    <row r="95440" spans="4:4">
      <c r="D95440"/>
    </row>
    <row r="95441" spans="4:4">
      <c r="D95441"/>
    </row>
    <row r="95442" spans="4:4">
      <c r="D95442"/>
    </row>
    <row r="95443" spans="4:4">
      <c r="D95443"/>
    </row>
    <row r="95444" spans="4:4">
      <c r="D95444"/>
    </row>
    <row r="95445" spans="4:4">
      <c r="D95445"/>
    </row>
    <row r="95446" spans="4:4">
      <c r="D95446"/>
    </row>
    <row r="95447" spans="4:4">
      <c r="D95447"/>
    </row>
    <row r="95448" spans="4:4">
      <c r="D95448"/>
    </row>
    <row r="95449" spans="4:4">
      <c r="D95449"/>
    </row>
    <row r="95450" spans="4:4">
      <c r="D95450"/>
    </row>
    <row r="95451" spans="4:4">
      <c r="D95451"/>
    </row>
    <row r="95452" spans="4:4">
      <c r="D95452"/>
    </row>
    <row r="95453" spans="4:4">
      <c r="D95453"/>
    </row>
    <row r="95454" spans="4:4">
      <c r="D95454"/>
    </row>
    <row r="95455" spans="4:4">
      <c r="D95455"/>
    </row>
    <row r="95456" spans="4:4">
      <c r="D95456"/>
    </row>
    <row r="95457" spans="4:4">
      <c r="D95457"/>
    </row>
    <row r="95458" spans="4:4">
      <c r="D95458"/>
    </row>
    <row r="95459" spans="4:4">
      <c r="D95459"/>
    </row>
    <row r="95460" spans="4:4">
      <c r="D95460"/>
    </row>
    <row r="95461" spans="4:4">
      <c r="D95461"/>
    </row>
    <row r="95462" spans="4:4">
      <c r="D95462"/>
    </row>
    <row r="95463" spans="4:4">
      <c r="D95463"/>
    </row>
    <row r="95464" spans="4:4">
      <c r="D95464"/>
    </row>
    <row r="95465" spans="4:4">
      <c r="D95465"/>
    </row>
    <row r="95466" spans="4:4">
      <c r="D95466"/>
    </row>
    <row r="95467" spans="4:4">
      <c r="D95467"/>
    </row>
    <row r="95468" spans="4:4">
      <c r="D95468"/>
    </row>
    <row r="95469" spans="4:4">
      <c r="D95469"/>
    </row>
    <row r="95470" spans="4:4">
      <c r="D95470"/>
    </row>
    <row r="95471" spans="4:4">
      <c r="D95471"/>
    </row>
    <row r="95472" spans="4:4">
      <c r="D95472"/>
    </row>
    <row r="95473" spans="4:4">
      <c r="D95473"/>
    </row>
    <row r="95474" spans="4:4">
      <c r="D95474"/>
    </row>
    <row r="95475" spans="4:4">
      <c r="D95475"/>
    </row>
    <row r="95476" spans="4:4">
      <c r="D95476"/>
    </row>
    <row r="95477" spans="4:4">
      <c r="D95477"/>
    </row>
    <row r="95478" spans="4:4">
      <c r="D95478"/>
    </row>
    <row r="95479" spans="4:4">
      <c r="D95479"/>
    </row>
    <row r="95480" spans="4:4">
      <c r="D95480"/>
    </row>
    <row r="95481" spans="4:4">
      <c r="D95481"/>
    </row>
    <row r="95482" spans="4:4">
      <c r="D95482"/>
    </row>
    <row r="95483" spans="4:4">
      <c r="D95483"/>
    </row>
    <row r="95484" spans="4:4">
      <c r="D95484"/>
    </row>
    <row r="95485" spans="4:4">
      <c r="D95485"/>
    </row>
    <row r="95486" spans="4:4">
      <c r="D95486"/>
    </row>
    <row r="95487" spans="4:4">
      <c r="D95487"/>
    </row>
    <row r="95488" spans="4:4">
      <c r="D95488"/>
    </row>
    <row r="95489" spans="4:4">
      <c r="D95489"/>
    </row>
    <row r="95490" spans="4:4">
      <c r="D95490"/>
    </row>
    <row r="95491" spans="4:4">
      <c r="D95491"/>
    </row>
    <row r="95492" spans="4:4">
      <c r="D95492"/>
    </row>
    <row r="95493" spans="4:4">
      <c r="D95493"/>
    </row>
    <row r="95494" spans="4:4">
      <c r="D95494"/>
    </row>
    <row r="95495" spans="4:4">
      <c r="D95495"/>
    </row>
    <row r="95496" spans="4:4">
      <c r="D95496"/>
    </row>
    <row r="95497" spans="4:4">
      <c r="D95497"/>
    </row>
    <row r="95498" spans="4:4">
      <c r="D95498"/>
    </row>
    <row r="95499" spans="4:4">
      <c r="D95499"/>
    </row>
    <row r="95500" spans="4:4">
      <c r="D95500"/>
    </row>
    <row r="95501" spans="4:4">
      <c r="D95501"/>
    </row>
    <row r="95502" spans="4:4">
      <c r="D95502"/>
    </row>
    <row r="95503" spans="4:4">
      <c r="D95503"/>
    </row>
    <row r="95504" spans="4:4">
      <c r="D95504"/>
    </row>
    <row r="95505" spans="4:4">
      <c r="D95505"/>
    </row>
    <row r="95506" spans="4:4">
      <c r="D95506"/>
    </row>
    <row r="95507" spans="4:4">
      <c r="D95507"/>
    </row>
    <row r="95508" spans="4:4">
      <c r="D95508"/>
    </row>
    <row r="95509" spans="4:4">
      <c r="D95509"/>
    </row>
    <row r="95510" spans="4:4">
      <c r="D95510"/>
    </row>
    <row r="95511" spans="4:4">
      <c r="D95511"/>
    </row>
    <row r="95512" spans="4:4">
      <c r="D95512"/>
    </row>
    <row r="95513" spans="4:4">
      <c r="D95513"/>
    </row>
    <row r="95514" spans="4:4">
      <c r="D95514"/>
    </row>
    <row r="95515" spans="4:4">
      <c r="D95515"/>
    </row>
    <row r="95516" spans="4:4">
      <c r="D95516"/>
    </row>
    <row r="95517" spans="4:4">
      <c r="D95517"/>
    </row>
    <row r="95518" spans="4:4">
      <c r="D95518"/>
    </row>
    <row r="95519" spans="4:4">
      <c r="D95519"/>
    </row>
    <row r="95520" spans="4:4">
      <c r="D95520"/>
    </row>
    <row r="95521" spans="4:4">
      <c r="D95521"/>
    </row>
    <row r="95522" spans="4:4">
      <c r="D95522"/>
    </row>
    <row r="95523" spans="4:4">
      <c r="D95523"/>
    </row>
    <row r="95524" spans="4:4">
      <c r="D95524"/>
    </row>
    <row r="95525" spans="4:4">
      <c r="D95525"/>
    </row>
    <row r="95526" spans="4:4">
      <c r="D95526"/>
    </row>
    <row r="95527" spans="4:4">
      <c r="D95527"/>
    </row>
    <row r="95528" spans="4:4">
      <c r="D95528"/>
    </row>
    <row r="95529" spans="4:4">
      <c r="D95529"/>
    </row>
    <row r="95530" spans="4:4">
      <c r="D95530"/>
    </row>
    <row r="95531" spans="4:4">
      <c r="D95531"/>
    </row>
    <row r="95532" spans="4:4">
      <c r="D95532"/>
    </row>
    <row r="95533" spans="4:4">
      <c r="D95533"/>
    </row>
    <row r="95534" spans="4:4">
      <c r="D95534"/>
    </row>
    <row r="95535" spans="4:4">
      <c r="D95535"/>
    </row>
    <row r="95536" spans="4:4">
      <c r="D95536"/>
    </row>
    <row r="95537" spans="4:4">
      <c r="D95537"/>
    </row>
    <row r="95538" spans="4:4">
      <c r="D95538"/>
    </row>
    <row r="95539" spans="4:4">
      <c r="D95539"/>
    </row>
    <row r="95540" spans="4:4">
      <c r="D95540"/>
    </row>
    <row r="95541" spans="4:4">
      <c r="D95541"/>
    </row>
    <row r="95542" spans="4:4">
      <c r="D95542"/>
    </row>
    <row r="95543" spans="4:4">
      <c r="D95543"/>
    </row>
    <row r="95544" spans="4:4">
      <c r="D95544"/>
    </row>
    <row r="95545" spans="4:4">
      <c r="D95545"/>
    </row>
    <row r="95546" spans="4:4">
      <c r="D95546"/>
    </row>
    <row r="95547" spans="4:4">
      <c r="D95547"/>
    </row>
    <row r="95548" spans="4:4">
      <c r="D95548"/>
    </row>
    <row r="95549" spans="4:4">
      <c r="D95549"/>
    </row>
    <row r="95550" spans="4:4">
      <c r="D95550"/>
    </row>
    <row r="95551" spans="4:4">
      <c r="D95551"/>
    </row>
    <row r="95552" spans="4:4">
      <c r="D95552"/>
    </row>
    <row r="95553" spans="4:4">
      <c r="D95553"/>
    </row>
    <row r="95554" spans="4:4">
      <c r="D95554"/>
    </row>
    <row r="95555" spans="4:4">
      <c r="D95555"/>
    </row>
    <row r="95556" spans="4:4">
      <c r="D95556"/>
    </row>
    <row r="95557" spans="4:4">
      <c r="D95557"/>
    </row>
    <row r="95558" spans="4:4">
      <c r="D95558"/>
    </row>
    <row r="95559" spans="4:4">
      <c r="D95559"/>
    </row>
    <row r="95560" spans="4:4">
      <c r="D95560"/>
    </row>
    <row r="95561" spans="4:4">
      <c r="D95561"/>
    </row>
    <row r="95562" spans="4:4">
      <c r="D95562"/>
    </row>
    <row r="95563" spans="4:4">
      <c r="D95563"/>
    </row>
    <row r="95564" spans="4:4">
      <c r="D95564"/>
    </row>
    <row r="95565" spans="4:4">
      <c r="D95565"/>
    </row>
    <row r="95566" spans="4:4">
      <c r="D95566"/>
    </row>
    <row r="95567" spans="4:4">
      <c r="D95567"/>
    </row>
    <row r="95568" spans="4:4">
      <c r="D95568"/>
    </row>
    <row r="95569" spans="4:4">
      <c r="D95569"/>
    </row>
    <row r="95570" spans="4:4">
      <c r="D95570"/>
    </row>
    <row r="95571" spans="4:4">
      <c r="D95571"/>
    </row>
    <row r="95572" spans="4:4">
      <c r="D95572"/>
    </row>
    <row r="95573" spans="4:4">
      <c r="D95573"/>
    </row>
    <row r="95574" spans="4:4">
      <c r="D95574"/>
    </row>
    <row r="95575" spans="4:4">
      <c r="D95575"/>
    </row>
    <row r="95576" spans="4:4">
      <c r="D95576"/>
    </row>
    <row r="95577" spans="4:4">
      <c r="D95577"/>
    </row>
    <row r="95578" spans="4:4">
      <c r="D95578"/>
    </row>
    <row r="95579" spans="4:4">
      <c r="D95579"/>
    </row>
    <row r="95580" spans="4:4">
      <c r="D95580"/>
    </row>
    <row r="95581" spans="4:4">
      <c r="D95581"/>
    </row>
    <row r="95582" spans="4:4">
      <c r="D95582"/>
    </row>
    <row r="95583" spans="4:4">
      <c r="D95583"/>
    </row>
    <row r="95584" spans="4:4">
      <c r="D95584"/>
    </row>
    <row r="95585" spans="4:4">
      <c r="D95585"/>
    </row>
    <row r="95586" spans="4:4">
      <c r="D95586"/>
    </row>
    <row r="95587" spans="4:4">
      <c r="D95587"/>
    </row>
    <row r="95588" spans="4:4">
      <c r="D95588"/>
    </row>
    <row r="95589" spans="4:4">
      <c r="D95589"/>
    </row>
    <row r="95590" spans="4:4">
      <c r="D95590"/>
    </row>
    <row r="95591" spans="4:4">
      <c r="D95591"/>
    </row>
    <row r="95592" spans="4:4">
      <c r="D95592"/>
    </row>
    <row r="95593" spans="4:4">
      <c r="D95593"/>
    </row>
    <row r="95594" spans="4:4">
      <c r="D95594"/>
    </row>
    <row r="95595" spans="4:4">
      <c r="D95595"/>
    </row>
    <row r="95596" spans="4:4">
      <c r="D95596"/>
    </row>
    <row r="95597" spans="4:4">
      <c r="D95597"/>
    </row>
    <row r="95598" spans="4:4">
      <c r="D95598"/>
    </row>
    <row r="95599" spans="4:4">
      <c r="D95599"/>
    </row>
    <row r="95600" spans="4:4">
      <c r="D95600"/>
    </row>
    <row r="95601" spans="4:4">
      <c r="D95601"/>
    </row>
    <row r="95602" spans="4:4">
      <c r="D95602"/>
    </row>
    <row r="95603" spans="4:4">
      <c r="D95603"/>
    </row>
    <row r="95604" spans="4:4">
      <c r="D95604"/>
    </row>
    <row r="95605" spans="4:4">
      <c r="D95605"/>
    </row>
    <row r="95606" spans="4:4">
      <c r="D95606"/>
    </row>
    <row r="95607" spans="4:4">
      <c r="D95607"/>
    </row>
    <row r="95608" spans="4:4">
      <c r="D95608"/>
    </row>
    <row r="95609" spans="4:4">
      <c r="D95609"/>
    </row>
    <row r="95610" spans="4:4">
      <c r="D95610"/>
    </row>
    <row r="95611" spans="4:4">
      <c r="D95611"/>
    </row>
    <row r="95612" spans="4:4">
      <c r="D95612"/>
    </row>
    <row r="95613" spans="4:4">
      <c r="D95613"/>
    </row>
    <row r="95614" spans="4:4">
      <c r="D95614"/>
    </row>
    <row r="95615" spans="4:4">
      <c r="D95615"/>
    </row>
    <row r="95616" spans="4:4">
      <c r="D95616"/>
    </row>
    <row r="95617" spans="4:4">
      <c r="D95617"/>
    </row>
    <row r="95618" spans="4:4">
      <c r="D95618"/>
    </row>
    <row r="95619" spans="4:4">
      <c r="D95619"/>
    </row>
    <row r="95620" spans="4:4">
      <c r="D95620"/>
    </row>
    <row r="95621" spans="4:4">
      <c r="D95621"/>
    </row>
    <row r="95622" spans="4:4">
      <c r="D95622"/>
    </row>
    <row r="95623" spans="4:4">
      <c r="D95623"/>
    </row>
    <row r="95624" spans="4:4">
      <c r="D95624"/>
    </row>
    <row r="95625" spans="4:4">
      <c r="D95625"/>
    </row>
    <row r="95626" spans="4:4">
      <c r="D95626"/>
    </row>
    <row r="95627" spans="4:4">
      <c r="D95627"/>
    </row>
    <row r="95628" spans="4:4">
      <c r="D95628"/>
    </row>
    <row r="95629" spans="4:4">
      <c r="D95629"/>
    </row>
    <row r="95630" spans="4:4">
      <c r="D95630"/>
    </row>
    <row r="95631" spans="4:4">
      <c r="D95631"/>
    </row>
    <row r="95632" spans="4:4">
      <c r="D95632"/>
    </row>
    <row r="95633" spans="4:4">
      <c r="D95633"/>
    </row>
    <row r="95634" spans="4:4">
      <c r="D95634"/>
    </row>
    <row r="95635" spans="4:4">
      <c r="D95635"/>
    </row>
    <row r="95636" spans="4:4">
      <c r="D95636"/>
    </row>
    <row r="95637" spans="4:4">
      <c r="D95637"/>
    </row>
    <row r="95638" spans="4:4">
      <c r="D95638"/>
    </row>
    <row r="95639" spans="4:4">
      <c r="D95639"/>
    </row>
    <row r="95640" spans="4:4">
      <c r="D95640"/>
    </row>
    <row r="95641" spans="4:4">
      <c r="D95641"/>
    </row>
    <row r="95642" spans="4:4">
      <c r="D95642"/>
    </row>
    <row r="95643" spans="4:4">
      <c r="D95643"/>
    </row>
    <row r="95644" spans="4:4">
      <c r="D95644"/>
    </row>
    <row r="95645" spans="4:4">
      <c r="D95645"/>
    </row>
    <row r="95646" spans="4:4">
      <c r="D95646"/>
    </row>
    <row r="95647" spans="4:4">
      <c r="D95647"/>
    </row>
    <row r="95648" spans="4:4">
      <c r="D95648"/>
    </row>
    <row r="95649" spans="4:4">
      <c r="D95649"/>
    </row>
    <row r="95650" spans="4:4">
      <c r="D95650"/>
    </row>
    <row r="95651" spans="4:4">
      <c r="D95651"/>
    </row>
    <row r="95652" spans="4:4">
      <c r="D95652"/>
    </row>
    <row r="95653" spans="4:4">
      <c r="D95653"/>
    </row>
    <row r="95654" spans="4:4">
      <c r="D95654"/>
    </row>
    <row r="95655" spans="4:4">
      <c r="D95655"/>
    </row>
    <row r="95656" spans="4:4">
      <c r="D95656"/>
    </row>
    <row r="95657" spans="4:4">
      <c r="D95657"/>
    </row>
    <row r="95658" spans="4:4">
      <c r="D95658"/>
    </row>
    <row r="95659" spans="4:4">
      <c r="D95659"/>
    </row>
    <row r="95660" spans="4:4">
      <c r="D95660"/>
    </row>
    <row r="95661" spans="4:4">
      <c r="D95661"/>
    </row>
    <row r="95662" spans="4:4">
      <c r="D95662"/>
    </row>
    <row r="95663" spans="4:4">
      <c r="D95663"/>
    </row>
    <row r="95664" spans="4:4">
      <c r="D95664"/>
    </row>
    <row r="95665" spans="4:4">
      <c r="D95665"/>
    </row>
    <row r="95666" spans="4:4">
      <c r="D95666"/>
    </row>
    <row r="95667" spans="4:4">
      <c r="D95667"/>
    </row>
    <row r="95668" spans="4:4">
      <c r="D95668"/>
    </row>
    <row r="95669" spans="4:4">
      <c r="D95669"/>
    </row>
    <row r="95670" spans="4:4">
      <c r="D95670"/>
    </row>
    <row r="95671" spans="4:4">
      <c r="D95671"/>
    </row>
    <row r="95672" spans="4:4">
      <c r="D95672"/>
    </row>
    <row r="95673" spans="4:4">
      <c r="D95673"/>
    </row>
    <row r="95674" spans="4:4">
      <c r="D95674"/>
    </row>
    <row r="95675" spans="4:4">
      <c r="D95675"/>
    </row>
    <row r="95676" spans="4:4">
      <c r="D95676"/>
    </row>
    <row r="95677" spans="4:4">
      <c r="D95677"/>
    </row>
    <row r="95678" spans="4:4">
      <c r="D95678"/>
    </row>
    <row r="95679" spans="4:4">
      <c r="D95679"/>
    </row>
    <row r="95680" spans="4:4">
      <c r="D95680"/>
    </row>
    <row r="95681" spans="4:4">
      <c r="D95681"/>
    </row>
    <row r="95682" spans="4:4">
      <c r="D95682"/>
    </row>
    <row r="95683" spans="4:4">
      <c r="D95683"/>
    </row>
    <row r="95684" spans="4:4">
      <c r="D95684"/>
    </row>
    <row r="95685" spans="4:4">
      <c r="D95685"/>
    </row>
    <row r="95686" spans="4:4">
      <c r="D95686"/>
    </row>
    <row r="95687" spans="4:4">
      <c r="D95687"/>
    </row>
    <row r="95688" spans="4:4">
      <c r="D95688"/>
    </row>
    <row r="95689" spans="4:4">
      <c r="D95689"/>
    </row>
    <row r="95690" spans="4:4">
      <c r="D95690"/>
    </row>
    <row r="95691" spans="4:4">
      <c r="D95691"/>
    </row>
    <row r="95692" spans="4:4">
      <c r="D95692"/>
    </row>
    <row r="95693" spans="4:4">
      <c r="D95693"/>
    </row>
    <row r="95694" spans="4:4">
      <c r="D95694"/>
    </row>
    <row r="95695" spans="4:4">
      <c r="D95695"/>
    </row>
    <row r="95696" spans="4:4">
      <c r="D95696"/>
    </row>
    <row r="95697" spans="4:4">
      <c r="D95697"/>
    </row>
    <row r="95698" spans="4:4">
      <c r="D95698"/>
    </row>
    <row r="95699" spans="4:4">
      <c r="D95699"/>
    </row>
    <row r="95700" spans="4:4">
      <c r="D95700"/>
    </row>
    <row r="95701" spans="4:4">
      <c r="D95701"/>
    </row>
    <row r="95702" spans="4:4">
      <c r="D95702"/>
    </row>
    <row r="95703" spans="4:4">
      <c r="D95703"/>
    </row>
    <row r="95704" spans="4:4">
      <c r="D95704"/>
    </row>
    <row r="95705" spans="4:4">
      <c r="D95705"/>
    </row>
    <row r="95706" spans="4:4">
      <c r="D95706"/>
    </row>
    <row r="95707" spans="4:4">
      <c r="D95707"/>
    </row>
    <row r="95708" spans="4:4">
      <c r="D95708"/>
    </row>
    <row r="95709" spans="4:4">
      <c r="D95709"/>
    </row>
    <row r="95710" spans="4:4">
      <c r="D95710"/>
    </row>
    <row r="95711" spans="4:4">
      <c r="D95711"/>
    </row>
    <row r="95712" spans="4:4">
      <c r="D95712"/>
    </row>
    <row r="95713" spans="4:4">
      <c r="D95713"/>
    </row>
    <row r="95714" spans="4:4">
      <c r="D95714"/>
    </row>
    <row r="95715" spans="4:4">
      <c r="D95715"/>
    </row>
    <row r="95716" spans="4:4">
      <c r="D95716"/>
    </row>
    <row r="95717" spans="4:4">
      <c r="D95717"/>
    </row>
    <row r="95718" spans="4:4">
      <c r="D95718"/>
    </row>
    <row r="95719" spans="4:4">
      <c r="D95719"/>
    </row>
    <row r="95720" spans="4:4">
      <c r="D95720"/>
    </row>
    <row r="95721" spans="4:4">
      <c r="D95721"/>
    </row>
    <row r="95722" spans="4:4">
      <c r="D95722"/>
    </row>
    <row r="95723" spans="4:4">
      <c r="D95723"/>
    </row>
    <row r="95724" spans="4:4">
      <c r="D95724"/>
    </row>
    <row r="95725" spans="4:4">
      <c r="D95725"/>
    </row>
    <row r="95726" spans="4:4">
      <c r="D95726"/>
    </row>
    <row r="95727" spans="4:4">
      <c r="D95727"/>
    </row>
    <row r="95728" spans="4:4">
      <c r="D95728"/>
    </row>
    <row r="95729" spans="4:4">
      <c r="D95729"/>
    </row>
    <row r="95730" spans="4:4">
      <c r="D95730"/>
    </row>
    <row r="95731" spans="4:4">
      <c r="D95731"/>
    </row>
    <row r="95732" spans="4:4">
      <c r="D95732"/>
    </row>
    <row r="95733" spans="4:4">
      <c r="D95733"/>
    </row>
    <row r="95734" spans="4:4">
      <c r="D95734"/>
    </row>
    <row r="95735" spans="4:4">
      <c r="D95735"/>
    </row>
    <row r="95736" spans="4:4">
      <c r="D95736"/>
    </row>
    <row r="95737" spans="4:4">
      <c r="D95737"/>
    </row>
    <row r="95738" spans="4:4">
      <c r="D95738"/>
    </row>
    <row r="95739" spans="4:4">
      <c r="D95739"/>
    </row>
    <row r="95740" spans="4:4">
      <c r="D95740"/>
    </row>
    <row r="95741" spans="4:4">
      <c r="D95741"/>
    </row>
    <row r="95742" spans="4:4">
      <c r="D95742"/>
    </row>
    <row r="95743" spans="4:4">
      <c r="D95743"/>
    </row>
    <row r="95744" spans="4:4">
      <c r="D95744"/>
    </row>
    <row r="95745" spans="4:4">
      <c r="D95745"/>
    </row>
    <row r="95746" spans="4:4">
      <c r="D95746"/>
    </row>
    <row r="95747" spans="4:4">
      <c r="D95747"/>
    </row>
    <row r="95748" spans="4:4">
      <c r="D95748"/>
    </row>
    <row r="95749" spans="4:4">
      <c r="D95749"/>
    </row>
    <row r="95750" spans="4:4">
      <c r="D95750"/>
    </row>
    <row r="95751" spans="4:4">
      <c r="D95751"/>
    </row>
    <row r="95752" spans="4:4">
      <c r="D95752"/>
    </row>
    <row r="95753" spans="4:4">
      <c r="D95753"/>
    </row>
    <row r="95754" spans="4:4">
      <c r="D95754"/>
    </row>
    <row r="95755" spans="4:4">
      <c r="D95755"/>
    </row>
    <row r="95756" spans="4:4">
      <c r="D95756"/>
    </row>
    <row r="95757" spans="4:4">
      <c r="D95757"/>
    </row>
    <row r="95758" spans="4:4">
      <c r="D95758"/>
    </row>
    <row r="95759" spans="4:4">
      <c r="D95759"/>
    </row>
    <row r="95760" spans="4:4">
      <c r="D95760"/>
    </row>
    <row r="95761" spans="4:4">
      <c r="D95761"/>
    </row>
    <row r="95762" spans="4:4">
      <c r="D95762"/>
    </row>
    <row r="95763" spans="4:4">
      <c r="D95763"/>
    </row>
    <row r="95764" spans="4:4">
      <c r="D95764"/>
    </row>
    <row r="95765" spans="4:4">
      <c r="D95765"/>
    </row>
    <row r="95766" spans="4:4">
      <c r="D95766"/>
    </row>
    <row r="95767" spans="4:4">
      <c r="D95767"/>
    </row>
    <row r="95768" spans="4:4">
      <c r="D95768"/>
    </row>
    <row r="95769" spans="4:4">
      <c r="D95769"/>
    </row>
    <row r="95770" spans="4:4">
      <c r="D95770"/>
    </row>
    <row r="95771" spans="4:4">
      <c r="D95771"/>
    </row>
    <row r="95772" spans="4:4">
      <c r="D95772"/>
    </row>
    <row r="95773" spans="4:4">
      <c r="D95773"/>
    </row>
    <row r="95774" spans="4:4">
      <c r="D95774"/>
    </row>
    <row r="95775" spans="4:4">
      <c r="D95775"/>
    </row>
    <row r="95776" spans="4:4">
      <c r="D95776"/>
    </row>
    <row r="95777" spans="4:4">
      <c r="D95777"/>
    </row>
    <row r="95778" spans="4:4">
      <c r="D95778"/>
    </row>
    <row r="95779" spans="4:4">
      <c r="D95779"/>
    </row>
    <row r="95780" spans="4:4">
      <c r="D95780"/>
    </row>
    <row r="95781" spans="4:4">
      <c r="D95781"/>
    </row>
    <row r="95782" spans="4:4">
      <c r="D95782"/>
    </row>
    <row r="95783" spans="4:4">
      <c r="D95783"/>
    </row>
    <row r="95784" spans="4:4">
      <c r="D95784"/>
    </row>
    <row r="95785" spans="4:4">
      <c r="D95785"/>
    </row>
    <row r="95786" spans="4:4">
      <c r="D95786"/>
    </row>
    <row r="95787" spans="4:4">
      <c r="D95787"/>
    </row>
    <row r="95788" spans="4:4">
      <c r="D95788"/>
    </row>
    <row r="95789" spans="4:4">
      <c r="D95789"/>
    </row>
    <row r="95790" spans="4:4">
      <c r="D95790"/>
    </row>
    <row r="95791" spans="4:4">
      <c r="D95791"/>
    </row>
    <row r="95792" spans="4:4">
      <c r="D95792"/>
    </row>
    <row r="95793" spans="4:4">
      <c r="D95793"/>
    </row>
    <row r="95794" spans="4:4">
      <c r="D95794"/>
    </row>
    <row r="95795" spans="4:4">
      <c r="D95795"/>
    </row>
    <row r="95796" spans="4:4">
      <c r="D95796"/>
    </row>
    <row r="95797" spans="4:4">
      <c r="D95797"/>
    </row>
    <row r="95798" spans="4:4">
      <c r="D95798"/>
    </row>
    <row r="95799" spans="4:4">
      <c r="D95799"/>
    </row>
    <row r="95800" spans="4:4">
      <c r="D95800"/>
    </row>
    <row r="95801" spans="4:4">
      <c r="D95801"/>
    </row>
    <row r="95802" spans="4:4">
      <c r="D95802"/>
    </row>
    <row r="95803" spans="4:4">
      <c r="D95803"/>
    </row>
    <row r="95804" spans="4:4">
      <c r="D95804"/>
    </row>
    <row r="95805" spans="4:4">
      <c r="D95805"/>
    </row>
    <row r="95806" spans="4:4">
      <c r="D95806"/>
    </row>
    <row r="95807" spans="4:4">
      <c r="D95807"/>
    </row>
    <row r="95808" spans="4:4">
      <c r="D95808"/>
    </row>
    <row r="95809" spans="4:4">
      <c r="D95809"/>
    </row>
    <row r="95810" spans="4:4">
      <c r="D95810"/>
    </row>
    <row r="95811" spans="4:4">
      <c r="D95811"/>
    </row>
    <row r="95812" spans="4:4">
      <c r="D95812"/>
    </row>
    <row r="95813" spans="4:4">
      <c r="D95813"/>
    </row>
    <row r="95814" spans="4:4">
      <c r="D95814"/>
    </row>
    <row r="95815" spans="4:4">
      <c r="D95815"/>
    </row>
    <row r="95816" spans="4:4">
      <c r="D95816"/>
    </row>
    <row r="95817" spans="4:4">
      <c r="D95817"/>
    </row>
    <row r="95818" spans="4:4">
      <c r="D95818"/>
    </row>
    <row r="95819" spans="4:4">
      <c r="D95819"/>
    </row>
    <row r="95820" spans="4:4">
      <c r="D95820"/>
    </row>
    <row r="95821" spans="4:4">
      <c r="D95821"/>
    </row>
    <row r="95822" spans="4:4">
      <c r="D95822"/>
    </row>
    <row r="95823" spans="4:4">
      <c r="D95823"/>
    </row>
    <row r="95824" spans="4:4">
      <c r="D95824"/>
    </row>
    <row r="95825" spans="4:4">
      <c r="D95825"/>
    </row>
    <row r="95826" spans="4:4">
      <c r="D95826"/>
    </row>
    <row r="95827" spans="4:4">
      <c r="D95827"/>
    </row>
    <row r="95828" spans="4:4">
      <c r="D95828"/>
    </row>
    <row r="95829" spans="4:4">
      <c r="D95829"/>
    </row>
    <row r="95830" spans="4:4">
      <c r="D95830"/>
    </row>
    <row r="95831" spans="4:4">
      <c r="D95831"/>
    </row>
    <row r="95832" spans="4:4">
      <c r="D95832"/>
    </row>
    <row r="95833" spans="4:4">
      <c r="D95833"/>
    </row>
    <row r="95834" spans="4:4">
      <c r="D95834"/>
    </row>
    <row r="95835" spans="4:4">
      <c r="D95835"/>
    </row>
    <row r="95836" spans="4:4">
      <c r="D95836"/>
    </row>
    <row r="95837" spans="4:4">
      <c r="D95837"/>
    </row>
    <row r="95838" spans="4:4">
      <c r="D95838"/>
    </row>
    <row r="95839" spans="4:4">
      <c r="D95839"/>
    </row>
    <row r="95840" spans="4:4">
      <c r="D95840"/>
    </row>
    <row r="95841" spans="4:4">
      <c r="D95841"/>
    </row>
    <row r="95842" spans="4:4">
      <c r="D95842"/>
    </row>
    <row r="95843" spans="4:4">
      <c r="D95843"/>
    </row>
    <row r="95844" spans="4:4">
      <c r="D95844"/>
    </row>
    <row r="95845" spans="4:4">
      <c r="D95845"/>
    </row>
    <row r="95846" spans="4:4">
      <c r="D95846"/>
    </row>
    <row r="95847" spans="4:4">
      <c r="D95847"/>
    </row>
    <row r="95848" spans="4:4">
      <c r="D95848"/>
    </row>
    <row r="95849" spans="4:4">
      <c r="D95849"/>
    </row>
    <row r="95850" spans="4:4">
      <c r="D95850"/>
    </row>
    <row r="95851" spans="4:4">
      <c r="D95851"/>
    </row>
    <row r="95852" spans="4:4">
      <c r="D95852"/>
    </row>
    <row r="95853" spans="4:4">
      <c r="D95853"/>
    </row>
    <row r="95854" spans="4:4">
      <c r="D95854"/>
    </row>
    <row r="95855" spans="4:4">
      <c r="D95855"/>
    </row>
    <row r="95856" spans="4:4">
      <c r="D95856"/>
    </row>
    <row r="95857" spans="4:4">
      <c r="D95857"/>
    </row>
    <row r="95858" spans="4:4">
      <c r="D95858"/>
    </row>
    <row r="95859" spans="4:4">
      <c r="D95859"/>
    </row>
    <row r="95860" spans="4:4">
      <c r="D95860"/>
    </row>
    <row r="95861" spans="4:4">
      <c r="D95861"/>
    </row>
    <row r="95862" spans="4:4">
      <c r="D95862"/>
    </row>
    <row r="95863" spans="4:4">
      <c r="D95863"/>
    </row>
    <row r="95864" spans="4:4">
      <c r="D95864"/>
    </row>
    <row r="95865" spans="4:4">
      <c r="D95865"/>
    </row>
    <row r="95866" spans="4:4">
      <c r="D95866"/>
    </row>
    <row r="95867" spans="4:4">
      <c r="D95867"/>
    </row>
    <row r="95868" spans="4:4">
      <c r="D95868"/>
    </row>
    <row r="95869" spans="4:4">
      <c r="D95869"/>
    </row>
    <row r="95870" spans="4:4">
      <c r="D95870"/>
    </row>
    <row r="95871" spans="4:4">
      <c r="D95871"/>
    </row>
    <row r="95872" spans="4:4">
      <c r="D95872"/>
    </row>
    <row r="95873" spans="4:4">
      <c r="D95873"/>
    </row>
    <row r="95874" spans="4:4">
      <c r="D95874"/>
    </row>
    <row r="95875" spans="4:4">
      <c r="D95875"/>
    </row>
    <row r="95876" spans="4:4">
      <c r="D95876"/>
    </row>
    <row r="95877" spans="4:4">
      <c r="D95877"/>
    </row>
    <row r="95878" spans="4:4">
      <c r="D95878"/>
    </row>
    <row r="95879" spans="4:4">
      <c r="D95879"/>
    </row>
    <row r="95880" spans="4:4">
      <c r="D95880"/>
    </row>
    <row r="95881" spans="4:4">
      <c r="D95881"/>
    </row>
    <row r="95882" spans="4:4">
      <c r="D95882"/>
    </row>
    <row r="95883" spans="4:4">
      <c r="D95883"/>
    </row>
    <row r="95884" spans="4:4">
      <c r="D95884"/>
    </row>
    <row r="95885" spans="4:4">
      <c r="D95885"/>
    </row>
    <row r="95886" spans="4:4">
      <c r="D95886"/>
    </row>
    <row r="95887" spans="4:4">
      <c r="D95887"/>
    </row>
    <row r="95888" spans="4:4">
      <c r="D95888"/>
    </row>
    <row r="95889" spans="4:4">
      <c r="D95889"/>
    </row>
    <row r="95890" spans="4:4">
      <c r="D95890"/>
    </row>
    <row r="95891" spans="4:4">
      <c r="D95891"/>
    </row>
    <row r="95892" spans="4:4">
      <c r="D95892"/>
    </row>
    <row r="95893" spans="4:4">
      <c r="D95893"/>
    </row>
    <row r="95894" spans="4:4">
      <c r="D95894"/>
    </row>
    <row r="95895" spans="4:4">
      <c r="D95895"/>
    </row>
    <row r="95896" spans="4:4">
      <c r="D95896"/>
    </row>
    <row r="95897" spans="4:4">
      <c r="D95897"/>
    </row>
    <row r="95898" spans="4:4">
      <c r="D95898"/>
    </row>
    <row r="95899" spans="4:4">
      <c r="D95899"/>
    </row>
    <row r="95900" spans="4:4">
      <c r="D95900"/>
    </row>
    <row r="95901" spans="4:4">
      <c r="D95901"/>
    </row>
    <row r="95902" spans="4:4">
      <c r="D95902"/>
    </row>
    <row r="95903" spans="4:4">
      <c r="D95903"/>
    </row>
    <row r="95904" spans="4:4">
      <c r="D95904"/>
    </row>
    <row r="95905" spans="4:4">
      <c r="D95905"/>
    </row>
    <row r="95906" spans="4:4">
      <c r="D95906"/>
    </row>
    <row r="95907" spans="4:4">
      <c r="D95907"/>
    </row>
    <row r="95908" spans="4:4">
      <c r="D95908"/>
    </row>
    <row r="95909" spans="4:4">
      <c r="D95909"/>
    </row>
    <row r="95910" spans="4:4">
      <c r="D95910"/>
    </row>
    <row r="95911" spans="4:4">
      <c r="D95911"/>
    </row>
    <row r="95912" spans="4:4">
      <c r="D95912"/>
    </row>
    <row r="95913" spans="4:4">
      <c r="D95913"/>
    </row>
    <row r="95914" spans="4:4">
      <c r="D95914"/>
    </row>
    <row r="95915" spans="4:4">
      <c r="D95915"/>
    </row>
    <row r="95916" spans="4:4">
      <c r="D95916"/>
    </row>
    <row r="95917" spans="4:4">
      <c r="D95917"/>
    </row>
    <row r="95918" spans="4:4">
      <c r="D95918"/>
    </row>
    <row r="95919" spans="4:4">
      <c r="D95919"/>
    </row>
    <row r="95920" spans="4:4">
      <c r="D95920"/>
    </row>
    <row r="95921" spans="4:4">
      <c r="D95921"/>
    </row>
    <row r="95922" spans="4:4">
      <c r="D95922"/>
    </row>
    <row r="95923" spans="4:4">
      <c r="D95923"/>
    </row>
    <row r="95924" spans="4:4">
      <c r="D95924"/>
    </row>
    <row r="95925" spans="4:4">
      <c r="D95925"/>
    </row>
    <row r="95926" spans="4:4">
      <c r="D95926"/>
    </row>
    <row r="95927" spans="4:4">
      <c r="D95927"/>
    </row>
    <row r="95928" spans="4:4">
      <c r="D95928"/>
    </row>
    <row r="95929" spans="4:4">
      <c r="D95929"/>
    </row>
    <row r="95930" spans="4:4">
      <c r="D95930"/>
    </row>
    <row r="95931" spans="4:4">
      <c r="D95931"/>
    </row>
    <row r="95932" spans="4:4">
      <c r="D95932"/>
    </row>
    <row r="95933" spans="4:4">
      <c r="D95933"/>
    </row>
    <row r="95934" spans="4:4">
      <c r="D95934"/>
    </row>
    <row r="95935" spans="4:4">
      <c r="D95935"/>
    </row>
    <row r="95936" spans="4:4">
      <c r="D95936"/>
    </row>
    <row r="95937" spans="4:4">
      <c r="D95937"/>
    </row>
    <row r="95938" spans="4:4">
      <c r="D95938"/>
    </row>
    <row r="95939" spans="4:4">
      <c r="D95939"/>
    </row>
    <row r="95940" spans="4:4">
      <c r="D95940"/>
    </row>
    <row r="95941" spans="4:4">
      <c r="D95941"/>
    </row>
    <row r="95942" spans="4:4">
      <c r="D95942"/>
    </row>
    <row r="95943" spans="4:4">
      <c r="D95943"/>
    </row>
    <row r="95944" spans="4:4">
      <c r="D95944"/>
    </row>
    <row r="95945" spans="4:4">
      <c r="D95945"/>
    </row>
    <row r="95946" spans="4:4">
      <c r="D95946"/>
    </row>
    <row r="95947" spans="4:4">
      <c r="D95947"/>
    </row>
    <row r="95948" spans="4:4">
      <c r="D95948"/>
    </row>
    <row r="95949" spans="4:4">
      <c r="D95949"/>
    </row>
    <row r="95950" spans="4:4">
      <c r="D95950"/>
    </row>
    <row r="95951" spans="4:4">
      <c r="D95951"/>
    </row>
    <row r="95952" spans="4:4">
      <c r="D95952"/>
    </row>
    <row r="95953" spans="4:4">
      <c r="D95953"/>
    </row>
    <row r="95954" spans="4:4">
      <c r="D95954"/>
    </row>
    <row r="95955" spans="4:4">
      <c r="D95955"/>
    </row>
    <row r="95956" spans="4:4">
      <c r="D95956"/>
    </row>
    <row r="95957" spans="4:4">
      <c r="D95957"/>
    </row>
    <row r="95958" spans="4:4">
      <c r="D95958"/>
    </row>
    <row r="95959" spans="4:4">
      <c r="D95959"/>
    </row>
    <row r="95960" spans="4:4">
      <c r="D95960"/>
    </row>
    <row r="95961" spans="4:4">
      <c r="D95961"/>
    </row>
    <row r="95962" spans="4:4">
      <c r="D95962"/>
    </row>
    <row r="95963" spans="4:4">
      <c r="D95963"/>
    </row>
    <row r="95964" spans="4:4">
      <c r="D95964"/>
    </row>
    <row r="95965" spans="4:4">
      <c r="D95965"/>
    </row>
    <row r="95966" spans="4:4">
      <c r="D95966"/>
    </row>
    <row r="95967" spans="4:4">
      <c r="D95967"/>
    </row>
    <row r="95968" spans="4:4">
      <c r="D95968"/>
    </row>
    <row r="95969" spans="4:4">
      <c r="D95969"/>
    </row>
    <row r="95970" spans="4:4">
      <c r="D95970"/>
    </row>
    <row r="95971" spans="4:4">
      <c r="D95971"/>
    </row>
    <row r="95972" spans="4:4">
      <c r="D95972"/>
    </row>
    <row r="95973" spans="4:4">
      <c r="D95973"/>
    </row>
    <row r="95974" spans="4:4">
      <c r="D95974"/>
    </row>
    <row r="95975" spans="4:4">
      <c r="D95975"/>
    </row>
    <row r="95976" spans="4:4">
      <c r="D95976"/>
    </row>
    <row r="95977" spans="4:4">
      <c r="D95977"/>
    </row>
    <row r="95978" spans="4:4">
      <c r="D95978"/>
    </row>
    <row r="95979" spans="4:4">
      <c r="D95979"/>
    </row>
    <row r="95980" spans="4:4">
      <c r="D95980"/>
    </row>
    <row r="95981" spans="4:4">
      <c r="D95981"/>
    </row>
    <row r="95982" spans="4:4">
      <c r="D95982"/>
    </row>
    <row r="95983" spans="4:4">
      <c r="D95983"/>
    </row>
    <row r="95984" spans="4:4">
      <c r="D95984"/>
    </row>
    <row r="95985" spans="4:4">
      <c r="D95985"/>
    </row>
    <row r="95986" spans="4:4">
      <c r="D95986"/>
    </row>
    <row r="95987" spans="4:4">
      <c r="D95987"/>
    </row>
    <row r="95988" spans="4:4">
      <c r="D95988"/>
    </row>
    <row r="95989" spans="4:4">
      <c r="D95989"/>
    </row>
    <row r="95990" spans="4:4">
      <c r="D95990"/>
    </row>
    <row r="95991" spans="4:4">
      <c r="D95991"/>
    </row>
    <row r="95992" spans="4:4">
      <c r="D95992"/>
    </row>
    <row r="95993" spans="4:4">
      <c r="D95993"/>
    </row>
    <row r="95994" spans="4:4">
      <c r="D95994"/>
    </row>
    <row r="95995" spans="4:4">
      <c r="D95995"/>
    </row>
    <row r="95996" spans="4:4">
      <c r="D95996"/>
    </row>
    <row r="95997" spans="4:4">
      <c r="D95997"/>
    </row>
    <row r="95998" spans="4:4">
      <c r="D95998"/>
    </row>
    <row r="95999" spans="4:4">
      <c r="D95999"/>
    </row>
    <row r="96000" spans="4:4">
      <c r="D96000"/>
    </row>
    <row r="96001" spans="4:4">
      <c r="D96001"/>
    </row>
    <row r="96002" spans="4:4">
      <c r="D96002"/>
    </row>
    <row r="96003" spans="4:4">
      <c r="D96003"/>
    </row>
    <row r="96004" spans="4:4">
      <c r="D96004"/>
    </row>
    <row r="96005" spans="4:4">
      <c r="D96005"/>
    </row>
    <row r="96006" spans="4:4">
      <c r="D96006"/>
    </row>
    <row r="96007" spans="4:4">
      <c r="D96007"/>
    </row>
    <row r="96008" spans="4:4">
      <c r="D96008"/>
    </row>
    <row r="96009" spans="4:4">
      <c r="D96009"/>
    </row>
    <row r="96010" spans="4:4">
      <c r="D96010"/>
    </row>
    <row r="96011" spans="4:4">
      <c r="D96011"/>
    </row>
    <row r="96012" spans="4:4">
      <c r="D96012"/>
    </row>
    <row r="96013" spans="4:4">
      <c r="D96013"/>
    </row>
    <row r="96014" spans="4:4">
      <c r="D96014"/>
    </row>
    <row r="96015" spans="4:4">
      <c r="D96015"/>
    </row>
    <row r="96016" spans="4:4">
      <c r="D96016"/>
    </row>
    <row r="96017" spans="4:4">
      <c r="D96017"/>
    </row>
    <row r="96018" spans="4:4">
      <c r="D96018"/>
    </row>
    <row r="96019" spans="4:4">
      <c r="D96019"/>
    </row>
    <row r="96020" spans="4:4">
      <c r="D96020"/>
    </row>
    <row r="96021" spans="4:4">
      <c r="D96021"/>
    </row>
    <row r="96022" spans="4:4">
      <c r="D96022"/>
    </row>
    <row r="96023" spans="4:4">
      <c r="D96023"/>
    </row>
    <row r="96024" spans="4:4">
      <c r="D96024"/>
    </row>
    <row r="96025" spans="4:4">
      <c r="D96025"/>
    </row>
    <row r="96026" spans="4:4">
      <c r="D96026"/>
    </row>
    <row r="96027" spans="4:4">
      <c r="D96027"/>
    </row>
    <row r="96028" spans="4:4">
      <c r="D96028"/>
    </row>
    <row r="96029" spans="4:4">
      <c r="D96029"/>
    </row>
    <row r="96030" spans="4:4">
      <c r="D96030"/>
    </row>
    <row r="96031" spans="4:4">
      <c r="D96031"/>
    </row>
    <row r="96032" spans="4:4">
      <c r="D96032"/>
    </row>
    <row r="96033" spans="4:4">
      <c r="D96033"/>
    </row>
    <row r="96034" spans="4:4">
      <c r="D96034"/>
    </row>
    <row r="96035" spans="4:4">
      <c r="D96035"/>
    </row>
    <row r="96036" spans="4:4">
      <c r="D96036"/>
    </row>
    <row r="96037" spans="4:4">
      <c r="D96037"/>
    </row>
    <row r="96038" spans="4:4">
      <c r="D96038"/>
    </row>
    <row r="96039" spans="4:4">
      <c r="D96039"/>
    </row>
    <row r="96040" spans="4:4">
      <c r="D96040"/>
    </row>
    <row r="96041" spans="4:4">
      <c r="D96041"/>
    </row>
    <row r="96042" spans="4:4">
      <c r="D96042"/>
    </row>
    <row r="96043" spans="4:4">
      <c r="D96043"/>
    </row>
    <row r="96044" spans="4:4">
      <c r="D96044"/>
    </row>
    <row r="96045" spans="4:4">
      <c r="D96045"/>
    </row>
    <row r="96046" spans="4:4">
      <c r="D96046"/>
    </row>
    <row r="96047" spans="4:4">
      <c r="D96047"/>
    </row>
    <row r="96048" spans="4:4">
      <c r="D96048"/>
    </row>
    <row r="96049" spans="4:4">
      <c r="D96049"/>
    </row>
    <row r="96050" spans="4:4">
      <c r="D96050"/>
    </row>
    <row r="96051" spans="4:4">
      <c r="D96051"/>
    </row>
    <row r="96052" spans="4:4">
      <c r="D96052"/>
    </row>
    <row r="96053" spans="4:4">
      <c r="D96053"/>
    </row>
    <row r="96054" spans="4:4">
      <c r="D96054"/>
    </row>
    <row r="96055" spans="4:4">
      <c r="D96055"/>
    </row>
    <row r="96056" spans="4:4">
      <c r="D96056"/>
    </row>
    <row r="96057" spans="4:4">
      <c r="D96057"/>
    </row>
    <row r="96058" spans="4:4">
      <c r="D96058"/>
    </row>
    <row r="96059" spans="4:4">
      <c r="D96059"/>
    </row>
    <row r="96060" spans="4:4">
      <c r="D96060"/>
    </row>
    <row r="96061" spans="4:4">
      <c r="D96061"/>
    </row>
    <row r="96062" spans="4:4">
      <c r="D96062"/>
    </row>
    <row r="96063" spans="4:4">
      <c r="D96063"/>
    </row>
    <row r="96064" spans="4:4">
      <c r="D96064"/>
    </row>
    <row r="96065" spans="4:4">
      <c r="D96065"/>
    </row>
    <row r="96066" spans="4:4">
      <c r="D96066"/>
    </row>
    <row r="96067" spans="4:4">
      <c r="D96067"/>
    </row>
    <row r="96068" spans="4:4">
      <c r="D96068"/>
    </row>
    <row r="96069" spans="4:4">
      <c r="D96069"/>
    </row>
    <row r="96070" spans="4:4">
      <c r="D96070"/>
    </row>
    <row r="96071" spans="4:4">
      <c r="D96071"/>
    </row>
    <row r="96072" spans="4:4">
      <c r="D96072"/>
    </row>
    <row r="96073" spans="4:4">
      <c r="D96073"/>
    </row>
    <row r="96074" spans="4:4">
      <c r="D96074"/>
    </row>
    <row r="96075" spans="4:4">
      <c r="D96075"/>
    </row>
    <row r="96076" spans="4:4">
      <c r="D96076"/>
    </row>
    <row r="96077" spans="4:4">
      <c r="D96077"/>
    </row>
    <row r="96078" spans="4:4">
      <c r="D96078"/>
    </row>
    <row r="96079" spans="4:4">
      <c r="D96079"/>
    </row>
    <row r="96080" spans="4:4">
      <c r="D96080"/>
    </row>
    <row r="96081" spans="4:4">
      <c r="D96081"/>
    </row>
    <row r="96082" spans="4:4">
      <c r="D96082"/>
    </row>
    <row r="96083" spans="4:4">
      <c r="D96083"/>
    </row>
    <row r="96084" spans="4:4">
      <c r="D96084"/>
    </row>
    <row r="96085" spans="4:4">
      <c r="D96085"/>
    </row>
    <row r="96086" spans="4:4">
      <c r="D96086"/>
    </row>
    <row r="96087" spans="4:4">
      <c r="D96087"/>
    </row>
    <row r="96088" spans="4:4">
      <c r="D96088"/>
    </row>
    <row r="96089" spans="4:4">
      <c r="D96089"/>
    </row>
    <row r="96090" spans="4:4">
      <c r="D96090"/>
    </row>
    <row r="96091" spans="4:4">
      <c r="D96091"/>
    </row>
    <row r="96092" spans="4:4">
      <c r="D96092"/>
    </row>
    <row r="96093" spans="4:4">
      <c r="D96093"/>
    </row>
    <row r="96094" spans="4:4">
      <c r="D96094"/>
    </row>
    <row r="96095" spans="4:4">
      <c r="D96095"/>
    </row>
    <row r="96096" spans="4:4">
      <c r="D96096"/>
    </row>
    <row r="96097" spans="4:4">
      <c r="D96097"/>
    </row>
    <row r="96098" spans="4:4">
      <c r="D96098"/>
    </row>
    <row r="96099" spans="4:4">
      <c r="D96099"/>
    </row>
    <row r="96100" spans="4:4">
      <c r="D96100"/>
    </row>
    <row r="96101" spans="4:4">
      <c r="D96101"/>
    </row>
    <row r="96102" spans="4:4">
      <c r="D96102"/>
    </row>
    <row r="96103" spans="4:4">
      <c r="D96103"/>
    </row>
    <row r="96104" spans="4:4">
      <c r="D96104"/>
    </row>
    <row r="96105" spans="4:4">
      <c r="D96105"/>
    </row>
    <row r="96106" spans="4:4">
      <c r="D96106"/>
    </row>
    <row r="96107" spans="4:4">
      <c r="D96107"/>
    </row>
    <row r="96108" spans="4:4">
      <c r="D96108"/>
    </row>
    <row r="96109" spans="4:4">
      <c r="D96109"/>
    </row>
    <row r="96110" spans="4:4">
      <c r="D96110"/>
    </row>
    <row r="96111" spans="4:4">
      <c r="D96111"/>
    </row>
    <row r="96112" spans="4:4">
      <c r="D96112"/>
    </row>
    <row r="96113" spans="4:4">
      <c r="D96113"/>
    </row>
    <row r="96114" spans="4:4">
      <c r="D96114"/>
    </row>
    <row r="96115" spans="4:4">
      <c r="D96115"/>
    </row>
    <row r="96116" spans="4:4">
      <c r="D96116"/>
    </row>
    <row r="96117" spans="4:4">
      <c r="D96117"/>
    </row>
    <row r="96118" spans="4:4">
      <c r="D96118"/>
    </row>
    <row r="96119" spans="4:4">
      <c r="D96119"/>
    </row>
    <row r="96120" spans="4:4">
      <c r="D96120"/>
    </row>
    <row r="96121" spans="4:4">
      <c r="D96121"/>
    </row>
    <row r="96122" spans="4:4">
      <c r="D96122"/>
    </row>
    <row r="96123" spans="4:4">
      <c r="D96123"/>
    </row>
    <row r="96124" spans="4:4">
      <c r="D96124"/>
    </row>
    <row r="96125" spans="4:4">
      <c r="D96125"/>
    </row>
    <row r="96126" spans="4:4">
      <c r="D96126"/>
    </row>
    <row r="96127" spans="4:4">
      <c r="D96127"/>
    </row>
    <row r="96128" spans="4:4">
      <c r="D96128"/>
    </row>
    <row r="96129" spans="4:4">
      <c r="D96129"/>
    </row>
    <row r="96130" spans="4:4">
      <c r="D96130"/>
    </row>
    <row r="96131" spans="4:4">
      <c r="D96131"/>
    </row>
    <row r="96132" spans="4:4">
      <c r="D96132"/>
    </row>
    <row r="96133" spans="4:4">
      <c r="D96133"/>
    </row>
    <row r="96134" spans="4:4">
      <c r="D96134"/>
    </row>
    <row r="96135" spans="4:4">
      <c r="D96135"/>
    </row>
    <row r="96136" spans="4:4">
      <c r="D96136"/>
    </row>
    <row r="96137" spans="4:4">
      <c r="D96137"/>
    </row>
    <row r="96138" spans="4:4">
      <c r="D96138"/>
    </row>
    <row r="96139" spans="4:4">
      <c r="D96139"/>
    </row>
    <row r="96140" spans="4:4">
      <c r="D96140"/>
    </row>
    <row r="96141" spans="4:4">
      <c r="D96141"/>
    </row>
    <row r="96142" spans="4:4">
      <c r="D96142"/>
    </row>
    <row r="96143" spans="4:4">
      <c r="D96143"/>
    </row>
    <row r="96144" spans="4:4">
      <c r="D96144"/>
    </row>
    <row r="96145" spans="4:4">
      <c r="D96145"/>
    </row>
    <row r="96146" spans="4:4">
      <c r="D96146"/>
    </row>
    <row r="96147" spans="4:4">
      <c r="D96147"/>
    </row>
    <row r="96148" spans="4:4">
      <c r="D96148"/>
    </row>
    <row r="96149" spans="4:4">
      <c r="D96149"/>
    </row>
    <row r="96150" spans="4:4">
      <c r="D96150"/>
    </row>
    <row r="96151" spans="4:4">
      <c r="D96151"/>
    </row>
    <row r="96152" spans="4:4">
      <c r="D96152"/>
    </row>
    <row r="96153" spans="4:4">
      <c r="D96153"/>
    </row>
    <row r="96154" spans="4:4">
      <c r="D96154"/>
    </row>
    <row r="96155" spans="4:4">
      <c r="D96155"/>
    </row>
    <row r="96156" spans="4:4">
      <c r="D96156"/>
    </row>
    <row r="96157" spans="4:4">
      <c r="D96157"/>
    </row>
    <row r="96158" spans="4:4">
      <c r="D96158"/>
    </row>
    <row r="96159" spans="4:4">
      <c r="D96159"/>
    </row>
    <row r="96160" spans="4:4">
      <c r="D96160"/>
    </row>
    <row r="96161" spans="4:4">
      <c r="D96161"/>
    </row>
    <row r="96162" spans="4:4">
      <c r="D96162"/>
    </row>
    <row r="96163" spans="4:4">
      <c r="D96163"/>
    </row>
    <row r="96164" spans="4:4">
      <c r="D96164"/>
    </row>
    <row r="96165" spans="4:4">
      <c r="D96165"/>
    </row>
    <row r="96166" spans="4:4">
      <c r="D96166"/>
    </row>
    <row r="96167" spans="4:4">
      <c r="D96167"/>
    </row>
    <row r="96168" spans="4:4">
      <c r="D96168"/>
    </row>
    <row r="96169" spans="4:4">
      <c r="D96169"/>
    </row>
    <row r="96170" spans="4:4">
      <c r="D96170"/>
    </row>
    <row r="96171" spans="4:4">
      <c r="D96171"/>
    </row>
    <row r="96172" spans="4:4">
      <c r="D96172"/>
    </row>
    <row r="96173" spans="4:4">
      <c r="D96173"/>
    </row>
    <row r="96174" spans="4:4">
      <c r="D96174"/>
    </row>
    <row r="96175" spans="4:4">
      <c r="D96175"/>
    </row>
    <row r="96176" spans="4:4">
      <c r="D96176"/>
    </row>
    <row r="96177" spans="4:4">
      <c r="D96177"/>
    </row>
    <row r="96178" spans="4:4">
      <c r="D96178"/>
    </row>
    <row r="96179" spans="4:4">
      <c r="D96179"/>
    </row>
    <row r="96180" spans="4:4">
      <c r="D96180"/>
    </row>
    <row r="96181" spans="4:4">
      <c r="D96181"/>
    </row>
    <row r="96182" spans="4:4">
      <c r="D96182"/>
    </row>
    <row r="96183" spans="4:4">
      <c r="D96183"/>
    </row>
    <row r="96184" spans="4:4">
      <c r="D96184"/>
    </row>
    <row r="96185" spans="4:4">
      <c r="D96185"/>
    </row>
    <row r="96186" spans="4:4">
      <c r="D96186"/>
    </row>
    <row r="96187" spans="4:4">
      <c r="D96187"/>
    </row>
    <row r="96188" spans="4:4">
      <c r="D96188"/>
    </row>
    <row r="96189" spans="4:4">
      <c r="D96189"/>
    </row>
    <row r="96190" spans="4:4">
      <c r="D96190"/>
    </row>
    <row r="96191" spans="4:4">
      <c r="D96191"/>
    </row>
    <row r="96192" spans="4:4">
      <c r="D96192"/>
    </row>
    <row r="96193" spans="4:4">
      <c r="D96193"/>
    </row>
    <row r="96194" spans="4:4">
      <c r="D96194"/>
    </row>
    <row r="96195" spans="4:4">
      <c r="D96195"/>
    </row>
    <row r="96196" spans="4:4">
      <c r="D96196"/>
    </row>
    <row r="96197" spans="4:4">
      <c r="D96197"/>
    </row>
    <row r="96198" spans="4:4">
      <c r="D96198"/>
    </row>
    <row r="96199" spans="4:4">
      <c r="D96199"/>
    </row>
    <row r="96200" spans="4:4">
      <c r="D96200"/>
    </row>
    <row r="96201" spans="4:4">
      <c r="D96201"/>
    </row>
    <row r="96202" spans="4:4">
      <c r="D96202"/>
    </row>
    <row r="96203" spans="4:4">
      <c r="D96203"/>
    </row>
    <row r="96204" spans="4:4">
      <c r="D96204"/>
    </row>
    <row r="96205" spans="4:4">
      <c r="D96205"/>
    </row>
    <row r="96206" spans="4:4">
      <c r="D96206"/>
    </row>
    <row r="96207" spans="4:4">
      <c r="D96207"/>
    </row>
    <row r="96208" spans="4:4">
      <c r="D96208"/>
    </row>
    <row r="96209" spans="4:4">
      <c r="D96209"/>
    </row>
    <row r="96210" spans="4:4">
      <c r="D96210"/>
    </row>
    <row r="96211" spans="4:4">
      <c r="D96211"/>
    </row>
    <row r="96212" spans="4:4">
      <c r="D96212"/>
    </row>
    <row r="96213" spans="4:4">
      <c r="D96213"/>
    </row>
    <row r="96214" spans="4:4">
      <c r="D96214"/>
    </row>
    <row r="96215" spans="4:4">
      <c r="D96215"/>
    </row>
    <row r="96216" spans="4:4">
      <c r="D96216"/>
    </row>
    <row r="96217" spans="4:4">
      <c r="D96217"/>
    </row>
    <row r="96218" spans="4:4">
      <c r="D96218"/>
    </row>
    <row r="96219" spans="4:4">
      <c r="D96219"/>
    </row>
    <row r="96220" spans="4:4">
      <c r="D96220"/>
    </row>
    <row r="96221" spans="4:4">
      <c r="D96221"/>
    </row>
    <row r="96222" spans="4:4">
      <c r="D96222"/>
    </row>
    <row r="96223" spans="4:4">
      <c r="D96223"/>
    </row>
    <row r="96224" spans="4:4">
      <c r="D96224"/>
    </row>
    <row r="96225" spans="4:4">
      <c r="D96225"/>
    </row>
    <row r="96226" spans="4:4">
      <c r="D96226"/>
    </row>
    <row r="96227" spans="4:4">
      <c r="D96227"/>
    </row>
    <row r="96228" spans="4:4">
      <c r="D96228"/>
    </row>
    <row r="96229" spans="4:4">
      <c r="D96229"/>
    </row>
    <row r="96230" spans="4:4">
      <c r="D96230"/>
    </row>
    <row r="96231" spans="4:4">
      <c r="D96231"/>
    </row>
    <row r="96232" spans="4:4">
      <c r="D96232"/>
    </row>
    <row r="96233" spans="4:4">
      <c r="D96233"/>
    </row>
    <row r="96234" spans="4:4">
      <c r="D96234"/>
    </row>
    <row r="96235" spans="4:4">
      <c r="D96235"/>
    </row>
    <row r="96236" spans="4:4">
      <c r="D96236"/>
    </row>
    <row r="96237" spans="4:4">
      <c r="D96237"/>
    </row>
    <row r="96238" spans="4:4">
      <c r="D96238"/>
    </row>
    <row r="96239" spans="4:4">
      <c r="D96239"/>
    </row>
    <row r="96240" spans="4:4">
      <c r="D96240"/>
    </row>
    <row r="96241" spans="4:4">
      <c r="D96241"/>
    </row>
    <row r="96242" spans="4:4">
      <c r="D96242"/>
    </row>
    <row r="96243" spans="4:4">
      <c r="D96243"/>
    </row>
    <row r="96244" spans="4:4">
      <c r="D96244"/>
    </row>
    <row r="96245" spans="4:4">
      <c r="D96245"/>
    </row>
    <row r="96246" spans="4:4">
      <c r="D96246"/>
    </row>
    <row r="96247" spans="4:4">
      <c r="D96247"/>
    </row>
    <row r="96248" spans="4:4">
      <c r="D96248"/>
    </row>
    <row r="96249" spans="4:4">
      <c r="D96249"/>
    </row>
    <row r="96250" spans="4:4">
      <c r="D96250"/>
    </row>
    <row r="96251" spans="4:4">
      <c r="D96251"/>
    </row>
    <row r="96252" spans="4:4">
      <c r="D96252"/>
    </row>
    <row r="96253" spans="4:4">
      <c r="D96253"/>
    </row>
    <row r="96254" spans="4:4">
      <c r="D96254"/>
    </row>
    <row r="96255" spans="4:4">
      <c r="D96255"/>
    </row>
    <row r="96256" spans="4:4">
      <c r="D96256"/>
    </row>
    <row r="96257" spans="4:4">
      <c r="D96257"/>
    </row>
    <row r="96258" spans="4:4">
      <c r="D96258"/>
    </row>
    <row r="96259" spans="4:4">
      <c r="D96259"/>
    </row>
    <row r="96260" spans="4:4">
      <c r="D96260"/>
    </row>
    <row r="96261" spans="4:4">
      <c r="D96261"/>
    </row>
    <row r="96262" spans="4:4">
      <c r="D96262"/>
    </row>
    <row r="96263" spans="4:4">
      <c r="D96263"/>
    </row>
    <row r="96264" spans="4:4">
      <c r="D96264"/>
    </row>
    <row r="96265" spans="4:4">
      <c r="D96265"/>
    </row>
    <row r="96266" spans="4:4">
      <c r="D96266"/>
    </row>
    <row r="96267" spans="4:4">
      <c r="D96267"/>
    </row>
    <row r="96268" spans="4:4">
      <c r="D96268"/>
    </row>
    <row r="96269" spans="4:4">
      <c r="D96269"/>
    </row>
    <row r="96270" spans="4:4">
      <c r="D96270"/>
    </row>
    <row r="96271" spans="4:4">
      <c r="D96271"/>
    </row>
    <row r="96272" spans="4:4">
      <c r="D96272"/>
    </row>
    <row r="96273" spans="4:4">
      <c r="D96273"/>
    </row>
    <row r="96274" spans="4:4">
      <c r="D96274"/>
    </row>
    <row r="96275" spans="4:4">
      <c r="D96275"/>
    </row>
    <row r="96276" spans="4:4">
      <c r="D96276"/>
    </row>
    <row r="96277" spans="4:4">
      <c r="D96277"/>
    </row>
    <row r="96278" spans="4:4">
      <c r="D96278"/>
    </row>
    <row r="96279" spans="4:4">
      <c r="D96279"/>
    </row>
    <row r="96280" spans="4:4">
      <c r="D96280"/>
    </row>
    <row r="96281" spans="4:4">
      <c r="D96281"/>
    </row>
    <row r="96282" spans="4:4">
      <c r="D96282"/>
    </row>
    <row r="96283" spans="4:4">
      <c r="D96283"/>
    </row>
    <row r="96284" spans="4:4">
      <c r="D96284"/>
    </row>
    <row r="96285" spans="4:4">
      <c r="D96285"/>
    </row>
    <row r="96286" spans="4:4">
      <c r="D96286"/>
    </row>
    <row r="96287" spans="4:4">
      <c r="D96287"/>
    </row>
    <row r="96288" spans="4:4">
      <c r="D96288"/>
    </row>
    <row r="96289" spans="4:4">
      <c r="D96289"/>
    </row>
    <row r="96290" spans="4:4">
      <c r="D96290"/>
    </row>
    <row r="96291" spans="4:4">
      <c r="D96291"/>
    </row>
    <row r="96292" spans="4:4">
      <c r="D96292"/>
    </row>
    <row r="96293" spans="4:4">
      <c r="D96293"/>
    </row>
    <row r="96294" spans="4:4">
      <c r="D96294"/>
    </row>
    <row r="96295" spans="4:4">
      <c r="D96295"/>
    </row>
    <row r="96296" spans="4:4">
      <c r="D96296"/>
    </row>
    <row r="96297" spans="4:4">
      <c r="D96297"/>
    </row>
    <row r="96298" spans="4:4">
      <c r="D96298"/>
    </row>
    <row r="96299" spans="4:4">
      <c r="D96299"/>
    </row>
    <row r="96300" spans="4:4">
      <c r="D96300"/>
    </row>
    <row r="96301" spans="4:4">
      <c r="D96301"/>
    </row>
    <row r="96302" spans="4:4">
      <c r="D96302"/>
    </row>
    <row r="96303" spans="4:4">
      <c r="D96303"/>
    </row>
    <row r="96304" spans="4:4">
      <c r="D96304"/>
    </row>
    <row r="96305" spans="4:4">
      <c r="D96305"/>
    </row>
    <row r="96306" spans="4:4">
      <c r="D96306"/>
    </row>
    <row r="96307" spans="4:4">
      <c r="D96307"/>
    </row>
    <row r="96308" spans="4:4">
      <c r="D96308"/>
    </row>
    <row r="96309" spans="4:4">
      <c r="D96309"/>
    </row>
    <row r="96310" spans="4:4">
      <c r="D96310"/>
    </row>
    <row r="96311" spans="4:4">
      <c r="D96311"/>
    </row>
    <row r="96312" spans="4:4">
      <c r="D96312"/>
    </row>
    <row r="96313" spans="4:4">
      <c r="D96313"/>
    </row>
    <row r="96314" spans="4:4">
      <c r="D96314"/>
    </row>
    <row r="96315" spans="4:4">
      <c r="D96315"/>
    </row>
    <row r="96316" spans="4:4">
      <c r="D96316"/>
    </row>
    <row r="96317" spans="4:4">
      <c r="D96317"/>
    </row>
    <row r="96318" spans="4:4">
      <c r="D96318"/>
    </row>
    <row r="96319" spans="4:4">
      <c r="D96319"/>
    </row>
    <row r="96320" spans="4:4">
      <c r="D96320"/>
    </row>
    <row r="96321" spans="4:4">
      <c r="D96321"/>
    </row>
    <row r="96322" spans="4:4">
      <c r="D96322"/>
    </row>
    <row r="96323" spans="4:4">
      <c r="D96323"/>
    </row>
    <row r="96324" spans="4:4">
      <c r="D96324"/>
    </row>
    <row r="96325" spans="4:4">
      <c r="D96325"/>
    </row>
    <row r="96326" spans="4:4">
      <c r="D96326"/>
    </row>
    <row r="96327" spans="4:4">
      <c r="D96327"/>
    </row>
    <row r="96328" spans="4:4">
      <c r="D96328"/>
    </row>
    <row r="96329" spans="4:4">
      <c r="D96329"/>
    </row>
    <row r="96330" spans="4:4">
      <c r="D96330"/>
    </row>
    <row r="96331" spans="4:4">
      <c r="D96331"/>
    </row>
    <row r="96332" spans="4:4">
      <c r="D96332"/>
    </row>
    <row r="96333" spans="4:4">
      <c r="D96333"/>
    </row>
    <row r="96334" spans="4:4">
      <c r="D96334"/>
    </row>
    <row r="96335" spans="4:4">
      <c r="D96335"/>
    </row>
    <row r="96336" spans="4:4">
      <c r="D96336"/>
    </row>
    <row r="96337" spans="4:4">
      <c r="D96337"/>
    </row>
    <row r="96338" spans="4:4">
      <c r="D96338"/>
    </row>
    <row r="96339" spans="4:4">
      <c r="D96339"/>
    </row>
    <row r="96340" spans="4:4">
      <c r="D96340"/>
    </row>
    <row r="96341" spans="4:4">
      <c r="D96341"/>
    </row>
    <row r="96342" spans="4:4">
      <c r="D96342"/>
    </row>
    <row r="96343" spans="4:4">
      <c r="D96343"/>
    </row>
    <row r="96344" spans="4:4">
      <c r="D96344"/>
    </row>
    <row r="96345" spans="4:4">
      <c r="D96345"/>
    </row>
    <row r="96346" spans="4:4">
      <c r="D96346"/>
    </row>
    <row r="96347" spans="4:4">
      <c r="D96347"/>
    </row>
    <row r="96348" spans="4:4">
      <c r="D96348"/>
    </row>
    <row r="96349" spans="4:4">
      <c r="D96349"/>
    </row>
    <row r="96350" spans="4:4">
      <c r="D96350"/>
    </row>
    <row r="96351" spans="4:4">
      <c r="D96351"/>
    </row>
    <row r="96352" spans="4:4">
      <c r="D96352"/>
    </row>
    <row r="96353" spans="4:4">
      <c r="D96353"/>
    </row>
    <row r="96354" spans="4:4">
      <c r="D96354"/>
    </row>
    <row r="96355" spans="4:4">
      <c r="D96355"/>
    </row>
    <row r="96356" spans="4:4">
      <c r="D96356"/>
    </row>
    <row r="96357" spans="4:4">
      <c r="D96357"/>
    </row>
    <row r="96358" spans="4:4">
      <c r="D96358"/>
    </row>
    <row r="96359" spans="4:4">
      <c r="D96359"/>
    </row>
    <row r="96360" spans="4:4">
      <c r="D96360"/>
    </row>
    <row r="96361" spans="4:4">
      <c r="D96361"/>
    </row>
    <row r="96362" spans="4:4">
      <c r="D96362"/>
    </row>
    <row r="96363" spans="4:4">
      <c r="D96363"/>
    </row>
    <row r="96364" spans="4:4">
      <c r="D96364"/>
    </row>
    <row r="96365" spans="4:4">
      <c r="D96365"/>
    </row>
    <row r="96366" spans="4:4">
      <c r="D96366"/>
    </row>
    <row r="96367" spans="4:4">
      <c r="D96367"/>
    </row>
    <row r="96368" spans="4:4">
      <c r="D96368"/>
    </row>
    <row r="96369" spans="4:4">
      <c r="D96369"/>
    </row>
    <row r="96370" spans="4:4">
      <c r="D96370"/>
    </row>
    <row r="96371" spans="4:4">
      <c r="D96371"/>
    </row>
    <row r="96372" spans="4:4">
      <c r="D96372"/>
    </row>
    <row r="96373" spans="4:4">
      <c r="D96373"/>
    </row>
    <row r="96374" spans="4:4">
      <c r="D96374"/>
    </row>
    <row r="96375" spans="4:4">
      <c r="D96375"/>
    </row>
    <row r="96376" spans="4:4">
      <c r="D96376"/>
    </row>
    <row r="96377" spans="4:4">
      <c r="D96377"/>
    </row>
    <row r="96378" spans="4:4">
      <c r="D96378"/>
    </row>
    <row r="96379" spans="4:4">
      <c r="D96379"/>
    </row>
    <row r="96380" spans="4:4">
      <c r="D96380"/>
    </row>
    <row r="96381" spans="4:4">
      <c r="D96381"/>
    </row>
    <row r="96382" spans="4:4">
      <c r="D96382"/>
    </row>
    <row r="96383" spans="4:4">
      <c r="D96383"/>
    </row>
    <row r="96384" spans="4:4">
      <c r="D96384"/>
    </row>
    <row r="96385" spans="4:4">
      <c r="D96385"/>
    </row>
    <row r="96386" spans="4:4">
      <c r="D96386"/>
    </row>
    <row r="96387" spans="4:4">
      <c r="D96387"/>
    </row>
    <row r="96388" spans="4:4">
      <c r="D96388"/>
    </row>
    <row r="96389" spans="4:4">
      <c r="D96389"/>
    </row>
    <row r="96390" spans="4:4">
      <c r="D96390"/>
    </row>
    <row r="96391" spans="4:4">
      <c r="D96391"/>
    </row>
    <row r="96392" spans="4:4">
      <c r="D96392"/>
    </row>
    <row r="96393" spans="4:4">
      <c r="D96393"/>
    </row>
    <row r="96394" spans="4:4">
      <c r="D96394"/>
    </row>
    <row r="96395" spans="4:4">
      <c r="D96395"/>
    </row>
    <row r="96396" spans="4:4">
      <c r="D96396"/>
    </row>
    <row r="96397" spans="4:4">
      <c r="D96397"/>
    </row>
    <row r="96398" spans="4:4">
      <c r="D96398"/>
    </row>
    <row r="96399" spans="4:4">
      <c r="D96399"/>
    </row>
    <row r="96400" spans="4:4">
      <c r="D96400"/>
    </row>
    <row r="96401" spans="4:4">
      <c r="D96401"/>
    </row>
    <row r="96402" spans="4:4">
      <c r="D96402"/>
    </row>
    <row r="96403" spans="4:4">
      <c r="D96403"/>
    </row>
    <row r="96404" spans="4:4">
      <c r="D96404"/>
    </row>
    <row r="96405" spans="4:4">
      <c r="D96405"/>
    </row>
    <row r="96406" spans="4:4">
      <c r="D96406"/>
    </row>
    <row r="96407" spans="4:4">
      <c r="D96407"/>
    </row>
    <row r="96408" spans="4:4">
      <c r="D96408"/>
    </row>
    <row r="96409" spans="4:4">
      <c r="D96409"/>
    </row>
    <row r="96410" spans="4:4">
      <c r="D96410"/>
    </row>
    <row r="96411" spans="4:4">
      <c r="D96411"/>
    </row>
    <row r="96412" spans="4:4">
      <c r="D96412"/>
    </row>
    <row r="96413" spans="4:4">
      <c r="D96413"/>
    </row>
    <row r="96414" spans="4:4">
      <c r="D96414"/>
    </row>
    <row r="96415" spans="4:4">
      <c r="D96415"/>
    </row>
    <row r="96416" spans="4:4">
      <c r="D96416"/>
    </row>
    <row r="96417" spans="4:4">
      <c r="D96417"/>
    </row>
    <row r="96418" spans="4:4">
      <c r="D96418"/>
    </row>
    <row r="96419" spans="4:4">
      <c r="D96419"/>
    </row>
    <row r="96420" spans="4:4">
      <c r="D96420"/>
    </row>
    <row r="96421" spans="4:4">
      <c r="D96421"/>
    </row>
    <row r="96422" spans="4:4">
      <c r="D96422"/>
    </row>
    <row r="96423" spans="4:4">
      <c r="D96423"/>
    </row>
    <row r="96424" spans="4:4">
      <c r="D96424"/>
    </row>
    <row r="96425" spans="4:4">
      <c r="D96425"/>
    </row>
    <row r="96426" spans="4:4">
      <c r="D96426"/>
    </row>
    <row r="96427" spans="4:4">
      <c r="D96427"/>
    </row>
    <row r="96428" spans="4:4">
      <c r="D96428"/>
    </row>
    <row r="96429" spans="4:4">
      <c r="D96429"/>
    </row>
    <row r="96430" spans="4:4">
      <c r="D96430"/>
    </row>
    <row r="96431" spans="4:4">
      <c r="D96431"/>
    </row>
    <row r="96432" spans="4:4">
      <c r="D96432"/>
    </row>
    <row r="96433" spans="4:4">
      <c r="D96433"/>
    </row>
    <row r="96434" spans="4:4">
      <c r="D96434"/>
    </row>
    <row r="96435" spans="4:4">
      <c r="D96435"/>
    </row>
    <row r="96436" spans="4:4">
      <c r="D96436"/>
    </row>
    <row r="96437" spans="4:4">
      <c r="D96437"/>
    </row>
    <row r="96438" spans="4:4">
      <c r="D96438"/>
    </row>
    <row r="96439" spans="4:4">
      <c r="D96439"/>
    </row>
    <row r="96440" spans="4:4">
      <c r="D96440"/>
    </row>
    <row r="96441" spans="4:4">
      <c r="D96441"/>
    </row>
    <row r="96442" spans="4:4">
      <c r="D96442"/>
    </row>
    <row r="96443" spans="4:4">
      <c r="D96443"/>
    </row>
    <row r="96444" spans="4:4">
      <c r="D96444"/>
    </row>
    <row r="96445" spans="4:4">
      <c r="D96445"/>
    </row>
    <row r="96446" spans="4:4">
      <c r="D96446"/>
    </row>
    <row r="96447" spans="4:4">
      <c r="D96447"/>
    </row>
    <row r="96448" spans="4:4">
      <c r="D96448"/>
    </row>
    <row r="96449" spans="4:4">
      <c r="D96449"/>
    </row>
    <row r="96450" spans="4:4">
      <c r="D96450"/>
    </row>
    <row r="96451" spans="4:4">
      <c r="D96451"/>
    </row>
    <row r="96452" spans="4:4">
      <c r="D96452"/>
    </row>
    <row r="96453" spans="4:4">
      <c r="D96453"/>
    </row>
    <row r="96454" spans="4:4">
      <c r="D96454"/>
    </row>
    <row r="96455" spans="4:4">
      <c r="D96455"/>
    </row>
    <row r="96456" spans="4:4">
      <c r="D96456"/>
    </row>
    <row r="96457" spans="4:4">
      <c r="D96457"/>
    </row>
    <row r="96458" spans="4:4">
      <c r="D96458"/>
    </row>
    <row r="96459" spans="4:4">
      <c r="D96459"/>
    </row>
    <row r="96460" spans="4:4">
      <c r="D96460"/>
    </row>
    <row r="96461" spans="4:4">
      <c r="D96461"/>
    </row>
    <row r="96462" spans="4:4">
      <c r="D96462"/>
    </row>
    <row r="96463" spans="4:4">
      <c r="D96463"/>
    </row>
    <row r="96464" spans="4:4">
      <c r="D96464"/>
    </row>
    <row r="96465" spans="4:4">
      <c r="D96465"/>
    </row>
    <row r="96466" spans="4:4">
      <c r="D96466"/>
    </row>
    <row r="96467" spans="4:4">
      <c r="D96467"/>
    </row>
    <row r="96468" spans="4:4">
      <c r="D96468"/>
    </row>
    <row r="96469" spans="4:4">
      <c r="D96469"/>
    </row>
    <row r="96470" spans="4:4">
      <c r="D96470"/>
    </row>
    <row r="96471" spans="4:4">
      <c r="D96471"/>
    </row>
    <row r="96472" spans="4:4">
      <c r="D96472"/>
    </row>
    <row r="96473" spans="4:4">
      <c r="D96473"/>
    </row>
    <row r="96474" spans="4:4">
      <c r="D96474"/>
    </row>
    <row r="96475" spans="4:4">
      <c r="D96475"/>
    </row>
    <row r="96476" spans="4:4">
      <c r="D96476"/>
    </row>
    <row r="96477" spans="4:4">
      <c r="D96477"/>
    </row>
    <row r="96478" spans="4:4">
      <c r="D96478"/>
    </row>
    <row r="96479" spans="4:4">
      <c r="D96479"/>
    </row>
    <row r="96480" spans="4:4">
      <c r="D96480"/>
    </row>
    <row r="96481" spans="4:4">
      <c r="D96481"/>
    </row>
    <row r="96482" spans="4:4">
      <c r="D96482"/>
    </row>
    <row r="96483" spans="4:4">
      <c r="D96483"/>
    </row>
    <row r="96484" spans="4:4">
      <c r="D96484"/>
    </row>
    <row r="96485" spans="4:4">
      <c r="D96485"/>
    </row>
    <row r="96486" spans="4:4">
      <c r="D96486"/>
    </row>
    <row r="96487" spans="4:4">
      <c r="D96487"/>
    </row>
    <row r="96488" spans="4:4">
      <c r="D96488"/>
    </row>
    <row r="96489" spans="4:4">
      <c r="D96489"/>
    </row>
    <row r="96490" spans="4:4">
      <c r="D96490"/>
    </row>
    <row r="96491" spans="4:4">
      <c r="D96491"/>
    </row>
    <row r="96492" spans="4:4">
      <c r="D96492"/>
    </row>
    <row r="96493" spans="4:4">
      <c r="D96493"/>
    </row>
    <row r="96494" spans="4:4">
      <c r="D96494"/>
    </row>
    <row r="96495" spans="4:4">
      <c r="D96495"/>
    </row>
    <row r="96496" spans="4:4">
      <c r="D96496"/>
    </row>
    <row r="96497" spans="4:4">
      <c r="D96497"/>
    </row>
    <row r="96498" spans="4:4">
      <c r="D96498"/>
    </row>
    <row r="96499" spans="4:4">
      <c r="D96499"/>
    </row>
    <row r="96500" spans="4:4">
      <c r="D96500"/>
    </row>
    <row r="96501" spans="4:4">
      <c r="D96501"/>
    </row>
    <row r="96502" spans="4:4">
      <c r="D96502"/>
    </row>
    <row r="96503" spans="4:4">
      <c r="D96503"/>
    </row>
    <row r="96504" spans="4:4">
      <c r="D96504"/>
    </row>
    <row r="96505" spans="4:4">
      <c r="D96505"/>
    </row>
    <row r="96506" spans="4:4">
      <c r="D96506"/>
    </row>
    <row r="96507" spans="4:4">
      <c r="D96507"/>
    </row>
    <row r="96508" spans="4:4">
      <c r="D96508"/>
    </row>
    <row r="96509" spans="4:4">
      <c r="D96509"/>
    </row>
    <row r="96510" spans="4:4">
      <c r="D96510"/>
    </row>
    <row r="96511" spans="4:4">
      <c r="D96511"/>
    </row>
    <row r="96512" spans="4:4">
      <c r="D96512"/>
    </row>
    <row r="96513" spans="4:4">
      <c r="D96513"/>
    </row>
    <row r="96514" spans="4:4">
      <c r="D96514"/>
    </row>
    <row r="96515" spans="4:4">
      <c r="D96515"/>
    </row>
    <row r="96516" spans="4:4">
      <c r="D96516"/>
    </row>
    <row r="96517" spans="4:4">
      <c r="D96517"/>
    </row>
    <row r="96518" spans="4:4">
      <c r="D96518"/>
    </row>
    <row r="96519" spans="4:4">
      <c r="D96519"/>
    </row>
    <row r="96520" spans="4:4">
      <c r="D96520"/>
    </row>
    <row r="96521" spans="4:4">
      <c r="D96521"/>
    </row>
    <row r="96522" spans="4:4">
      <c r="D96522"/>
    </row>
    <row r="96523" spans="4:4">
      <c r="D96523"/>
    </row>
    <row r="96524" spans="4:4">
      <c r="D96524"/>
    </row>
    <row r="96525" spans="4:4">
      <c r="D96525"/>
    </row>
    <row r="96526" spans="4:4">
      <c r="D96526"/>
    </row>
    <row r="96527" spans="4:4">
      <c r="D96527"/>
    </row>
    <row r="96528" spans="4:4">
      <c r="D96528"/>
    </row>
    <row r="96529" spans="4:4">
      <c r="D96529"/>
    </row>
    <row r="96530" spans="4:4">
      <c r="D96530"/>
    </row>
    <row r="96531" spans="4:4">
      <c r="D96531"/>
    </row>
    <row r="96532" spans="4:4">
      <c r="D96532"/>
    </row>
    <row r="96533" spans="4:4">
      <c r="D96533"/>
    </row>
    <row r="96534" spans="4:4">
      <c r="D96534"/>
    </row>
    <row r="96535" spans="4:4">
      <c r="D96535"/>
    </row>
    <row r="96536" spans="4:4">
      <c r="D96536"/>
    </row>
    <row r="96537" spans="4:4">
      <c r="D96537"/>
    </row>
    <row r="96538" spans="4:4">
      <c r="D96538"/>
    </row>
    <row r="96539" spans="4:4">
      <c r="D96539"/>
    </row>
    <row r="96540" spans="4:4">
      <c r="D96540"/>
    </row>
    <row r="96541" spans="4:4">
      <c r="D96541"/>
    </row>
    <row r="96542" spans="4:4">
      <c r="D96542"/>
    </row>
    <row r="96543" spans="4:4">
      <c r="D96543"/>
    </row>
    <row r="96544" spans="4:4">
      <c r="D96544"/>
    </row>
    <row r="96545" spans="4:4">
      <c r="D96545"/>
    </row>
    <row r="96546" spans="4:4">
      <c r="D96546"/>
    </row>
    <row r="96547" spans="4:4">
      <c r="D96547"/>
    </row>
    <row r="96548" spans="4:4">
      <c r="D96548"/>
    </row>
    <row r="96549" spans="4:4">
      <c r="D96549"/>
    </row>
    <row r="96550" spans="4:4">
      <c r="D96550"/>
    </row>
    <row r="96551" spans="4:4">
      <c r="D96551"/>
    </row>
    <row r="96552" spans="4:4">
      <c r="D96552"/>
    </row>
    <row r="96553" spans="4:4">
      <c r="D96553"/>
    </row>
    <row r="96554" spans="4:4">
      <c r="D96554"/>
    </row>
    <row r="96555" spans="4:4">
      <c r="D96555"/>
    </row>
    <row r="96556" spans="4:4">
      <c r="D96556"/>
    </row>
    <row r="96557" spans="4:4">
      <c r="D96557"/>
    </row>
    <row r="96558" spans="4:4">
      <c r="D96558"/>
    </row>
    <row r="96559" spans="4:4">
      <c r="D96559"/>
    </row>
    <row r="96560" spans="4:4">
      <c r="D96560"/>
    </row>
    <row r="96561" spans="4:4">
      <c r="D96561"/>
    </row>
    <row r="96562" spans="4:4">
      <c r="D96562"/>
    </row>
    <row r="96563" spans="4:4">
      <c r="D96563"/>
    </row>
    <row r="96564" spans="4:4">
      <c r="D96564"/>
    </row>
    <row r="96565" spans="4:4">
      <c r="D96565"/>
    </row>
    <row r="96566" spans="4:4">
      <c r="D96566"/>
    </row>
    <row r="96567" spans="4:4">
      <c r="D96567"/>
    </row>
    <row r="96568" spans="4:4">
      <c r="D96568"/>
    </row>
    <row r="96569" spans="4:4">
      <c r="D96569"/>
    </row>
    <row r="96570" spans="4:4">
      <c r="D96570"/>
    </row>
    <row r="96571" spans="4:4">
      <c r="D96571"/>
    </row>
    <row r="96572" spans="4:4">
      <c r="D96572"/>
    </row>
    <row r="96573" spans="4:4">
      <c r="D96573"/>
    </row>
    <row r="96574" spans="4:4">
      <c r="D96574"/>
    </row>
    <row r="96575" spans="4:4">
      <c r="D96575"/>
    </row>
    <row r="96576" spans="4:4">
      <c r="D96576"/>
    </row>
    <row r="96577" spans="4:4">
      <c r="D96577"/>
    </row>
    <row r="96578" spans="4:4">
      <c r="D96578"/>
    </row>
    <row r="96579" spans="4:4">
      <c r="D96579"/>
    </row>
    <row r="96580" spans="4:4">
      <c r="D96580"/>
    </row>
    <row r="96581" spans="4:4">
      <c r="D96581"/>
    </row>
    <row r="96582" spans="4:4">
      <c r="D96582"/>
    </row>
    <row r="96583" spans="4:4">
      <c r="D96583"/>
    </row>
    <row r="96584" spans="4:4">
      <c r="D96584"/>
    </row>
    <row r="96585" spans="4:4">
      <c r="D96585"/>
    </row>
    <row r="96586" spans="4:4">
      <c r="D96586"/>
    </row>
    <row r="96587" spans="4:4">
      <c r="D96587"/>
    </row>
    <row r="96588" spans="4:4">
      <c r="D96588"/>
    </row>
    <row r="96589" spans="4:4">
      <c r="D96589"/>
    </row>
    <row r="96590" spans="4:4">
      <c r="D96590"/>
    </row>
    <row r="96591" spans="4:4">
      <c r="D96591"/>
    </row>
    <row r="96592" spans="4:4">
      <c r="D96592"/>
    </row>
    <row r="96593" spans="4:4">
      <c r="D96593"/>
    </row>
    <row r="96594" spans="4:4">
      <c r="D96594"/>
    </row>
    <row r="96595" spans="4:4">
      <c r="D96595"/>
    </row>
    <row r="96596" spans="4:4">
      <c r="D96596"/>
    </row>
    <row r="96597" spans="4:4">
      <c r="D96597"/>
    </row>
    <row r="96598" spans="4:4">
      <c r="D96598"/>
    </row>
    <row r="96599" spans="4:4">
      <c r="D96599"/>
    </row>
    <row r="96600" spans="4:4">
      <c r="D96600"/>
    </row>
    <row r="96601" spans="4:4">
      <c r="D96601"/>
    </row>
    <row r="96602" spans="4:4">
      <c r="D96602"/>
    </row>
    <row r="96603" spans="4:4">
      <c r="D96603"/>
    </row>
    <row r="96604" spans="4:4">
      <c r="D96604"/>
    </row>
    <row r="96605" spans="4:4">
      <c r="D96605"/>
    </row>
    <row r="96606" spans="4:4">
      <c r="D96606"/>
    </row>
    <row r="96607" spans="4:4">
      <c r="D96607"/>
    </row>
    <row r="96608" spans="4:4">
      <c r="D96608"/>
    </row>
    <row r="96609" spans="4:4">
      <c r="D96609"/>
    </row>
    <row r="96610" spans="4:4">
      <c r="D96610"/>
    </row>
    <row r="96611" spans="4:4">
      <c r="D96611"/>
    </row>
    <row r="96612" spans="4:4">
      <c r="D96612"/>
    </row>
    <row r="96613" spans="4:4">
      <c r="D96613"/>
    </row>
    <row r="96614" spans="4:4">
      <c r="D96614"/>
    </row>
    <row r="96615" spans="4:4">
      <c r="D96615"/>
    </row>
    <row r="96616" spans="4:4">
      <c r="D96616"/>
    </row>
    <row r="96617" spans="4:4">
      <c r="D96617"/>
    </row>
    <row r="96618" spans="4:4">
      <c r="D96618"/>
    </row>
    <row r="96619" spans="4:4">
      <c r="D96619"/>
    </row>
    <row r="96620" spans="4:4">
      <c r="D96620"/>
    </row>
    <row r="96621" spans="4:4">
      <c r="D96621"/>
    </row>
    <row r="96622" spans="4:4">
      <c r="D96622"/>
    </row>
    <row r="96623" spans="4:4">
      <c r="D96623"/>
    </row>
    <row r="96624" spans="4:4">
      <c r="D96624"/>
    </row>
    <row r="96625" spans="4:4">
      <c r="D96625"/>
    </row>
    <row r="96626" spans="4:4">
      <c r="D96626"/>
    </row>
    <row r="96627" spans="4:4">
      <c r="D96627"/>
    </row>
    <row r="96628" spans="4:4">
      <c r="D96628"/>
    </row>
    <row r="96629" spans="4:4">
      <c r="D96629"/>
    </row>
    <row r="96630" spans="4:4">
      <c r="D96630"/>
    </row>
    <row r="96631" spans="4:4">
      <c r="D96631"/>
    </row>
    <row r="96632" spans="4:4">
      <c r="D96632"/>
    </row>
    <row r="96633" spans="4:4">
      <c r="D96633"/>
    </row>
    <row r="96634" spans="4:4">
      <c r="D96634"/>
    </row>
    <row r="96635" spans="4:4">
      <c r="D96635"/>
    </row>
    <row r="96636" spans="4:4">
      <c r="D96636"/>
    </row>
    <row r="96637" spans="4:4">
      <c r="D96637"/>
    </row>
    <row r="96638" spans="4:4">
      <c r="D96638"/>
    </row>
    <row r="96639" spans="4:4">
      <c r="D96639"/>
    </row>
    <row r="96640" spans="4:4">
      <c r="D96640"/>
    </row>
    <row r="96641" spans="4:4">
      <c r="D96641"/>
    </row>
    <row r="96642" spans="4:4">
      <c r="D96642"/>
    </row>
    <row r="96643" spans="4:4">
      <c r="D96643"/>
    </row>
    <row r="96644" spans="4:4">
      <c r="D96644"/>
    </row>
    <row r="96645" spans="4:4">
      <c r="D96645"/>
    </row>
    <row r="96646" spans="4:4">
      <c r="D96646"/>
    </row>
    <row r="96647" spans="4:4">
      <c r="D96647"/>
    </row>
    <row r="96648" spans="4:4">
      <c r="D96648"/>
    </row>
    <row r="96649" spans="4:4">
      <c r="D96649"/>
    </row>
    <row r="96650" spans="4:4">
      <c r="D96650"/>
    </row>
    <row r="96651" spans="4:4">
      <c r="D96651"/>
    </row>
    <row r="96652" spans="4:4">
      <c r="D96652"/>
    </row>
    <row r="96653" spans="4:4">
      <c r="D96653"/>
    </row>
    <row r="96654" spans="4:4">
      <c r="D96654"/>
    </row>
    <row r="96655" spans="4:4">
      <c r="D96655"/>
    </row>
    <row r="96656" spans="4:4">
      <c r="D96656"/>
    </row>
    <row r="96657" spans="4:4">
      <c r="D96657"/>
    </row>
    <row r="96658" spans="4:4">
      <c r="D96658"/>
    </row>
    <row r="96659" spans="4:4">
      <c r="D96659"/>
    </row>
    <row r="96660" spans="4:4">
      <c r="D96660"/>
    </row>
    <row r="96661" spans="4:4">
      <c r="D96661"/>
    </row>
    <row r="96662" spans="4:4">
      <c r="D96662"/>
    </row>
    <row r="96663" spans="4:4">
      <c r="D96663"/>
    </row>
    <row r="96664" spans="4:4">
      <c r="D96664"/>
    </row>
    <row r="96665" spans="4:4">
      <c r="D96665"/>
    </row>
    <row r="96666" spans="4:4">
      <c r="D96666"/>
    </row>
    <row r="96667" spans="4:4">
      <c r="D96667"/>
    </row>
    <row r="96668" spans="4:4">
      <c r="D96668"/>
    </row>
    <row r="96669" spans="4:4">
      <c r="D96669"/>
    </row>
    <row r="96670" spans="4:4">
      <c r="D96670"/>
    </row>
    <row r="96671" spans="4:4">
      <c r="D96671"/>
    </row>
    <row r="96672" spans="4:4">
      <c r="D96672"/>
    </row>
    <row r="96673" spans="4:4">
      <c r="D96673"/>
    </row>
    <row r="96674" spans="4:4">
      <c r="D96674"/>
    </row>
    <row r="96675" spans="4:4">
      <c r="D96675"/>
    </row>
    <row r="96676" spans="4:4">
      <c r="D96676"/>
    </row>
    <row r="96677" spans="4:4">
      <c r="D96677"/>
    </row>
    <row r="96678" spans="4:4">
      <c r="D96678"/>
    </row>
    <row r="96679" spans="4:4">
      <c r="D96679"/>
    </row>
    <row r="96680" spans="4:4">
      <c r="D96680"/>
    </row>
    <row r="96681" spans="4:4">
      <c r="D96681"/>
    </row>
    <row r="96682" spans="4:4">
      <c r="D96682"/>
    </row>
    <row r="96683" spans="4:4">
      <c r="D96683"/>
    </row>
    <row r="96684" spans="4:4">
      <c r="D96684"/>
    </row>
    <row r="96685" spans="4:4">
      <c r="D96685"/>
    </row>
    <row r="96686" spans="4:4">
      <c r="D96686"/>
    </row>
    <row r="96687" spans="4:4">
      <c r="D96687"/>
    </row>
    <row r="96688" spans="4:4">
      <c r="D96688"/>
    </row>
    <row r="96689" spans="4:4">
      <c r="D96689"/>
    </row>
    <row r="96690" spans="4:4">
      <c r="D96690"/>
    </row>
    <row r="96691" spans="4:4">
      <c r="D96691"/>
    </row>
    <row r="96692" spans="4:4">
      <c r="D96692"/>
    </row>
    <row r="96693" spans="4:4">
      <c r="D96693"/>
    </row>
    <row r="96694" spans="4:4">
      <c r="D96694"/>
    </row>
    <row r="96695" spans="4:4">
      <c r="D96695"/>
    </row>
    <row r="96696" spans="4:4">
      <c r="D96696"/>
    </row>
    <row r="96697" spans="4:4">
      <c r="D96697"/>
    </row>
    <row r="96698" spans="4:4">
      <c r="D96698"/>
    </row>
    <row r="96699" spans="4:4">
      <c r="D96699"/>
    </row>
    <row r="96700" spans="4:4">
      <c r="D96700"/>
    </row>
    <row r="96701" spans="4:4">
      <c r="D96701"/>
    </row>
    <row r="96702" spans="4:4">
      <c r="D96702"/>
    </row>
    <row r="96703" spans="4:4">
      <c r="D96703"/>
    </row>
    <row r="96704" spans="4:4">
      <c r="D96704"/>
    </row>
    <row r="96705" spans="4:4">
      <c r="D96705"/>
    </row>
    <row r="96706" spans="4:4">
      <c r="D96706"/>
    </row>
    <row r="96707" spans="4:4">
      <c r="D96707"/>
    </row>
    <row r="96708" spans="4:4">
      <c r="D96708"/>
    </row>
    <row r="96709" spans="4:4">
      <c r="D96709"/>
    </row>
    <row r="96710" spans="4:4">
      <c r="D96710"/>
    </row>
    <row r="96711" spans="4:4">
      <c r="D96711"/>
    </row>
    <row r="96712" spans="4:4">
      <c r="D96712"/>
    </row>
    <row r="96713" spans="4:4">
      <c r="D96713"/>
    </row>
    <row r="96714" spans="4:4">
      <c r="D96714"/>
    </row>
    <row r="96715" spans="4:4">
      <c r="D96715"/>
    </row>
    <row r="96716" spans="4:4">
      <c r="D96716"/>
    </row>
    <row r="96717" spans="4:4">
      <c r="D96717"/>
    </row>
    <row r="96718" spans="4:4">
      <c r="D96718"/>
    </row>
    <row r="96719" spans="4:4">
      <c r="D96719"/>
    </row>
    <row r="96720" spans="4:4">
      <c r="D96720"/>
    </row>
    <row r="96721" spans="4:4">
      <c r="D96721"/>
    </row>
    <row r="96722" spans="4:4">
      <c r="D96722"/>
    </row>
    <row r="96723" spans="4:4">
      <c r="D96723"/>
    </row>
    <row r="96724" spans="4:4">
      <c r="D96724"/>
    </row>
    <row r="96725" spans="4:4">
      <c r="D96725"/>
    </row>
    <row r="96726" spans="4:4">
      <c r="D96726"/>
    </row>
    <row r="96727" spans="4:4">
      <c r="D96727"/>
    </row>
    <row r="96728" spans="4:4">
      <c r="D96728"/>
    </row>
    <row r="96729" spans="4:4">
      <c r="D96729"/>
    </row>
    <row r="96730" spans="4:4">
      <c r="D96730"/>
    </row>
    <row r="96731" spans="4:4">
      <c r="D96731"/>
    </row>
    <row r="96732" spans="4:4">
      <c r="D96732"/>
    </row>
    <row r="96733" spans="4:4">
      <c r="D96733"/>
    </row>
    <row r="96734" spans="4:4">
      <c r="D96734"/>
    </row>
    <row r="96735" spans="4:4">
      <c r="D96735"/>
    </row>
    <row r="96736" spans="4:4">
      <c r="D96736"/>
    </row>
    <row r="96737" spans="4:4">
      <c r="D96737"/>
    </row>
    <row r="96738" spans="4:4">
      <c r="D96738"/>
    </row>
    <row r="96739" spans="4:4">
      <c r="D96739"/>
    </row>
    <row r="96740" spans="4:4">
      <c r="D96740"/>
    </row>
    <row r="96741" spans="4:4">
      <c r="D96741"/>
    </row>
    <row r="96742" spans="4:4">
      <c r="D96742"/>
    </row>
    <row r="96743" spans="4:4">
      <c r="D96743"/>
    </row>
    <row r="96744" spans="4:4">
      <c r="D96744"/>
    </row>
    <row r="96745" spans="4:4">
      <c r="D96745"/>
    </row>
    <row r="96746" spans="4:4">
      <c r="D96746"/>
    </row>
    <row r="96747" spans="4:4">
      <c r="D96747"/>
    </row>
    <row r="96748" spans="4:4">
      <c r="D96748"/>
    </row>
    <row r="96749" spans="4:4">
      <c r="D96749"/>
    </row>
    <row r="96750" spans="4:4">
      <c r="D96750"/>
    </row>
    <row r="96751" spans="4:4">
      <c r="D96751"/>
    </row>
    <row r="96752" spans="4:4">
      <c r="D96752"/>
    </row>
    <row r="96753" spans="4:4">
      <c r="D96753"/>
    </row>
    <row r="96754" spans="4:4">
      <c r="D96754"/>
    </row>
    <row r="96755" spans="4:4">
      <c r="D96755"/>
    </row>
    <row r="96756" spans="4:4">
      <c r="D96756"/>
    </row>
    <row r="96757" spans="4:4">
      <c r="D96757"/>
    </row>
    <row r="96758" spans="4:4">
      <c r="D96758"/>
    </row>
    <row r="96759" spans="4:4">
      <c r="D96759"/>
    </row>
    <row r="96760" spans="4:4">
      <c r="D96760"/>
    </row>
    <row r="96761" spans="4:4">
      <c r="D96761"/>
    </row>
    <row r="96762" spans="4:4">
      <c r="D96762"/>
    </row>
    <row r="96763" spans="4:4">
      <c r="D96763"/>
    </row>
    <row r="96764" spans="4:4">
      <c r="D96764"/>
    </row>
    <row r="96765" spans="4:4">
      <c r="D96765"/>
    </row>
    <row r="96766" spans="4:4">
      <c r="D96766"/>
    </row>
    <row r="96767" spans="4:4">
      <c r="D96767"/>
    </row>
    <row r="96768" spans="4:4">
      <c r="D96768"/>
    </row>
    <row r="96769" spans="4:4">
      <c r="D96769"/>
    </row>
    <row r="96770" spans="4:4">
      <c r="D96770"/>
    </row>
    <row r="96771" spans="4:4">
      <c r="D96771"/>
    </row>
    <row r="96772" spans="4:4">
      <c r="D96772"/>
    </row>
    <row r="96773" spans="4:4">
      <c r="D96773"/>
    </row>
    <row r="96774" spans="4:4">
      <c r="D96774"/>
    </row>
    <row r="96775" spans="4:4">
      <c r="D96775"/>
    </row>
    <row r="96776" spans="4:4">
      <c r="D96776"/>
    </row>
    <row r="96777" spans="4:4">
      <c r="D96777"/>
    </row>
    <row r="96778" spans="4:4">
      <c r="D96778"/>
    </row>
    <row r="96779" spans="4:4">
      <c r="D96779"/>
    </row>
    <row r="96780" spans="4:4">
      <c r="D96780"/>
    </row>
    <row r="96781" spans="4:4">
      <c r="D96781"/>
    </row>
    <row r="96782" spans="4:4">
      <c r="D96782"/>
    </row>
    <row r="96783" spans="4:4">
      <c r="D96783"/>
    </row>
    <row r="96784" spans="4:4">
      <c r="D96784"/>
    </row>
    <row r="96785" spans="4:4">
      <c r="D96785"/>
    </row>
    <row r="96786" spans="4:4">
      <c r="D96786"/>
    </row>
    <row r="96787" spans="4:4">
      <c r="D96787"/>
    </row>
    <row r="96788" spans="4:4">
      <c r="D96788"/>
    </row>
    <row r="96789" spans="4:4">
      <c r="D96789"/>
    </row>
    <row r="96790" spans="4:4">
      <c r="D96790"/>
    </row>
    <row r="96791" spans="4:4">
      <c r="D96791"/>
    </row>
    <row r="96792" spans="4:4">
      <c r="D96792"/>
    </row>
    <row r="96793" spans="4:4">
      <c r="D96793"/>
    </row>
    <row r="96794" spans="4:4">
      <c r="D96794"/>
    </row>
    <row r="96795" spans="4:4">
      <c r="D96795"/>
    </row>
    <row r="96796" spans="4:4">
      <c r="D96796"/>
    </row>
    <row r="96797" spans="4:4">
      <c r="D96797"/>
    </row>
    <row r="96798" spans="4:4">
      <c r="D96798"/>
    </row>
    <row r="96799" spans="4:4">
      <c r="D96799"/>
    </row>
    <row r="96800" spans="4:4">
      <c r="D96800"/>
    </row>
    <row r="96801" spans="4:4">
      <c r="D96801"/>
    </row>
    <row r="96802" spans="4:4">
      <c r="D96802"/>
    </row>
    <row r="96803" spans="4:4">
      <c r="D96803"/>
    </row>
    <row r="96804" spans="4:4">
      <c r="D96804"/>
    </row>
    <row r="96805" spans="4:4">
      <c r="D96805"/>
    </row>
    <row r="96806" spans="4:4">
      <c r="D96806"/>
    </row>
    <row r="96807" spans="4:4">
      <c r="D96807"/>
    </row>
    <row r="96808" spans="4:4">
      <c r="D96808"/>
    </row>
    <row r="96809" spans="4:4">
      <c r="D96809"/>
    </row>
    <row r="96810" spans="4:4">
      <c r="D96810"/>
    </row>
    <row r="96811" spans="4:4">
      <c r="D96811"/>
    </row>
    <row r="96812" spans="4:4">
      <c r="D96812"/>
    </row>
    <row r="96813" spans="4:4">
      <c r="D96813"/>
    </row>
    <row r="96814" spans="4:4">
      <c r="D96814"/>
    </row>
    <row r="96815" spans="4:4">
      <c r="D96815"/>
    </row>
    <row r="96816" spans="4:4">
      <c r="D96816"/>
    </row>
    <row r="96817" spans="4:4">
      <c r="D96817"/>
    </row>
    <row r="96818" spans="4:4">
      <c r="D96818"/>
    </row>
    <row r="96819" spans="4:4">
      <c r="D96819"/>
    </row>
    <row r="96820" spans="4:4">
      <c r="D96820"/>
    </row>
    <row r="96821" spans="4:4">
      <c r="D96821"/>
    </row>
    <row r="96822" spans="4:4">
      <c r="D96822"/>
    </row>
    <row r="96823" spans="4:4">
      <c r="D96823"/>
    </row>
    <row r="96824" spans="4:4">
      <c r="D96824"/>
    </row>
    <row r="96825" spans="4:4">
      <c r="D96825"/>
    </row>
    <row r="96826" spans="4:4">
      <c r="D96826"/>
    </row>
    <row r="96827" spans="4:4">
      <c r="D96827"/>
    </row>
    <row r="96828" spans="4:4">
      <c r="D96828"/>
    </row>
    <row r="96829" spans="4:4">
      <c r="D96829"/>
    </row>
    <row r="96830" spans="4:4">
      <c r="D96830"/>
    </row>
    <row r="96831" spans="4:4">
      <c r="D96831"/>
    </row>
    <row r="96832" spans="4:4">
      <c r="D96832"/>
    </row>
    <row r="96833" spans="4:4">
      <c r="D96833"/>
    </row>
    <row r="96834" spans="4:4">
      <c r="D96834"/>
    </row>
    <row r="96835" spans="4:4">
      <c r="D96835"/>
    </row>
    <row r="96836" spans="4:4">
      <c r="D96836"/>
    </row>
    <row r="96837" spans="4:4">
      <c r="D96837"/>
    </row>
    <row r="96838" spans="4:4">
      <c r="D96838"/>
    </row>
    <row r="96839" spans="4:4">
      <c r="D96839"/>
    </row>
    <row r="96840" spans="4:4">
      <c r="D96840"/>
    </row>
    <row r="96841" spans="4:4">
      <c r="D96841"/>
    </row>
    <row r="96842" spans="4:4">
      <c r="D96842"/>
    </row>
    <row r="96843" spans="4:4">
      <c r="D96843"/>
    </row>
    <row r="96844" spans="4:4">
      <c r="D96844"/>
    </row>
    <row r="96845" spans="4:4">
      <c r="D96845"/>
    </row>
    <row r="96846" spans="4:4">
      <c r="D96846"/>
    </row>
    <row r="96847" spans="4:4">
      <c r="D96847"/>
    </row>
    <row r="96848" spans="4:4">
      <c r="D96848"/>
    </row>
    <row r="96849" spans="4:4">
      <c r="D96849"/>
    </row>
    <row r="96850" spans="4:4">
      <c r="D96850"/>
    </row>
    <row r="96851" spans="4:4">
      <c r="D96851"/>
    </row>
    <row r="96852" spans="4:4">
      <c r="D96852"/>
    </row>
    <row r="96853" spans="4:4">
      <c r="D96853"/>
    </row>
    <row r="96854" spans="4:4">
      <c r="D96854"/>
    </row>
    <row r="96855" spans="4:4">
      <c r="D96855"/>
    </row>
    <row r="96856" spans="4:4">
      <c r="D96856"/>
    </row>
    <row r="96857" spans="4:4">
      <c r="D96857"/>
    </row>
    <row r="96858" spans="4:4">
      <c r="D96858"/>
    </row>
    <row r="96859" spans="4:4">
      <c r="D96859"/>
    </row>
    <row r="96860" spans="4:4">
      <c r="D96860"/>
    </row>
    <row r="96861" spans="4:4">
      <c r="D96861"/>
    </row>
    <row r="96862" spans="4:4">
      <c r="D96862"/>
    </row>
    <row r="96863" spans="4:4">
      <c r="D96863"/>
    </row>
    <row r="96864" spans="4:4">
      <c r="D96864"/>
    </row>
    <row r="96865" spans="4:4">
      <c r="D96865"/>
    </row>
    <row r="96866" spans="4:4">
      <c r="D96866"/>
    </row>
    <row r="96867" spans="4:4">
      <c r="D96867"/>
    </row>
    <row r="96868" spans="4:4">
      <c r="D96868"/>
    </row>
    <row r="96869" spans="4:4">
      <c r="D96869"/>
    </row>
    <row r="96870" spans="4:4">
      <c r="D96870"/>
    </row>
    <row r="96871" spans="4:4">
      <c r="D96871"/>
    </row>
    <row r="96872" spans="4:4">
      <c r="D96872"/>
    </row>
    <row r="96873" spans="4:4">
      <c r="D96873"/>
    </row>
    <row r="96874" spans="4:4">
      <c r="D96874"/>
    </row>
    <row r="96875" spans="4:4">
      <c r="D96875"/>
    </row>
    <row r="96876" spans="4:4">
      <c r="D96876"/>
    </row>
    <row r="96877" spans="4:4">
      <c r="D96877"/>
    </row>
    <row r="96878" spans="4:4">
      <c r="D96878"/>
    </row>
    <row r="96879" spans="4:4">
      <c r="D96879"/>
    </row>
    <row r="96880" spans="4:4">
      <c r="D96880"/>
    </row>
    <row r="96881" spans="4:4">
      <c r="D96881"/>
    </row>
    <row r="96882" spans="4:4">
      <c r="D96882"/>
    </row>
    <row r="96883" spans="4:4">
      <c r="D96883"/>
    </row>
    <row r="96884" spans="4:4">
      <c r="D96884"/>
    </row>
    <row r="96885" spans="4:4">
      <c r="D96885"/>
    </row>
    <row r="96886" spans="4:4">
      <c r="D96886"/>
    </row>
    <row r="96887" spans="4:4">
      <c r="D96887"/>
    </row>
    <row r="96888" spans="4:4">
      <c r="D96888"/>
    </row>
    <row r="96889" spans="4:4">
      <c r="D96889"/>
    </row>
    <row r="96890" spans="4:4">
      <c r="D96890"/>
    </row>
    <row r="96891" spans="4:4">
      <c r="D96891"/>
    </row>
    <row r="96892" spans="4:4">
      <c r="D96892"/>
    </row>
    <row r="96893" spans="4:4">
      <c r="D96893"/>
    </row>
    <row r="96894" spans="4:4">
      <c r="D96894"/>
    </row>
    <row r="96895" spans="4:4">
      <c r="D96895"/>
    </row>
    <row r="96896" spans="4:4">
      <c r="D96896"/>
    </row>
    <row r="96897" spans="4:4">
      <c r="D96897"/>
    </row>
    <row r="96898" spans="4:4">
      <c r="D96898"/>
    </row>
    <row r="96899" spans="4:4">
      <c r="D96899"/>
    </row>
    <row r="96900" spans="4:4">
      <c r="D96900"/>
    </row>
    <row r="96901" spans="4:4">
      <c r="D96901"/>
    </row>
    <row r="96902" spans="4:4">
      <c r="D96902"/>
    </row>
    <row r="96903" spans="4:4">
      <c r="D96903"/>
    </row>
    <row r="96904" spans="4:4">
      <c r="D96904"/>
    </row>
    <row r="96905" spans="4:4">
      <c r="D96905"/>
    </row>
    <row r="96906" spans="4:4">
      <c r="D96906"/>
    </row>
    <row r="96907" spans="4:4">
      <c r="D96907"/>
    </row>
    <row r="96908" spans="4:4">
      <c r="D96908"/>
    </row>
    <row r="96909" spans="4:4">
      <c r="D96909"/>
    </row>
    <row r="96910" spans="4:4">
      <c r="D96910"/>
    </row>
    <row r="96911" spans="4:4">
      <c r="D96911"/>
    </row>
    <row r="96912" spans="4:4">
      <c r="D96912"/>
    </row>
    <row r="96913" spans="4:4">
      <c r="D96913"/>
    </row>
    <row r="96914" spans="4:4">
      <c r="D96914"/>
    </row>
    <row r="96915" spans="4:4">
      <c r="D96915"/>
    </row>
    <row r="96916" spans="4:4">
      <c r="D96916"/>
    </row>
    <row r="96917" spans="4:4">
      <c r="D96917"/>
    </row>
    <row r="96918" spans="4:4">
      <c r="D96918"/>
    </row>
    <row r="96919" spans="4:4">
      <c r="D96919"/>
    </row>
    <row r="96920" spans="4:4">
      <c r="D96920"/>
    </row>
    <row r="96921" spans="4:4">
      <c r="D96921"/>
    </row>
    <row r="96922" spans="4:4">
      <c r="D96922"/>
    </row>
    <row r="96923" spans="4:4">
      <c r="D96923"/>
    </row>
    <row r="96924" spans="4:4">
      <c r="D96924"/>
    </row>
    <row r="96925" spans="4:4">
      <c r="D96925"/>
    </row>
    <row r="96926" spans="4:4">
      <c r="D96926"/>
    </row>
    <row r="96927" spans="4:4">
      <c r="D96927"/>
    </row>
    <row r="96928" spans="4:4">
      <c r="D96928"/>
    </row>
    <row r="96929" spans="4:4">
      <c r="D96929"/>
    </row>
    <row r="96930" spans="4:4">
      <c r="D96930"/>
    </row>
    <row r="96931" spans="4:4">
      <c r="D96931"/>
    </row>
    <row r="96932" spans="4:4">
      <c r="D96932"/>
    </row>
    <row r="96933" spans="4:4">
      <c r="D96933"/>
    </row>
    <row r="96934" spans="4:4">
      <c r="D96934"/>
    </row>
    <row r="96935" spans="4:4">
      <c r="D96935"/>
    </row>
    <row r="96936" spans="4:4">
      <c r="D96936"/>
    </row>
    <row r="96937" spans="4:4">
      <c r="D96937"/>
    </row>
    <row r="96938" spans="4:4">
      <c r="D96938"/>
    </row>
    <row r="96939" spans="4:4">
      <c r="D96939"/>
    </row>
    <row r="96940" spans="4:4">
      <c r="D96940"/>
    </row>
    <row r="96941" spans="4:4">
      <c r="D96941"/>
    </row>
    <row r="96942" spans="4:4">
      <c r="D96942"/>
    </row>
    <row r="96943" spans="4:4">
      <c r="D96943"/>
    </row>
    <row r="96944" spans="4:4">
      <c r="D96944"/>
    </row>
    <row r="96945" spans="4:4">
      <c r="D96945"/>
    </row>
    <row r="96946" spans="4:4">
      <c r="D96946"/>
    </row>
    <row r="96947" spans="4:4">
      <c r="D96947"/>
    </row>
    <row r="96948" spans="4:4">
      <c r="D96948"/>
    </row>
    <row r="96949" spans="4:4">
      <c r="D96949"/>
    </row>
    <row r="96950" spans="4:4">
      <c r="D96950"/>
    </row>
    <row r="96951" spans="4:4">
      <c r="D96951"/>
    </row>
    <row r="96952" spans="4:4">
      <c r="D96952"/>
    </row>
    <row r="96953" spans="4:4">
      <c r="D96953"/>
    </row>
    <row r="96954" spans="4:4">
      <c r="D96954"/>
    </row>
    <row r="96955" spans="4:4">
      <c r="D96955"/>
    </row>
    <row r="96956" spans="4:4">
      <c r="D96956"/>
    </row>
    <row r="96957" spans="4:4">
      <c r="D96957"/>
    </row>
    <row r="96958" spans="4:4">
      <c r="D96958"/>
    </row>
    <row r="96959" spans="4:4">
      <c r="D96959"/>
    </row>
    <row r="96960" spans="4:4">
      <c r="D96960"/>
    </row>
    <row r="96961" spans="4:4">
      <c r="D96961"/>
    </row>
    <row r="96962" spans="4:4">
      <c r="D96962"/>
    </row>
    <row r="96963" spans="4:4">
      <c r="D96963"/>
    </row>
    <row r="96964" spans="4:4">
      <c r="D96964"/>
    </row>
    <row r="96965" spans="4:4">
      <c r="D96965"/>
    </row>
    <row r="96966" spans="4:4">
      <c r="D96966"/>
    </row>
    <row r="96967" spans="4:4">
      <c r="D96967"/>
    </row>
    <row r="96968" spans="4:4">
      <c r="D96968"/>
    </row>
    <row r="96969" spans="4:4">
      <c r="D96969"/>
    </row>
    <row r="96970" spans="4:4">
      <c r="D96970"/>
    </row>
    <row r="96971" spans="4:4">
      <c r="D96971"/>
    </row>
    <row r="96972" spans="4:4">
      <c r="D96972"/>
    </row>
    <row r="96973" spans="4:4">
      <c r="D96973"/>
    </row>
    <row r="96974" spans="4:4">
      <c r="D96974"/>
    </row>
    <row r="96975" spans="4:4">
      <c r="D96975"/>
    </row>
    <row r="96976" spans="4:4">
      <c r="D96976"/>
    </row>
    <row r="96977" spans="4:4">
      <c r="D96977"/>
    </row>
    <row r="96978" spans="4:4">
      <c r="D96978"/>
    </row>
    <row r="96979" spans="4:4">
      <c r="D96979"/>
    </row>
    <row r="96980" spans="4:4">
      <c r="D96980"/>
    </row>
    <row r="96981" spans="4:4">
      <c r="D96981"/>
    </row>
    <row r="96982" spans="4:4">
      <c r="D96982"/>
    </row>
    <row r="96983" spans="4:4">
      <c r="D96983"/>
    </row>
    <row r="96984" spans="4:4">
      <c r="D96984"/>
    </row>
    <row r="96985" spans="4:4">
      <c r="D96985"/>
    </row>
    <row r="96986" spans="4:4">
      <c r="D96986"/>
    </row>
    <row r="96987" spans="4:4">
      <c r="D96987"/>
    </row>
    <row r="96988" spans="4:4">
      <c r="D96988"/>
    </row>
    <row r="96989" spans="4:4">
      <c r="D96989"/>
    </row>
    <row r="96990" spans="4:4">
      <c r="D96990"/>
    </row>
    <row r="96991" spans="4:4">
      <c r="D96991"/>
    </row>
    <row r="96992" spans="4:4">
      <c r="D96992"/>
    </row>
    <row r="96993" spans="4:4">
      <c r="D96993"/>
    </row>
    <row r="96994" spans="4:4">
      <c r="D96994"/>
    </row>
    <row r="96995" spans="4:4">
      <c r="D96995"/>
    </row>
    <row r="96996" spans="4:4">
      <c r="D96996"/>
    </row>
    <row r="96997" spans="4:4">
      <c r="D96997"/>
    </row>
    <row r="96998" spans="4:4">
      <c r="D96998"/>
    </row>
    <row r="96999" spans="4:4">
      <c r="D96999"/>
    </row>
    <row r="97000" spans="4:4">
      <c r="D97000"/>
    </row>
    <row r="97001" spans="4:4">
      <c r="D97001"/>
    </row>
    <row r="97002" spans="4:4">
      <c r="D97002"/>
    </row>
    <row r="97003" spans="4:4">
      <c r="D97003"/>
    </row>
    <row r="97004" spans="4:4">
      <c r="D97004"/>
    </row>
    <row r="97005" spans="4:4">
      <c r="D97005"/>
    </row>
    <row r="97006" spans="4:4">
      <c r="D97006"/>
    </row>
    <row r="97007" spans="4:4">
      <c r="D97007"/>
    </row>
    <row r="97008" spans="4:4">
      <c r="D97008"/>
    </row>
    <row r="97009" spans="4:4">
      <c r="D97009"/>
    </row>
    <row r="97010" spans="4:4">
      <c r="D97010"/>
    </row>
    <row r="97011" spans="4:4">
      <c r="D97011"/>
    </row>
    <row r="97012" spans="4:4">
      <c r="D97012"/>
    </row>
    <row r="97013" spans="4:4">
      <c r="D97013"/>
    </row>
    <row r="97014" spans="4:4">
      <c r="D97014"/>
    </row>
    <row r="97015" spans="4:4">
      <c r="D97015"/>
    </row>
    <row r="97016" spans="4:4">
      <c r="D97016"/>
    </row>
    <row r="97017" spans="4:4">
      <c r="D97017"/>
    </row>
    <row r="97018" spans="4:4">
      <c r="D97018"/>
    </row>
    <row r="97019" spans="4:4">
      <c r="D97019"/>
    </row>
    <row r="97020" spans="4:4">
      <c r="D97020"/>
    </row>
    <row r="97021" spans="4:4">
      <c r="D97021"/>
    </row>
    <row r="97022" spans="4:4">
      <c r="D97022"/>
    </row>
    <row r="97023" spans="4:4">
      <c r="D97023"/>
    </row>
    <row r="97024" spans="4:4">
      <c r="D97024"/>
    </row>
    <row r="97025" spans="4:4">
      <c r="D97025"/>
    </row>
    <row r="97026" spans="4:4">
      <c r="D97026"/>
    </row>
    <row r="97027" spans="4:4">
      <c r="D97027"/>
    </row>
    <row r="97028" spans="4:4">
      <c r="D97028"/>
    </row>
    <row r="97029" spans="4:4">
      <c r="D97029"/>
    </row>
    <row r="97030" spans="4:4">
      <c r="D97030"/>
    </row>
    <row r="97031" spans="4:4">
      <c r="D97031"/>
    </row>
    <row r="97032" spans="4:4">
      <c r="D97032"/>
    </row>
    <row r="97033" spans="4:4">
      <c r="D97033"/>
    </row>
    <row r="97034" spans="4:4">
      <c r="D97034"/>
    </row>
    <row r="97035" spans="4:4">
      <c r="D97035"/>
    </row>
    <row r="97036" spans="4:4">
      <c r="D97036"/>
    </row>
    <row r="97037" spans="4:4">
      <c r="D97037"/>
    </row>
    <row r="97038" spans="4:4">
      <c r="D97038"/>
    </row>
    <row r="97039" spans="4:4">
      <c r="D97039"/>
    </row>
    <row r="97040" spans="4:4">
      <c r="D97040"/>
    </row>
    <row r="97041" spans="4:4">
      <c r="D97041"/>
    </row>
    <row r="97042" spans="4:4">
      <c r="D97042"/>
    </row>
    <row r="97043" spans="4:4">
      <c r="D97043"/>
    </row>
    <row r="97044" spans="4:4">
      <c r="D97044"/>
    </row>
    <row r="97045" spans="4:4">
      <c r="D97045"/>
    </row>
    <row r="97046" spans="4:4">
      <c r="D97046"/>
    </row>
    <row r="97047" spans="4:4">
      <c r="D97047"/>
    </row>
    <row r="97048" spans="4:4">
      <c r="D97048"/>
    </row>
    <row r="97049" spans="4:4">
      <c r="D97049"/>
    </row>
    <row r="97050" spans="4:4">
      <c r="D97050"/>
    </row>
    <row r="97051" spans="4:4">
      <c r="D97051"/>
    </row>
    <row r="97052" spans="4:4">
      <c r="D97052"/>
    </row>
    <row r="97053" spans="4:4">
      <c r="D97053"/>
    </row>
    <row r="97054" spans="4:4">
      <c r="D97054"/>
    </row>
    <row r="97055" spans="4:4">
      <c r="D97055"/>
    </row>
    <row r="97056" spans="4:4">
      <c r="D97056"/>
    </row>
    <row r="97057" spans="4:4">
      <c r="D97057"/>
    </row>
    <row r="97058" spans="4:4">
      <c r="D97058"/>
    </row>
    <row r="97059" spans="4:4">
      <c r="D97059"/>
    </row>
    <row r="97060" spans="4:4">
      <c r="D97060"/>
    </row>
    <row r="97061" spans="4:4">
      <c r="D97061"/>
    </row>
    <row r="97062" spans="4:4">
      <c r="D97062"/>
    </row>
    <row r="97063" spans="4:4">
      <c r="D97063"/>
    </row>
    <row r="97064" spans="4:4">
      <c r="D97064"/>
    </row>
    <row r="97065" spans="4:4">
      <c r="D97065"/>
    </row>
    <row r="97066" spans="4:4">
      <c r="D97066"/>
    </row>
    <row r="97067" spans="4:4">
      <c r="D97067"/>
    </row>
    <row r="97068" spans="4:4">
      <c r="D97068"/>
    </row>
    <row r="97069" spans="4:4">
      <c r="D97069"/>
    </row>
    <row r="97070" spans="4:4">
      <c r="D97070"/>
    </row>
    <row r="97071" spans="4:4">
      <c r="D97071"/>
    </row>
    <row r="97072" spans="4:4">
      <c r="D97072"/>
    </row>
    <row r="97073" spans="4:4">
      <c r="D97073"/>
    </row>
    <row r="97074" spans="4:4">
      <c r="D97074"/>
    </row>
    <row r="97075" spans="4:4">
      <c r="D97075"/>
    </row>
    <row r="97076" spans="4:4">
      <c r="D97076"/>
    </row>
    <row r="97077" spans="4:4">
      <c r="D97077"/>
    </row>
    <row r="97078" spans="4:4">
      <c r="D97078"/>
    </row>
    <row r="97079" spans="4:4">
      <c r="D97079"/>
    </row>
    <row r="97080" spans="4:4">
      <c r="D97080"/>
    </row>
    <row r="97081" spans="4:4">
      <c r="D97081"/>
    </row>
    <row r="97082" spans="4:4">
      <c r="D97082"/>
    </row>
    <row r="97083" spans="4:4">
      <c r="D97083"/>
    </row>
    <row r="97084" spans="4:4">
      <c r="D97084"/>
    </row>
    <row r="97085" spans="4:4">
      <c r="D97085"/>
    </row>
    <row r="97086" spans="4:4">
      <c r="D97086"/>
    </row>
    <row r="97087" spans="4:4">
      <c r="D97087"/>
    </row>
    <row r="97088" spans="4:4">
      <c r="D97088"/>
    </row>
    <row r="97089" spans="4:4">
      <c r="D97089"/>
    </row>
    <row r="97090" spans="4:4">
      <c r="D97090"/>
    </row>
    <row r="97091" spans="4:4">
      <c r="D97091"/>
    </row>
    <row r="97092" spans="4:4">
      <c r="D97092"/>
    </row>
    <row r="97093" spans="4:4">
      <c r="D97093"/>
    </row>
    <row r="97094" spans="4:4">
      <c r="D97094"/>
    </row>
    <row r="97095" spans="4:4">
      <c r="D97095"/>
    </row>
    <row r="97096" spans="4:4">
      <c r="D97096"/>
    </row>
    <row r="97097" spans="4:4">
      <c r="D97097"/>
    </row>
    <row r="97098" spans="4:4">
      <c r="D97098"/>
    </row>
    <row r="97099" spans="4:4">
      <c r="D97099"/>
    </row>
    <row r="97100" spans="4:4">
      <c r="D97100"/>
    </row>
    <row r="97101" spans="4:4">
      <c r="D97101"/>
    </row>
    <row r="97102" spans="4:4">
      <c r="D97102"/>
    </row>
    <row r="97103" spans="4:4">
      <c r="D97103"/>
    </row>
    <row r="97104" spans="4:4">
      <c r="D97104"/>
    </row>
    <row r="97105" spans="4:4">
      <c r="D97105"/>
    </row>
    <row r="97106" spans="4:4">
      <c r="D97106"/>
    </row>
    <row r="97107" spans="4:4">
      <c r="D97107"/>
    </row>
    <row r="97108" spans="4:4">
      <c r="D97108"/>
    </row>
    <row r="97109" spans="4:4">
      <c r="D97109"/>
    </row>
    <row r="97110" spans="4:4">
      <c r="D97110"/>
    </row>
    <row r="97111" spans="4:4">
      <c r="D97111"/>
    </row>
    <row r="97112" spans="4:4">
      <c r="D97112"/>
    </row>
    <row r="97113" spans="4:4">
      <c r="D97113"/>
    </row>
    <row r="97114" spans="4:4">
      <c r="D97114"/>
    </row>
    <row r="97115" spans="4:4">
      <c r="D97115"/>
    </row>
    <row r="97116" spans="4:4">
      <c r="D97116"/>
    </row>
    <row r="97117" spans="4:4">
      <c r="D97117"/>
    </row>
    <row r="97118" spans="4:4">
      <c r="D97118"/>
    </row>
    <row r="97119" spans="4:4">
      <c r="D97119"/>
    </row>
    <row r="97120" spans="4:4">
      <c r="D97120"/>
    </row>
    <row r="97121" spans="4:4">
      <c r="D97121"/>
    </row>
    <row r="97122" spans="4:4">
      <c r="D97122"/>
    </row>
    <row r="97123" spans="4:4">
      <c r="D97123"/>
    </row>
    <row r="97124" spans="4:4">
      <c r="D97124"/>
    </row>
    <row r="97125" spans="4:4">
      <c r="D97125"/>
    </row>
    <row r="97126" spans="4:4">
      <c r="D97126"/>
    </row>
    <row r="97127" spans="4:4">
      <c r="D97127"/>
    </row>
    <row r="97128" spans="4:4">
      <c r="D97128"/>
    </row>
    <row r="97129" spans="4:4">
      <c r="D97129"/>
    </row>
    <row r="97130" spans="4:4">
      <c r="D97130"/>
    </row>
    <row r="97131" spans="4:4">
      <c r="D97131"/>
    </row>
    <row r="97132" spans="4:4">
      <c r="D97132"/>
    </row>
    <row r="97133" spans="4:4">
      <c r="D97133"/>
    </row>
    <row r="97134" spans="4:4">
      <c r="D97134"/>
    </row>
    <row r="97135" spans="4:4">
      <c r="D97135"/>
    </row>
    <row r="97136" spans="4:4">
      <c r="D97136"/>
    </row>
    <row r="97137" spans="4:4">
      <c r="D97137"/>
    </row>
    <row r="97138" spans="4:4">
      <c r="D97138"/>
    </row>
    <row r="97139" spans="4:4">
      <c r="D97139"/>
    </row>
    <row r="97140" spans="4:4">
      <c r="D97140"/>
    </row>
    <row r="97141" spans="4:4">
      <c r="D97141"/>
    </row>
    <row r="97142" spans="4:4">
      <c r="D97142"/>
    </row>
    <row r="97143" spans="4:4">
      <c r="D97143"/>
    </row>
    <row r="97144" spans="4:4">
      <c r="D97144"/>
    </row>
    <row r="97145" spans="4:4">
      <c r="D97145"/>
    </row>
    <row r="97146" spans="4:4">
      <c r="D97146"/>
    </row>
    <row r="97147" spans="4:4">
      <c r="D97147"/>
    </row>
    <row r="97148" spans="4:4">
      <c r="D97148"/>
    </row>
    <row r="97149" spans="4:4">
      <c r="D97149"/>
    </row>
    <row r="97150" spans="4:4">
      <c r="D97150"/>
    </row>
    <row r="97151" spans="4:4">
      <c r="D97151"/>
    </row>
    <row r="97152" spans="4:4">
      <c r="D97152"/>
    </row>
    <row r="97153" spans="4:4">
      <c r="D97153"/>
    </row>
    <row r="97154" spans="4:4">
      <c r="D97154"/>
    </row>
    <row r="97155" spans="4:4">
      <c r="D97155"/>
    </row>
    <row r="97156" spans="4:4">
      <c r="D97156"/>
    </row>
    <row r="97157" spans="4:4">
      <c r="D97157"/>
    </row>
    <row r="97158" spans="4:4">
      <c r="D97158"/>
    </row>
    <row r="97159" spans="4:4">
      <c r="D97159"/>
    </row>
    <row r="97160" spans="4:4">
      <c r="D97160"/>
    </row>
    <row r="97161" spans="4:4">
      <c r="D97161"/>
    </row>
    <row r="97162" spans="4:4">
      <c r="D97162"/>
    </row>
    <row r="97163" spans="4:4">
      <c r="D97163"/>
    </row>
    <row r="97164" spans="4:4">
      <c r="D97164"/>
    </row>
    <row r="97165" spans="4:4">
      <c r="D97165"/>
    </row>
    <row r="97166" spans="4:4">
      <c r="D97166"/>
    </row>
    <row r="97167" spans="4:4">
      <c r="D97167"/>
    </row>
    <row r="97168" spans="4:4">
      <c r="D97168"/>
    </row>
    <row r="97169" spans="4:4">
      <c r="D97169"/>
    </row>
    <row r="97170" spans="4:4">
      <c r="D97170"/>
    </row>
    <row r="97171" spans="4:4">
      <c r="D97171"/>
    </row>
    <row r="97172" spans="4:4">
      <c r="D97172"/>
    </row>
    <row r="97173" spans="4:4">
      <c r="D97173"/>
    </row>
    <row r="97174" spans="4:4">
      <c r="D97174"/>
    </row>
    <row r="97175" spans="4:4">
      <c r="D97175"/>
    </row>
    <row r="97176" spans="4:4">
      <c r="D97176"/>
    </row>
    <row r="97177" spans="4:4">
      <c r="D97177"/>
    </row>
    <row r="97178" spans="4:4">
      <c r="D97178"/>
    </row>
    <row r="97179" spans="4:4">
      <c r="D97179"/>
    </row>
    <row r="97180" spans="4:4">
      <c r="D97180"/>
    </row>
    <row r="97181" spans="4:4">
      <c r="D97181"/>
    </row>
    <row r="97182" spans="4:4">
      <c r="D97182"/>
    </row>
    <row r="97183" spans="4:4">
      <c r="D97183"/>
    </row>
    <row r="97184" spans="4:4">
      <c r="D97184"/>
    </row>
    <row r="97185" spans="4:4">
      <c r="D97185"/>
    </row>
    <row r="97186" spans="4:4">
      <c r="D97186"/>
    </row>
    <row r="97187" spans="4:4">
      <c r="D97187"/>
    </row>
    <row r="97188" spans="4:4">
      <c r="D97188"/>
    </row>
    <row r="97189" spans="4:4">
      <c r="D97189"/>
    </row>
    <row r="97190" spans="4:4">
      <c r="D97190"/>
    </row>
    <row r="97191" spans="4:4">
      <c r="D97191"/>
    </row>
    <row r="97192" spans="4:4">
      <c r="D97192"/>
    </row>
    <row r="97193" spans="4:4">
      <c r="D97193"/>
    </row>
    <row r="97194" spans="4:4">
      <c r="D97194"/>
    </row>
    <row r="97195" spans="4:4">
      <c r="D97195"/>
    </row>
    <row r="97196" spans="4:4">
      <c r="D97196"/>
    </row>
    <row r="97197" spans="4:4">
      <c r="D97197"/>
    </row>
    <row r="97198" spans="4:4">
      <c r="D97198"/>
    </row>
    <row r="97199" spans="4:4">
      <c r="D97199"/>
    </row>
    <row r="97200" spans="4:4">
      <c r="D97200"/>
    </row>
    <row r="97201" spans="4:4">
      <c r="D97201"/>
    </row>
    <row r="97202" spans="4:4">
      <c r="D97202"/>
    </row>
    <row r="97203" spans="4:4">
      <c r="D97203"/>
    </row>
    <row r="97204" spans="4:4">
      <c r="D97204"/>
    </row>
    <row r="97205" spans="4:4">
      <c r="D97205"/>
    </row>
    <row r="97206" spans="4:4">
      <c r="D97206"/>
    </row>
    <row r="97207" spans="4:4">
      <c r="D97207"/>
    </row>
    <row r="97208" spans="4:4">
      <c r="D97208"/>
    </row>
    <row r="97209" spans="4:4">
      <c r="D97209"/>
    </row>
    <row r="97210" spans="4:4">
      <c r="D97210"/>
    </row>
    <row r="97211" spans="4:4">
      <c r="D97211"/>
    </row>
    <row r="97212" spans="4:4">
      <c r="D97212"/>
    </row>
    <row r="97213" spans="4:4">
      <c r="D97213"/>
    </row>
    <row r="97214" spans="4:4">
      <c r="D97214"/>
    </row>
    <row r="97215" spans="4:4">
      <c r="D97215"/>
    </row>
    <row r="97216" spans="4:4">
      <c r="D97216"/>
    </row>
    <row r="97217" spans="4:4">
      <c r="D97217"/>
    </row>
    <row r="97218" spans="4:4">
      <c r="D97218"/>
    </row>
    <row r="97219" spans="4:4">
      <c r="D97219"/>
    </row>
    <row r="97220" spans="4:4">
      <c r="D97220"/>
    </row>
    <row r="97221" spans="4:4">
      <c r="D97221"/>
    </row>
    <row r="97222" spans="4:4">
      <c r="D97222"/>
    </row>
    <row r="97223" spans="4:4">
      <c r="D97223"/>
    </row>
    <row r="97224" spans="4:4">
      <c r="D97224"/>
    </row>
    <row r="97225" spans="4:4">
      <c r="D97225"/>
    </row>
    <row r="97226" spans="4:4">
      <c r="D97226"/>
    </row>
    <row r="97227" spans="4:4">
      <c r="D97227"/>
    </row>
    <row r="97228" spans="4:4">
      <c r="D97228"/>
    </row>
    <row r="97229" spans="4:4">
      <c r="D97229"/>
    </row>
    <row r="97230" spans="4:4">
      <c r="D97230"/>
    </row>
    <row r="97231" spans="4:4">
      <c r="D97231"/>
    </row>
    <row r="97232" spans="4:4">
      <c r="D97232"/>
    </row>
    <row r="97233" spans="4:4">
      <c r="D97233"/>
    </row>
    <row r="97234" spans="4:4">
      <c r="D97234"/>
    </row>
    <row r="97235" spans="4:4">
      <c r="D97235"/>
    </row>
    <row r="97236" spans="4:4">
      <c r="D97236"/>
    </row>
    <row r="97237" spans="4:4">
      <c r="D97237"/>
    </row>
    <row r="97238" spans="4:4">
      <c r="D97238"/>
    </row>
    <row r="97239" spans="4:4">
      <c r="D97239"/>
    </row>
    <row r="97240" spans="4:4">
      <c r="D97240"/>
    </row>
    <row r="97241" spans="4:4">
      <c r="D97241"/>
    </row>
    <row r="97242" spans="4:4">
      <c r="D97242"/>
    </row>
    <row r="97243" spans="4:4">
      <c r="D97243"/>
    </row>
    <row r="97244" spans="4:4">
      <c r="D97244"/>
    </row>
    <row r="97245" spans="4:4">
      <c r="D97245"/>
    </row>
    <row r="97246" spans="4:4">
      <c r="D97246"/>
    </row>
    <row r="97247" spans="4:4">
      <c r="D97247"/>
    </row>
    <row r="97248" spans="4:4">
      <c r="D97248"/>
    </row>
    <row r="97249" spans="4:4">
      <c r="D97249"/>
    </row>
    <row r="97250" spans="4:4">
      <c r="D97250"/>
    </row>
    <row r="97251" spans="4:4">
      <c r="D97251"/>
    </row>
    <row r="97252" spans="4:4">
      <c r="D97252"/>
    </row>
    <row r="97253" spans="4:4">
      <c r="D97253"/>
    </row>
    <row r="97254" spans="4:4">
      <c r="D97254"/>
    </row>
    <row r="97255" spans="4:4">
      <c r="D97255"/>
    </row>
    <row r="97256" spans="4:4">
      <c r="D97256"/>
    </row>
    <row r="97257" spans="4:4">
      <c r="D97257"/>
    </row>
    <row r="97258" spans="4:4">
      <c r="D97258"/>
    </row>
    <row r="97259" spans="4:4">
      <c r="D97259"/>
    </row>
    <row r="97260" spans="4:4">
      <c r="D97260"/>
    </row>
    <row r="97261" spans="4:4">
      <c r="D97261"/>
    </row>
    <row r="97262" spans="4:4">
      <c r="D97262"/>
    </row>
    <row r="97263" spans="4:4">
      <c r="D97263"/>
    </row>
    <row r="97264" spans="4:4">
      <c r="D97264"/>
    </row>
    <row r="97265" spans="4:4">
      <c r="D97265"/>
    </row>
    <row r="97266" spans="4:4">
      <c r="D97266"/>
    </row>
    <row r="97267" spans="4:4">
      <c r="D97267"/>
    </row>
    <row r="97268" spans="4:4">
      <c r="D97268"/>
    </row>
    <row r="97269" spans="4:4">
      <c r="D97269"/>
    </row>
    <row r="97270" spans="4:4">
      <c r="D97270"/>
    </row>
    <row r="97271" spans="4:4">
      <c r="D97271"/>
    </row>
    <row r="97272" spans="4:4">
      <c r="D97272"/>
    </row>
    <row r="97273" spans="4:4">
      <c r="D97273"/>
    </row>
    <row r="97274" spans="4:4">
      <c r="D97274"/>
    </row>
    <row r="97275" spans="4:4">
      <c r="D97275"/>
    </row>
    <row r="97276" spans="4:4">
      <c r="D97276"/>
    </row>
    <row r="97277" spans="4:4">
      <c r="D97277"/>
    </row>
    <row r="97278" spans="4:4">
      <c r="D97278"/>
    </row>
    <row r="97279" spans="4:4">
      <c r="D97279"/>
    </row>
    <row r="97280" spans="4:4">
      <c r="D97280"/>
    </row>
    <row r="97281" spans="4:4">
      <c r="D97281"/>
    </row>
    <row r="97282" spans="4:4">
      <c r="D97282"/>
    </row>
    <row r="97283" spans="4:4">
      <c r="D97283"/>
    </row>
    <row r="97284" spans="4:4">
      <c r="D97284"/>
    </row>
    <row r="97285" spans="4:4">
      <c r="D97285"/>
    </row>
    <row r="97286" spans="4:4">
      <c r="D97286"/>
    </row>
    <row r="97287" spans="4:4">
      <c r="D97287"/>
    </row>
    <row r="97288" spans="4:4">
      <c r="D97288"/>
    </row>
    <row r="97289" spans="4:4">
      <c r="D97289"/>
    </row>
    <row r="97290" spans="4:4">
      <c r="D97290"/>
    </row>
    <row r="97291" spans="4:4">
      <c r="D97291"/>
    </row>
    <row r="97292" spans="4:4">
      <c r="D97292"/>
    </row>
    <row r="97293" spans="4:4">
      <c r="D97293"/>
    </row>
    <row r="97294" spans="4:4">
      <c r="D97294"/>
    </row>
    <row r="97295" spans="4:4">
      <c r="D97295"/>
    </row>
    <row r="97296" spans="4:4">
      <c r="D97296"/>
    </row>
    <row r="97297" spans="4:4">
      <c r="D97297"/>
    </row>
    <row r="97298" spans="4:4">
      <c r="D97298"/>
    </row>
    <row r="97299" spans="4:4">
      <c r="D97299"/>
    </row>
    <row r="97300" spans="4:4">
      <c r="D97300"/>
    </row>
    <row r="97301" spans="4:4">
      <c r="D97301"/>
    </row>
    <row r="97302" spans="4:4">
      <c r="D97302"/>
    </row>
    <row r="97303" spans="4:4">
      <c r="D97303"/>
    </row>
    <row r="97304" spans="4:4">
      <c r="D97304"/>
    </row>
    <row r="97305" spans="4:4">
      <c r="D97305"/>
    </row>
    <row r="97306" spans="4:4">
      <c r="D97306"/>
    </row>
    <row r="97307" spans="4:4">
      <c r="D97307"/>
    </row>
    <row r="97308" spans="4:4">
      <c r="D97308"/>
    </row>
    <row r="97309" spans="4:4">
      <c r="D97309"/>
    </row>
    <row r="97310" spans="4:4">
      <c r="D97310"/>
    </row>
    <row r="97311" spans="4:4">
      <c r="D97311"/>
    </row>
    <row r="97312" spans="4:4">
      <c r="D97312"/>
    </row>
    <row r="97313" spans="4:4">
      <c r="D97313"/>
    </row>
    <row r="97314" spans="4:4">
      <c r="D97314"/>
    </row>
    <row r="97315" spans="4:4">
      <c r="D97315"/>
    </row>
    <row r="97316" spans="4:4">
      <c r="D97316"/>
    </row>
    <row r="97317" spans="4:4">
      <c r="D97317"/>
    </row>
    <row r="97318" spans="4:4">
      <c r="D97318"/>
    </row>
    <row r="97319" spans="4:4">
      <c r="D97319"/>
    </row>
    <row r="97320" spans="4:4">
      <c r="D97320"/>
    </row>
    <row r="97321" spans="4:4">
      <c r="D97321"/>
    </row>
    <row r="97322" spans="4:4">
      <c r="D97322"/>
    </row>
    <row r="97323" spans="4:4">
      <c r="D97323"/>
    </row>
    <row r="97324" spans="4:4">
      <c r="D97324"/>
    </row>
    <row r="97325" spans="4:4">
      <c r="D97325"/>
    </row>
    <row r="97326" spans="4:4">
      <c r="D97326"/>
    </row>
    <row r="97327" spans="4:4">
      <c r="D97327"/>
    </row>
    <row r="97328" spans="4:4">
      <c r="D97328"/>
    </row>
    <row r="97329" spans="4:4">
      <c r="D97329"/>
    </row>
    <row r="97330" spans="4:4">
      <c r="D97330"/>
    </row>
    <row r="97331" spans="4:4">
      <c r="D97331"/>
    </row>
    <row r="97332" spans="4:4">
      <c r="D97332"/>
    </row>
    <row r="97333" spans="4:4">
      <c r="D97333"/>
    </row>
    <row r="97334" spans="4:4">
      <c r="D97334"/>
    </row>
    <row r="97335" spans="4:4">
      <c r="D97335"/>
    </row>
    <row r="97336" spans="4:4">
      <c r="D97336"/>
    </row>
    <row r="97337" spans="4:4">
      <c r="D97337"/>
    </row>
    <row r="97338" spans="4:4">
      <c r="D97338"/>
    </row>
    <row r="97339" spans="4:4">
      <c r="D97339"/>
    </row>
    <row r="97340" spans="4:4">
      <c r="D97340"/>
    </row>
    <row r="97341" spans="4:4">
      <c r="D97341"/>
    </row>
    <row r="97342" spans="4:4">
      <c r="D97342"/>
    </row>
    <row r="97343" spans="4:4">
      <c r="D97343"/>
    </row>
    <row r="97344" spans="4:4">
      <c r="D97344"/>
    </row>
    <row r="97345" spans="4:4">
      <c r="D97345"/>
    </row>
    <row r="97346" spans="4:4">
      <c r="D97346"/>
    </row>
    <row r="97347" spans="4:4">
      <c r="D97347"/>
    </row>
    <row r="97348" spans="4:4">
      <c r="D97348"/>
    </row>
    <row r="97349" spans="4:4">
      <c r="D97349"/>
    </row>
    <row r="97350" spans="4:4">
      <c r="D97350"/>
    </row>
    <row r="97351" spans="4:4">
      <c r="D97351"/>
    </row>
    <row r="97352" spans="4:4">
      <c r="D97352"/>
    </row>
    <row r="97353" spans="4:4">
      <c r="D97353"/>
    </row>
    <row r="97354" spans="4:4">
      <c r="D97354"/>
    </row>
    <row r="97355" spans="4:4">
      <c r="D97355"/>
    </row>
    <row r="97356" spans="4:4">
      <c r="D97356"/>
    </row>
    <row r="97357" spans="4:4">
      <c r="D97357"/>
    </row>
    <row r="97358" spans="4:4">
      <c r="D97358"/>
    </row>
    <row r="97359" spans="4:4">
      <c r="D97359"/>
    </row>
    <row r="97360" spans="4:4">
      <c r="D97360"/>
    </row>
    <row r="97361" spans="4:4">
      <c r="D97361"/>
    </row>
    <row r="97362" spans="4:4">
      <c r="D97362"/>
    </row>
    <row r="97363" spans="4:4">
      <c r="D97363"/>
    </row>
    <row r="97364" spans="4:4">
      <c r="D97364"/>
    </row>
    <row r="97365" spans="4:4">
      <c r="D97365"/>
    </row>
    <row r="97366" spans="4:4">
      <c r="D97366"/>
    </row>
    <row r="97367" spans="4:4">
      <c r="D97367"/>
    </row>
    <row r="97368" spans="4:4">
      <c r="D97368"/>
    </row>
    <row r="97369" spans="4:4">
      <c r="D97369"/>
    </row>
    <row r="97370" spans="4:4">
      <c r="D97370"/>
    </row>
    <row r="97371" spans="4:4">
      <c r="D97371"/>
    </row>
    <row r="97372" spans="4:4">
      <c r="D97372"/>
    </row>
    <row r="97373" spans="4:4">
      <c r="D97373"/>
    </row>
    <row r="97374" spans="4:4">
      <c r="D97374"/>
    </row>
    <row r="97375" spans="4:4">
      <c r="D97375"/>
    </row>
    <row r="97376" spans="4:4">
      <c r="D97376"/>
    </row>
    <row r="97377" spans="4:4">
      <c r="D97377"/>
    </row>
    <row r="97378" spans="4:4">
      <c r="D97378"/>
    </row>
    <row r="97379" spans="4:4">
      <c r="D97379"/>
    </row>
    <row r="97380" spans="4:4">
      <c r="D97380"/>
    </row>
    <row r="97381" spans="4:4">
      <c r="D97381"/>
    </row>
    <row r="97382" spans="4:4">
      <c r="D97382"/>
    </row>
    <row r="97383" spans="4:4">
      <c r="D97383"/>
    </row>
    <row r="97384" spans="4:4">
      <c r="D97384"/>
    </row>
    <row r="97385" spans="4:4">
      <c r="D97385"/>
    </row>
    <row r="97386" spans="4:4">
      <c r="D97386"/>
    </row>
    <row r="97387" spans="4:4">
      <c r="D97387"/>
    </row>
    <row r="97388" spans="4:4">
      <c r="D97388"/>
    </row>
    <row r="97389" spans="4:4">
      <c r="D97389"/>
    </row>
    <row r="97390" spans="4:4">
      <c r="D97390"/>
    </row>
    <row r="97391" spans="4:4">
      <c r="D97391"/>
    </row>
    <row r="97392" spans="4:4">
      <c r="D97392"/>
    </row>
    <row r="97393" spans="4:4">
      <c r="D97393"/>
    </row>
    <row r="97394" spans="4:4">
      <c r="D97394"/>
    </row>
    <row r="97395" spans="4:4">
      <c r="D97395"/>
    </row>
    <row r="97396" spans="4:4">
      <c r="D97396"/>
    </row>
    <row r="97397" spans="4:4">
      <c r="D97397"/>
    </row>
    <row r="97398" spans="4:4">
      <c r="D97398"/>
    </row>
    <row r="97399" spans="4:4">
      <c r="D97399"/>
    </row>
    <row r="97400" spans="4:4">
      <c r="D97400"/>
    </row>
    <row r="97401" spans="4:4">
      <c r="D97401"/>
    </row>
    <row r="97402" spans="4:4">
      <c r="D97402"/>
    </row>
    <row r="97403" spans="4:4">
      <c r="D97403"/>
    </row>
    <row r="97404" spans="4:4">
      <c r="D97404"/>
    </row>
    <row r="97405" spans="4:4">
      <c r="D97405"/>
    </row>
    <row r="97406" spans="4:4">
      <c r="D97406"/>
    </row>
    <row r="97407" spans="4:4">
      <c r="D97407"/>
    </row>
    <row r="97408" spans="4:4">
      <c r="D97408"/>
    </row>
    <row r="97409" spans="4:4">
      <c r="D97409"/>
    </row>
    <row r="97410" spans="4:4">
      <c r="D97410"/>
    </row>
    <row r="97411" spans="4:4">
      <c r="D97411"/>
    </row>
    <row r="97412" spans="4:4">
      <c r="D97412"/>
    </row>
    <row r="97413" spans="4:4">
      <c r="D97413"/>
    </row>
    <row r="97414" spans="4:4">
      <c r="D97414"/>
    </row>
    <row r="97415" spans="4:4">
      <c r="D97415"/>
    </row>
    <row r="97416" spans="4:4">
      <c r="D97416"/>
    </row>
    <row r="97417" spans="4:4">
      <c r="D97417"/>
    </row>
    <row r="97418" spans="4:4">
      <c r="D97418"/>
    </row>
    <row r="97419" spans="4:4">
      <c r="D97419"/>
    </row>
    <row r="97420" spans="4:4">
      <c r="D97420"/>
    </row>
    <row r="97421" spans="4:4">
      <c r="D97421"/>
    </row>
    <row r="97422" spans="4:4">
      <c r="D97422"/>
    </row>
    <row r="97423" spans="4:4">
      <c r="D97423"/>
    </row>
    <row r="97424" spans="4:4">
      <c r="D97424"/>
    </row>
    <row r="97425" spans="4:4">
      <c r="D97425"/>
    </row>
    <row r="97426" spans="4:4">
      <c r="D97426"/>
    </row>
    <row r="97427" spans="4:4">
      <c r="D97427"/>
    </row>
    <row r="97428" spans="4:4">
      <c r="D97428"/>
    </row>
    <row r="97429" spans="4:4">
      <c r="D97429"/>
    </row>
    <row r="97430" spans="4:4">
      <c r="D97430"/>
    </row>
    <row r="97431" spans="4:4">
      <c r="D97431"/>
    </row>
    <row r="97432" spans="4:4">
      <c r="D97432"/>
    </row>
    <row r="97433" spans="4:4">
      <c r="D97433"/>
    </row>
    <row r="97434" spans="4:4">
      <c r="D97434"/>
    </row>
    <row r="97435" spans="4:4">
      <c r="D97435"/>
    </row>
    <row r="97436" spans="4:4">
      <c r="D97436"/>
    </row>
    <row r="97437" spans="4:4">
      <c r="D97437"/>
    </row>
    <row r="97438" spans="4:4">
      <c r="D97438"/>
    </row>
    <row r="97439" spans="4:4">
      <c r="D97439"/>
    </row>
    <row r="97440" spans="4:4">
      <c r="D97440"/>
    </row>
    <row r="97441" spans="4:4">
      <c r="D97441"/>
    </row>
    <row r="97442" spans="4:4">
      <c r="D97442"/>
    </row>
    <row r="97443" spans="4:4">
      <c r="D97443"/>
    </row>
    <row r="97444" spans="4:4">
      <c r="D97444"/>
    </row>
    <row r="97445" spans="4:4">
      <c r="D97445"/>
    </row>
    <row r="97446" spans="4:4">
      <c r="D97446"/>
    </row>
    <row r="97447" spans="4:4">
      <c r="D97447"/>
    </row>
    <row r="97448" spans="4:4">
      <c r="D97448"/>
    </row>
    <row r="97449" spans="4:4">
      <c r="D97449"/>
    </row>
    <row r="97450" spans="4:4">
      <c r="D97450"/>
    </row>
    <row r="97451" spans="4:4">
      <c r="D97451"/>
    </row>
    <row r="97452" spans="4:4">
      <c r="D97452"/>
    </row>
    <row r="97453" spans="4:4">
      <c r="D97453"/>
    </row>
    <row r="97454" spans="4:4">
      <c r="D97454"/>
    </row>
    <row r="97455" spans="4:4">
      <c r="D97455"/>
    </row>
    <row r="97456" spans="4:4">
      <c r="D97456"/>
    </row>
    <row r="97457" spans="4:4">
      <c r="D97457"/>
    </row>
    <row r="97458" spans="4:4">
      <c r="D97458"/>
    </row>
    <row r="97459" spans="4:4">
      <c r="D97459"/>
    </row>
    <row r="97460" spans="4:4">
      <c r="D97460"/>
    </row>
    <row r="97461" spans="4:4">
      <c r="D97461"/>
    </row>
    <row r="97462" spans="4:4">
      <c r="D97462"/>
    </row>
    <row r="97463" spans="4:4">
      <c r="D97463"/>
    </row>
    <row r="97464" spans="4:4">
      <c r="D97464"/>
    </row>
    <row r="97465" spans="4:4">
      <c r="D97465"/>
    </row>
    <row r="97466" spans="4:4">
      <c r="D97466"/>
    </row>
    <row r="97467" spans="4:4">
      <c r="D97467"/>
    </row>
    <row r="97468" spans="4:4">
      <c r="D97468"/>
    </row>
    <row r="97469" spans="4:4">
      <c r="D97469"/>
    </row>
    <row r="97470" spans="4:4">
      <c r="D97470"/>
    </row>
    <row r="97471" spans="4:4">
      <c r="D97471"/>
    </row>
    <row r="97472" spans="4:4">
      <c r="D97472"/>
    </row>
    <row r="97473" spans="4:4">
      <c r="D97473"/>
    </row>
    <row r="97474" spans="4:4">
      <c r="D97474"/>
    </row>
    <row r="97475" spans="4:4">
      <c r="D97475"/>
    </row>
    <row r="97476" spans="4:4">
      <c r="D97476"/>
    </row>
    <row r="97477" spans="4:4">
      <c r="D97477"/>
    </row>
    <row r="97478" spans="4:4">
      <c r="D97478"/>
    </row>
    <row r="97479" spans="4:4">
      <c r="D97479"/>
    </row>
    <row r="97480" spans="4:4">
      <c r="D97480"/>
    </row>
    <row r="97481" spans="4:4">
      <c r="D97481"/>
    </row>
    <row r="97482" spans="4:4">
      <c r="D97482"/>
    </row>
    <row r="97483" spans="4:4">
      <c r="D97483"/>
    </row>
    <row r="97484" spans="4:4">
      <c r="D97484"/>
    </row>
    <row r="97485" spans="4:4">
      <c r="D97485"/>
    </row>
    <row r="97486" spans="4:4">
      <c r="D97486"/>
    </row>
    <row r="97487" spans="4:4">
      <c r="D97487"/>
    </row>
    <row r="97488" spans="4:4">
      <c r="D97488"/>
    </row>
    <row r="97489" spans="4:4">
      <c r="D97489"/>
    </row>
    <row r="97490" spans="4:4">
      <c r="D97490"/>
    </row>
    <row r="97491" spans="4:4">
      <c r="D97491"/>
    </row>
    <row r="97492" spans="4:4">
      <c r="D97492"/>
    </row>
    <row r="97493" spans="4:4">
      <c r="D97493"/>
    </row>
    <row r="97494" spans="4:4">
      <c r="D97494"/>
    </row>
    <row r="97495" spans="4:4">
      <c r="D97495"/>
    </row>
    <row r="97496" spans="4:4">
      <c r="D97496"/>
    </row>
    <row r="97497" spans="4:4">
      <c r="D97497"/>
    </row>
    <row r="97498" spans="4:4">
      <c r="D97498"/>
    </row>
    <row r="97499" spans="4:4">
      <c r="D97499"/>
    </row>
    <row r="97500" spans="4:4">
      <c r="D97500"/>
    </row>
    <row r="97501" spans="4:4">
      <c r="D97501"/>
    </row>
    <row r="97502" spans="4:4">
      <c r="D97502"/>
    </row>
    <row r="97503" spans="4:4">
      <c r="D97503"/>
    </row>
    <row r="97504" spans="4:4">
      <c r="D97504"/>
    </row>
    <row r="97505" spans="4:4">
      <c r="D97505"/>
    </row>
    <row r="97506" spans="4:4">
      <c r="D97506"/>
    </row>
    <row r="97507" spans="4:4">
      <c r="D97507"/>
    </row>
    <row r="97508" spans="4:4">
      <c r="D97508"/>
    </row>
    <row r="97509" spans="4:4">
      <c r="D97509"/>
    </row>
    <row r="97510" spans="4:4">
      <c r="D97510"/>
    </row>
    <row r="97511" spans="4:4">
      <c r="D97511"/>
    </row>
    <row r="97512" spans="4:4">
      <c r="D97512"/>
    </row>
    <row r="97513" spans="4:4">
      <c r="D97513"/>
    </row>
    <row r="97514" spans="4:4">
      <c r="D97514"/>
    </row>
    <row r="97515" spans="4:4">
      <c r="D97515"/>
    </row>
    <row r="97516" spans="4:4">
      <c r="D97516"/>
    </row>
    <row r="97517" spans="4:4">
      <c r="D97517"/>
    </row>
    <row r="97518" spans="4:4">
      <c r="D97518"/>
    </row>
    <row r="97519" spans="4:4">
      <c r="D97519"/>
    </row>
    <row r="97520" spans="4:4">
      <c r="D97520"/>
    </row>
    <row r="97521" spans="4:4">
      <c r="D97521"/>
    </row>
    <row r="97522" spans="4:4">
      <c r="D97522"/>
    </row>
    <row r="97523" spans="4:4">
      <c r="D97523"/>
    </row>
    <row r="97524" spans="4:4">
      <c r="D97524"/>
    </row>
    <row r="97525" spans="4:4">
      <c r="D97525"/>
    </row>
    <row r="97526" spans="4:4">
      <c r="D97526"/>
    </row>
    <row r="97527" spans="4:4">
      <c r="D97527"/>
    </row>
    <row r="97528" spans="4:4">
      <c r="D97528"/>
    </row>
    <row r="97529" spans="4:4">
      <c r="D97529"/>
    </row>
    <row r="97530" spans="4:4">
      <c r="D97530"/>
    </row>
    <row r="97531" spans="4:4">
      <c r="D97531"/>
    </row>
    <row r="97532" spans="4:4">
      <c r="D97532"/>
    </row>
    <row r="97533" spans="4:4">
      <c r="D97533"/>
    </row>
    <row r="97534" spans="4:4">
      <c r="D97534"/>
    </row>
    <row r="97535" spans="4:4">
      <c r="D97535"/>
    </row>
    <row r="97536" spans="4:4">
      <c r="D97536"/>
    </row>
    <row r="97537" spans="4:4">
      <c r="D97537"/>
    </row>
    <row r="97538" spans="4:4">
      <c r="D97538"/>
    </row>
    <row r="97539" spans="4:4">
      <c r="D97539"/>
    </row>
    <row r="97540" spans="4:4">
      <c r="D97540"/>
    </row>
    <row r="97541" spans="4:4">
      <c r="D97541"/>
    </row>
    <row r="97542" spans="4:4">
      <c r="D97542"/>
    </row>
    <row r="97543" spans="4:4">
      <c r="D97543"/>
    </row>
    <row r="97544" spans="4:4">
      <c r="D97544"/>
    </row>
    <row r="97545" spans="4:4">
      <c r="D97545"/>
    </row>
    <row r="97546" spans="4:4">
      <c r="D97546"/>
    </row>
    <row r="97547" spans="4:4">
      <c r="D97547"/>
    </row>
    <row r="97548" spans="4:4">
      <c r="D97548"/>
    </row>
    <row r="97549" spans="4:4">
      <c r="D97549"/>
    </row>
    <row r="97550" spans="4:4">
      <c r="D97550"/>
    </row>
    <row r="97551" spans="4:4">
      <c r="D97551"/>
    </row>
    <row r="97552" spans="4:4">
      <c r="D97552"/>
    </row>
    <row r="97553" spans="4:4">
      <c r="D97553"/>
    </row>
    <row r="97554" spans="4:4">
      <c r="D97554"/>
    </row>
    <row r="97555" spans="4:4">
      <c r="D97555"/>
    </row>
    <row r="97556" spans="4:4">
      <c r="D97556"/>
    </row>
    <row r="97557" spans="4:4">
      <c r="D97557"/>
    </row>
    <row r="97558" spans="4:4">
      <c r="D97558"/>
    </row>
    <row r="97559" spans="4:4">
      <c r="D97559"/>
    </row>
    <row r="97560" spans="4:4">
      <c r="D97560"/>
    </row>
    <row r="97561" spans="4:4">
      <c r="D97561"/>
    </row>
    <row r="97562" spans="4:4">
      <c r="D97562"/>
    </row>
    <row r="97563" spans="4:4">
      <c r="D97563"/>
    </row>
    <row r="97564" spans="4:4">
      <c r="D97564"/>
    </row>
    <row r="97565" spans="4:4">
      <c r="D97565"/>
    </row>
    <row r="97566" spans="4:4">
      <c r="D97566"/>
    </row>
    <row r="97567" spans="4:4">
      <c r="D97567"/>
    </row>
    <row r="97568" spans="4:4">
      <c r="D97568"/>
    </row>
    <row r="97569" spans="4:4">
      <c r="D97569"/>
    </row>
    <row r="97570" spans="4:4">
      <c r="D97570"/>
    </row>
    <row r="97571" spans="4:4">
      <c r="D97571"/>
    </row>
    <row r="97572" spans="4:4">
      <c r="D97572"/>
    </row>
    <row r="97573" spans="4:4">
      <c r="D97573"/>
    </row>
    <row r="97574" spans="4:4">
      <c r="D97574"/>
    </row>
    <row r="97575" spans="4:4">
      <c r="D97575"/>
    </row>
    <row r="97576" spans="4:4">
      <c r="D97576"/>
    </row>
    <row r="97577" spans="4:4">
      <c r="D97577"/>
    </row>
    <row r="97578" spans="4:4">
      <c r="D97578"/>
    </row>
    <row r="97579" spans="4:4">
      <c r="D97579"/>
    </row>
    <row r="97580" spans="4:4">
      <c r="D97580"/>
    </row>
    <row r="97581" spans="4:4">
      <c r="D97581"/>
    </row>
    <row r="97582" spans="4:4">
      <c r="D97582"/>
    </row>
    <row r="97583" spans="4:4">
      <c r="D97583"/>
    </row>
    <row r="97584" spans="4:4">
      <c r="D97584"/>
    </row>
    <row r="97585" spans="4:4">
      <c r="D97585"/>
    </row>
    <row r="97586" spans="4:4">
      <c r="D97586"/>
    </row>
    <row r="97587" spans="4:4">
      <c r="D97587"/>
    </row>
    <row r="97588" spans="4:4">
      <c r="D97588"/>
    </row>
    <row r="97589" spans="4:4">
      <c r="D97589"/>
    </row>
    <row r="97590" spans="4:4">
      <c r="D97590"/>
    </row>
    <row r="97591" spans="4:4">
      <c r="D97591"/>
    </row>
    <row r="97592" spans="4:4">
      <c r="D97592"/>
    </row>
    <row r="97593" spans="4:4">
      <c r="D97593"/>
    </row>
    <row r="97594" spans="4:4">
      <c r="D97594"/>
    </row>
    <row r="97595" spans="4:4">
      <c r="D97595"/>
    </row>
    <row r="97596" spans="4:4">
      <c r="D97596"/>
    </row>
    <row r="97597" spans="4:4">
      <c r="D97597"/>
    </row>
    <row r="97598" spans="4:4">
      <c r="D97598"/>
    </row>
    <row r="97599" spans="4:4">
      <c r="D97599"/>
    </row>
    <row r="97600" spans="4:4">
      <c r="D97600"/>
    </row>
    <row r="97601" spans="4:4">
      <c r="D97601"/>
    </row>
    <row r="97602" spans="4:4">
      <c r="D97602"/>
    </row>
    <row r="97603" spans="4:4">
      <c r="D97603"/>
    </row>
    <row r="97604" spans="4:4">
      <c r="D97604"/>
    </row>
    <row r="97605" spans="4:4">
      <c r="D97605"/>
    </row>
    <row r="97606" spans="4:4">
      <c r="D97606"/>
    </row>
    <row r="97607" spans="4:4">
      <c r="D97607"/>
    </row>
    <row r="97608" spans="4:4">
      <c r="D97608"/>
    </row>
    <row r="97609" spans="4:4">
      <c r="D97609"/>
    </row>
    <row r="97610" spans="4:4">
      <c r="D97610"/>
    </row>
    <row r="97611" spans="4:4">
      <c r="D97611"/>
    </row>
    <row r="97612" spans="4:4">
      <c r="D97612"/>
    </row>
    <row r="97613" spans="4:4">
      <c r="D97613"/>
    </row>
    <row r="97614" spans="4:4">
      <c r="D97614"/>
    </row>
    <row r="97615" spans="4:4">
      <c r="D97615"/>
    </row>
    <row r="97616" spans="4:4">
      <c r="D97616"/>
    </row>
    <row r="97617" spans="4:4">
      <c r="D97617"/>
    </row>
    <row r="97618" spans="4:4">
      <c r="D97618"/>
    </row>
    <row r="97619" spans="4:4">
      <c r="D97619"/>
    </row>
    <row r="97620" spans="4:4">
      <c r="D97620"/>
    </row>
    <row r="97621" spans="4:4">
      <c r="D97621"/>
    </row>
    <row r="97622" spans="4:4">
      <c r="D97622"/>
    </row>
    <row r="97623" spans="4:4">
      <c r="D97623"/>
    </row>
    <row r="97624" spans="4:4">
      <c r="D97624"/>
    </row>
    <row r="97625" spans="4:4">
      <c r="D97625"/>
    </row>
    <row r="97626" spans="4:4">
      <c r="D97626"/>
    </row>
    <row r="97627" spans="4:4">
      <c r="D97627"/>
    </row>
    <row r="97628" spans="4:4">
      <c r="D97628"/>
    </row>
    <row r="97629" spans="4:4">
      <c r="D97629"/>
    </row>
    <row r="97630" spans="4:4">
      <c r="D97630"/>
    </row>
    <row r="97631" spans="4:4">
      <c r="D97631"/>
    </row>
    <row r="97632" spans="4:4">
      <c r="D97632"/>
    </row>
    <row r="97633" spans="4:4">
      <c r="D97633"/>
    </row>
    <row r="97634" spans="4:4">
      <c r="D97634"/>
    </row>
    <row r="97635" spans="4:4">
      <c r="D97635"/>
    </row>
    <row r="97636" spans="4:4">
      <c r="D97636"/>
    </row>
    <row r="97637" spans="4:4">
      <c r="D97637"/>
    </row>
    <row r="97638" spans="4:4">
      <c r="D97638"/>
    </row>
    <row r="97639" spans="4:4">
      <c r="D97639"/>
    </row>
    <row r="97640" spans="4:4">
      <c r="D97640"/>
    </row>
    <row r="97641" spans="4:4">
      <c r="D97641"/>
    </row>
    <row r="97642" spans="4:4">
      <c r="D97642"/>
    </row>
    <row r="97643" spans="4:4">
      <c r="D97643"/>
    </row>
    <row r="97644" spans="4:4">
      <c r="D97644"/>
    </row>
    <row r="97645" spans="4:4">
      <c r="D97645"/>
    </row>
    <row r="97646" spans="4:4">
      <c r="D97646"/>
    </row>
    <row r="97647" spans="4:4">
      <c r="D97647"/>
    </row>
    <row r="97648" spans="4:4">
      <c r="D97648"/>
    </row>
    <row r="97649" spans="4:4">
      <c r="D97649"/>
    </row>
    <row r="97650" spans="4:4">
      <c r="D97650"/>
    </row>
    <row r="97651" spans="4:4">
      <c r="D97651"/>
    </row>
    <row r="97652" spans="4:4">
      <c r="D97652"/>
    </row>
    <row r="97653" spans="4:4">
      <c r="D97653"/>
    </row>
    <row r="97654" spans="4:4">
      <c r="D97654"/>
    </row>
    <row r="97655" spans="4:4">
      <c r="D97655"/>
    </row>
    <row r="97656" spans="4:4">
      <c r="D97656"/>
    </row>
    <row r="97657" spans="4:4">
      <c r="D97657"/>
    </row>
    <row r="97658" spans="4:4">
      <c r="D97658"/>
    </row>
    <row r="97659" spans="4:4">
      <c r="D97659"/>
    </row>
    <row r="97660" spans="4:4">
      <c r="D97660"/>
    </row>
    <row r="97661" spans="4:4">
      <c r="D97661"/>
    </row>
    <row r="97662" spans="4:4">
      <c r="D97662"/>
    </row>
    <row r="97663" spans="4:4">
      <c r="D97663"/>
    </row>
    <row r="97664" spans="4:4">
      <c r="D97664"/>
    </row>
    <row r="97665" spans="4:4">
      <c r="D97665"/>
    </row>
    <row r="97666" spans="4:4">
      <c r="D97666"/>
    </row>
    <row r="97667" spans="4:4">
      <c r="D97667"/>
    </row>
    <row r="97668" spans="4:4">
      <c r="D97668"/>
    </row>
    <row r="97669" spans="4:4">
      <c r="D97669"/>
    </row>
    <row r="97670" spans="4:4">
      <c r="D97670"/>
    </row>
    <row r="97671" spans="4:4">
      <c r="D97671"/>
    </row>
    <row r="97672" spans="4:4">
      <c r="D97672"/>
    </row>
    <row r="97673" spans="4:4">
      <c r="D97673"/>
    </row>
    <row r="97674" spans="4:4">
      <c r="D97674"/>
    </row>
    <row r="97675" spans="4:4">
      <c r="D97675"/>
    </row>
    <row r="97676" spans="4:4">
      <c r="D97676"/>
    </row>
    <row r="97677" spans="4:4">
      <c r="D97677"/>
    </row>
    <row r="97678" spans="4:4">
      <c r="D97678"/>
    </row>
    <row r="97679" spans="4:4">
      <c r="D97679"/>
    </row>
    <row r="97680" spans="4:4">
      <c r="D97680"/>
    </row>
    <row r="97681" spans="4:4">
      <c r="D97681"/>
    </row>
    <row r="97682" spans="4:4">
      <c r="D97682"/>
    </row>
    <row r="97683" spans="4:4">
      <c r="D97683"/>
    </row>
    <row r="97684" spans="4:4">
      <c r="D97684"/>
    </row>
    <row r="97685" spans="4:4">
      <c r="D97685"/>
    </row>
    <row r="97686" spans="4:4">
      <c r="D97686"/>
    </row>
    <row r="97687" spans="4:4">
      <c r="D97687"/>
    </row>
    <row r="97688" spans="4:4">
      <c r="D97688"/>
    </row>
    <row r="97689" spans="4:4">
      <c r="D97689"/>
    </row>
    <row r="97690" spans="4:4">
      <c r="D97690"/>
    </row>
    <row r="97691" spans="4:4">
      <c r="D97691"/>
    </row>
    <row r="97692" spans="4:4">
      <c r="D97692"/>
    </row>
    <row r="97693" spans="4:4">
      <c r="D97693"/>
    </row>
    <row r="97694" spans="4:4">
      <c r="D97694"/>
    </row>
    <row r="97695" spans="4:4">
      <c r="D97695"/>
    </row>
    <row r="97696" spans="4:4">
      <c r="D97696"/>
    </row>
    <row r="97697" spans="4:4">
      <c r="D97697"/>
    </row>
    <row r="97698" spans="4:4">
      <c r="D97698"/>
    </row>
    <row r="97699" spans="4:4">
      <c r="D97699"/>
    </row>
    <row r="97700" spans="4:4">
      <c r="D97700"/>
    </row>
    <row r="97701" spans="4:4">
      <c r="D97701"/>
    </row>
    <row r="97702" spans="4:4">
      <c r="D97702"/>
    </row>
    <row r="97703" spans="4:4">
      <c r="D97703"/>
    </row>
    <row r="97704" spans="4:4">
      <c r="D97704"/>
    </row>
    <row r="97705" spans="4:4">
      <c r="D97705"/>
    </row>
    <row r="97706" spans="4:4">
      <c r="D97706"/>
    </row>
    <row r="97707" spans="4:4">
      <c r="D97707"/>
    </row>
    <row r="97708" spans="4:4">
      <c r="D97708"/>
    </row>
    <row r="97709" spans="4:4">
      <c r="D97709"/>
    </row>
    <row r="97710" spans="4:4">
      <c r="D97710"/>
    </row>
    <row r="97711" spans="4:4">
      <c r="D97711"/>
    </row>
    <row r="97712" spans="4:4">
      <c r="D97712"/>
    </row>
    <row r="97713" spans="4:4">
      <c r="D97713"/>
    </row>
    <row r="97714" spans="4:4">
      <c r="D97714"/>
    </row>
    <row r="97715" spans="4:4">
      <c r="D97715"/>
    </row>
    <row r="97716" spans="4:4">
      <c r="D97716"/>
    </row>
    <row r="97717" spans="4:4">
      <c r="D97717"/>
    </row>
    <row r="97718" spans="4:4">
      <c r="D97718"/>
    </row>
    <row r="97719" spans="4:4">
      <c r="D97719"/>
    </row>
    <row r="97720" spans="4:4">
      <c r="D97720"/>
    </row>
    <row r="97721" spans="4:4">
      <c r="D97721"/>
    </row>
    <row r="97722" spans="4:4">
      <c r="D97722"/>
    </row>
    <row r="97723" spans="4:4">
      <c r="D97723"/>
    </row>
    <row r="97724" spans="4:4">
      <c r="D97724"/>
    </row>
    <row r="97725" spans="4:4">
      <c r="D97725"/>
    </row>
    <row r="97726" spans="4:4">
      <c r="D97726"/>
    </row>
    <row r="97727" spans="4:4">
      <c r="D97727"/>
    </row>
    <row r="97728" spans="4:4">
      <c r="D97728"/>
    </row>
    <row r="97729" spans="4:4">
      <c r="D97729"/>
    </row>
    <row r="97730" spans="4:4">
      <c r="D97730"/>
    </row>
    <row r="97731" spans="4:4">
      <c r="D97731"/>
    </row>
    <row r="97732" spans="4:4">
      <c r="D97732"/>
    </row>
    <row r="97733" spans="4:4">
      <c r="D97733"/>
    </row>
    <row r="97734" spans="4:4">
      <c r="D97734"/>
    </row>
    <row r="97735" spans="4:4">
      <c r="D97735"/>
    </row>
    <row r="97736" spans="4:4">
      <c r="D97736"/>
    </row>
    <row r="97737" spans="4:4">
      <c r="D97737"/>
    </row>
    <row r="97738" spans="4:4">
      <c r="D97738"/>
    </row>
    <row r="97739" spans="4:4">
      <c r="D97739"/>
    </row>
    <row r="97740" spans="4:4">
      <c r="D97740"/>
    </row>
    <row r="97741" spans="4:4">
      <c r="D97741"/>
    </row>
    <row r="97742" spans="4:4">
      <c r="D97742"/>
    </row>
    <row r="97743" spans="4:4">
      <c r="D97743"/>
    </row>
    <row r="97744" spans="4:4">
      <c r="D97744"/>
    </row>
    <row r="97745" spans="4:4">
      <c r="D97745"/>
    </row>
    <row r="97746" spans="4:4">
      <c r="D97746"/>
    </row>
    <row r="97747" spans="4:4">
      <c r="D97747"/>
    </row>
    <row r="97748" spans="4:4">
      <c r="D97748"/>
    </row>
    <row r="97749" spans="4:4">
      <c r="D97749"/>
    </row>
    <row r="97750" spans="4:4">
      <c r="D97750"/>
    </row>
    <row r="97751" spans="4:4">
      <c r="D97751"/>
    </row>
    <row r="97752" spans="4:4">
      <c r="D97752"/>
    </row>
    <row r="97753" spans="4:4">
      <c r="D97753"/>
    </row>
    <row r="97754" spans="4:4">
      <c r="D97754"/>
    </row>
    <row r="97755" spans="4:4">
      <c r="D97755"/>
    </row>
    <row r="97756" spans="4:4">
      <c r="D97756"/>
    </row>
    <row r="97757" spans="4:4">
      <c r="D97757"/>
    </row>
    <row r="97758" spans="4:4">
      <c r="D97758"/>
    </row>
    <row r="97759" spans="4:4">
      <c r="D97759"/>
    </row>
    <row r="97760" spans="4:4">
      <c r="D97760"/>
    </row>
    <row r="97761" spans="4:4">
      <c r="D97761"/>
    </row>
    <row r="97762" spans="4:4">
      <c r="D97762"/>
    </row>
    <row r="97763" spans="4:4">
      <c r="D97763"/>
    </row>
    <row r="97764" spans="4:4">
      <c r="D97764"/>
    </row>
    <row r="97765" spans="4:4">
      <c r="D97765"/>
    </row>
    <row r="97766" spans="4:4">
      <c r="D97766"/>
    </row>
    <row r="97767" spans="4:4">
      <c r="D97767"/>
    </row>
    <row r="97768" spans="4:4">
      <c r="D97768"/>
    </row>
    <row r="97769" spans="4:4">
      <c r="D97769"/>
    </row>
    <row r="97770" spans="4:4">
      <c r="D97770"/>
    </row>
    <row r="97771" spans="4:4">
      <c r="D97771"/>
    </row>
    <row r="97772" spans="4:4">
      <c r="D97772"/>
    </row>
    <row r="97773" spans="4:4">
      <c r="D97773"/>
    </row>
    <row r="97774" spans="4:4">
      <c r="D97774"/>
    </row>
    <row r="97775" spans="4:4">
      <c r="D97775"/>
    </row>
    <row r="97776" spans="4:4">
      <c r="D97776"/>
    </row>
    <row r="97777" spans="4:4">
      <c r="D97777"/>
    </row>
    <row r="97778" spans="4:4">
      <c r="D97778"/>
    </row>
    <row r="97779" spans="4:4">
      <c r="D97779"/>
    </row>
    <row r="97780" spans="4:4">
      <c r="D97780"/>
    </row>
    <row r="97781" spans="4:4">
      <c r="D97781"/>
    </row>
    <row r="97782" spans="4:4">
      <c r="D97782"/>
    </row>
    <row r="97783" spans="4:4">
      <c r="D97783"/>
    </row>
    <row r="97784" spans="4:4">
      <c r="D97784"/>
    </row>
    <row r="97785" spans="4:4">
      <c r="D97785"/>
    </row>
    <row r="97786" spans="4:4">
      <c r="D97786"/>
    </row>
    <row r="97787" spans="4:4">
      <c r="D97787"/>
    </row>
    <row r="97788" spans="4:4">
      <c r="D97788"/>
    </row>
    <row r="97789" spans="4:4">
      <c r="D97789"/>
    </row>
    <row r="97790" spans="4:4">
      <c r="D97790"/>
    </row>
    <row r="97791" spans="4:4">
      <c r="D97791"/>
    </row>
    <row r="97792" spans="4:4">
      <c r="D97792"/>
    </row>
    <row r="97793" spans="4:4">
      <c r="D97793"/>
    </row>
    <row r="97794" spans="4:4">
      <c r="D97794"/>
    </row>
    <row r="97795" spans="4:4">
      <c r="D97795"/>
    </row>
    <row r="97796" spans="4:4">
      <c r="D97796"/>
    </row>
    <row r="97797" spans="4:4">
      <c r="D97797"/>
    </row>
    <row r="97798" spans="4:4">
      <c r="D97798"/>
    </row>
    <row r="97799" spans="4:4">
      <c r="D97799"/>
    </row>
    <row r="97800" spans="4:4">
      <c r="D97800"/>
    </row>
    <row r="97801" spans="4:4">
      <c r="D97801"/>
    </row>
    <row r="97802" spans="4:4">
      <c r="D97802"/>
    </row>
    <row r="97803" spans="4:4">
      <c r="D97803"/>
    </row>
    <row r="97804" spans="4:4">
      <c r="D97804"/>
    </row>
    <row r="97805" spans="4:4">
      <c r="D97805"/>
    </row>
    <row r="97806" spans="4:4">
      <c r="D97806"/>
    </row>
    <row r="97807" spans="4:4">
      <c r="D97807"/>
    </row>
    <row r="97808" spans="4:4">
      <c r="D97808"/>
    </row>
    <row r="97809" spans="4:4">
      <c r="D97809"/>
    </row>
    <row r="97810" spans="4:4">
      <c r="D97810"/>
    </row>
    <row r="97811" spans="4:4">
      <c r="D97811"/>
    </row>
    <row r="97812" spans="4:4">
      <c r="D97812"/>
    </row>
    <row r="97813" spans="4:4">
      <c r="D97813"/>
    </row>
    <row r="97814" spans="4:4">
      <c r="D97814"/>
    </row>
    <row r="97815" spans="4:4">
      <c r="D97815"/>
    </row>
    <row r="97816" spans="4:4">
      <c r="D97816"/>
    </row>
    <row r="97817" spans="4:4">
      <c r="D97817"/>
    </row>
    <row r="97818" spans="4:4">
      <c r="D97818"/>
    </row>
    <row r="97819" spans="4:4">
      <c r="D97819"/>
    </row>
    <row r="97820" spans="4:4">
      <c r="D97820"/>
    </row>
    <row r="97821" spans="4:4">
      <c r="D97821"/>
    </row>
    <row r="97822" spans="4:4">
      <c r="D97822"/>
    </row>
    <row r="97823" spans="4:4">
      <c r="D97823"/>
    </row>
    <row r="97824" spans="4:4">
      <c r="D97824"/>
    </row>
    <row r="97825" spans="4:4">
      <c r="D97825"/>
    </row>
    <row r="97826" spans="4:4">
      <c r="D97826"/>
    </row>
    <row r="97827" spans="4:4">
      <c r="D97827"/>
    </row>
    <row r="97828" spans="4:4">
      <c r="D97828"/>
    </row>
    <row r="97829" spans="4:4">
      <c r="D97829"/>
    </row>
    <row r="97830" spans="4:4">
      <c r="D97830"/>
    </row>
    <row r="97831" spans="4:4">
      <c r="D97831"/>
    </row>
    <row r="97832" spans="4:4">
      <c r="D97832"/>
    </row>
    <row r="97833" spans="4:4">
      <c r="D97833"/>
    </row>
    <row r="97834" spans="4:4">
      <c r="D97834"/>
    </row>
    <row r="97835" spans="4:4">
      <c r="D97835"/>
    </row>
    <row r="97836" spans="4:4">
      <c r="D97836"/>
    </row>
    <row r="97837" spans="4:4">
      <c r="D97837"/>
    </row>
    <row r="97838" spans="4:4">
      <c r="D97838"/>
    </row>
    <row r="97839" spans="4:4">
      <c r="D97839"/>
    </row>
    <row r="97840" spans="4:4">
      <c r="D97840"/>
    </row>
    <row r="97841" spans="4:4">
      <c r="D97841"/>
    </row>
    <row r="97842" spans="4:4">
      <c r="D97842"/>
    </row>
    <row r="97843" spans="4:4">
      <c r="D97843"/>
    </row>
    <row r="97844" spans="4:4">
      <c r="D97844"/>
    </row>
    <row r="97845" spans="4:4">
      <c r="D97845"/>
    </row>
    <row r="97846" spans="4:4">
      <c r="D97846"/>
    </row>
    <row r="97847" spans="4:4">
      <c r="D97847"/>
    </row>
    <row r="97848" spans="4:4">
      <c r="D97848"/>
    </row>
    <row r="97849" spans="4:4">
      <c r="D97849"/>
    </row>
    <row r="97850" spans="4:4">
      <c r="D97850"/>
    </row>
    <row r="97851" spans="4:4">
      <c r="D97851"/>
    </row>
    <row r="97852" spans="4:4">
      <c r="D97852"/>
    </row>
    <row r="97853" spans="4:4">
      <c r="D97853"/>
    </row>
    <row r="97854" spans="4:4">
      <c r="D97854"/>
    </row>
    <row r="97855" spans="4:4">
      <c r="D97855"/>
    </row>
    <row r="97856" spans="4:4">
      <c r="D97856"/>
    </row>
    <row r="97857" spans="4:4">
      <c r="D97857"/>
    </row>
    <row r="97858" spans="4:4">
      <c r="D97858"/>
    </row>
    <row r="97859" spans="4:4">
      <c r="D97859"/>
    </row>
    <row r="97860" spans="4:4">
      <c r="D97860"/>
    </row>
    <row r="97861" spans="4:4">
      <c r="D97861"/>
    </row>
    <row r="97862" spans="4:4">
      <c r="D97862"/>
    </row>
    <row r="97863" spans="4:4">
      <c r="D97863"/>
    </row>
    <row r="97864" spans="4:4">
      <c r="D97864"/>
    </row>
    <row r="97865" spans="4:4">
      <c r="D97865"/>
    </row>
    <row r="97866" spans="4:4">
      <c r="D97866"/>
    </row>
    <row r="97867" spans="4:4">
      <c r="D97867"/>
    </row>
    <row r="97868" spans="4:4">
      <c r="D97868"/>
    </row>
    <row r="97869" spans="4:4">
      <c r="D97869"/>
    </row>
    <row r="97870" spans="4:4">
      <c r="D97870"/>
    </row>
    <row r="97871" spans="4:4">
      <c r="D97871"/>
    </row>
    <row r="97872" spans="4:4">
      <c r="D97872"/>
    </row>
    <row r="97873" spans="4:4">
      <c r="D97873"/>
    </row>
    <row r="97874" spans="4:4">
      <c r="D97874"/>
    </row>
    <row r="97875" spans="4:4">
      <c r="D97875"/>
    </row>
    <row r="97876" spans="4:4">
      <c r="D97876"/>
    </row>
    <row r="97877" spans="4:4">
      <c r="D97877"/>
    </row>
    <row r="97878" spans="4:4">
      <c r="D97878"/>
    </row>
    <row r="97879" spans="4:4">
      <c r="D97879"/>
    </row>
    <row r="97880" spans="4:4">
      <c r="D97880"/>
    </row>
    <row r="97881" spans="4:4">
      <c r="D97881"/>
    </row>
    <row r="97882" spans="4:4">
      <c r="D97882"/>
    </row>
    <row r="97883" spans="4:4">
      <c r="D97883"/>
    </row>
    <row r="97884" spans="4:4">
      <c r="D97884"/>
    </row>
    <row r="97885" spans="4:4">
      <c r="D97885"/>
    </row>
    <row r="97886" spans="4:4">
      <c r="D97886"/>
    </row>
    <row r="97887" spans="4:4">
      <c r="D97887"/>
    </row>
    <row r="97888" spans="4:4">
      <c r="D97888"/>
    </row>
    <row r="97889" spans="4:4">
      <c r="D97889"/>
    </row>
    <row r="97890" spans="4:4">
      <c r="D97890"/>
    </row>
    <row r="97891" spans="4:4">
      <c r="D97891"/>
    </row>
    <row r="97892" spans="4:4">
      <c r="D97892"/>
    </row>
    <row r="97893" spans="4:4">
      <c r="D97893"/>
    </row>
    <row r="97894" spans="4:4">
      <c r="D97894"/>
    </row>
    <row r="97895" spans="4:4">
      <c r="D97895"/>
    </row>
    <row r="97896" spans="4:4">
      <c r="D97896"/>
    </row>
    <row r="97897" spans="4:4">
      <c r="D97897"/>
    </row>
    <row r="97898" spans="4:4">
      <c r="D97898"/>
    </row>
    <row r="97899" spans="4:4">
      <c r="D97899"/>
    </row>
    <row r="97900" spans="4:4">
      <c r="D97900"/>
    </row>
    <row r="97901" spans="4:4">
      <c r="D97901"/>
    </row>
    <row r="97902" spans="4:4">
      <c r="D97902"/>
    </row>
    <row r="97903" spans="4:4">
      <c r="D97903"/>
    </row>
    <row r="97904" spans="4:4">
      <c r="D97904"/>
    </row>
    <row r="97905" spans="4:4">
      <c r="D97905"/>
    </row>
    <row r="97906" spans="4:4">
      <c r="D97906"/>
    </row>
    <row r="97907" spans="4:4">
      <c r="D97907"/>
    </row>
    <row r="97908" spans="4:4">
      <c r="D97908"/>
    </row>
    <row r="97909" spans="4:4">
      <c r="D97909"/>
    </row>
    <row r="97910" spans="4:4">
      <c r="D97910"/>
    </row>
    <row r="97911" spans="4:4">
      <c r="D97911"/>
    </row>
    <row r="97912" spans="4:4">
      <c r="D97912"/>
    </row>
    <row r="97913" spans="4:4">
      <c r="D97913"/>
    </row>
    <row r="97914" spans="4:4">
      <c r="D97914"/>
    </row>
    <row r="97915" spans="4:4">
      <c r="D97915"/>
    </row>
    <row r="97916" spans="4:4">
      <c r="D97916"/>
    </row>
    <row r="97917" spans="4:4">
      <c r="D97917"/>
    </row>
    <row r="97918" spans="4:4">
      <c r="D97918"/>
    </row>
    <row r="97919" spans="4:4">
      <c r="D97919"/>
    </row>
    <row r="97920" spans="4:4">
      <c r="D97920"/>
    </row>
    <row r="97921" spans="4:4">
      <c r="D97921"/>
    </row>
    <row r="97922" spans="4:4">
      <c r="D97922"/>
    </row>
    <row r="97923" spans="4:4">
      <c r="D97923"/>
    </row>
    <row r="97924" spans="4:4">
      <c r="D97924"/>
    </row>
    <row r="97925" spans="4:4">
      <c r="D97925"/>
    </row>
    <row r="97926" spans="4:4">
      <c r="D97926"/>
    </row>
    <row r="97927" spans="4:4">
      <c r="D97927"/>
    </row>
    <row r="97928" spans="4:4">
      <c r="D97928"/>
    </row>
    <row r="97929" spans="4:4">
      <c r="D97929"/>
    </row>
    <row r="97930" spans="4:4">
      <c r="D97930"/>
    </row>
    <row r="97931" spans="4:4">
      <c r="D97931"/>
    </row>
    <row r="97932" spans="4:4">
      <c r="D97932"/>
    </row>
    <row r="97933" spans="4:4">
      <c r="D97933"/>
    </row>
    <row r="97934" spans="4:4">
      <c r="D97934"/>
    </row>
    <row r="97935" spans="4:4">
      <c r="D97935"/>
    </row>
    <row r="97936" spans="4:4">
      <c r="D97936"/>
    </row>
    <row r="97937" spans="4:4">
      <c r="D97937"/>
    </row>
    <row r="97938" spans="4:4">
      <c r="D97938"/>
    </row>
    <row r="97939" spans="4:4">
      <c r="D97939"/>
    </row>
    <row r="97940" spans="4:4">
      <c r="D97940"/>
    </row>
    <row r="97941" spans="4:4">
      <c r="D97941"/>
    </row>
    <row r="97942" spans="4:4">
      <c r="D97942"/>
    </row>
    <row r="97943" spans="4:4">
      <c r="D97943"/>
    </row>
    <row r="97944" spans="4:4">
      <c r="D97944"/>
    </row>
    <row r="97945" spans="4:4">
      <c r="D97945"/>
    </row>
    <row r="97946" spans="4:4">
      <c r="D97946"/>
    </row>
    <row r="97947" spans="4:4">
      <c r="D97947"/>
    </row>
    <row r="97948" spans="4:4">
      <c r="D97948"/>
    </row>
    <row r="97949" spans="4:4">
      <c r="D97949"/>
    </row>
    <row r="97950" spans="4:4">
      <c r="D97950"/>
    </row>
    <row r="97951" spans="4:4">
      <c r="D97951"/>
    </row>
    <row r="97952" spans="4:4">
      <c r="D97952"/>
    </row>
    <row r="97953" spans="4:4">
      <c r="D97953"/>
    </row>
    <row r="97954" spans="4:4">
      <c r="D97954"/>
    </row>
    <row r="97955" spans="4:4">
      <c r="D97955"/>
    </row>
    <row r="97956" spans="4:4">
      <c r="D97956"/>
    </row>
    <row r="97957" spans="4:4">
      <c r="D97957"/>
    </row>
    <row r="97958" spans="4:4">
      <c r="D97958"/>
    </row>
    <row r="97959" spans="4:4">
      <c r="D97959"/>
    </row>
    <row r="97960" spans="4:4">
      <c r="D97960"/>
    </row>
    <row r="97961" spans="4:4">
      <c r="D97961"/>
    </row>
    <row r="97962" spans="4:4">
      <c r="D97962"/>
    </row>
    <row r="97963" spans="4:4">
      <c r="D97963"/>
    </row>
    <row r="97964" spans="4:4">
      <c r="D97964"/>
    </row>
    <row r="97965" spans="4:4">
      <c r="D97965"/>
    </row>
    <row r="97966" spans="4:4">
      <c r="D97966"/>
    </row>
    <row r="97967" spans="4:4">
      <c r="D97967"/>
    </row>
    <row r="97968" spans="4:4">
      <c r="D97968"/>
    </row>
    <row r="97969" spans="4:4">
      <c r="D97969"/>
    </row>
    <row r="97970" spans="4:4">
      <c r="D97970"/>
    </row>
    <row r="97971" spans="4:4">
      <c r="D97971"/>
    </row>
    <row r="97972" spans="4:4">
      <c r="D97972"/>
    </row>
    <row r="97973" spans="4:4">
      <c r="D97973"/>
    </row>
    <row r="97974" spans="4:4">
      <c r="D97974"/>
    </row>
    <row r="97975" spans="4:4">
      <c r="D97975"/>
    </row>
    <row r="97976" spans="4:4">
      <c r="D97976"/>
    </row>
    <row r="97977" spans="4:4">
      <c r="D97977"/>
    </row>
    <row r="97978" spans="4:4">
      <c r="D97978"/>
    </row>
    <row r="97979" spans="4:4">
      <c r="D97979"/>
    </row>
    <row r="97980" spans="4:4">
      <c r="D97980"/>
    </row>
    <row r="97981" spans="4:4">
      <c r="D97981"/>
    </row>
    <row r="97982" spans="4:4">
      <c r="D97982"/>
    </row>
    <row r="97983" spans="4:4">
      <c r="D97983"/>
    </row>
    <row r="97984" spans="4:4">
      <c r="D97984"/>
    </row>
    <row r="97985" spans="4:4">
      <c r="D97985"/>
    </row>
    <row r="97986" spans="4:4">
      <c r="D97986"/>
    </row>
    <row r="97987" spans="4:4">
      <c r="D97987"/>
    </row>
    <row r="97988" spans="4:4">
      <c r="D97988"/>
    </row>
    <row r="97989" spans="4:4">
      <c r="D97989"/>
    </row>
    <row r="97990" spans="4:4">
      <c r="D97990"/>
    </row>
    <row r="97991" spans="4:4">
      <c r="D97991"/>
    </row>
    <row r="97992" spans="4:4">
      <c r="D97992"/>
    </row>
    <row r="97993" spans="4:4">
      <c r="D97993"/>
    </row>
    <row r="97994" spans="4:4">
      <c r="D97994"/>
    </row>
    <row r="97995" spans="4:4">
      <c r="D97995"/>
    </row>
    <row r="97996" spans="4:4">
      <c r="D97996"/>
    </row>
    <row r="97997" spans="4:4">
      <c r="D97997"/>
    </row>
    <row r="97998" spans="4:4">
      <c r="D97998"/>
    </row>
    <row r="97999" spans="4:4">
      <c r="D97999"/>
    </row>
    <row r="98000" spans="4:4">
      <c r="D98000"/>
    </row>
    <row r="98001" spans="4:4">
      <c r="D98001"/>
    </row>
    <row r="98002" spans="4:4">
      <c r="D98002"/>
    </row>
    <row r="98003" spans="4:4">
      <c r="D98003"/>
    </row>
    <row r="98004" spans="4:4">
      <c r="D98004"/>
    </row>
    <row r="98005" spans="4:4">
      <c r="D98005"/>
    </row>
    <row r="98006" spans="4:4">
      <c r="D98006"/>
    </row>
    <row r="98007" spans="4:4">
      <c r="D98007"/>
    </row>
    <row r="98008" spans="4:4">
      <c r="D98008"/>
    </row>
    <row r="98009" spans="4:4">
      <c r="D98009"/>
    </row>
    <row r="98010" spans="4:4">
      <c r="D98010"/>
    </row>
    <row r="98011" spans="4:4">
      <c r="D98011"/>
    </row>
    <row r="98012" spans="4:4">
      <c r="D98012"/>
    </row>
    <row r="98013" spans="4:4">
      <c r="D98013"/>
    </row>
    <row r="98014" spans="4:4">
      <c r="D98014"/>
    </row>
    <row r="98015" spans="4:4">
      <c r="D98015"/>
    </row>
    <row r="98016" spans="4:4">
      <c r="D98016"/>
    </row>
    <row r="98017" spans="4:4">
      <c r="D98017"/>
    </row>
    <row r="98018" spans="4:4">
      <c r="D98018"/>
    </row>
    <row r="98019" spans="4:4">
      <c r="D98019"/>
    </row>
    <row r="98020" spans="4:4">
      <c r="D98020"/>
    </row>
    <row r="98021" spans="4:4">
      <c r="D98021"/>
    </row>
    <row r="98022" spans="4:4">
      <c r="D98022"/>
    </row>
    <row r="98023" spans="4:4">
      <c r="D98023"/>
    </row>
    <row r="98024" spans="4:4">
      <c r="D98024"/>
    </row>
    <row r="98025" spans="4:4">
      <c r="D98025"/>
    </row>
    <row r="98026" spans="4:4">
      <c r="D98026"/>
    </row>
    <row r="98027" spans="4:4">
      <c r="D98027"/>
    </row>
    <row r="98028" spans="4:4">
      <c r="D98028"/>
    </row>
    <row r="98029" spans="4:4">
      <c r="D98029"/>
    </row>
    <row r="98030" spans="4:4">
      <c r="D98030"/>
    </row>
    <row r="98031" spans="4:4">
      <c r="D98031"/>
    </row>
    <row r="98032" spans="4:4">
      <c r="D98032"/>
    </row>
    <row r="98033" spans="4:4">
      <c r="D98033"/>
    </row>
    <row r="98034" spans="4:4">
      <c r="D98034"/>
    </row>
    <row r="98035" spans="4:4">
      <c r="D98035"/>
    </row>
    <row r="98036" spans="4:4">
      <c r="D98036"/>
    </row>
    <row r="98037" spans="4:4">
      <c r="D98037"/>
    </row>
    <row r="98038" spans="4:4">
      <c r="D98038"/>
    </row>
    <row r="98039" spans="4:4">
      <c r="D98039"/>
    </row>
    <row r="98040" spans="4:4">
      <c r="D98040"/>
    </row>
    <row r="98041" spans="4:4">
      <c r="D98041"/>
    </row>
    <row r="98042" spans="4:4">
      <c r="D98042"/>
    </row>
    <row r="98043" spans="4:4">
      <c r="D98043"/>
    </row>
    <row r="98044" spans="4:4">
      <c r="D98044"/>
    </row>
    <row r="98045" spans="4:4">
      <c r="D98045"/>
    </row>
    <row r="98046" spans="4:4">
      <c r="D98046"/>
    </row>
    <row r="98047" spans="4:4">
      <c r="D98047"/>
    </row>
    <row r="98048" spans="4:4">
      <c r="D98048"/>
    </row>
    <row r="98049" spans="4:4">
      <c r="D98049"/>
    </row>
    <row r="98050" spans="4:4">
      <c r="D98050"/>
    </row>
    <row r="98051" spans="4:4">
      <c r="D98051"/>
    </row>
    <row r="98052" spans="4:4">
      <c r="D98052"/>
    </row>
    <row r="98053" spans="4:4">
      <c r="D98053"/>
    </row>
    <row r="98054" spans="4:4">
      <c r="D98054"/>
    </row>
    <row r="98055" spans="4:4">
      <c r="D98055"/>
    </row>
    <row r="98056" spans="4:4">
      <c r="D98056"/>
    </row>
    <row r="98057" spans="4:4">
      <c r="D98057"/>
    </row>
    <row r="98058" spans="4:4">
      <c r="D98058"/>
    </row>
    <row r="98059" spans="4:4">
      <c r="D98059"/>
    </row>
    <row r="98060" spans="4:4">
      <c r="D98060"/>
    </row>
    <row r="98061" spans="4:4">
      <c r="D98061"/>
    </row>
    <row r="98062" spans="4:4">
      <c r="D98062"/>
    </row>
    <row r="98063" spans="4:4">
      <c r="D98063"/>
    </row>
    <row r="98064" spans="4:4">
      <c r="D98064"/>
    </row>
    <row r="98065" spans="4:4">
      <c r="D98065"/>
    </row>
    <row r="98066" spans="4:4">
      <c r="D98066"/>
    </row>
    <row r="98067" spans="4:4">
      <c r="D98067"/>
    </row>
    <row r="98068" spans="4:4">
      <c r="D98068"/>
    </row>
    <row r="98069" spans="4:4">
      <c r="D98069"/>
    </row>
    <row r="98070" spans="4:4">
      <c r="D98070"/>
    </row>
    <row r="98071" spans="4:4">
      <c r="D98071"/>
    </row>
    <row r="98072" spans="4:4">
      <c r="D98072"/>
    </row>
    <row r="98073" spans="4:4">
      <c r="D98073"/>
    </row>
    <row r="98074" spans="4:4">
      <c r="D98074"/>
    </row>
    <row r="98075" spans="4:4">
      <c r="D98075"/>
    </row>
    <row r="98076" spans="4:4">
      <c r="D98076"/>
    </row>
    <row r="98077" spans="4:4">
      <c r="D98077"/>
    </row>
    <row r="98078" spans="4:4">
      <c r="D98078"/>
    </row>
    <row r="98079" spans="4:4">
      <c r="D98079"/>
    </row>
    <row r="98080" spans="4:4">
      <c r="D98080"/>
    </row>
    <row r="98081" spans="4:4">
      <c r="D98081"/>
    </row>
    <row r="98082" spans="4:4">
      <c r="D98082"/>
    </row>
    <row r="98083" spans="4:4">
      <c r="D98083"/>
    </row>
    <row r="98084" spans="4:4">
      <c r="D98084"/>
    </row>
    <row r="98085" spans="4:4">
      <c r="D98085"/>
    </row>
    <row r="98086" spans="4:4">
      <c r="D98086"/>
    </row>
    <row r="98087" spans="4:4">
      <c r="D98087"/>
    </row>
    <row r="98088" spans="4:4">
      <c r="D98088"/>
    </row>
    <row r="98089" spans="4:4">
      <c r="D98089"/>
    </row>
    <row r="98090" spans="4:4">
      <c r="D98090"/>
    </row>
    <row r="98091" spans="4:4">
      <c r="D98091"/>
    </row>
    <row r="98092" spans="4:4">
      <c r="D98092"/>
    </row>
    <row r="98093" spans="4:4">
      <c r="D98093"/>
    </row>
    <row r="98094" spans="4:4">
      <c r="D98094"/>
    </row>
    <row r="98095" spans="4:4">
      <c r="D98095"/>
    </row>
    <row r="98096" spans="4:4">
      <c r="D98096"/>
    </row>
    <row r="98097" spans="4:4">
      <c r="D98097"/>
    </row>
    <row r="98098" spans="4:4">
      <c r="D98098"/>
    </row>
    <row r="98099" spans="4:4">
      <c r="D98099"/>
    </row>
    <row r="98100" spans="4:4">
      <c r="D98100"/>
    </row>
    <row r="98101" spans="4:4">
      <c r="D98101"/>
    </row>
    <row r="98102" spans="4:4">
      <c r="D98102"/>
    </row>
    <row r="98103" spans="4:4">
      <c r="D98103"/>
    </row>
    <row r="98104" spans="4:4">
      <c r="D98104"/>
    </row>
    <row r="98105" spans="4:4">
      <c r="D98105"/>
    </row>
    <row r="98106" spans="4:4">
      <c r="D98106"/>
    </row>
    <row r="98107" spans="4:4">
      <c r="D98107"/>
    </row>
    <row r="98108" spans="4:4">
      <c r="D98108"/>
    </row>
    <row r="98109" spans="4:4">
      <c r="D98109"/>
    </row>
    <row r="98110" spans="4:4">
      <c r="D98110"/>
    </row>
    <row r="98111" spans="4:4">
      <c r="D98111"/>
    </row>
    <row r="98112" spans="4:4">
      <c r="D98112"/>
    </row>
    <row r="98113" spans="4:4">
      <c r="D98113"/>
    </row>
    <row r="98114" spans="4:4">
      <c r="D98114"/>
    </row>
    <row r="98115" spans="4:4">
      <c r="D98115"/>
    </row>
    <row r="98116" spans="4:4">
      <c r="D98116"/>
    </row>
    <row r="98117" spans="4:4">
      <c r="D98117"/>
    </row>
    <row r="98118" spans="4:4">
      <c r="D98118"/>
    </row>
    <row r="98119" spans="4:4">
      <c r="D98119"/>
    </row>
    <row r="98120" spans="4:4">
      <c r="D98120"/>
    </row>
    <row r="98121" spans="4:4">
      <c r="D98121"/>
    </row>
    <row r="98122" spans="4:4">
      <c r="D98122"/>
    </row>
    <row r="98123" spans="4:4">
      <c r="D98123"/>
    </row>
    <row r="98124" spans="4:4">
      <c r="D98124"/>
    </row>
    <row r="98125" spans="4:4">
      <c r="D98125"/>
    </row>
    <row r="98126" spans="4:4">
      <c r="D98126"/>
    </row>
    <row r="98127" spans="4:4">
      <c r="D98127"/>
    </row>
    <row r="98128" spans="4:4">
      <c r="D98128"/>
    </row>
    <row r="98129" spans="4:4">
      <c r="D98129"/>
    </row>
    <row r="98130" spans="4:4">
      <c r="D98130"/>
    </row>
    <row r="98131" spans="4:4">
      <c r="D98131"/>
    </row>
    <row r="98132" spans="4:4">
      <c r="D98132"/>
    </row>
    <row r="98133" spans="4:4">
      <c r="D98133"/>
    </row>
    <row r="98134" spans="4:4">
      <c r="D98134"/>
    </row>
    <row r="98135" spans="4:4">
      <c r="D98135"/>
    </row>
    <row r="98136" spans="4:4">
      <c r="D98136"/>
    </row>
    <row r="98137" spans="4:4">
      <c r="D98137"/>
    </row>
    <row r="98138" spans="4:4">
      <c r="D98138"/>
    </row>
    <row r="98139" spans="4:4">
      <c r="D98139"/>
    </row>
    <row r="98140" spans="4:4">
      <c r="D98140"/>
    </row>
    <row r="98141" spans="4:4">
      <c r="D98141"/>
    </row>
    <row r="98142" spans="4:4">
      <c r="D98142"/>
    </row>
    <row r="98143" spans="4:4">
      <c r="D98143"/>
    </row>
    <row r="98144" spans="4:4">
      <c r="D98144"/>
    </row>
    <row r="98145" spans="4:4">
      <c r="D98145"/>
    </row>
    <row r="98146" spans="4:4">
      <c r="D98146"/>
    </row>
    <row r="98147" spans="4:4">
      <c r="D98147"/>
    </row>
    <row r="98148" spans="4:4">
      <c r="D98148"/>
    </row>
    <row r="98149" spans="4:4">
      <c r="D98149"/>
    </row>
    <row r="98150" spans="4:4">
      <c r="D98150"/>
    </row>
    <row r="98151" spans="4:4">
      <c r="D98151"/>
    </row>
    <row r="98152" spans="4:4">
      <c r="D98152"/>
    </row>
    <row r="98153" spans="4:4">
      <c r="D98153"/>
    </row>
    <row r="98154" spans="4:4">
      <c r="D98154"/>
    </row>
    <row r="98155" spans="4:4">
      <c r="D98155"/>
    </row>
    <row r="98156" spans="4:4">
      <c r="D98156"/>
    </row>
    <row r="98157" spans="4:4">
      <c r="D98157"/>
    </row>
    <row r="98158" spans="4:4">
      <c r="D98158"/>
    </row>
    <row r="98159" spans="4:4">
      <c r="D98159"/>
    </row>
    <row r="98160" spans="4:4">
      <c r="D98160"/>
    </row>
    <row r="98161" spans="4:4">
      <c r="D98161"/>
    </row>
    <row r="98162" spans="4:4">
      <c r="D98162"/>
    </row>
    <row r="98163" spans="4:4">
      <c r="D98163"/>
    </row>
    <row r="98164" spans="4:4">
      <c r="D98164"/>
    </row>
    <row r="98165" spans="4:4">
      <c r="D98165"/>
    </row>
    <row r="98166" spans="4:4">
      <c r="D98166"/>
    </row>
    <row r="98167" spans="4:4">
      <c r="D98167"/>
    </row>
    <row r="98168" spans="4:4">
      <c r="D98168"/>
    </row>
    <row r="98169" spans="4:4">
      <c r="D98169"/>
    </row>
    <row r="98170" spans="4:4">
      <c r="D98170"/>
    </row>
    <row r="98171" spans="4:4">
      <c r="D98171"/>
    </row>
    <row r="98172" spans="4:4">
      <c r="D98172"/>
    </row>
    <row r="98173" spans="4:4">
      <c r="D98173"/>
    </row>
    <row r="98174" spans="4:4">
      <c r="D98174"/>
    </row>
    <row r="98175" spans="4:4">
      <c r="D98175"/>
    </row>
    <row r="98176" spans="4:4">
      <c r="D98176"/>
    </row>
    <row r="98177" spans="4:4">
      <c r="D98177"/>
    </row>
    <row r="98178" spans="4:4">
      <c r="D98178"/>
    </row>
    <row r="98179" spans="4:4">
      <c r="D98179"/>
    </row>
    <row r="98180" spans="4:4">
      <c r="D98180"/>
    </row>
    <row r="98181" spans="4:4">
      <c r="D98181"/>
    </row>
    <row r="98182" spans="4:4">
      <c r="D98182"/>
    </row>
    <row r="98183" spans="4:4">
      <c r="D98183"/>
    </row>
    <row r="98184" spans="4:4">
      <c r="D98184"/>
    </row>
    <row r="98185" spans="4:4">
      <c r="D98185"/>
    </row>
    <row r="98186" spans="4:4">
      <c r="D98186"/>
    </row>
    <row r="98187" spans="4:4">
      <c r="D98187"/>
    </row>
    <row r="98188" spans="4:4">
      <c r="D98188"/>
    </row>
    <row r="98189" spans="4:4">
      <c r="D98189"/>
    </row>
    <row r="98190" spans="4:4">
      <c r="D98190"/>
    </row>
    <row r="98191" spans="4:4">
      <c r="D98191"/>
    </row>
    <row r="98192" spans="4:4">
      <c r="D98192"/>
    </row>
    <row r="98193" spans="4:4">
      <c r="D98193"/>
    </row>
    <row r="98194" spans="4:4">
      <c r="D98194"/>
    </row>
    <row r="98195" spans="4:4">
      <c r="D98195"/>
    </row>
    <row r="98196" spans="4:4">
      <c r="D98196"/>
    </row>
    <row r="98197" spans="4:4">
      <c r="D98197"/>
    </row>
    <row r="98198" spans="4:4">
      <c r="D98198"/>
    </row>
    <row r="98199" spans="4:4">
      <c r="D98199"/>
    </row>
    <row r="98200" spans="4:4">
      <c r="D98200"/>
    </row>
    <row r="98201" spans="4:4">
      <c r="D98201"/>
    </row>
    <row r="98202" spans="4:4">
      <c r="D98202"/>
    </row>
    <row r="98203" spans="4:4">
      <c r="D98203"/>
    </row>
    <row r="98204" spans="4:4">
      <c r="D98204"/>
    </row>
    <row r="98205" spans="4:4">
      <c r="D98205"/>
    </row>
    <row r="98206" spans="4:4">
      <c r="D98206"/>
    </row>
    <row r="98207" spans="4:4">
      <c r="D98207"/>
    </row>
    <row r="98208" spans="4:4">
      <c r="D98208"/>
    </row>
    <row r="98209" spans="4:4">
      <c r="D98209"/>
    </row>
    <row r="98210" spans="4:4">
      <c r="D98210"/>
    </row>
    <row r="98211" spans="4:4">
      <c r="D98211"/>
    </row>
    <row r="98212" spans="4:4">
      <c r="D98212"/>
    </row>
    <row r="98213" spans="4:4">
      <c r="D98213"/>
    </row>
    <row r="98214" spans="4:4">
      <c r="D98214"/>
    </row>
    <row r="98215" spans="4:4">
      <c r="D98215"/>
    </row>
    <row r="98216" spans="4:4">
      <c r="D98216"/>
    </row>
    <row r="98217" spans="4:4">
      <c r="D98217"/>
    </row>
    <row r="98218" spans="4:4">
      <c r="D98218"/>
    </row>
    <row r="98219" spans="4:4">
      <c r="D98219"/>
    </row>
    <row r="98220" spans="4:4">
      <c r="D98220"/>
    </row>
    <row r="98221" spans="4:4">
      <c r="D98221"/>
    </row>
    <row r="98222" spans="4:4">
      <c r="D98222"/>
    </row>
    <row r="98223" spans="4:4">
      <c r="D98223"/>
    </row>
    <row r="98224" spans="4:4">
      <c r="D98224"/>
    </row>
    <row r="98225" spans="4:4">
      <c r="D98225"/>
    </row>
    <row r="98226" spans="4:4">
      <c r="D98226"/>
    </row>
    <row r="98227" spans="4:4">
      <c r="D98227"/>
    </row>
    <row r="98228" spans="4:4">
      <c r="D98228"/>
    </row>
    <row r="98229" spans="4:4">
      <c r="D98229"/>
    </row>
    <row r="98230" spans="4:4">
      <c r="D98230"/>
    </row>
    <row r="98231" spans="4:4">
      <c r="D98231"/>
    </row>
    <row r="98232" spans="4:4">
      <c r="D98232"/>
    </row>
    <row r="98233" spans="4:4">
      <c r="D98233"/>
    </row>
    <row r="98234" spans="4:4">
      <c r="D98234"/>
    </row>
    <row r="98235" spans="4:4">
      <c r="D98235"/>
    </row>
    <row r="98236" spans="4:4">
      <c r="D98236"/>
    </row>
    <row r="98237" spans="4:4">
      <c r="D98237"/>
    </row>
    <row r="98238" spans="4:4">
      <c r="D98238"/>
    </row>
    <row r="98239" spans="4:4">
      <c r="D98239"/>
    </row>
    <row r="98240" spans="4:4">
      <c r="D98240"/>
    </row>
    <row r="98241" spans="4:4">
      <c r="D98241"/>
    </row>
    <row r="98242" spans="4:4">
      <c r="D98242"/>
    </row>
    <row r="98243" spans="4:4">
      <c r="D98243"/>
    </row>
    <row r="98244" spans="4:4">
      <c r="D98244"/>
    </row>
    <row r="98245" spans="4:4">
      <c r="D98245"/>
    </row>
    <row r="98246" spans="4:4">
      <c r="D98246"/>
    </row>
    <row r="98247" spans="4:4">
      <c r="D98247"/>
    </row>
    <row r="98248" spans="4:4">
      <c r="D98248"/>
    </row>
    <row r="98249" spans="4:4">
      <c r="D98249"/>
    </row>
    <row r="98250" spans="4:4">
      <c r="D98250"/>
    </row>
    <row r="98251" spans="4:4">
      <c r="D98251"/>
    </row>
    <row r="98252" spans="4:4">
      <c r="D98252"/>
    </row>
    <row r="98253" spans="4:4">
      <c r="D98253"/>
    </row>
    <row r="98254" spans="4:4">
      <c r="D98254"/>
    </row>
    <row r="98255" spans="4:4">
      <c r="D98255"/>
    </row>
    <row r="98256" spans="4:4">
      <c r="D98256"/>
    </row>
    <row r="98257" spans="4:4">
      <c r="D98257"/>
    </row>
    <row r="98258" spans="4:4">
      <c r="D98258"/>
    </row>
    <row r="98259" spans="4:4">
      <c r="D98259"/>
    </row>
    <row r="98260" spans="4:4">
      <c r="D98260"/>
    </row>
    <row r="98261" spans="4:4">
      <c r="D98261"/>
    </row>
    <row r="98262" spans="4:4">
      <c r="D98262"/>
    </row>
    <row r="98263" spans="4:4">
      <c r="D98263"/>
    </row>
    <row r="98264" spans="4:4">
      <c r="D98264"/>
    </row>
    <row r="98265" spans="4:4">
      <c r="D98265"/>
    </row>
    <row r="98266" spans="4:4">
      <c r="D98266"/>
    </row>
    <row r="98267" spans="4:4">
      <c r="D98267"/>
    </row>
    <row r="98268" spans="4:4">
      <c r="D98268"/>
    </row>
    <row r="98269" spans="4:4">
      <c r="D98269"/>
    </row>
    <row r="98270" spans="4:4">
      <c r="D98270"/>
    </row>
    <row r="98271" spans="4:4">
      <c r="D98271"/>
    </row>
    <row r="98272" spans="4:4">
      <c r="D98272"/>
    </row>
    <row r="98273" spans="4:4">
      <c r="D98273"/>
    </row>
    <row r="98274" spans="4:4">
      <c r="D98274"/>
    </row>
    <row r="98275" spans="4:4">
      <c r="D98275"/>
    </row>
    <row r="98276" spans="4:4">
      <c r="D98276"/>
    </row>
    <row r="98277" spans="4:4">
      <c r="D98277"/>
    </row>
    <row r="98278" spans="4:4">
      <c r="D98278"/>
    </row>
    <row r="98279" spans="4:4">
      <c r="D98279"/>
    </row>
    <row r="98280" spans="4:4">
      <c r="D98280"/>
    </row>
    <row r="98281" spans="4:4">
      <c r="D98281"/>
    </row>
    <row r="98282" spans="4:4">
      <c r="D98282"/>
    </row>
    <row r="98283" spans="4:4">
      <c r="D98283"/>
    </row>
    <row r="98284" spans="4:4">
      <c r="D98284"/>
    </row>
    <row r="98285" spans="4:4">
      <c r="D98285"/>
    </row>
    <row r="98286" spans="4:4">
      <c r="D98286"/>
    </row>
    <row r="98287" spans="4:4">
      <c r="D98287"/>
    </row>
    <row r="98288" spans="4:4">
      <c r="D98288"/>
    </row>
    <row r="98289" spans="4:4">
      <c r="D98289"/>
    </row>
    <row r="98290" spans="4:4">
      <c r="D98290"/>
    </row>
    <row r="98291" spans="4:4">
      <c r="D98291"/>
    </row>
    <row r="98292" spans="4:4">
      <c r="D98292"/>
    </row>
    <row r="98293" spans="4:4">
      <c r="D98293"/>
    </row>
    <row r="98294" spans="4:4">
      <c r="D98294"/>
    </row>
    <row r="98295" spans="4:4">
      <c r="D98295"/>
    </row>
    <row r="98296" spans="4:4">
      <c r="D98296"/>
    </row>
    <row r="98297" spans="4:4">
      <c r="D98297"/>
    </row>
    <row r="98298" spans="4:4">
      <c r="D98298"/>
    </row>
    <row r="98299" spans="4:4">
      <c r="D98299"/>
    </row>
    <row r="98300" spans="4:4">
      <c r="D98300"/>
    </row>
    <row r="98301" spans="4:4">
      <c r="D98301"/>
    </row>
    <row r="98302" spans="4:4">
      <c r="D98302"/>
    </row>
    <row r="98303" spans="4:4">
      <c r="D98303"/>
    </row>
    <row r="98304" spans="4:4">
      <c r="D98304"/>
    </row>
    <row r="98305" spans="4:4">
      <c r="D98305"/>
    </row>
    <row r="98306" spans="4:4">
      <c r="D98306"/>
    </row>
    <row r="98307" spans="4:4">
      <c r="D98307"/>
    </row>
    <row r="98308" spans="4:4">
      <c r="D98308"/>
    </row>
    <row r="98309" spans="4:4">
      <c r="D98309"/>
    </row>
    <row r="98310" spans="4:4">
      <c r="D98310"/>
    </row>
    <row r="98311" spans="4:4">
      <c r="D98311"/>
    </row>
    <row r="98312" spans="4:4">
      <c r="D98312"/>
    </row>
    <row r="98313" spans="4:4">
      <c r="D98313"/>
    </row>
    <row r="98314" spans="4:4">
      <c r="D98314"/>
    </row>
    <row r="98315" spans="4:4">
      <c r="D98315"/>
    </row>
    <row r="98316" spans="4:4">
      <c r="D98316"/>
    </row>
    <row r="98317" spans="4:4">
      <c r="D98317"/>
    </row>
    <row r="98318" spans="4:4">
      <c r="D98318"/>
    </row>
    <row r="98319" spans="4:4">
      <c r="D98319"/>
    </row>
    <row r="98320" spans="4:4">
      <c r="D98320"/>
    </row>
    <row r="98321" spans="4:4">
      <c r="D98321"/>
    </row>
    <row r="98322" spans="4:4">
      <c r="D98322"/>
    </row>
    <row r="98323" spans="4:4">
      <c r="D98323"/>
    </row>
    <row r="98324" spans="4:4">
      <c r="D98324"/>
    </row>
    <row r="98325" spans="4:4">
      <c r="D98325"/>
    </row>
    <row r="98326" spans="4:4">
      <c r="D98326"/>
    </row>
    <row r="98327" spans="4:4">
      <c r="D98327"/>
    </row>
    <row r="98328" spans="4:4">
      <c r="D98328"/>
    </row>
    <row r="98329" spans="4:4">
      <c r="D98329"/>
    </row>
    <row r="98330" spans="4:4">
      <c r="D98330"/>
    </row>
    <row r="98331" spans="4:4">
      <c r="D98331"/>
    </row>
    <row r="98332" spans="4:4">
      <c r="D98332"/>
    </row>
    <row r="98333" spans="4:4">
      <c r="D98333"/>
    </row>
    <row r="98334" spans="4:4">
      <c r="D98334"/>
    </row>
    <row r="98335" spans="4:4">
      <c r="D98335"/>
    </row>
    <row r="98336" spans="4:4">
      <c r="D98336"/>
    </row>
    <row r="98337" spans="4:4">
      <c r="D98337"/>
    </row>
    <row r="98338" spans="4:4">
      <c r="D98338"/>
    </row>
    <row r="98339" spans="4:4">
      <c r="D98339"/>
    </row>
    <row r="98340" spans="4:4">
      <c r="D98340"/>
    </row>
    <row r="98341" spans="4:4">
      <c r="D98341"/>
    </row>
    <row r="98342" spans="4:4">
      <c r="D98342"/>
    </row>
    <row r="98343" spans="4:4">
      <c r="D98343"/>
    </row>
    <row r="98344" spans="4:4">
      <c r="D98344"/>
    </row>
    <row r="98345" spans="4:4">
      <c r="D98345"/>
    </row>
    <row r="98346" spans="4:4">
      <c r="D98346"/>
    </row>
    <row r="98347" spans="4:4">
      <c r="D98347"/>
    </row>
    <row r="98348" spans="4:4">
      <c r="D98348"/>
    </row>
    <row r="98349" spans="4:4">
      <c r="D98349"/>
    </row>
    <row r="98350" spans="4:4">
      <c r="D98350"/>
    </row>
    <row r="98351" spans="4:4">
      <c r="D98351"/>
    </row>
    <row r="98352" spans="4:4">
      <c r="D98352"/>
    </row>
    <row r="98353" spans="4:4">
      <c r="D98353"/>
    </row>
    <row r="98354" spans="4:4">
      <c r="D98354"/>
    </row>
    <row r="98355" spans="4:4">
      <c r="D98355"/>
    </row>
    <row r="98356" spans="4:4">
      <c r="D98356"/>
    </row>
    <row r="98357" spans="4:4">
      <c r="D98357"/>
    </row>
    <row r="98358" spans="4:4">
      <c r="D98358"/>
    </row>
    <row r="98359" spans="4:4">
      <c r="D98359"/>
    </row>
    <row r="98360" spans="4:4">
      <c r="D98360"/>
    </row>
    <row r="98361" spans="4:4">
      <c r="D98361"/>
    </row>
    <row r="98362" spans="4:4">
      <c r="D98362"/>
    </row>
    <row r="98363" spans="4:4">
      <c r="D98363"/>
    </row>
    <row r="98364" spans="4:4">
      <c r="D98364"/>
    </row>
    <row r="98365" spans="4:4">
      <c r="D98365"/>
    </row>
    <row r="98366" spans="4:4">
      <c r="D98366"/>
    </row>
    <row r="98367" spans="4:4">
      <c r="D98367"/>
    </row>
    <row r="98368" spans="4:4">
      <c r="D98368"/>
    </row>
    <row r="98369" spans="4:4">
      <c r="D98369"/>
    </row>
    <row r="98370" spans="4:4">
      <c r="D98370"/>
    </row>
    <row r="98371" spans="4:4">
      <c r="D98371"/>
    </row>
    <row r="98372" spans="4:4">
      <c r="D98372"/>
    </row>
    <row r="98373" spans="4:4">
      <c r="D98373"/>
    </row>
    <row r="98374" spans="4:4">
      <c r="D98374"/>
    </row>
    <row r="98375" spans="4:4">
      <c r="D98375"/>
    </row>
    <row r="98376" spans="4:4">
      <c r="D98376"/>
    </row>
    <row r="98377" spans="4:4">
      <c r="D98377"/>
    </row>
    <row r="98378" spans="4:4">
      <c r="D98378"/>
    </row>
    <row r="98379" spans="4:4">
      <c r="D98379"/>
    </row>
    <row r="98380" spans="4:4">
      <c r="D98380"/>
    </row>
    <row r="98381" spans="4:4">
      <c r="D98381"/>
    </row>
    <row r="98382" spans="4:4">
      <c r="D98382"/>
    </row>
    <row r="98383" spans="4:4">
      <c r="D98383"/>
    </row>
    <row r="98384" spans="4:4">
      <c r="D98384"/>
    </row>
    <row r="98385" spans="4:4">
      <c r="D98385"/>
    </row>
    <row r="98386" spans="4:4">
      <c r="D98386"/>
    </row>
    <row r="98387" spans="4:4">
      <c r="D98387"/>
    </row>
    <row r="98388" spans="4:4">
      <c r="D98388"/>
    </row>
    <row r="98389" spans="4:4">
      <c r="D98389"/>
    </row>
    <row r="98390" spans="4:4">
      <c r="D98390"/>
    </row>
    <row r="98391" spans="4:4">
      <c r="D98391"/>
    </row>
    <row r="98392" spans="4:4">
      <c r="D98392"/>
    </row>
    <row r="98393" spans="4:4">
      <c r="D98393"/>
    </row>
    <row r="98394" spans="4:4">
      <c r="D98394"/>
    </row>
    <row r="98395" spans="4:4">
      <c r="D98395"/>
    </row>
    <row r="98396" spans="4:4">
      <c r="D98396"/>
    </row>
    <row r="98397" spans="4:4">
      <c r="D98397"/>
    </row>
    <row r="98398" spans="4:4">
      <c r="D98398"/>
    </row>
    <row r="98399" spans="4:4">
      <c r="D98399"/>
    </row>
    <row r="98400" spans="4:4">
      <c r="D98400"/>
    </row>
    <row r="98401" spans="4:4">
      <c r="D98401"/>
    </row>
    <row r="98402" spans="4:4">
      <c r="D98402"/>
    </row>
    <row r="98403" spans="4:4">
      <c r="D98403"/>
    </row>
    <row r="98404" spans="4:4">
      <c r="D98404"/>
    </row>
    <row r="98405" spans="4:4">
      <c r="D98405"/>
    </row>
    <row r="98406" spans="4:4">
      <c r="D98406"/>
    </row>
    <row r="98407" spans="4:4">
      <c r="D98407"/>
    </row>
    <row r="98408" spans="4:4">
      <c r="D98408"/>
    </row>
    <row r="98409" spans="4:4">
      <c r="D98409"/>
    </row>
    <row r="98410" spans="4:4">
      <c r="D98410"/>
    </row>
    <row r="98411" spans="4:4">
      <c r="D98411"/>
    </row>
    <row r="98412" spans="4:4">
      <c r="D98412"/>
    </row>
    <row r="98413" spans="4:4">
      <c r="D98413"/>
    </row>
    <row r="98414" spans="4:4">
      <c r="D98414"/>
    </row>
    <row r="98415" spans="4:4">
      <c r="D98415"/>
    </row>
    <row r="98416" spans="4:4">
      <c r="D98416"/>
    </row>
    <row r="98417" spans="4:4">
      <c r="D98417"/>
    </row>
    <row r="98418" spans="4:4">
      <c r="D98418"/>
    </row>
    <row r="98419" spans="4:4">
      <c r="D98419"/>
    </row>
    <row r="98420" spans="4:4">
      <c r="D98420"/>
    </row>
    <row r="98421" spans="4:4">
      <c r="D98421"/>
    </row>
    <row r="98422" spans="4:4">
      <c r="D98422"/>
    </row>
    <row r="98423" spans="4:4">
      <c r="D98423"/>
    </row>
    <row r="98424" spans="4:4">
      <c r="D98424"/>
    </row>
    <row r="98425" spans="4:4">
      <c r="D98425"/>
    </row>
    <row r="98426" spans="4:4">
      <c r="D98426"/>
    </row>
    <row r="98427" spans="4:4">
      <c r="D98427"/>
    </row>
    <row r="98428" spans="4:4">
      <c r="D98428"/>
    </row>
    <row r="98429" spans="4:4">
      <c r="D98429"/>
    </row>
    <row r="98430" spans="4:4">
      <c r="D98430"/>
    </row>
    <row r="98431" spans="4:4">
      <c r="D98431"/>
    </row>
    <row r="98432" spans="4:4">
      <c r="D98432"/>
    </row>
    <row r="98433" spans="4:4">
      <c r="D98433"/>
    </row>
    <row r="98434" spans="4:4">
      <c r="D98434"/>
    </row>
    <row r="98435" spans="4:4">
      <c r="D98435"/>
    </row>
    <row r="98436" spans="4:4">
      <c r="D98436"/>
    </row>
    <row r="98437" spans="4:4">
      <c r="D98437"/>
    </row>
    <row r="98438" spans="4:4">
      <c r="D98438"/>
    </row>
    <row r="98439" spans="4:4">
      <c r="D98439"/>
    </row>
    <row r="98440" spans="4:4">
      <c r="D98440"/>
    </row>
    <row r="98441" spans="4:4">
      <c r="D98441"/>
    </row>
    <row r="98442" spans="4:4">
      <c r="D98442"/>
    </row>
    <row r="98443" spans="4:4">
      <c r="D98443"/>
    </row>
    <row r="98444" spans="4:4">
      <c r="D98444"/>
    </row>
    <row r="98445" spans="4:4">
      <c r="D98445"/>
    </row>
    <row r="98446" spans="4:4">
      <c r="D98446"/>
    </row>
    <row r="98447" spans="4:4">
      <c r="D98447"/>
    </row>
    <row r="98448" spans="4:4">
      <c r="D98448"/>
    </row>
    <row r="98449" spans="4:4">
      <c r="D98449"/>
    </row>
    <row r="98450" spans="4:4">
      <c r="D98450"/>
    </row>
    <row r="98451" spans="4:4">
      <c r="D98451"/>
    </row>
    <row r="98452" spans="4:4">
      <c r="D98452"/>
    </row>
    <row r="98453" spans="4:4">
      <c r="D98453"/>
    </row>
    <row r="98454" spans="4:4">
      <c r="D98454"/>
    </row>
    <row r="98455" spans="4:4">
      <c r="D98455"/>
    </row>
    <row r="98456" spans="4:4">
      <c r="D98456"/>
    </row>
    <row r="98457" spans="4:4">
      <c r="D98457"/>
    </row>
    <row r="98458" spans="4:4">
      <c r="D98458"/>
    </row>
    <row r="98459" spans="4:4">
      <c r="D98459"/>
    </row>
    <row r="98460" spans="4:4">
      <c r="D98460"/>
    </row>
    <row r="98461" spans="4:4">
      <c r="D98461"/>
    </row>
    <row r="98462" spans="4:4">
      <c r="D98462"/>
    </row>
    <row r="98463" spans="4:4">
      <c r="D98463"/>
    </row>
    <row r="98464" spans="4:4">
      <c r="D98464"/>
    </row>
    <row r="98465" spans="4:4">
      <c r="D98465"/>
    </row>
    <row r="98466" spans="4:4">
      <c r="D98466"/>
    </row>
    <row r="98467" spans="4:4">
      <c r="D98467"/>
    </row>
    <row r="98468" spans="4:4">
      <c r="D98468"/>
    </row>
    <row r="98469" spans="4:4">
      <c r="D98469"/>
    </row>
    <row r="98470" spans="4:4">
      <c r="D98470"/>
    </row>
    <row r="98471" spans="4:4">
      <c r="D98471"/>
    </row>
    <row r="98472" spans="4:4">
      <c r="D98472"/>
    </row>
    <row r="98473" spans="4:4">
      <c r="D98473"/>
    </row>
    <row r="98474" spans="4:4">
      <c r="D98474"/>
    </row>
    <row r="98475" spans="4:4">
      <c r="D98475"/>
    </row>
    <row r="98476" spans="4:4">
      <c r="D98476"/>
    </row>
    <row r="98477" spans="4:4">
      <c r="D98477"/>
    </row>
    <row r="98478" spans="4:4">
      <c r="D98478"/>
    </row>
    <row r="98479" spans="4:4">
      <c r="D98479"/>
    </row>
    <row r="98480" spans="4:4">
      <c r="D98480"/>
    </row>
    <row r="98481" spans="4:4">
      <c r="D98481"/>
    </row>
    <row r="98482" spans="4:4">
      <c r="D98482"/>
    </row>
    <row r="98483" spans="4:4">
      <c r="D98483"/>
    </row>
    <row r="98484" spans="4:4">
      <c r="D98484"/>
    </row>
    <row r="98485" spans="4:4">
      <c r="D98485"/>
    </row>
    <row r="98486" spans="4:4">
      <c r="D98486"/>
    </row>
    <row r="98487" spans="4:4">
      <c r="D98487"/>
    </row>
    <row r="98488" spans="4:4">
      <c r="D98488"/>
    </row>
    <row r="98489" spans="4:4">
      <c r="D98489"/>
    </row>
    <row r="98490" spans="4:4">
      <c r="D98490"/>
    </row>
    <row r="98491" spans="4:4">
      <c r="D98491"/>
    </row>
    <row r="98492" spans="4:4">
      <c r="D98492"/>
    </row>
    <row r="98493" spans="4:4">
      <c r="D98493"/>
    </row>
    <row r="98494" spans="4:4">
      <c r="D98494"/>
    </row>
    <row r="98495" spans="4:4">
      <c r="D98495"/>
    </row>
    <row r="98496" spans="4:4">
      <c r="D98496"/>
    </row>
    <row r="98497" spans="4:4">
      <c r="D98497"/>
    </row>
    <row r="98498" spans="4:4">
      <c r="D98498"/>
    </row>
    <row r="98499" spans="4:4">
      <c r="D98499"/>
    </row>
    <row r="98500" spans="4:4">
      <c r="D98500"/>
    </row>
    <row r="98501" spans="4:4">
      <c r="D98501"/>
    </row>
    <row r="98502" spans="4:4">
      <c r="D98502"/>
    </row>
    <row r="98503" spans="4:4">
      <c r="D98503"/>
    </row>
    <row r="98504" spans="4:4">
      <c r="D98504"/>
    </row>
    <row r="98505" spans="4:4">
      <c r="D98505"/>
    </row>
    <row r="98506" spans="4:4">
      <c r="D98506"/>
    </row>
    <row r="98507" spans="4:4">
      <c r="D98507"/>
    </row>
    <row r="98508" spans="4:4">
      <c r="D98508"/>
    </row>
    <row r="98509" spans="4:4">
      <c r="D98509"/>
    </row>
    <row r="98510" spans="4:4">
      <c r="D98510"/>
    </row>
    <row r="98511" spans="4:4">
      <c r="D98511"/>
    </row>
    <row r="98512" spans="4:4">
      <c r="D98512"/>
    </row>
    <row r="98513" spans="4:4">
      <c r="D98513"/>
    </row>
    <row r="98514" spans="4:4">
      <c r="D98514"/>
    </row>
    <row r="98515" spans="4:4">
      <c r="D98515"/>
    </row>
    <row r="98516" spans="4:4">
      <c r="D98516"/>
    </row>
    <row r="98517" spans="4:4">
      <c r="D98517"/>
    </row>
    <row r="98518" spans="4:4">
      <c r="D98518"/>
    </row>
    <row r="98519" spans="4:4">
      <c r="D98519"/>
    </row>
    <row r="98520" spans="4:4">
      <c r="D98520"/>
    </row>
    <row r="98521" spans="4:4">
      <c r="D98521"/>
    </row>
    <row r="98522" spans="4:4">
      <c r="D98522"/>
    </row>
    <row r="98523" spans="4:4">
      <c r="D98523"/>
    </row>
    <row r="98524" spans="4:4">
      <c r="D98524"/>
    </row>
    <row r="98525" spans="4:4">
      <c r="D98525"/>
    </row>
    <row r="98526" spans="4:4">
      <c r="D98526"/>
    </row>
    <row r="98527" spans="4:4">
      <c r="D98527"/>
    </row>
    <row r="98528" spans="4:4">
      <c r="D98528"/>
    </row>
    <row r="98529" spans="4:4">
      <c r="D98529"/>
    </row>
    <row r="98530" spans="4:4">
      <c r="D98530"/>
    </row>
    <row r="98531" spans="4:4">
      <c r="D98531"/>
    </row>
    <row r="98532" spans="4:4">
      <c r="D98532"/>
    </row>
    <row r="98533" spans="4:4">
      <c r="D98533"/>
    </row>
    <row r="98534" spans="4:4">
      <c r="D98534"/>
    </row>
    <row r="98535" spans="4:4">
      <c r="D98535"/>
    </row>
    <row r="98536" spans="4:4">
      <c r="D98536"/>
    </row>
    <row r="98537" spans="4:4">
      <c r="D98537"/>
    </row>
    <row r="98538" spans="4:4">
      <c r="D98538"/>
    </row>
    <row r="98539" spans="4:4">
      <c r="D98539"/>
    </row>
    <row r="98540" spans="4:4">
      <c r="D98540"/>
    </row>
    <row r="98541" spans="4:4">
      <c r="D98541"/>
    </row>
    <row r="98542" spans="4:4">
      <c r="D98542"/>
    </row>
    <row r="98543" spans="4:4">
      <c r="D98543"/>
    </row>
    <row r="98544" spans="4:4">
      <c r="D98544"/>
    </row>
    <row r="98545" spans="4:4">
      <c r="D98545"/>
    </row>
    <row r="98546" spans="4:4">
      <c r="D98546"/>
    </row>
    <row r="98547" spans="4:4">
      <c r="D98547"/>
    </row>
    <row r="98548" spans="4:4">
      <c r="D98548"/>
    </row>
    <row r="98549" spans="4:4">
      <c r="D98549"/>
    </row>
    <row r="98550" spans="4:4">
      <c r="D98550"/>
    </row>
    <row r="98551" spans="4:4">
      <c r="D98551"/>
    </row>
    <row r="98552" spans="4:4">
      <c r="D98552"/>
    </row>
    <row r="98553" spans="4:4">
      <c r="D98553"/>
    </row>
    <row r="98554" spans="4:4">
      <c r="D98554"/>
    </row>
    <row r="98555" spans="4:4">
      <c r="D98555"/>
    </row>
    <row r="98556" spans="4:4">
      <c r="D98556"/>
    </row>
    <row r="98557" spans="4:4">
      <c r="D98557"/>
    </row>
    <row r="98558" spans="4:4">
      <c r="D98558"/>
    </row>
    <row r="98559" spans="4:4">
      <c r="D98559"/>
    </row>
    <row r="98560" spans="4:4">
      <c r="D98560"/>
    </row>
    <row r="98561" spans="4:4">
      <c r="D98561"/>
    </row>
    <row r="98562" spans="4:4">
      <c r="D98562"/>
    </row>
    <row r="98563" spans="4:4">
      <c r="D98563"/>
    </row>
    <row r="98564" spans="4:4">
      <c r="D98564"/>
    </row>
    <row r="98565" spans="4:4">
      <c r="D98565"/>
    </row>
    <row r="98566" spans="4:4">
      <c r="D98566"/>
    </row>
    <row r="98567" spans="4:4">
      <c r="D98567"/>
    </row>
    <row r="98568" spans="4:4">
      <c r="D98568"/>
    </row>
    <row r="98569" spans="4:4">
      <c r="D98569"/>
    </row>
    <row r="98570" spans="4:4">
      <c r="D98570"/>
    </row>
    <row r="98571" spans="4:4">
      <c r="D98571"/>
    </row>
    <row r="98572" spans="4:4">
      <c r="D98572"/>
    </row>
    <row r="98573" spans="4:4">
      <c r="D98573"/>
    </row>
    <row r="98574" spans="4:4">
      <c r="D98574"/>
    </row>
    <row r="98575" spans="4:4">
      <c r="D98575"/>
    </row>
    <row r="98576" spans="4:4">
      <c r="D98576"/>
    </row>
    <row r="98577" spans="4:4">
      <c r="D98577"/>
    </row>
    <row r="98578" spans="4:4">
      <c r="D98578"/>
    </row>
    <row r="98579" spans="4:4">
      <c r="D98579"/>
    </row>
    <row r="98580" spans="4:4">
      <c r="D98580"/>
    </row>
    <row r="98581" spans="4:4">
      <c r="D98581"/>
    </row>
    <row r="98582" spans="4:4">
      <c r="D98582"/>
    </row>
    <row r="98583" spans="4:4">
      <c r="D98583"/>
    </row>
    <row r="98584" spans="4:4">
      <c r="D98584"/>
    </row>
    <row r="98585" spans="4:4">
      <c r="D98585"/>
    </row>
    <row r="98586" spans="4:4">
      <c r="D98586"/>
    </row>
    <row r="98587" spans="4:4">
      <c r="D98587"/>
    </row>
    <row r="98588" spans="4:4">
      <c r="D98588"/>
    </row>
    <row r="98589" spans="4:4">
      <c r="D98589"/>
    </row>
    <row r="98590" spans="4:4">
      <c r="D98590"/>
    </row>
    <row r="98591" spans="4:4">
      <c r="D98591"/>
    </row>
    <row r="98592" spans="4:4">
      <c r="D98592"/>
    </row>
    <row r="98593" spans="4:4">
      <c r="D98593"/>
    </row>
    <row r="98594" spans="4:4">
      <c r="D98594"/>
    </row>
    <row r="98595" spans="4:4">
      <c r="D98595"/>
    </row>
    <row r="98596" spans="4:4">
      <c r="D98596"/>
    </row>
    <row r="98597" spans="4:4">
      <c r="D98597"/>
    </row>
    <row r="98598" spans="4:4">
      <c r="D98598"/>
    </row>
    <row r="98599" spans="4:4">
      <c r="D98599"/>
    </row>
    <row r="98600" spans="4:4">
      <c r="D98600"/>
    </row>
    <row r="98601" spans="4:4">
      <c r="D98601"/>
    </row>
    <row r="98602" spans="4:4">
      <c r="D98602"/>
    </row>
    <row r="98603" spans="4:4">
      <c r="D98603"/>
    </row>
    <row r="98604" spans="4:4">
      <c r="D98604"/>
    </row>
    <row r="98605" spans="4:4">
      <c r="D98605"/>
    </row>
    <row r="98606" spans="4:4">
      <c r="D98606"/>
    </row>
    <row r="98607" spans="4:4">
      <c r="D98607"/>
    </row>
    <row r="98608" spans="4:4">
      <c r="D98608"/>
    </row>
    <row r="98609" spans="4:4">
      <c r="D98609"/>
    </row>
    <row r="98610" spans="4:4">
      <c r="D98610"/>
    </row>
    <row r="98611" spans="4:4">
      <c r="D98611"/>
    </row>
    <row r="98612" spans="4:4">
      <c r="D98612"/>
    </row>
    <row r="98613" spans="4:4">
      <c r="D98613"/>
    </row>
    <row r="98614" spans="4:4">
      <c r="D98614"/>
    </row>
    <row r="98615" spans="4:4">
      <c r="D98615"/>
    </row>
    <row r="98616" spans="4:4">
      <c r="D98616"/>
    </row>
    <row r="98617" spans="4:4">
      <c r="D98617"/>
    </row>
    <row r="98618" spans="4:4">
      <c r="D98618"/>
    </row>
    <row r="98619" spans="4:4">
      <c r="D98619"/>
    </row>
    <row r="98620" spans="4:4">
      <c r="D98620"/>
    </row>
    <row r="98621" spans="4:4">
      <c r="D98621"/>
    </row>
    <row r="98622" spans="4:4">
      <c r="D98622"/>
    </row>
    <row r="98623" spans="4:4">
      <c r="D98623"/>
    </row>
    <row r="98624" spans="4:4">
      <c r="D98624"/>
    </row>
    <row r="98625" spans="4:4">
      <c r="D98625"/>
    </row>
    <row r="98626" spans="4:4">
      <c r="D98626"/>
    </row>
    <row r="98627" spans="4:4">
      <c r="D98627"/>
    </row>
    <row r="98628" spans="4:4">
      <c r="D98628"/>
    </row>
    <row r="98629" spans="4:4">
      <c r="D98629"/>
    </row>
    <row r="98630" spans="4:4">
      <c r="D98630"/>
    </row>
    <row r="98631" spans="4:4">
      <c r="D98631"/>
    </row>
    <row r="98632" spans="4:4">
      <c r="D98632"/>
    </row>
    <row r="98633" spans="4:4">
      <c r="D98633"/>
    </row>
    <row r="98634" spans="4:4">
      <c r="D98634"/>
    </row>
    <row r="98635" spans="4:4">
      <c r="D98635"/>
    </row>
    <row r="98636" spans="4:4">
      <c r="D98636"/>
    </row>
    <row r="98637" spans="4:4">
      <c r="D98637"/>
    </row>
    <row r="98638" spans="4:4">
      <c r="D98638"/>
    </row>
    <row r="98639" spans="4:4">
      <c r="D98639"/>
    </row>
    <row r="98640" spans="4:4">
      <c r="D98640"/>
    </row>
    <row r="98641" spans="4:4">
      <c r="D98641"/>
    </row>
    <row r="98642" spans="4:4">
      <c r="D98642"/>
    </row>
    <row r="98643" spans="4:4">
      <c r="D98643"/>
    </row>
    <row r="98644" spans="4:4">
      <c r="D98644"/>
    </row>
    <row r="98645" spans="4:4">
      <c r="D98645"/>
    </row>
    <row r="98646" spans="4:4">
      <c r="D98646"/>
    </row>
    <row r="98647" spans="4:4">
      <c r="D98647"/>
    </row>
    <row r="98648" spans="4:4">
      <c r="D98648"/>
    </row>
    <row r="98649" spans="4:4">
      <c r="D98649"/>
    </row>
    <row r="98650" spans="4:4">
      <c r="D98650"/>
    </row>
    <row r="98651" spans="4:4">
      <c r="D98651"/>
    </row>
    <row r="98652" spans="4:4">
      <c r="D98652"/>
    </row>
    <row r="98653" spans="4:4">
      <c r="D98653"/>
    </row>
    <row r="98654" spans="4:4">
      <c r="D98654"/>
    </row>
    <row r="98655" spans="4:4">
      <c r="D98655"/>
    </row>
    <row r="98656" spans="4:4">
      <c r="D98656"/>
    </row>
    <row r="98657" spans="4:4">
      <c r="D98657"/>
    </row>
    <row r="98658" spans="4:4">
      <c r="D98658"/>
    </row>
    <row r="98659" spans="4:4">
      <c r="D98659"/>
    </row>
    <row r="98660" spans="4:4">
      <c r="D98660"/>
    </row>
    <row r="98661" spans="4:4">
      <c r="D98661"/>
    </row>
    <row r="98662" spans="4:4">
      <c r="D98662"/>
    </row>
    <row r="98663" spans="4:4">
      <c r="D98663"/>
    </row>
    <row r="98664" spans="4:4">
      <c r="D98664"/>
    </row>
    <row r="98665" spans="4:4">
      <c r="D98665"/>
    </row>
    <row r="98666" spans="4:4">
      <c r="D98666"/>
    </row>
    <row r="98667" spans="4:4">
      <c r="D98667"/>
    </row>
    <row r="98668" spans="4:4">
      <c r="D98668"/>
    </row>
    <row r="98669" spans="4:4">
      <c r="D98669"/>
    </row>
    <row r="98670" spans="4:4">
      <c r="D98670"/>
    </row>
    <row r="98671" spans="4:4">
      <c r="D98671"/>
    </row>
    <row r="98672" spans="4:4">
      <c r="D98672"/>
    </row>
    <row r="98673" spans="4:4">
      <c r="D98673"/>
    </row>
    <row r="98674" spans="4:4">
      <c r="D98674"/>
    </row>
    <row r="98675" spans="4:4">
      <c r="D98675"/>
    </row>
    <row r="98676" spans="4:4">
      <c r="D98676"/>
    </row>
    <row r="98677" spans="4:4">
      <c r="D98677"/>
    </row>
    <row r="98678" spans="4:4">
      <c r="D98678"/>
    </row>
    <row r="98679" spans="4:4">
      <c r="D98679"/>
    </row>
    <row r="98680" spans="4:4">
      <c r="D98680"/>
    </row>
    <row r="98681" spans="4:4">
      <c r="D98681"/>
    </row>
    <row r="98682" spans="4:4">
      <c r="D98682"/>
    </row>
    <row r="98683" spans="4:4">
      <c r="D98683"/>
    </row>
    <row r="98684" spans="4:4">
      <c r="D98684"/>
    </row>
    <row r="98685" spans="4:4">
      <c r="D98685"/>
    </row>
    <row r="98686" spans="4:4">
      <c r="D98686"/>
    </row>
    <row r="98687" spans="4:4">
      <c r="D98687"/>
    </row>
    <row r="98688" spans="4:4">
      <c r="D98688"/>
    </row>
    <row r="98689" spans="4:4">
      <c r="D98689"/>
    </row>
    <row r="98690" spans="4:4">
      <c r="D98690"/>
    </row>
    <row r="98691" spans="4:4">
      <c r="D98691"/>
    </row>
    <row r="98692" spans="4:4">
      <c r="D98692"/>
    </row>
    <row r="98693" spans="4:4">
      <c r="D98693"/>
    </row>
    <row r="98694" spans="4:4">
      <c r="D98694"/>
    </row>
    <row r="98695" spans="4:4">
      <c r="D98695"/>
    </row>
    <row r="98696" spans="4:4">
      <c r="D98696"/>
    </row>
    <row r="98697" spans="4:4">
      <c r="D98697"/>
    </row>
    <row r="98698" spans="4:4">
      <c r="D98698"/>
    </row>
    <row r="98699" spans="4:4">
      <c r="D98699"/>
    </row>
    <row r="98700" spans="4:4">
      <c r="D98700"/>
    </row>
    <row r="98701" spans="4:4">
      <c r="D98701"/>
    </row>
    <row r="98702" spans="4:4">
      <c r="D98702"/>
    </row>
    <row r="98703" spans="4:4">
      <c r="D98703"/>
    </row>
    <row r="98704" spans="4:4">
      <c r="D98704"/>
    </row>
    <row r="98705" spans="4:4">
      <c r="D98705"/>
    </row>
    <row r="98706" spans="4:4">
      <c r="D98706"/>
    </row>
    <row r="98707" spans="4:4">
      <c r="D98707"/>
    </row>
    <row r="98708" spans="4:4">
      <c r="D98708"/>
    </row>
    <row r="98709" spans="4:4">
      <c r="D98709"/>
    </row>
    <row r="98710" spans="4:4">
      <c r="D98710"/>
    </row>
    <row r="98711" spans="4:4">
      <c r="D98711"/>
    </row>
    <row r="98712" spans="4:4">
      <c r="D98712"/>
    </row>
    <row r="98713" spans="4:4">
      <c r="D98713"/>
    </row>
    <row r="98714" spans="4:4">
      <c r="D98714"/>
    </row>
    <row r="98715" spans="4:4">
      <c r="D98715"/>
    </row>
    <row r="98716" spans="4:4">
      <c r="D98716"/>
    </row>
    <row r="98717" spans="4:4">
      <c r="D98717"/>
    </row>
    <row r="98718" spans="4:4">
      <c r="D98718"/>
    </row>
    <row r="98719" spans="4:4">
      <c r="D98719"/>
    </row>
    <row r="98720" spans="4:4">
      <c r="D98720"/>
    </row>
    <row r="98721" spans="4:4">
      <c r="D98721"/>
    </row>
    <row r="98722" spans="4:4">
      <c r="D98722"/>
    </row>
    <row r="98723" spans="4:4">
      <c r="D98723"/>
    </row>
    <row r="98724" spans="4:4">
      <c r="D98724"/>
    </row>
    <row r="98725" spans="4:4">
      <c r="D98725"/>
    </row>
    <row r="98726" spans="4:4">
      <c r="D98726"/>
    </row>
    <row r="98727" spans="4:4">
      <c r="D98727"/>
    </row>
    <row r="98728" spans="4:4">
      <c r="D98728"/>
    </row>
    <row r="98729" spans="4:4">
      <c r="D98729"/>
    </row>
    <row r="98730" spans="4:4">
      <c r="D98730"/>
    </row>
    <row r="98731" spans="4:4">
      <c r="D98731"/>
    </row>
    <row r="98732" spans="4:4">
      <c r="D98732"/>
    </row>
    <row r="98733" spans="4:4">
      <c r="D98733"/>
    </row>
    <row r="98734" spans="4:4">
      <c r="D98734"/>
    </row>
    <row r="98735" spans="4:4">
      <c r="D98735"/>
    </row>
    <row r="98736" spans="4:4">
      <c r="D98736"/>
    </row>
    <row r="98737" spans="4:4">
      <c r="D98737"/>
    </row>
    <row r="98738" spans="4:4">
      <c r="D98738"/>
    </row>
    <row r="98739" spans="4:4">
      <c r="D98739"/>
    </row>
    <row r="98740" spans="4:4">
      <c r="D98740"/>
    </row>
    <row r="98741" spans="4:4">
      <c r="D98741"/>
    </row>
    <row r="98742" spans="4:4">
      <c r="D98742"/>
    </row>
    <row r="98743" spans="4:4">
      <c r="D98743"/>
    </row>
    <row r="98744" spans="4:4">
      <c r="D98744"/>
    </row>
    <row r="98745" spans="4:4">
      <c r="D98745"/>
    </row>
    <row r="98746" spans="4:4">
      <c r="D98746"/>
    </row>
    <row r="98747" spans="4:4">
      <c r="D98747"/>
    </row>
    <row r="98748" spans="4:4">
      <c r="D98748"/>
    </row>
    <row r="98749" spans="4:4">
      <c r="D98749"/>
    </row>
    <row r="98750" spans="4:4">
      <c r="D98750"/>
    </row>
    <row r="98751" spans="4:4">
      <c r="D98751"/>
    </row>
    <row r="98752" spans="4:4">
      <c r="D98752"/>
    </row>
    <row r="98753" spans="4:4">
      <c r="D98753"/>
    </row>
    <row r="98754" spans="4:4">
      <c r="D98754"/>
    </row>
    <row r="98755" spans="4:4">
      <c r="D98755"/>
    </row>
    <row r="98756" spans="4:4">
      <c r="D98756"/>
    </row>
    <row r="98757" spans="4:4">
      <c r="D98757"/>
    </row>
    <row r="98758" spans="4:4">
      <c r="D98758"/>
    </row>
    <row r="98759" spans="4:4">
      <c r="D98759"/>
    </row>
    <row r="98760" spans="4:4">
      <c r="D98760"/>
    </row>
    <row r="98761" spans="4:4">
      <c r="D98761"/>
    </row>
    <row r="98762" spans="4:4">
      <c r="D98762"/>
    </row>
    <row r="98763" spans="4:4">
      <c r="D98763"/>
    </row>
    <row r="98764" spans="4:4">
      <c r="D98764"/>
    </row>
    <row r="98765" spans="4:4">
      <c r="D98765"/>
    </row>
    <row r="98766" spans="4:4">
      <c r="D98766"/>
    </row>
    <row r="98767" spans="4:4">
      <c r="D98767"/>
    </row>
    <row r="98768" spans="4:4">
      <c r="D98768"/>
    </row>
    <row r="98769" spans="4:4">
      <c r="D98769"/>
    </row>
    <row r="98770" spans="4:4">
      <c r="D98770"/>
    </row>
    <row r="98771" spans="4:4">
      <c r="D98771"/>
    </row>
    <row r="98772" spans="4:4">
      <c r="D98772"/>
    </row>
    <row r="98773" spans="4:4">
      <c r="D98773"/>
    </row>
    <row r="98774" spans="4:4">
      <c r="D98774"/>
    </row>
    <row r="98775" spans="4:4">
      <c r="D98775"/>
    </row>
    <row r="98776" spans="4:4">
      <c r="D98776"/>
    </row>
    <row r="98777" spans="4:4">
      <c r="D98777"/>
    </row>
    <row r="98778" spans="4:4">
      <c r="D98778"/>
    </row>
    <row r="98779" spans="4:4">
      <c r="D98779"/>
    </row>
    <row r="98780" spans="4:4">
      <c r="D98780"/>
    </row>
    <row r="98781" spans="4:4">
      <c r="D98781"/>
    </row>
    <row r="98782" spans="4:4">
      <c r="D98782"/>
    </row>
    <row r="98783" spans="4:4">
      <c r="D98783"/>
    </row>
    <row r="98784" spans="4:4">
      <c r="D98784"/>
    </row>
    <row r="98785" spans="4:4">
      <c r="D98785"/>
    </row>
    <row r="98786" spans="4:4">
      <c r="D98786"/>
    </row>
    <row r="98787" spans="4:4">
      <c r="D98787"/>
    </row>
    <row r="98788" spans="4:4">
      <c r="D98788"/>
    </row>
    <row r="98789" spans="4:4">
      <c r="D98789"/>
    </row>
    <row r="98790" spans="4:4">
      <c r="D98790"/>
    </row>
    <row r="98791" spans="4:4">
      <c r="D98791"/>
    </row>
    <row r="98792" spans="4:4">
      <c r="D98792"/>
    </row>
    <row r="98793" spans="4:4">
      <c r="D98793"/>
    </row>
    <row r="98794" spans="4:4">
      <c r="D98794"/>
    </row>
    <row r="98795" spans="4:4">
      <c r="D98795"/>
    </row>
    <row r="98796" spans="4:4">
      <c r="D98796"/>
    </row>
    <row r="98797" spans="4:4">
      <c r="D98797"/>
    </row>
    <row r="98798" spans="4:4">
      <c r="D98798"/>
    </row>
    <row r="98799" spans="4:4">
      <c r="D98799"/>
    </row>
    <row r="98800" spans="4:4">
      <c r="D98800"/>
    </row>
    <row r="98801" spans="4:4">
      <c r="D98801"/>
    </row>
    <row r="98802" spans="4:4">
      <c r="D98802"/>
    </row>
    <row r="98803" spans="4:4">
      <c r="D98803"/>
    </row>
    <row r="98804" spans="4:4">
      <c r="D98804"/>
    </row>
    <row r="98805" spans="4:4">
      <c r="D98805"/>
    </row>
    <row r="98806" spans="4:4">
      <c r="D98806"/>
    </row>
    <row r="98807" spans="4:4">
      <c r="D98807"/>
    </row>
    <row r="98808" spans="4:4">
      <c r="D98808"/>
    </row>
    <row r="98809" spans="4:4">
      <c r="D98809"/>
    </row>
    <row r="98810" spans="4:4">
      <c r="D98810"/>
    </row>
    <row r="98811" spans="4:4">
      <c r="D98811"/>
    </row>
    <row r="98812" spans="4:4">
      <c r="D98812"/>
    </row>
    <row r="98813" spans="4:4">
      <c r="D98813"/>
    </row>
    <row r="98814" spans="4:4">
      <c r="D98814"/>
    </row>
    <row r="98815" spans="4:4">
      <c r="D98815"/>
    </row>
    <row r="98816" spans="4:4">
      <c r="D98816"/>
    </row>
    <row r="98817" spans="4:4">
      <c r="D98817"/>
    </row>
    <row r="98818" spans="4:4">
      <c r="D98818"/>
    </row>
    <row r="98819" spans="4:4">
      <c r="D98819"/>
    </row>
    <row r="98820" spans="4:4">
      <c r="D98820"/>
    </row>
    <row r="98821" spans="4:4">
      <c r="D98821"/>
    </row>
    <row r="98822" spans="4:4">
      <c r="D98822"/>
    </row>
    <row r="98823" spans="4:4">
      <c r="D98823"/>
    </row>
    <row r="98824" spans="4:4">
      <c r="D98824"/>
    </row>
    <row r="98825" spans="4:4">
      <c r="D98825"/>
    </row>
    <row r="98826" spans="4:4">
      <c r="D98826"/>
    </row>
    <row r="98827" spans="4:4">
      <c r="D98827"/>
    </row>
    <row r="98828" spans="4:4">
      <c r="D98828"/>
    </row>
    <row r="98829" spans="4:4">
      <c r="D98829"/>
    </row>
    <row r="98830" spans="4:4">
      <c r="D98830"/>
    </row>
    <row r="98831" spans="4:4">
      <c r="D98831"/>
    </row>
    <row r="98832" spans="4:4">
      <c r="D98832"/>
    </row>
    <row r="98833" spans="4:4">
      <c r="D98833"/>
    </row>
    <row r="98834" spans="4:4">
      <c r="D98834"/>
    </row>
    <row r="98835" spans="4:4">
      <c r="D98835"/>
    </row>
    <row r="98836" spans="4:4">
      <c r="D98836"/>
    </row>
    <row r="98837" spans="4:4">
      <c r="D98837"/>
    </row>
    <row r="98838" spans="4:4">
      <c r="D98838"/>
    </row>
    <row r="98839" spans="4:4">
      <c r="D98839"/>
    </row>
    <row r="98840" spans="4:4">
      <c r="D98840"/>
    </row>
    <row r="98841" spans="4:4">
      <c r="D98841"/>
    </row>
    <row r="98842" spans="4:4">
      <c r="D98842"/>
    </row>
    <row r="98843" spans="4:4">
      <c r="D98843"/>
    </row>
    <row r="98844" spans="4:4">
      <c r="D98844"/>
    </row>
    <row r="98845" spans="4:4">
      <c r="D98845"/>
    </row>
    <row r="98846" spans="4:4">
      <c r="D98846"/>
    </row>
    <row r="98847" spans="4:4">
      <c r="D98847"/>
    </row>
    <row r="98848" spans="4:4">
      <c r="D98848"/>
    </row>
    <row r="98849" spans="4:4">
      <c r="D98849"/>
    </row>
    <row r="98850" spans="4:4">
      <c r="D98850"/>
    </row>
    <row r="98851" spans="4:4">
      <c r="D98851"/>
    </row>
    <row r="98852" spans="4:4">
      <c r="D98852"/>
    </row>
    <row r="98853" spans="4:4">
      <c r="D98853"/>
    </row>
    <row r="98854" spans="4:4">
      <c r="D98854"/>
    </row>
    <row r="98855" spans="4:4">
      <c r="D98855"/>
    </row>
    <row r="98856" spans="4:4">
      <c r="D98856"/>
    </row>
    <row r="98857" spans="4:4">
      <c r="D98857"/>
    </row>
    <row r="98858" spans="4:4">
      <c r="D98858"/>
    </row>
    <row r="98859" spans="4:4">
      <c r="D98859"/>
    </row>
    <row r="98860" spans="4:4">
      <c r="D98860"/>
    </row>
    <row r="98861" spans="4:4">
      <c r="D98861"/>
    </row>
    <row r="98862" spans="4:4">
      <c r="D98862"/>
    </row>
    <row r="98863" spans="4:4">
      <c r="D98863"/>
    </row>
    <row r="98864" spans="4:4">
      <c r="D98864"/>
    </row>
    <row r="98865" spans="4:4">
      <c r="D98865"/>
    </row>
    <row r="98866" spans="4:4">
      <c r="D98866"/>
    </row>
    <row r="98867" spans="4:4">
      <c r="D98867"/>
    </row>
    <row r="98868" spans="4:4">
      <c r="D98868"/>
    </row>
    <row r="98869" spans="4:4">
      <c r="D98869"/>
    </row>
    <row r="98870" spans="4:4">
      <c r="D98870"/>
    </row>
    <row r="98871" spans="4:4">
      <c r="D98871"/>
    </row>
    <row r="98872" spans="4:4">
      <c r="D98872"/>
    </row>
    <row r="98873" spans="4:4">
      <c r="D98873"/>
    </row>
    <row r="98874" spans="4:4">
      <c r="D98874"/>
    </row>
    <row r="98875" spans="4:4">
      <c r="D98875"/>
    </row>
    <row r="98876" spans="4:4">
      <c r="D98876"/>
    </row>
    <row r="98877" spans="4:4">
      <c r="D98877"/>
    </row>
    <row r="98878" spans="4:4">
      <c r="D98878"/>
    </row>
    <row r="98879" spans="4:4">
      <c r="D98879"/>
    </row>
    <row r="98880" spans="4:4">
      <c r="D98880"/>
    </row>
    <row r="98881" spans="4:4">
      <c r="D98881"/>
    </row>
    <row r="98882" spans="4:4">
      <c r="D98882"/>
    </row>
    <row r="98883" spans="4:4">
      <c r="D98883"/>
    </row>
    <row r="98884" spans="4:4">
      <c r="D98884"/>
    </row>
    <row r="98885" spans="4:4">
      <c r="D98885"/>
    </row>
    <row r="98886" spans="4:4">
      <c r="D98886"/>
    </row>
    <row r="98887" spans="4:4">
      <c r="D98887"/>
    </row>
    <row r="98888" spans="4:4">
      <c r="D98888"/>
    </row>
    <row r="98889" spans="4:4">
      <c r="D98889"/>
    </row>
    <row r="98890" spans="4:4">
      <c r="D98890"/>
    </row>
    <row r="98891" spans="4:4">
      <c r="D98891"/>
    </row>
    <row r="98892" spans="4:4">
      <c r="D98892"/>
    </row>
    <row r="98893" spans="4:4">
      <c r="D98893"/>
    </row>
    <row r="98894" spans="4:4">
      <c r="D98894"/>
    </row>
    <row r="98895" spans="4:4">
      <c r="D98895"/>
    </row>
    <row r="98896" spans="4:4">
      <c r="D98896"/>
    </row>
    <row r="98897" spans="4:4">
      <c r="D98897"/>
    </row>
    <row r="98898" spans="4:4">
      <c r="D98898"/>
    </row>
    <row r="98899" spans="4:4">
      <c r="D98899"/>
    </row>
    <row r="98900" spans="4:4">
      <c r="D98900"/>
    </row>
    <row r="98901" spans="4:4">
      <c r="D98901"/>
    </row>
    <row r="98902" spans="4:4">
      <c r="D98902"/>
    </row>
    <row r="98903" spans="4:4">
      <c r="D98903"/>
    </row>
    <row r="98904" spans="4:4">
      <c r="D98904"/>
    </row>
    <row r="98905" spans="4:4">
      <c r="D98905"/>
    </row>
    <row r="98906" spans="4:4">
      <c r="D98906"/>
    </row>
    <row r="98907" spans="4:4">
      <c r="D98907"/>
    </row>
    <row r="98908" spans="4:4">
      <c r="D98908"/>
    </row>
    <row r="98909" spans="4:4">
      <c r="D98909"/>
    </row>
    <row r="98910" spans="4:4">
      <c r="D98910"/>
    </row>
    <row r="98911" spans="4:4">
      <c r="D98911"/>
    </row>
    <row r="98912" spans="4:4">
      <c r="D98912"/>
    </row>
    <row r="98913" spans="4:4">
      <c r="D98913"/>
    </row>
    <row r="98914" spans="4:4">
      <c r="D98914"/>
    </row>
    <row r="98915" spans="4:4">
      <c r="D98915"/>
    </row>
    <row r="98916" spans="4:4">
      <c r="D98916"/>
    </row>
    <row r="98917" spans="4:4">
      <c r="D98917"/>
    </row>
    <row r="98918" spans="4:4">
      <c r="D98918"/>
    </row>
    <row r="98919" spans="4:4">
      <c r="D98919"/>
    </row>
    <row r="98920" spans="4:4">
      <c r="D98920"/>
    </row>
    <row r="98921" spans="4:4">
      <c r="D98921"/>
    </row>
    <row r="98922" spans="4:4">
      <c r="D98922"/>
    </row>
    <row r="98923" spans="4:4">
      <c r="D98923"/>
    </row>
    <row r="98924" spans="4:4">
      <c r="D98924"/>
    </row>
    <row r="98925" spans="4:4">
      <c r="D98925"/>
    </row>
    <row r="98926" spans="4:4">
      <c r="D98926"/>
    </row>
    <row r="98927" spans="4:4">
      <c r="D98927"/>
    </row>
    <row r="98928" spans="4:4">
      <c r="D98928"/>
    </row>
    <row r="98929" spans="4:4">
      <c r="D98929"/>
    </row>
    <row r="98930" spans="4:4">
      <c r="D98930"/>
    </row>
    <row r="98931" spans="4:4">
      <c r="D98931"/>
    </row>
    <row r="98932" spans="4:4">
      <c r="D98932"/>
    </row>
    <row r="98933" spans="4:4">
      <c r="D98933"/>
    </row>
    <row r="98934" spans="4:4">
      <c r="D98934"/>
    </row>
    <row r="98935" spans="4:4">
      <c r="D98935"/>
    </row>
    <row r="98936" spans="4:4">
      <c r="D98936"/>
    </row>
    <row r="98937" spans="4:4">
      <c r="D98937"/>
    </row>
    <row r="98938" spans="4:4">
      <c r="D98938"/>
    </row>
    <row r="98939" spans="4:4">
      <c r="D98939"/>
    </row>
    <row r="98940" spans="4:4">
      <c r="D98940"/>
    </row>
    <row r="98941" spans="4:4">
      <c r="D98941"/>
    </row>
    <row r="98942" spans="4:4">
      <c r="D98942"/>
    </row>
    <row r="98943" spans="4:4">
      <c r="D98943"/>
    </row>
    <row r="98944" spans="4:4">
      <c r="D98944"/>
    </row>
    <row r="98945" spans="4:4">
      <c r="D98945"/>
    </row>
    <row r="98946" spans="4:4">
      <c r="D98946"/>
    </row>
    <row r="98947" spans="4:4">
      <c r="D98947"/>
    </row>
    <row r="98948" spans="4:4">
      <c r="D98948"/>
    </row>
    <row r="98949" spans="4:4">
      <c r="D98949"/>
    </row>
    <row r="98950" spans="4:4">
      <c r="D98950"/>
    </row>
    <row r="98951" spans="4:4">
      <c r="D98951"/>
    </row>
    <row r="98952" spans="4:4">
      <c r="D98952"/>
    </row>
    <row r="98953" spans="4:4">
      <c r="D98953"/>
    </row>
    <row r="98954" spans="4:4">
      <c r="D98954"/>
    </row>
    <row r="98955" spans="4:4">
      <c r="D98955"/>
    </row>
    <row r="98956" spans="4:4">
      <c r="D98956"/>
    </row>
    <row r="98957" spans="4:4">
      <c r="D98957"/>
    </row>
    <row r="98958" spans="4:4">
      <c r="D98958"/>
    </row>
    <row r="98959" spans="4:4">
      <c r="D98959"/>
    </row>
    <row r="98960" spans="4:4">
      <c r="D98960"/>
    </row>
    <row r="98961" spans="4:4">
      <c r="D98961"/>
    </row>
    <row r="98962" spans="4:4">
      <c r="D98962"/>
    </row>
    <row r="98963" spans="4:4">
      <c r="D98963"/>
    </row>
    <row r="98964" spans="4:4">
      <c r="D98964"/>
    </row>
    <row r="98965" spans="4:4">
      <c r="D98965"/>
    </row>
    <row r="98966" spans="4:4">
      <c r="D98966"/>
    </row>
    <row r="98967" spans="4:4">
      <c r="D98967"/>
    </row>
    <row r="98968" spans="4:4">
      <c r="D98968"/>
    </row>
    <row r="98969" spans="4:4">
      <c r="D98969"/>
    </row>
    <row r="98970" spans="4:4">
      <c r="D98970"/>
    </row>
    <row r="98971" spans="4:4">
      <c r="D98971"/>
    </row>
    <row r="98972" spans="4:4">
      <c r="D98972"/>
    </row>
    <row r="98973" spans="4:4">
      <c r="D98973"/>
    </row>
    <row r="98974" spans="4:4">
      <c r="D98974"/>
    </row>
    <row r="98975" spans="4:4">
      <c r="D98975"/>
    </row>
    <row r="98976" spans="4:4">
      <c r="D98976"/>
    </row>
    <row r="98977" spans="4:4">
      <c r="D98977"/>
    </row>
    <row r="98978" spans="4:4">
      <c r="D98978"/>
    </row>
    <row r="98979" spans="4:4">
      <c r="D98979"/>
    </row>
    <row r="98980" spans="4:4">
      <c r="D98980"/>
    </row>
    <row r="98981" spans="4:4">
      <c r="D98981"/>
    </row>
    <row r="98982" spans="4:4">
      <c r="D98982"/>
    </row>
    <row r="98983" spans="4:4">
      <c r="D98983"/>
    </row>
    <row r="98984" spans="4:4">
      <c r="D98984"/>
    </row>
    <row r="98985" spans="4:4">
      <c r="D98985"/>
    </row>
    <row r="98986" spans="4:4">
      <c r="D98986"/>
    </row>
    <row r="98987" spans="4:4">
      <c r="D98987"/>
    </row>
    <row r="98988" spans="4:4">
      <c r="D98988"/>
    </row>
    <row r="98989" spans="4:4">
      <c r="D98989"/>
    </row>
    <row r="98990" spans="4:4">
      <c r="D98990"/>
    </row>
    <row r="98991" spans="4:4">
      <c r="D98991"/>
    </row>
    <row r="98992" spans="4:4">
      <c r="D98992"/>
    </row>
    <row r="98993" spans="4:4">
      <c r="D98993"/>
    </row>
    <row r="98994" spans="4:4">
      <c r="D98994"/>
    </row>
    <row r="98995" spans="4:4">
      <c r="D98995"/>
    </row>
    <row r="98996" spans="4:4">
      <c r="D98996"/>
    </row>
    <row r="98997" spans="4:4">
      <c r="D98997"/>
    </row>
    <row r="98998" spans="4:4">
      <c r="D98998"/>
    </row>
    <row r="98999" spans="4:4">
      <c r="D98999"/>
    </row>
    <row r="99000" spans="4:4">
      <c r="D99000"/>
    </row>
    <row r="99001" spans="4:4">
      <c r="D99001"/>
    </row>
    <row r="99002" spans="4:4">
      <c r="D99002"/>
    </row>
    <row r="99003" spans="4:4">
      <c r="D99003"/>
    </row>
    <row r="99004" spans="4:4">
      <c r="D99004"/>
    </row>
    <row r="99005" spans="4:4">
      <c r="D99005"/>
    </row>
    <row r="99006" spans="4:4">
      <c r="D99006"/>
    </row>
    <row r="99007" spans="4:4">
      <c r="D99007"/>
    </row>
    <row r="99008" spans="4:4">
      <c r="D99008"/>
    </row>
    <row r="99009" spans="4:4">
      <c r="D99009"/>
    </row>
    <row r="99010" spans="4:4">
      <c r="D99010"/>
    </row>
    <row r="99011" spans="4:4">
      <c r="D99011"/>
    </row>
    <row r="99012" spans="4:4">
      <c r="D99012"/>
    </row>
    <row r="99013" spans="4:4">
      <c r="D99013"/>
    </row>
    <row r="99014" spans="4:4">
      <c r="D99014"/>
    </row>
    <row r="99015" spans="4:4">
      <c r="D99015"/>
    </row>
    <row r="99016" spans="4:4">
      <c r="D99016"/>
    </row>
    <row r="99017" spans="4:4">
      <c r="D99017"/>
    </row>
    <row r="99018" spans="4:4">
      <c r="D99018"/>
    </row>
    <row r="99019" spans="4:4">
      <c r="D99019"/>
    </row>
    <row r="99020" spans="4:4">
      <c r="D99020"/>
    </row>
    <row r="99021" spans="4:4">
      <c r="D99021"/>
    </row>
    <row r="99022" spans="4:4">
      <c r="D99022"/>
    </row>
    <row r="99023" spans="4:4">
      <c r="D99023"/>
    </row>
    <row r="99024" spans="4:4">
      <c r="D99024"/>
    </row>
    <row r="99025" spans="4:4">
      <c r="D99025"/>
    </row>
    <row r="99026" spans="4:4">
      <c r="D99026"/>
    </row>
    <row r="99027" spans="4:4">
      <c r="D99027"/>
    </row>
    <row r="99028" spans="4:4">
      <c r="D99028"/>
    </row>
    <row r="99029" spans="4:4">
      <c r="D99029"/>
    </row>
    <row r="99030" spans="4:4">
      <c r="D99030"/>
    </row>
    <row r="99031" spans="4:4">
      <c r="D99031"/>
    </row>
    <row r="99032" spans="4:4">
      <c r="D99032"/>
    </row>
    <row r="99033" spans="4:4">
      <c r="D99033"/>
    </row>
    <row r="99034" spans="4:4">
      <c r="D99034"/>
    </row>
    <row r="99035" spans="4:4">
      <c r="D99035"/>
    </row>
    <row r="99036" spans="4:4">
      <c r="D99036"/>
    </row>
    <row r="99037" spans="4:4">
      <c r="D99037"/>
    </row>
    <row r="99038" spans="4:4">
      <c r="D99038"/>
    </row>
    <row r="99039" spans="4:4">
      <c r="D99039"/>
    </row>
    <row r="99040" spans="4:4">
      <c r="D99040"/>
    </row>
    <row r="99041" spans="4:4">
      <c r="D99041"/>
    </row>
    <row r="99042" spans="4:4">
      <c r="D99042"/>
    </row>
    <row r="99043" spans="4:4">
      <c r="D99043"/>
    </row>
    <row r="99044" spans="4:4">
      <c r="D99044"/>
    </row>
    <row r="99045" spans="4:4">
      <c r="D99045"/>
    </row>
    <row r="99046" spans="4:4">
      <c r="D99046"/>
    </row>
    <row r="99047" spans="4:4">
      <c r="D99047"/>
    </row>
    <row r="99048" spans="4:4">
      <c r="D99048"/>
    </row>
    <row r="99049" spans="4:4">
      <c r="D99049"/>
    </row>
    <row r="99050" spans="4:4">
      <c r="D99050"/>
    </row>
    <row r="99051" spans="4:4">
      <c r="D99051"/>
    </row>
    <row r="99052" spans="4:4">
      <c r="D99052"/>
    </row>
    <row r="99053" spans="4:4">
      <c r="D99053"/>
    </row>
    <row r="99054" spans="4:4">
      <c r="D99054"/>
    </row>
    <row r="99055" spans="4:4">
      <c r="D99055"/>
    </row>
    <row r="99056" spans="4:4">
      <c r="D99056"/>
    </row>
    <row r="99057" spans="4:4">
      <c r="D99057"/>
    </row>
    <row r="99058" spans="4:4">
      <c r="D99058"/>
    </row>
    <row r="99059" spans="4:4">
      <c r="D99059"/>
    </row>
    <row r="99060" spans="4:4">
      <c r="D99060"/>
    </row>
    <row r="99061" spans="4:4">
      <c r="D99061"/>
    </row>
    <row r="99062" spans="4:4">
      <c r="D99062"/>
    </row>
    <row r="99063" spans="4:4">
      <c r="D99063"/>
    </row>
    <row r="99064" spans="4:4">
      <c r="D99064"/>
    </row>
    <row r="99065" spans="4:4">
      <c r="D99065"/>
    </row>
    <row r="99066" spans="4:4">
      <c r="D99066"/>
    </row>
    <row r="99067" spans="4:4">
      <c r="D99067"/>
    </row>
    <row r="99068" spans="4:4">
      <c r="D99068"/>
    </row>
    <row r="99069" spans="4:4">
      <c r="D99069"/>
    </row>
    <row r="99070" spans="4:4">
      <c r="D99070"/>
    </row>
    <row r="99071" spans="4:4">
      <c r="D99071"/>
    </row>
    <row r="99072" spans="4:4">
      <c r="D99072"/>
    </row>
    <row r="99073" spans="4:4">
      <c r="D99073"/>
    </row>
    <row r="99074" spans="4:4">
      <c r="D99074"/>
    </row>
    <row r="99075" spans="4:4">
      <c r="D99075"/>
    </row>
    <row r="99076" spans="4:4">
      <c r="D99076"/>
    </row>
    <row r="99077" spans="4:4">
      <c r="D99077"/>
    </row>
    <row r="99078" spans="4:4">
      <c r="D99078"/>
    </row>
    <row r="99079" spans="4:4">
      <c r="D99079"/>
    </row>
    <row r="99080" spans="4:4">
      <c r="D99080"/>
    </row>
    <row r="99081" spans="4:4">
      <c r="D99081"/>
    </row>
    <row r="99082" spans="4:4">
      <c r="D99082"/>
    </row>
    <row r="99083" spans="4:4">
      <c r="D99083"/>
    </row>
    <row r="99084" spans="4:4">
      <c r="D99084"/>
    </row>
    <row r="99085" spans="4:4">
      <c r="D99085"/>
    </row>
    <row r="99086" spans="4:4">
      <c r="D99086"/>
    </row>
    <row r="99087" spans="4:4">
      <c r="D99087"/>
    </row>
    <row r="99088" spans="4:4">
      <c r="D99088"/>
    </row>
    <row r="99089" spans="4:4">
      <c r="D99089"/>
    </row>
    <row r="99090" spans="4:4">
      <c r="D99090"/>
    </row>
    <row r="99091" spans="4:4">
      <c r="D99091"/>
    </row>
    <row r="99092" spans="4:4">
      <c r="D99092"/>
    </row>
    <row r="99093" spans="4:4">
      <c r="D99093"/>
    </row>
    <row r="99094" spans="4:4">
      <c r="D99094"/>
    </row>
    <row r="99095" spans="4:4">
      <c r="D99095"/>
    </row>
    <row r="99096" spans="4:4">
      <c r="D99096"/>
    </row>
    <row r="99097" spans="4:4">
      <c r="D99097"/>
    </row>
    <row r="99098" spans="4:4">
      <c r="D99098"/>
    </row>
    <row r="99099" spans="4:4">
      <c r="D99099"/>
    </row>
    <row r="99100" spans="4:4">
      <c r="D99100"/>
    </row>
    <row r="99101" spans="4:4">
      <c r="D99101"/>
    </row>
    <row r="99102" spans="4:4">
      <c r="D99102"/>
    </row>
    <row r="99103" spans="4:4">
      <c r="D99103"/>
    </row>
    <row r="99104" spans="4:4">
      <c r="D99104"/>
    </row>
    <row r="99105" spans="4:4">
      <c r="D99105"/>
    </row>
    <row r="99106" spans="4:4">
      <c r="D99106"/>
    </row>
    <row r="99107" spans="4:4">
      <c r="D99107"/>
    </row>
    <row r="99108" spans="4:4">
      <c r="D99108"/>
    </row>
    <row r="99109" spans="4:4">
      <c r="D99109"/>
    </row>
    <row r="99110" spans="4:4">
      <c r="D99110"/>
    </row>
    <row r="99111" spans="4:4">
      <c r="D99111"/>
    </row>
    <row r="99112" spans="4:4">
      <c r="D99112"/>
    </row>
    <row r="99113" spans="4:4">
      <c r="D99113"/>
    </row>
    <row r="99114" spans="4:4">
      <c r="D99114"/>
    </row>
    <row r="99115" spans="4:4">
      <c r="D99115"/>
    </row>
    <row r="99116" spans="4:4">
      <c r="D99116"/>
    </row>
    <row r="99117" spans="4:4">
      <c r="D99117"/>
    </row>
    <row r="99118" spans="4:4">
      <c r="D99118"/>
    </row>
    <row r="99119" spans="4:4">
      <c r="D99119"/>
    </row>
    <row r="99120" spans="4:4">
      <c r="D99120"/>
    </row>
    <row r="99121" spans="4:4">
      <c r="D99121"/>
    </row>
    <row r="99122" spans="4:4">
      <c r="D99122"/>
    </row>
    <row r="99123" spans="4:4">
      <c r="D99123"/>
    </row>
    <row r="99124" spans="4:4">
      <c r="D99124"/>
    </row>
    <row r="99125" spans="4:4">
      <c r="D99125"/>
    </row>
    <row r="99126" spans="4:4">
      <c r="D99126"/>
    </row>
    <row r="99127" spans="4:4">
      <c r="D99127"/>
    </row>
    <row r="99128" spans="4:4">
      <c r="D99128"/>
    </row>
    <row r="99129" spans="4:4">
      <c r="D99129"/>
    </row>
    <row r="99130" spans="4:4">
      <c r="D99130"/>
    </row>
    <row r="99131" spans="4:4">
      <c r="D99131"/>
    </row>
    <row r="99132" spans="4:4">
      <c r="D99132"/>
    </row>
    <row r="99133" spans="4:4">
      <c r="D99133"/>
    </row>
    <row r="99134" spans="4:4">
      <c r="D99134"/>
    </row>
    <row r="99135" spans="4:4">
      <c r="D99135"/>
    </row>
    <row r="99136" spans="4:4">
      <c r="D99136"/>
    </row>
    <row r="99137" spans="4:4">
      <c r="D99137"/>
    </row>
    <row r="99138" spans="4:4">
      <c r="D99138"/>
    </row>
    <row r="99139" spans="4:4">
      <c r="D99139"/>
    </row>
    <row r="99140" spans="4:4">
      <c r="D99140"/>
    </row>
    <row r="99141" spans="4:4">
      <c r="D99141"/>
    </row>
    <row r="99142" spans="4:4">
      <c r="D99142"/>
    </row>
    <row r="99143" spans="4:4">
      <c r="D99143"/>
    </row>
    <row r="99144" spans="4:4">
      <c r="D99144"/>
    </row>
    <row r="99145" spans="4:4">
      <c r="D99145"/>
    </row>
    <row r="99146" spans="4:4">
      <c r="D99146"/>
    </row>
    <row r="99147" spans="4:4">
      <c r="D99147"/>
    </row>
    <row r="99148" spans="4:4">
      <c r="D99148"/>
    </row>
    <row r="99149" spans="4:4">
      <c r="D99149"/>
    </row>
    <row r="99150" spans="4:4">
      <c r="D99150"/>
    </row>
    <row r="99151" spans="4:4">
      <c r="D99151"/>
    </row>
    <row r="99152" spans="4:4">
      <c r="D99152"/>
    </row>
    <row r="99153" spans="4:4">
      <c r="D99153"/>
    </row>
    <row r="99154" spans="4:4">
      <c r="D99154"/>
    </row>
    <row r="99155" spans="4:4">
      <c r="D99155"/>
    </row>
    <row r="99156" spans="4:4">
      <c r="D99156"/>
    </row>
    <row r="99157" spans="4:4">
      <c r="D99157"/>
    </row>
    <row r="99158" spans="4:4">
      <c r="D99158"/>
    </row>
    <row r="99159" spans="4:4">
      <c r="D99159"/>
    </row>
    <row r="99160" spans="4:4">
      <c r="D99160"/>
    </row>
    <row r="99161" spans="4:4">
      <c r="D99161"/>
    </row>
    <row r="99162" spans="4:4">
      <c r="D99162"/>
    </row>
    <row r="99163" spans="4:4">
      <c r="D99163"/>
    </row>
    <row r="99164" spans="4:4">
      <c r="D99164"/>
    </row>
    <row r="99165" spans="4:4">
      <c r="D99165"/>
    </row>
    <row r="99166" spans="4:4">
      <c r="D99166"/>
    </row>
    <row r="99167" spans="4:4">
      <c r="D99167"/>
    </row>
    <row r="99168" spans="4:4">
      <c r="D99168"/>
    </row>
    <row r="99169" spans="4:4">
      <c r="D99169"/>
    </row>
    <row r="99170" spans="4:4">
      <c r="D99170"/>
    </row>
    <row r="99171" spans="4:4">
      <c r="D99171"/>
    </row>
    <row r="99172" spans="4:4">
      <c r="D99172"/>
    </row>
    <row r="99173" spans="4:4">
      <c r="D99173"/>
    </row>
    <row r="99174" spans="4:4">
      <c r="D99174"/>
    </row>
    <row r="99175" spans="4:4">
      <c r="D99175"/>
    </row>
    <row r="99176" spans="4:4">
      <c r="D99176"/>
    </row>
    <row r="99177" spans="4:4">
      <c r="D99177"/>
    </row>
    <row r="99178" spans="4:4">
      <c r="D99178"/>
    </row>
    <row r="99179" spans="4:4">
      <c r="D99179"/>
    </row>
    <row r="99180" spans="4:4">
      <c r="D99180"/>
    </row>
    <row r="99181" spans="4:4">
      <c r="D99181"/>
    </row>
    <row r="99182" spans="4:4">
      <c r="D99182"/>
    </row>
    <row r="99183" spans="4:4">
      <c r="D99183"/>
    </row>
    <row r="99184" spans="4:4">
      <c r="D99184"/>
    </row>
    <row r="99185" spans="4:4">
      <c r="D99185"/>
    </row>
    <row r="99186" spans="4:4">
      <c r="D99186"/>
    </row>
    <row r="99187" spans="4:4">
      <c r="D99187"/>
    </row>
    <row r="99188" spans="4:4">
      <c r="D99188"/>
    </row>
    <row r="99189" spans="4:4">
      <c r="D99189"/>
    </row>
    <row r="99190" spans="4:4">
      <c r="D99190"/>
    </row>
    <row r="99191" spans="4:4">
      <c r="D99191"/>
    </row>
    <row r="99192" spans="4:4">
      <c r="D99192"/>
    </row>
    <row r="99193" spans="4:4">
      <c r="D99193"/>
    </row>
    <row r="99194" spans="4:4">
      <c r="D99194"/>
    </row>
    <row r="99195" spans="4:4">
      <c r="D99195"/>
    </row>
    <row r="99196" spans="4:4">
      <c r="D99196"/>
    </row>
    <row r="99197" spans="4:4">
      <c r="D99197"/>
    </row>
    <row r="99198" spans="4:4">
      <c r="D99198"/>
    </row>
    <row r="99199" spans="4:4">
      <c r="D99199"/>
    </row>
    <row r="99200" spans="4:4">
      <c r="D99200"/>
    </row>
    <row r="99201" spans="4:4">
      <c r="D99201"/>
    </row>
    <row r="99202" spans="4:4">
      <c r="D99202"/>
    </row>
    <row r="99203" spans="4:4">
      <c r="D99203"/>
    </row>
    <row r="99204" spans="4:4">
      <c r="D99204"/>
    </row>
    <row r="99205" spans="4:4">
      <c r="D99205"/>
    </row>
    <row r="99206" spans="4:4">
      <c r="D99206"/>
    </row>
    <row r="99207" spans="4:4">
      <c r="D99207"/>
    </row>
    <row r="99208" spans="4:4">
      <c r="D99208"/>
    </row>
    <row r="99209" spans="4:4">
      <c r="D99209"/>
    </row>
    <row r="99210" spans="4:4">
      <c r="D99210"/>
    </row>
    <row r="99211" spans="4:4">
      <c r="D99211"/>
    </row>
    <row r="99212" spans="4:4">
      <c r="D99212"/>
    </row>
    <row r="99213" spans="4:4">
      <c r="D99213"/>
    </row>
    <row r="99214" spans="4:4">
      <c r="D99214"/>
    </row>
    <row r="99215" spans="4:4">
      <c r="D99215"/>
    </row>
    <row r="99216" spans="4:4">
      <c r="D99216"/>
    </row>
    <row r="99217" spans="4:4">
      <c r="D99217"/>
    </row>
    <row r="99218" spans="4:4">
      <c r="D99218"/>
    </row>
    <row r="99219" spans="4:4">
      <c r="D99219"/>
    </row>
    <row r="99220" spans="4:4">
      <c r="D99220"/>
    </row>
    <row r="99221" spans="4:4">
      <c r="D99221"/>
    </row>
    <row r="99222" spans="4:4">
      <c r="D99222"/>
    </row>
    <row r="99223" spans="4:4">
      <c r="D99223"/>
    </row>
    <row r="99224" spans="4:4">
      <c r="D99224"/>
    </row>
    <row r="99225" spans="4:4">
      <c r="D99225"/>
    </row>
    <row r="99226" spans="4:4">
      <c r="D99226"/>
    </row>
    <row r="99227" spans="4:4">
      <c r="D99227"/>
    </row>
    <row r="99228" spans="4:4">
      <c r="D99228"/>
    </row>
    <row r="99229" spans="4:4">
      <c r="D99229"/>
    </row>
    <row r="99230" spans="4:4">
      <c r="D99230"/>
    </row>
    <row r="99231" spans="4:4">
      <c r="D99231"/>
    </row>
    <row r="99232" spans="4:4">
      <c r="D99232"/>
    </row>
    <row r="99233" spans="4:4">
      <c r="D99233"/>
    </row>
    <row r="99234" spans="4:4">
      <c r="D99234"/>
    </row>
    <row r="99235" spans="4:4">
      <c r="D99235"/>
    </row>
    <row r="99236" spans="4:4">
      <c r="D99236"/>
    </row>
    <row r="99237" spans="4:4">
      <c r="D99237"/>
    </row>
    <row r="99238" spans="4:4">
      <c r="D99238"/>
    </row>
    <row r="99239" spans="4:4">
      <c r="D99239"/>
    </row>
    <row r="99240" spans="4:4">
      <c r="D99240"/>
    </row>
    <row r="99241" spans="4:4">
      <c r="D99241"/>
    </row>
    <row r="99242" spans="4:4">
      <c r="D99242"/>
    </row>
    <row r="99243" spans="4:4">
      <c r="D99243"/>
    </row>
    <row r="99244" spans="4:4">
      <c r="D99244"/>
    </row>
    <row r="99245" spans="4:4">
      <c r="D99245"/>
    </row>
    <row r="99246" spans="4:4">
      <c r="D99246"/>
    </row>
    <row r="99247" spans="4:4">
      <c r="D99247"/>
    </row>
    <row r="99248" spans="4:4">
      <c r="D99248"/>
    </row>
    <row r="99249" spans="4:4">
      <c r="D99249"/>
    </row>
    <row r="99250" spans="4:4">
      <c r="D99250"/>
    </row>
    <row r="99251" spans="4:4">
      <c r="D99251"/>
    </row>
    <row r="99252" spans="4:4">
      <c r="D99252"/>
    </row>
    <row r="99253" spans="4:4">
      <c r="D99253"/>
    </row>
    <row r="99254" spans="4:4">
      <c r="D99254"/>
    </row>
    <row r="99255" spans="4:4">
      <c r="D99255"/>
    </row>
    <row r="99256" spans="4:4">
      <c r="D99256"/>
    </row>
    <row r="99257" spans="4:4">
      <c r="D99257"/>
    </row>
    <row r="99258" spans="4:4">
      <c r="D99258"/>
    </row>
    <row r="99259" spans="4:4">
      <c r="D99259"/>
    </row>
    <row r="99260" spans="4:4">
      <c r="D99260"/>
    </row>
    <row r="99261" spans="4:4">
      <c r="D99261"/>
    </row>
    <row r="99262" spans="4:4">
      <c r="D99262"/>
    </row>
    <row r="99263" spans="4:4">
      <c r="D99263"/>
    </row>
    <row r="99264" spans="4:4">
      <c r="D99264"/>
    </row>
    <row r="99265" spans="4:4">
      <c r="D99265"/>
    </row>
    <row r="99266" spans="4:4">
      <c r="D99266"/>
    </row>
    <row r="99267" spans="4:4">
      <c r="D99267"/>
    </row>
    <row r="99268" spans="4:4">
      <c r="D99268"/>
    </row>
    <row r="99269" spans="4:4">
      <c r="D99269"/>
    </row>
    <row r="99270" spans="4:4">
      <c r="D99270"/>
    </row>
    <row r="99271" spans="4:4">
      <c r="D99271"/>
    </row>
    <row r="99272" spans="4:4">
      <c r="D99272"/>
    </row>
    <row r="99273" spans="4:4">
      <c r="D99273"/>
    </row>
    <row r="99274" spans="4:4">
      <c r="D99274"/>
    </row>
    <row r="99275" spans="4:4">
      <c r="D99275"/>
    </row>
    <row r="99276" spans="4:4">
      <c r="D99276"/>
    </row>
    <row r="99277" spans="4:4">
      <c r="D99277"/>
    </row>
    <row r="99278" spans="4:4">
      <c r="D99278"/>
    </row>
    <row r="99279" spans="4:4">
      <c r="D99279"/>
    </row>
    <row r="99280" spans="4:4">
      <c r="D99280"/>
    </row>
    <row r="99281" spans="4:4">
      <c r="D99281"/>
    </row>
    <row r="99282" spans="4:4">
      <c r="D99282"/>
    </row>
    <row r="99283" spans="4:4">
      <c r="D99283"/>
    </row>
    <row r="99284" spans="4:4">
      <c r="D99284"/>
    </row>
    <row r="99285" spans="4:4">
      <c r="D99285"/>
    </row>
    <row r="99286" spans="4:4">
      <c r="D99286"/>
    </row>
    <row r="99287" spans="4:4">
      <c r="D99287"/>
    </row>
    <row r="99288" spans="4:4">
      <c r="D99288"/>
    </row>
    <row r="99289" spans="4:4">
      <c r="D99289"/>
    </row>
    <row r="99290" spans="4:4">
      <c r="D99290"/>
    </row>
    <row r="99291" spans="4:4">
      <c r="D99291"/>
    </row>
    <row r="99292" spans="4:4">
      <c r="D99292"/>
    </row>
    <row r="99293" spans="4:4">
      <c r="D99293"/>
    </row>
    <row r="99294" spans="4:4">
      <c r="D99294"/>
    </row>
    <row r="99295" spans="4:4">
      <c r="D99295"/>
    </row>
    <row r="99296" spans="4:4">
      <c r="D99296"/>
    </row>
    <row r="99297" spans="4:4">
      <c r="D99297"/>
    </row>
    <row r="99298" spans="4:4">
      <c r="D99298"/>
    </row>
    <row r="99299" spans="4:4">
      <c r="D99299"/>
    </row>
    <row r="99300" spans="4:4">
      <c r="D99300"/>
    </row>
    <row r="99301" spans="4:4">
      <c r="D99301"/>
    </row>
    <row r="99302" spans="4:4">
      <c r="D99302"/>
    </row>
    <row r="99303" spans="4:4">
      <c r="D99303"/>
    </row>
    <row r="99304" spans="4:4">
      <c r="D99304"/>
    </row>
    <row r="99305" spans="4:4">
      <c r="D99305"/>
    </row>
    <row r="99306" spans="4:4">
      <c r="D99306"/>
    </row>
    <row r="99307" spans="4:4">
      <c r="D99307"/>
    </row>
    <row r="99308" spans="4:4">
      <c r="D99308"/>
    </row>
    <row r="99309" spans="4:4">
      <c r="D99309"/>
    </row>
    <row r="99310" spans="4:4">
      <c r="D99310"/>
    </row>
    <row r="99311" spans="4:4">
      <c r="D99311"/>
    </row>
    <row r="99312" spans="4:4">
      <c r="D99312"/>
    </row>
    <row r="99313" spans="4:4">
      <c r="D99313"/>
    </row>
    <row r="99314" spans="4:4">
      <c r="D99314"/>
    </row>
    <row r="99315" spans="4:4">
      <c r="D99315"/>
    </row>
    <row r="99316" spans="4:4">
      <c r="D99316"/>
    </row>
    <row r="99317" spans="4:4">
      <c r="D99317"/>
    </row>
    <row r="99318" spans="4:4">
      <c r="D99318"/>
    </row>
    <row r="99319" spans="4:4">
      <c r="D99319"/>
    </row>
    <row r="99320" spans="4:4">
      <c r="D99320"/>
    </row>
    <row r="99321" spans="4:4">
      <c r="D99321"/>
    </row>
    <row r="99322" spans="4:4">
      <c r="D99322"/>
    </row>
    <row r="99323" spans="4:4">
      <c r="D99323"/>
    </row>
    <row r="99324" spans="4:4">
      <c r="D99324"/>
    </row>
    <row r="99325" spans="4:4">
      <c r="D99325"/>
    </row>
    <row r="99326" spans="4:4">
      <c r="D99326"/>
    </row>
    <row r="99327" spans="4:4">
      <c r="D99327"/>
    </row>
    <row r="99328" spans="4:4">
      <c r="D99328"/>
    </row>
    <row r="99329" spans="4:4">
      <c r="D99329"/>
    </row>
    <row r="99330" spans="4:4">
      <c r="D99330"/>
    </row>
    <row r="99331" spans="4:4">
      <c r="D99331"/>
    </row>
    <row r="99332" spans="4:4">
      <c r="D99332"/>
    </row>
    <row r="99333" spans="4:4">
      <c r="D99333"/>
    </row>
    <row r="99334" spans="4:4">
      <c r="D99334"/>
    </row>
    <row r="99335" spans="4:4">
      <c r="D99335"/>
    </row>
    <row r="99336" spans="4:4">
      <c r="D99336"/>
    </row>
    <row r="99337" spans="4:4">
      <c r="D99337"/>
    </row>
    <row r="99338" spans="4:4">
      <c r="D99338"/>
    </row>
    <row r="99339" spans="4:4">
      <c r="D99339"/>
    </row>
    <row r="99340" spans="4:4">
      <c r="D99340"/>
    </row>
    <row r="99341" spans="4:4">
      <c r="D99341"/>
    </row>
    <row r="99342" spans="4:4">
      <c r="D99342"/>
    </row>
    <row r="99343" spans="4:4">
      <c r="D99343"/>
    </row>
    <row r="99344" spans="4:4">
      <c r="D99344"/>
    </row>
    <row r="99345" spans="4:4">
      <c r="D99345"/>
    </row>
    <row r="99346" spans="4:4">
      <c r="D99346"/>
    </row>
    <row r="99347" spans="4:4">
      <c r="D99347"/>
    </row>
    <row r="99348" spans="4:4">
      <c r="D99348"/>
    </row>
    <row r="99349" spans="4:4">
      <c r="D99349"/>
    </row>
    <row r="99350" spans="4:4">
      <c r="D99350"/>
    </row>
    <row r="99351" spans="4:4">
      <c r="D99351"/>
    </row>
    <row r="99352" spans="4:4">
      <c r="D99352"/>
    </row>
    <row r="99353" spans="4:4">
      <c r="D99353"/>
    </row>
    <row r="99354" spans="4:4">
      <c r="D99354"/>
    </row>
    <row r="99355" spans="4:4">
      <c r="D99355"/>
    </row>
    <row r="99356" spans="4:4">
      <c r="D99356"/>
    </row>
    <row r="99357" spans="4:4">
      <c r="D99357"/>
    </row>
    <row r="99358" spans="4:4">
      <c r="D99358"/>
    </row>
    <row r="99359" spans="4:4">
      <c r="D99359"/>
    </row>
    <row r="99360" spans="4:4">
      <c r="D99360"/>
    </row>
    <row r="99361" spans="4:4">
      <c r="D99361"/>
    </row>
    <row r="99362" spans="4:4">
      <c r="D99362"/>
    </row>
    <row r="99363" spans="4:4">
      <c r="D99363"/>
    </row>
    <row r="99364" spans="4:4">
      <c r="D99364"/>
    </row>
    <row r="99365" spans="4:4">
      <c r="D99365"/>
    </row>
    <row r="99366" spans="4:4">
      <c r="D99366"/>
    </row>
    <row r="99367" spans="4:4">
      <c r="D99367"/>
    </row>
    <row r="99368" spans="4:4">
      <c r="D99368"/>
    </row>
    <row r="99369" spans="4:4">
      <c r="D99369"/>
    </row>
    <row r="99370" spans="4:4">
      <c r="D99370"/>
    </row>
    <row r="99371" spans="4:4">
      <c r="D99371"/>
    </row>
    <row r="99372" spans="4:4">
      <c r="D99372"/>
    </row>
    <row r="99373" spans="4:4">
      <c r="D99373"/>
    </row>
    <row r="99374" spans="4:4">
      <c r="D99374"/>
    </row>
    <row r="99375" spans="4:4">
      <c r="D99375"/>
    </row>
    <row r="99376" spans="4:4">
      <c r="D99376"/>
    </row>
    <row r="99377" spans="4:4">
      <c r="D99377"/>
    </row>
    <row r="99378" spans="4:4">
      <c r="D99378"/>
    </row>
    <row r="99379" spans="4:4">
      <c r="D99379"/>
    </row>
    <row r="99380" spans="4:4">
      <c r="D99380"/>
    </row>
    <row r="99381" spans="4:4">
      <c r="D99381"/>
    </row>
    <row r="99382" spans="4:4">
      <c r="D99382"/>
    </row>
    <row r="99383" spans="4:4">
      <c r="D99383"/>
    </row>
    <row r="99384" spans="4:4">
      <c r="D99384"/>
    </row>
    <row r="99385" spans="4:4">
      <c r="D99385"/>
    </row>
    <row r="99386" spans="4:4">
      <c r="D99386"/>
    </row>
    <row r="99387" spans="4:4">
      <c r="D99387"/>
    </row>
    <row r="99388" spans="4:4">
      <c r="D99388"/>
    </row>
    <row r="99389" spans="4:4">
      <c r="D99389"/>
    </row>
    <row r="99390" spans="4:4">
      <c r="D99390"/>
    </row>
    <row r="99391" spans="4:4">
      <c r="D99391"/>
    </row>
    <row r="99392" spans="4:4">
      <c r="D99392"/>
    </row>
    <row r="99393" spans="4:4">
      <c r="D99393"/>
    </row>
    <row r="99394" spans="4:4">
      <c r="D99394"/>
    </row>
    <row r="99395" spans="4:4">
      <c r="D99395"/>
    </row>
    <row r="99396" spans="4:4">
      <c r="D99396"/>
    </row>
    <row r="99397" spans="4:4">
      <c r="D99397"/>
    </row>
    <row r="99398" spans="4:4">
      <c r="D99398"/>
    </row>
    <row r="99399" spans="4:4">
      <c r="D99399"/>
    </row>
    <row r="99400" spans="4:4">
      <c r="D99400"/>
    </row>
    <row r="99401" spans="4:4">
      <c r="D99401"/>
    </row>
    <row r="99402" spans="4:4">
      <c r="D99402"/>
    </row>
    <row r="99403" spans="4:4">
      <c r="D99403"/>
    </row>
    <row r="99404" spans="4:4">
      <c r="D99404"/>
    </row>
    <row r="99405" spans="4:4">
      <c r="D99405"/>
    </row>
    <row r="99406" spans="4:4">
      <c r="D99406"/>
    </row>
    <row r="99407" spans="4:4">
      <c r="D99407"/>
    </row>
    <row r="99408" spans="4:4">
      <c r="D99408"/>
    </row>
    <row r="99409" spans="4:4">
      <c r="D99409"/>
    </row>
    <row r="99410" spans="4:4">
      <c r="D99410"/>
    </row>
    <row r="99411" spans="4:4">
      <c r="D99411"/>
    </row>
    <row r="99412" spans="4:4">
      <c r="D99412"/>
    </row>
    <row r="99413" spans="4:4">
      <c r="D99413"/>
    </row>
    <row r="99414" spans="4:4">
      <c r="D99414"/>
    </row>
    <row r="99415" spans="4:4">
      <c r="D99415"/>
    </row>
    <row r="99416" spans="4:4">
      <c r="D99416"/>
    </row>
    <row r="99417" spans="4:4">
      <c r="D99417"/>
    </row>
    <row r="99418" spans="4:4">
      <c r="D99418"/>
    </row>
    <row r="99419" spans="4:4">
      <c r="D99419"/>
    </row>
    <row r="99420" spans="4:4">
      <c r="D99420"/>
    </row>
    <row r="99421" spans="4:4">
      <c r="D99421"/>
    </row>
    <row r="99422" spans="4:4">
      <c r="D99422"/>
    </row>
    <row r="99423" spans="4:4">
      <c r="D99423"/>
    </row>
    <row r="99424" spans="4:4">
      <c r="D99424"/>
    </row>
    <row r="99425" spans="4:4">
      <c r="D99425"/>
    </row>
    <row r="99426" spans="4:4">
      <c r="D99426"/>
    </row>
    <row r="99427" spans="4:4">
      <c r="D99427"/>
    </row>
    <row r="99428" spans="4:4">
      <c r="D99428"/>
    </row>
    <row r="99429" spans="4:4">
      <c r="D99429"/>
    </row>
    <row r="99430" spans="4:4">
      <c r="D99430"/>
    </row>
    <row r="99431" spans="4:4">
      <c r="D99431"/>
    </row>
    <row r="99432" spans="4:4">
      <c r="D99432"/>
    </row>
    <row r="99433" spans="4:4">
      <c r="D99433"/>
    </row>
    <row r="99434" spans="4:4">
      <c r="D99434"/>
    </row>
    <row r="99435" spans="4:4">
      <c r="D99435"/>
    </row>
    <row r="99436" spans="4:4">
      <c r="D99436"/>
    </row>
    <row r="99437" spans="4:4">
      <c r="D99437"/>
    </row>
    <row r="99438" spans="4:4">
      <c r="D99438"/>
    </row>
    <row r="99439" spans="4:4">
      <c r="D99439"/>
    </row>
    <row r="99440" spans="4:4">
      <c r="D99440"/>
    </row>
    <row r="99441" spans="4:4">
      <c r="D99441"/>
    </row>
    <row r="99442" spans="4:4">
      <c r="D99442"/>
    </row>
    <row r="99443" spans="4:4">
      <c r="D99443"/>
    </row>
    <row r="99444" spans="4:4">
      <c r="D99444"/>
    </row>
    <row r="99445" spans="4:4">
      <c r="D99445"/>
    </row>
    <row r="99446" spans="4:4">
      <c r="D99446"/>
    </row>
    <row r="99447" spans="4:4">
      <c r="D99447"/>
    </row>
    <row r="99448" spans="4:4">
      <c r="D99448"/>
    </row>
    <row r="99449" spans="4:4">
      <c r="D99449"/>
    </row>
    <row r="99450" spans="4:4">
      <c r="D99450"/>
    </row>
    <row r="99451" spans="4:4">
      <c r="D99451"/>
    </row>
    <row r="99452" spans="4:4">
      <c r="D99452"/>
    </row>
    <row r="99453" spans="4:4">
      <c r="D99453"/>
    </row>
    <row r="99454" spans="4:4">
      <c r="D99454"/>
    </row>
    <row r="99455" spans="4:4">
      <c r="D99455"/>
    </row>
    <row r="99456" spans="4:4">
      <c r="D99456"/>
    </row>
    <row r="99457" spans="4:4">
      <c r="D99457"/>
    </row>
    <row r="99458" spans="4:4">
      <c r="D99458"/>
    </row>
    <row r="99459" spans="4:4">
      <c r="D99459"/>
    </row>
    <row r="99460" spans="4:4">
      <c r="D99460"/>
    </row>
    <row r="99461" spans="4:4">
      <c r="D99461"/>
    </row>
    <row r="99462" spans="4:4">
      <c r="D99462"/>
    </row>
    <row r="99463" spans="4:4">
      <c r="D99463"/>
    </row>
    <row r="99464" spans="4:4">
      <c r="D99464"/>
    </row>
    <row r="99465" spans="4:4">
      <c r="D99465"/>
    </row>
    <row r="99466" spans="4:4">
      <c r="D99466"/>
    </row>
    <row r="99467" spans="4:4">
      <c r="D99467"/>
    </row>
    <row r="99468" spans="4:4">
      <c r="D99468"/>
    </row>
    <row r="99469" spans="4:4">
      <c r="D99469"/>
    </row>
    <row r="99470" spans="4:4">
      <c r="D99470"/>
    </row>
    <row r="99471" spans="4:4">
      <c r="D99471"/>
    </row>
    <row r="99472" spans="4:4">
      <c r="D99472"/>
    </row>
    <row r="99473" spans="4:4">
      <c r="D99473"/>
    </row>
    <row r="99474" spans="4:4">
      <c r="D99474"/>
    </row>
    <row r="99475" spans="4:4">
      <c r="D99475"/>
    </row>
    <row r="99476" spans="4:4">
      <c r="D99476"/>
    </row>
    <row r="99477" spans="4:4">
      <c r="D99477"/>
    </row>
    <row r="99478" spans="4:4">
      <c r="D99478"/>
    </row>
    <row r="99479" spans="4:4">
      <c r="D99479"/>
    </row>
    <row r="99480" spans="4:4">
      <c r="D99480"/>
    </row>
    <row r="99481" spans="4:4">
      <c r="D99481"/>
    </row>
    <row r="99482" spans="4:4">
      <c r="D99482"/>
    </row>
    <row r="99483" spans="4:4">
      <c r="D99483"/>
    </row>
    <row r="99484" spans="4:4">
      <c r="D99484"/>
    </row>
    <row r="99485" spans="4:4">
      <c r="D99485"/>
    </row>
    <row r="99486" spans="4:4">
      <c r="D99486"/>
    </row>
    <row r="99487" spans="4:4">
      <c r="D99487"/>
    </row>
    <row r="99488" spans="4:4">
      <c r="D99488"/>
    </row>
    <row r="99489" spans="4:4">
      <c r="D99489"/>
    </row>
    <row r="99490" spans="4:4">
      <c r="D99490"/>
    </row>
    <row r="99491" spans="4:4">
      <c r="D99491"/>
    </row>
    <row r="99492" spans="4:4">
      <c r="D99492"/>
    </row>
    <row r="99493" spans="4:4">
      <c r="D99493"/>
    </row>
    <row r="99494" spans="4:4">
      <c r="D99494"/>
    </row>
    <row r="99495" spans="4:4">
      <c r="D99495"/>
    </row>
    <row r="99496" spans="4:4">
      <c r="D99496"/>
    </row>
    <row r="99497" spans="4:4">
      <c r="D99497"/>
    </row>
    <row r="99498" spans="4:4">
      <c r="D99498"/>
    </row>
    <row r="99499" spans="4:4">
      <c r="D99499"/>
    </row>
    <row r="99500" spans="4:4">
      <c r="D99500"/>
    </row>
    <row r="99501" spans="4:4">
      <c r="D99501"/>
    </row>
    <row r="99502" spans="4:4">
      <c r="D99502"/>
    </row>
    <row r="99503" spans="4:4">
      <c r="D99503"/>
    </row>
    <row r="99504" spans="4:4">
      <c r="D99504"/>
    </row>
    <row r="99505" spans="4:4">
      <c r="D99505"/>
    </row>
    <row r="99506" spans="4:4">
      <c r="D99506"/>
    </row>
    <row r="99507" spans="4:4">
      <c r="D99507"/>
    </row>
    <row r="99508" spans="4:4">
      <c r="D99508"/>
    </row>
    <row r="99509" spans="4:4">
      <c r="D99509"/>
    </row>
    <row r="99510" spans="4:4">
      <c r="D99510"/>
    </row>
    <row r="99511" spans="4:4">
      <c r="D99511"/>
    </row>
    <row r="99512" spans="4:4">
      <c r="D99512"/>
    </row>
    <row r="99513" spans="4:4">
      <c r="D99513"/>
    </row>
    <row r="99514" spans="4:4">
      <c r="D99514"/>
    </row>
    <row r="99515" spans="4:4">
      <c r="D99515"/>
    </row>
    <row r="99516" spans="4:4">
      <c r="D99516"/>
    </row>
    <row r="99517" spans="4:4">
      <c r="D99517"/>
    </row>
    <row r="99518" spans="4:4">
      <c r="D99518"/>
    </row>
    <row r="99519" spans="4:4">
      <c r="D99519"/>
    </row>
    <row r="99520" spans="4:4">
      <c r="D99520"/>
    </row>
    <row r="99521" spans="4:4">
      <c r="D99521"/>
    </row>
    <row r="99522" spans="4:4">
      <c r="D99522"/>
    </row>
    <row r="99523" spans="4:4">
      <c r="D99523"/>
    </row>
    <row r="99524" spans="4:4">
      <c r="D99524"/>
    </row>
    <row r="99525" spans="4:4">
      <c r="D99525"/>
    </row>
    <row r="99526" spans="4:4">
      <c r="D99526"/>
    </row>
    <row r="99527" spans="4:4">
      <c r="D99527"/>
    </row>
    <row r="99528" spans="4:4">
      <c r="D99528"/>
    </row>
    <row r="99529" spans="4:4">
      <c r="D99529"/>
    </row>
    <row r="99530" spans="4:4">
      <c r="D99530"/>
    </row>
    <row r="99531" spans="4:4">
      <c r="D99531"/>
    </row>
    <row r="99532" spans="4:4">
      <c r="D99532"/>
    </row>
    <row r="99533" spans="4:4">
      <c r="D99533"/>
    </row>
    <row r="99534" spans="4:4">
      <c r="D99534"/>
    </row>
    <row r="99535" spans="4:4">
      <c r="D99535"/>
    </row>
    <row r="99536" spans="4:4">
      <c r="D99536"/>
    </row>
    <row r="99537" spans="4:4">
      <c r="D99537"/>
    </row>
    <row r="99538" spans="4:4">
      <c r="D99538"/>
    </row>
    <row r="99539" spans="4:4">
      <c r="D99539"/>
    </row>
    <row r="99540" spans="4:4">
      <c r="D99540"/>
    </row>
    <row r="99541" spans="4:4">
      <c r="D99541"/>
    </row>
    <row r="99542" spans="4:4">
      <c r="D99542"/>
    </row>
    <row r="99543" spans="4:4">
      <c r="D99543"/>
    </row>
    <row r="99544" spans="4:4">
      <c r="D99544"/>
    </row>
    <row r="99545" spans="4:4">
      <c r="D99545"/>
    </row>
    <row r="99546" spans="4:4">
      <c r="D99546"/>
    </row>
    <row r="99547" spans="4:4">
      <c r="D99547"/>
    </row>
    <row r="99548" spans="4:4">
      <c r="D99548"/>
    </row>
    <row r="99549" spans="4:4">
      <c r="D99549"/>
    </row>
    <row r="99550" spans="4:4">
      <c r="D99550"/>
    </row>
    <row r="99551" spans="4:4">
      <c r="D99551"/>
    </row>
    <row r="99552" spans="4:4">
      <c r="D99552"/>
    </row>
    <row r="99553" spans="4:4">
      <c r="D99553"/>
    </row>
    <row r="99554" spans="4:4">
      <c r="D99554"/>
    </row>
    <row r="99555" spans="4:4">
      <c r="D99555"/>
    </row>
    <row r="99556" spans="4:4">
      <c r="D99556"/>
    </row>
    <row r="99557" spans="4:4">
      <c r="D99557"/>
    </row>
    <row r="99558" spans="4:4">
      <c r="D99558"/>
    </row>
    <row r="99559" spans="4:4">
      <c r="D99559"/>
    </row>
    <row r="99560" spans="4:4">
      <c r="D99560"/>
    </row>
    <row r="99561" spans="4:4">
      <c r="D99561"/>
    </row>
    <row r="99562" spans="4:4">
      <c r="D99562"/>
    </row>
    <row r="99563" spans="4:4">
      <c r="D99563"/>
    </row>
    <row r="99564" spans="4:4">
      <c r="D99564"/>
    </row>
    <row r="99565" spans="4:4">
      <c r="D99565"/>
    </row>
    <row r="99566" spans="4:4">
      <c r="D99566"/>
    </row>
    <row r="99567" spans="4:4">
      <c r="D99567"/>
    </row>
    <row r="99568" spans="4:4">
      <c r="D99568"/>
    </row>
    <row r="99569" spans="4:4">
      <c r="D99569"/>
    </row>
    <row r="99570" spans="4:4">
      <c r="D99570"/>
    </row>
    <row r="99571" spans="4:4">
      <c r="D99571"/>
    </row>
    <row r="99572" spans="4:4">
      <c r="D99572"/>
    </row>
    <row r="99573" spans="4:4">
      <c r="D99573"/>
    </row>
    <row r="99574" spans="4:4">
      <c r="D99574"/>
    </row>
    <row r="99575" spans="4:4">
      <c r="D99575"/>
    </row>
    <row r="99576" spans="4:4">
      <c r="D99576"/>
    </row>
    <row r="99577" spans="4:4">
      <c r="D99577"/>
    </row>
    <row r="99578" spans="4:4">
      <c r="D99578"/>
    </row>
    <row r="99579" spans="4:4">
      <c r="D99579"/>
    </row>
    <row r="99580" spans="4:4">
      <c r="D99580"/>
    </row>
    <row r="99581" spans="4:4">
      <c r="D99581"/>
    </row>
    <row r="99582" spans="4:4">
      <c r="D99582"/>
    </row>
    <row r="99583" spans="4:4">
      <c r="D99583"/>
    </row>
    <row r="99584" spans="4:4">
      <c r="D99584"/>
    </row>
    <row r="99585" spans="4:4">
      <c r="D99585"/>
    </row>
    <row r="99586" spans="4:4">
      <c r="D99586"/>
    </row>
    <row r="99587" spans="4:4">
      <c r="D99587"/>
    </row>
    <row r="99588" spans="4:4">
      <c r="D99588"/>
    </row>
    <row r="99589" spans="4:4">
      <c r="D99589"/>
    </row>
    <row r="99590" spans="4:4">
      <c r="D99590"/>
    </row>
    <row r="99591" spans="4:4">
      <c r="D99591"/>
    </row>
    <row r="99592" spans="4:4">
      <c r="D99592"/>
    </row>
    <row r="99593" spans="4:4">
      <c r="D99593"/>
    </row>
    <row r="99594" spans="4:4">
      <c r="D99594"/>
    </row>
    <row r="99595" spans="4:4">
      <c r="D99595"/>
    </row>
    <row r="99596" spans="4:4">
      <c r="D99596"/>
    </row>
    <row r="99597" spans="4:4">
      <c r="D99597"/>
    </row>
    <row r="99598" spans="4:4">
      <c r="D99598"/>
    </row>
    <row r="99599" spans="4:4">
      <c r="D99599"/>
    </row>
    <row r="99600" spans="4:4">
      <c r="D99600"/>
    </row>
    <row r="99601" spans="4:4">
      <c r="D99601"/>
    </row>
    <row r="99602" spans="4:4">
      <c r="D99602"/>
    </row>
    <row r="99603" spans="4:4">
      <c r="D99603"/>
    </row>
    <row r="99604" spans="4:4">
      <c r="D99604"/>
    </row>
    <row r="99605" spans="4:4">
      <c r="D99605"/>
    </row>
    <row r="99606" spans="4:4">
      <c r="D99606"/>
    </row>
    <row r="99607" spans="4:4">
      <c r="D99607"/>
    </row>
    <row r="99608" spans="4:4">
      <c r="D99608"/>
    </row>
    <row r="99609" spans="4:4">
      <c r="D99609"/>
    </row>
    <row r="99610" spans="4:4">
      <c r="D99610"/>
    </row>
    <row r="99611" spans="4:4">
      <c r="D99611"/>
    </row>
    <row r="99612" spans="4:4">
      <c r="D99612"/>
    </row>
    <row r="99613" spans="4:4">
      <c r="D99613"/>
    </row>
    <row r="99614" spans="4:4">
      <c r="D99614"/>
    </row>
    <row r="99615" spans="4:4">
      <c r="D99615"/>
    </row>
    <row r="99616" spans="4:4">
      <c r="D99616"/>
    </row>
    <row r="99617" spans="4:4">
      <c r="D99617"/>
    </row>
    <row r="99618" spans="4:4">
      <c r="D99618"/>
    </row>
    <row r="99619" spans="4:4">
      <c r="D99619"/>
    </row>
    <row r="99620" spans="4:4">
      <c r="D99620"/>
    </row>
    <row r="99621" spans="4:4">
      <c r="D99621"/>
    </row>
    <row r="99622" spans="4:4">
      <c r="D99622"/>
    </row>
    <row r="99623" spans="4:4">
      <c r="D99623"/>
    </row>
    <row r="99624" spans="4:4">
      <c r="D99624"/>
    </row>
    <row r="99625" spans="4:4">
      <c r="D99625"/>
    </row>
    <row r="99626" spans="4:4">
      <c r="D99626"/>
    </row>
    <row r="99627" spans="4:4">
      <c r="D99627"/>
    </row>
    <row r="99628" spans="4:4">
      <c r="D99628"/>
    </row>
    <row r="99629" spans="4:4">
      <c r="D99629"/>
    </row>
    <row r="99630" spans="4:4">
      <c r="D99630"/>
    </row>
    <row r="99631" spans="4:4">
      <c r="D99631"/>
    </row>
    <row r="99632" spans="4:4">
      <c r="D99632"/>
    </row>
    <row r="99633" spans="4:4">
      <c r="D99633"/>
    </row>
    <row r="99634" spans="4:4">
      <c r="D99634"/>
    </row>
    <row r="99635" spans="4:4">
      <c r="D99635"/>
    </row>
    <row r="99636" spans="4:4">
      <c r="D99636"/>
    </row>
    <row r="99637" spans="4:4">
      <c r="D99637"/>
    </row>
    <row r="99638" spans="4:4">
      <c r="D99638"/>
    </row>
    <row r="99639" spans="4:4">
      <c r="D99639"/>
    </row>
    <row r="99640" spans="4:4">
      <c r="D99640"/>
    </row>
    <row r="99641" spans="4:4">
      <c r="D99641"/>
    </row>
    <row r="99642" spans="4:4">
      <c r="D99642"/>
    </row>
    <row r="99643" spans="4:4">
      <c r="D99643"/>
    </row>
    <row r="99644" spans="4:4">
      <c r="D99644"/>
    </row>
    <row r="99645" spans="4:4">
      <c r="D99645"/>
    </row>
    <row r="99646" spans="4:4">
      <c r="D99646"/>
    </row>
    <row r="99647" spans="4:4">
      <c r="D99647"/>
    </row>
    <row r="99648" spans="4:4">
      <c r="D99648"/>
    </row>
    <row r="99649" spans="4:4">
      <c r="D99649"/>
    </row>
    <row r="99650" spans="4:4">
      <c r="D99650"/>
    </row>
    <row r="99651" spans="4:4">
      <c r="D99651"/>
    </row>
    <row r="99652" spans="4:4">
      <c r="D99652"/>
    </row>
    <row r="99653" spans="4:4">
      <c r="D99653"/>
    </row>
    <row r="99654" spans="4:4">
      <c r="D99654"/>
    </row>
    <row r="99655" spans="4:4">
      <c r="D99655"/>
    </row>
    <row r="99656" spans="4:4">
      <c r="D99656"/>
    </row>
    <row r="99657" spans="4:4">
      <c r="D99657"/>
    </row>
    <row r="99658" spans="4:4">
      <c r="D99658"/>
    </row>
    <row r="99659" spans="4:4">
      <c r="D99659"/>
    </row>
    <row r="99660" spans="4:4">
      <c r="D99660"/>
    </row>
    <row r="99661" spans="4:4">
      <c r="D99661"/>
    </row>
    <row r="99662" spans="4:4">
      <c r="D99662"/>
    </row>
    <row r="99663" spans="4:4">
      <c r="D99663"/>
    </row>
    <row r="99664" spans="4:4">
      <c r="D99664"/>
    </row>
    <row r="99665" spans="4:4">
      <c r="D99665"/>
    </row>
    <row r="99666" spans="4:4">
      <c r="D99666"/>
    </row>
    <row r="99667" spans="4:4">
      <c r="D99667"/>
    </row>
    <row r="99668" spans="4:4">
      <c r="D99668"/>
    </row>
    <row r="99669" spans="4:4">
      <c r="D99669"/>
    </row>
    <row r="99670" spans="4:4">
      <c r="D99670"/>
    </row>
    <row r="99671" spans="4:4">
      <c r="D99671"/>
    </row>
    <row r="99672" spans="4:4">
      <c r="D99672"/>
    </row>
    <row r="99673" spans="4:4">
      <c r="D99673"/>
    </row>
    <row r="99674" spans="4:4">
      <c r="D99674"/>
    </row>
    <row r="99675" spans="4:4">
      <c r="D99675"/>
    </row>
    <row r="99676" spans="4:4">
      <c r="D99676"/>
    </row>
    <row r="99677" spans="4:4">
      <c r="D99677"/>
    </row>
    <row r="99678" spans="4:4">
      <c r="D99678"/>
    </row>
    <row r="99679" spans="4:4">
      <c r="D99679"/>
    </row>
    <row r="99680" spans="4:4">
      <c r="D99680"/>
    </row>
    <row r="99681" spans="4:4">
      <c r="D99681"/>
    </row>
    <row r="99682" spans="4:4">
      <c r="D99682"/>
    </row>
    <row r="99683" spans="4:4">
      <c r="D99683"/>
    </row>
    <row r="99684" spans="4:4">
      <c r="D99684"/>
    </row>
    <row r="99685" spans="4:4">
      <c r="D99685"/>
    </row>
    <row r="99686" spans="4:4">
      <c r="D99686"/>
    </row>
    <row r="99687" spans="4:4">
      <c r="D99687"/>
    </row>
    <row r="99688" spans="4:4">
      <c r="D99688"/>
    </row>
    <row r="99689" spans="4:4">
      <c r="D99689"/>
    </row>
    <row r="99690" spans="4:4">
      <c r="D99690"/>
    </row>
    <row r="99691" spans="4:4">
      <c r="D99691"/>
    </row>
    <row r="99692" spans="4:4">
      <c r="D99692"/>
    </row>
    <row r="99693" spans="4:4">
      <c r="D99693"/>
    </row>
    <row r="99694" spans="4:4">
      <c r="D99694"/>
    </row>
    <row r="99695" spans="4:4">
      <c r="D99695"/>
    </row>
    <row r="99696" spans="4:4">
      <c r="D99696"/>
    </row>
    <row r="99697" spans="4:4">
      <c r="D99697"/>
    </row>
    <row r="99698" spans="4:4">
      <c r="D99698"/>
    </row>
    <row r="99699" spans="4:4">
      <c r="D99699"/>
    </row>
    <row r="99700" spans="4:4">
      <c r="D99700"/>
    </row>
    <row r="99701" spans="4:4">
      <c r="D99701"/>
    </row>
    <row r="99702" spans="4:4">
      <c r="D99702"/>
    </row>
    <row r="99703" spans="4:4">
      <c r="D99703"/>
    </row>
    <row r="99704" spans="4:4">
      <c r="D99704"/>
    </row>
    <row r="99705" spans="4:4">
      <c r="D99705"/>
    </row>
    <row r="99706" spans="4:4">
      <c r="D99706"/>
    </row>
    <row r="99707" spans="4:4">
      <c r="D99707"/>
    </row>
    <row r="99708" spans="4:4">
      <c r="D99708"/>
    </row>
    <row r="99709" spans="4:4">
      <c r="D99709"/>
    </row>
    <row r="99710" spans="4:4">
      <c r="D99710"/>
    </row>
    <row r="99711" spans="4:4">
      <c r="D99711"/>
    </row>
    <row r="99712" spans="4:4">
      <c r="D99712"/>
    </row>
    <row r="99713" spans="4:4">
      <c r="D99713"/>
    </row>
    <row r="99714" spans="4:4">
      <c r="D99714"/>
    </row>
    <row r="99715" spans="4:4">
      <c r="D99715"/>
    </row>
    <row r="99716" spans="4:4">
      <c r="D99716"/>
    </row>
    <row r="99717" spans="4:4">
      <c r="D99717"/>
    </row>
    <row r="99718" spans="4:4">
      <c r="D99718"/>
    </row>
    <row r="99719" spans="4:4">
      <c r="D99719"/>
    </row>
    <row r="99720" spans="4:4">
      <c r="D99720"/>
    </row>
    <row r="99721" spans="4:4">
      <c r="D99721"/>
    </row>
    <row r="99722" spans="4:4">
      <c r="D99722"/>
    </row>
    <row r="99723" spans="4:4">
      <c r="D99723"/>
    </row>
    <row r="99724" spans="4:4">
      <c r="D99724"/>
    </row>
    <row r="99725" spans="4:4">
      <c r="D99725"/>
    </row>
    <row r="99726" spans="4:4">
      <c r="D99726"/>
    </row>
    <row r="99727" spans="4:4">
      <c r="D99727"/>
    </row>
    <row r="99728" spans="4:4">
      <c r="D99728"/>
    </row>
    <row r="99729" spans="4:4">
      <c r="D99729"/>
    </row>
    <row r="99730" spans="4:4">
      <c r="D99730"/>
    </row>
    <row r="99731" spans="4:4">
      <c r="D99731"/>
    </row>
    <row r="99732" spans="4:4">
      <c r="D99732"/>
    </row>
    <row r="99733" spans="4:4">
      <c r="D99733"/>
    </row>
    <row r="99734" spans="4:4">
      <c r="D99734"/>
    </row>
    <row r="99735" spans="4:4">
      <c r="D99735"/>
    </row>
    <row r="99736" spans="4:4">
      <c r="D99736"/>
    </row>
    <row r="99737" spans="4:4">
      <c r="D99737"/>
    </row>
    <row r="99738" spans="4:4">
      <c r="D99738"/>
    </row>
    <row r="99739" spans="4:4">
      <c r="D99739"/>
    </row>
    <row r="99740" spans="4:4">
      <c r="D99740"/>
    </row>
    <row r="99741" spans="4:4">
      <c r="D99741"/>
    </row>
    <row r="99742" spans="4:4">
      <c r="D99742"/>
    </row>
    <row r="99743" spans="4:4">
      <c r="D99743"/>
    </row>
    <row r="99744" spans="4:4">
      <c r="D99744"/>
    </row>
    <row r="99745" spans="4:4">
      <c r="D99745"/>
    </row>
    <row r="99746" spans="4:4">
      <c r="D99746"/>
    </row>
    <row r="99747" spans="4:4">
      <c r="D99747"/>
    </row>
    <row r="99748" spans="4:4">
      <c r="D99748"/>
    </row>
    <row r="99749" spans="4:4">
      <c r="D99749"/>
    </row>
    <row r="99750" spans="4:4">
      <c r="D99750"/>
    </row>
    <row r="99751" spans="4:4">
      <c r="D99751"/>
    </row>
    <row r="99752" spans="4:4">
      <c r="D99752"/>
    </row>
    <row r="99753" spans="4:4">
      <c r="D99753"/>
    </row>
    <row r="99754" spans="4:4">
      <c r="D99754"/>
    </row>
    <row r="99755" spans="4:4">
      <c r="D99755"/>
    </row>
    <row r="99756" spans="4:4">
      <c r="D99756"/>
    </row>
    <row r="99757" spans="4:4">
      <c r="D99757"/>
    </row>
    <row r="99758" spans="4:4">
      <c r="D99758"/>
    </row>
    <row r="99759" spans="4:4">
      <c r="D99759"/>
    </row>
    <row r="99760" spans="4:4">
      <c r="D99760"/>
    </row>
    <row r="99761" spans="4:4">
      <c r="D99761"/>
    </row>
    <row r="99762" spans="4:4">
      <c r="D99762"/>
    </row>
    <row r="99763" spans="4:4">
      <c r="D99763"/>
    </row>
    <row r="99764" spans="4:4">
      <c r="D99764"/>
    </row>
    <row r="99765" spans="4:4">
      <c r="D99765"/>
    </row>
    <row r="99766" spans="4:4">
      <c r="D99766"/>
    </row>
    <row r="99767" spans="4:4">
      <c r="D99767"/>
    </row>
    <row r="99768" spans="4:4">
      <c r="D99768"/>
    </row>
    <row r="99769" spans="4:4">
      <c r="D99769"/>
    </row>
    <row r="99770" spans="4:4">
      <c r="D99770"/>
    </row>
    <row r="99771" spans="4:4">
      <c r="D99771"/>
    </row>
    <row r="99772" spans="4:4">
      <c r="D99772"/>
    </row>
    <row r="99773" spans="4:4">
      <c r="D99773"/>
    </row>
    <row r="99774" spans="4:4">
      <c r="D99774"/>
    </row>
    <row r="99775" spans="4:4">
      <c r="D99775"/>
    </row>
    <row r="99776" spans="4:4">
      <c r="D99776"/>
    </row>
    <row r="99777" spans="4:4">
      <c r="D99777"/>
    </row>
    <row r="99778" spans="4:4">
      <c r="D99778"/>
    </row>
    <row r="99779" spans="4:4">
      <c r="D99779"/>
    </row>
    <row r="99780" spans="4:4">
      <c r="D99780"/>
    </row>
    <row r="99781" spans="4:4">
      <c r="D99781"/>
    </row>
    <row r="99782" spans="4:4">
      <c r="D99782"/>
    </row>
    <row r="99783" spans="4:4">
      <c r="D99783"/>
    </row>
    <row r="99784" spans="4:4">
      <c r="D99784"/>
    </row>
    <row r="99785" spans="4:4">
      <c r="D99785"/>
    </row>
    <row r="99786" spans="4:4">
      <c r="D99786"/>
    </row>
    <row r="99787" spans="4:4">
      <c r="D99787"/>
    </row>
    <row r="99788" spans="4:4">
      <c r="D99788"/>
    </row>
    <row r="99789" spans="4:4">
      <c r="D99789"/>
    </row>
    <row r="99790" spans="4:4">
      <c r="D99790"/>
    </row>
    <row r="99791" spans="4:4">
      <c r="D99791"/>
    </row>
    <row r="99792" spans="4:4">
      <c r="D99792"/>
    </row>
    <row r="99793" spans="4:4">
      <c r="D99793"/>
    </row>
    <row r="99794" spans="4:4">
      <c r="D99794"/>
    </row>
    <row r="99795" spans="4:4">
      <c r="D99795"/>
    </row>
    <row r="99796" spans="4:4">
      <c r="D99796"/>
    </row>
    <row r="99797" spans="4:4">
      <c r="D99797"/>
    </row>
    <row r="99798" spans="4:4">
      <c r="D99798"/>
    </row>
    <row r="99799" spans="4:4">
      <c r="D99799"/>
    </row>
    <row r="99800" spans="4:4">
      <c r="D99800"/>
    </row>
    <row r="99801" spans="4:4">
      <c r="D99801"/>
    </row>
    <row r="99802" spans="4:4">
      <c r="D99802"/>
    </row>
    <row r="99803" spans="4:4">
      <c r="D99803"/>
    </row>
    <row r="99804" spans="4:4">
      <c r="D99804"/>
    </row>
    <row r="99805" spans="4:4">
      <c r="D99805"/>
    </row>
    <row r="99806" spans="4:4">
      <c r="D99806"/>
    </row>
    <row r="99807" spans="4:4">
      <c r="D99807"/>
    </row>
    <row r="99808" spans="4:4">
      <c r="D99808"/>
    </row>
    <row r="99809" spans="4:4">
      <c r="D99809"/>
    </row>
    <row r="99810" spans="4:4">
      <c r="D99810"/>
    </row>
    <row r="99811" spans="4:4">
      <c r="D99811"/>
    </row>
    <row r="99812" spans="4:4">
      <c r="D99812"/>
    </row>
    <row r="99813" spans="4:4">
      <c r="D99813"/>
    </row>
    <row r="99814" spans="4:4">
      <c r="D99814"/>
    </row>
    <row r="99815" spans="4:4">
      <c r="D99815"/>
    </row>
    <row r="99816" spans="4:4">
      <c r="D99816"/>
    </row>
    <row r="99817" spans="4:4">
      <c r="D99817"/>
    </row>
    <row r="99818" spans="4:4">
      <c r="D99818"/>
    </row>
    <row r="99819" spans="4:4">
      <c r="D99819"/>
    </row>
    <row r="99820" spans="4:4">
      <c r="D99820"/>
    </row>
    <row r="99821" spans="4:4">
      <c r="D99821"/>
    </row>
    <row r="99822" spans="4:4">
      <c r="D99822"/>
    </row>
    <row r="99823" spans="4:4">
      <c r="D99823"/>
    </row>
    <row r="99824" spans="4:4">
      <c r="D99824"/>
    </row>
    <row r="99825" spans="4:4">
      <c r="D99825"/>
    </row>
    <row r="99826" spans="4:4">
      <c r="D99826"/>
    </row>
    <row r="99827" spans="4:4">
      <c r="D99827"/>
    </row>
    <row r="99828" spans="4:4">
      <c r="D99828"/>
    </row>
    <row r="99829" spans="4:4">
      <c r="D99829"/>
    </row>
    <row r="99830" spans="4:4">
      <c r="D99830"/>
    </row>
    <row r="99831" spans="4:4">
      <c r="D99831"/>
    </row>
    <row r="99832" spans="4:4">
      <c r="D99832"/>
    </row>
    <row r="99833" spans="4:4">
      <c r="D99833"/>
    </row>
    <row r="99834" spans="4:4">
      <c r="D99834"/>
    </row>
    <row r="99835" spans="4:4">
      <c r="D99835"/>
    </row>
    <row r="99836" spans="4:4">
      <c r="D99836"/>
    </row>
    <row r="99837" spans="4:4">
      <c r="D99837"/>
    </row>
    <row r="99838" spans="4:4">
      <c r="D99838"/>
    </row>
    <row r="99839" spans="4:4">
      <c r="D99839"/>
    </row>
    <row r="99840" spans="4:4">
      <c r="D99840"/>
    </row>
    <row r="99841" spans="4:4">
      <c r="D99841"/>
    </row>
    <row r="99842" spans="4:4">
      <c r="D99842"/>
    </row>
    <row r="99843" spans="4:4">
      <c r="D99843"/>
    </row>
    <row r="99844" spans="4:4">
      <c r="D99844"/>
    </row>
    <row r="99845" spans="4:4">
      <c r="D99845"/>
    </row>
    <row r="99846" spans="4:4">
      <c r="D99846"/>
    </row>
    <row r="99847" spans="4:4">
      <c r="D99847"/>
    </row>
    <row r="99848" spans="4:4">
      <c r="D99848"/>
    </row>
    <row r="99849" spans="4:4">
      <c r="D99849"/>
    </row>
    <row r="99850" spans="4:4">
      <c r="D99850"/>
    </row>
    <row r="99851" spans="4:4">
      <c r="D99851"/>
    </row>
    <row r="99852" spans="4:4">
      <c r="D99852"/>
    </row>
    <row r="99853" spans="4:4">
      <c r="D99853"/>
    </row>
    <row r="99854" spans="4:4">
      <c r="D99854"/>
    </row>
    <row r="99855" spans="4:4">
      <c r="D99855"/>
    </row>
    <row r="99856" spans="4:4">
      <c r="D99856"/>
    </row>
    <row r="99857" spans="4:4">
      <c r="D99857"/>
    </row>
    <row r="99858" spans="4:4">
      <c r="D99858"/>
    </row>
    <row r="99859" spans="4:4">
      <c r="D99859"/>
    </row>
    <row r="99860" spans="4:4">
      <c r="D99860"/>
    </row>
    <row r="99861" spans="4:4">
      <c r="D99861"/>
    </row>
    <row r="99862" spans="4:4">
      <c r="D99862"/>
    </row>
    <row r="99863" spans="4:4">
      <c r="D99863"/>
    </row>
    <row r="99864" spans="4:4">
      <c r="D99864"/>
    </row>
    <row r="99865" spans="4:4">
      <c r="D99865"/>
    </row>
    <row r="99866" spans="4:4">
      <c r="D99866"/>
    </row>
    <row r="99867" spans="4:4">
      <c r="D99867"/>
    </row>
    <row r="99868" spans="4:4">
      <c r="D99868"/>
    </row>
    <row r="99869" spans="4:4">
      <c r="D99869"/>
    </row>
    <row r="99870" spans="4:4">
      <c r="D99870"/>
    </row>
    <row r="99871" spans="4:4">
      <c r="D99871"/>
    </row>
    <row r="99872" spans="4:4">
      <c r="D99872"/>
    </row>
    <row r="99873" spans="4:4">
      <c r="D99873"/>
    </row>
    <row r="99874" spans="4:4">
      <c r="D99874"/>
    </row>
    <row r="99875" spans="4:4">
      <c r="D99875"/>
    </row>
    <row r="99876" spans="4:4">
      <c r="D99876"/>
    </row>
    <row r="99877" spans="4:4">
      <c r="D99877"/>
    </row>
    <row r="99878" spans="4:4">
      <c r="D99878"/>
    </row>
    <row r="99879" spans="4:4">
      <c r="D99879"/>
    </row>
    <row r="99880" spans="4:4">
      <c r="D99880"/>
    </row>
    <row r="99881" spans="4:4">
      <c r="D99881"/>
    </row>
    <row r="99882" spans="4:4">
      <c r="D99882"/>
    </row>
    <row r="99883" spans="4:4">
      <c r="D99883"/>
    </row>
    <row r="99884" spans="4:4">
      <c r="D99884"/>
    </row>
    <row r="99885" spans="4:4">
      <c r="D99885"/>
    </row>
    <row r="99886" spans="4:4">
      <c r="D99886"/>
    </row>
    <row r="99887" spans="4:4">
      <c r="D99887"/>
    </row>
    <row r="99888" spans="4:4">
      <c r="D99888"/>
    </row>
    <row r="99889" spans="4:4">
      <c r="D99889"/>
    </row>
    <row r="99890" spans="4:4">
      <c r="D99890"/>
    </row>
    <row r="99891" spans="4:4">
      <c r="D99891"/>
    </row>
    <row r="99892" spans="4:4">
      <c r="D99892"/>
    </row>
    <row r="99893" spans="4:4">
      <c r="D99893"/>
    </row>
    <row r="99894" spans="4:4">
      <c r="D99894"/>
    </row>
    <row r="99895" spans="4:4">
      <c r="D99895"/>
    </row>
    <row r="99896" spans="4:4">
      <c r="D99896"/>
    </row>
    <row r="99897" spans="4:4">
      <c r="D99897"/>
    </row>
    <row r="99898" spans="4:4">
      <c r="D99898"/>
    </row>
    <row r="99899" spans="4:4">
      <c r="D99899"/>
    </row>
    <row r="99900" spans="4:4">
      <c r="D99900"/>
    </row>
    <row r="99901" spans="4:4">
      <c r="D99901"/>
    </row>
    <row r="99902" spans="4:4">
      <c r="D99902"/>
    </row>
    <row r="99903" spans="4:4">
      <c r="D99903"/>
    </row>
    <row r="99904" spans="4:4">
      <c r="D99904"/>
    </row>
    <row r="99905" spans="4:4">
      <c r="D99905"/>
    </row>
    <row r="99906" spans="4:4">
      <c r="D99906"/>
    </row>
    <row r="99907" spans="4:4">
      <c r="D99907"/>
    </row>
    <row r="99908" spans="4:4">
      <c r="D99908"/>
    </row>
    <row r="99909" spans="4:4">
      <c r="D99909"/>
    </row>
    <row r="99910" spans="4:4">
      <c r="D99910"/>
    </row>
    <row r="99911" spans="4:4">
      <c r="D99911"/>
    </row>
    <row r="99912" spans="4:4">
      <c r="D99912"/>
    </row>
    <row r="99913" spans="4:4">
      <c r="D99913"/>
    </row>
    <row r="99914" spans="4:4">
      <c r="D99914"/>
    </row>
    <row r="99915" spans="4:4">
      <c r="D99915"/>
    </row>
    <row r="99916" spans="4:4">
      <c r="D99916"/>
    </row>
    <row r="99917" spans="4:4">
      <c r="D99917"/>
    </row>
    <row r="99918" spans="4:4">
      <c r="D99918"/>
    </row>
    <row r="99919" spans="4:4">
      <c r="D99919"/>
    </row>
    <row r="99920" spans="4:4">
      <c r="D99920"/>
    </row>
    <row r="99921" spans="4:4">
      <c r="D99921"/>
    </row>
    <row r="99922" spans="4:4">
      <c r="D99922"/>
    </row>
    <row r="99923" spans="4:4">
      <c r="D99923"/>
    </row>
    <row r="99924" spans="4:4">
      <c r="D99924"/>
    </row>
    <row r="99925" spans="4:4">
      <c r="D99925"/>
    </row>
    <row r="99926" spans="4:4">
      <c r="D99926"/>
    </row>
    <row r="99927" spans="4:4">
      <c r="D99927"/>
    </row>
    <row r="99928" spans="4:4">
      <c r="D99928"/>
    </row>
    <row r="99929" spans="4:4">
      <c r="D99929"/>
    </row>
    <row r="99930" spans="4:4">
      <c r="D99930"/>
    </row>
    <row r="99931" spans="4:4">
      <c r="D99931"/>
    </row>
    <row r="99932" spans="4:4">
      <c r="D99932"/>
    </row>
    <row r="99933" spans="4:4">
      <c r="D99933"/>
    </row>
    <row r="99934" spans="4:4">
      <c r="D99934"/>
    </row>
    <row r="99935" spans="4:4">
      <c r="D99935"/>
    </row>
    <row r="99936" spans="4:4">
      <c r="D99936"/>
    </row>
    <row r="99937" spans="4:4">
      <c r="D99937"/>
    </row>
    <row r="99938" spans="4:4">
      <c r="D99938"/>
    </row>
    <row r="99939" spans="4:4">
      <c r="D99939"/>
    </row>
    <row r="99940" spans="4:4">
      <c r="D99940"/>
    </row>
    <row r="99941" spans="4:4">
      <c r="D99941"/>
    </row>
    <row r="99942" spans="4:4">
      <c r="D99942"/>
    </row>
    <row r="99943" spans="4:4">
      <c r="D99943"/>
    </row>
    <row r="99944" spans="4:4">
      <c r="D99944"/>
    </row>
    <row r="99945" spans="4:4">
      <c r="D99945"/>
    </row>
    <row r="99946" spans="4:4">
      <c r="D99946"/>
    </row>
    <row r="99947" spans="4:4">
      <c r="D99947"/>
    </row>
    <row r="99948" spans="4:4">
      <c r="D99948"/>
    </row>
    <row r="99949" spans="4:4">
      <c r="D99949"/>
    </row>
    <row r="99950" spans="4:4">
      <c r="D99950"/>
    </row>
    <row r="99951" spans="4:4">
      <c r="D99951"/>
    </row>
    <row r="99952" spans="4:4">
      <c r="D99952"/>
    </row>
    <row r="99953" spans="4:4">
      <c r="D99953"/>
    </row>
    <row r="99954" spans="4:4">
      <c r="D99954"/>
    </row>
    <row r="99955" spans="4:4">
      <c r="D99955"/>
    </row>
    <row r="99956" spans="4:4">
      <c r="D99956"/>
    </row>
    <row r="99957" spans="4:4">
      <c r="D99957"/>
    </row>
    <row r="99958" spans="4:4">
      <c r="D99958"/>
    </row>
    <row r="99959" spans="4:4">
      <c r="D99959"/>
    </row>
    <row r="99960" spans="4:4">
      <c r="D99960"/>
    </row>
    <row r="99961" spans="4:4">
      <c r="D99961"/>
    </row>
    <row r="99962" spans="4:4">
      <c r="D99962"/>
    </row>
    <row r="99963" spans="4:4">
      <c r="D99963"/>
    </row>
    <row r="99964" spans="4:4">
      <c r="D99964"/>
    </row>
    <row r="99965" spans="4:4">
      <c r="D99965"/>
    </row>
    <row r="99966" spans="4:4">
      <c r="D99966"/>
    </row>
    <row r="99967" spans="4:4">
      <c r="D99967"/>
    </row>
    <row r="99968" spans="4:4">
      <c r="D99968"/>
    </row>
    <row r="99969" spans="4:4">
      <c r="D99969"/>
    </row>
    <row r="99970" spans="4:4">
      <c r="D99970"/>
    </row>
    <row r="99971" spans="4:4">
      <c r="D99971"/>
    </row>
    <row r="99972" spans="4:4">
      <c r="D99972"/>
    </row>
    <row r="99973" spans="4:4">
      <c r="D99973"/>
    </row>
    <row r="99974" spans="4:4">
      <c r="D99974"/>
    </row>
    <row r="99975" spans="4:4">
      <c r="D99975"/>
    </row>
    <row r="99976" spans="4:4">
      <c r="D99976"/>
    </row>
    <row r="99977" spans="4:4">
      <c r="D99977"/>
    </row>
    <row r="99978" spans="4:4">
      <c r="D99978"/>
    </row>
    <row r="99979" spans="4:4">
      <c r="D99979"/>
    </row>
    <row r="99980" spans="4:4">
      <c r="D99980"/>
    </row>
    <row r="99981" spans="4:4">
      <c r="D99981"/>
    </row>
    <row r="99982" spans="4:4">
      <c r="D99982"/>
    </row>
    <row r="99983" spans="4:4">
      <c r="D99983"/>
    </row>
    <row r="99984" spans="4:4">
      <c r="D99984"/>
    </row>
    <row r="99985" spans="4:4">
      <c r="D99985"/>
    </row>
    <row r="99986" spans="4:4">
      <c r="D99986"/>
    </row>
    <row r="99987" spans="4:4">
      <c r="D99987"/>
    </row>
    <row r="99988" spans="4:4">
      <c r="D99988"/>
    </row>
    <row r="99989" spans="4:4">
      <c r="D99989"/>
    </row>
    <row r="99990" spans="4:4">
      <c r="D99990"/>
    </row>
    <row r="99991" spans="4:4">
      <c r="D99991"/>
    </row>
    <row r="99992" spans="4:4">
      <c r="D99992"/>
    </row>
    <row r="99993" spans="4:4">
      <c r="D99993"/>
    </row>
    <row r="99994" spans="4:4">
      <c r="D99994"/>
    </row>
    <row r="99995" spans="4:4">
      <c r="D99995"/>
    </row>
    <row r="99996" spans="4:4">
      <c r="D99996"/>
    </row>
    <row r="99997" spans="4:4">
      <c r="D99997"/>
    </row>
    <row r="99998" spans="4:4">
      <c r="D99998"/>
    </row>
    <row r="99999" spans="4:4">
      <c r="D99999"/>
    </row>
    <row r="100000" spans="4:4">
      <c r="D100000"/>
    </row>
    <row r="100001" spans="4:4">
      <c r="D100001"/>
    </row>
    <row r="100002" spans="4:4">
      <c r="D100002"/>
    </row>
    <row r="100003" spans="4:4">
      <c r="D100003"/>
    </row>
    <row r="100004" spans="4:4">
      <c r="D100004"/>
    </row>
    <row r="100005" spans="4:4">
      <c r="D100005"/>
    </row>
    <row r="100006" spans="4:4">
      <c r="D100006"/>
    </row>
    <row r="100007" spans="4:4">
      <c r="D100007"/>
    </row>
    <row r="100008" spans="4:4">
      <c r="D100008"/>
    </row>
    <row r="100009" spans="4:4">
      <c r="D100009"/>
    </row>
    <row r="100010" spans="4:4">
      <c r="D100010"/>
    </row>
    <row r="100011" spans="4:4">
      <c r="D100011"/>
    </row>
    <row r="100012" spans="4:4">
      <c r="D100012"/>
    </row>
    <row r="100013" spans="4:4">
      <c r="D100013"/>
    </row>
    <row r="100014" spans="4:4">
      <c r="D100014"/>
    </row>
    <row r="100015" spans="4:4">
      <c r="D100015"/>
    </row>
    <row r="100016" spans="4:4">
      <c r="D100016"/>
    </row>
    <row r="100017" spans="4:4">
      <c r="D100017"/>
    </row>
    <row r="100018" spans="4:4">
      <c r="D100018"/>
    </row>
    <row r="100019" spans="4:4">
      <c r="D100019"/>
    </row>
    <row r="100020" spans="4:4">
      <c r="D100020"/>
    </row>
    <row r="100021" spans="4:4">
      <c r="D100021"/>
    </row>
    <row r="100022" spans="4:4">
      <c r="D100022"/>
    </row>
    <row r="100023" spans="4:4">
      <c r="D100023"/>
    </row>
    <row r="100024" spans="4:4">
      <c r="D100024"/>
    </row>
    <row r="100025" spans="4:4">
      <c r="D100025"/>
    </row>
    <row r="100026" spans="4:4">
      <c r="D100026"/>
    </row>
    <row r="100027" spans="4:4">
      <c r="D100027"/>
    </row>
    <row r="100028" spans="4:4">
      <c r="D100028"/>
    </row>
    <row r="100029" spans="4:4">
      <c r="D100029"/>
    </row>
    <row r="100030" spans="4:4">
      <c r="D100030"/>
    </row>
    <row r="100031" spans="4:4">
      <c r="D100031"/>
    </row>
    <row r="100032" spans="4:4">
      <c r="D100032"/>
    </row>
    <row r="100033" spans="4:4">
      <c r="D100033"/>
    </row>
    <row r="100034" spans="4:4">
      <c r="D100034"/>
    </row>
    <row r="100035" spans="4:4">
      <c r="D100035"/>
    </row>
    <row r="100036" spans="4:4">
      <c r="D100036"/>
    </row>
    <row r="100037" spans="4:4">
      <c r="D100037"/>
    </row>
    <row r="100038" spans="4:4">
      <c r="D100038"/>
    </row>
    <row r="100039" spans="4:4">
      <c r="D100039"/>
    </row>
    <row r="100040" spans="4:4">
      <c r="D100040"/>
    </row>
    <row r="100041" spans="4:4">
      <c r="D100041"/>
    </row>
    <row r="100042" spans="4:4">
      <c r="D100042"/>
    </row>
    <row r="100043" spans="4:4">
      <c r="D100043"/>
    </row>
    <row r="100044" spans="4:4">
      <c r="D100044"/>
    </row>
    <row r="100045" spans="4:4">
      <c r="D100045"/>
    </row>
    <row r="100046" spans="4:4">
      <c r="D100046"/>
    </row>
    <row r="100047" spans="4:4">
      <c r="D100047"/>
    </row>
    <row r="100048" spans="4:4">
      <c r="D100048"/>
    </row>
    <row r="100049" spans="4:4">
      <c r="D100049"/>
    </row>
    <row r="100050" spans="4:4">
      <c r="D100050"/>
    </row>
    <row r="100051" spans="4:4">
      <c r="D100051"/>
    </row>
    <row r="100052" spans="4:4">
      <c r="D100052"/>
    </row>
    <row r="100053" spans="4:4">
      <c r="D100053"/>
    </row>
    <row r="100054" spans="4:4">
      <c r="D100054"/>
    </row>
    <row r="100055" spans="4:4">
      <c r="D100055"/>
    </row>
    <row r="100056" spans="4:4">
      <c r="D100056"/>
    </row>
    <row r="100057" spans="4:4">
      <c r="D100057"/>
    </row>
    <row r="100058" spans="4:4">
      <c r="D100058"/>
    </row>
    <row r="100059" spans="4:4">
      <c r="D100059"/>
    </row>
    <row r="100060" spans="4:4">
      <c r="D100060"/>
    </row>
    <row r="100061" spans="4:4">
      <c r="D100061"/>
    </row>
    <row r="100062" spans="4:4">
      <c r="D100062"/>
    </row>
    <row r="100063" spans="4:4">
      <c r="D100063"/>
    </row>
    <row r="100064" spans="4:4">
      <c r="D100064"/>
    </row>
    <row r="100065" spans="4:4">
      <c r="D100065"/>
    </row>
    <row r="100066" spans="4:4">
      <c r="D100066"/>
    </row>
    <row r="100067" spans="4:4">
      <c r="D100067"/>
    </row>
    <row r="100068" spans="4:4">
      <c r="D100068"/>
    </row>
    <row r="100069" spans="4:4">
      <c r="D100069"/>
    </row>
    <row r="100070" spans="4:4">
      <c r="D100070"/>
    </row>
    <row r="100071" spans="4:4">
      <c r="D100071"/>
    </row>
    <row r="100072" spans="4:4">
      <c r="D100072"/>
    </row>
    <row r="100073" spans="4:4">
      <c r="D100073"/>
    </row>
    <row r="100074" spans="4:4">
      <c r="D100074"/>
    </row>
    <row r="100075" spans="4:4">
      <c r="D100075"/>
    </row>
    <row r="100076" spans="4:4">
      <c r="D100076"/>
    </row>
    <row r="100077" spans="4:4">
      <c r="D100077"/>
    </row>
    <row r="100078" spans="4:4">
      <c r="D100078"/>
    </row>
    <row r="100079" spans="4:4">
      <c r="D100079"/>
    </row>
    <row r="100080" spans="4:4">
      <c r="D100080"/>
    </row>
    <row r="100081" spans="4:4">
      <c r="D100081"/>
    </row>
    <row r="100082" spans="4:4">
      <c r="D100082"/>
    </row>
    <row r="100083" spans="4:4">
      <c r="D100083"/>
    </row>
    <row r="100084" spans="4:4">
      <c r="D100084"/>
    </row>
    <row r="100085" spans="4:4">
      <c r="D100085"/>
    </row>
    <row r="100086" spans="4:4">
      <c r="D100086"/>
    </row>
    <row r="100087" spans="4:4">
      <c r="D100087"/>
    </row>
    <row r="100088" spans="4:4">
      <c r="D100088"/>
    </row>
    <row r="100089" spans="4:4">
      <c r="D100089"/>
    </row>
    <row r="100090" spans="4:4">
      <c r="D100090"/>
    </row>
    <row r="100091" spans="4:4">
      <c r="D100091"/>
    </row>
    <row r="100092" spans="4:4">
      <c r="D100092"/>
    </row>
    <row r="100093" spans="4:4">
      <c r="D100093"/>
    </row>
    <row r="100094" spans="4:4">
      <c r="D100094"/>
    </row>
    <row r="100095" spans="4:4">
      <c r="D100095"/>
    </row>
    <row r="100096" spans="4:4">
      <c r="D100096"/>
    </row>
    <row r="100097" spans="4:4">
      <c r="D100097"/>
    </row>
    <row r="100098" spans="4:4">
      <c r="D100098"/>
    </row>
    <row r="100099" spans="4:4">
      <c r="D100099"/>
    </row>
    <row r="100100" spans="4:4">
      <c r="D100100"/>
    </row>
    <row r="100101" spans="4:4">
      <c r="D100101"/>
    </row>
    <row r="100102" spans="4:4">
      <c r="D100102"/>
    </row>
    <row r="100103" spans="4:4">
      <c r="D100103"/>
    </row>
    <row r="100104" spans="4:4">
      <c r="D100104"/>
    </row>
    <row r="100105" spans="4:4">
      <c r="D100105"/>
    </row>
    <row r="100106" spans="4:4">
      <c r="D100106"/>
    </row>
    <row r="100107" spans="4:4">
      <c r="D100107"/>
    </row>
    <row r="100108" spans="4:4">
      <c r="D100108"/>
    </row>
    <row r="100109" spans="4:4">
      <c r="D100109"/>
    </row>
    <row r="100110" spans="4:4">
      <c r="D100110"/>
    </row>
    <row r="100111" spans="4:4">
      <c r="D100111"/>
    </row>
    <row r="100112" spans="4:4">
      <c r="D100112"/>
    </row>
    <row r="100113" spans="4:4">
      <c r="D100113"/>
    </row>
    <row r="100114" spans="4:4">
      <c r="D100114"/>
    </row>
    <row r="100115" spans="4:4">
      <c r="D100115"/>
    </row>
    <row r="100116" spans="4:4">
      <c r="D100116"/>
    </row>
    <row r="100117" spans="4:4">
      <c r="D100117"/>
    </row>
    <row r="100118" spans="4:4">
      <c r="D100118"/>
    </row>
    <row r="100119" spans="4:4">
      <c r="D100119"/>
    </row>
    <row r="100120" spans="4:4">
      <c r="D100120"/>
    </row>
    <row r="100121" spans="4:4">
      <c r="D100121"/>
    </row>
    <row r="100122" spans="4:4">
      <c r="D100122"/>
    </row>
    <row r="100123" spans="4:4">
      <c r="D100123"/>
    </row>
    <row r="100124" spans="4:4">
      <c r="D100124"/>
    </row>
    <row r="100125" spans="4:4">
      <c r="D100125"/>
    </row>
    <row r="100126" spans="4:4">
      <c r="D100126"/>
    </row>
    <row r="100127" spans="4:4">
      <c r="D100127"/>
    </row>
    <row r="100128" spans="4:4">
      <c r="D100128"/>
    </row>
    <row r="100129" spans="4:4">
      <c r="D100129"/>
    </row>
    <row r="100130" spans="4:4">
      <c r="D100130"/>
    </row>
    <row r="100131" spans="4:4">
      <c r="D100131"/>
    </row>
    <row r="100132" spans="4:4">
      <c r="D100132"/>
    </row>
    <row r="100133" spans="4:4">
      <c r="D100133"/>
    </row>
    <row r="100134" spans="4:4">
      <c r="D100134"/>
    </row>
    <row r="100135" spans="4:4">
      <c r="D100135"/>
    </row>
    <row r="100136" spans="4:4">
      <c r="D100136"/>
    </row>
    <row r="100137" spans="4:4">
      <c r="D100137"/>
    </row>
    <row r="100138" spans="4:4">
      <c r="D100138"/>
    </row>
    <row r="100139" spans="4:4">
      <c r="D100139"/>
    </row>
    <row r="100140" spans="4:4">
      <c r="D100140"/>
    </row>
    <row r="100141" spans="4:4">
      <c r="D100141"/>
    </row>
    <row r="100142" spans="4:4">
      <c r="D100142"/>
    </row>
    <row r="100143" spans="4:4">
      <c r="D100143"/>
    </row>
    <row r="100144" spans="4:4">
      <c r="D100144"/>
    </row>
    <row r="100145" spans="4:4">
      <c r="D100145"/>
    </row>
    <row r="100146" spans="4:4">
      <c r="D100146"/>
    </row>
    <row r="100147" spans="4:4">
      <c r="D100147"/>
    </row>
    <row r="100148" spans="4:4">
      <c r="D100148"/>
    </row>
    <row r="100149" spans="4:4">
      <c r="D100149"/>
    </row>
    <row r="100150" spans="4:4">
      <c r="D100150"/>
    </row>
    <row r="100151" spans="4:4">
      <c r="D100151"/>
    </row>
    <row r="100152" spans="4:4">
      <c r="D100152"/>
    </row>
    <row r="100153" spans="4:4">
      <c r="D100153"/>
    </row>
    <row r="100154" spans="4:4">
      <c r="D100154"/>
    </row>
    <row r="100155" spans="4:4">
      <c r="D100155"/>
    </row>
    <row r="100156" spans="4:4">
      <c r="D100156"/>
    </row>
    <row r="100157" spans="4:4">
      <c r="D100157"/>
    </row>
    <row r="100158" spans="4:4">
      <c r="D100158"/>
    </row>
    <row r="100159" spans="4:4">
      <c r="D100159"/>
    </row>
    <row r="100160" spans="4:4">
      <c r="D100160"/>
    </row>
    <row r="100161" spans="4:4">
      <c r="D100161"/>
    </row>
    <row r="100162" spans="4:4">
      <c r="D100162"/>
    </row>
    <row r="100163" spans="4:4">
      <c r="D100163"/>
    </row>
    <row r="100164" spans="4:4">
      <c r="D100164"/>
    </row>
    <row r="100165" spans="4:4">
      <c r="D100165"/>
    </row>
    <row r="100166" spans="4:4">
      <c r="D100166"/>
    </row>
    <row r="100167" spans="4:4">
      <c r="D100167"/>
    </row>
    <row r="100168" spans="4:4">
      <c r="D100168"/>
    </row>
    <row r="100169" spans="4:4">
      <c r="D100169"/>
    </row>
    <row r="100170" spans="4:4">
      <c r="D100170"/>
    </row>
    <row r="100171" spans="4:4">
      <c r="D100171"/>
    </row>
    <row r="100172" spans="4:4">
      <c r="D100172"/>
    </row>
    <row r="100173" spans="4:4">
      <c r="D100173"/>
    </row>
    <row r="100174" spans="4:4">
      <c r="D100174"/>
    </row>
    <row r="100175" spans="4:4">
      <c r="D100175"/>
    </row>
    <row r="100176" spans="4:4">
      <c r="D100176"/>
    </row>
    <row r="100177" spans="4:4">
      <c r="D100177"/>
    </row>
    <row r="100178" spans="4:4">
      <c r="D100178"/>
    </row>
    <row r="100179" spans="4:4">
      <c r="D100179"/>
    </row>
    <row r="100180" spans="4:4">
      <c r="D100180"/>
    </row>
    <row r="100181" spans="4:4">
      <c r="D100181"/>
    </row>
    <row r="100182" spans="4:4">
      <c r="D100182"/>
    </row>
    <row r="100183" spans="4:4">
      <c r="D100183"/>
    </row>
    <row r="100184" spans="4:4">
      <c r="D100184"/>
    </row>
    <row r="100185" spans="4:4">
      <c r="D100185"/>
    </row>
    <row r="100186" spans="4:4">
      <c r="D100186"/>
    </row>
    <row r="100187" spans="4:4">
      <c r="D100187"/>
    </row>
    <row r="100188" spans="4:4">
      <c r="D100188"/>
    </row>
    <row r="100189" spans="4:4">
      <c r="D100189"/>
    </row>
    <row r="100190" spans="4:4">
      <c r="D100190"/>
    </row>
    <row r="100191" spans="4:4">
      <c r="D100191"/>
    </row>
    <row r="100192" spans="4:4">
      <c r="D100192"/>
    </row>
    <row r="100193" spans="4:4">
      <c r="D100193"/>
    </row>
    <row r="100194" spans="4:4">
      <c r="D100194"/>
    </row>
    <row r="100195" spans="4:4">
      <c r="D100195"/>
    </row>
    <row r="100196" spans="4:4">
      <c r="D100196"/>
    </row>
    <row r="100197" spans="4:4">
      <c r="D100197"/>
    </row>
    <row r="100198" spans="4:4">
      <c r="D100198"/>
    </row>
    <row r="100199" spans="4:4">
      <c r="D100199"/>
    </row>
    <row r="100200" spans="4:4">
      <c r="D100200"/>
    </row>
    <row r="100201" spans="4:4">
      <c r="D100201"/>
    </row>
    <row r="100202" spans="4:4">
      <c r="D100202"/>
    </row>
    <row r="100203" spans="4:4">
      <c r="D100203"/>
    </row>
    <row r="100204" spans="4:4">
      <c r="D100204"/>
    </row>
    <row r="100205" spans="4:4">
      <c r="D100205"/>
    </row>
    <row r="100206" spans="4:4">
      <c r="D100206"/>
    </row>
    <row r="100207" spans="4:4">
      <c r="D100207"/>
    </row>
    <row r="100208" spans="4:4">
      <c r="D100208"/>
    </row>
    <row r="100209" spans="4:4">
      <c r="D100209"/>
    </row>
    <row r="100210" spans="4:4">
      <c r="D100210"/>
    </row>
    <row r="100211" spans="4:4">
      <c r="D100211"/>
    </row>
    <row r="100212" spans="4:4">
      <c r="D100212"/>
    </row>
    <row r="100213" spans="4:4">
      <c r="D100213"/>
    </row>
    <row r="100214" spans="4:4">
      <c r="D100214"/>
    </row>
    <row r="100215" spans="4:4">
      <c r="D100215"/>
    </row>
    <row r="100216" spans="4:4">
      <c r="D100216"/>
    </row>
    <row r="100217" spans="4:4">
      <c r="D100217"/>
    </row>
    <row r="100218" spans="4:4">
      <c r="D100218"/>
    </row>
    <row r="100219" spans="4:4">
      <c r="D100219"/>
    </row>
    <row r="100220" spans="4:4">
      <c r="D100220"/>
    </row>
    <row r="100221" spans="4:4">
      <c r="D100221"/>
    </row>
    <row r="100222" spans="4:4">
      <c r="D100222"/>
    </row>
    <row r="100223" spans="4:4">
      <c r="D100223"/>
    </row>
    <row r="100224" spans="4:4">
      <c r="D100224"/>
    </row>
    <row r="100225" spans="4:4">
      <c r="D100225"/>
    </row>
    <row r="100226" spans="4:4">
      <c r="D100226"/>
    </row>
    <row r="100227" spans="4:4">
      <c r="D100227"/>
    </row>
    <row r="100228" spans="4:4">
      <c r="D100228"/>
    </row>
    <row r="100229" spans="4:4">
      <c r="D100229"/>
    </row>
    <row r="100230" spans="4:4">
      <c r="D100230"/>
    </row>
    <row r="100231" spans="4:4">
      <c r="D100231"/>
    </row>
    <row r="100232" spans="4:4">
      <c r="D100232"/>
    </row>
    <row r="100233" spans="4:4">
      <c r="D100233"/>
    </row>
    <row r="100234" spans="4:4">
      <c r="D100234"/>
    </row>
    <row r="100235" spans="4:4">
      <c r="D100235"/>
    </row>
    <row r="100236" spans="4:4">
      <c r="D100236"/>
    </row>
    <row r="100237" spans="4:4">
      <c r="D100237"/>
    </row>
    <row r="100238" spans="4:4">
      <c r="D100238"/>
    </row>
    <row r="100239" spans="4:4">
      <c r="D100239"/>
    </row>
    <row r="100240" spans="4:4">
      <c r="D100240"/>
    </row>
    <row r="100241" spans="4:4">
      <c r="D100241"/>
    </row>
    <row r="100242" spans="4:4">
      <c r="D100242"/>
    </row>
    <row r="100243" spans="4:4">
      <c r="D100243"/>
    </row>
    <row r="100244" spans="4:4">
      <c r="D100244"/>
    </row>
    <row r="100245" spans="4:4">
      <c r="D100245"/>
    </row>
    <row r="100246" spans="4:4">
      <c r="D100246"/>
    </row>
    <row r="100247" spans="4:4">
      <c r="D100247"/>
    </row>
    <row r="100248" spans="4:4">
      <c r="D100248"/>
    </row>
    <row r="100249" spans="4:4">
      <c r="D100249"/>
    </row>
    <row r="100250" spans="4:4">
      <c r="D100250"/>
    </row>
    <row r="100251" spans="4:4">
      <c r="D100251"/>
    </row>
    <row r="100252" spans="4:4">
      <c r="D100252"/>
    </row>
    <row r="100253" spans="4:4">
      <c r="D100253"/>
    </row>
    <row r="100254" spans="4:4">
      <c r="D100254"/>
    </row>
    <row r="100255" spans="4:4">
      <c r="D100255"/>
    </row>
    <row r="100256" spans="4:4">
      <c r="D100256"/>
    </row>
    <row r="100257" spans="4:4">
      <c r="D100257"/>
    </row>
    <row r="100258" spans="4:4">
      <c r="D100258"/>
    </row>
    <row r="100259" spans="4:4">
      <c r="D100259"/>
    </row>
    <row r="100260" spans="4:4">
      <c r="D100260"/>
    </row>
    <row r="100261" spans="4:4">
      <c r="D100261"/>
    </row>
    <row r="100262" spans="4:4">
      <c r="D100262"/>
    </row>
    <row r="100263" spans="4:4">
      <c r="D100263"/>
    </row>
    <row r="100264" spans="4:4">
      <c r="D100264"/>
    </row>
    <row r="100265" spans="4:4">
      <c r="D100265"/>
    </row>
    <row r="100266" spans="4:4">
      <c r="D100266"/>
    </row>
    <row r="100267" spans="4:4">
      <c r="D100267"/>
    </row>
    <row r="100268" spans="4:4">
      <c r="D100268"/>
    </row>
    <row r="100269" spans="4:4">
      <c r="D100269"/>
    </row>
    <row r="100270" spans="4:4">
      <c r="D100270"/>
    </row>
    <row r="100271" spans="4:4">
      <c r="D100271"/>
    </row>
    <row r="100272" spans="4:4">
      <c r="D100272"/>
    </row>
    <row r="100273" spans="4:4">
      <c r="D100273"/>
    </row>
    <row r="100274" spans="4:4">
      <c r="D100274"/>
    </row>
    <row r="100275" spans="4:4">
      <c r="D100275"/>
    </row>
    <row r="100276" spans="4:4">
      <c r="D100276"/>
    </row>
    <row r="100277" spans="4:4">
      <c r="D100277"/>
    </row>
    <row r="100278" spans="4:4">
      <c r="D100278"/>
    </row>
    <row r="100279" spans="4:4">
      <c r="D100279"/>
    </row>
    <row r="100280" spans="4:4">
      <c r="D100280"/>
    </row>
    <row r="100281" spans="4:4">
      <c r="D100281"/>
    </row>
    <row r="100282" spans="4:4">
      <c r="D100282"/>
    </row>
    <row r="100283" spans="4:4">
      <c r="D100283"/>
    </row>
    <row r="100284" spans="4:4">
      <c r="D100284"/>
    </row>
    <row r="100285" spans="4:4">
      <c r="D100285"/>
    </row>
    <row r="100286" spans="4:4">
      <c r="D100286"/>
    </row>
    <row r="100287" spans="4:4">
      <c r="D100287"/>
    </row>
    <row r="100288" spans="4:4">
      <c r="D100288"/>
    </row>
    <row r="100289" spans="4:4">
      <c r="D100289"/>
    </row>
    <row r="100290" spans="4:4">
      <c r="D100290"/>
    </row>
    <row r="100291" spans="4:4">
      <c r="D100291"/>
    </row>
    <row r="100292" spans="4:4">
      <c r="D100292"/>
    </row>
    <row r="100293" spans="4:4">
      <c r="D100293"/>
    </row>
    <row r="100294" spans="4:4">
      <c r="D100294"/>
    </row>
    <row r="100295" spans="4:4">
      <c r="D100295"/>
    </row>
    <row r="100296" spans="4:4">
      <c r="D100296"/>
    </row>
    <row r="100297" spans="4:4">
      <c r="D100297"/>
    </row>
    <row r="100298" spans="4:4">
      <c r="D100298"/>
    </row>
    <row r="100299" spans="4:4">
      <c r="D100299"/>
    </row>
    <row r="100300" spans="4:4">
      <c r="D100300"/>
    </row>
    <row r="100301" spans="4:4">
      <c r="D100301"/>
    </row>
    <row r="100302" spans="4:4">
      <c r="D100302"/>
    </row>
    <row r="100303" spans="4:4">
      <c r="D100303"/>
    </row>
    <row r="100304" spans="4:4">
      <c r="D100304"/>
    </row>
    <row r="100305" spans="4:4">
      <c r="D100305"/>
    </row>
    <row r="100306" spans="4:4">
      <c r="D100306"/>
    </row>
    <row r="100307" spans="4:4">
      <c r="D100307"/>
    </row>
    <row r="100308" spans="4:4">
      <c r="D100308"/>
    </row>
    <row r="100309" spans="4:4">
      <c r="D100309"/>
    </row>
    <row r="100310" spans="4:4">
      <c r="D100310"/>
    </row>
    <row r="100311" spans="4:4">
      <c r="D100311"/>
    </row>
    <row r="100312" spans="4:4">
      <c r="D100312"/>
    </row>
    <row r="100313" spans="4:4">
      <c r="D100313"/>
    </row>
    <row r="100314" spans="4:4">
      <c r="D100314"/>
    </row>
    <row r="100315" spans="4:4">
      <c r="D100315"/>
    </row>
    <row r="100316" spans="4:4">
      <c r="D100316"/>
    </row>
    <row r="100317" spans="4:4">
      <c r="D100317"/>
    </row>
    <row r="100318" spans="4:4">
      <c r="D100318"/>
    </row>
    <row r="100319" spans="4:4">
      <c r="D100319"/>
    </row>
    <row r="100320" spans="4:4">
      <c r="D100320"/>
    </row>
    <row r="100321" spans="4:4">
      <c r="D100321"/>
    </row>
    <row r="100322" spans="4:4">
      <c r="D100322"/>
    </row>
    <row r="100323" spans="4:4">
      <c r="D100323"/>
    </row>
    <row r="100324" spans="4:4">
      <c r="D100324"/>
    </row>
    <row r="100325" spans="4:4">
      <c r="D100325"/>
    </row>
    <row r="100326" spans="4:4">
      <c r="D100326"/>
    </row>
    <row r="100327" spans="4:4">
      <c r="D100327"/>
    </row>
    <row r="100328" spans="4:4">
      <c r="D100328"/>
    </row>
    <row r="100329" spans="4:4">
      <c r="D100329"/>
    </row>
    <row r="100330" spans="4:4">
      <c r="D100330"/>
    </row>
    <row r="100331" spans="4:4">
      <c r="D100331"/>
    </row>
    <row r="100332" spans="4:4">
      <c r="D100332"/>
    </row>
    <row r="100333" spans="4:4">
      <c r="D100333"/>
    </row>
    <row r="100334" spans="4:4">
      <c r="D100334"/>
    </row>
    <row r="100335" spans="4:4">
      <c r="D100335"/>
    </row>
    <row r="100336" spans="4:4">
      <c r="D100336"/>
    </row>
    <row r="100337" spans="4:4">
      <c r="D100337"/>
    </row>
    <row r="100338" spans="4:4">
      <c r="D100338"/>
    </row>
    <row r="100339" spans="4:4">
      <c r="D100339"/>
    </row>
    <row r="100340" spans="4:4">
      <c r="D100340"/>
    </row>
    <row r="100341" spans="4:4">
      <c r="D100341"/>
    </row>
    <row r="100342" spans="4:4">
      <c r="D100342"/>
    </row>
    <row r="100343" spans="4:4">
      <c r="D100343"/>
    </row>
    <row r="100344" spans="4:4">
      <c r="D100344"/>
    </row>
    <row r="100345" spans="4:4">
      <c r="D100345"/>
    </row>
    <row r="100346" spans="4:4">
      <c r="D100346"/>
    </row>
    <row r="100347" spans="4:4">
      <c r="D100347"/>
    </row>
    <row r="100348" spans="4:4">
      <c r="D100348"/>
    </row>
    <row r="100349" spans="4:4">
      <c r="D100349"/>
    </row>
    <row r="100350" spans="4:4">
      <c r="D100350"/>
    </row>
    <row r="100351" spans="4:4">
      <c r="D100351"/>
    </row>
    <row r="100352" spans="4:4">
      <c r="D100352"/>
    </row>
    <row r="100353" spans="4:4">
      <c r="D100353"/>
    </row>
    <row r="100354" spans="4:4">
      <c r="D100354"/>
    </row>
    <row r="100355" spans="4:4">
      <c r="D100355"/>
    </row>
    <row r="100356" spans="4:4">
      <c r="D100356"/>
    </row>
    <row r="100357" spans="4:4">
      <c r="D100357"/>
    </row>
    <row r="100358" spans="4:4">
      <c r="D100358"/>
    </row>
    <row r="100359" spans="4:4">
      <c r="D100359"/>
    </row>
    <row r="100360" spans="4:4">
      <c r="D100360"/>
    </row>
    <row r="100361" spans="4:4">
      <c r="D100361"/>
    </row>
    <row r="100362" spans="4:4">
      <c r="D100362"/>
    </row>
    <row r="100363" spans="4:4">
      <c r="D100363"/>
    </row>
    <row r="100364" spans="4:4">
      <c r="D100364"/>
    </row>
    <row r="100365" spans="4:4">
      <c r="D100365"/>
    </row>
    <row r="100366" spans="4:4">
      <c r="D100366"/>
    </row>
    <row r="100367" spans="4:4">
      <c r="D100367"/>
    </row>
    <row r="100368" spans="4:4">
      <c r="D100368"/>
    </row>
    <row r="100369" spans="4:4">
      <c r="D100369"/>
    </row>
    <row r="100370" spans="4:4">
      <c r="D100370"/>
    </row>
    <row r="100371" spans="4:4">
      <c r="D100371"/>
    </row>
    <row r="100372" spans="4:4">
      <c r="D100372"/>
    </row>
    <row r="100373" spans="4:4">
      <c r="D100373"/>
    </row>
    <row r="100374" spans="4:4">
      <c r="D100374"/>
    </row>
    <row r="100375" spans="4:4">
      <c r="D100375"/>
    </row>
    <row r="100376" spans="4:4">
      <c r="D100376"/>
    </row>
    <row r="100377" spans="4:4">
      <c r="D100377"/>
    </row>
    <row r="100378" spans="4:4">
      <c r="D100378"/>
    </row>
    <row r="100379" spans="4:4">
      <c r="D100379"/>
    </row>
    <row r="100380" spans="4:4">
      <c r="D100380"/>
    </row>
    <row r="100381" spans="4:4">
      <c r="D100381"/>
    </row>
    <row r="100382" spans="4:4">
      <c r="D100382"/>
    </row>
    <row r="100383" spans="4:4">
      <c r="D100383"/>
    </row>
    <row r="100384" spans="4:4">
      <c r="D100384"/>
    </row>
    <row r="100385" spans="4:4">
      <c r="D100385"/>
    </row>
    <row r="100386" spans="4:4">
      <c r="D100386"/>
    </row>
    <row r="100387" spans="4:4">
      <c r="D100387"/>
    </row>
    <row r="100388" spans="4:4">
      <c r="D100388"/>
    </row>
    <row r="100389" spans="4:4">
      <c r="D100389"/>
    </row>
    <row r="100390" spans="4:4">
      <c r="D100390"/>
    </row>
    <row r="100391" spans="4:4">
      <c r="D100391"/>
    </row>
    <row r="100392" spans="4:4">
      <c r="D100392"/>
    </row>
    <row r="100393" spans="4:4">
      <c r="D100393"/>
    </row>
    <row r="100394" spans="4:4">
      <c r="D100394"/>
    </row>
    <row r="100395" spans="4:4">
      <c r="D100395"/>
    </row>
    <row r="100396" spans="4:4">
      <c r="D100396"/>
    </row>
    <row r="100397" spans="4:4">
      <c r="D100397"/>
    </row>
    <row r="100398" spans="4:4">
      <c r="D100398"/>
    </row>
    <row r="100399" spans="4:4">
      <c r="D100399"/>
    </row>
    <row r="100400" spans="4:4">
      <c r="D100400"/>
    </row>
    <row r="100401" spans="4:4">
      <c r="D100401"/>
    </row>
    <row r="100402" spans="4:4">
      <c r="D100402"/>
    </row>
    <row r="100403" spans="4:4">
      <c r="D100403"/>
    </row>
    <row r="100404" spans="4:4">
      <c r="D100404"/>
    </row>
    <row r="100405" spans="4:4">
      <c r="D100405"/>
    </row>
    <row r="100406" spans="4:4">
      <c r="D100406"/>
    </row>
    <row r="100407" spans="4:4">
      <c r="D100407"/>
    </row>
    <row r="100408" spans="4:4">
      <c r="D100408"/>
    </row>
    <row r="100409" spans="4:4">
      <c r="D100409"/>
    </row>
    <row r="100410" spans="4:4">
      <c r="D100410"/>
    </row>
    <row r="100411" spans="4:4">
      <c r="D100411"/>
    </row>
    <row r="100412" spans="4:4">
      <c r="D100412"/>
    </row>
    <row r="100413" spans="4:4">
      <c r="D100413"/>
    </row>
    <row r="100414" spans="4:4">
      <c r="D100414"/>
    </row>
    <row r="100415" spans="4:4">
      <c r="D100415"/>
    </row>
    <row r="100416" spans="4:4">
      <c r="D100416"/>
    </row>
    <row r="100417" spans="4:4">
      <c r="D100417"/>
    </row>
    <row r="100418" spans="4:4">
      <c r="D100418"/>
    </row>
    <row r="100419" spans="4:4">
      <c r="D100419"/>
    </row>
    <row r="100420" spans="4:4">
      <c r="D100420"/>
    </row>
    <row r="100421" spans="4:4">
      <c r="D100421"/>
    </row>
    <row r="100422" spans="4:4">
      <c r="D100422"/>
    </row>
    <row r="100423" spans="4:4">
      <c r="D100423"/>
    </row>
    <row r="100424" spans="4:4">
      <c r="D100424"/>
    </row>
    <row r="100425" spans="4:4">
      <c r="D100425"/>
    </row>
    <row r="100426" spans="4:4">
      <c r="D100426"/>
    </row>
    <row r="100427" spans="4:4">
      <c r="D100427"/>
    </row>
    <row r="100428" spans="4:4">
      <c r="D100428"/>
    </row>
    <row r="100429" spans="4:4">
      <c r="D100429"/>
    </row>
    <row r="100430" spans="4:4">
      <c r="D100430"/>
    </row>
    <row r="100431" spans="4:4">
      <c r="D100431"/>
    </row>
    <row r="100432" spans="4:4">
      <c r="D100432"/>
    </row>
    <row r="100433" spans="4:4">
      <c r="D100433"/>
    </row>
    <row r="100434" spans="4:4">
      <c r="D100434"/>
    </row>
    <row r="100435" spans="4:4">
      <c r="D100435"/>
    </row>
    <row r="100436" spans="4:4">
      <c r="D100436"/>
    </row>
    <row r="100437" spans="4:4">
      <c r="D100437"/>
    </row>
    <row r="100438" spans="4:4">
      <c r="D100438"/>
    </row>
    <row r="100439" spans="4:4">
      <c r="D100439"/>
    </row>
    <row r="100440" spans="4:4">
      <c r="D100440"/>
    </row>
    <row r="100441" spans="4:4">
      <c r="D100441"/>
    </row>
    <row r="100442" spans="4:4">
      <c r="D100442"/>
    </row>
    <row r="100443" spans="4:4">
      <c r="D100443"/>
    </row>
    <row r="100444" spans="4:4">
      <c r="D100444"/>
    </row>
    <row r="100445" spans="4:4">
      <c r="D100445"/>
    </row>
    <row r="100446" spans="4:4">
      <c r="D100446"/>
    </row>
    <row r="100447" spans="4:4">
      <c r="D100447"/>
    </row>
    <row r="100448" spans="4:4">
      <c r="D100448"/>
    </row>
    <row r="100449" spans="4:4">
      <c r="D100449"/>
    </row>
    <row r="100450" spans="4:4">
      <c r="D100450"/>
    </row>
    <row r="100451" spans="4:4">
      <c r="D100451"/>
    </row>
    <row r="100452" spans="4:4">
      <c r="D100452"/>
    </row>
    <row r="100453" spans="4:4">
      <c r="D100453"/>
    </row>
    <row r="100454" spans="4:4">
      <c r="D100454"/>
    </row>
    <row r="100455" spans="4:4">
      <c r="D100455"/>
    </row>
    <row r="100456" spans="4:4">
      <c r="D100456"/>
    </row>
    <row r="100457" spans="4:4">
      <c r="D100457"/>
    </row>
    <row r="100458" spans="4:4">
      <c r="D100458"/>
    </row>
    <row r="100459" spans="4:4">
      <c r="D100459"/>
    </row>
    <row r="100460" spans="4:4">
      <c r="D100460"/>
    </row>
    <row r="100461" spans="4:4">
      <c r="D100461"/>
    </row>
    <row r="100462" spans="4:4">
      <c r="D100462"/>
    </row>
    <row r="100463" spans="4:4">
      <c r="D100463"/>
    </row>
    <row r="100464" spans="4:4">
      <c r="D100464"/>
    </row>
    <row r="100465" spans="4:4">
      <c r="D100465"/>
    </row>
    <row r="100466" spans="4:4">
      <c r="D100466"/>
    </row>
    <row r="100467" spans="4:4">
      <c r="D100467"/>
    </row>
    <row r="100468" spans="4:4">
      <c r="D100468"/>
    </row>
    <row r="100469" spans="4:4">
      <c r="D100469"/>
    </row>
    <row r="100470" spans="4:4">
      <c r="D100470"/>
    </row>
    <row r="100471" spans="4:4">
      <c r="D100471"/>
    </row>
    <row r="100472" spans="4:4">
      <c r="D100472"/>
    </row>
    <row r="100473" spans="4:4">
      <c r="D100473"/>
    </row>
    <row r="100474" spans="4:4">
      <c r="D100474"/>
    </row>
    <row r="100475" spans="4:4">
      <c r="D100475"/>
    </row>
    <row r="100476" spans="4:4">
      <c r="D100476"/>
    </row>
    <row r="100477" spans="4:4">
      <c r="D100477"/>
    </row>
    <row r="100478" spans="4:4">
      <c r="D100478"/>
    </row>
    <row r="100479" spans="4:4">
      <c r="D100479"/>
    </row>
    <row r="100480" spans="4:4">
      <c r="D100480"/>
    </row>
    <row r="100481" spans="4:4">
      <c r="D100481"/>
    </row>
    <row r="100482" spans="4:4">
      <c r="D100482"/>
    </row>
    <row r="100483" spans="4:4">
      <c r="D100483"/>
    </row>
    <row r="100484" spans="4:4">
      <c r="D100484"/>
    </row>
    <row r="100485" spans="4:4">
      <c r="D100485"/>
    </row>
    <row r="100486" spans="4:4">
      <c r="D100486"/>
    </row>
    <row r="100487" spans="4:4">
      <c r="D100487"/>
    </row>
    <row r="100488" spans="4:4">
      <c r="D100488"/>
    </row>
    <row r="100489" spans="4:4">
      <c r="D100489"/>
    </row>
    <row r="100490" spans="4:4">
      <c r="D100490"/>
    </row>
    <row r="100491" spans="4:4">
      <c r="D100491"/>
    </row>
    <row r="100492" spans="4:4">
      <c r="D100492"/>
    </row>
    <row r="100493" spans="4:4">
      <c r="D100493"/>
    </row>
    <row r="100494" spans="4:4">
      <c r="D100494"/>
    </row>
    <row r="100495" spans="4:4">
      <c r="D100495"/>
    </row>
    <row r="100496" spans="4:4">
      <c r="D100496"/>
    </row>
    <row r="100497" spans="4:4">
      <c r="D100497"/>
    </row>
    <row r="100498" spans="4:4">
      <c r="D100498"/>
    </row>
    <row r="100499" spans="4:4">
      <c r="D100499"/>
    </row>
    <row r="100500" spans="4:4">
      <c r="D100500"/>
    </row>
    <row r="100501" spans="4:4">
      <c r="D100501"/>
    </row>
    <row r="100502" spans="4:4">
      <c r="D100502"/>
    </row>
    <row r="100503" spans="4:4">
      <c r="D100503"/>
    </row>
    <row r="100504" spans="4:4">
      <c r="D100504"/>
    </row>
    <row r="100505" spans="4:4">
      <c r="D100505"/>
    </row>
    <row r="100506" spans="4:4">
      <c r="D100506"/>
    </row>
    <row r="100507" spans="4:4">
      <c r="D100507"/>
    </row>
    <row r="100508" spans="4:4">
      <c r="D100508"/>
    </row>
    <row r="100509" spans="4:4">
      <c r="D100509"/>
    </row>
    <row r="100510" spans="4:4">
      <c r="D100510"/>
    </row>
    <row r="100511" spans="4:4">
      <c r="D100511"/>
    </row>
    <row r="100512" spans="4:4">
      <c r="D100512"/>
    </row>
    <row r="100513" spans="4:4">
      <c r="D100513"/>
    </row>
    <row r="100514" spans="4:4">
      <c r="D100514"/>
    </row>
    <row r="100515" spans="4:4">
      <c r="D100515"/>
    </row>
    <row r="100516" spans="4:4">
      <c r="D100516"/>
    </row>
    <row r="100517" spans="4:4">
      <c r="D100517"/>
    </row>
    <row r="100518" spans="4:4">
      <c r="D100518"/>
    </row>
    <row r="100519" spans="4:4">
      <c r="D100519"/>
    </row>
    <row r="100520" spans="4:4">
      <c r="D100520"/>
    </row>
    <row r="100521" spans="4:4">
      <c r="D100521"/>
    </row>
    <row r="100522" spans="4:4">
      <c r="D100522"/>
    </row>
    <row r="100523" spans="4:4">
      <c r="D100523"/>
    </row>
    <row r="100524" spans="4:4">
      <c r="D100524"/>
    </row>
    <row r="100525" spans="4:4">
      <c r="D100525"/>
    </row>
    <row r="100526" spans="4:4">
      <c r="D100526"/>
    </row>
    <row r="100527" spans="4:4">
      <c r="D100527"/>
    </row>
    <row r="100528" spans="4:4">
      <c r="D100528"/>
    </row>
    <row r="100529" spans="4:4">
      <c r="D100529"/>
    </row>
    <row r="100530" spans="4:4">
      <c r="D100530"/>
    </row>
    <row r="100531" spans="4:4">
      <c r="D100531"/>
    </row>
    <row r="100532" spans="4:4">
      <c r="D100532"/>
    </row>
    <row r="100533" spans="4:4">
      <c r="D100533"/>
    </row>
    <row r="100534" spans="4:4">
      <c r="D100534"/>
    </row>
    <row r="100535" spans="4:4">
      <c r="D100535"/>
    </row>
    <row r="100536" spans="4:4">
      <c r="D100536"/>
    </row>
    <row r="100537" spans="4:4">
      <c r="D100537"/>
    </row>
    <row r="100538" spans="4:4">
      <c r="D100538"/>
    </row>
    <row r="100539" spans="4:4">
      <c r="D100539"/>
    </row>
    <row r="100540" spans="4:4">
      <c r="D100540"/>
    </row>
    <row r="100541" spans="4:4">
      <c r="D100541"/>
    </row>
    <row r="100542" spans="4:4">
      <c r="D100542"/>
    </row>
    <row r="100543" spans="4:4">
      <c r="D100543"/>
    </row>
    <row r="100544" spans="4:4">
      <c r="D100544"/>
    </row>
    <row r="100545" spans="4:4">
      <c r="D100545"/>
    </row>
    <row r="100546" spans="4:4">
      <c r="D100546"/>
    </row>
    <row r="100547" spans="4:4">
      <c r="D100547"/>
    </row>
    <row r="100548" spans="4:4">
      <c r="D100548"/>
    </row>
    <row r="100549" spans="4:4">
      <c r="D100549"/>
    </row>
    <row r="100550" spans="4:4">
      <c r="D100550"/>
    </row>
    <row r="100551" spans="4:4">
      <c r="D100551"/>
    </row>
    <row r="100552" spans="4:4">
      <c r="D100552"/>
    </row>
    <row r="100553" spans="4:4">
      <c r="D100553"/>
    </row>
    <row r="100554" spans="4:4">
      <c r="D100554"/>
    </row>
    <row r="100555" spans="4:4">
      <c r="D100555"/>
    </row>
    <row r="100556" spans="4:4">
      <c r="D100556"/>
    </row>
    <row r="100557" spans="4:4">
      <c r="D100557"/>
    </row>
    <row r="100558" spans="4:4">
      <c r="D100558"/>
    </row>
    <row r="100559" spans="4:4">
      <c r="D100559"/>
    </row>
    <row r="100560" spans="4:4">
      <c r="D100560"/>
    </row>
    <row r="100561" spans="4:4">
      <c r="D100561"/>
    </row>
    <row r="100562" spans="4:4">
      <c r="D100562"/>
    </row>
    <row r="100563" spans="4:4">
      <c r="D100563"/>
    </row>
    <row r="100564" spans="4:4">
      <c r="D100564"/>
    </row>
    <row r="100565" spans="4:4">
      <c r="D100565"/>
    </row>
    <row r="100566" spans="4:4">
      <c r="D100566"/>
    </row>
    <row r="100567" spans="4:4">
      <c r="D100567"/>
    </row>
    <row r="100568" spans="4:4">
      <c r="D100568"/>
    </row>
    <row r="100569" spans="4:4">
      <c r="D100569"/>
    </row>
    <row r="100570" spans="4:4">
      <c r="D100570"/>
    </row>
    <row r="100571" spans="4:4">
      <c r="D100571"/>
    </row>
    <row r="100572" spans="4:4">
      <c r="D100572"/>
    </row>
    <row r="100573" spans="4:4">
      <c r="D100573"/>
    </row>
    <row r="100574" spans="4:4">
      <c r="D100574"/>
    </row>
    <row r="100575" spans="4:4">
      <c r="D100575"/>
    </row>
    <row r="100576" spans="4:4">
      <c r="D100576"/>
    </row>
    <row r="100577" spans="4:4">
      <c r="D100577"/>
    </row>
    <row r="100578" spans="4:4">
      <c r="D100578"/>
    </row>
    <row r="100579" spans="4:4">
      <c r="D100579"/>
    </row>
    <row r="100580" spans="4:4">
      <c r="D100580"/>
    </row>
    <row r="100581" spans="4:4">
      <c r="D100581"/>
    </row>
    <row r="100582" spans="4:4">
      <c r="D100582"/>
    </row>
    <row r="100583" spans="4:4">
      <c r="D100583"/>
    </row>
    <row r="100584" spans="4:4">
      <c r="D100584"/>
    </row>
    <row r="100585" spans="4:4">
      <c r="D100585"/>
    </row>
    <row r="100586" spans="4:4">
      <c r="D100586"/>
    </row>
    <row r="100587" spans="4:4">
      <c r="D100587"/>
    </row>
    <row r="100588" spans="4:4">
      <c r="D100588"/>
    </row>
    <row r="100589" spans="4:4">
      <c r="D100589"/>
    </row>
    <row r="100590" spans="4:4">
      <c r="D100590"/>
    </row>
    <row r="100591" spans="4:4">
      <c r="D100591"/>
    </row>
    <row r="100592" spans="4:4">
      <c r="D100592"/>
    </row>
    <row r="100593" spans="4:4">
      <c r="D100593"/>
    </row>
    <row r="100594" spans="4:4">
      <c r="D100594"/>
    </row>
    <row r="100595" spans="4:4">
      <c r="D100595"/>
    </row>
    <row r="100596" spans="4:4">
      <c r="D100596"/>
    </row>
    <row r="100597" spans="4:4">
      <c r="D100597"/>
    </row>
    <row r="100598" spans="4:4">
      <c r="D100598"/>
    </row>
    <row r="100599" spans="4:4">
      <c r="D100599"/>
    </row>
    <row r="100600" spans="4:4">
      <c r="D100600"/>
    </row>
    <row r="100601" spans="4:4">
      <c r="D100601"/>
    </row>
    <row r="100602" spans="4:4">
      <c r="D100602"/>
    </row>
    <row r="100603" spans="4:4">
      <c r="D100603"/>
    </row>
    <row r="100604" spans="4:4">
      <c r="D100604"/>
    </row>
    <row r="100605" spans="4:4">
      <c r="D100605"/>
    </row>
    <row r="100606" spans="4:4">
      <c r="D100606"/>
    </row>
    <row r="100607" spans="4:4">
      <c r="D100607"/>
    </row>
    <row r="100608" spans="4:4">
      <c r="D100608"/>
    </row>
    <row r="100609" spans="4:4">
      <c r="D100609"/>
    </row>
    <row r="100610" spans="4:4">
      <c r="D100610"/>
    </row>
    <row r="100611" spans="4:4">
      <c r="D100611"/>
    </row>
    <row r="100612" spans="4:4">
      <c r="D100612"/>
    </row>
    <row r="100613" spans="4:4">
      <c r="D100613"/>
    </row>
    <row r="100614" spans="4:4">
      <c r="D100614"/>
    </row>
    <row r="100615" spans="4:4">
      <c r="D100615"/>
    </row>
    <row r="100616" spans="4:4">
      <c r="D100616"/>
    </row>
    <row r="100617" spans="4:4">
      <c r="D100617"/>
    </row>
    <row r="100618" spans="4:4">
      <c r="D100618"/>
    </row>
    <row r="100619" spans="4:4">
      <c r="D100619"/>
    </row>
    <row r="100620" spans="4:4">
      <c r="D100620"/>
    </row>
    <row r="100621" spans="4:4">
      <c r="D100621"/>
    </row>
    <row r="100622" spans="4:4">
      <c r="D100622"/>
    </row>
    <row r="100623" spans="4:4">
      <c r="D100623"/>
    </row>
    <row r="100624" spans="4:4">
      <c r="D100624"/>
    </row>
    <row r="100625" spans="4:4">
      <c r="D100625"/>
    </row>
    <row r="100626" spans="4:4">
      <c r="D100626"/>
    </row>
    <row r="100627" spans="4:4">
      <c r="D100627"/>
    </row>
    <row r="100628" spans="4:4">
      <c r="D100628"/>
    </row>
    <row r="100629" spans="4:4">
      <c r="D100629"/>
    </row>
    <row r="100630" spans="4:4">
      <c r="D100630"/>
    </row>
    <row r="100631" spans="4:4">
      <c r="D100631"/>
    </row>
    <row r="100632" spans="4:4">
      <c r="D100632"/>
    </row>
    <row r="100633" spans="4:4">
      <c r="D100633"/>
    </row>
    <row r="100634" spans="4:4">
      <c r="D100634"/>
    </row>
    <row r="100635" spans="4:4">
      <c r="D100635"/>
    </row>
    <row r="100636" spans="4:4">
      <c r="D100636"/>
    </row>
    <row r="100637" spans="4:4">
      <c r="D100637"/>
    </row>
    <row r="100638" spans="4:4">
      <c r="D100638"/>
    </row>
    <row r="100639" spans="4:4">
      <c r="D100639"/>
    </row>
    <row r="100640" spans="4:4">
      <c r="D100640"/>
    </row>
    <row r="100641" spans="4:4">
      <c r="D100641"/>
    </row>
    <row r="100642" spans="4:4">
      <c r="D100642"/>
    </row>
    <row r="100643" spans="4:4">
      <c r="D100643"/>
    </row>
    <row r="100644" spans="4:4">
      <c r="D100644"/>
    </row>
    <row r="100645" spans="4:4">
      <c r="D100645"/>
    </row>
    <row r="100646" spans="4:4">
      <c r="D100646"/>
    </row>
    <row r="100647" spans="4:4">
      <c r="D100647"/>
    </row>
    <row r="100648" spans="4:4">
      <c r="D100648"/>
    </row>
    <row r="100649" spans="4:4">
      <c r="D100649"/>
    </row>
    <row r="100650" spans="4:4">
      <c r="D100650"/>
    </row>
    <row r="100651" spans="4:4">
      <c r="D100651"/>
    </row>
    <row r="100652" spans="4:4">
      <c r="D100652"/>
    </row>
    <row r="100653" spans="4:4">
      <c r="D100653"/>
    </row>
    <row r="100654" spans="4:4">
      <c r="D100654"/>
    </row>
    <row r="100655" spans="4:4">
      <c r="D100655"/>
    </row>
    <row r="100656" spans="4:4">
      <c r="D100656"/>
    </row>
    <row r="100657" spans="4:4">
      <c r="D100657"/>
    </row>
    <row r="100658" spans="4:4">
      <c r="D100658"/>
    </row>
    <row r="100659" spans="4:4">
      <c r="D100659"/>
    </row>
    <row r="100660" spans="4:4">
      <c r="D100660"/>
    </row>
    <row r="100661" spans="4:4">
      <c r="D100661"/>
    </row>
    <row r="100662" spans="4:4">
      <c r="D100662"/>
    </row>
    <row r="100663" spans="4:4">
      <c r="D100663"/>
    </row>
    <row r="100664" spans="4:4">
      <c r="D100664"/>
    </row>
    <row r="100665" spans="4:4">
      <c r="D100665"/>
    </row>
    <row r="100666" spans="4:4">
      <c r="D100666"/>
    </row>
    <row r="100667" spans="4:4">
      <c r="D100667"/>
    </row>
    <row r="100668" spans="4:4">
      <c r="D100668"/>
    </row>
    <row r="100669" spans="4:4">
      <c r="D100669"/>
    </row>
    <row r="100670" spans="4:4">
      <c r="D100670"/>
    </row>
    <row r="100671" spans="4:4">
      <c r="D100671"/>
    </row>
    <row r="100672" spans="4:4">
      <c r="D100672"/>
    </row>
    <row r="100673" spans="4:4">
      <c r="D100673"/>
    </row>
    <row r="100674" spans="4:4">
      <c r="D100674"/>
    </row>
    <row r="100675" spans="4:4">
      <c r="D100675"/>
    </row>
    <row r="100676" spans="4:4">
      <c r="D100676"/>
    </row>
    <row r="100677" spans="4:4">
      <c r="D100677"/>
    </row>
    <row r="100678" spans="4:4">
      <c r="D100678"/>
    </row>
    <row r="100679" spans="4:4">
      <c r="D100679"/>
    </row>
    <row r="100680" spans="4:4">
      <c r="D100680"/>
    </row>
    <row r="100681" spans="4:4">
      <c r="D100681"/>
    </row>
    <row r="100682" spans="4:4">
      <c r="D100682"/>
    </row>
    <row r="100683" spans="4:4">
      <c r="D100683"/>
    </row>
    <row r="100684" spans="4:4">
      <c r="D100684"/>
    </row>
    <row r="100685" spans="4:4">
      <c r="D100685"/>
    </row>
    <row r="100686" spans="4:4">
      <c r="D100686"/>
    </row>
    <row r="100687" spans="4:4">
      <c r="D100687"/>
    </row>
    <row r="100688" spans="4:4">
      <c r="D100688"/>
    </row>
    <row r="100689" spans="4:4">
      <c r="D100689"/>
    </row>
    <row r="100690" spans="4:4">
      <c r="D100690"/>
    </row>
    <row r="100691" spans="4:4">
      <c r="D100691"/>
    </row>
    <row r="100692" spans="4:4">
      <c r="D100692"/>
    </row>
    <row r="100693" spans="4:4">
      <c r="D100693"/>
    </row>
    <row r="100694" spans="4:4">
      <c r="D100694"/>
    </row>
    <row r="100695" spans="4:4">
      <c r="D100695"/>
    </row>
    <row r="100696" spans="4:4">
      <c r="D100696"/>
    </row>
    <row r="100697" spans="4:4">
      <c r="D100697"/>
    </row>
    <row r="100698" spans="4:4">
      <c r="D100698"/>
    </row>
    <row r="100699" spans="4:4">
      <c r="D100699"/>
    </row>
    <row r="100700" spans="4:4">
      <c r="D100700"/>
    </row>
    <row r="100701" spans="4:4">
      <c r="D100701"/>
    </row>
    <row r="100702" spans="4:4">
      <c r="D100702"/>
    </row>
    <row r="100703" spans="4:4">
      <c r="D100703"/>
    </row>
    <row r="100704" spans="4:4">
      <c r="D100704"/>
    </row>
    <row r="100705" spans="4:4">
      <c r="D100705"/>
    </row>
    <row r="100706" spans="4:4">
      <c r="D100706"/>
    </row>
    <row r="100707" spans="4:4">
      <c r="D100707"/>
    </row>
    <row r="100708" spans="4:4">
      <c r="D100708"/>
    </row>
    <row r="100709" spans="4:4">
      <c r="D100709"/>
    </row>
    <row r="100710" spans="4:4">
      <c r="D100710"/>
    </row>
    <row r="100711" spans="4:4">
      <c r="D100711"/>
    </row>
    <row r="100712" spans="4:4">
      <c r="D100712"/>
    </row>
    <row r="100713" spans="4:4">
      <c r="D100713"/>
    </row>
    <row r="100714" spans="4:4">
      <c r="D100714"/>
    </row>
    <row r="100715" spans="4:4">
      <c r="D100715"/>
    </row>
    <row r="100716" spans="4:4">
      <c r="D100716"/>
    </row>
    <row r="100717" spans="4:4">
      <c r="D100717"/>
    </row>
    <row r="100718" spans="4:4">
      <c r="D100718"/>
    </row>
    <row r="100719" spans="4:4">
      <c r="D100719"/>
    </row>
    <row r="100720" spans="4:4">
      <c r="D100720"/>
    </row>
    <row r="100721" spans="4:4">
      <c r="D100721"/>
    </row>
    <row r="100722" spans="4:4">
      <c r="D100722"/>
    </row>
    <row r="100723" spans="4:4">
      <c r="D100723"/>
    </row>
    <row r="100724" spans="4:4">
      <c r="D100724"/>
    </row>
    <row r="100725" spans="4:4">
      <c r="D100725"/>
    </row>
    <row r="100726" spans="4:4">
      <c r="D100726"/>
    </row>
    <row r="100727" spans="4:4">
      <c r="D100727"/>
    </row>
    <row r="100728" spans="4:4">
      <c r="D100728"/>
    </row>
    <row r="100729" spans="4:4">
      <c r="D100729"/>
    </row>
    <row r="100730" spans="4:4">
      <c r="D100730"/>
    </row>
    <row r="100731" spans="4:4">
      <c r="D100731"/>
    </row>
    <row r="100732" spans="4:4">
      <c r="D100732"/>
    </row>
    <row r="100733" spans="4:4">
      <c r="D100733"/>
    </row>
    <row r="100734" spans="4:4">
      <c r="D100734"/>
    </row>
    <row r="100735" spans="4:4">
      <c r="D100735"/>
    </row>
    <row r="100736" spans="4:4">
      <c r="D100736"/>
    </row>
    <row r="100737" spans="4:4">
      <c r="D100737"/>
    </row>
    <row r="100738" spans="4:4">
      <c r="D100738"/>
    </row>
    <row r="100739" spans="4:4">
      <c r="D100739"/>
    </row>
    <row r="100740" spans="4:4">
      <c r="D100740"/>
    </row>
    <row r="100741" spans="4:4">
      <c r="D100741"/>
    </row>
    <row r="100742" spans="4:4">
      <c r="D100742"/>
    </row>
    <row r="100743" spans="4:4">
      <c r="D100743"/>
    </row>
    <row r="100744" spans="4:4">
      <c r="D100744"/>
    </row>
    <row r="100745" spans="4:4">
      <c r="D100745"/>
    </row>
    <row r="100746" spans="4:4">
      <c r="D100746"/>
    </row>
    <row r="100747" spans="4:4">
      <c r="D100747"/>
    </row>
    <row r="100748" spans="4:4">
      <c r="D100748"/>
    </row>
    <row r="100749" spans="4:4">
      <c r="D100749"/>
    </row>
    <row r="100750" spans="4:4">
      <c r="D100750"/>
    </row>
    <row r="100751" spans="4:4">
      <c r="D100751"/>
    </row>
    <row r="100752" spans="4:4">
      <c r="D100752"/>
    </row>
    <row r="100753" spans="4:4">
      <c r="D100753"/>
    </row>
    <row r="100754" spans="4:4">
      <c r="D100754"/>
    </row>
    <row r="100755" spans="4:4">
      <c r="D100755"/>
    </row>
    <row r="100756" spans="4:4">
      <c r="D100756"/>
    </row>
    <row r="100757" spans="4:4">
      <c r="D100757"/>
    </row>
    <row r="100758" spans="4:4">
      <c r="D100758"/>
    </row>
    <row r="100759" spans="4:4">
      <c r="D100759"/>
    </row>
    <row r="100760" spans="4:4">
      <c r="D100760"/>
    </row>
    <row r="100761" spans="4:4">
      <c r="D100761"/>
    </row>
    <row r="100762" spans="4:4">
      <c r="D100762"/>
    </row>
    <row r="100763" spans="4:4">
      <c r="D100763"/>
    </row>
    <row r="100764" spans="4:4">
      <c r="D100764"/>
    </row>
    <row r="100765" spans="4:4">
      <c r="D100765"/>
    </row>
    <row r="100766" spans="4:4">
      <c r="D100766"/>
    </row>
    <row r="100767" spans="4:4">
      <c r="D100767"/>
    </row>
    <row r="100768" spans="4:4">
      <c r="D100768"/>
    </row>
    <row r="100769" spans="4:4">
      <c r="D100769"/>
    </row>
    <row r="100770" spans="4:4">
      <c r="D100770"/>
    </row>
    <row r="100771" spans="4:4">
      <c r="D100771"/>
    </row>
    <row r="100772" spans="4:4">
      <c r="D100772"/>
    </row>
    <row r="100773" spans="4:4">
      <c r="D100773"/>
    </row>
    <row r="100774" spans="4:4">
      <c r="D100774"/>
    </row>
    <row r="100775" spans="4:4">
      <c r="D100775"/>
    </row>
    <row r="100776" spans="4:4">
      <c r="D100776"/>
    </row>
    <row r="100777" spans="4:4">
      <c r="D100777"/>
    </row>
    <row r="100778" spans="4:4">
      <c r="D100778"/>
    </row>
    <row r="100779" spans="4:4">
      <c r="D100779"/>
    </row>
    <row r="100780" spans="4:4">
      <c r="D100780"/>
    </row>
    <row r="100781" spans="4:4">
      <c r="D100781"/>
    </row>
    <row r="100782" spans="4:4">
      <c r="D100782"/>
    </row>
    <row r="100783" spans="4:4">
      <c r="D100783"/>
    </row>
    <row r="100784" spans="4:4">
      <c r="D100784"/>
    </row>
    <row r="100785" spans="4:4">
      <c r="D100785"/>
    </row>
    <row r="100786" spans="4:4">
      <c r="D100786"/>
    </row>
    <row r="100787" spans="4:4">
      <c r="D100787"/>
    </row>
    <row r="100788" spans="4:4">
      <c r="D100788"/>
    </row>
    <row r="100789" spans="4:4">
      <c r="D100789"/>
    </row>
    <row r="100790" spans="4:4">
      <c r="D100790"/>
    </row>
    <row r="100791" spans="4:4">
      <c r="D100791"/>
    </row>
    <row r="100792" spans="4:4">
      <c r="D100792"/>
    </row>
    <row r="100793" spans="4:4">
      <c r="D100793"/>
    </row>
    <row r="100794" spans="4:4">
      <c r="D100794"/>
    </row>
    <row r="100795" spans="4:4">
      <c r="D100795"/>
    </row>
    <row r="100796" spans="4:4">
      <c r="D100796"/>
    </row>
    <row r="100797" spans="4:4">
      <c r="D100797"/>
    </row>
    <row r="100798" spans="4:4">
      <c r="D100798"/>
    </row>
    <row r="100799" spans="4:4">
      <c r="D100799"/>
    </row>
    <row r="100800" spans="4:4">
      <c r="D100800"/>
    </row>
    <row r="100801" spans="4:4">
      <c r="D100801"/>
    </row>
    <row r="100802" spans="4:4">
      <c r="D100802"/>
    </row>
    <row r="100803" spans="4:4">
      <c r="D100803"/>
    </row>
    <row r="100804" spans="4:4">
      <c r="D100804"/>
    </row>
    <row r="100805" spans="4:4">
      <c r="D100805"/>
    </row>
    <row r="100806" spans="4:4">
      <c r="D100806"/>
    </row>
    <row r="100807" spans="4:4">
      <c r="D100807"/>
    </row>
    <row r="100808" spans="4:4">
      <c r="D100808"/>
    </row>
    <row r="100809" spans="4:4">
      <c r="D100809"/>
    </row>
    <row r="100810" spans="4:4">
      <c r="D100810"/>
    </row>
    <row r="100811" spans="4:4">
      <c r="D100811"/>
    </row>
    <row r="100812" spans="4:4">
      <c r="D100812"/>
    </row>
    <row r="100813" spans="4:4">
      <c r="D100813"/>
    </row>
    <row r="100814" spans="4:4">
      <c r="D100814"/>
    </row>
    <row r="100815" spans="4:4">
      <c r="D100815"/>
    </row>
    <row r="100816" spans="4:4">
      <c r="D100816"/>
    </row>
    <row r="100817" spans="4:4">
      <c r="D100817"/>
    </row>
    <row r="100818" spans="4:4">
      <c r="D100818"/>
    </row>
    <row r="100819" spans="4:4">
      <c r="D100819"/>
    </row>
    <row r="100820" spans="4:4">
      <c r="D100820"/>
    </row>
    <row r="100821" spans="4:4">
      <c r="D100821"/>
    </row>
    <row r="100822" spans="4:4">
      <c r="D100822"/>
    </row>
    <row r="100823" spans="4:4">
      <c r="D100823"/>
    </row>
    <row r="100824" spans="4:4">
      <c r="D100824"/>
    </row>
    <row r="100825" spans="4:4">
      <c r="D100825"/>
    </row>
    <row r="100826" spans="4:4">
      <c r="D100826"/>
    </row>
    <row r="100827" spans="4:4">
      <c r="D100827"/>
    </row>
    <row r="100828" spans="4:4">
      <c r="D100828"/>
    </row>
    <row r="100829" spans="4:4">
      <c r="D100829"/>
    </row>
    <row r="100830" spans="4:4">
      <c r="D100830"/>
    </row>
    <row r="100831" spans="4:4">
      <c r="D100831"/>
    </row>
    <row r="100832" spans="4:4">
      <c r="D100832"/>
    </row>
    <row r="100833" spans="4:4">
      <c r="D100833"/>
    </row>
    <row r="100834" spans="4:4">
      <c r="D100834"/>
    </row>
    <row r="100835" spans="4:4">
      <c r="D100835"/>
    </row>
    <row r="100836" spans="4:4">
      <c r="D100836"/>
    </row>
    <row r="100837" spans="4:4">
      <c r="D100837"/>
    </row>
    <row r="100838" spans="4:4">
      <c r="D100838"/>
    </row>
    <row r="100839" spans="4:4">
      <c r="D100839"/>
    </row>
    <row r="100840" spans="4:4">
      <c r="D100840"/>
    </row>
    <row r="100841" spans="4:4">
      <c r="D100841"/>
    </row>
    <row r="100842" spans="4:4">
      <c r="D100842"/>
    </row>
    <row r="100843" spans="4:4">
      <c r="D100843"/>
    </row>
    <row r="100844" spans="4:4">
      <c r="D100844"/>
    </row>
    <row r="100845" spans="4:4">
      <c r="D100845"/>
    </row>
    <row r="100846" spans="4:4">
      <c r="D100846"/>
    </row>
    <row r="100847" spans="4:4">
      <c r="D100847"/>
    </row>
    <row r="100848" spans="4:4">
      <c r="D100848"/>
    </row>
    <row r="100849" spans="4:4">
      <c r="D100849"/>
    </row>
    <row r="100850" spans="4:4">
      <c r="D100850"/>
    </row>
    <row r="100851" spans="4:4">
      <c r="D100851"/>
    </row>
    <row r="100852" spans="4:4">
      <c r="D100852"/>
    </row>
    <row r="100853" spans="4:4">
      <c r="D100853"/>
    </row>
    <row r="100854" spans="4:4">
      <c r="D100854"/>
    </row>
    <row r="100855" spans="4:4">
      <c r="D100855"/>
    </row>
    <row r="100856" spans="4:4">
      <c r="D100856"/>
    </row>
    <row r="100857" spans="4:4">
      <c r="D100857"/>
    </row>
    <row r="100858" spans="4:4">
      <c r="D100858"/>
    </row>
    <row r="100859" spans="4:4">
      <c r="D100859"/>
    </row>
    <row r="100860" spans="4:4">
      <c r="D100860"/>
    </row>
    <row r="100861" spans="4:4">
      <c r="D100861"/>
    </row>
    <row r="100862" spans="4:4">
      <c r="D100862"/>
    </row>
    <row r="100863" spans="4:4">
      <c r="D100863"/>
    </row>
    <row r="100864" spans="4:4">
      <c r="D100864"/>
    </row>
    <row r="100865" spans="4:4">
      <c r="D100865"/>
    </row>
    <row r="100866" spans="4:4">
      <c r="D100866"/>
    </row>
    <row r="100867" spans="4:4">
      <c r="D100867"/>
    </row>
    <row r="100868" spans="4:4">
      <c r="D100868"/>
    </row>
    <row r="100869" spans="4:4">
      <c r="D100869"/>
    </row>
    <row r="100870" spans="4:4">
      <c r="D100870"/>
    </row>
    <row r="100871" spans="4:4">
      <c r="D100871"/>
    </row>
    <row r="100872" spans="4:4">
      <c r="D100872"/>
    </row>
    <row r="100873" spans="4:4">
      <c r="D100873"/>
    </row>
    <row r="100874" spans="4:4">
      <c r="D100874"/>
    </row>
    <row r="100875" spans="4:4">
      <c r="D100875"/>
    </row>
    <row r="100876" spans="4:4">
      <c r="D100876"/>
    </row>
    <row r="100877" spans="4:4">
      <c r="D100877"/>
    </row>
    <row r="100878" spans="4:4">
      <c r="D100878"/>
    </row>
    <row r="100879" spans="4:4">
      <c r="D100879"/>
    </row>
    <row r="100880" spans="4:4">
      <c r="D100880"/>
    </row>
    <row r="100881" spans="4:4">
      <c r="D100881"/>
    </row>
    <row r="100882" spans="4:4">
      <c r="D100882"/>
    </row>
    <row r="100883" spans="4:4">
      <c r="D100883"/>
    </row>
    <row r="100884" spans="4:4">
      <c r="D100884"/>
    </row>
    <row r="100885" spans="4:4">
      <c r="D100885"/>
    </row>
    <row r="100886" spans="4:4">
      <c r="D100886"/>
    </row>
    <row r="100887" spans="4:4">
      <c r="D100887"/>
    </row>
    <row r="100888" spans="4:4">
      <c r="D100888"/>
    </row>
    <row r="100889" spans="4:4">
      <c r="D100889"/>
    </row>
    <row r="100890" spans="4:4">
      <c r="D100890"/>
    </row>
    <row r="100891" spans="4:4">
      <c r="D100891"/>
    </row>
    <row r="100892" spans="4:4">
      <c r="D100892"/>
    </row>
    <row r="100893" spans="4:4">
      <c r="D100893"/>
    </row>
    <row r="100894" spans="4:4">
      <c r="D100894"/>
    </row>
    <row r="100895" spans="4:4">
      <c r="D100895"/>
    </row>
    <row r="100896" spans="4:4">
      <c r="D100896"/>
    </row>
    <row r="100897" spans="4:4">
      <c r="D100897"/>
    </row>
    <row r="100898" spans="4:4">
      <c r="D100898"/>
    </row>
    <row r="100899" spans="4:4">
      <c r="D100899"/>
    </row>
    <row r="100900" spans="4:4">
      <c r="D100900"/>
    </row>
    <row r="100901" spans="4:4">
      <c r="D100901"/>
    </row>
    <row r="100902" spans="4:4">
      <c r="D100902"/>
    </row>
    <row r="100903" spans="4:4">
      <c r="D100903"/>
    </row>
    <row r="100904" spans="4:4">
      <c r="D100904"/>
    </row>
    <row r="100905" spans="4:4">
      <c r="D100905"/>
    </row>
    <row r="100906" spans="4:4">
      <c r="D100906"/>
    </row>
    <row r="100907" spans="4:4">
      <c r="D100907"/>
    </row>
    <row r="100908" spans="4:4">
      <c r="D100908"/>
    </row>
    <row r="100909" spans="4:4">
      <c r="D100909"/>
    </row>
    <row r="100910" spans="4:4">
      <c r="D100910"/>
    </row>
    <row r="100911" spans="4:4">
      <c r="D100911"/>
    </row>
    <row r="100912" spans="4:4">
      <c r="D100912"/>
    </row>
    <row r="100913" spans="4:4">
      <c r="D100913"/>
    </row>
    <row r="100914" spans="4:4">
      <c r="D100914"/>
    </row>
    <row r="100915" spans="4:4">
      <c r="D100915"/>
    </row>
    <row r="100916" spans="4:4">
      <c r="D100916"/>
    </row>
    <row r="100917" spans="4:4">
      <c r="D100917"/>
    </row>
    <row r="100918" spans="4:4">
      <c r="D100918"/>
    </row>
    <row r="100919" spans="4:4">
      <c r="D100919"/>
    </row>
    <row r="100920" spans="4:4">
      <c r="D100920"/>
    </row>
    <row r="100921" spans="4:4">
      <c r="D100921"/>
    </row>
    <row r="100922" spans="4:4">
      <c r="D100922"/>
    </row>
    <row r="100923" spans="4:4">
      <c r="D100923"/>
    </row>
    <row r="100924" spans="4:4">
      <c r="D100924"/>
    </row>
    <row r="100925" spans="4:4">
      <c r="D100925"/>
    </row>
    <row r="100926" spans="4:4">
      <c r="D100926"/>
    </row>
    <row r="100927" spans="4:4">
      <c r="D100927"/>
    </row>
    <row r="100928" spans="4:4">
      <c r="D100928"/>
    </row>
    <row r="100929" spans="4:4">
      <c r="D100929"/>
    </row>
    <row r="100930" spans="4:4">
      <c r="D100930"/>
    </row>
    <row r="100931" spans="4:4">
      <c r="D100931"/>
    </row>
    <row r="100932" spans="4:4">
      <c r="D100932"/>
    </row>
    <row r="100933" spans="4:4">
      <c r="D100933"/>
    </row>
    <row r="100934" spans="4:4">
      <c r="D100934"/>
    </row>
    <row r="100935" spans="4:4">
      <c r="D100935"/>
    </row>
    <row r="100936" spans="4:4">
      <c r="D100936"/>
    </row>
    <row r="100937" spans="4:4">
      <c r="D100937"/>
    </row>
    <row r="100938" spans="4:4">
      <c r="D100938"/>
    </row>
    <row r="100939" spans="4:4">
      <c r="D100939"/>
    </row>
    <row r="100940" spans="4:4">
      <c r="D100940"/>
    </row>
    <row r="100941" spans="4:4">
      <c r="D100941"/>
    </row>
    <row r="100942" spans="4:4">
      <c r="D100942"/>
    </row>
    <row r="100943" spans="4:4">
      <c r="D100943"/>
    </row>
    <row r="100944" spans="4:4">
      <c r="D100944"/>
    </row>
    <row r="100945" spans="4:4">
      <c r="D100945"/>
    </row>
    <row r="100946" spans="4:4">
      <c r="D100946"/>
    </row>
    <row r="100947" spans="4:4">
      <c r="D100947"/>
    </row>
    <row r="100948" spans="4:4">
      <c r="D100948"/>
    </row>
    <row r="100949" spans="4:4">
      <c r="D100949"/>
    </row>
    <row r="100950" spans="4:4">
      <c r="D100950"/>
    </row>
    <row r="100951" spans="4:4">
      <c r="D100951"/>
    </row>
    <row r="100952" spans="4:4">
      <c r="D100952"/>
    </row>
    <row r="100953" spans="4:4">
      <c r="D100953"/>
    </row>
    <row r="100954" spans="4:4">
      <c r="D100954"/>
    </row>
    <row r="100955" spans="4:4">
      <c r="D100955"/>
    </row>
    <row r="100956" spans="4:4">
      <c r="D100956"/>
    </row>
    <row r="100957" spans="4:4">
      <c r="D100957"/>
    </row>
    <row r="100958" spans="4:4">
      <c r="D100958"/>
    </row>
    <row r="100959" spans="4:4">
      <c r="D100959"/>
    </row>
    <row r="100960" spans="4:4">
      <c r="D100960"/>
    </row>
    <row r="100961" spans="4:4">
      <c r="D100961"/>
    </row>
    <row r="100962" spans="4:4">
      <c r="D100962"/>
    </row>
    <row r="100963" spans="4:4">
      <c r="D100963"/>
    </row>
    <row r="100964" spans="4:4">
      <c r="D100964"/>
    </row>
    <row r="100965" spans="4:4">
      <c r="D100965"/>
    </row>
    <row r="100966" spans="4:4">
      <c r="D100966"/>
    </row>
    <row r="100967" spans="4:4">
      <c r="D100967"/>
    </row>
    <row r="100968" spans="4:4">
      <c r="D100968"/>
    </row>
    <row r="100969" spans="4:4">
      <c r="D100969"/>
    </row>
    <row r="100970" spans="4:4">
      <c r="D100970"/>
    </row>
    <row r="100971" spans="4:4">
      <c r="D100971"/>
    </row>
    <row r="100972" spans="4:4">
      <c r="D100972"/>
    </row>
    <row r="100973" spans="4:4">
      <c r="D100973"/>
    </row>
    <row r="100974" spans="4:4">
      <c r="D100974"/>
    </row>
    <row r="100975" spans="4:4">
      <c r="D100975"/>
    </row>
    <row r="100976" spans="4:4">
      <c r="D100976"/>
    </row>
    <row r="100977" spans="4:4">
      <c r="D100977"/>
    </row>
    <row r="100978" spans="4:4">
      <c r="D100978"/>
    </row>
    <row r="100979" spans="4:4">
      <c r="D100979"/>
    </row>
    <row r="100980" spans="4:4">
      <c r="D100980"/>
    </row>
    <row r="100981" spans="4:4">
      <c r="D100981"/>
    </row>
    <row r="100982" spans="4:4">
      <c r="D100982"/>
    </row>
    <row r="100983" spans="4:4">
      <c r="D100983"/>
    </row>
    <row r="100984" spans="4:4">
      <c r="D100984"/>
    </row>
    <row r="100985" spans="4:4">
      <c r="D100985"/>
    </row>
    <row r="100986" spans="4:4">
      <c r="D100986"/>
    </row>
    <row r="100987" spans="4:4">
      <c r="D100987"/>
    </row>
    <row r="100988" spans="4:4">
      <c r="D100988"/>
    </row>
    <row r="100989" spans="4:4">
      <c r="D100989"/>
    </row>
    <row r="100990" spans="4:4">
      <c r="D100990"/>
    </row>
    <row r="100991" spans="4:4">
      <c r="D100991"/>
    </row>
    <row r="100992" spans="4:4">
      <c r="D100992"/>
    </row>
    <row r="100993" spans="4:4">
      <c r="D100993"/>
    </row>
    <row r="100994" spans="4:4">
      <c r="D100994"/>
    </row>
    <row r="100995" spans="4:4">
      <c r="D100995"/>
    </row>
    <row r="100996" spans="4:4">
      <c r="D100996"/>
    </row>
    <row r="100997" spans="4:4">
      <c r="D100997"/>
    </row>
    <row r="100998" spans="4:4">
      <c r="D100998"/>
    </row>
    <row r="100999" spans="4:4">
      <c r="D100999"/>
    </row>
    <row r="101000" spans="4:4">
      <c r="D101000"/>
    </row>
    <row r="101001" spans="4:4">
      <c r="D101001"/>
    </row>
    <row r="101002" spans="4:4">
      <c r="D101002"/>
    </row>
    <row r="101003" spans="4:4">
      <c r="D101003"/>
    </row>
    <row r="101004" spans="4:4">
      <c r="D101004"/>
    </row>
    <row r="101005" spans="4:4">
      <c r="D101005"/>
    </row>
    <row r="101006" spans="4:4">
      <c r="D101006"/>
    </row>
    <row r="101007" spans="4:4">
      <c r="D101007"/>
    </row>
    <row r="101008" spans="4:4">
      <c r="D101008"/>
    </row>
    <row r="101009" spans="4:4">
      <c r="D101009"/>
    </row>
    <row r="101010" spans="4:4">
      <c r="D101010"/>
    </row>
    <row r="101011" spans="4:4">
      <c r="D101011"/>
    </row>
    <row r="101012" spans="4:4">
      <c r="D101012"/>
    </row>
    <row r="101013" spans="4:4">
      <c r="D101013"/>
    </row>
    <row r="101014" spans="4:4">
      <c r="D101014"/>
    </row>
    <row r="101015" spans="4:4">
      <c r="D101015"/>
    </row>
    <row r="101016" spans="4:4">
      <c r="D101016"/>
    </row>
    <row r="101017" spans="4:4">
      <c r="D101017"/>
    </row>
    <row r="101018" spans="4:4">
      <c r="D101018"/>
    </row>
    <row r="101019" spans="4:4">
      <c r="D101019"/>
    </row>
    <row r="101020" spans="4:4">
      <c r="D101020"/>
    </row>
    <row r="101021" spans="4:4">
      <c r="D101021"/>
    </row>
    <row r="101022" spans="4:4">
      <c r="D101022"/>
    </row>
    <row r="101023" spans="4:4">
      <c r="D101023"/>
    </row>
    <row r="101024" spans="4:4">
      <c r="D101024"/>
    </row>
    <row r="101025" spans="4:4">
      <c r="D101025"/>
    </row>
    <row r="101026" spans="4:4">
      <c r="D101026"/>
    </row>
    <row r="101027" spans="4:4">
      <c r="D101027"/>
    </row>
    <row r="101028" spans="4:4">
      <c r="D101028"/>
    </row>
    <row r="101029" spans="4:4">
      <c r="D101029"/>
    </row>
    <row r="101030" spans="4:4">
      <c r="D101030"/>
    </row>
    <row r="101031" spans="4:4">
      <c r="D101031"/>
    </row>
    <row r="101032" spans="4:4">
      <c r="D101032"/>
    </row>
    <row r="101033" spans="4:4">
      <c r="D101033"/>
    </row>
    <row r="101034" spans="4:4">
      <c r="D101034"/>
    </row>
    <row r="101035" spans="4:4">
      <c r="D101035"/>
    </row>
    <row r="101036" spans="4:4">
      <c r="D101036"/>
    </row>
    <row r="101037" spans="4:4">
      <c r="D101037"/>
    </row>
    <row r="101038" spans="4:4">
      <c r="D101038"/>
    </row>
    <row r="101039" spans="4:4">
      <c r="D101039"/>
    </row>
    <row r="101040" spans="4:4">
      <c r="D101040"/>
    </row>
    <row r="101041" spans="4:4">
      <c r="D101041"/>
    </row>
    <row r="101042" spans="4:4">
      <c r="D101042"/>
    </row>
    <row r="101043" spans="4:4">
      <c r="D101043"/>
    </row>
    <row r="101044" spans="4:4">
      <c r="D101044"/>
    </row>
    <row r="101045" spans="4:4">
      <c r="D101045"/>
    </row>
    <row r="101046" spans="4:4">
      <c r="D101046"/>
    </row>
    <row r="101047" spans="4:4">
      <c r="D101047"/>
    </row>
    <row r="101048" spans="4:4">
      <c r="D101048"/>
    </row>
    <row r="101049" spans="4:4">
      <c r="D101049"/>
    </row>
    <row r="101050" spans="4:4">
      <c r="D101050"/>
    </row>
    <row r="101051" spans="4:4">
      <c r="D101051"/>
    </row>
    <row r="101052" spans="4:4">
      <c r="D101052"/>
    </row>
    <row r="101053" spans="4:4">
      <c r="D101053"/>
    </row>
    <row r="101054" spans="4:4">
      <c r="D101054"/>
    </row>
    <row r="101055" spans="4:4">
      <c r="D101055"/>
    </row>
    <row r="101056" spans="4:4">
      <c r="D101056"/>
    </row>
    <row r="101057" spans="4:4">
      <c r="D101057"/>
    </row>
    <row r="101058" spans="4:4">
      <c r="D101058"/>
    </row>
    <row r="101059" spans="4:4">
      <c r="D101059"/>
    </row>
    <row r="101060" spans="4:4">
      <c r="D101060"/>
    </row>
    <row r="101061" spans="4:4">
      <c r="D101061"/>
    </row>
    <row r="101062" spans="4:4">
      <c r="D101062"/>
    </row>
    <row r="101063" spans="4:4">
      <c r="D101063"/>
    </row>
    <row r="101064" spans="4:4">
      <c r="D101064"/>
    </row>
    <row r="101065" spans="4:4">
      <c r="D101065"/>
    </row>
    <row r="101066" spans="4:4">
      <c r="D101066"/>
    </row>
    <row r="101067" spans="4:4">
      <c r="D101067"/>
    </row>
    <row r="101068" spans="4:4">
      <c r="D101068"/>
    </row>
    <row r="101069" spans="4:4">
      <c r="D101069"/>
    </row>
    <row r="101070" spans="4:4">
      <c r="D101070"/>
    </row>
    <row r="101071" spans="4:4">
      <c r="D101071"/>
    </row>
    <row r="101072" spans="4:4">
      <c r="D101072"/>
    </row>
    <row r="101073" spans="4:4">
      <c r="D101073"/>
    </row>
    <row r="101074" spans="4:4">
      <c r="D101074"/>
    </row>
    <row r="101075" spans="4:4">
      <c r="D101075"/>
    </row>
    <row r="101076" spans="4:4">
      <c r="D101076"/>
    </row>
    <row r="101077" spans="4:4">
      <c r="D101077"/>
    </row>
    <row r="101078" spans="4:4">
      <c r="D101078"/>
    </row>
    <row r="101079" spans="4:4">
      <c r="D101079"/>
    </row>
    <row r="101080" spans="4:4">
      <c r="D101080"/>
    </row>
    <row r="101081" spans="4:4">
      <c r="D101081"/>
    </row>
    <row r="101082" spans="4:4">
      <c r="D101082"/>
    </row>
    <row r="101083" spans="4:4">
      <c r="D101083"/>
    </row>
    <row r="101084" spans="4:4">
      <c r="D101084"/>
    </row>
    <row r="101085" spans="4:4">
      <c r="D101085"/>
    </row>
    <row r="101086" spans="4:4">
      <c r="D101086"/>
    </row>
    <row r="101087" spans="4:4">
      <c r="D101087"/>
    </row>
    <row r="101088" spans="4:4">
      <c r="D101088"/>
    </row>
    <row r="101089" spans="4:4">
      <c r="D101089"/>
    </row>
    <row r="101090" spans="4:4">
      <c r="D101090"/>
    </row>
    <row r="101091" spans="4:4">
      <c r="D101091"/>
    </row>
    <row r="101092" spans="4:4">
      <c r="D101092"/>
    </row>
    <row r="101093" spans="4:4">
      <c r="D101093"/>
    </row>
    <row r="101094" spans="4:4">
      <c r="D101094"/>
    </row>
    <row r="101095" spans="4:4">
      <c r="D101095"/>
    </row>
    <row r="101096" spans="4:4">
      <c r="D101096"/>
    </row>
    <row r="101097" spans="4:4">
      <c r="D101097"/>
    </row>
    <row r="101098" spans="4:4">
      <c r="D101098"/>
    </row>
    <row r="101099" spans="4:4">
      <c r="D101099"/>
    </row>
    <row r="101100" spans="4:4">
      <c r="D101100"/>
    </row>
    <row r="101101" spans="4:4">
      <c r="D101101"/>
    </row>
    <row r="101102" spans="4:4">
      <c r="D101102"/>
    </row>
    <row r="101103" spans="4:4">
      <c r="D101103"/>
    </row>
    <row r="101104" spans="4:4">
      <c r="D101104"/>
    </row>
    <row r="101105" spans="4:4">
      <c r="D101105"/>
    </row>
    <row r="101106" spans="4:4">
      <c r="D101106"/>
    </row>
    <row r="101107" spans="4:4">
      <c r="D101107"/>
    </row>
    <row r="101108" spans="4:4">
      <c r="D101108"/>
    </row>
    <row r="101109" spans="4:4">
      <c r="D101109"/>
    </row>
    <row r="101110" spans="4:4">
      <c r="D101110"/>
    </row>
    <row r="101111" spans="4:4">
      <c r="D101111"/>
    </row>
    <row r="101112" spans="4:4">
      <c r="D101112"/>
    </row>
    <row r="101113" spans="4:4">
      <c r="D101113"/>
    </row>
    <row r="101114" spans="4:4">
      <c r="D101114"/>
    </row>
    <row r="101115" spans="4:4">
      <c r="D101115"/>
    </row>
    <row r="101116" spans="4:4">
      <c r="D101116"/>
    </row>
    <row r="101117" spans="4:4">
      <c r="D101117"/>
    </row>
    <row r="101118" spans="4:4">
      <c r="D101118"/>
    </row>
    <row r="101119" spans="4:4">
      <c r="D101119"/>
    </row>
    <row r="101120" spans="4:4">
      <c r="D101120"/>
    </row>
    <row r="101121" spans="4:4">
      <c r="D101121"/>
    </row>
    <row r="101122" spans="4:4">
      <c r="D101122"/>
    </row>
    <row r="101123" spans="4:4">
      <c r="D101123"/>
    </row>
    <row r="101124" spans="4:4">
      <c r="D101124"/>
    </row>
    <row r="101125" spans="4:4">
      <c r="D101125"/>
    </row>
    <row r="101126" spans="4:4">
      <c r="D101126"/>
    </row>
    <row r="101127" spans="4:4">
      <c r="D101127"/>
    </row>
    <row r="101128" spans="4:4">
      <c r="D101128"/>
    </row>
    <row r="101129" spans="4:4">
      <c r="D101129"/>
    </row>
    <row r="101130" spans="4:4">
      <c r="D101130"/>
    </row>
    <row r="101131" spans="4:4">
      <c r="D101131"/>
    </row>
    <row r="101132" spans="4:4">
      <c r="D101132"/>
    </row>
    <row r="101133" spans="4:4">
      <c r="D101133"/>
    </row>
    <row r="101134" spans="4:4">
      <c r="D101134"/>
    </row>
    <row r="101135" spans="4:4">
      <c r="D101135"/>
    </row>
    <row r="101136" spans="4:4">
      <c r="D101136"/>
    </row>
    <row r="101137" spans="4:4">
      <c r="D101137"/>
    </row>
    <row r="101138" spans="4:4">
      <c r="D101138"/>
    </row>
    <row r="101139" spans="4:4">
      <c r="D101139"/>
    </row>
    <row r="101140" spans="4:4">
      <c r="D101140"/>
    </row>
    <row r="101141" spans="4:4">
      <c r="D101141"/>
    </row>
    <row r="101142" spans="4:4">
      <c r="D101142"/>
    </row>
    <row r="101143" spans="4:4">
      <c r="D101143"/>
    </row>
    <row r="101144" spans="4:4">
      <c r="D101144"/>
    </row>
    <row r="101145" spans="4:4">
      <c r="D101145"/>
    </row>
    <row r="101146" spans="4:4">
      <c r="D101146"/>
    </row>
    <row r="101147" spans="4:4">
      <c r="D101147"/>
    </row>
    <row r="101148" spans="4:4">
      <c r="D101148"/>
    </row>
    <row r="101149" spans="4:4">
      <c r="D101149"/>
    </row>
    <row r="101150" spans="4:4">
      <c r="D101150"/>
    </row>
    <row r="101151" spans="4:4">
      <c r="D101151"/>
    </row>
    <row r="101152" spans="4:4">
      <c r="D101152"/>
    </row>
    <row r="101153" spans="4:4">
      <c r="D101153"/>
    </row>
    <row r="101154" spans="4:4">
      <c r="D101154"/>
    </row>
    <row r="101155" spans="4:4">
      <c r="D101155"/>
    </row>
    <row r="101156" spans="4:4">
      <c r="D101156"/>
    </row>
    <row r="101157" spans="4:4">
      <c r="D101157"/>
    </row>
    <row r="101158" spans="4:4">
      <c r="D101158"/>
    </row>
    <row r="101159" spans="4:4">
      <c r="D101159"/>
    </row>
    <row r="101160" spans="4:4">
      <c r="D101160"/>
    </row>
    <row r="101161" spans="4:4">
      <c r="D101161"/>
    </row>
    <row r="101162" spans="4:4">
      <c r="D101162"/>
    </row>
    <row r="101163" spans="4:4">
      <c r="D101163"/>
    </row>
    <row r="101164" spans="4:4">
      <c r="D101164"/>
    </row>
    <row r="101165" spans="4:4">
      <c r="D101165"/>
    </row>
    <row r="101166" spans="4:4">
      <c r="D101166"/>
    </row>
    <row r="101167" spans="4:4">
      <c r="D101167"/>
    </row>
    <row r="101168" spans="4:4">
      <c r="D101168"/>
    </row>
    <row r="101169" spans="4:4">
      <c r="D101169"/>
    </row>
    <row r="101170" spans="4:4">
      <c r="D101170"/>
    </row>
    <row r="101171" spans="4:4">
      <c r="D101171"/>
    </row>
    <row r="101172" spans="4:4">
      <c r="D101172"/>
    </row>
    <row r="101173" spans="4:4">
      <c r="D101173"/>
    </row>
    <row r="101174" spans="4:4">
      <c r="D101174"/>
    </row>
    <row r="101175" spans="4:4">
      <c r="D101175"/>
    </row>
    <row r="101176" spans="4:4">
      <c r="D101176"/>
    </row>
    <row r="101177" spans="4:4">
      <c r="D101177"/>
    </row>
    <row r="101178" spans="4:4">
      <c r="D101178"/>
    </row>
    <row r="101179" spans="4:4">
      <c r="D101179"/>
    </row>
    <row r="101180" spans="4:4">
      <c r="D101180"/>
    </row>
    <row r="101181" spans="4:4">
      <c r="D101181"/>
    </row>
    <row r="101182" spans="4:4">
      <c r="D101182"/>
    </row>
    <row r="101183" spans="4:4">
      <c r="D101183"/>
    </row>
    <row r="101184" spans="4:4">
      <c r="D101184"/>
    </row>
    <row r="101185" spans="4:4">
      <c r="D101185"/>
    </row>
    <row r="101186" spans="4:4">
      <c r="D101186"/>
    </row>
    <row r="101187" spans="4:4">
      <c r="D101187"/>
    </row>
    <row r="101188" spans="4:4">
      <c r="D101188"/>
    </row>
    <row r="101189" spans="4:4">
      <c r="D101189"/>
    </row>
    <row r="101190" spans="4:4">
      <c r="D101190"/>
    </row>
    <row r="101191" spans="4:4">
      <c r="D101191"/>
    </row>
    <row r="101192" spans="4:4">
      <c r="D101192"/>
    </row>
    <row r="101193" spans="4:4">
      <c r="D101193"/>
    </row>
    <row r="101194" spans="4:4">
      <c r="D101194"/>
    </row>
    <row r="101195" spans="4:4">
      <c r="D101195"/>
    </row>
    <row r="101196" spans="4:4">
      <c r="D101196"/>
    </row>
    <row r="101197" spans="4:4">
      <c r="D101197"/>
    </row>
    <row r="101198" spans="4:4">
      <c r="D101198"/>
    </row>
    <row r="101199" spans="4:4">
      <c r="D101199"/>
    </row>
    <row r="101200" spans="4:4">
      <c r="D101200"/>
    </row>
    <row r="101201" spans="4:4">
      <c r="D101201"/>
    </row>
    <row r="101202" spans="4:4">
      <c r="D101202"/>
    </row>
    <row r="101203" spans="4:4">
      <c r="D101203"/>
    </row>
    <row r="101204" spans="4:4">
      <c r="D101204"/>
    </row>
    <row r="101205" spans="4:4">
      <c r="D101205"/>
    </row>
    <row r="101206" spans="4:4">
      <c r="D101206"/>
    </row>
    <row r="101207" spans="4:4">
      <c r="D101207"/>
    </row>
    <row r="101208" spans="4:4">
      <c r="D101208"/>
    </row>
    <row r="101209" spans="4:4">
      <c r="D101209"/>
    </row>
    <row r="101210" spans="4:4">
      <c r="D101210"/>
    </row>
    <row r="101211" spans="4:4">
      <c r="D101211"/>
    </row>
    <row r="101212" spans="4:4">
      <c r="D101212"/>
    </row>
    <row r="101213" spans="4:4">
      <c r="D101213"/>
    </row>
    <row r="101214" spans="4:4">
      <c r="D101214"/>
    </row>
    <row r="101215" spans="4:4">
      <c r="D101215"/>
    </row>
    <row r="101216" spans="4:4">
      <c r="D101216"/>
    </row>
    <row r="101217" spans="4:4">
      <c r="D101217"/>
    </row>
    <row r="101218" spans="4:4">
      <c r="D101218"/>
    </row>
    <row r="101219" spans="4:4">
      <c r="D101219"/>
    </row>
    <row r="101220" spans="4:4">
      <c r="D101220"/>
    </row>
    <row r="101221" spans="4:4">
      <c r="D101221"/>
    </row>
    <row r="101222" spans="4:4">
      <c r="D101222"/>
    </row>
    <row r="101223" spans="4:4">
      <c r="D101223"/>
    </row>
    <row r="101224" spans="4:4">
      <c r="D101224"/>
    </row>
    <row r="101225" spans="4:4">
      <c r="D101225"/>
    </row>
    <row r="101226" spans="4:4">
      <c r="D101226"/>
    </row>
    <row r="101227" spans="4:4">
      <c r="D101227"/>
    </row>
    <row r="101228" spans="4:4">
      <c r="D101228"/>
    </row>
    <row r="101229" spans="4:4">
      <c r="D101229"/>
    </row>
    <row r="101230" spans="4:4">
      <c r="D101230"/>
    </row>
    <row r="101231" spans="4:4">
      <c r="D101231"/>
    </row>
    <row r="101232" spans="4:4">
      <c r="D101232"/>
    </row>
    <row r="101233" spans="4:4">
      <c r="D101233"/>
    </row>
    <row r="101234" spans="4:4">
      <c r="D101234"/>
    </row>
    <row r="101235" spans="4:4">
      <c r="D101235"/>
    </row>
    <row r="101236" spans="4:4">
      <c r="D101236"/>
    </row>
    <row r="101237" spans="4:4">
      <c r="D101237"/>
    </row>
    <row r="101238" spans="4:4">
      <c r="D101238"/>
    </row>
    <row r="101239" spans="4:4">
      <c r="D101239"/>
    </row>
    <row r="101240" spans="4:4">
      <c r="D101240"/>
    </row>
    <row r="101241" spans="4:4">
      <c r="D101241"/>
    </row>
    <row r="101242" spans="4:4">
      <c r="D101242"/>
    </row>
    <row r="101243" spans="4:4">
      <c r="D101243"/>
    </row>
    <row r="101244" spans="4:4">
      <c r="D101244"/>
    </row>
    <row r="101245" spans="4:4">
      <c r="D101245"/>
    </row>
    <row r="101246" spans="4:4">
      <c r="D101246"/>
    </row>
    <row r="101247" spans="4:4">
      <c r="D101247"/>
    </row>
    <row r="101248" spans="4:4">
      <c r="D101248"/>
    </row>
    <row r="101249" spans="4:4">
      <c r="D101249"/>
    </row>
    <row r="101250" spans="4:4">
      <c r="D101250"/>
    </row>
    <row r="101251" spans="4:4">
      <c r="D101251"/>
    </row>
    <row r="101252" spans="4:4">
      <c r="D101252"/>
    </row>
    <row r="101253" spans="4:4">
      <c r="D101253"/>
    </row>
    <row r="101254" spans="4:4">
      <c r="D101254"/>
    </row>
    <row r="101255" spans="4:4">
      <c r="D101255"/>
    </row>
    <row r="101256" spans="4:4">
      <c r="D101256"/>
    </row>
    <row r="101257" spans="4:4">
      <c r="D101257"/>
    </row>
    <row r="101258" spans="4:4">
      <c r="D101258"/>
    </row>
    <row r="101259" spans="4:4">
      <c r="D101259"/>
    </row>
    <row r="101260" spans="4:4">
      <c r="D101260"/>
    </row>
    <row r="101261" spans="4:4">
      <c r="D101261"/>
    </row>
    <row r="101262" spans="4:4">
      <c r="D101262"/>
    </row>
    <row r="101263" spans="4:4">
      <c r="D101263"/>
    </row>
    <row r="101264" spans="4:4">
      <c r="D101264"/>
    </row>
    <row r="101265" spans="4:4">
      <c r="D101265"/>
    </row>
    <row r="101266" spans="4:4">
      <c r="D101266"/>
    </row>
    <row r="101267" spans="4:4">
      <c r="D101267"/>
    </row>
    <row r="101268" spans="4:4">
      <c r="D101268"/>
    </row>
    <row r="101269" spans="4:4">
      <c r="D101269"/>
    </row>
    <row r="101270" spans="4:4">
      <c r="D101270"/>
    </row>
    <row r="101271" spans="4:4">
      <c r="D101271"/>
    </row>
    <row r="101272" spans="4:4">
      <c r="D101272"/>
    </row>
    <row r="101273" spans="4:4">
      <c r="D101273"/>
    </row>
    <row r="101274" spans="4:4">
      <c r="D101274"/>
    </row>
    <row r="101275" spans="4:4">
      <c r="D101275"/>
    </row>
    <row r="101276" spans="4:4">
      <c r="D101276"/>
    </row>
    <row r="101277" spans="4:4">
      <c r="D101277"/>
    </row>
    <row r="101278" spans="4:4">
      <c r="D101278"/>
    </row>
    <row r="101279" spans="4:4">
      <c r="D101279"/>
    </row>
    <row r="101280" spans="4:4">
      <c r="D101280"/>
    </row>
    <row r="101281" spans="4:4">
      <c r="D101281"/>
    </row>
    <row r="101282" spans="4:4">
      <c r="D101282"/>
    </row>
    <row r="101283" spans="4:4">
      <c r="D101283"/>
    </row>
    <row r="101284" spans="4:4">
      <c r="D101284"/>
    </row>
    <row r="101285" spans="4:4">
      <c r="D101285"/>
    </row>
    <row r="101286" spans="4:4">
      <c r="D101286"/>
    </row>
    <row r="101287" spans="4:4">
      <c r="D101287"/>
    </row>
    <row r="101288" spans="4:4">
      <c r="D101288"/>
    </row>
    <row r="101289" spans="4:4">
      <c r="D101289"/>
    </row>
    <row r="101290" spans="4:4">
      <c r="D101290"/>
    </row>
    <row r="101291" spans="4:4">
      <c r="D101291"/>
    </row>
    <row r="101292" spans="4:4">
      <c r="D101292"/>
    </row>
    <row r="101293" spans="4:4">
      <c r="D101293"/>
    </row>
    <row r="101294" spans="4:4">
      <c r="D101294"/>
    </row>
    <row r="101295" spans="4:4">
      <c r="D101295"/>
    </row>
    <row r="101296" spans="4:4">
      <c r="D101296"/>
    </row>
    <row r="101297" spans="4:4">
      <c r="D101297"/>
    </row>
    <row r="101298" spans="4:4">
      <c r="D101298"/>
    </row>
    <row r="101299" spans="4:4">
      <c r="D101299"/>
    </row>
    <row r="101300" spans="4:4">
      <c r="D101300"/>
    </row>
    <row r="101301" spans="4:4">
      <c r="D101301"/>
    </row>
    <row r="101302" spans="4:4">
      <c r="D101302"/>
    </row>
    <row r="101303" spans="4:4">
      <c r="D101303"/>
    </row>
    <row r="101304" spans="4:4">
      <c r="D101304"/>
    </row>
    <row r="101305" spans="4:4">
      <c r="D101305"/>
    </row>
    <row r="101306" spans="4:4">
      <c r="D101306"/>
    </row>
    <row r="101307" spans="4:4">
      <c r="D101307"/>
    </row>
    <row r="101308" spans="4:4">
      <c r="D101308"/>
    </row>
    <row r="101309" spans="4:4">
      <c r="D101309"/>
    </row>
    <row r="101310" spans="4:4">
      <c r="D101310"/>
    </row>
    <row r="101311" spans="4:4">
      <c r="D101311"/>
    </row>
    <row r="101312" spans="4:4">
      <c r="D101312"/>
    </row>
    <row r="101313" spans="4:4">
      <c r="D101313"/>
    </row>
    <row r="101314" spans="4:4">
      <c r="D101314"/>
    </row>
    <row r="101315" spans="4:4">
      <c r="D101315"/>
    </row>
    <row r="101316" spans="4:4">
      <c r="D101316"/>
    </row>
    <row r="101317" spans="4:4">
      <c r="D101317"/>
    </row>
    <row r="101318" spans="4:4">
      <c r="D101318"/>
    </row>
    <row r="101319" spans="4:4">
      <c r="D101319"/>
    </row>
    <row r="101320" spans="4:4">
      <c r="D101320"/>
    </row>
    <row r="101321" spans="4:4">
      <c r="D101321"/>
    </row>
    <row r="101322" spans="4:4">
      <c r="D101322"/>
    </row>
    <row r="101323" spans="4:4">
      <c r="D101323"/>
    </row>
    <row r="101324" spans="4:4">
      <c r="D101324"/>
    </row>
    <row r="101325" spans="4:4">
      <c r="D101325"/>
    </row>
    <row r="101326" spans="4:4">
      <c r="D101326"/>
    </row>
    <row r="101327" spans="4:4">
      <c r="D101327"/>
    </row>
    <row r="101328" spans="4:4">
      <c r="D101328"/>
    </row>
    <row r="101329" spans="4:4">
      <c r="D101329"/>
    </row>
    <row r="101330" spans="4:4">
      <c r="D101330"/>
    </row>
    <row r="101331" spans="4:4">
      <c r="D101331"/>
    </row>
    <row r="101332" spans="4:4">
      <c r="D101332"/>
    </row>
    <row r="101333" spans="4:4">
      <c r="D101333"/>
    </row>
    <row r="101334" spans="4:4">
      <c r="D101334"/>
    </row>
    <row r="101335" spans="4:4">
      <c r="D101335"/>
    </row>
    <row r="101336" spans="4:4">
      <c r="D101336"/>
    </row>
    <row r="101337" spans="4:4">
      <c r="D101337"/>
    </row>
    <row r="101338" spans="4:4">
      <c r="D101338"/>
    </row>
    <row r="101339" spans="4:4">
      <c r="D101339"/>
    </row>
    <row r="101340" spans="4:4">
      <c r="D101340"/>
    </row>
    <row r="101341" spans="4:4">
      <c r="D101341"/>
    </row>
    <row r="101342" spans="4:4">
      <c r="D101342"/>
    </row>
    <row r="101343" spans="4:4">
      <c r="D101343"/>
    </row>
    <row r="101344" spans="4:4">
      <c r="D101344"/>
    </row>
    <row r="101345" spans="4:4">
      <c r="D101345"/>
    </row>
    <row r="101346" spans="4:4">
      <c r="D101346"/>
    </row>
    <row r="101347" spans="4:4">
      <c r="D101347"/>
    </row>
    <row r="101348" spans="4:4">
      <c r="D101348"/>
    </row>
    <row r="101349" spans="4:4">
      <c r="D101349"/>
    </row>
    <row r="101350" spans="4:4">
      <c r="D101350"/>
    </row>
    <row r="101351" spans="4:4">
      <c r="D101351"/>
    </row>
    <row r="101352" spans="4:4">
      <c r="D101352"/>
    </row>
    <row r="101353" spans="4:4">
      <c r="D101353"/>
    </row>
    <row r="101354" spans="4:4">
      <c r="D101354"/>
    </row>
    <row r="101355" spans="4:4">
      <c r="D101355"/>
    </row>
    <row r="101356" spans="4:4">
      <c r="D101356"/>
    </row>
    <row r="101357" spans="4:4">
      <c r="D101357"/>
    </row>
    <row r="101358" spans="4:4">
      <c r="D101358"/>
    </row>
    <row r="101359" spans="4:4">
      <c r="D101359"/>
    </row>
    <row r="101360" spans="4:4">
      <c r="D101360"/>
    </row>
    <row r="101361" spans="4:4">
      <c r="D101361"/>
    </row>
    <row r="101362" spans="4:4">
      <c r="D101362"/>
    </row>
    <row r="101363" spans="4:4">
      <c r="D101363"/>
    </row>
    <row r="101364" spans="4:4">
      <c r="D101364"/>
    </row>
    <row r="101365" spans="4:4">
      <c r="D101365"/>
    </row>
    <row r="101366" spans="4:4">
      <c r="D101366"/>
    </row>
    <row r="101367" spans="4:4">
      <c r="D101367"/>
    </row>
    <row r="101368" spans="4:4">
      <c r="D101368"/>
    </row>
    <row r="101369" spans="4:4">
      <c r="D101369"/>
    </row>
    <row r="101370" spans="4:4">
      <c r="D101370"/>
    </row>
    <row r="101371" spans="4:4">
      <c r="D101371"/>
    </row>
    <row r="101372" spans="4:4">
      <c r="D101372"/>
    </row>
    <row r="101373" spans="4:4">
      <c r="D101373"/>
    </row>
    <row r="101374" spans="4:4">
      <c r="D101374"/>
    </row>
    <row r="101375" spans="4:4">
      <c r="D101375"/>
    </row>
    <row r="101376" spans="4:4">
      <c r="D101376"/>
    </row>
    <row r="101377" spans="4:4">
      <c r="D101377"/>
    </row>
    <row r="101378" spans="4:4">
      <c r="D101378"/>
    </row>
    <row r="101379" spans="4:4">
      <c r="D101379"/>
    </row>
    <row r="101380" spans="4:4">
      <c r="D101380"/>
    </row>
    <row r="101381" spans="4:4">
      <c r="D101381"/>
    </row>
    <row r="101382" spans="4:4">
      <c r="D101382"/>
    </row>
    <row r="101383" spans="4:4">
      <c r="D101383"/>
    </row>
    <row r="101384" spans="4:4">
      <c r="D101384"/>
    </row>
    <row r="101385" spans="4:4">
      <c r="D101385"/>
    </row>
    <row r="101386" spans="4:4">
      <c r="D101386"/>
    </row>
    <row r="101387" spans="4:4">
      <c r="D101387"/>
    </row>
    <row r="101388" spans="4:4">
      <c r="D101388"/>
    </row>
    <row r="101389" spans="4:4">
      <c r="D101389"/>
    </row>
    <row r="101390" spans="4:4">
      <c r="D101390"/>
    </row>
    <row r="101391" spans="4:4">
      <c r="D101391"/>
    </row>
    <row r="101392" spans="4:4">
      <c r="D101392"/>
    </row>
    <row r="101393" spans="4:4">
      <c r="D101393"/>
    </row>
    <row r="101394" spans="4:4">
      <c r="D101394"/>
    </row>
    <row r="101395" spans="4:4">
      <c r="D101395"/>
    </row>
    <row r="101396" spans="4:4">
      <c r="D101396"/>
    </row>
    <row r="101397" spans="4:4">
      <c r="D101397"/>
    </row>
    <row r="101398" spans="4:4">
      <c r="D101398"/>
    </row>
    <row r="101399" spans="4:4">
      <c r="D101399"/>
    </row>
    <row r="101400" spans="4:4">
      <c r="D101400"/>
    </row>
    <row r="101401" spans="4:4">
      <c r="D101401"/>
    </row>
    <row r="101402" spans="4:4">
      <c r="D101402"/>
    </row>
    <row r="101403" spans="4:4">
      <c r="D101403"/>
    </row>
    <row r="101404" spans="4:4">
      <c r="D101404"/>
    </row>
    <row r="101405" spans="4:4">
      <c r="D101405"/>
    </row>
    <row r="101406" spans="4:4">
      <c r="D101406"/>
    </row>
    <row r="101407" spans="4:4">
      <c r="D101407"/>
    </row>
    <row r="101408" spans="4:4">
      <c r="D101408"/>
    </row>
    <row r="101409" spans="4:4">
      <c r="D101409"/>
    </row>
    <row r="101410" spans="4:4">
      <c r="D101410"/>
    </row>
    <row r="101411" spans="4:4">
      <c r="D101411"/>
    </row>
    <row r="101412" spans="4:4">
      <c r="D101412"/>
    </row>
    <row r="101413" spans="4:4">
      <c r="D101413"/>
    </row>
    <row r="101414" spans="4:4">
      <c r="D101414"/>
    </row>
    <row r="101415" spans="4:4">
      <c r="D101415"/>
    </row>
    <row r="101416" spans="4:4">
      <c r="D101416"/>
    </row>
    <row r="101417" spans="4:4">
      <c r="D101417"/>
    </row>
    <row r="101418" spans="4:4">
      <c r="D101418"/>
    </row>
    <row r="101419" spans="4:4">
      <c r="D101419"/>
    </row>
    <row r="101420" spans="4:4">
      <c r="D101420"/>
    </row>
    <row r="101421" spans="4:4">
      <c r="D101421"/>
    </row>
    <row r="101422" spans="4:4">
      <c r="D101422"/>
    </row>
    <row r="101423" spans="4:4">
      <c r="D101423"/>
    </row>
    <row r="101424" spans="4:4">
      <c r="D101424"/>
    </row>
    <row r="101425" spans="4:4">
      <c r="D101425"/>
    </row>
    <row r="101426" spans="4:4">
      <c r="D101426"/>
    </row>
    <row r="101427" spans="4:4">
      <c r="D101427"/>
    </row>
    <row r="101428" spans="4:4">
      <c r="D101428"/>
    </row>
    <row r="101429" spans="4:4">
      <c r="D101429"/>
    </row>
    <row r="101430" spans="4:4">
      <c r="D101430"/>
    </row>
    <row r="101431" spans="4:4">
      <c r="D101431"/>
    </row>
    <row r="101432" spans="4:4">
      <c r="D101432"/>
    </row>
    <row r="101433" spans="4:4">
      <c r="D101433"/>
    </row>
    <row r="101434" spans="4:4">
      <c r="D101434"/>
    </row>
    <row r="101435" spans="4:4">
      <c r="D101435"/>
    </row>
    <row r="101436" spans="4:4">
      <c r="D101436"/>
    </row>
    <row r="101437" spans="4:4">
      <c r="D101437"/>
    </row>
    <row r="101438" spans="4:4">
      <c r="D101438"/>
    </row>
    <row r="101439" spans="4:4">
      <c r="D101439"/>
    </row>
    <row r="101440" spans="4:4">
      <c r="D101440"/>
    </row>
    <row r="101441" spans="4:4">
      <c r="D101441"/>
    </row>
    <row r="101442" spans="4:4">
      <c r="D101442"/>
    </row>
    <row r="101443" spans="4:4">
      <c r="D101443"/>
    </row>
    <row r="101444" spans="4:4">
      <c r="D101444"/>
    </row>
    <row r="101445" spans="4:4">
      <c r="D101445"/>
    </row>
    <row r="101446" spans="4:4">
      <c r="D101446"/>
    </row>
    <row r="101447" spans="4:4">
      <c r="D101447"/>
    </row>
    <row r="101448" spans="4:4">
      <c r="D101448"/>
    </row>
    <row r="101449" spans="4:4">
      <c r="D101449"/>
    </row>
    <row r="101450" spans="4:4">
      <c r="D101450"/>
    </row>
    <row r="101451" spans="4:4">
      <c r="D101451"/>
    </row>
    <row r="101452" spans="4:4">
      <c r="D101452"/>
    </row>
    <row r="101453" spans="4:4">
      <c r="D101453"/>
    </row>
    <row r="101454" spans="4:4">
      <c r="D101454"/>
    </row>
    <row r="101455" spans="4:4">
      <c r="D101455"/>
    </row>
    <row r="101456" spans="4:4">
      <c r="D101456"/>
    </row>
    <row r="101457" spans="4:4">
      <c r="D101457"/>
    </row>
    <row r="101458" spans="4:4">
      <c r="D101458"/>
    </row>
    <row r="101459" spans="4:4">
      <c r="D101459"/>
    </row>
    <row r="101460" spans="4:4">
      <c r="D101460"/>
    </row>
    <row r="101461" spans="4:4">
      <c r="D101461"/>
    </row>
    <row r="101462" spans="4:4">
      <c r="D101462"/>
    </row>
    <row r="101463" spans="4:4">
      <c r="D101463"/>
    </row>
    <row r="101464" spans="4:4">
      <c r="D101464"/>
    </row>
    <row r="101465" spans="4:4">
      <c r="D101465"/>
    </row>
    <row r="101466" spans="4:4">
      <c r="D101466"/>
    </row>
    <row r="101467" spans="4:4">
      <c r="D101467"/>
    </row>
    <row r="101468" spans="4:4">
      <c r="D101468"/>
    </row>
    <row r="101469" spans="4:4">
      <c r="D101469"/>
    </row>
    <row r="101470" spans="4:4">
      <c r="D101470"/>
    </row>
    <row r="101471" spans="4:4">
      <c r="D101471"/>
    </row>
    <row r="101472" spans="4:4">
      <c r="D101472"/>
    </row>
    <row r="101473" spans="4:4">
      <c r="D101473"/>
    </row>
    <row r="101474" spans="4:4">
      <c r="D101474"/>
    </row>
    <row r="101475" spans="4:4">
      <c r="D101475"/>
    </row>
    <row r="101476" spans="4:4">
      <c r="D101476"/>
    </row>
    <row r="101477" spans="4:4">
      <c r="D101477"/>
    </row>
    <row r="101478" spans="4:4">
      <c r="D101478"/>
    </row>
    <row r="101479" spans="4:4">
      <c r="D101479"/>
    </row>
    <row r="101480" spans="4:4">
      <c r="D101480"/>
    </row>
    <row r="101481" spans="4:4">
      <c r="D101481"/>
    </row>
    <row r="101482" spans="4:4">
      <c r="D101482"/>
    </row>
    <row r="101483" spans="4:4">
      <c r="D101483"/>
    </row>
    <row r="101484" spans="4:4">
      <c r="D101484"/>
    </row>
    <row r="101485" spans="4:4">
      <c r="D101485"/>
    </row>
    <row r="101486" spans="4:4">
      <c r="D101486"/>
    </row>
    <row r="101487" spans="4:4">
      <c r="D101487"/>
    </row>
    <row r="101488" spans="4:4">
      <c r="D101488"/>
    </row>
    <row r="101489" spans="4:4">
      <c r="D101489"/>
    </row>
    <row r="101490" spans="4:4">
      <c r="D101490"/>
    </row>
    <row r="101491" spans="4:4">
      <c r="D101491"/>
    </row>
    <row r="101492" spans="4:4">
      <c r="D101492"/>
    </row>
    <row r="101493" spans="4:4">
      <c r="D101493"/>
    </row>
    <row r="101494" spans="4:4">
      <c r="D101494"/>
    </row>
    <row r="101495" spans="4:4">
      <c r="D101495"/>
    </row>
    <row r="101496" spans="4:4">
      <c r="D101496"/>
    </row>
    <row r="101497" spans="4:4">
      <c r="D101497"/>
    </row>
    <row r="101498" spans="4:4">
      <c r="D101498"/>
    </row>
    <row r="101499" spans="4:4">
      <c r="D101499"/>
    </row>
    <row r="101500" spans="4:4">
      <c r="D101500"/>
    </row>
    <row r="101501" spans="4:4">
      <c r="D101501"/>
    </row>
    <row r="101502" spans="4:4">
      <c r="D101502"/>
    </row>
    <row r="101503" spans="4:4">
      <c r="D101503"/>
    </row>
    <row r="101504" spans="4:4">
      <c r="D101504"/>
    </row>
    <row r="101505" spans="4:4">
      <c r="D101505"/>
    </row>
    <row r="101506" spans="4:4">
      <c r="D101506"/>
    </row>
    <row r="101507" spans="4:4">
      <c r="D101507"/>
    </row>
    <row r="101508" spans="4:4">
      <c r="D101508"/>
    </row>
    <row r="101509" spans="4:4">
      <c r="D101509"/>
    </row>
    <row r="101510" spans="4:4">
      <c r="D101510"/>
    </row>
    <row r="101511" spans="4:4">
      <c r="D101511"/>
    </row>
    <row r="101512" spans="4:4">
      <c r="D101512"/>
    </row>
    <row r="101513" spans="4:4">
      <c r="D101513"/>
    </row>
    <row r="101514" spans="4:4">
      <c r="D101514"/>
    </row>
    <row r="101515" spans="4:4">
      <c r="D101515"/>
    </row>
    <row r="101516" spans="4:4">
      <c r="D101516"/>
    </row>
    <row r="101517" spans="4:4">
      <c r="D101517"/>
    </row>
    <row r="101518" spans="4:4">
      <c r="D101518"/>
    </row>
    <row r="101519" spans="4:4">
      <c r="D101519"/>
    </row>
    <row r="101520" spans="4:4">
      <c r="D101520"/>
    </row>
    <row r="101521" spans="4:4">
      <c r="D101521"/>
    </row>
    <row r="101522" spans="4:4">
      <c r="D101522"/>
    </row>
    <row r="101523" spans="4:4">
      <c r="D101523"/>
    </row>
    <row r="101524" spans="4:4">
      <c r="D101524"/>
    </row>
    <row r="101525" spans="4:4">
      <c r="D101525"/>
    </row>
    <row r="101526" spans="4:4">
      <c r="D101526"/>
    </row>
    <row r="101527" spans="4:4">
      <c r="D101527"/>
    </row>
    <row r="101528" spans="4:4">
      <c r="D101528"/>
    </row>
    <row r="101529" spans="4:4">
      <c r="D101529"/>
    </row>
    <row r="101530" spans="4:4">
      <c r="D101530"/>
    </row>
    <row r="101531" spans="4:4">
      <c r="D101531"/>
    </row>
    <row r="101532" spans="4:4">
      <c r="D101532"/>
    </row>
    <row r="101533" spans="4:4">
      <c r="D101533"/>
    </row>
    <row r="101534" spans="4:4">
      <c r="D101534"/>
    </row>
    <row r="101535" spans="4:4">
      <c r="D101535"/>
    </row>
    <row r="101536" spans="4:4">
      <c r="D101536"/>
    </row>
    <row r="101537" spans="4:4">
      <c r="D101537"/>
    </row>
    <row r="101538" spans="4:4">
      <c r="D101538"/>
    </row>
    <row r="101539" spans="4:4">
      <c r="D101539"/>
    </row>
    <row r="101540" spans="4:4">
      <c r="D101540"/>
    </row>
    <row r="101541" spans="4:4">
      <c r="D101541"/>
    </row>
    <row r="101542" spans="4:4">
      <c r="D101542"/>
    </row>
    <row r="101543" spans="4:4">
      <c r="D101543"/>
    </row>
    <row r="101544" spans="4:4">
      <c r="D101544"/>
    </row>
    <row r="101545" spans="4:4">
      <c r="D101545"/>
    </row>
    <row r="101546" spans="4:4">
      <c r="D101546"/>
    </row>
    <row r="101547" spans="4:4">
      <c r="D101547"/>
    </row>
    <row r="101548" spans="4:4">
      <c r="D101548"/>
    </row>
    <row r="101549" spans="4:4">
      <c r="D101549"/>
    </row>
    <row r="101550" spans="4:4">
      <c r="D101550"/>
    </row>
    <row r="101551" spans="4:4">
      <c r="D101551"/>
    </row>
    <row r="101552" spans="4:4">
      <c r="D101552"/>
    </row>
    <row r="101553" spans="4:4">
      <c r="D101553"/>
    </row>
    <row r="101554" spans="4:4">
      <c r="D101554"/>
    </row>
    <row r="101555" spans="4:4">
      <c r="D101555"/>
    </row>
    <row r="101556" spans="4:4">
      <c r="D101556"/>
    </row>
    <row r="101557" spans="4:4">
      <c r="D101557"/>
    </row>
    <row r="101558" spans="4:4">
      <c r="D101558"/>
    </row>
    <row r="101559" spans="4:4">
      <c r="D101559"/>
    </row>
    <row r="101560" spans="4:4">
      <c r="D101560"/>
    </row>
    <row r="101561" spans="4:4">
      <c r="D101561"/>
    </row>
    <row r="101562" spans="4:4">
      <c r="D101562"/>
    </row>
    <row r="101563" spans="4:4">
      <c r="D101563"/>
    </row>
    <row r="101564" spans="4:4">
      <c r="D101564"/>
    </row>
    <row r="101565" spans="4:4">
      <c r="D101565"/>
    </row>
    <row r="101566" spans="4:4">
      <c r="D101566"/>
    </row>
    <row r="101567" spans="4:4">
      <c r="D101567"/>
    </row>
    <row r="101568" spans="4:4">
      <c r="D101568"/>
    </row>
    <row r="101569" spans="4:4">
      <c r="D101569"/>
    </row>
    <row r="101570" spans="4:4">
      <c r="D101570"/>
    </row>
    <row r="101571" spans="4:4">
      <c r="D101571"/>
    </row>
    <row r="101572" spans="4:4">
      <c r="D101572"/>
    </row>
    <row r="101573" spans="4:4">
      <c r="D101573"/>
    </row>
    <row r="101574" spans="4:4">
      <c r="D101574"/>
    </row>
    <row r="101575" spans="4:4">
      <c r="D101575"/>
    </row>
    <row r="101576" spans="4:4">
      <c r="D101576"/>
    </row>
    <row r="101577" spans="4:4">
      <c r="D101577"/>
    </row>
    <row r="101578" spans="4:4">
      <c r="D101578"/>
    </row>
    <row r="101579" spans="4:4">
      <c r="D101579"/>
    </row>
    <row r="101580" spans="4:4">
      <c r="D101580"/>
    </row>
    <row r="101581" spans="4:4">
      <c r="D101581"/>
    </row>
    <row r="101582" spans="4:4">
      <c r="D101582"/>
    </row>
    <row r="101583" spans="4:4">
      <c r="D101583"/>
    </row>
    <row r="101584" spans="4:4">
      <c r="D101584"/>
    </row>
    <row r="101585" spans="4:4">
      <c r="D101585"/>
    </row>
    <row r="101586" spans="4:4">
      <c r="D101586"/>
    </row>
    <row r="101587" spans="4:4">
      <c r="D101587"/>
    </row>
    <row r="101588" spans="4:4">
      <c r="D101588"/>
    </row>
    <row r="101589" spans="4:4">
      <c r="D101589"/>
    </row>
    <row r="101590" spans="4:4">
      <c r="D101590"/>
    </row>
    <row r="101591" spans="4:4">
      <c r="D101591"/>
    </row>
    <row r="101592" spans="4:4">
      <c r="D101592"/>
    </row>
    <row r="101593" spans="4:4">
      <c r="D101593"/>
    </row>
    <row r="101594" spans="4:4">
      <c r="D101594"/>
    </row>
    <row r="101595" spans="4:4">
      <c r="D101595"/>
    </row>
    <row r="101596" spans="4:4">
      <c r="D101596"/>
    </row>
    <row r="101597" spans="4:4">
      <c r="D101597"/>
    </row>
    <row r="101598" spans="4:4">
      <c r="D101598"/>
    </row>
    <row r="101599" spans="4:4">
      <c r="D101599"/>
    </row>
    <row r="101600" spans="4:4">
      <c r="D101600"/>
    </row>
    <row r="101601" spans="4:4">
      <c r="D101601"/>
    </row>
    <row r="101602" spans="4:4">
      <c r="D101602"/>
    </row>
    <row r="101603" spans="4:4">
      <c r="D101603"/>
    </row>
    <row r="101604" spans="4:4">
      <c r="D101604"/>
    </row>
    <row r="101605" spans="4:4">
      <c r="D101605"/>
    </row>
    <row r="101606" spans="4:4">
      <c r="D101606"/>
    </row>
    <row r="101607" spans="4:4">
      <c r="D101607"/>
    </row>
    <row r="101608" spans="4:4">
      <c r="D101608"/>
    </row>
    <row r="101609" spans="4:4">
      <c r="D101609"/>
    </row>
    <row r="101610" spans="4:4">
      <c r="D101610"/>
    </row>
    <row r="101611" spans="4:4">
      <c r="D101611"/>
    </row>
    <row r="101612" spans="4:4">
      <c r="D101612"/>
    </row>
    <row r="101613" spans="4:4">
      <c r="D101613"/>
    </row>
    <row r="101614" spans="4:4">
      <c r="D101614"/>
    </row>
    <row r="101615" spans="4:4">
      <c r="D101615"/>
    </row>
    <row r="101616" spans="4:4">
      <c r="D101616"/>
    </row>
    <row r="101617" spans="4:4">
      <c r="D101617"/>
    </row>
    <row r="101618" spans="4:4">
      <c r="D101618"/>
    </row>
    <row r="101619" spans="4:4">
      <c r="D101619"/>
    </row>
    <row r="101620" spans="4:4">
      <c r="D101620"/>
    </row>
    <row r="101621" spans="4:4">
      <c r="D101621"/>
    </row>
    <row r="101622" spans="4:4">
      <c r="D101622"/>
    </row>
    <row r="101623" spans="4:4">
      <c r="D101623"/>
    </row>
    <row r="101624" spans="4:4">
      <c r="D101624"/>
    </row>
    <row r="101625" spans="4:4">
      <c r="D101625"/>
    </row>
    <row r="101626" spans="4:4">
      <c r="D101626"/>
    </row>
    <row r="101627" spans="4:4">
      <c r="D101627"/>
    </row>
    <row r="101628" spans="4:4">
      <c r="D101628"/>
    </row>
    <row r="101629" spans="4:4">
      <c r="D101629"/>
    </row>
    <row r="101630" spans="4:4">
      <c r="D101630"/>
    </row>
    <row r="101631" spans="4:4">
      <c r="D101631"/>
    </row>
    <row r="101632" spans="4:4">
      <c r="D101632"/>
    </row>
    <row r="101633" spans="4:4">
      <c r="D101633"/>
    </row>
    <row r="101634" spans="4:4">
      <c r="D101634"/>
    </row>
    <row r="101635" spans="4:4">
      <c r="D101635"/>
    </row>
    <row r="101636" spans="4:4">
      <c r="D101636"/>
    </row>
    <row r="101637" spans="4:4">
      <c r="D101637"/>
    </row>
    <row r="101638" spans="4:4">
      <c r="D101638"/>
    </row>
    <row r="101639" spans="4:4">
      <c r="D101639"/>
    </row>
    <row r="101640" spans="4:4">
      <c r="D101640"/>
    </row>
    <row r="101641" spans="4:4">
      <c r="D101641"/>
    </row>
    <row r="101642" spans="4:4">
      <c r="D101642"/>
    </row>
    <row r="101643" spans="4:4">
      <c r="D101643"/>
    </row>
    <row r="101644" spans="4:4">
      <c r="D101644"/>
    </row>
    <row r="101645" spans="4:4">
      <c r="D101645"/>
    </row>
    <row r="101646" spans="4:4">
      <c r="D101646"/>
    </row>
    <row r="101647" spans="4:4">
      <c r="D101647"/>
    </row>
    <row r="101648" spans="4:4">
      <c r="D101648"/>
    </row>
    <row r="101649" spans="4:4">
      <c r="D101649"/>
    </row>
    <row r="101650" spans="4:4">
      <c r="D101650"/>
    </row>
    <row r="101651" spans="4:4">
      <c r="D101651"/>
    </row>
    <row r="101652" spans="4:4">
      <c r="D101652"/>
    </row>
    <row r="101653" spans="4:4">
      <c r="D101653"/>
    </row>
    <row r="101654" spans="4:4">
      <c r="D101654"/>
    </row>
    <row r="101655" spans="4:4">
      <c r="D101655"/>
    </row>
    <row r="101656" spans="4:4">
      <c r="D101656"/>
    </row>
    <row r="101657" spans="4:4">
      <c r="D101657"/>
    </row>
    <row r="101658" spans="4:4">
      <c r="D101658"/>
    </row>
    <row r="101659" spans="4:4">
      <c r="D101659"/>
    </row>
    <row r="101660" spans="4:4">
      <c r="D101660"/>
    </row>
    <row r="101661" spans="4:4">
      <c r="D101661"/>
    </row>
    <row r="101662" spans="4:4">
      <c r="D101662"/>
    </row>
    <row r="101663" spans="4:4">
      <c r="D101663"/>
    </row>
    <row r="101664" spans="4:4">
      <c r="D101664"/>
    </row>
    <row r="101665" spans="4:4">
      <c r="D101665"/>
    </row>
    <row r="101666" spans="4:4">
      <c r="D101666"/>
    </row>
    <row r="101667" spans="4:4">
      <c r="D101667"/>
    </row>
    <row r="101668" spans="4:4">
      <c r="D101668"/>
    </row>
    <row r="101669" spans="4:4">
      <c r="D101669"/>
    </row>
    <row r="101670" spans="4:4">
      <c r="D101670"/>
    </row>
    <row r="101671" spans="4:4">
      <c r="D101671"/>
    </row>
    <row r="101672" spans="4:4">
      <c r="D101672"/>
    </row>
    <row r="101673" spans="4:4">
      <c r="D101673"/>
    </row>
    <row r="101674" spans="4:4">
      <c r="D101674"/>
    </row>
    <row r="101675" spans="4:4">
      <c r="D101675"/>
    </row>
    <row r="101676" spans="4:4">
      <c r="D101676"/>
    </row>
    <row r="101677" spans="4:4">
      <c r="D101677"/>
    </row>
    <row r="101678" spans="4:4">
      <c r="D101678"/>
    </row>
    <row r="101679" spans="4:4">
      <c r="D101679"/>
    </row>
    <row r="101680" spans="4:4">
      <c r="D101680"/>
    </row>
    <row r="101681" spans="4:4">
      <c r="D101681"/>
    </row>
    <row r="101682" spans="4:4">
      <c r="D101682"/>
    </row>
    <row r="101683" spans="4:4">
      <c r="D101683"/>
    </row>
    <row r="101684" spans="4:4">
      <c r="D101684"/>
    </row>
    <row r="101685" spans="4:4">
      <c r="D101685"/>
    </row>
    <row r="101686" spans="4:4">
      <c r="D101686"/>
    </row>
    <row r="101687" spans="4:4">
      <c r="D101687"/>
    </row>
    <row r="101688" spans="4:4">
      <c r="D101688"/>
    </row>
    <row r="101689" spans="4:4">
      <c r="D101689"/>
    </row>
    <row r="101690" spans="4:4">
      <c r="D101690"/>
    </row>
    <row r="101691" spans="4:4">
      <c r="D101691"/>
    </row>
    <row r="101692" spans="4:4">
      <c r="D101692"/>
    </row>
    <row r="101693" spans="4:4">
      <c r="D101693"/>
    </row>
    <row r="101694" spans="4:4">
      <c r="D101694"/>
    </row>
    <row r="101695" spans="4:4">
      <c r="D101695"/>
    </row>
    <row r="101696" spans="4:4">
      <c r="D101696"/>
    </row>
    <row r="101697" spans="4:4">
      <c r="D101697"/>
    </row>
    <row r="101698" spans="4:4">
      <c r="D101698"/>
    </row>
    <row r="101699" spans="4:4">
      <c r="D101699"/>
    </row>
    <row r="101700" spans="4:4">
      <c r="D101700"/>
    </row>
    <row r="101701" spans="4:4">
      <c r="D101701"/>
    </row>
    <row r="101702" spans="4:4">
      <c r="D101702"/>
    </row>
    <row r="101703" spans="4:4">
      <c r="D101703"/>
    </row>
    <row r="101704" spans="4:4">
      <c r="D101704"/>
    </row>
    <row r="101705" spans="4:4">
      <c r="D101705"/>
    </row>
    <row r="101706" spans="4:4">
      <c r="D101706"/>
    </row>
    <row r="101707" spans="4:4">
      <c r="D101707"/>
    </row>
    <row r="101708" spans="4:4">
      <c r="D101708"/>
    </row>
    <row r="101709" spans="4:4">
      <c r="D101709"/>
    </row>
    <row r="101710" spans="4:4">
      <c r="D101710"/>
    </row>
    <row r="101711" spans="4:4">
      <c r="D101711"/>
    </row>
    <row r="101712" spans="4:4">
      <c r="D101712"/>
    </row>
    <row r="101713" spans="4:4">
      <c r="D101713"/>
    </row>
    <row r="101714" spans="4:4">
      <c r="D101714"/>
    </row>
    <row r="101715" spans="4:4">
      <c r="D101715"/>
    </row>
    <row r="101716" spans="4:4">
      <c r="D101716"/>
    </row>
    <row r="101717" spans="4:4">
      <c r="D101717"/>
    </row>
    <row r="101718" spans="4:4">
      <c r="D101718"/>
    </row>
    <row r="101719" spans="4:4">
      <c r="D101719"/>
    </row>
    <row r="101720" spans="4:4">
      <c r="D101720"/>
    </row>
    <row r="101721" spans="4:4">
      <c r="D101721"/>
    </row>
    <row r="101722" spans="4:4">
      <c r="D101722"/>
    </row>
    <row r="101723" spans="4:4">
      <c r="D101723"/>
    </row>
    <row r="101724" spans="4:4">
      <c r="D101724"/>
    </row>
    <row r="101725" spans="4:4">
      <c r="D101725"/>
    </row>
    <row r="101726" spans="4:4">
      <c r="D101726"/>
    </row>
    <row r="101727" spans="4:4">
      <c r="D101727"/>
    </row>
    <row r="101728" spans="4:4">
      <c r="D101728"/>
    </row>
    <row r="101729" spans="4:4">
      <c r="D101729"/>
    </row>
    <row r="101730" spans="4:4">
      <c r="D101730"/>
    </row>
    <row r="101731" spans="4:4">
      <c r="D101731"/>
    </row>
    <row r="101732" spans="4:4">
      <c r="D101732"/>
    </row>
    <row r="101733" spans="4:4">
      <c r="D101733"/>
    </row>
    <row r="101734" spans="4:4">
      <c r="D101734"/>
    </row>
    <row r="101735" spans="4:4">
      <c r="D101735"/>
    </row>
    <row r="101736" spans="4:4">
      <c r="D101736"/>
    </row>
    <row r="101737" spans="4:4">
      <c r="D101737"/>
    </row>
    <row r="101738" spans="4:4">
      <c r="D101738"/>
    </row>
    <row r="101739" spans="4:4">
      <c r="D101739"/>
    </row>
    <row r="101740" spans="4:4">
      <c r="D101740"/>
    </row>
    <row r="101741" spans="4:4">
      <c r="D101741"/>
    </row>
    <row r="101742" spans="4:4">
      <c r="D101742"/>
    </row>
    <row r="101743" spans="4:4">
      <c r="D101743"/>
    </row>
    <row r="101744" spans="4:4">
      <c r="D101744"/>
    </row>
    <row r="101745" spans="4:4">
      <c r="D101745"/>
    </row>
    <row r="101746" spans="4:4">
      <c r="D101746"/>
    </row>
    <row r="101747" spans="4:4">
      <c r="D101747"/>
    </row>
    <row r="101748" spans="4:4">
      <c r="D101748"/>
    </row>
    <row r="101749" spans="4:4">
      <c r="D101749"/>
    </row>
    <row r="101750" spans="4:4">
      <c r="D101750"/>
    </row>
    <row r="101751" spans="4:4">
      <c r="D101751"/>
    </row>
    <row r="101752" spans="4:4">
      <c r="D101752"/>
    </row>
    <row r="101753" spans="4:4">
      <c r="D101753"/>
    </row>
    <row r="101754" spans="4:4">
      <c r="D101754"/>
    </row>
    <row r="101755" spans="4:4">
      <c r="D101755"/>
    </row>
    <row r="101756" spans="4:4">
      <c r="D101756"/>
    </row>
    <row r="101757" spans="4:4">
      <c r="D101757"/>
    </row>
    <row r="101758" spans="4:4">
      <c r="D101758"/>
    </row>
    <row r="101759" spans="4:4">
      <c r="D101759"/>
    </row>
    <row r="101760" spans="4:4">
      <c r="D101760"/>
    </row>
    <row r="101761" spans="4:4">
      <c r="D101761"/>
    </row>
    <row r="101762" spans="4:4">
      <c r="D101762"/>
    </row>
    <row r="101763" spans="4:4">
      <c r="D101763"/>
    </row>
    <row r="101764" spans="4:4">
      <c r="D101764"/>
    </row>
    <row r="101765" spans="4:4">
      <c r="D101765"/>
    </row>
    <row r="101766" spans="4:4">
      <c r="D101766"/>
    </row>
    <row r="101767" spans="4:4">
      <c r="D101767"/>
    </row>
    <row r="101768" spans="4:4">
      <c r="D101768"/>
    </row>
    <row r="101769" spans="4:4">
      <c r="D101769"/>
    </row>
    <row r="101770" spans="4:4">
      <c r="D101770"/>
    </row>
    <row r="101771" spans="4:4">
      <c r="D101771"/>
    </row>
    <row r="101772" spans="4:4">
      <c r="D101772"/>
    </row>
    <row r="101773" spans="4:4">
      <c r="D101773"/>
    </row>
    <row r="101774" spans="4:4">
      <c r="D101774"/>
    </row>
    <row r="101775" spans="4:4">
      <c r="D101775"/>
    </row>
    <row r="101776" spans="4:4">
      <c r="D101776"/>
    </row>
    <row r="101777" spans="4:4">
      <c r="D101777"/>
    </row>
    <row r="101778" spans="4:4">
      <c r="D101778"/>
    </row>
    <row r="101779" spans="4:4">
      <c r="D101779"/>
    </row>
    <row r="101780" spans="4:4">
      <c r="D101780"/>
    </row>
    <row r="101781" spans="4:4">
      <c r="D101781"/>
    </row>
    <row r="101782" spans="4:4">
      <c r="D101782"/>
    </row>
    <row r="101783" spans="4:4">
      <c r="D101783"/>
    </row>
    <row r="101784" spans="4:4">
      <c r="D101784"/>
    </row>
    <row r="101785" spans="4:4">
      <c r="D101785"/>
    </row>
    <row r="101786" spans="4:4">
      <c r="D101786"/>
    </row>
    <row r="101787" spans="4:4">
      <c r="D101787"/>
    </row>
    <row r="101788" spans="4:4">
      <c r="D101788"/>
    </row>
    <row r="101789" spans="4:4">
      <c r="D101789"/>
    </row>
    <row r="101790" spans="4:4">
      <c r="D101790"/>
    </row>
    <row r="101791" spans="4:4">
      <c r="D101791"/>
    </row>
    <row r="101792" spans="4:4">
      <c r="D101792"/>
    </row>
    <row r="101793" spans="4:4">
      <c r="D101793"/>
    </row>
    <row r="101794" spans="4:4">
      <c r="D101794"/>
    </row>
    <row r="101795" spans="4:4">
      <c r="D101795"/>
    </row>
    <row r="101796" spans="4:4">
      <c r="D101796"/>
    </row>
    <row r="101797" spans="4:4">
      <c r="D101797"/>
    </row>
    <row r="101798" spans="4:4">
      <c r="D101798"/>
    </row>
    <row r="101799" spans="4:4">
      <c r="D101799"/>
    </row>
    <row r="101800" spans="4:4">
      <c r="D101800"/>
    </row>
    <row r="101801" spans="4:4">
      <c r="D101801"/>
    </row>
    <row r="101802" spans="4:4">
      <c r="D101802"/>
    </row>
    <row r="101803" spans="4:4">
      <c r="D101803"/>
    </row>
    <row r="101804" spans="4:4">
      <c r="D101804"/>
    </row>
    <row r="101805" spans="4:4">
      <c r="D101805"/>
    </row>
    <row r="101806" spans="4:4">
      <c r="D101806"/>
    </row>
    <row r="101807" spans="4:4">
      <c r="D101807"/>
    </row>
    <row r="101808" spans="4:4">
      <c r="D101808"/>
    </row>
    <row r="101809" spans="4:4">
      <c r="D101809"/>
    </row>
    <row r="101810" spans="4:4">
      <c r="D101810"/>
    </row>
    <row r="101811" spans="4:4">
      <c r="D101811"/>
    </row>
    <row r="101812" spans="4:4">
      <c r="D101812"/>
    </row>
    <row r="101813" spans="4:4">
      <c r="D101813"/>
    </row>
    <row r="101814" spans="4:4">
      <c r="D101814"/>
    </row>
    <row r="101815" spans="4:4">
      <c r="D101815"/>
    </row>
    <row r="101816" spans="4:4">
      <c r="D101816"/>
    </row>
    <row r="101817" spans="4:4">
      <c r="D101817"/>
    </row>
    <row r="101818" spans="4:4">
      <c r="D101818"/>
    </row>
    <row r="101819" spans="4:4">
      <c r="D101819"/>
    </row>
    <row r="101820" spans="4:4">
      <c r="D101820"/>
    </row>
    <row r="101821" spans="4:4">
      <c r="D101821"/>
    </row>
    <row r="101822" spans="4:4">
      <c r="D101822"/>
    </row>
    <row r="101823" spans="4:4">
      <c r="D101823"/>
    </row>
    <row r="101824" spans="4:4">
      <c r="D101824"/>
    </row>
    <row r="101825" spans="4:4">
      <c r="D101825"/>
    </row>
    <row r="101826" spans="4:4">
      <c r="D101826"/>
    </row>
    <row r="101827" spans="4:4">
      <c r="D101827"/>
    </row>
    <row r="101828" spans="4:4">
      <c r="D101828"/>
    </row>
    <row r="101829" spans="4:4">
      <c r="D101829"/>
    </row>
    <row r="101830" spans="4:4">
      <c r="D101830"/>
    </row>
    <row r="101831" spans="4:4">
      <c r="D101831"/>
    </row>
    <row r="101832" spans="4:4">
      <c r="D101832"/>
    </row>
    <row r="101833" spans="4:4">
      <c r="D101833"/>
    </row>
    <row r="101834" spans="4:4">
      <c r="D101834"/>
    </row>
    <row r="101835" spans="4:4">
      <c r="D101835"/>
    </row>
    <row r="101836" spans="4:4">
      <c r="D101836"/>
    </row>
    <row r="101837" spans="4:4">
      <c r="D101837"/>
    </row>
    <row r="101838" spans="4:4">
      <c r="D101838"/>
    </row>
    <row r="101839" spans="4:4">
      <c r="D101839"/>
    </row>
    <row r="101840" spans="4:4">
      <c r="D101840"/>
    </row>
    <row r="101841" spans="4:4">
      <c r="D101841"/>
    </row>
    <row r="101842" spans="4:4">
      <c r="D101842"/>
    </row>
    <row r="101843" spans="4:4">
      <c r="D101843"/>
    </row>
    <row r="101844" spans="4:4">
      <c r="D101844"/>
    </row>
    <row r="101845" spans="4:4">
      <c r="D101845"/>
    </row>
    <row r="101846" spans="4:4">
      <c r="D101846"/>
    </row>
    <row r="101847" spans="4:4">
      <c r="D101847"/>
    </row>
    <row r="101848" spans="4:4">
      <c r="D101848"/>
    </row>
    <row r="101849" spans="4:4">
      <c r="D101849"/>
    </row>
    <row r="101850" spans="4:4">
      <c r="D101850"/>
    </row>
    <row r="101851" spans="4:4">
      <c r="D101851"/>
    </row>
    <row r="101852" spans="4:4">
      <c r="D101852"/>
    </row>
    <row r="101853" spans="4:4">
      <c r="D101853"/>
    </row>
    <row r="101854" spans="4:4">
      <c r="D101854"/>
    </row>
    <row r="101855" spans="4:4">
      <c r="D101855"/>
    </row>
    <row r="101856" spans="4:4">
      <c r="D101856"/>
    </row>
    <row r="101857" spans="4:4">
      <c r="D101857"/>
    </row>
    <row r="101858" spans="4:4">
      <c r="D101858"/>
    </row>
    <row r="101859" spans="4:4">
      <c r="D101859"/>
    </row>
    <row r="101860" spans="4:4">
      <c r="D101860"/>
    </row>
    <row r="101861" spans="4:4">
      <c r="D101861"/>
    </row>
    <row r="101862" spans="4:4">
      <c r="D101862"/>
    </row>
    <row r="101863" spans="4:4">
      <c r="D101863"/>
    </row>
    <row r="101864" spans="4:4">
      <c r="D101864"/>
    </row>
    <row r="101865" spans="4:4">
      <c r="D101865"/>
    </row>
    <row r="101866" spans="4:4">
      <c r="D101866"/>
    </row>
    <row r="101867" spans="4:4">
      <c r="D101867"/>
    </row>
    <row r="101868" spans="4:4">
      <c r="D101868"/>
    </row>
    <row r="101869" spans="4:4">
      <c r="D101869"/>
    </row>
    <row r="101870" spans="4:4">
      <c r="D101870"/>
    </row>
    <row r="101871" spans="4:4">
      <c r="D101871"/>
    </row>
    <row r="101872" spans="4:4">
      <c r="D101872"/>
    </row>
    <row r="101873" spans="4:4">
      <c r="D101873"/>
    </row>
    <row r="101874" spans="4:4">
      <c r="D101874"/>
    </row>
    <row r="101875" spans="4:4">
      <c r="D101875"/>
    </row>
    <row r="101876" spans="4:4">
      <c r="D101876"/>
    </row>
    <row r="101877" spans="4:4">
      <c r="D101877"/>
    </row>
    <row r="101878" spans="4:4">
      <c r="D101878"/>
    </row>
    <row r="101879" spans="4:4">
      <c r="D101879"/>
    </row>
    <row r="101880" spans="4:4">
      <c r="D101880"/>
    </row>
    <row r="101881" spans="4:4">
      <c r="D101881"/>
    </row>
    <row r="101882" spans="4:4">
      <c r="D101882"/>
    </row>
    <row r="101883" spans="4:4">
      <c r="D101883"/>
    </row>
    <row r="101884" spans="4:4">
      <c r="D101884"/>
    </row>
    <row r="101885" spans="4:4">
      <c r="D101885"/>
    </row>
    <row r="101886" spans="4:4">
      <c r="D101886"/>
    </row>
    <row r="101887" spans="4:4">
      <c r="D101887"/>
    </row>
    <row r="101888" spans="4:4">
      <c r="D101888"/>
    </row>
    <row r="101889" spans="4:4">
      <c r="D101889"/>
    </row>
    <row r="101890" spans="4:4">
      <c r="D101890"/>
    </row>
    <row r="101891" spans="4:4">
      <c r="D101891"/>
    </row>
    <row r="101892" spans="4:4">
      <c r="D101892"/>
    </row>
    <row r="101893" spans="4:4">
      <c r="D101893"/>
    </row>
    <row r="101894" spans="4:4">
      <c r="D101894"/>
    </row>
    <row r="101895" spans="4:4">
      <c r="D101895"/>
    </row>
    <row r="101896" spans="4:4">
      <c r="D101896"/>
    </row>
    <row r="101897" spans="4:4">
      <c r="D101897"/>
    </row>
    <row r="101898" spans="4:4">
      <c r="D101898"/>
    </row>
    <row r="101899" spans="4:4">
      <c r="D101899"/>
    </row>
    <row r="101900" spans="4:4">
      <c r="D101900"/>
    </row>
    <row r="101901" spans="4:4">
      <c r="D101901"/>
    </row>
    <row r="101902" spans="4:4">
      <c r="D101902"/>
    </row>
    <row r="101903" spans="4:4">
      <c r="D101903"/>
    </row>
    <row r="101904" spans="4:4">
      <c r="D101904"/>
    </row>
    <row r="101905" spans="4:4">
      <c r="D101905"/>
    </row>
    <row r="101906" spans="4:4">
      <c r="D101906"/>
    </row>
    <row r="101907" spans="4:4">
      <c r="D101907"/>
    </row>
    <row r="101908" spans="4:4">
      <c r="D101908"/>
    </row>
    <row r="101909" spans="4:4">
      <c r="D101909"/>
    </row>
    <row r="101910" spans="4:4">
      <c r="D101910"/>
    </row>
    <row r="101911" spans="4:4">
      <c r="D101911"/>
    </row>
    <row r="101912" spans="4:4">
      <c r="D101912"/>
    </row>
    <row r="101913" spans="4:4">
      <c r="D101913"/>
    </row>
    <row r="101914" spans="4:4">
      <c r="D101914"/>
    </row>
    <row r="101915" spans="4:4">
      <c r="D101915"/>
    </row>
    <row r="101916" spans="4:4">
      <c r="D101916"/>
    </row>
    <row r="101917" spans="4:4">
      <c r="D101917"/>
    </row>
    <row r="101918" spans="4:4">
      <c r="D101918"/>
    </row>
    <row r="101919" spans="4:4">
      <c r="D101919"/>
    </row>
    <row r="101920" spans="4:4">
      <c r="D101920"/>
    </row>
    <row r="101921" spans="4:4">
      <c r="D101921"/>
    </row>
    <row r="101922" spans="4:4">
      <c r="D101922"/>
    </row>
    <row r="101923" spans="4:4">
      <c r="D101923"/>
    </row>
    <row r="101924" spans="4:4">
      <c r="D101924"/>
    </row>
    <row r="101925" spans="4:4">
      <c r="D101925"/>
    </row>
    <row r="101926" spans="4:4">
      <c r="D101926"/>
    </row>
    <row r="101927" spans="4:4">
      <c r="D101927"/>
    </row>
    <row r="101928" spans="4:4">
      <c r="D101928"/>
    </row>
    <row r="101929" spans="4:4">
      <c r="D101929"/>
    </row>
    <row r="101930" spans="4:4">
      <c r="D101930"/>
    </row>
    <row r="101931" spans="4:4">
      <c r="D101931"/>
    </row>
    <row r="101932" spans="4:4">
      <c r="D101932"/>
    </row>
    <row r="101933" spans="4:4">
      <c r="D101933"/>
    </row>
    <row r="101934" spans="4:4">
      <c r="D101934"/>
    </row>
    <row r="101935" spans="4:4">
      <c r="D101935"/>
    </row>
    <row r="101936" spans="4:4">
      <c r="D101936"/>
    </row>
    <row r="101937" spans="4:4">
      <c r="D101937"/>
    </row>
    <row r="101938" spans="4:4">
      <c r="D101938"/>
    </row>
    <row r="101939" spans="4:4">
      <c r="D101939"/>
    </row>
    <row r="101940" spans="4:4">
      <c r="D101940"/>
    </row>
    <row r="101941" spans="4:4">
      <c r="D101941"/>
    </row>
    <row r="101942" spans="4:4">
      <c r="D101942"/>
    </row>
    <row r="101943" spans="4:4">
      <c r="D101943"/>
    </row>
    <row r="101944" spans="4:4">
      <c r="D101944"/>
    </row>
    <row r="101945" spans="4:4">
      <c r="D101945"/>
    </row>
    <row r="101946" spans="4:4">
      <c r="D101946"/>
    </row>
    <row r="101947" spans="4:4">
      <c r="D101947"/>
    </row>
    <row r="101948" spans="4:4">
      <c r="D101948"/>
    </row>
    <row r="101949" spans="4:4">
      <c r="D101949"/>
    </row>
    <row r="101950" spans="4:4">
      <c r="D101950"/>
    </row>
    <row r="101951" spans="4:4">
      <c r="D101951"/>
    </row>
    <row r="101952" spans="4:4">
      <c r="D101952"/>
    </row>
    <row r="101953" spans="4:4">
      <c r="D101953"/>
    </row>
    <row r="101954" spans="4:4">
      <c r="D101954"/>
    </row>
    <row r="101955" spans="4:4">
      <c r="D101955"/>
    </row>
    <row r="101956" spans="4:4">
      <c r="D101956"/>
    </row>
    <row r="101957" spans="4:4">
      <c r="D101957"/>
    </row>
    <row r="101958" spans="4:4">
      <c r="D101958"/>
    </row>
    <row r="101959" spans="4:4">
      <c r="D101959"/>
    </row>
    <row r="101960" spans="4:4">
      <c r="D101960"/>
    </row>
    <row r="101961" spans="4:4">
      <c r="D101961"/>
    </row>
    <row r="101962" spans="4:4">
      <c r="D101962"/>
    </row>
    <row r="101963" spans="4:4">
      <c r="D101963"/>
    </row>
    <row r="101964" spans="4:4">
      <c r="D101964"/>
    </row>
    <row r="101965" spans="4:4">
      <c r="D101965"/>
    </row>
    <row r="101966" spans="4:4">
      <c r="D101966"/>
    </row>
    <row r="101967" spans="4:4">
      <c r="D101967"/>
    </row>
    <row r="101968" spans="4:4">
      <c r="D101968"/>
    </row>
    <row r="101969" spans="4:4">
      <c r="D101969"/>
    </row>
    <row r="101970" spans="4:4">
      <c r="D101970"/>
    </row>
    <row r="101971" spans="4:4">
      <c r="D101971"/>
    </row>
    <row r="101972" spans="4:4">
      <c r="D101972"/>
    </row>
    <row r="101973" spans="4:4">
      <c r="D101973"/>
    </row>
    <row r="101974" spans="4:4">
      <c r="D101974"/>
    </row>
    <row r="101975" spans="4:4">
      <c r="D101975"/>
    </row>
    <row r="101976" spans="4:4">
      <c r="D101976"/>
    </row>
    <row r="101977" spans="4:4">
      <c r="D101977"/>
    </row>
    <row r="101978" spans="4:4">
      <c r="D101978"/>
    </row>
    <row r="101979" spans="4:4">
      <c r="D101979"/>
    </row>
    <row r="101980" spans="4:4">
      <c r="D101980"/>
    </row>
    <row r="101981" spans="4:4">
      <c r="D101981"/>
    </row>
    <row r="101982" spans="4:4">
      <c r="D101982"/>
    </row>
    <row r="101983" spans="4:4">
      <c r="D101983"/>
    </row>
    <row r="101984" spans="4:4">
      <c r="D101984"/>
    </row>
    <row r="101985" spans="4:4">
      <c r="D101985"/>
    </row>
    <row r="101986" spans="4:4">
      <c r="D101986"/>
    </row>
    <row r="101987" spans="4:4">
      <c r="D101987"/>
    </row>
    <row r="101988" spans="4:4">
      <c r="D101988"/>
    </row>
    <row r="101989" spans="4:4">
      <c r="D101989"/>
    </row>
    <row r="101990" spans="4:4">
      <c r="D101990"/>
    </row>
    <row r="101991" spans="4:4">
      <c r="D101991"/>
    </row>
    <row r="101992" spans="4:4">
      <c r="D101992"/>
    </row>
    <row r="101993" spans="4:4">
      <c r="D101993"/>
    </row>
    <row r="101994" spans="4:4">
      <c r="D101994"/>
    </row>
    <row r="101995" spans="4:4">
      <c r="D101995"/>
    </row>
    <row r="101996" spans="4:4">
      <c r="D101996"/>
    </row>
    <row r="101997" spans="4:4">
      <c r="D101997"/>
    </row>
    <row r="101998" spans="4:4">
      <c r="D101998"/>
    </row>
    <row r="101999" spans="4:4">
      <c r="D101999"/>
    </row>
    <row r="102000" spans="4:4">
      <c r="D102000"/>
    </row>
    <row r="102001" spans="4:4">
      <c r="D102001"/>
    </row>
    <row r="102002" spans="4:4">
      <c r="D102002"/>
    </row>
    <row r="102003" spans="4:4">
      <c r="D102003"/>
    </row>
    <row r="102004" spans="4:4">
      <c r="D102004"/>
    </row>
    <row r="102005" spans="4:4">
      <c r="D102005"/>
    </row>
    <row r="102006" spans="4:4">
      <c r="D102006"/>
    </row>
    <row r="102007" spans="4:4">
      <c r="D102007"/>
    </row>
    <row r="102008" spans="4:4">
      <c r="D102008"/>
    </row>
    <row r="102009" spans="4:4">
      <c r="D102009"/>
    </row>
    <row r="102010" spans="4:4">
      <c r="D102010"/>
    </row>
    <row r="102011" spans="4:4">
      <c r="D102011"/>
    </row>
    <row r="102012" spans="4:4">
      <c r="D102012"/>
    </row>
    <row r="102013" spans="4:4">
      <c r="D102013"/>
    </row>
    <row r="102014" spans="4:4">
      <c r="D102014"/>
    </row>
    <row r="102015" spans="4:4">
      <c r="D102015"/>
    </row>
    <row r="102016" spans="4:4">
      <c r="D102016"/>
    </row>
    <row r="102017" spans="4:4">
      <c r="D102017"/>
    </row>
    <row r="102018" spans="4:4">
      <c r="D102018"/>
    </row>
    <row r="102019" spans="4:4">
      <c r="D102019"/>
    </row>
    <row r="102020" spans="4:4">
      <c r="D102020"/>
    </row>
    <row r="102021" spans="4:4">
      <c r="D102021"/>
    </row>
    <row r="102022" spans="4:4">
      <c r="D102022"/>
    </row>
    <row r="102023" spans="4:4">
      <c r="D102023"/>
    </row>
    <row r="102024" spans="4:4">
      <c r="D102024"/>
    </row>
    <row r="102025" spans="4:4">
      <c r="D102025"/>
    </row>
    <row r="102026" spans="4:4">
      <c r="D102026"/>
    </row>
    <row r="102027" spans="4:4">
      <c r="D102027"/>
    </row>
    <row r="102028" spans="4:4">
      <c r="D102028"/>
    </row>
    <row r="102029" spans="4:4">
      <c r="D102029"/>
    </row>
    <row r="102030" spans="4:4">
      <c r="D102030"/>
    </row>
    <row r="102031" spans="4:4">
      <c r="D102031"/>
    </row>
    <row r="102032" spans="4:4">
      <c r="D102032"/>
    </row>
    <row r="102033" spans="4:4">
      <c r="D102033"/>
    </row>
    <row r="102034" spans="4:4">
      <c r="D102034"/>
    </row>
    <row r="102035" spans="4:4">
      <c r="D102035"/>
    </row>
    <row r="102036" spans="4:4">
      <c r="D102036"/>
    </row>
    <row r="102037" spans="4:4">
      <c r="D102037"/>
    </row>
    <row r="102038" spans="4:4">
      <c r="D102038"/>
    </row>
    <row r="102039" spans="4:4">
      <c r="D102039"/>
    </row>
    <row r="102040" spans="4:4">
      <c r="D102040"/>
    </row>
    <row r="102041" spans="4:4">
      <c r="D102041"/>
    </row>
    <row r="102042" spans="4:4">
      <c r="D102042"/>
    </row>
    <row r="102043" spans="4:4">
      <c r="D102043"/>
    </row>
    <row r="102044" spans="4:4">
      <c r="D102044"/>
    </row>
    <row r="102045" spans="4:4">
      <c r="D102045"/>
    </row>
    <row r="102046" spans="4:4">
      <c r="D102046"/>
    </row>
    <row r="102047" spans="4:4">
      <c r="D102047"/>
    </row>
    <row r="102048" spans="4:4">
      <c r="D102048"/>
    </row>
    <row r="102049" spans="4:4">
      <c r="D102049"/>
    </row>
    <row r="102050" spans="4:4">
      <c r="D102050"/>
    </row>
    <row r="102051" spans="4:4">
      <c r="D102051"/>
    </row>
    <row r="102052" spans="4:4">
      <c r="D102052"/>
    </row>
    <row r="102053" spans="4:4">
      <c r="D102053"/>
    </row>
    <row r="102054" spans="4:4">
      <c r="D102054"/>
    </row>
    <row r="102055" spans="4:4">
      <c r="D102055"/>
    </row>
    <row r="102056" spans="4:4">
      <c r="D102056"/>
    </row>
    <row r="102057" spans="4:4">
      <c r="D102057"/>
    </row>
    <row r="102058" spans="4:4">
      <c r="D102058"/>
    </row>
    <row r="102059" spans="4:4">
      <c r="D102059"/>
    </row>
    <row r="102060" spans="4:4">
      <c r="D102060"/>
    </row>
    <row r="102061" spans="4:4">
      <c r="D102061"/>
    </row>
    <row r="102062" spans="4:4">
      <c r="D102062"/>
    </row>
    <row r="102063" spans="4:4">
      <c r="D102063"/>
    </row>
    <row r="102064" spans="4:4">
      <c r="D102064"/>
    </row>
    <row r="102065" spans="4:4">
      <c r="D102065"/>
    </row>
    <row r="102066" spans="4:4">
      <c r="D102066"/>
    </row>
    <row r="102067" spans="4:4">
      <c r="D102067"/>
    </row>
    <row r="102068" spans="4:4">
      <c r="D102068"/>
    </row>
    <row r="102069" spans="4:4">
      <c r="D102069"/>
    </row>
    <row r="102070" spans="4:4">
      <c r="D102070"/>
    </row>
    <row r="102071" spans="4:4">
      <c r="D102071"/>
    </row>
    <row r="102072" spans="4:4">
      <c r="D102072"/>
    </row>
    <row r="102073" spans="4:4">
      <c r="D102073"/>
    </row>
    <row r="102074" spans="4:4">
      <c r="D102074"/>
    </row>
    <row r="102075" spans="4:4">
      <c r="D102075"/>
    </row>
    <row r="102076" spans="4:4">
      <c r="D102076"/>
    </row>
    <row r="102077" spans="4:4">
      <c r="D102077"/>
    </row>
    <row r="102078" spans="4:4">
      <c r="D102078"/>
    </row>
    <row r="102079" spans="4:4">
      <c r="D102079"/>
    </row>
    <row r="102080" spans="4:4">
      <c r="D102080"/>
    </row>
    <row r="102081" spans="4:4">
      <c r="D102081"/>
    </row>
    <row r="102082" spans="4:4">
      <c r="D102082"/>
    </row>
    <row r="102083" spans="4:4">
      <c r="D102083"/>
    </row>
    <row r="102084" spans="4:4">
      <c r="D102084"/>
    </row>
    <row r="102085" spans="4:4">
      <c r="D102085"/>
    </row>
    <row r="102086" spans="4:4">
      <c r="D102086"/>
    </row>
    <row r="102087" spans="4:4">
      <c r="D102087"/>
    </row>
    <row r="102088" spans="4:4">
      <c r="D102088"/>
    </row>
    <row r="102089" spans="4:4">
      <c r="D102089"/>
    </row>
    <row r="102090" spans="4:4">
      <c r="D102090"/>
    </row>
    <row r="102091" spans="4:4">
      <c r="D102091"/>
    </row>
    <row r="102092" spans="4:4">
      <c r="D102092"/>
    </row>
    <row r="102093" spans="4:4">
      <c r="D102093"/>
    </row>
    <row r="102094" spans="4:4">
      <c r="D102094"/>
    </row>
    <row r="102095" spans="4:4">
      <c r="D102095"/>
    </row>
    <row r="102096" spans="4:4">
      <c r="D102096"/>
    </row>
    <row r="102097" spans="4:4">
      <c r="D102097"/>
    </row>
    <row r="102098" spans="4:4">
      <c r="D102098"/>
    </row>
    <row r="102099" spans="4:4">
      <c r="D102099"/>
    </row>
    <row r="102100" spans="4:4">
      <c r="D102100"/>
    </row>
    <row r="102101" spans="4:4">
      <c r="D102101"/>
    </row>
    <row r="102102" spans="4:4">
      <c r="D102102"/>
    </row>
    <row r="102103" spans="4:4">
      <c r="D102103"/>
    </row>
    <row r="102104" spans="4:4">
      <c r="D102104"/>
    </row>
    <row r="102105" spans="4:4">
      <c r="D102105"/>
    </row>
    <row r="102106" spans="4:4">
      <c r="D102106"/>
    </row>
    <row r="102107" spans="4:4">
      <c r="D102107"/>
    </row>
    <row r="102108" spans="4:4">
      <c r="D102108"/>
    </row>
    <row r="102109" spans="4:4">
      <c r="D102109"/>
    </row>
    <row r="102110" spans="4:4">
      <c r="D102110"/>
    </row>
    <row r="102111" spans="4:4">
      <c r="D102111"/>
    </row>
    <row r="102112" spans="4:4">
      <c r="D102112"/>
    </row>
    <row r="102113" spans="4:4">
      <c r="D102113"/>
    </row>
    <row r="102114" spans="4:4">
      <c r="D102114"/>
    </row>
    <row r="102115" spans="4:4">
      <c r="D102115"/>
    </row>
    <row r="102116" spans="4:4">
      <c r="D102116"/>
    </row>
    <row r="102117" spans="4:4">
      <c r="D102117"/>
    </row>
    <row r="102118" spans="4:4">
      <c r="D102118"/>
    </row>
    <row r="102119" spans="4:4">
      <c r="D102119"/>
    </row>
    <row r="102120" spans="4:4">
      <c r="D102120"/>
    </row>
    <row r="102121" spans="4:4">
      <c r="D102121"/>
    </row>
    <row r="102122" spans="4:4">
      <c r="D102122"/>
    </row>
    <row r="102123" spans="4:4">
      <c r="D102123"/>
    </row>
    <row r="102124" spans="4:4">
      <c r="D102124"/>
    </row>
    <row r="102125" spans="4:4">
      <c r="D102125"/>
    </row>
    <row r="102126" spans="4:4">
      <c r="D102126"/>
    </row>
    <row r="102127" spans="4:4">
      <c r="D102127"/>
    </row>
    <row r="102128" spans="4:4">
      <c r="D102128"/>
    </row>
    <row r="102129" spans="4:4">
      <c r="D102129"/>
    </row>
    <row r="102130" spans="4:4">
      <c r="D102130"/>
    </row>
    <row r="102131" spans="4:4">
      <c r="D102131"/>
    </row>
    <row r="102132" spans="4:4">
      <c r="D102132"/>
    </row>
    <row r="102133" spans="4:4">
      <c r="D102133"/>
    </row>
    <row r="102134" spans="4:4">
      <c r="D102134"/>
    </row>
    <row r="102135" spans="4:4">
      <c r="D102135"/>
    </row>
    <row r="102136" spans="4:4">
      <c r="D102136"/>
    </row>
    <row r="102137" spans="4:4">
      <c r="D102137"/>
    </row>
    <row r="102138" spans="4:4">
      <c r="D102138"/>
    </row>
    <row r="102139" spans="4:4">
      <c r="D102139"/>
    </row>
    <row r="102140" spans="4:4">
      <c r="D102140"/>
    </row>
    <row r="102141" spans="4:4">
      <c r="D102141"/>
    </row>
    <row r="102142" spans="4:4">
      <c r="D102142"/>
    </row>
    <row r="102143" spans="4:4">
      <c r="D102143"/>
    </row>
    <row r="102144" spans="4:4">
      <c r="D102144"/>
    </row>
    <row r="102145" spans="4:4">
      <c r="D102145"/>
    </row>
    <row r="102146" spans="4:4">
      <c r="D102146"/>
    </row>
    <row r="102147" spans="4:4">
      <c r="D102147"/>
    </row>
    <row r="102148" spans="4:4">
      <c r="D102148"/>
    </row>
    <row r="102149" spans="4:4">
      <c r="D102149"/>
    </row>
    <row r="102150" spans="4:4">
      <c r="D102150"/>
    </row>
    <row r="102151" spans="4:4">
      <c r="D102151"/>
    </row>
    <row r="102152" spans="4:4">
      <c r="D102152"/>
    </row>
    <row r="102153" spans="4:4">
      <c r="D102153"/>
    </row>
    <row r="102154" spans="4:4">
      <c r="D102154"/>
    </row>
    <row r="102155" spans="4:4">
      <c r="D102155"/>
    </row>
    <row r="102156" spans="4:4">
      <c r="D102156"/>
    </row>
    <row r="102157" spans="4:4">
      <c r="D102157"/>
    </row>
    <row r="102158" spans="4:4">
      <c r="D102158"/>
    </row>
    <row r="102159" spans="4:4">
      <c r="D102159"/>
    </row>
    <row r="102160" spans="4:4">
      <c r="D102160"/>
    </row>
    <row r="102161" spans="4:4">
      <c r="D102161"/>
    </row>
    <row r="102162" spans="4:4">
      <c r="D102162"/>
    </row>
    <row r="102163" spans="4:4">
      <c r="D102163"/>
    </row>
    <row r="102164" spans="4:4">
      <c r="D102164"/>
    </row>
    <row r="102165" spans="4:4">
      <c r="D102165"/>
    </row>
    <row r="102166" spans="4:4">
      <c r="D102166"/>
    </row>
    <row r="102167" spans="4:4">
      <c r="D102167"/>
    </row>
    <row r="102168" spans="4:4">
      <c r="D102168"/>
    </row>
    <row r="102169" spans="4:4">
      <c r="D102169"/>
    </row>
    <row r="102170" spans="4:4">
      <c r="D102170"/>
    </row>
    <row r="102171" spans="4:4">
      <c r="D102171"/>
    </row>
    <row r="102172" spans="4:4">
      <c r="D102172"/>
    </row>
    <row r="102173" spans="4:4">
      <c r="D102173"/>
    </row>
    <row r="102174" spans="4:4">
      <c r="D102174"/>
    </row>
    <row r="102175" spans="4:4">
      <c r="D102175"/>
    </row>
    <row r="102176" spans="4:4">
      <c r="D102176"/>
    </row>
    <row r="102177" spans="4:4">
      <c r="D102177"/>
    </row>
    <row r="102178" spans="4:4">
      <c r="D102178"/>
    </row>
    <row r="102179" spans="4:4">
      <c r="D102179"/>
    </row>
    <row r="102180" spans="4:4">
      <c r="D102180"/>
    </row>
    <row r="102181" spans="4:4">
      <c r="D102181"/>
    </row>
    <row r="102182" spans="4:4">
      <c r="D102182"/>
    </row>
    <row r="102183" spans="4:4">
      <c r="D102183"/>
    </row>
    <row r="102184" spans="4:4">
      <c r="D102184"/>
    </row>
    <row r="102185" spans="4:4">
      <c r="D102185"/>
    </row>
    <row r="102186" spans="4:4">
      <c r="D102186"/>
    </row>
    <row r="102187" spans="4:4">
      <c r="D102187"/>
    </row>
    <row r="102188" spans="4:4">
      <c r="D102188"/>
    </row>
    <row r="102189" spans="4:4">
      <c r="D102189"/>
    </row>
    <row r="102190" spans="4:4">
      <c r="D102190"/>
    </row>
    <row r="102191" spans="4:4">
      <c r="D102191"/>
    </row>
    <row r="102192" spans="4:4">
      <c r="D102192"/>
    </row>
    <row r="102193" spans="4:4">
      <c r="D102193"/>
    </row>
    <row r="102194" spans="4:4">
      <c r="D102194"/>
    </row>
    <row r="102195" spans="4:4">
      <c r="D102195"/>
    </row>
    <row r="102196" spans="4:4">
      <c r="D102196"/>
    </row>
    <row r="102197" spans="4:4">
      <c r="D102197"/>
    </row>
    <row r="102198" spans="4:4">
      <c r="D102198"/>
    </row>
    <row r="102199" spans="4:4">
      <c r="D102199"/>
    </row>
    <row r="102200" spans="4:4">
      <c r="D102200"/>
    </row>
    <row r="102201" spans="4:4">
      <c r="D102201"/>
    </row>
    <row r="102202" spans="4:4">
      <c r="D102202"/>
    </row>
    <row r="102203" spans="4:4">
      <c r="D102203"/>
    </row>
    <row r="102204" spans="4:4">
      <c r="D102204"/>
    </row>
    <row r="102205" spans="4:4">
      <c r="D102205"/>
    </row>
    <row r="102206" spans="4:4">
      <c r="D102206"/>
    </row>
    <row r="102207" spans="4:4">
      <c r="D102207"/>
    </row>
    <row r="102208" spans="4:4">
      <c r="D102208"/>
    </row>
    <row r="102209" spans="4:4">
      <c r="D102209"/>
    </row>
    <row r="102210" spans="4:4">
      <c r="D102210"/>
    </row>
    <row r="102211" spans="4:4">
      <c r="D102211"/>
    </row>
    <row r="102212" spans="4:4">
      <c r="D102212"/>
    </row>
    <row r="102213" spans="4:4">
      <c r="D102213"/>
    </row>
    <row r="102214" spans="4:4">
      <c r="D102214"/>
    </row>
    <row r="102215" spans="4:4">
      <c r="D102215"/>
    </row>
    <row r="102216" spans="4:4">
      <c r="D102216"/>
    </row>
    <row r="102217" spans="4:4">
      <c r="D102217"/>
    </row>
    <row r="102218" spans="4:4">
      <c r="D102218"/>
    </row>
    <row r="102219" spans="4:4">
      <c r="D102219"/>
    </row>
    <row r="102220" spans="4:4">
      <c r="D102220"/>
    </row>
    <row r="102221" spans="4:4">
      <c r="D102221"/>
    </row>
    <row r="102222" spans="4:4">
      <c r="D102222"/>
    </row>
    <row r="102223" spans="4:4">
      <c r="D102223"/>
    </row>
    <row r="102224" spans="4:4">
      <c r="D102224"/>
    </row>
    <row r="102225" spans="4:4">
      <c r="D102225"/>
    </row>
    <row r="102226" spans="4:4">
      <c r="D102226"/>
    </row>
    <row r="102227" spans="4:4">
      <c r="D102227"/>
    </row>
    <row r="102228" spans="4:4">
      <c r="D102228"/>
    </row>
    <row r="102229" spans="4:4">
      <c r="D102229"/>
    </row>
    <row r="102230" spans="4:4">
      <c r="D102230"/>
    </row>
    <row r="102231" spans="4:4">
      <c r="D102231"/>
    </row>
    <row r="102232" spans="4:4">
      <c r="D102232"/>
    </row>
    <row r="102233" spans="4:4">
      <c r="D102233"/>
    </row>
    <row r="102234" spans="4:4">
      <c r="D102234"/>
    </row>
    <row r="102235" spans="4:4">
      <c r="D102235"/>
    </row>
    <row r="102236" spans="4:4">
      <c r="D102236"/>
    </row>
    <row r="102237" spans="4:4">
      <c r="D102237"/>
    </row>
    <row r="102238" spans="4:4">
      <c r="D102238"/>
    </row>
    <row r="102239" spans="4:4">
      <c r="D102239"/>
    </row>
    <row r="102240" spans="4:4">
      <c r="D102240"/>
    </row>
    <row r="102241" spans="4:4">
      <c r="D102241"/>
    </row>
    <row r="102242" spans="4:4">
      <c r="D102242"/>
    </row>
    <row r="102243" spans="4:4">
      <c r="D102243"/>
    </row>
    <row r="102244" spans="4:4">
      <c r="D102244"/>
    </row>
    <row r="102245" spans="4:4">
      <c r="D102245"/>
    </row>
    <row r="102246" spans="4:4">
      <c r="D102246"/>
    </row>
    <row r="102247" spans="4:4">
      <c r="D102247"/>
    </row>
    <row r="102248" spans="4:4">
      <c r="D102248"/>
    </row>
    <row r="102249" spans="4:4">
      <c r="D102249"/>
    </row>
    <row r="102250" spans="4:4">
      <c r="D102250"/>
    </row>
    <row r="102251" spans="4:4">
      <c r="D102251"/>
    </row>
    <row r="102252" spans="4:4">
      <c r="D102252"/>
    </row>
    <row r="102253" spans="4:4">
      <c r="D102253"/>
    </row>
    <row r="102254" spans="4:4">
      <c r="D102254"/>
    </row>
    <row r="102255" spans="4:4">
      <c r="D102255"/>
    </row>
    <row r="102256" spans="4:4">
      <c r="D102256"/>
    </row>
    <row r="102257" spans="4:4">
      <c r="D102257"/>
    </row>
    <row r="102258" spans="4:4">
      <c r="D102258"/>
    </row>
    <row r="102259" spans="4:4">
      <c r="D102259"/>
    </row>
    <row r="102260" spans="4:4">
      <c r="D102260"/>
    </row>
    <row r="102261" spans="4:4">
      <c r="D102261"/>
    </row>
    <row r="102262" spans="4:4">
      <c r="D102262"/>
    </row>
    <row r="102263" spans="4:4">
      <c r="D102263"/>
    </row>
    <row r="102264" spans="4:4">
      <c r="D102264"/>
    </row>
    <row r="102265" spans="4:4">
      <c r="D102265"/>
    </row>
    <row r="102266" spans="4:4">
      <c r="D102266"/>
    </row>
    <row r="102267" spans="4:4">
      <c r="D102267"/>
    </row>
    <row r="102268" spans="4:4">
      <c r="D102268"/>
    </row>
    <row r="102269" spans="4:4">
      <c r="D102269"/>
    </row>
    <row r="102270" spans="4:4">
      <c r="D102270"/>
    </row>
    <row r="102271" spans="4:4">
      <c r="D102271"/>
    </row>
    <row r="102272" spans="4:4">
      <c r="D102272"/>
    </row>
    <row r="102273" spans="4:4">
      <c r="D102273"/>
    </row>
    <row r="102274" spans="4:4">
      <c r="D102274"/>
    </row>
    <row r="102275" spans="4:4">
      <c r="D102275"/>
    </row>
    <row r="102276" spans="4:4">
      <c r="D102276"/>
    </row>
    <row r="102277" spans="4:4">
      <c r="D102277"/>
    </row>
    <row r="102278" spans="4:4">
      <c r="D102278"/>
    </row>
    <row r="102279" spans="4:4">
      <c r="D102279"/>
    </row>
    <row r="102280" spans="4:4">
      <c r="D102280"/>
    </row>
    <row r="102281" spans="4:4">
      <c r="D102281"/>
    </row>
    <row r="102282" spans="4:4">
      <c r="D102282"/>
    </row>
    <row r="102283" spans="4:4">
      <c r="D102283"/>
    </row>
    <row r="102284" spans="4:4">
      <c r="D102284"/>
    </row>
    <row r="102285" spans="4:4">
      <c r="D102285"/>
    </row>
    <row r="102286" spans="4:4">
      <c r="D102286"/>
    </row>
    <row r="102287" spans="4:4">
      <c r="D102287"/>
    </row>
    <row r="102288" spans="4:4">
      <c r="D102288"/>
    </row>
    <row r="102289" spans="4:4">
      <c r="D102289"/>
    </row>
    <row r="102290" spans="4:4">
      <c r="D102290"/>
    </row>
    <row r="102291" spans="4:4">
      <c r="D102291"/>
    </row>
    <row r="102292" spans="4:4">
      <c r="D102292"/>
    </row>
    <row r="102293" spans="4:4">
      <c r="D102293"/>
    </row>
    <row r="102294" spans="4:4">
      <c r="D102294"/>
    </row>
    <row r="102295" spans="4:4">
      <c r="D102295"/>
    </row>
    <row r="102296" spans="4:4">
      <c r="D102296"/>
    </row>
    <row r="102297" spans="4:4">
      <c r="D102297"/>
    </row>
    <row r="102298" spans="4:4">
      <c r="D102298"/>
    </row>
    <row r="102299" spans="4:4">
      <c r="D102299"/>
    </row>
    <row r="102300" spans="4:4">
      <c r="D102300"/>
    </row>
    <row r="102301" spans="4:4">
      <c r="D102301"/>
    </row>
    <row r="102302" spans="4:4">
      <c r="D102302"/>
    </row>
    <row r="102303" spans="4:4">
      <c r="D102303"/>
    </row>
    <row r="102304" spans="4:4">
      <c r="D102304"/>
    </row>
    <row r="102305" spans="4:4">
      <c r="D102305"/>
    </row>
    <row r="102306" spans="4:4">
      <c r="D102306"/>
    </row>
    <row r="102307" spans="4:4">
      <c r="D102307"/>
    </row>
    <row r="102308" spans="4:4">
      <c r="D102308"/>
    </row>
    <row r="102309" spans="4:4">
      <c r="D102309"/>
    </row>
    <row r="102310" spans="4:4">
      <c r="D102310"/>
    </row>
    <row r="102311" spans="4:4">
      <c r="D102311"/>
    </row>
    <row r="102312" spans="4:4">
      <c r="D102312"/>
    </row>
    <row r="102313" spans="4:4">
      <c r="D102313"/>
    </row>
    <row r="102314" spans="4:4">
      <c r="D102314"/>
    </row>
    <row r="102315" spans="4:4">
      <c r="D102315"/>
    </row>
    <row r="102316" spans="4:4">
      <c r="D102316"/>
    </row>
    <row r="102317" spans="4:4">
      <c r="D102317"/>
    </row>
    <row r="102318" spans="4:4">
      <c r="D102318"/>
    </row>
    <row r="102319" spans="4:4">
      <c r="D102319"/>
    </row>
    <row r="102320" spans="4:4">
      <c r="D102320"/>
    </row>
    <row r="102321" spans="4:4">
      <c r="D102321"/>
    </row>
    <row r="102322" spans="4:4">
      <c r="D102322"/>
    </row>
    <row r="102323" spans="4:4">
      <c r="D102323"/>
    </row>
    <row r="102324" spans="4:4">
      <c r="D102324"/>
    </row>
    <row r="102325" spans="4:4">
      <c r="D102325"/>
    </row>
    <row r="102326" spans="4:4">
      <c r="D102326"/>
    </row>
    <row r="102327" spans="4:4">
      <c r="D102327"/>
    </row>
    <row r="102328" spans="4:4">
      <c r="D102328"/>
    </row>
    <row r="102329" spans="4:4">
      <c r="D102329"/>
    </row>
    <row r="102330" spans="4:4">
      <c r="D102330"/>
    </row>
    <row r="102331" spans="4:4">
      <c r="D102331"/>
    </row>
    <row r="102332" spans="4:4">
      <c r="D102332"/>
    </row>
    <row r="102333" spans="4:4">
      <c r="D102333"/>
    </row>
    <row r="102334" spans="4:4">
      <c r="D102334"/>
    </row>
    <row r="102335" spans="4:4">
      <c r="D102335"/>
    </row>
    <row r="102336" spans="4:4">
      <c r="D102336"/>
    </row>
    <row r="102337" spans="4:4">
      <c r="D102337"/>
    </row>
    <row r="102338" spans="4:4">
      <c r="D102338"/>
    </row>
    <row r="102339" spans="4:4">
      <c r="D102339"/>
    </row>
    <row r="102340" spans="4:4">
      <c r="D102340"/>
    </row>
    <row r="102341" spans="4:4">
      <c r="D102341"/>
    </row>
    <row r="102342" spans="4:4">
      <c r="D102342"/>
    </row>
    <row r="102343" spans="4:4">
      <c r="D102343"/>
    </row>
    <row r="102344" spans="4:4">
      <c r="D102344"/>
    </row>
    <row r="102345" spans="4:4">
      <c r="D102345"/>
    </row>
    <row r="102346" spans="4:4">
      <c r="D102346"/>
    </row>
    <row r="102347" spans="4:4">
      <c r="D102347"/>
    </row>
    <row r="102348" spans="4:4">
      <c r="D102348"/>
    </row>
    <row r="102349" spans="4:4">
      <c r="D102349"/>
    </row>
    <row r="102350" spans="4:4">
      <c r="D102350"/>
    </row>
    <row r="102351" spans="4:4">
      <c r="D102351"/>
    </row>
    <row r="102352" spans="4:4">
      <c r="D102352"/>
    </row>
    <row r="102353" spans="4:4">
      <c r="D102353"/>
    </row>
    <row r="102354" spans="4:4">
      <c r="D102354"/>
    </row>
    <row r="102355" spans="4:4">
      <c r="D102355"/>
    </row>
    <row r="102356" spans="4:4">
      <c r="D102356"/>
    </row>
    <row r="102357" spans="4:4">
      <c r="D102357"/>
    </row>
    <row r="102358" spans="4:4">
      <c r="D102358"/>
    </row>
    <row r="102359" spans="4:4">
      <c r="D102359"/>
    </row>
    <row r="102360" spans="4:4">
      <c r="D102360"/>
    </row>
    <row r="102361" spans="4:4">
      <c r="D102361"/>
    </row>
    <row r="102362" spans="4:4">
      <c r="D102362"/>
    </row>
    <row r="102363" spans="4:4">
      <c r="D102363"/>
    </row>
    <row r="102364" spans="4:4">
      <c r="D102364"/>
    </row>
    <row r="102365" spans="4:4">
      <c r="D102365"/>
    </row>
    <row r="102366" spans="4:4">
      <c r="D102366"/>
    </row>
    <row r="102367" spans="4:4">
      <c r="D102367"/>
    </row>
    <row r="102368" spans="4:4">
      <c r="D102368"/>
    </row>
    <row r="102369" spans="4:4">
      <c r="D102369"/>
    </row>
    <row r="102370" spans="4:4">
      <c r="D102370"/>
    </row>
    <row r="102371" spans="4:4">
      <c r="D102371"/>
    </row>
    <row r="102372" spans="4:4">
      <c r="D102372"/>
    </row>
    <row r="102373" spans="4:4">
      <c r="D102373"/>
    </row>
    <row r="102374" spans="4:4">
      <c r="D102374"/>
    </row>
    <row r="102375" spans="4:4">
      <c r="D102375"/>
    </row>
    <row r="102376" spans="4:4">
      <c r="D102376"/>
    </row>
    <row r="102377" spans="4:4">
      <c r="D102377"/>
    </row>
    <row r="102378" spans="4:4">
      <c r="D102378"/>
    </row>
    <row r="102379" spans="4:4">
      <c r="D102379"/>
    </row>
    <row r="102380" spans="4:4">
      <c r="D102380"/>
    </row>
    <row r="102381" spans="4:4">
      <c r="D102381"/>
    </row>
    <row r="102382" spans="4:4">
      <c r="D102382"/>
    </row>
    <row r="102383" spans="4:4">
      <c r="D102383"/>
    </row>
    <row r="102384" spans="4:4">
      <c r="D102384"/>
    </row>
    <row r="102385" spans="4:4">
      <c r="D102385"/>
    </row>
    <row r="102386" spans="4:4">
      <c r="D102386"/>
    </row>
    <row r="102387" spans="4:4">
      <c r="D102387"/>
    </row>
    <row r="102388" spans="4:4">
      <c r="D102388"/>
    </row>
    <row r="102389" spans="4:4">
      <c r="D102389"/>
    </row>
    <row r="102390" spans="4:4">
      <c r="D102390"/>
    </row>
    <row r="102391" spans="4:4">
      <c r="D102391"/>
    </row>
    <row r="102392" spans="4:4">
      <c r="D102392"/>
    </row>
    <row r="102393" spans="4:4">
      <c r="D102393"/>
    </row>
    <row r="102394" spans="4:4">
      <c r="D102394"/>
    </row>
    <row r="102395" spans="4:4">
      <c r="D102395"/>
    </row>
    <row r="102396" spans="4:4">
      <c r="D102396"/>
    </row>
    <row r="102397" spans="4:4">
      <c r="D102397"/>
    </row>
    <row r="102398" spans="4:4">
      <c r="D102398"/>
    </row>
    <row r="102399" spans="4:4">
      <c r="D102399"/>
    </row>
    <row r="102400" spans="4:4">
      <c r="D102400"/>
    </row>
    <row r="102401" spans="4:4">
      <c r="D102401"/>
    </row>
    <row r="102402" spans="4:4">
      <c r="D102402"/>
    </row>
    <row r="102403" spans="4:4">
      <c r="D102403"/>
    </row>
    <row r="102404" spans="4:4">
      <c r="D102404"/>
    </row>
    <row r="102405" spans="4:4">
      <c r="D102405"/>
    </row>
    <row r="102406" spans="4:4">
      <c r="D102406"/>
    </row>
    <row r="102407" spans="4:4">
      <c r="D102407"/>
    </row>
    <row r="102408" spans="4:4">
      <c r="D102408"/>
    </row>
    <row r="102409" spans="4:4">
      <c r="D102409"/>
    </row>
    <row r="102410" spans="4:4">
      <c r="D102410"/>
    </row>
    <row r="102411" spans="4:4">
      <c r="D102411"/>
    </row>
    <row r="102412" spans="4:4">
      <c r="D102412"/>
    </row>
    <row r="102413" spans="4:4">
      <c r="D102413"/>
    </row>
    <row r="102414" spans="4:4">
      <c r="D102414"/>
    </row>
    <row r="102415" spans="4:4">
      <c r="D102415"/>
    </row>
    <row r="102416" spans="4:4">
      <c r="D102416"/>
    </row>
    <row r="102417" spans="4:4">
      <c r="D102417"/>
    </row>
    <row r="102418" spans="4:4">
      <c r="D102418"/>
    </row>
    <row r="102419" spans="4:4">
      <c r="D102419"/>
    </row>
    <row r="102420" spans="4:4">
      <c r="D102420"/>
    </row>
    <row r="102421" spans="4:4">
      <c r="D102421"/>
    </row>
    <row r="102422" spans="4:4">
      <c r="D102422"/>
    </row>
    <row r="102423" spans="4:4">
      <c r="D102423"/>
    </row>
    <row r="102424" spans="4:4">
      <c r="D102424"/>
    </row>
    <row r="102425" spans="4:4">
      <c r="D102425"/>
    </row>
    <row r="102426" spans="4:4">
      <c r="D102426"/>
    </row>
    <row r="102427" spans="4:4">
      <c r="D102427"/>
    </row>
    <row r="102428" spans="4:4">
      <c r="D102428"/>
    </row>
    <row r="102429" spans="4:4">
      <c r="D102429"/>
    </row>
    <row r="102430" spans="4:4">
      <c r="D102430"/>
    </row>
    <row r="102431" spans="4:4">
      <c r="D102431"/>
    </row>
    <row r="102432" spans="4:4">
      <c r="D102432"/>
    </row>
    <row r="102433" spans="4:4">
      <c r="D102433"/>
    </row>
    <row r="102434" spans="4:4">
      <c r="D102434"/>
    </row>
    <row r="102435" spans="4:4">
      <c r="D102435"/>
    </row>
    <row r="102436" spans="4:4">
      <c r="D102436"/>
    </row>
    <row r="102437" spans="4:4">
      <c r="D102437"/>
    </row>
    <row r="102438" spans="4:4">
      <c r="D102438"/>
    </row>
    <row r="102439" spans="4:4">
      <c r="D102439"/>
    </row>
    <row r="102440" spans="4:4">
      <c r="D102440"/>
    </row>
    <row r="102441" spans="4:4">
      <c r="D102441"/>
    </row>
    <row r="102442" spans="4:4">
      <c r="D102442"/>
    </row>
    <row r="102443" spans="4:4">
      <c r="D102443"/>
    </row>
    <row r="102444" spans="4:4">
      <c r="D102444"/>
    </row>
    <row r="102445" spans="4:4">
      <c r="D102445"/>
    </row>
    <row r="102446" spans="4:4">
      <c r="D102446"/>
    </row>
    <row r="102447" spans="4:4">
      <c r="D102447"/>
    </row>
    <row r="102448" spans="4:4">
      <c r="D102448"/>
    </row>
    <row r="102449" spans="4:4">
      <c r="D102449"/>
    </row>
    <row r="102450" spans="4:4">
      <c r="D102450"/>
    </row>
    <row r="102451" spans="4:4">
      <c r="D102451"/>
    </row>
    <row r="102452" spans="4:4">
      <c r="D102452"/>
    </row>
    <row r="102453" spans="4:4">
      <c r="D102453"/>
    </row>
    <row r="102454" spans="4:4">
      <c r="D102454"/>
    </row>
    <row r="102455" spans="4:4">
      <c r="D102455"/>
    </row>
    <row r="102456" spans="4:4">
      <c r="D102456"/>
    </row>
    <row r="102457" spans="4:4">
      <c r="D102457"/>
    </row>
    <row r="102458" spans="4:4">
      <c r="D102458"/>
    </row>
    <row r="102459" spans="4:4">
      <c r="D102459"/>
    </row>
    <row r="102460" spans="4:4">
      <c r="D102460"/>
    </row>
    <row r="102461" spans="4:4">
      <c r="D102461"/>
    </row>
    <row r="102462" spans="4:4">
      <c r="D102462"/>
    </row>
    <row r="102463" spans="4:4">
      <c r="D102463"/>
    </row>
    <row r="102464" spans="4:4">
      <c r="D102464"/>
    </row>
    <row r="102465" spans="4:4">
      <c r="D102465"/>
    </row>
    <row r="102466" spans="4:4">
      <c r="D102466"/>
    </row>
    <row r="102467" spans="4:4">
      <c r="D102467"/>
    </row>
    <row r="102468" spans="4:4">
      <c r="D102468"/>
    </row>
    <row r="102469" spans="4:4">
      <c r="D102469"/>
    </row>
    <row r="102470" spans="4:4">
      <c r="D102470"/>
    </row>
    <row r="102471" spans="4:4">
      <c r="D102471"/>
    </row>
    <row r="102472" spans="4:4">
      <c r="D102472"/>
    </row>
    <row r="102473" spans="4:4">
      <c r="D102473"/>
    </row>
    <row r="102474" spans="4:4">
      <c r="D102474"/>
    </row>
    <row r="102475" spans="4:4">
      <c r="D102475"/>
    </row>
    <row r="102476" spans="4:4">
      <c r="D102476"/>
    </row>
    <row r="102477" spans="4:4">
      <c r="D102477"/>
    </row>
    <row r="102478" spans="4:4">
      <c r="D102478"/>
    </row>
    <row r="102479" spans="4:4">
      <c r="D102479"/>
    </row>
    <row r="102480" spans="4:4">
      <c r="D102480"/>
    </row>
    <row r="102481" spans="4:4">
      <c r="D102481"/>
    </row>
    <row r="102482" spans="4:4">
      <c r="D102482"/>
    </row>
    <row r="102483" spans="4:4">
      <c r="D102483"/>
    </row>
    <row r="102484" spans="4:4">
      <c r="D102484"/>
    </row>
    <row r="102485" spans="4:4">
      <c r="D102485"/>
    </row>
    <row r="102486" spans="4:4">
      <c r="D102486"/>
    </row>
    <row r="102487" spans="4:4">
      <c r="D102487"/>
    </row>
    <row r="102488" spans="4:4">
      <c r="D102488"/>
    </row>
    <row r="102489" spans="4:4">
      <c r="D102489"/>
    </row>
    <row r="102490" spans="4:4">
      <c r="D102490"/>
    </row>
    <row r="102491" spans="4:4">
      <c r="D102491"/>
    </row>
    <row r="102492" spans="4:4">
      <c r="D102492"/>
    </row>
    <row r="102493" spans="4:4">
      <c r="D102493"/>
    </row>
    <row r="102494" spans="4:4">
      <c r="D102494"/>
    </row>
    <row r="102495" spans="4:4">
      <c r="D102495"/>
    </row>
    <row r="102496" spans="4:4">
      <c r="D102496"/>
    </row>
    <row r="102497" spans="4:4">
      <c r="D102497"/>
    </row>
    <row r="102498" spans="4:4">
      <c r="D102498"/>
    </row>
    <row r="102499" spans="4:4">
      <c r="D102499"/>
    </row>
    <row r="102500" spans="4:4">
      <c r="D102500"/>
    </row>
    <row r="102501" spans="4:4">
      <c r="D102501"/>
    </row>
    <row r="102502" spans="4:4">
      <c r="D102502"/>
    </row>
    <row r="102503" spans="4:4">
      <c r="D102503"/>
    </row>
    <row r="102504" spans="4:4">
      <c r="D102504"/>
    </row>
    <row r="102505" spans="4:4">
      <c r="D102505"/>
    </row>
    <row r="102506" spans="4:4">
      <c r="D102506"/>
    </row>
    <row r="102507" spans="4:4">
      <c r="D102507"/>
    </row>
    <row r="102508" spans="4:4">
      <c r="D102508"/>
    </row>
    <row r="102509" spans="4:4">
      <c r="D102509"/>
    </row>
    <row r="102510" spans="4:4">
      <c r="D102510"/>
    </row>
    <row r="102511" spans="4:4">
      <c r="D102511"/>
    </row>
    <row r="102512" spans="4:4">
      <c r="D102512"/>
    </row>
    <row r="102513" spans="4:4">
      <c r="D102513"/>
    </row>
    <row r="102514" spans="4:4">
      <c r="D102514"/>
    </row>
    <row r="102515" spans="4:4">
      <c r="D102515"/>
    </row>
    <row r="102516" spans="4:4">
      <c r="D102516"/>
    </row>
    <row r="102517" spans="4:4">
      <c r="D102517"/>
    </row>
    <row r="102518" spans="4:4">
      <c r="D102518"/>
    </row>
    <row r="102519" spans="4:4">
      <c r="D102519"/>
    </row>
    <row r="102520" spans="4:4">
      <c r="D102520"/>
    </row>
    <row r="102521" spans="4:4">
      <c r="D102521"/>
    </row>
    <row r="102522" spans="4:4">
      <c r="D102522"/>
    </row>
    <row r="102523" spans="4:4">
      <c r="D102523"/>
    </row>
    <row r="102524" spans="4:4">
      <c r="D102524"/>
    </row>
    <row r="102525" spans="4:4">
      <c r="D102525"/>
    </row>
    <row r="102526" spans="4:4">
      <c r="D102526"/>
    </row>
    <row r="102527" spans="4:4">
      <c r="D102527"/>
    </row>
    <row r="102528" spans="4:4">
      <c r="D102528"/>
    </row>
    <row r="102529" spans="4:4">
      <c r="D102529"/>
    </row>
    <row r="102530" spans="4:4">
      <c r="D102530"/>
    </row>
    <row r="102531" spans="4:4">
      <c r="D102531"/>
    </row>
    <row r="102532" spans="4:4">
      <c r="D102532"/>
    </row>
    <row r="102533" spans="4:4">
      <c r="D102533"/>
    </row>
    <row r="102534" spans="4:4">
      <c r="D102534"/>
    </row>
    <row r="102535" spans="4:4">
      <c r="D102535"/>
    </row>
    <row r="102536" spans="4:4">
      <c r="D102536"/>
    </row>
    <row r="102537" spans="4:4">
      <c r="D102537"/>
    </row>
    <row r="102538" spans="4:4">
      <c r="D102538"/>
    </row>
    <row r="102539" spans="4:4">
      <c r="D102539"/>
    </row>
    <row r="102540" spans="4:4">
      <c r="D102540"/>
    </row>
    <row r="102541" spans="4:4">
      <c r="D102541"/>
    </row>
    <row r="102542" spans="4:4">
      <c r="D102542"/>
    </row>
    <row r="102543" spans="4:4">
      <c r="D102543"/>
    </row>
    <row r="102544" spans="4:4">
      <c r="D102544"/>
    </row>
    <row r="102545" spans="4:4">
      <c r="D102545"/>
    </row>
    <row r="102546" spans="4:4">
      <c r="D102546"/>
    </row>
    <row r="102547" spans="4:4">
      <c r="D102547"/>
    </row>
    <row r="102548" spans="4:4">
      <c r="D102548"/>
    </row>
    <row r="102549" spans="4:4">
      <c r="D102549"/>
    </row>
    <row r="102550" spans="4:4">
      <c r="D102550"/>
    </row>
    <row r="102551" spans="4:4">
      <c r="D102551"/>
    </row>
    <row r="102552" spans="4:4">
      <c r="D102552"/>
    </row>
    <row r="102553" spans="4:4">
      <c r="D102553"/>
    </row>
    <row r="102554" spans="4:4">
      <c r="D102554"/>
    </row>
    <row r="102555" spans="4:4">
      <c r="D102555"/>
    </row>
    <row r="102556" spans="4:4">
      <c r="D102556"/>
    </row>
    <row r="102557" spans="4:4">
      <c r="D102557"/>
    </row>
    <row r="102558" spans="4:4">
      <c r="D102558"/>
    </row>
    <row r="102559" spans="4:4">
      <c r="D102559"/>
    </row>
    <row r="102560" spans="4:4">
      <c r="D102560"/>
    </row>
    <row r="102561" spans="4:4">
      <c r="D102561"/>
    </row>
    <row r="102562" spans="4:4">
      <c r="D102562"/>
    </row>
    <row r="102563" spans="4:4">
      <c r="D102563"/>
    </row>
    <row r="102564" spans="4:4">
      <c r="D102564"/>
    </row>
    <row r="102565" spans="4:4">
      <c r="D102565"/>
    </row>
    <row r="102566" spans="4:4">
      <c r="D102566"/>
    </row>
    <row r="102567" spans="4:4">
      <c r="D102567"/>
    </row>
    <row r="102568" spans="4:4">
      <c r="D102568"/>
    </row>
    <row r="102569" spans="4:4">
      <c r="D102569"/>
    </row>
    <row r="102570" spans="4:4">
      <c r="D102570"/>
    </row>
    <row r="102571" spans="4:4">
      <c r="D102571"/>
    </row>
    <row r="102572" spans="4:4">
      <c r="D102572"/>
    </row>
    <row r="102573" spans="4:4">
      <c r="D102573"/>
    </row>
    <row r="102574" spans="4:4">
      <c r="D102574"/>
    </row>
    <row r="102575" spans="4:4">
      <c r="D102575"/>
    </row>
    <row r="102576" spans="4:4">
      <c r="D102576"/>
    </row>
    <row r="102577" spans="4:4">
      <c r="D102577"/>
    </row>
    <row r="102578" spans="4:4">
      <c r="D102578"/>
    </row>
    <row r="102579" spans="4:4">
      <c r="D102579"/>
    </row>
    <row r="102580" spans="4:4">
      <c r="D102580"/>
    </row>
    <row r="102581" spans="4:4">
      <c r="D102581"/>
    </row>
    <row r="102582" spans="4:4">
      <c r="D102582"/>
    </row>
    <row r="102583" spans="4:4">
      <c r="D102583"/>
    </row>
    <row r="102584" spans="4:4">
      <c r="D102584"/>
    </row>
    <row r="102585" spans="4:4">
      <c r="D102585"/>
    </row>
    <row r="102586" spans="4:4">
      <c r="D102586"/>
    </row>
    <row r="102587" spans="4:4">
      <c r="D102587"/>
    </row>
    <row r="102588" spans="4:4">
      <c r="D102588"/>
    </row>
    <row r="102589" spans="4:4">
      <c r="D102589"/>
    </row>
    <row r="102590" spans="4:4">
      <c r="D102590"/>
    </row>
    <row r="102591" spans="4:4">
      <c r="D102591"/>
    </row>
    <row r="102592" spans="4:4">
      <c r="D102592"/>
    </row>
    <row r="102593" spans="4:4">
      <c r="D102593"/>
    </row>
    <row r="102594" spans="4:4">
      <c r="D102594"/>
    </row>
    <row r="102595" spans="4:4">
      <c r="D102595"/>
    </row>
    <row r="102596" spans="4:4">
      <c r="D102596"/>
    </row>
    <row r="102597" spans="4:4">
      <c r="D102597"/>
    </row>
    <row r="102598" spans="4:4">
      <c r="D102598"/>
    </row>
    <row r="102599" spans="4:4">
      <c r="D102599"/>
    </row>
    <row r="102600" spans="4:4">
      <c r="D102600"/>
    </row>
    <row r="102601" spans="4:4">
      <c r="D102601"/>
    </row>
    <row r="102602" spans="4:4">
      <c r="D102602"/>
    </row>
    <row r="102603" spans="4:4">
      <c r="D102603"/>
    </row>
    <row r="102604" spans="4:4">
      <c r="D102604"/>
    </row>
    <row r="102605" spans="4:4">
      <c r="D102605"/>
    </row>
    <row r="102606" spans="4:4">
      <c r="D102606"/>
    </row>
    <row r="102607" spans="4:4">
      <c r="D102607"/>
    </row>
    <row r="102608" spans="4:4">
      <c r="D102608"/>
    </row>
    <row r="102609" spans="4:4">
      <c r="D102609"/>
    </row>
    <row r="102610" spans="4:4">
      <c r="D102610"/>
    </row>
    <row r="102611" spans="4:4">
      <c r="D102611"/>
    </row>
    <row r="102612" spans="4:4">
      <c r="D102612"/>
    </row>
    <row r="102613" spans="4:4">
      <c r="D102613"/>
    </row>
    <row r="102614" spans="4:4">
      <c r="D102614"/>
    </row>
    <row r="102615" spans="4:4">
      <c r="D102615"/>
    </row>
    <row r="102616" spans="4:4">
      <c r="D102616"/>
    </row>
    <row r="102617" spans="4:4">
      <c r="D102617"/>
    </row>
    <row r="102618" spans="4:4">
      <c r="D102618"/>
    </row>
    <row r="102619" spans="4:4">
      <c r="D102619"/>
    </row>
    <row r="102620" spans="4:4">
      <c r="D102620"/>
    </row>
    <row r="102621" spans="4:4">
      <c r="D102621"/>
    </row>
    <row r="102622" spans="4:4">
      <c r="D102622"/>
    </row>
    <row r="102623" spans="4:4">
      <c r="D102623"/>
    </row>
    <row r="102624" spans="4:4">
      <c r="D102624"/>
    </row>
    <row r="102625" spans="4:4">
      <c r="D102625"/>
    </row>
    <row r="102626" spans="4:4">
      <c r="D102626"/>
    </row>
    <row r="102627" spans="4:4">
      <c r="D102627"/>
    </row>
    <row r="102628" spans="4:4">
      <c r="D102628"/>
    </row>
    <row r="102629" spans="4:4">
      <c r="D102629"/>
    </row>
    <row r="102630" spans="4:4">
      <c r="D102630"/>
    </row>
    <row r="102631" spans="4:4">
      <c r="D102631"/>
    </row>
    <row r="102632" spans="4:4">
      <c r="D102632"/>
    </row>
    <row r="102633" spans="4:4">
      <c r="D102633"/>
    </row>
    <row r="102634" spans="4:4">
      <c r="D102634"/>
    </row>
    <row r="102635" spans="4:4">
      <c r="D102635"/>
    </row>
    <row r="102636" spans="4:4">
      <c r="D102636"/>
    </row>
    <row r="102637" spans="4:4">
      <c r="D102637"/>
    </row>
    <row r="102638" spans="4:4">
      <c r="D102638"/>
    </row>
    <row r="102639" spans="4:4">
      <c r="D102639"/>
    </row>
    <row r="102640" spans="4:4">
      <c r="D102640"/>
    </row>
    <row r="102641" spans="4:4">
      <c r="D102641"/>
    </row>
    <row r="102642" spans="4:4">
      <c r="D102642"/>
    </row>
    <row r="102643" spans="4:4">
      <c r="D102643"/>
    </row>
    <row r="102644" spans="4:4">
      <c r="D102644"/>
    </row>
    <row r="102645" spans="4:4">
      <c r="D102645"/>
    </row>
    <row r="102646" spans="4:4">
      <c r="D102646"/>
    </row>
    <row r="102647" spans="4:4">
      <c r="D102647"/>
    </row>
    <row r="102648" spans="4:4">
      <c r="D102648"/>
    </row>
    <row r="102649" spans="4:4">
      <c r="D102649"/>
    </row>
    <row r="102650" spans="4:4">
      <c r="D102650"/>
    </row>
    <row r="102651" spans="4:4">
      <c r="D102651"/>
    </row>
    <row r="102652" spans="4:4">
      <c r="D102652"/>
    </row>
    <row r="102653" spans="4:4">
      <c r="D102653"/>
    </row>
    <row r="102654" spans="4:4">
      <c r="D102654"/>
    </row>
    <row r="102655" spans="4:4">
      <c r="D102655"/>
    </row>
    <row r="102656" spans="4:4">
      <c r="D102656"/>
    </row>
    <row r="102657" spans="4:4">
      <c r="D102657"/>
    </row>
    <row r="102658" spans="4:4">
      <c r="D102658"/>
    </row>
    <row r="102659" spans="4:4">
      <c r="D102659"/>
    </row>
    <row r="102660" spans="4:4">
      <c r="D102660"/>
    </row>
    <row r="102661" spans="4:4">
      <c r="D102661"/>
    </row>
    <row r="102662" spans="4:4">
      <c r="D102662"/>
    </row>
    <row r="102663" spans="4:4">
      <c r="D102663"/>
    </row>
    <row r="102664" spans="4:4">
      <c r="D102664"/>
    </row>
    <row r="102665" spans="4:4">
      <c r="D102665"/>
    </row>
    <row r="102666" spans="4:4">
      <c r="D102666"/>
    </row>
    <row r="102667" spans="4:4">
      <c r="D102667"/>
    </row>
    <row r="102668" spans="4:4">
      <c r="D102668"/>
    </row>
    <row r="102669" spans="4:4">
      <c r="D102669"/>
    </row>
    <row r="102670" spans="4:4">
      <c r="D102670"/>
    </row>
    <row r="102671" spans="4:4">
      <c r="D102671"/>
    </row>
    <row r="102672" spans="4:4">
      <c r="D102672"/>
    </row>
    <row r="102673" spans="4:4">
      <c r="D102673"/>
    </row>
    <row r="102674" spans="4:4">
      <c r="D102674"/>
    </row>
    <row r="102675" spans="4:4">
      <c r="D102675"/>
    </row>
    <row r="102676" spans="4:4">
      <c r="D102676"/>
    </row>
    <row r="102677" spans="4:4">
      <c r="D102677"/>
    </row>
    <row r="102678" spans="4:4">
      <c r="D102678"/>
    </row>
    <row r="102679" spans="4:4">
      <c r="D102679"/>
    </row>
    <row r="102680" spans="4:4">
      <c r="D102680"/>
    </row>
    <row r="102681" spans="4:4">
      <c r="D102681"/>
    </row>
    <row r="102682" spans="4:4">
      <c r="D102682"/>
    </row>
    <row r="102683" spans="4:4">
      <c r="D102683"/>
    </row>
    <row r="102684" spans="4:4">
      <c r="D102684"/>
    </row>
    <row r="102685" spans="4:4">
      <c r="D102685"/>
    </row>
    <row r="102686" spans="4:4">
      <c r="D102686"/>
    </row>
    <row r="102687" spans="4:4">
      <c r="D102687"/>
    </row>
    <row r="102688" spans="4:4">
      <c r="D102688"/>
    </row>
    <row r="102689" spans="4:4">
      <c r="D102689"/>
    </row>
    <row r="102690" spans="4:4">
      <c r="D102690"/>
    </row>
    <row r="102691" spans="4:4">
      <c r="D102691"/>
    </row>
    <row r="102692" spans="4:4">
      <c r="D102692"/>
    </row>
    <row r="102693" spans="4:4">
      <c r="D102693"/>
    </row>
    <row r="102694" spans="4:4">
      <c r="D102694"/>
    </row>
    <row r="102695" spans="4:4">
      <c r="D102695"/>
    </row>
    <row r="102696" spans="4:4">
      <c r="D102696"/>
    </row>
    <row r="102697" spans="4:4">
      <c r="D102697"/>
    </row>
    <row r="102698" spans="4:4">
      <c r="D102698"/>
    </row>
    <row r="102699" spans="4:4">
      <c r="D102699"/>
    </row>
    <row r="102700" spans="4:4">
      <c r="D102700"/>
    </row>
    <row r="102701" spans="4:4">
      <c r="D102701"/>
    </row>
    <row r="102702" spans="4:4">
      <c r="D102702"/>
    </row>
    <row r="102703" spans="4:4">
      <c r="D102703"/>
    </row>
    <row r="102704" spans="4:4">
      <c r="D102704"/>
    </row>
    <row r="102705" spans="4:4">
      <c r="D102705"/>
    </row>
    <row r="102706" spans="4:4">
      <c r="D102706"/>
    </row>
    <row r="102707" spans="4:4">
      <c r="D102707"/>
    </row>
    <row r="102708" spans="4:4">
      <c r="D102708"/>
    </row>
    <row r="102709" spans="4:4">
      <c r="D102709"/>
    </row>
    <row r="102710" spans="4:4">
      <c r="D102710"/>
    </row>
    <row r="102711" spans="4:4">
      <c r="D102711"/>
    </row>
    <row r="102712" spans="4:4">
      <c r="D102712"/>
    </row>
    <row r="102713" spans="4:4">
      <c r="D102713"/>
    </row>
    <row r="102714" spans="4:4">
      <c r="D102714"/>
    </row>
    <row r="102715" spans="4:4">
      <c r="D102715"/>
    </row>
    <row r="102716" spans="4:4">
      <c r="D102716"/>
    </row>
    <row r="102717" spans="4:4">
      <c r="D102717"/>
    </row>
    <row r="102718" spans="4:4">
      <c r="D102718"/>
    </row>
    <row r="102719" spans="4:4">
      <c r="D102719"/>
    </row>
    <row r="102720" spans="4:4">
      <c r="D102720"/>
    </row>
    <row r="102721" spans="4:4">
      <c r="D102721"/>
    </row>
    <row r="102722" spans="4:4">
      <c r="D102722"/>
    </row>
    <row r="102723" spans="4:4">
      <c r="D102723"/>
    </row>
    <row r="102724" spans="4:4">
      <c r="D102724"/>
    </row>
    <row r="102725" spans="4:4">
      <c r="D102725"/>
    </row>
    <row r="102726" spans="4:4">
      <c r="D102726"/>
    </row>
    <row r="102727" spans="4:4">
      <c r="D102727"/>
    </row>
    <row r="102728" spans="4:4">
      <c r="D102728"/>
    </row>
    <row r="102729" spans="4:4">
      <c r="D102729"/>
    </row>
    <row r="102730" spans="4:4">
      <c r="D102730"/>
    </row>
    <row r="102731" spans="4:4">
      <c r="D102731"/>
    </row>
    <row r="102732" spans="4:4">
      <c r="D102732"/>
    </row>
    <row r="102733" spans="4:4">
      <c r="D102733"/>
    </row>
    <row r="102734" spans="4:4">
      <c r="D102734"/>
    </row>
    <row r="102735" spans="4:4">
      <c r="D102735"/>
    </row>
    <row r="102736" spans="4:4">
      <c r="D102736"/>
    </row>
    <row r="102737" spans="4:4">
      <c r="D102737"/>
    </row>
    <row r="102738" spans="4:4">
      <c r="D102738"/>
    </row>
    <row r="102739" spans="4:4">
      <c r="D102739"/>
    </row>
    <row r="102740" spans="4:4">
      <c r="D102740"/>
    </row>
    <row r="102741" spans="4:4">
      <c r="D102741"/>
    </row>
    <row r="102742" spans="4:4">
      <c r="D102742"/>
    </row>
    <row r="102743" spans="4:4">
      <c r="D102743"/>
    </row>
    <row r="102744" spans="4:4">
      <c r="D102744"/>
    </row>
    <row r="102745" spans="4:4">
      <c r="D102745"/>
    </row>
    <row r="102746" spans="4:4">
      <c r="D102746"/>
    </row>
    <row r="102747" spans="4:4">
      <c r="D102747"/>
    </row>
    <row r="102748" spans="4:4">
      <c r="D102748"/>
    </row>
    <row r="102749" spans="4:4">
      <c r="D102749"/>
    </row>
    <row r="102750" spans="4:4">
      <c r="D102750"/>
    </row>
    <row r="102751" spans="4:4">
      <c r="D102751"/>
    </row>
    <row r="102752" spans="4:4">
      <c r="D102752"/>
    </row>
    <row r="102753" spans="4:4">
      <c r="D102753"/>
    </row>
    <row r="102754" spans="4:4">
      <c r="D102754"/>
    </row>
    <row r="102755" spans="4:4">
      <c r="D102755"/>
    </row>
    <row r="102756" spans="4:4">
      <c r="D102756"/>
    </row>
    <row r="102757" spans="4:4">
      <c r="D102757"/>
    </row>
    <row r="102758" spans="4:4">
      <c r="D102758"/>
    </row>
    <row r="102759" spans="4:4">
      <c r="D102759"/>
    </row>
    <row r="102760" spans="4:4">
      <c r="D102760"/>
    </row>
    <row r="102761" spans="4:4">
      <c r="D102761"/>
    </row>
    <row r="102762" spans="4:4">
      <c r="D102762"/>
    </row>
    <row r="102763" spans="4:4">
      <c r="D102763"/>
    </row>
    <row r="102764" spans="4:4">
      <c r="D102764"/>
    </row>
    <row r="102765" spans="4:4">
      <c r="D102765"/>
    </row>
    <row r="102766" spans="4:4">
      <c r="D102766"/>
    </row>
    <row r="102767" spans="4:4">
      <c r="D102767"/>
    </row>
    <row r="102768" spans="4:4">
      <c r="D102768"/>
    </row>
    <row r="102769" spans="4:4">
      <c r="D102769"/>
    </row>
    <row r="102770" spans="4:4">
      <c r="D102770"/>
    </row>
    <row r="102771" spans="4:4">
      <c r="D102771"/>
    </row>
    <row r="102772" spans="4:4">
      <c r="D102772"/>
    </row>
    <row r="102773" spans="4:4">
      <c r="D102773"/>
    </row>
    <row r="102774" spans="4:4">
      <c r="D102774"/>
    </row>
    <row r="102775" spans="4:4">
      <c r="D102775"/>
    </row>
    <row r="102776" spans="4:4">
      <c r="D102776"/>
    </row>
    <row r="102777" spans="4:4">
      <c r="D102777"/>
    </row>
    <row r="102778" spans="4:4">
      <c r="D102778"/>
    </row>
    <row r="102779" spans="4:4">
      <c r="D102779"/>
    </row>
    <row r="102780" spans="4:4">
      <c r="D102780"/>
    </row>
    <row r="102781" spans="4:4">
      <c r="D102781"/>
    </row>
    <row r="102782" spans="4:4">
      <c r="D102782"/>
    </row>
    <row r="102783" spans="4:4">
      <c r="D102783"/>
    </row>
    <row r="102784" spans="4:4">
      <c r="D102784"/>
    </row>
    <row r="102785" spans="4:4">
      <c r="D102785"/>
    </row>
    <row r="102786" spans="4:4">
      <c r="D102786"/>
    </row>
    <row r="102787" spans="4:4">
      <c r="D102787"/>
    </row>
    <row r="102788" spans="4:4">
      <c r="D102788"/>
    </row>
    <row r="102789" spans="4:4">
      <c r="D102789"/>
    </row>
    <row r="102790" spans="4:4">
      <c r="D102790"/>
    </row>
    <row r="102791" spans="4:4">
      <c r="D102791"/>
    </row>
    <row r="102792" spans="4:4">
      <c r="D102792"/>
    </row>
    <row r="102793" spans="4:4">
      <c r="D102793"/>
    </row>
    <row r="102794" spans="4:4">
      <c r="D102794"/>
    </row>
    <row r="102795" spans="4:4">
      <c r="D102795"/>
    </row>
    <row r="102796" spans="4:4">
      <c r="D102796"/>
    </row>
    <row r="102797" spans="4:4">
      <c r="D102797"/>
    </row>
    <row r="102798" spans="4:4">
      <c r="D102798"/>
    </row>
    <row r="102799" spans="4:4">
      <c r="D102799"/>
    </row>
    <row r="102800" spans="4:4">
      <c r="D102800"/>
    </row>
    <row r="102801" spans="4:4">
      <c r="D102801"/>
    </row>
    <row r="102802" spans="4:4">
      <c r="D102802"/>
    </row>
    <row r="102803" spans="4:4">
      <c r="D102803"/>
    </row>
    <row r="102804" spans="4:4">
      <c r="D102804"/>
    </row>
    <row r="102805" spans="4:4">
      <c r="D102805"/>
    </row>
    <row r="102806" spans="4:4">
      <c r="D102806"/>
    </row>
    <row r="102807" spans="4:4">
      <c r="D102807"/>
    </row>
    <row r="102808" spans="4:4">
      <c r="D102808"/>
    </row>
    <row r="102809" spans="4:4">
      <c r="D102809"/>
    </row>
    <row r="102810" spans="4:4">
      <c r="D102810"/>
    </row>
    <row r="102811" spans="4:4">
      <c r="D102811"/>
    </row>
    <row r="102812" spans="4:4">
      <c r="D102812"/>
    </row>
    <row r="102813" spans="4:4">
      <c r="D102813"/>
    </row>
    <row r="102814" spans="4:4">
      <c r="D102814"/>
    </row>
    <row r="102815" spans="4:4">
      <c r="D102815"/>
    </row>
    <row r="102816" spans="4:4">
      <c r="D102816"/>
    </row>
    <row r="102817" spans="4:4">
      <c r="D102817"/>
    </row>
    <row r="102818" spans="4:4">
      <c r="D102818"/>
    </row>
    <row r="102819" spans="4:4">
      <c r="D102819"/>
    </row>
    <row r="102820" spans="4:4">
      <c r="D102820"/>
    </row>
    <row r="102821" spans="4:4">
      <c r="D102821"/>
    </row>
    <row r="102822" spans="4:4">
      <c r="D102822"/>
    </row>
    <row r="102823" spans="4:4">
      <c r="D102823"/>
    </row>
    <row r="102824" spans="4:4">
      <c r="D102824"/>
    </row>
    <row r="102825" spans="4:4">
      <c r="D102825"/>
    </row>
    <row r="102826" spans="4:4">
      <c r="D102826"/>
    </row>
    <row r="102827" spans="4:4">
      <c r="D102827"/>
    </row>
    <row r="102828" spans="4:4">
      <c r="D102828"/>
    </row>
    <row r="102829" spans="4:4">
      <c r="D102829"/>
    </row>
    <row r="102830" spans="4:4">
      <c r="D102830"/>
    </row>
    <row r="102831" spans="4:4">
      <c r="D102831"/>
    </row>
    <row r="102832" spans="4:4">
      <c r="D102832"/>
    </row>
    <row r="102833" spans="4:4">
      <c r="D102833"/>
    </row>
    <row r="102834" spans="4:4">
      <c r="D102834"/>
    </row>
    <row r="102835" spans="4:4">
      <c r="D102835"/>
    </row>
    <row r="102836" spans="4:4">
      <c r="D102836"/>
    </row>
    <row r="102837" spans="4:4">
      <c r="D102837"/>
    </row>
    <row r="102838" spans="4:4">
      <c r="D102838"/>
    </row>
    <row r="102839" spans="4:4">
      <c r="D102839"/>
    </row>
    <row r="102840" spans="4:4">
      <c r="D102840"/>
    </row>
    <row r="102841" spans="4:4">
      <c r="D102841"/>
    </row>
    <row r="102842" spans="4:4">
      <c r="D102842"/>
    </row>
    <row r="102843" spans="4:4">
      <c r="D102843"/>
    </row>
    <row r="102844" spans="4:4">
      <c r="D102844"/>
    </row>
    <row r="102845" spans="4:4">
      <c r="D102845"/>
    </row>
    <row r="102846" spans="4:4">
      <c r="D102846"/>
    </row>
    <row r="102847" spans="4:4">
      <c r="D102847"/>
    </row>
    <row r="102848" spans="4:4">
      <c r="D102848"/>
    </row>
    <row r="102849" spans="4:4">
      <c r="D102849"/>
    </row>
    <row r="102850" spans="4:4">
      <c r="D102850"/>
    </row>
    <row r="102851" spans="4:4">
      <c r="D102851"/>
    </row>
    <row r="102852" spans="4:4">
      <c r="D102852"/>
    </row>
    <row r="102853" spans="4:4">
      <c r="D102853"/>
    </row>
    <row r="102854" spans="4:4">
      <c r="D102854"/>
    </row>
    <row r="102855" spans="4:4">
      <c r="D102855"/>
    </row>
    <row r="102856" spans="4:4">
      <c r="D102856"/>
    </row>
    <row r="102857" spans="4:4">
      <c r="D102857"/>
    </row>
    <row r="102858" spans="4:4">
      <c r="D102858"/>
    </row>
    <row r="102859" spans="4:4">
      <c r="D102859"/>
    </row>
    <row r="102860" spans="4:4">
      <c r="D102860"/>
    </row>
    <row r="102861" spans="4:4">
      <c r="D102861"/>
    </row>
    <row r="102862" spans="4:4">
      <c r="D102862"/>
    </row>
    <row r="102863" spans="4:4">
      <c r="D102863"/>
    </row>
    <row r="102864" spans="4:4">
      <c r="D102864"/>
    </row>
    <row r="102865" spans="4:4">
      <c r="D102865"/>
    </row>
    <row r="102866" spans="4:4">
      <c r="D102866"/>
    </row>
    <row r="102867" spans="4:4">
      <c r="D102867"/>
    </row>
    <row r="102868" spans="4:4">
      <c r="D102868"/>
    </row>
    <row r="102869" spans="4:4">
      <c r="D102869"/>
    </row>
    <row r="102870" spans="4:4">
      <c r="D102870"/>
    </row>
    <row r="102871" spans="4:4">
      <c r="D102871"/>
    </row>
    <row r="102872" spans="4:4">
      <c r="D102872"/>
    </row>
    <row r="102873" spans="4:4">
      <c r="D102873"/>
    </row>
    <row r="102874" spans="4:4">
      <c r="D102874"/>
    </row>
    <row r="102875" spans="4:4">
      <c r="D102875"/>
    </row>
    <row r="102876" spans="4:4">
      <c r="D102876"/>
    </row>
    <row r="102877" spans="4:4">
      <c r="D102877"/>
    </row>
    <row r="102878" spans="4:4">
      <c r="D102878"/>
    </row>
    <row r="102879" spans="4:4">
      <c r="D102879"/>
    </row>
    <row r="102880" spans="4:4">
      <c r="D102880"/>
    </row>
    <row r="102881" spans="4:4">
      <c r="D102881"/>
    </row>
    <row r="102882" spans="4:4">
      <c r="D102882"/>
    </row>
    <row r="102883" spans="4:4">
      <c r="D102883"/>
    </row>
    <row r="102884" spans="4:4">
      <c r="D102884"/>
    </row>
    <row r="102885" spans="4:4">
      <c r="D102885"/>
    </row>
    <row r="102886" spans="4:4">
      <c r="D102886"/>
    </row>
    <row r="102887" spans="4:4">
      <c r="D102887"/>
    </row>
    <row r="102888" spans="4:4">
      <c r="D102888"/>
    </row>
    <row r="102889" spans="4:4">
      <c r="D102889"/>
    </row>
    <row r="102890" spans="4:4">
      <c r="D102890"/>
    </row>
    <row r="102891" spans="4:4">
      <c r="D102891"/>
    </row>
    <row r="102892" spans="4:4">
      <c r="D102892"/>
    </row>
    <row r="102893" spans="4:4">
      <c r="D102893"/>
    </row>
    <row r="102894" spans="4:4">
      <c r="D102894"/>
    </row>
    <row r="102895" spans="4:4">
      <c r="D102895"/>
    </row>
    <row r="102896" spans="4:4">
      <c r="D102896"/>
    </row>
    <row r="102897" spans="4:4">
      <c r="D102897"/>
    </row>
    <row r="102898" spans="4:4">
      <c r="D102898"/>
    </row>
    <row r="102899" spans="4:4">
      <c r="D102899"/>
    </row>
    <row r="102900" spans="4:4">
      <c r="D102900"/>
    </row>
    <row r="102901" spans="4:4">
      <c r="D102901"/>
    </row>
    <row r="102902" spans="4:4">
      <c r="D102902"/>
    </row>
    <row r="102903" spans="4:4">
      <c r="D102903"/>
    </row>
    <row r="102904" spans="4:4">
      <c r="D102904"/>
    </row>
    <row r="102905" spans="4:4">
      <c r="D102905"/>
    </row>
    <row r="102906" spans="4:4">
      <c r="D102906"/>
    </row>
    <row r="102907" spans="4:4">
      <c r="D102907"/>
    </row>
    <row r="102908" spans="4:4">
      <c r="D102908"/>
    </row>
    <row r="102909" spans="4:4">
      <c r="D102909"/>
    </row>
    <row r="102910" spans="4:4">
      <c r="D102910"/>
    </row>
    <row r="102911" spans="4:4">
      <c r="D102911"/>
    </row>
    <row r="102912" spans="4:4">
      <c r="D102912"/>
    </row>
    <row r="102913" spans="4:4">
      <c r="D102913"/>
    </row>
    <row r="102914" spans="4:4">
      <c r="D102914"/>
    </row>
    <row r="102915" spans="4:4">
      <c r="D102915"/>
    </row>
    <row r="102916" spans="4:4">
      <c r="D102916"/>
    </row>
    <row r="102917" spans="4:4">
      <c r="D102917"/>
    </row>
    <row r="102918" spans="4:4">
      <c r="D102918"/>
    </row>
    <row r="102919" spans="4:4">
      <c r="D102919"/>
    </row>
    <row r="102920" spans="4:4">
      <c r="D102920"/>
    </row>
    <row r="102921" spans="4:4">
      <c r="D102921"/>
    </row>
    <row r="102922" spans="4:4">
      <c r="D102922"/>
    </row>
    <row r="102923" spans="4:4">
      <c r="D102923"/>
    </row>
    <row r="102924" spans="4:4">
      <c r="D102924"/>
    </row>
    <row r="102925" spans="4:4">
      <c r="D102925"/>
    </row>
    <row r="102926" spans="4:4">
      <c r="D102926"/>
    </row>
    <row r="102927" spans="4:4">
      <c r="D102927"/>
    </row>
    <row r="102928" spans="4:4">
      <c r="D102928"/>
    </row>
    <row r="102929" spans="4:4">
      <c r="D102929"/>
    </row>
    <row r="102930" spans="4:4">
      <c r="D102930"/>
    </row>
    <row r="102931" spans="4:4">
      <c r="D102931"/>
    </row>
    <row r="102932" spans="4:4">
      <c r="D102932"/>
    </row>
    <row r="102933" spans="4:4">
      <c r="D102933"/>
    </row>
    <row r="102934" spans="4:4">
      <c r="D102934"/>
    </row>
    <row r="102935" spans="4:4">
      <c r="D102935"/>
    </row>
    <row r="102936" spans="4:4">
      <c r="D102936"/>
    </row>
    <row r="102937" spans="4:4">
      <c r="D102937"/>
    </row>
    <row r="102938" spans="4:4">
      <c r="D102938"/>
    </row>
    <row r="102939" spans="4:4">
      <c r="D102939"/>
    </row>
    <row r="102940" spans="4:4">
      <c r="D102940"/>
    </row>
    <row r="102941" spans="4:4">
      <c r="D102941"/>
    </row>
    <row r="102942" spans="4:4">
      <c r="D102942"/>
    </row>
    <row r="102943" spans="4:4">
      <c r="D102943"/>
    </row>
    <row r="102944" spans="4:4">
      <c r="D102944"/>
    </row>
    <row r="102945" spans="4:4">
      <c r="D102945"/>
    </row>
    <row r="102946" spans="4:4">
      <c r="D102946"/>
    </row>
    <row r="102947" spans="4:4">
      <c r="D102947"/>
    </row>
    <row r="102948" spans="4:4">
      <c r="D102948"/>
    </row>
    <row r="102949" spans="4:4">
      <c r="D102949"/>
    </row>
    <row r="102950" spans="4:4">
      <c r="D102950"/>
    </row>
    <row r="102951" spans="4:4">
      <c r="D102951"/>
    </row>
    <row r="102952" spans="4:4">
      <c r="D102952"/>
    </row>
    <row r="102953" spans="4:4">
      <c r="D102953"/>
    </row>
    <row r="102954" spans="4:4">
      <c r="D102954"/>
    </row>
    <row r="102955" spans="4:4">
      <c r="D102955"/>
    </row>
    <row r="102956" spans="4:4">
      <c r="D102956"/>
    </row>
    <row r="102957" spans="4:4">
      <c r="D102957"/>
    </row>
    <row r="102958" spans="4:4">
      <c r="D102958"/>
    </row>
    <row r="102959" spans="4:4">
      <c r="D102959"/>
    </row>
    <row r="102960" spans="4:4">
      <c r="D102960"/>
    </row>
    <row r="102961" spans="4:4">
      <c r="D102961"/>
    </row>
    <row r="102962" spans="4:4">
      <c r="D102962"/>
    </row>
    <row r="102963" spans="4:4">
      <c r="D102963"/>
    </row>
    <row r="102964" spans="4:4">
      <c r="D102964"/>
    </row>
    <row r="102965" spans="4:4">
      <c r="D102965"/>
    </row>
    <row r="102966" spans="4:4">
      <c r="D102966"/>
    </row>
    <row r="102967" spans="4:4">
      <c r="D102967"/>
    </row>
    <row r="102968" spans="4:4">
      <c r="D102968"/>
    </row>
    <row r="102969" spans="4:4">
      <c r="D102969"/>
    </row>
    <row r="102970" spans="4:4">
      <c r="D102970"/>
    </row>
    <row r="102971" spans="4:4">
      <c r="D102971"/>
    </row>
    <row r="102972" spans="4:4">
      <c r="D102972"/>
    </row>
    <row r="102973" spans="4:4">
      <c r="D102973"/>
    </row>
    <row r="102974" spans="4:4">
      <c r="D102974"/>
    </row>
    <row r="102975" spans="4:4">
      <c r="D102975"/>
    </row>
    <row r="102976" spans="4:4">
      <c r="D102976"/>
    </row>
    <row r="102977" spans="4:4">
      <c r="D102977"/>
    </row>
    <row r="102978" spans="4:4">
      <c r="D102978"/>
    </row>
    <row r="102979" spans="4:4">
      <c r="D102979"/>
    </row>
    <row r="102980" spans="4:4">
      <c r="D102980"/>
    </row>
    <row r="102981" spans="4:4">
      <c r="D102981"/>
    </row>
    <row r="102982" spans="4:4">
      <c r="D102982"/>
    </row>
    <row r="102983" spans="4:4">
      <c r="D102983"/>
    </row>
    <row r="102984" spans="4:4">
      <c r="D102984"/>
    </row>
    <row r="102985" spans="4:4">
      <c r="D102985"/>
    </row>
    <row r="102986" spans="4:4">
      <c r="D102986"/>
    </row>
    <row r="102987" spans="4:4">
      <c r="D102987"/>
    </row>
    <row r="102988" spans="4:4">
      <c r="D102988"/>
    </row>
    <row r="102989" spans="4:4">
      <c r="D102989"/>
    </row>
    <row r="102990" spans="4:4">
      <c r="D102990"/>
    </row>
    <row r="102991" spans="4:4">
      <c r="D102991"/>
    </row>
    <row r="102992" spans="4:4">
      <c r="D102992"/>
    </row>
    <row r="102993" spans="4:4">
      <c r="D102993"/>
    </row>
    <row r="102994" spans="4:4">
      <c r="D102994"/>
    </row>
    <row r="102995" spans="4:4">
      <c r="D102995"/>
    </row>
    <row r="102996" spans="4:4">
      <c r="D102996"/>
    </row>
    <row r="102997" spans="4:4">
      <c r="D102997"/>
    </row>
    <row r="102998" spans="4:4">
      <c r="D102998"/>
    </row>
    <row r="102999" spans="4:4">
      <c r="D102999"/>
    </row>
    <row r="103000" spans="4:4">
      <c r="D103000"/>
    </row>
    <row r="103001" spans="4:4">
      <c r="D103001"/>
    </row>
    <row r="103002" spans="4:4">
      <c r="D103002"/>
    </row>
    <row r="103003" spans="4:4">
      <c r="D103003"/>
    </row>
    <row r="103004" spans="4:4">
      <c r="D103004"/>
    </row>
    <row r="103005" spans="4:4">
      <c r="D103005"/>
    </row>
    <row r="103006" spans="4:4">
      <c r="D103006"/>
    </row>
    <row r="103007" spans="4:4">
      <c r="D103007"/>
    </row>
    <row r="103008" spans="4:4">
      <c r="D103008"/>
    </row>
    <row r="103009" spans="4:4">
      <c r="D103009"/>
    </row>
    <row r="103010" spans="4:4">
      <c r="D103010"/>
    </row>
    <row r="103011" spans="4:4">
      <c r="D103011"/>
    </row>
    <row r="103012" spans="4:4">
      <c r="D103012"/>
    </row>
    <row r="103013" spans="4:4">
      <c r="D103013"/>
    </row>
    <row r="103014" spans="4:4">
      <c r="D103014"/>
    </row>
    <row r="103015" spans="4:4">
      <c r="D103015"/>
    </row>
    <row r="103016" spans="4:4">
      <c r="D103016"/>
    </row>
    <row r="103017" spans="4:4">
      <c r="D103017"/>
    </row>
    <row r="103018" spans="4:4">
      <c r="D103018"/>
    </row>
    <row r="103019" spans="4:4">
      <c r="D103019"/>
    </row>
    <row r="103020" spans="4:4">
      <c r="D103020"/>
    </row>
    <row r="103021" spans="4:4">
      <c r="D103021"/>
    </row>
    <row r="103022" spans="4:4">
      <c r="D103022"/>
    </row>
    <row r="103023" spans="4:4">
      <c r="D103023"/>
    </row>
    <row r="103024" spans="4:4">
      <c r="D103024"/>
    </row>
    <row r="103025" spans="4:4">
      <c r="D103025"/>
    </row>
    <row r="103026" spans="4:4">
      <c r="D103026"/>
    </row>
    <row r="103027" spans="4:4">
      <c r="D103027"/>
    </row>
    <row r="103028" spans="4:4">
      <c r="D103028"/>
    </row>
    <row r="103029" spans="4:4">
      <c r="D103029"/>
    </row>
    <row r="103030" spans="4:4">
      <c r="D103030"/>
    </row>
    <row r="103031" spans="4:4">
      <c r="D103031"/>
    </row>
    <row r="103032" spans="4:4">
      <c r="D103032"/>
    </row>
    <row r="103033" spans="4:4">
      <c r="D103033"/>
    </row>
    <row r="103034" spans="4:4">
      <c r="D103034"/>
    </row>
    <row r="103035" spans="4:4">
      <c r="D103035"/>
    </row>
    <row r="103036" spans="4:4">
      <c r="D103036"/>
    </row>
    <row r="103037" spans="4:4">
      <c r="D103037"/>
    </row>
    <row r="103038" spans="4:4">
      <c r="D103038"/>
    </row>
    <row r="103039" spans="4:4">
      <c r="D103039"/>
    </row>
    <row r="103040" spans="4:4">
      <c r="D103040"/>
    </row>
    <row r="103041" spans="4:4">
      <c r="D103041"/>
    </row>
    <row r="103042" spans="4:4">
      <c r="D103042"/>
    </row>
    <row r="103043" spans="4:4">
      <c r="D103043"/>
    </row>
    <row r="103044" spans="4:4">
      <c r="D103044"/>
    </row>
    <row r="103045" spans="4:4">
      <c r="D103045"/>
    </row>
    <row r="103046" spans="4:4">
      <c r="D103046"/>
    </row>
    <row r="103047" spans="4:4">
      <c r="D103047"/>
    </row>
    <row r="103048" spans="4:4">
      <c r="D103048"/>
    </row>
    <row r="103049" spans="4:4">
      <c r="D103049"/>
    </row>
    <row r="103050" spans="4:4">
      <c r="D103050"/>
    </row>
    <row r="103051" spans="4:4">
      <c r="D103051"/>
    </row>
    <row r="103052" spans="4:4">
      <c r="D103052"/>
    </row>
    <row r="103053" spans="4:4">
      <c r="D103053"/>
    </row>
    <row r="103054" spans="4:4">
      <c r="D103054"/>
    </row>
    <row r="103055" spans="4:4">
      <c r="D103055"/>
    </row>
    <row r="103056" spans="4:4">
      <c r="D103056"/>
    </row>
    <row r="103057" spans="4:4">
      <c r="D103057"/>
    </row>
    <row r="103058" spans="4:4">
      <c r="D103058"/>
    </row>
    <row r="103059" spans="4:4">
      <c r="D103059"/>
    </row>
    <row r="103060" spans="4:4">
      <c r="D103060"/>
    </row>
    <row r="103061" spans="4:4">
      <c r="D103061"/>
    </row>
    <row r="103062" spans="4:4">
      <c r="D103062"/>
    </row>
    <row r="103063" spans="4:4">
      <c r="D103063"/>
    </row>
    <row r="103064" spans="4:4">
      <c r="D103064"/>
    </row>
    <row r="103065" spans="4:4">
      <c r="D103065"/>
    </row>
    <row r="103066" spans="4:4">
      <c r="D103066"/>
    </row>
    <row r="103067" spans="4:4">
      <c r="D103067"/>
    </row>
    <row r="103068" spans="4:4">
      <c r="D103068"/>
    </row>
    <row r="103069" spans="4:4">
      <c r="D103069"/>
    </row>
    <row r="103070" spans="4:4">
      <c r="D103070"/>
    </row>
    <row r="103071" spans="4:4">
      <c r="D103071"/>
    </row>
    <row r="103072" spans="4:4">
      <c r="D103072"/>
    </row>
    <row r="103073" spans="4:4">
      <c r="D103073"/>
    </row>
    <row r="103074" spans="4:4">
      <c r="D103074"/>
    </row>
    <row r="103075" spans="4:4">
      <c r="D103075"/>
    </row>
    <row r="103076" spans="4:4">
      <c r="D103076"/>
    </row>
    <row r="103077" spans="4:4">
      <c r="D103077"/>
    </row>
    <row r="103078" spans="4:4">
      <c r="D103078"/>
    </row>
    <row r="103079" spans="4:4">
      <c r="D103079"/>
    </row>
    <row r="103080" spans="4:4">
      <c r="D103080"/>
    </row>
    <row r="103081" spans="4:4">
      <c r="D103081"/>
    </row>
    <row r="103082" spans="4:4">
      <c r="D103082"/>
    </row>
    <row r="103083" spans="4:4">
      <c r="D103083"/>
    </row>
    <row r="103084" spans="4:4">
      <c r="D103084"/>
    </row>
    <row r="103085" spans="4:4">
      <c r="D103085"/>
    </row>
    <row r="103086" spans="4:4">
      <c r="D103086"/>
    </row>
    <row r="103087" spans="4:4">
      <c r="D103087"/>
    </row>
    <row r="103088" spans="4:4">
      <c r="D103088"/>
    </row>
    <row r="103089" spans="4:4">
      <c r="D103089"/>
    </row>
    <row r="103090" spans="4:4">
      <c r="D103090"/>
    </row>
    <row r="103091" spans="4:4">
      <c r="D103091"/>
    </row>
    <row r="103092" spans="4:4">
      <c r="D103092"/>
    </row>
    <row r="103093" spans="4:4">
      <c r="D103093"/>
    </row>
    <row r="103094" spans="4:4">
      <c r="D103094"/>
    </row>
    <row r="103095" spans="4:4">
      <c r="D103095"/>
    </row>
    <row r="103096" spans="4:4">
      <c r="D103096"/>
    </row>
    <row r="103097" spans="4:4">
      <c r="D103097"/>
    </row>
    <row r="103098" spans="4:4">
      <c r="D103098"/>
    </row>
    <row r="103099" spans="4:4">
      <c r="D103099"/>
    </row>
    <row r="103100" spans="4:4">
      <c r="D103100"/>
    </row>
    <row r="103101" spans="4:4">
      <c r="D103101"/>
    </row>
    <row r="103102" spans="4:4">
      <c r="D103102"/>
    </row>
    <row r="103103" spans="4:4">
      <c r="D103103"/>
    </row>
    <row r="103104" spans="4:4">
      <c r="D103104"/>
    </row>
    <row r="103105" spans="4:4">
      <c r="D103105"/>
    </row>
    <row r="103106" spans="4:4">
      <c r="D103106"/>
    </row>
    <row r="103107" spans="4:4">
      <c r="D103107"/>
    </row>
    <row r="103108" spans="4:4">
      <c r="D103108"/>
    </row>
    <row r="103109" spans="4:4">
      <c r="D103109"/>
    </row>
    <row r="103110" spans="4:4">
      <c r="D103110"/>
    </row>
    <row r="103111" spans="4:4">
      <c r="D103111"/>
    </row>
    <row r="103112" spans="4:4">
      <c r="D103112"/>
    </row>
    <row r="103113" spans="4:4">
      <c r="D103113"/>
    </row>
    <row r="103114" spans="4:4">
      <c r="D103114"/>
    </row>
    <row r="103115" spans="4:4">
      <c r="D103115"/>
    </row>
    <row r="103116" spans="4:4">
      <c r="D103116"/>
    </row>
    <row r="103117" spans="4:4">
      <c r="D103117"/>
    </row>
    <row r="103118" spans="4:4">
      <c r="D103118"/>
    </row>
    <row r="103119" spans="4:4">
      <c r="D103119"/>
    </row>
    <row r="103120" spans="4:4">
      <c r="D103120"/>
    </row>
    <row r="103121" spans="4:4">
      <c r="D103121"/>
    </row>
    <row r="103122" spans="4:4">
      <c r="D103122"/>
    </row>
    <row r="103123" spans="4:4">
      <c r="D103123"/>
    </row>
    <row r="103124" spans="4:4">
      <c r="D103124"/>
    </row>
    <row r="103125" spans="4:4">
      <c r="D103125"/>
    </row>
    <row r="103126" spans="4:4">
      <c r="D103126"/>
    </row>
    <row r="103127" spans="4:4">
      <c r="D103127"/>
    </row>
    <row r="103128" spans="4:4">
      <c r="D103128"/>
    </row>
    <row r="103129" spans="4:4">
      <c r="D103129"/>
    </row>
    <row r="103130" spans="4:4">
      <c r="D103130"/>
    </row>
    <row r="103131" spans="4:4">
      <c r="D103131"/>
    </row>
    <row r="103132" spans="4:4">
      <c r="D103132"/>
    </row>
    <row r="103133" spans="4:4">
      <c r="D103133"/>
    </row>
    <row r="103134" spans="4:4">
      <c r="D103134"/>
    </row>
    <row r="103135" spans="4:4">
      <c r="D103135"/>
    </row>
    <row r="103136" spans="4:4">
      <c r="D103136"/>
    </row>
    <row r="103137" spans="4:4">
      <c r="D103137"/>
    </row>
    <row r="103138" spans="4:4">
      <c r="D103138"/>
    </row>
    <row r="103139" spans="4:4">
      <c r="D103139"/>
    </row>
    <row r="103140" spans="4:4">
      <c r="D103140"/>
    </row>
    <row r="103141" spans="4:4">
      <c r="D103141"/>
    </row>
    <row r="103142" spans="4:4">
      <c r="D103142"/>
    </row>
    <row r="103143" spans="4:4">
      <c r="D103143"/>
    </row>
    <row r="103144" spans="4:4">
      <c r="D103144"/>
    </row>
    <row r="103145" spans="4:4">
      <c r="D103145"/>
    </row>
    <row r="103146" spans="4:4">
      <c r="D103146"/>
    </row>
    <row r="103147" spans="4:4">
      <c r="D103147"/>
    </row>
    <row r="103148" spans="4:4">
      <c r="D103148"/>
    </row>
    <row r="103149" spans="4:4">
      <c r="D103149"/>
    </row>
    <row r="103150" spans="4:4">
      <c r="D103150"/>
    </row>
    <row r="103151" spans="4:4">
      <c r="D103151"/>
    </row>
    <row r="103152" spans="4:4">
      <c r="D103152"/>
    </row>
    <row r="103153" spans="4:4">
      <c r="D103153"/>
    </row>
    <row r="103154" spans="4:4">
      <c r="D103154"/>
    </row>
    <row r="103155" spans="4:4">
      <c r="D103155"/>
    </row>
    <row r="103156" spans="4:4">
      <c r="D103156"/>
    </row>
    <row r="103157" spans="4:4">
      <c r="D103157"/>
    </row>
    <row r="103158" spans="4:4">
      <c r="D103158"/>
    </row>
    <row r="103159" spans="4:4">
      <c r="D103159"/>
    </row>
    <row r="103160" spans="4:4">
      <c r="D103160"/>
    </row>
    <row r="103161" spans="4:4">
      <c r="D103161"/>
    </row>
    <row r="103162" spans="4:4">
      <c r="D103162"/>
    </row>
    <row r="103163" spans="4:4">
      <c r="D103163"/>
    </row>
    <row r="103164" spans="4:4">
      <c r="D103164"/>
    </row>
    <row r="103165" spans="4:4">
      <c r="D103165"/>
    </row>
    <row r="103166" spans="4:4">
      <c r="D103166"/>
    </row>
    <row r="103167" spans="4:4">
      <c r="D103167"/>
    </row>
    <row r="103168" spans="4:4">
      <c r="D103168"/>
    </row>
    <row r="103169" spans="4:4">
      <c r="D103169"/>
    </row>
    <row r="103170" spans="4:4">
      <c r="D103170"/>
    </row>
    <row r="103171" spans="4:4">
      <c r="D103171"/>
    </row>
    <row r="103172" spans="4:4">
      <c r="D103172"/>
    </row>
    <row r="103173" spans="4:4">
      <c r="D103173"/>
    </row>
    <row r="103174" spans="4:4">
      <c r="D103174"/>
    </row>
    <row r="103175" spans="4:4">
      <c r="D103175"/>
    </row>
    <row r="103176" spans="4:4">
      <c r="D103176"/>
    </row>
    <row r="103177" spans="4:4">
      <c r="D103177"/>
    </row>
    <row r="103178" spans="4:4">
      <c r="D103178"/>
    </row>
    <row r="103179" spans="4:4">
      <c r="D103179"/>
    </row>
    <row r="103180" spans="4:4">
      <c r="D103180"/>
    </row>
    <row r="103181" spans="4:4">
      <c r="D103181"/>
    </row>
    <row r="103182" spans="4:4">
      <c r="D103182"/>
    </row>
    <row r="103183" spans="4:4">
      <c r="D103183"/>
    </row>
    <row r="103184" spans="4:4">
      <c r="D103184"/>
    </row>
    <row r="103185" spans="4:4">
      <c r="D103185"/>
    </row>
    <row r="103186" spans="4:4">
      <c r="D103186"/>
    </row>
    <row r="103187" spans="4:4">
      <c r="D103187"/>
    </row>
    <row r="103188" spans="4:4">
      <c r="D103188"/>
    </row>
    <row r="103189" spans="4:4">
      <c r="D103189"/>
    </row>
    <row r="103190" spans="4:4">
      <c r="D103190"/>
    </row>
    <row r="103191" spans="4:4">
      <c r="D103191"/>
    </row>
    <row r="103192" spans="4:4">
      <c r="D103192"/>
    </row>
    <row r="103193" spans="4:4">
      <c r="D103193"/>
    </row>
    <row r="103194" spans="4:4">
      <c r="D103194"/>
    </row>
    <row r="103195" spans="4:4">
      <c r="D103195"/>
    </row>
    <row r="103196" spans="4:4">
      <c r="D103196"/>
    </row>
    <row r="103197" spans="4:4">
      <c r="D103197"/>
    </row>
    <row r="103198" spans="4:4">
      <c r="D103198"/>
    </row>
    <row r="103199" spans="4:4">
      <c r="D103199"/>
    </row>
    <row r="103200" spans="4:4">
      <c r="D103200"/>
    </row>
    <row r="103201" spans="4:4">
      <c r="D103201"/>
    </row>
    <row r="103202" spans="4:4">
      <c r="D103202"/>
    </row>
    <row r="103203" spans="4:4">
      <c r="D103203"/>
    </row>
    <row r="103204" spans="4:4">
      <c r="D103204"/>
    </row>
    <row r="103205" spans="4:4">
      <c r="D103205"/>
    </row>
    <row r="103206" spans="4:4">
      <c r="D103206"/>
    </row>
    <row r="103207" spans="4:4">
      <c r="D103207"/>
    </row>
    <row r="103208" spans="4:4">
      <c r="D103208"/>
    </row>
    <row r="103209" spans="4:4">
      <c r="D103209"/>
    </row>
    <row r="103210" spans="4:4">
      <c r="D103210"/>
    </row>
    <row r="103211" spans="4:4">
      <c r="D103211"/>
    </row>
    <row r="103212" spans="4:4">
      <c r="D103212"/>
    </row>
    <row r="103213" spans="4:4">
      <c r="D103213"/>
    </row>
    <row r="103214" spans="4:4">
      <c r="D103214"/>
    </row>
    <row r="103215" spans="4:4">
      <c r="D103215"/>
    </row>
    <row r="103216" spans="4:4">
      <c r="D103216"/>
    </row>
    <row r="103217" spans="4:4">
      <c r="D103217"/>
    </row>
    <row r="103218" spans="4:4">
      <c r="D103218"/>
    </row>
    <row r="103219" spans="4:4">
      <c r="D103219"/>
    </row>
    <row r="103220" spans="4:4">
      <c r="D103220"/>
    </row>
    <row r="103221" spans="4:4">
      <c r="D103221"/>
    </row>
    <row r="103222" spans="4:4">
      <c r="D103222"/>
    </row>
    <row r="103223" spans="4:4">
      <c r="D103223"/>
    </row>
    <row r="103224" spans="4:4">
      <c r="D103224"/>
    </row>
    <row r="103225" spans="4:4">
      <c r="D103225"/>
    </row>
    <row r="103226" spans="4:4">
      <c r="D103226"/>
    </row>
    <row r="103227" spans="4:4">
      <c r="D103227"/>
    </row>
    <row r="103228" spans="4:4">
      <c r="D103228"/>
    </row>
    <row r="103229" spans="4:4">
      <c r="D103229"/>
    </row>
    <row r="103230" spans="4:4">
      <c r="D103230"/>
    </row>
    <row r="103231" spans="4:4">
      <c r="D103231"/>
    </row>
    <row r="103232" spans="4:4">
      <c r="D103232"/>
    </row>
    <row r="103233" spans="4:4">
      <c r="D103233"/>
    </row>
    <row r="103234" spans="4:4">
      <c r="D103234"/>
    </row>
    <row r="103235" spans="4:4">
      <c r="D103235"/>
    </row>
    <row r="103236" spans="4:4">
      <c r="D103236"/>
    </row>
    <row r="103237" spans="4:4">
      <c r="D103237"/>
    </row>
    <row r="103238" spans="4:4">
      <c r="D103238"/>
    </row>
    <row r="103239" spans="4:4">
      <c r="D103239"/>
    </row>
    <row r="103240" spans="4:4">
      <c r="D103240"/>
    </row>
    <row r="103241" spans="4:4">
      <c r="D103241"/>
    </row>
    <row r="103242" spans="4:4">
      <c r="D103242"/>
    </row>
    <row r="103243" spans="4:4">
      <c r="D103243"/>
    </row>
    <row r="103244" spans="4:4">
      <c r="D103244"/>
    </row>
    <row r="103245" spans="4:4">
      <c r="D103245"/>
    </row>
    <row r="103246" spans="4:4">
      <c r="D103246"/>
    </row>
    <row r="103247" spans="4:4">
      <c r="D103247"/>
    </row>
    <row r="103248" spans="4:4">
      <c r="D103248"/>
    </row>
    <row r="103249" spans="4:4">
      <c r="D103249"/>
    </row>
    <row r="103250" spans="4:4">
      <c r="D103250"/>
    </row>
    <row r="103251" spans="4:4">
      <c r="D103251"/>
    </row>
    <row r="103252" spans="4:4">
      <c r="D103252"/>
    </row>
    <row r="103253" spans="4:4">
      <c r="D103253"/>
    </row>
    <row r="103254" spans="4:4">
      <c r="D103254"/>
    </row>
    <row r="103255" spans="4:4">
      <c r="D103255"/>
    </row>
    <row r="103256" spans="4:4">
      <c r="D103256"/>
    </row>
    <row r="103257" spans="4:4">
      <c r="D103257"/>
    </row>
    <row r="103258" spans="4:4">
      <c r="D103258"/>
    </row>
    <row r="103259" spans="4:4">
      <c r="D103259"/>
    </row>
    <row r="103260" spans="4:4">
      <c r="D103260"/>
    </row>
    <row r="103261" spans="4:4">
      <c r="D103261"/>
    </row>
    <row r="103262" spans="4:4">
      <c r="D103262"/>
    </row>
    <row r="103263" spans="4:4">
      <c r="D103263"/>
    </row>
    <row r="103264" spans="4:4">
      <c r="D103264"/>
    </row>
    <row r="103265" spans="4:4">
      <c r="D103265"/>
    </row>
    <row r="103266" spans="4:4">
      <c r="D103266"/>
    </row>
    <row r="103267" spans="4:4">
      <c r="D103267"/>
    </row>
    <row r="103268" spans="4:4">
      <c r="D103268"/>
    </row>
    <row r="103269" spans="4:4">
      <c r="D103269"/>
    </row>
    <row r="103270" spans="4:4">
      <c r="D103270"/>
    </row>
    <row r="103271" spans="4:4">
      <c r="D103271"/>
    </row>
    <row r="103272" spans="4:4">
      <c r="D103272"/>
    </row>
    <row r="103273" spans="4:4">
      <c r="D103273"/>
    </row>
    <row r="103274" spans="4:4">
      <c r="D103274"/>
    </row>
    <row r="103275" spans="4:4">
      <c r="D103275"/>
    </row>
    <row r="103276" spans="4:4">
      <c r="D103276"/>
    </row>
    <row r="103277" spans="4:4">
      <c r="D103277"/>
    </row>
    <row r="103278" spans="4:4">
      <c r="D103278"/>
    </row>
    <row r="103279" spans="4:4">
      <c r="D103279"/>
    </row>
    <row r="103280" spans="4:4">
      <c r="D103280"/>
    </row>
    <row r="103281" spans="4:4">
      <c r="D103281"/>
    </row>
    <row r="103282" spans="4:4">
      <c r="D103282"/>
    </row>
    <row r="103283" spans="4:4">
      <c r="D103283"/>
    </row>
    <row r="103284" spans="4:4">
      <c r="D103284"/>
    </row>
    <row r="103285" spans="4:4">
      <c r="D103285"/>
    </row>
    <row r="103286" spans="4:4">
      <c r="D103286"/>
    </row>
    <row r="103287" spans="4:4">
      <c r="D103287"/>
    </row>
    <row r="103288" spans="4:4">
      <c r="D103288"/>
    </row>
    <row r="103289" spans="4:4">
      <c r="D103289"/>
    </row>
    <row r="103290" spans="4:4">
      <c r="D103290"/>
    </row>
    <row r="103291" spans="4:4">
      <c r="D103291"/>
    </row>
    <row r="103292" spans="4:4">
      <c r="D103292"/>
    </row>
    <row r="103293" spans="4:4">
      <c r="D103293"/>
    </row>
    <row r="103294" spans="4:4">
      <c r="D103294"/>
    </row>
    <row r="103295" spans="4:4">
      <c r="D103295"/>
    </row>
    <row r="103296" spans="4:4">
      <c r="D103296"/>
    </row>
    <row r="103297" spans="4:4">
      <c r="D103297"/>
    </row>
    <row r="103298" spans="4:4">
      <c r="D103298"/>
    </row>
    <row r="103299" spans="4:4">
      <c r="D103299"/>
    </row>
    <row r="103300" spans="4:4">
      <c r="D103300"/>
    </row>
    <row r="103301" spans="4:4">
      <c r="D103301"/>
    </row>
    <row r="103302" spans="4:4">
      <c r="D103302"/>
    </row>
    <row r="103303" spans="4:4">
      <c r="D103303"/>
    </row>
    <row r="103304" spans="4:4">
      <c r="D103304"/>
    </row>
    <row r="103305" spans="4:4">
      <c r="D103305"/>
    </row>
    <row r="103306" spans="4:4">
      <c r="D103306"/>
    </row>
    <row r="103307" spans="4:4">
      <c r="D103307"/>
    </row>
    <row r="103308" spans="4:4">
      <c r="D103308"/>
    </row>
    <row r="103309" spans="4:4">
      <c r="D103309"/>
    </row>
    <row r="103310" spans="4:4">
      <c r="D103310"/>
    </row>
    <row r="103311" spans="4:4">
      <c r="D103311"/>
    </row>
    <row r="103312" spans="4:4">
      <c r="D103312"/>
    </row>
    <row r="103313" spans="4:4">
      <c r="D103313"/>
    </row>
    <row r="103314" spans="4:4">
      <c r="D103314"/>
    </row>
    <row r="103315" spans="4:4">
      <c r="D103315"/>
    </row>
    <row r="103316" spans="4:4">
      <c r="D103316"/>
    </row>
    <row r="103317" spans="4:4">
      <c r="D103317"/>
    </row>
    <row r="103318" spans="4:4">
      <c r="D103318"/>
    </row>
    <row r="103319" spans="4:4">
      <c r="D103319"/>
    </row>
    <row r="103320" spans="4:4">
      <c r="D103320"/>
    </row>
    <row r="103321" spans="4:4">
      <c r="D103321"/>
    </row>
    <row r="103322" spans="4:4">
      <c r="D103322"/>
    </row>
    <row r="103323" spans="4:4">
      <c r="D103323"/>
    </row>
    <row r="103324" spans="4:4">
      <c r="D103324"/>
    </row>
    <row r="103325" spans="4:4">
      <c r="D103325"/>
    </row>
    <row r="103326" spans="4:4">
      <c r="D103326"/>
    </row>
    <row r="103327" spans="4:4">
      <c r="D103327"/>
    </row>
    <row r="103328" spans="4:4">
      <c r="D103328"/>
    </row>
    <row r="103329" spans="4:4">
      <c r="D103329"/>
    </row>
    <row r="103330" spans="4:4">
      <c r="D103330"/>
    </row>
    <row r="103331" spans="4:4">
      <c r="D103331"/>
    </row>
    <row r="103332" spans="4:4">
      <c r="D103332"/>
    </row>
    <row r="103333" spans="4:4">
      <c r="D103333"/>
    </row>
    <row r="103334" spans="4:4">
      <c r="D103334"/>
    </row>
    <row r="103335" spans="4:4">
      <c r="D103335"/>
    </row>
    <row r="103336" spans="4:4">
      <c r="D103336"/>
    </row>
    <row r="103337" spans="4:4">
      <c r="D103337"/>
    </row>
    <row r="103338" spans="4:4">
      <c r="D103338"/>
    </row>
    <row r="103339" spans="4:4">
      <c r="D103339"/>
    </row>
    <row r="103340" spans="4:4">
      <c r="D103340"/>
    </row>
    <row r="103341" spans="4:4">
      <c r="D103341"/>
    </row>
    <row r="103342" spans="4:4">
      <c r="D103342"/>
    </row>
    <row r="103343" spans="4:4">
      <c r="D103343"/>
    </row>
    <row r="103344" spans="4:4">
      <c r="D103344"/>
    </row>
    <row r="103345" spans="4:4">
      <c r="D103345"/>
    </row>
    <row r="103346" spans="4:4">
      <c r="D103346"/>
    </row>
    <row r="103347" spans="4:4">
      <c r="D103347"/>
    </row>
    <row r="103348" spans="4:4">
      <c r="D103348"/>
    </row>
    <row r="103349" spans="4:4">
      <c r="D103349"/>
    </row>
    <row r="103350" spans="4:4">
      <c r="D103350"/>
    </row>
    <row r="103351" spans="4:4">
      <c r="D103351"/>
    </row>
    <row r="103352" spans="4:4">
      <c r="D103352"/>
    </row>
    <row r="103353" spans="4:4">
      <c r="D103353"/>
    </row>
    <row r="103354" spans="4:4">
      <c r="D103354"/>
    </row>
    <row r="103355" spans="4:4">
      <c r="D103355"/>
    </row>
    <row r="103356" spans="4:4">
      <c r="D103356"/>
    </row>
    <row r="103357" spans="4:4">
      <c r="D103357"/>
    </row>
    <row r="103358" spans="4:4">
      <c r="D103358"/>
    </row>
    <row r="103359" spans="4:4">
      <c r="D103359"/>
    </row>
    <row r="103360" spans="4:4">
      <c r="D103360"/>
    </row>
    <row r="103361" spans="4:4">
      <c r="D103361"/>
    </row>
    <row r="103362" spans="4:4">
      <c r="D103362"/>
    </row>
    <row r="103363" spans="4:4">
      <c r="D103363"/>
    </row>
    <row r="103364" spans="4:4">
      <c r="D103364"/>
    </row>
    <row r="103365" spans="4:4">
      <c r="D103365"/>
    </row>
    <row r="103366" spans="4:4">
      <c r="D103366"/>
    </row>
    <row r="103367" spans="4:4">
      <c r="D103367"/>
    </row>
    <row r="103368" spans="4:4">
      <c r="D103368"/>
    </row>
    <row r="103369" spans="4:4">
      <c r="D103369"/>
    </row>
    <row r="103370" spans="4:4">
      <c r="D103370"/>
    </row>
    <row r="103371" spans="4:4">
      <c r="D103371"/>
    </row>
    <row r="103372" spans="4:4">
      <c r="D103372"/>
    </row>
    <row r="103373" spans="4:4">
      <c r="D103373"/>
    </row>
    <row r="103374" spans="4:4">
      <c r="D103374"/>
    </row>
    <row r="103375" spans="4:4">
      <c r="D103375"/>
    </row>
    <row r="103376" spans="4:4">
      <c r="D103376"/>
    </row>
    <row r="103377" spans="4:4">
      <c r="D103377"/>
    </row>
    <row r="103378" spans="4:4">
      <c r="D103378"/>
    </row>
    <row r="103379" spans="4:4">
      <c r="D103379"/>
    </row>
    <row r="103380" spans="4:4">
      <c r="D103380"/>
    </row>
    <row r="103381" spans="4:4">
      <c r="D103381"/>
    </row>
    <row r="103382" spans="4:4">
      <c r="D103382"/>
    </row>
    <row r="103383" spans="4:4">
      <c r="D103383"/>
    </row>
    <row r="103384" spans="4:4">
      <c r="D103384"/>
    </row>
    <row r="103385" spans="4:4">
      <c r="D103385"/>
    </row>
    <row r="103386" spans="4:4">
      <c r="D103386"/>
    </row>
    <row r="103387" spans="4:4">
      <c r="D103387"/>
    </row>
    <row r="103388" spans="4:4">
      <c r="D103388"/>
    </row>
    <row r="103389" spans="4:4">
      <c r="D103389"/>
    </row>
    <row r="103390" spans="4:4">
      <c r="D103390"/>
    </row>
    <row r="103391" spans="4:4">
      <c r="D103391"/>
    </row>
    <row r="103392" spans="4:4">
      <c r="D103392"/>
    </row>
    <row r="103393" spans="4:4">
      <c r="D103393"/>
    </row>
    <row r="103394" spans="4:4">
      <c r="D103394"/>
    </row>
    <row r="103395" spans="4:4">
      <c r="D103395"/>
    </row>
    <row r="103396" spans="4:4">
      <c r="D103396"/>
    </row>
    <row r="103397" spans="4:4">
      <c r="D103397"/>
    </row>
    <row r="103398" spans="4:4">
      <c r="D103398"/>
    </row>
    <row r="103399" spans="4:4">
      <c r="D103399"/>
    </row>
    <row r="103400" spans="4:4">
      <c r="D103400"/>
    </row>
    <row r="103401" spans="4:4">
      <c r="D103401"/>
    </row>
    <row r="103402" spans="4:4">
      <c r="D103402"/>
    </row>
    <row r="103403" spans="4:4">
      <c r="D103403"/>
    </row>
    <row r="103404" spans="4:4">
      <c r="D103404"/>
    </row>
    <row r="103405" spans="4:4">
      <c r="D103405"/>
    </row>
    <row r="103406" spans="4:4">
      <c r="D103406"/>
    </row>
    <row r="103407" spans="4:4">
      <c r="D103407"/>
    </row>
    <row r="103408" spans="4:4">
      <c r="D103408"/>
    </row>
    <row r="103409" spans="4:4">
      <c r="D103409"/>
    </row>
    <row r="103410" spans="4:4">
      <c r="D103410"/>
    </row>
    <row r="103411" spans="4:4">
      <c r="D103411"/>
    </row>
    <row r="103412" spans="4:4">
      <c r="D103412"/>
    </row>
    <row r="103413" spans="4:4">
      <c r="D103413"/>
    </row>
    <row r="103414" spans="4:4">
      <c r="D103414"/>
    </row>
    <row r="103415" spans="4:4">
      <c r="D103415"/>
    </row>
    <row r="103416" spans="4:4">
      <c r="D103416"/>
    </row>
    <row r="103417" spans="4:4">
      <c r="D103417"/>
    </row>
    <row r="103418" spans="4:4">
      <c r="D103418"/>
    </row>
    <row r="103419" spans="4:4">
      <c r="D103419"/>
    </row>
    <row r="103420" spans="4:4">
      <c r="D103420"/>
    </row>
    <row r="103421" spans="4:4">
      <c r="D103421"/>
    </row>
    <row r="103422" spans="4:4">
      <c r="D103422"/>
    </row>
    <row r="103423" spans="4:4">
      <c r="D103423"/>
    </row>
    <row r="103424" spans="4:4">
      <c r="D103424"/>
    </row>
    <row r="103425" spans="4:4">
      <c r="D103425"/>
    </row>
    <row r="103426" spans="4:4">
      <c r="D103426"/>
    </row>
    <row r="103427" spans="4:4">
      <c r="D103427"/>
    </row>
    <row r="103428" spans="4:4">
      <c r="D103428"/>
    </row>
    <row r="103429" spans="4:4">
      <c r="D103429"/>
    </row>
    <row r="103430" spans="4:4">
      <c r="D103430"/>
    </row>
    <row r="103431" spans="4:4">
      <c r="D103431"/>
    </row>
    <row r="103432" spans="4:4">
      <c r="D103432"/>
    </row>
    <row r="103433" spans="4:4">
      <c r="D103433"/>
    </row>
    <row r="103434" spans="4:4">
      <c r="D103434"/>
    </row>
    <row r="103435" spans="4:4">
      <c r="D103435"/>
    </row>
    <row r="103436" spans="4:4">
      <c r="D103436"/>
    </row>
    <row r="103437" spans="4:4">
      <c r="D103437"/>
    </row>
    <row r="103438" spans="4:4">
      <c r="D103438"/>
    </row>
    <row r="103439" spans="4:4">
      <c r="D103439"/>
    </row>
    <row r="103440" spans="4:4">
      <c r="D103440"/>
    </row>
    <row r="103441" spans="4:4">
      <c r="D103441"/>
    </row>
    <row r="103442" spans="4:4">
      <c r="D103442"/>
    </row>
    <row r="103443" spans="4:4">
      <c r="D103443"/>
    </row>
    <row r="103444" spans="4:4">
      <c r="D103444"/>
    </row>
    <row r="103445" spans="4:4">
      <c r="D103445"/>
    </row>
    <row r="103446" spans="4:4">
      <c r="D103446"/>
    </row>
    <row r="103447" spans="4:4">
      <c r="D103447"/>
    </row>
    <row r="103448" spans="4:4">
      <c r="D103448"/>
    </row>
    <row r="103449" spans="4:4">
      <c r="D103449"/>
    </row>
    <row r="103450" spans="4:4">
      <c r="D103450"/>
    </row>
    <row r="103451" spans="4:4">
      <c r="D103451"/>
    </row>
    <row r="103452" spans="4:4">
      <c r="D103452"/>
    </row>
    <row r="103453" spans="4:4">
      <c r="D103453"/>
    </row>
    <row r="103454" spans="4:4">
      <c r="D103454"/>
    </row>
    <row r="103455" spans="4:4">
      <c r="D103455"/>
    </row>
    <row r="103456" spans="4:4">
      <c r="D103456"/>
    </row>
    <row r="103457" spans="4:4">
      <c r="D103457"/>
    </row>
    <row r="103458" spans="4:4">
      <c r="D103458"/>
    </row>
    <row r="103459" spans="4:4">
      <c r="D103459"/>
    </row>
    <row r="103460" spans="4:4">
      <c r="D103460"/>
    </row>
    <row r="103461" spans="4:4">
      <c r="D103461"/>
    </row>
    <row r="103462" spans="4:4">
      <c r="D103462"/>
    </row>
    <row r="103463" spans="4:4">
      <c r="D103463"/>
    </row>
    <row r="103464" spans="4:4">
      <c r="D103464"/>
    </row>
    <row r="103465" spans="4:4">
      <c r="D103465"/>
    </row>
    <row r="103466" spans="4:4">
      <c r="D103466"/>
    </row>
    <row r="103467" spans="4:4">
      <c r="D103467"/>
    </row>
    <row r="103468" spans="4:4">
      <c r="D103468"/>
    </row>
    <row r="103469" spans="4:4">
      <c r="D103469"/>
    </row>
    <row r="103470" spans="4:4">
      <c r="D103470"/>
    </row>
    <row r="103471" spans="4:4">
      <c r="D103471"/>
    </row>
    <row r="103472" spans="4:4">
      <c r="D103472"/>
    </row>
    <row r="103473" spans="4:4">
      <c r="D103473"/>
    </row>
    <row r="103474" spans="4:4">
      <c r="D103474"/>
    </row>
    <row r="103475" spans="4:4">
      <c r="D103475"/>
    </row>
    <row r="103476" spans="4:4">
      <c r="D103476"/>
    </row>
    <row r="103477" spans="4:4">
      <c r="D103477"/>
    </row>
    <row r="103478" spans="4:4">
      <c r="D103478"/>
    </row>
    <row r="103479" spans="4:4">
      <c r="D103479"/>
    </row>
    <row r="103480" spans="4:4">
      <c r="D103480"/>
    </row>
    <row r="103481" spans="4:4">
      <c r="D103481"/>
    </row>
    <row r="103482" spans="4:4">
      <c r="D103482"/>
    </row>
    <row r="103483" spans="4:4">
      <c r="D103483"/>
    </row>
    <row r="103484" spans="4:4">
      <c r="D103484"/>
    </row>
    <row r="103485" spans="4:4">
      <c r="D103485"/>
    </row>
    <row r="103486" spans="4:4">
      <c r="D103486"/>
    </row>
    <row r="103487" spans="4:4">
      <c r="D103487"/>
    </row>
    <row r="103488" spans="4:4">
      <c r="D103488"/>
    </row>
    <row r="103489" spans="4:4">
      <c r="D103489"/>
    </row>
    <row r="103490" spans="4:4">
      <c r="D103490"/>
    </row>
    <row r="103491" spans="4:4">
      <c r="D103491"/>
    </row>
    <row r="103492" spans="4:4">
      <c r="D103492"/>
    </row>
    <row r="103493" spans="4:4">
      <c r="D103493"/>
    </row>
    <row r="103494" spans="4:4">
      <c r="D103494"/>
    </row>
    <row r="103495" spans="4:4">
      <c r="D103495"/>
    </row>
    <row r="103496" spans="4:4">
      <c r="D103496"/>
    </row>
    <row r="103497" spans="4:4">
      <c r="D103497"/>
    </row>
    <row r="103498" spans="4:4">
      <c r="D103498"/>
    </row>
    <row r="103499" spans="4:4">
      <c r="D103499"/>
    </row>
    <row r="103500" spans="4:4">
      <c r="D103500"/>
    </row>
    <row r="103501" spans="4:4">
      <c r="D103501"/>
    </row>
    <row r="103502" spans="4:4">
      <c r="D103502"/>
    </row>
    <row r="103503" spans="4:4">
      <c r="D103503"/>
    </row>
    <row r="103504" spans="4:4">
      <c r="D103504"/>
    </row>
    <row r="103505" spans="4:4">
      <c r="D103505"/>
    </row>
    <row r="103506" spans="4:4">
      <c r="D103506"/>
    </row>
    <row r="103507" spans="4:4">
      <c r="D103507"/>
    </row>
    <row r="103508" spans="4:4">
      <c r="D103508"/>
    </row>
    <row r="103509" spans="4:4">
      <c r="D103509"/>
    </row>
    <row r="103510" spans="4:4">
      <c r="D103510"/>
    </row>
    <row r="103511" spans="4:4">
      <c r="D103511"/>
    </row>
    <row r="103512" spans="4:4">
      <c r="D103512"/>
    </row>
    <row r="103513" spans="4:4">
      <c r="D103513"/>
    </row>
    <row r="103514" spans="4:4">
      <c r="D103514"/>
    </row>
    <row r="103515" spans="4:4">
      <c r="D103515"/>
    </row>
    <row r="103516" spans="4:4">
      <c r="D103516"/>
    </row>
    <row r="103517" spans="4:4">
      <c r="D103517"/>
    </row>
    <row r="103518" spans="4:4">
      <c r="D103518"/>
    </row>
    <row r="103519" spans="4:4">
      <c r="D103519"/>
    </row>
    <row r="103520" spans="4:4">
      <c r="D103520"/>
    </row>
    <row r="103521" spans="4:4">
      <c r="D103521"/>
    </row>
    <row r="103522" spans="4:4">
      <c r="D103522"/>
    </row>
    <row r="103523" spans="4:4">
      <c r="D103523"/>
    </row>
    <row r="103524" spans="4:4">
      <c r="D103524"/>
    </row>
    <row r="103525" spans="4:4">
      <c r="D103525"/>
    </row>
    <row r="103526" spans="4:4">
      <c r="D103526"/>
    </row>
    <row r="103527" spans="4:4">
      <c r="D103527"/>
    </row>
    <row r="103528" spans="4:4">
      <c r="D103528"/>
    </row>
    <row r="103529" spans="4:4">
      <c r="D103529"/>
    </row>
    <row r="103530" spans="4:4">
      <c r="D103530"/>
    </row>
    <row r="103531" spans="4:4">
      <c r="D103531"/>
    </row>
    <row r="103532" spans="4:4">
      <c r="D103532"/>
    </row>
    <row r="103533" spans="4:4">
      <c r="D103533"/>
    </row>
    <row r="103534" spans="4:4">
      <c r="D103534"/>
    </row>
    <row r="103535" spans="4:4">
      <c r="D103535"/>
    </row>
    <row r="103536" spans="4:4">
      <c r="D103536"/>
    </row>
    <row r="103537" spans="4:4">
      <c r="D103537"/>
    </row>
    <row r="103538" spans="4:4">
      <c r="D103538"/>
    </row>
    <row r="103539" spans="4:4">
      <c r="D103539"/>
    </row>
    <row r="103540" spans="4:4">
      <c r="D103540"/>
    </row>
    <row r="103541" spans="4:4">
      <c r="D103541"/>
    </row>
    <row r="103542" spans="4:4">
      <c r="D103542"/>
    </row>
    <row r="103543" spans="4:4">
      <c r="D103543"/>
    </row>
    <row r="103544" spans="4:4">
      <c r="D103544"/>
    </row>
    <row r="103545" spans="4:4">
      <c r="D103545"/>
    </row>
    <row r="103546" spans="4:4">
      <c r="D103546"/>
    </row>
    <row r="103547" spans="4:4">
      <c r="D103547"/>
    </row>
    <row r="103548" spans="4:4">
      <c r="D103548"/>
    </row>
    <row r="103549" spans="4:4">
      <c r="D103549"/>
    </row>
    <row r="103550" spans="4:4">
      <c r="D103550"/>
    </row>
    <row r="103551" spans="4:4">
      <c r="D103551"/>
    </row>
    <row r="103552" spans="4:4">
      <c r="D103552"/>
    </row>
    <row r="103553" spans="4:4">
      <c r="D103553"/>
    </row>
    <row r="103554" spans="4:4">
      <c r="D103554"/>
    </row>
    <row r="103555" spans="4:4">
      <c r="D103555"/>
    </row>
    <row r="103556" spans="4:4">
      <c r="D103556"/>
    </row>
    <row r="103557" spans="4:4">
      <c r="D103557"/>
    </row>
    <row r="103558" spans="4:4">
      <c r="D103558"/>
    </row>
    <row r="103559" spans="4:4">
      <c r="D103559"/>
    </row>
    <row r="103560" spans="4:4">
      <c r="D103560"/>
    </row>
    <row r="103561" spans="4:4">
      <c r="D103561"/>
    </row>
    <row r="103562" spans="4:4">
      <c r="D103562"/>
    </row>
    <row r="103563" spans="4:4">
      <c r="D103563"/>
    </row>
    <row r="103564" spans="4:4">
      <c r="D103564"/>
    </row>
    <row r="103565" spans="4:4">
      <c r="D103565"/>
    </row>
    <row r="103566" spans="4:4">
      <c r="D103566"/>
    </row>
    <row r="103567" spans="4:4">
      <c r="D103567"/>
    </row>
    <row r="103568" spans="4:4">
      <c r="D103568"/>
    </row>
    <row r="103569" spans="4:4">
      <c r="D103569"/>
    </row>
    <row r="103570" spans="4:4">
      <c r="D103570"/>
    </row>
    <row r="103571" spans="4:4">
      <c r="D103571"/>
    </row>
    <row r="103572" spans="4:4">
      <c r="D103572"/>
    </row>
    <row r="103573" spans="4:4">
      <c r="D103573"/>
    </row>
    <row r="103574" spans="4:4">
      <c r="D103574"/>
    </row>
    <row r="103575" spans="4:4">
      <c r="D103575"/>
    </row>
    <row r="103576" spans="4:4">
      <c r="D103576"/>
    </row>
    <row r="103577" spans="4:4">
      <c r="D103577"/>
    </row>
    <row r="103578" spans="4:4">
      <c r="D103578"/>
    </row>
    <row r="103579" spans="4:4">
      <c r="D103579"/>
    </row>
    <row r="103580" spans="4:4">
      <c r="D103580"/>
    </row>
    <row r="103581" spans="4:4">
      <c r="D103581"/>
    </row>
    <row r="103582" spans="4:4">
      <c r="D103582"/>
    </row>
    <row r="103583" spans="4:4">
      <c r="D103583"/>
    </row>
    <row r="103584" spans="4:4">
      <c r="D103584"/>
    </row>
    <row r="103585" spans="4:4">
      <c r="D103585"/>
    </row>
    <row r="103586" spans="4:4">
      <c r="D103586"/>
    </row>
    <row r="103587" spans="4:4">
      <c r="D103587"/>
    </row>
    <row r="103588" spans="4:4">
      <c r="D103588"/>
    </row>
    <row r="103589" spans="4:4">
      <c r="D103589"/>
    </row>
    <row r="103590" spans="4:4">
      <c r="D103590"/>
    </row>
    <row r="103591" spans="4:4">
      <c r="D103591"/>
    </row>
    <row r="103592" spans="4:4">
      <c r="D103592"/>
    </row>
    <row r="103593" spans="4:4">
      <c r="D103593"/>
    </row>
    <row r="103594" spans="4:4">
      <c r="D103594"/>
    </row>
    <row r="103595" spans="4:4">
      <c r="D103595"/>
    </row>
    <row r="103596" spans="4:4">
      <c r="D103596"/>
    </row>
    <row r="103597" spans="4:4">
      <c r="D103597"/>
    </row>
    <row r="103598" spans="4:4">
      <c r="D103598"/>
    </row>
    <row r="103599" spans="4:4">
      <c r="D103599"/>
    </row>
    <row r="103600" spans="4:4">
      <c r="D103600"/>
    </row>
    <row r="103601" spans="4:4">
      <c r="D103601"/>
    </row>
    <row r="103602" spans="4:4">
      <c r="D103602"/>
    </row>
    <row r="103603" spans="4:4">
      <c r="D103603"/>
    </row>
    <row r="103604" spans="4:4">
      <c r="D103604"/>
    </row>
    <row r="103605" spans="4:4">
      <c r="D103605"/>
    </row>
    <row r="103606" spans="4:4">
      <c r="D103606"/>
    </row>
    <row r="103607" spans="4:4">
      <c r="D103607"/>
    </row>
    <row r="103608" spans="4:4">
      <c r="D103608"/>
    </row>
    <row r="103609" spans="4:4">
      <c r="D103609"/>
    </row>
    <row r="103610" spans="4:4">
      <c r="D103610"/>
    </row>
    <row r="103611" spans="4:4">
      <c r="D103611"/>
    </row>
    <row r="103612" spans="4:4">
      <c r="D103612"/>
    </row>
    <row r="103613" spans="4:4">
      <c r="D103613"/>
    </row>
    <row r="103614" spans="4:4">
      <c r="D103614"/>
    </row>
    <row r="103615" spans="4:4">
      <c r="D103615"/>
    </row>
    <row r="103616" spans="4:4">
      <c r="D103616"/>
    </row>
    <row r="103617" spans="4:4">
      <c r="D103617"/>
    </row>
    <row r="103618" spans="4:4">
      <c r="D103618"/>
    </row>
    <row r="103619" spans="4:4">
      <c r="D103619"/>
    </row>
    <row r="103620" spans="4:4">
      <c r="D103620"/>
    </row>
    <row r="103621" spans="4:4">
      <c r="D103621"/>
    </row>
    <row r="103622" spans="4:4">
      <c r="D103622"/>
    </row>
    <row r="103623" spans="4:4">
      <c r="D103623"/>
    </row>
    <row r="103624" spans="4:4">
      <c r="D103624"/>
    </row>
    <row r="103625" spans="4:4">
      <c r="D103625"/>
    </row>
    <row r="103626" spans="4:4">
      <c r="D103626"/>
    </row>
    <row r="103627" spans="4:4">
      <c r="D103627"/>
    </row>
    <row r="103628" spans="4:4">
      <c r="D103628"/>
    </row>
    <row r="103629" spans="4:4">
      <c r="D103629"/>
    </row>
    <row r="103630" spans="4:4">
      <c r="D103630"/>
    </row>
    <row r="103631" spans="4:4">
      <c r="D103631"/>
    </row>
    <row r="103632" spans="4:4">
      <c r="D103632"/>
    </row>
    <row r="103633" spans="4:4">
      <c r="D103633"/>
    </row>
    <row r="103634" spans="4:4">
      <c r="D103634"/>
    </row>
    <row r="103635" spans="4:4">
      <c r="D103635"/>
    </row>
    <row r="103636" spans="4:4">
      <c r="D103636"/>
    </row>
    <row r="103637" spans="4:4">
      <c r="D103637"/>
    </row>
    <row r="103638" spans="4:4">
      <c r="D103638"/>
    </row>
    <row r="103639" spans="4:4">
      <c r="D103639"/>
    </row>
    <row r="103640" spans="4:4">
      <c r="D103640"/>
    </row>
    <row r="103641" spans="4:4">
      <c r="D103641"/>
    </row>
    <row r="103642" spans="4:4">
      <c r="D103642"/>
    </row>
    <row r="103643" spans="4:4">
      <c r="D103643"/>
    </row>
    <row r="103644" spans="4:4">
      <c r="D103644"/>
    </row>
    <row r="103645" spans="4:4">
      <c r="D103645"/>
    </row>
    <row r="103646" spans="4:4">
      <c r="D103646"/>
    </row>
    <row r="103647" spans="4:4">
      <c r="D103647"/>
    </row>
    <row r="103648" spans="4:4">
      <c r="D103648"/>
    </row>
    <row r="103649" spans="4:4">
      <c r="D103649"/>
    </row>
    <row r="103650" spans="4:4">
      <c r="D103650"/>
    </row>
    <row r="103651" spans="4:4">
      <c r="D103651"/>
    </row>
    <row r="103652" spans="4:4">
      <c r="D103652"/>
    </row>
    <row r="103653" spans="4:4">
      <c r="D103653"/>
    </row>
    <row r="103654" spans="4:4">
      <c r="D103654"/>
    </row>
    <row r="103655" spans="4:4">
      <c r="D103655"/>
    </row>
    <row r="103656" spans="4:4">
      <c r="D103656"/>
    </row>
    <row r="103657" spans="4:4">
      <c r="D103657"/>
    </row>
    <row r="103658" spans="4:4">
      <c r="D103658"/>
    </row>
    <row r="103659" spans="4:4">
      <c r="D103659"/>
    </row>
    <row r="103660" spans="4:4">
      <c r="D103660"/>
    </row>
    <row r="103661" spans="4:4">
      <c r="D103661"/>
    </row>
    <row r="103662" spans="4:4">
      <c r="D103662"/>
    </row>
    <row r="103663" spans="4:4">
      <c r="D103663"/>
    </row>
    <row r="103664" spans="4:4">
      <c r="D103664"/>
    </row>
    <row r="103665" spans="4:4">
      <c r="D103665"/>
    </row>
    <row r="103666" spans="4:4">
      <c r="D103666"/>
    </row>
    <row r="103667" spans="4:4">
      <c r="D103667"/>
    </row>
    <row r="103668" spans="4:4">
      <c r="D103668"/>
    </row>
    <row r="103669" spans="4:4">
      <c r="D103669"/>
    </row>
    <row r="103670" spans="4:4">
      <c r="D103670"/>
    </row>
    <row r="103671" spans="4:4">
      <c r="D103671"/>
    </row>
    <row r="103672" spans="4:4">
      <c r="D103672"/>
    </row>
    <row r="103673" spans="4:4">
      <c r="D103673"/>
    </row>
    <row r="103674" spans="4:4">
      <c r="D103674"/>
    </row>
    <row r="103675" spans="4:4">
      <c r="D103675"/>
    </row>
    <row r="103676" spans="4:4">
      <c r="D103676"/>
    </row>
    <row r="103677" spans="4:4">
      <c r="D103677"/>
    </row>
    <row r="103678" spans="4:4">
      <c r="D103678"/>
    </row>
    <row r="103679" spans="4:4">
      <c r="D103679"/>
    </row>
    <row r="103680" spans="4:4">
      <c r="D103680"/>
    </row>
    <row r="103681" spans="4:4">
      <c r="D103681"/>
    </row>
    <row r="103682" spans="4:4">
      <c r="D103682"/>
    </row>
    <row r="103683" spans="4:4">
      <c r="D103683"/>
    </row>
    <row r="103684" spans="4:4">
      <c r="D103684"/>
    </row>
    <row r="103685" spans="4:4">
      <c r="D103685"/>
    </row>
    <row r="103686" spans="4:4">
      <c r="D103686"/>
    </row>
    <row r="103687" spans="4:4">
      <c r="D103687"/>
    </row>
    <row r="103688" spans="4:4">
      <c r="D103688"/>
    </row>
    <row r="103689" spans="4:4">
      <c r="D103689"/>
    </row>
    <row r="103690" spans="4:4">
      <c r="D103690"/>
    </row>
    <row r="103691" spans="4:4">
      <c r="D103691"/>
    </row>
    <row r="103692" spans="4:4">
      <c r="D103692"/>
    </row>
    <row r="103693" spans="4:4">
      <c r="D103693"/>
    </row>
    <row r="103694" spans="4:4">
      <c r="D103694"/>
    </row>
    <row r="103695" spans="4:4">
      <c r="D103695"/>
    </row>
    <row r="103696" spans="4:4">
      <c r="D103696"/>
    </row>
    <row r="103697" spans="4:4">
      <c r="D103697"/>
    </row>
    <row r="103698" spans="4:4">
      <c r="D103698"/>
    </row>
    <row r="103699" spans="4:4">
      <c r="D103699"/>
    </row>
    <row r="103700" spans="4:4">
      <c r="D103700"/>
    </row>
    <row r="103701" spans="4:4">
      <c r="D103701"/>
    </row>
    <row r="103702" spans="4:4">
      <c r="D103702"/>
    </row>
    <row r="103703" spans="4:4">
      <c r="D103703"/>
    </row>
    <row r="103704" spans="4:4">
      <c r="D103704"/>
    </row>
    <row r="103705" spans="4:4">
      <c r="D103705"/>
    </row>
    <row r="103706" spans="4:4">
      <c r="D103706"/>
    </row>
    <row r="103707" spans="4:4">
      <c r="D103707"/>
    </row>
    <row r="103708" spans="4:4">
      <c r="D103708"/>
    </row>
    <row r="103709" spans="4:4">
      <c r="D103709"/>
    </row>
    <row r="103710" spans="4:4">
      <c r="D103710"/>
    </row>
    <row r="103711" spans="4:4">
      <c r="D103711"/>
    </row>
    <row r="103712" spans="4:4">
      <c r="D103712"/>
    </row>
    <row r="103713" spans="4:4">
      <c r="D103713"/>
    </row>
    <row r="103714" spans="4:4">
      <c r="D103714"/>
    </row>
    <row r="103715" spans="4:4">
      <c r="D103715"/>
    </row>
    <row r="103716" spans="4:4">
      <c r="D103716"/>
    </row>
    <row r="103717" spans="4:4">
      <c r="D103717"/>
    </row>
    <row r="103718" spans="4:4">
      <c r="D103718"/>
    </row>
    <row r="103719" spans="4:4">
      <c r="D103719"/>
    </row>
    <row r="103720" spans="4:4">
      <c r="D103720"/>
    </row>
    <row r="103721" spans="4:4">
      <c r="D103721"/>
    </row>
    <row r="103722" spans="4:4">
      <c r="D103722"/>
    </row>
    <row r="103723" spans="4:4">
      <c r="D103723"/>
    </row>
    <row r="103724" spans="4:4">
      <c r="D103724"/>
    </row>
    <row r="103725" spans="4:4">
      <c r="D103725"/>
    </row>
    <row r="103726" spans="4:4">
      <c r="D103726"/>
    </row>
    <row r="103727" spans="4:4">
      <c r="D103727"/>
    </row>
    <row r="103728" spans="4:4">
      <c r="D103728"/>
    </row>
    <row r="103729" spans="4:4">
      <c r="D103729"/>
    </row>
    <row r="103730" spans="4:4">
      <c r="D103730"/>
    </row>
    <row r="103731" spans="4:4">
      <c r="D103731"/>
    </row>
    <row r="103732" spans="4:4">
      <c r="D103732"/>
    </row>
    <row r="103733" spans="4:4">
      <c r="D103733"/>
    </row>
    <row r="103734" spans="4:4">
      <c r="D103734"/>
    </row>
    <row r="103735" spans="4:4">
      <c r="D103735"/>
    </row>
    <row r="103736" spans="4:4">
      <c r="D103736"/>
    </row>
    <row r="103737" spans="4:4">
      <c r="D103737"/>
    </row>
    <row r="103738" spans="4:4">
      <c r="D103738"/>
    </row>
    <row r="103739" spans="4:4">
      <c r="D103739"/>
    </row>
    <row r="103740" spans="4:4">
      <c r="D103740"/>
    </row>
    <row r="103741" spans="4:4">
      <c r="D103741"/>
    </row>
    <row r="103742" spans="4:4">
      <c r="D103742"/>
    </row>
    <row r="103743" spans="4:4">
      <c r="D103743"/>
    </row>
    <row r="103744" spans="4:4">
      <c r="D103744"/>
    </row>
    <row r="103745" spans="4:4">
      <c r="D103745"/>
    </row>
    <row r="103746" spans="4:4">
      <c r="D103746"/>
    </row>
    <row r="103747" spans="4:4">
      <c r="D103747"/>
    </row>
    <row r="103748" spans="4:4">
      <c r="D103748"/>
    </row>
    <row r="103749" spans="4:4">
      <c r="D103749"/>
    </row>
    <row r="103750" spans="4:4">
      <c r="D103750"/>
    </row>
    <row r="103751" spans="4:4">
      <c r="D103751"/>
    </row>
    <row r="103752" spans="4:4">
      <c r="D103752"/>
    </row>
    <row r="103753" spans="4:4">
      <c r="D103753"/>
    </row>
    <row r="103754" spans="4:4">
      <c r="D103754"/>
    </row>
    <row r="103755" spans="4:4">
      <c r="D103755"/>
    </row>
    <row r="103756" spans="4:4">
      <c r="D103756"/>
    </row>
    <row r="103757" spans="4:4">
      <c r="D103757"/>
    </row>
    <row r="103758" spans="4:4">
      <c r="D103758"/>
    </row>
    <row r="103759" spans="4:4">
      <c r="D103759"/>
    </row>
    <row r="103760" spans="4:4">
      <c r="D103760"/>
    </row>
    <row r="103761" spans="4:4">
      <c r="D103761"/>
    </row>
    <row r="103762" spans="4:4">
      <c r="D103762"/>
    </row>
    <row r="103763" spans="4:4">
      <c r="D103763"/>
    </row>
    <row r="103764" spans="4:4">
      <c r="D103764"/>
    </row>
    <row r="103765" spans="4:4">
      <c r="D103765"/>
    </row>
    <row r="103766" spans="4:4">
      <c r="D103766"/>
    </row>
    <row r="103767" spans="4:4">
      <c r="D103767"/>
    </row>
    <row r="103768" spans="4:4">
      <c r="D103768"/>
    </row>
    <row r="103769" spans="4:4">
      <c r="D103769"/>
    </row>
    <row r="103770" spans="4:4">
      <c r="D103770"/>
    </row>
    <row r="103771" spans="4:4">
      <c r="D103771"/>
    </row>
    <row r="103772" spans="4:4">
      <c r="D103772"/>
    </row>
    <row r="103773" spans="4:4">
      <c r="D103773"/>
    </row>
    <row r="103774" spans="4:4">
      <c r="D103774"/>
    </row>
    <row r="103775" spans="4:4">
      <c r="D103775"/>
    </row>
    <row r="103776" spans="4:4">
      <c r="D103776"/>
    </row>
    <row r="103777" spans="4:4">
      <c r="D103777"/>
    </row>
    <row r="103778" spans="4:4">
      <c r="D103778"/>
    </row>
    <row r="103779" spans="4:4">
      <c r="D103779"/>
    </row>
    <row r="103780" spans="4:4">
      <c r="D103780"/>
    </row>
    <row r="103781" spans="4:4">
      <c r="D103781"/>
    </row>
    <row r="103782" spans="4:4">
      <c r="D103782"/>
    </row>
    <row r="103783" spans="4:4">
      <c r="D103783"/>
    </row>
    <row r="103784" spans="4:4">
      <c r="D103784"/>
    </row>
    <row r="103785" spans="4:4">
      <c r="D103785"/>
    </row>
    <row r="103786" spans="4:4">
      <c r="D103786"/>
    </row>
    <row r="103787" spans="4:4">
      <c r="D103787"/>
    </row>
    <row r="103788" spans="4:4">
      <c r="D103788"/>
    </row>
    <row r="103789" spans="4:4">
      <c r="D103789"/>
    </row>
    <row r="103790" spans="4:4">
      <c r="D103790"/>
    </row>
    <row r="103791" spans="4:4">
      <c r="D103791"/>
    </row>
    <row r="103792" spans="4:4">
      <c r="D103792"/>
    </row>
    <row r="103793" spans="4:4">
      <c r="D103793"/>
    </row>
    <row r="103794" spans="4:4">
      <c r="D103794"/>
    </row>
    <row r="103795" spans="4:4">
      <c r="D103795"/>
    </row>
    <row r="103796" spans="4:4">
      <c r="D103796"/>
    </row>
    <row r="103797" spans="4:4">
      <c r="D103797"/>
    </row>
    <row r="103798" spans="4:4">
      <c r="D103798"/>
    </row>
    <row r="103799" spans="4:4">
      <c r="D103799"/>
    </row>
    <row r="103800" spans="4:4">
      <c r="D103800"/>
    </row>
    <row r="103801" spans="4:4">
      <c r="D103801"/>
    </row>
    <row r="103802" spans="4:4">
      <c r="D103802"/>
    </row>
    <row r="103803" spans="4:4">
      <c r="D103803"/>
    </row>
    <row r="103804" spans="4:4">
      <c r="D103804"/>
    </row>
    <row r="103805" spans="4:4">
      <c r="D103805"/>
    </row>
    <row r="103806" spans="4:4">
      <c r="D103806"/>
    </row>
    <row r="103807" spans="4:4">
      <c r="D103807"/>
    </row>
    <row r="103808" spans="4:4">
      <c r="D103808"/>
    </row>
    <row r="103809" spans="4:4">
      <c r="D103809"/>
    </row>
    <row r="103810" spans="4:4">
      <c r="D103810"/>
    </row>
    <row r="103811" spans="4:4">
      <c r="D103811"/>
    </row>
    <row r="103812" spans="4:4">
      <c r="D103812"/>
    </row>
    <row r="103813" spans="4:4">
      <c r="D103813"/>
    </row>
    <row r="103814" spans="4:4">
      <c r="D103814"/>
    </row>
    <row r="103815" spans="4:4">
      <c r="D103815"/>
    </row>
    <row r="103816" spans="4:4">
      <c r="D103816"/>
    </row>
    <row r="103817" spans="4:4">
      <c r="D103817"/>
    </row>
    <row r="103818" spans="4:4">
      <c r="D103818"/>
    </row>
    <row r="103819" spans="4:4">
      <c r="D103819"/>
    </row>
    <row r="103820" spans="4:4">
      <c r="D103820"/>
    </row>
    <row r="103821" spans="4:4">
      <c r="D103821"/>
    </row>
    <row r="103822" spans="4:4">
      <c r="D103822"/>
    </row>
    <row r="103823" spans="4:4">
      <c r="D103823"/>
    </row>
    <row r="103824" spans="4:4">
      <c r="D103824"/>
    </row>
    <row r="103825" spans="4:4">
      <c r="D103825"/>
    </row>
    <row r="103826" spans="4:4">
      <c r="D103826"/>
    </row>
    <row r="103827" spans="4:4">
      <c r="D103827"/>
    </row>
    <row r="103828" spans="4:4">
      <c r="D103828"/>
    </row>
    <row r="103829" spans="4:4">
      <c r="D103829"/>
    </row>
    <row r="103830" spans="4:4">
      <c r="D103830"/>
    </row>
    <row r="103831" spans="4:4">
      <c r="D103831"/>
    </row>
    <row r="103832" spans="4:4">
      <c r="D103832"/>
    </row>
    <row r="103833" spans="4:4">
      <c r="D103833"/>
    </row>
    <row r="103834" spans="4:4">
      <c r="D103834"/>
    </row>
    <row r="103835" spans="4:4">
      <c r="D103835"/>
    </row>
    <row r="103836" spans="4:4">
      <c r="D103836"/>
    </row>
    <row r="103837" spans="4:4">
      <c r="D103837"/>
    </row>
    <row r="103838" spans="4:4">
      <c r="D103838"/>
    </row>
    <row r="103839" spans="4:4">
      <c r="D103839"/>
    </row>
    <row r="103840" spans="4:4">
      <c r="D103840"/>
    </row>
    <row r="103841" spans="4:4">
      <c r="D103841"/>
    </row>
    <row r="103842" spans="4:4">
      <c r="D103842"/>
    </row>
    <row r="103843" spans="4:4">
      <c r="D103843"/>
    </row>
    <row r="103844" spans="4:4">
      <c r="D103844"/>
    </row>
    <row r="103845" spans="4:4">
      <c r="D103845"/>
    </row>
    <row r="103846" spans="4:4">
      <c r="D103846"/>
    </row>
    <row r="103847" spans="4:4">
      <c r="D103847"/>
    </row>
    <row r="103848" spans="4:4">
      <c r="D103848"/>
    </row>
    <row r="103849" spans="4:4">
      <c r="D103849"/>
    </row>
    <row r="103850" spans="4:4">
      <c r="D103850"/>
    </row>
    <row r="103851" spans="4:4">
      <c r="D103851"/>
    </row>
    <row r="103852" spans="4:4">
      <c r="D103852"/>
    </row>
    <row r="103853" spans="4:4">
      <c r="D103853"/>
    </row>
    <row r="103854" spans="4:4">
      <c r="D103854"/>
    </row>
    <row r="103855" spans="4:4">
      <c r="D103855"/>
    </row>
    <row r="103856" spans="4:4">
      <c r="D103856"/>
    </row>
    <row r="103857" spans="4:4">
      <c r="D103857"/>
    </row>
    <row r="103858" spans="4:4">
      <c r="D103858"/>
    </row>
    <row r="103859" spans="4:4">
      <c r="D103859"/>
    </row>
    <row r="103860" spans="4:4">
      <c r="D103860"/>
    </row>
    <row r="103861" spans="4:4">
      <c r="D103861"/>
    </row>
    <row r="103862" spans="4:4">
      <c r="D103862"/>
    </row>
    <row r="103863" spans="4:4">
      <c r="D103863"/>
    </row>
    <row r="103864" spans="4:4">
      <c r="D103864"/>
    </row>
    <row r="103865" spans="4:4">
      <c r="D103865"/>
    </row>
    <row r="103866" spans="4:4">
      <c r="D103866"/>
    </row>
    <row r="103867" spans="4:4">
      <c r="D103867"/>
    </row>
    <row r="103868" spans="4:4">
      <c r="D103868"/>
    </row>
    <row r="103869" spans="4:4">
      <c r="D103869"/>
    </row>
    <row r="103870" spans="4:4">
      <c r="D103870"/>
    </row>
    <row r="103871" spans="4:4">
      <c r="D103871"/>
    </row>
    <row r="103872" spans="4:4">
      <c r="D103872"/>
    </row>
    <row r="103873" spans="4:4">
      <c r="D103873"/>
    </row>
    <row r="103874" spans="4:4">
      <c r="D103874"/>
    </row>
    <row r="103875" spans="4:4">
      <c r="D103875"/>
    </row>
    <row r="103876" spans="4:4">
      <c r="D103876"/>
    </row>
    <row r="103877" spans="4:4">
      <c r="D103877"/>
    </row>
    <row r="103878" spans="4:4">
      <c r="D103878"/>
    </row>
    <row r="103879" spans="4:4">
      <c r="D103879"/>
    </row>
    <row r="103880" spans="4:4">
      <c r="D103880"/>
    </row>
    <row r="103881" spans="4:4">
      <c r="D103881"/>
    </row>
    <row r="103882" spans="4:4">
      <c r="D103882"/>
    </row>
    <row r="103883" spans="4:4">
      <c r="D103883"/>
    </row>
    <row r="103884" spans="4:4">
      <c r="D103884"/>
    </row>
    <row r="103885" spans="4:4">
      <c r="D103885"/>
    </row>
    <row r="103886" spans="4:4">
      <c r="D103886"/>
    </row>
    <row r="103887" spans="4:4">
      <c r="D103887"/>
    </row>
    <row r="103888" spans="4:4">
      <c r="D103888"/>
    </row>
    <row r="103889" spans="4:4">
      <c r="D103889"/>
    </row>
    <row r="103890" spans="4:4">
      <c r="D103890"/>
    </row>
    <row r="103891" spans="4:4">
      <c r="D103891"/>
    </row>
    <row r="103892" spans="4:4">
      <c r="D103892"/>
    </row>
    <row r="103893" spans="4:4">
      <c r="D103893"/>
    </row>
    <row r="103894" spans="4:4">
      <c r="D103894"/>
    </row>
    <row r="103895" spans="4:4">
      <c r="D103895"/>
    </row>
    <row r="103896" spans="4:4">
      <c r="D103896"/>
    </row>
    <row r="103897" spans="4:4">
      <c r="D103897"/>
    </row>
    <row r="103898" spans="4:4">
      <c r="D103898"/>
    </row>
    <row r="103899" spans="4:4">
      <c r="D103899"/>
    </row>
    <row r="103900" spans="4:4">
      <c r="D103900"/>
    </row>
    <row r="103901" spans="4:4">
      <c r="D103901"/>
    </row>
    <row r="103902" spans="4:4">
      <c r="D103902"/>
    </row>
    <row r="103903" spans="4:4">
      <c r="D103903"/>
    </row>
    <row r="103904" spans="4:4">
      <c r="D103904"/>
    </row>
    <row r="103905" spans="4:4">
      <c r="D103905"/>
    </row>
    <row r="103906" spans="4:4">
      <c r="D103906"/>
    </row>
    <row r="103907" spans="4:4">
      <c r="D103907"/>
    </row>
    <row r="103908" spans="4:4">
      <c r="D103908"/>
    </row>
    <row r="103909" spans="4:4">
      <c r="D103909"/>
    </row>
    <row r="103910" spans="4:4">
      <c r="D103910"/>
    </row>
    <row r="103911" spans="4:4">
      <c r="D103911"/>
    </row>
    <row r="103912" spans="4:4">
      <c r="D103912"/>
    </row>
    <row r="103913" spans="4:4">
      <c r="D103913"/>
    </row>
    <row r="103914" spans="4:4">
      <c r="D103914"/>
    </row>
    <row r="103915" spans="4:4">
      <c r="D103915"/>
    </row>
    <row r="103916" spans="4:4">
      <c r="D103916"/>
    </row>
    <row r="103917" spans="4:4">
      <c r="D103917"/>
    </row>
    <row r="103918" spans="4:4">
      <c r="D103918"/>
    </row>
    <row r="103919" spans="4:4">
      <c r="D103919"/>
    </row>
    <row r="103920" spans="4:4">
      <c r="D103920"/>
    </row>
    <row r="103921" spans="4:4">
      <c r="D103921"/>
    </row>
    <row r="103922" spans="4:4">
      <c r="D103922"/>
    </row>
    <row r="103923" spans="4:4">
      <c r="D103923"/>
    </row>
    <row r="103924" spans="4:4">
      <c r="D103924"/>
    </row>
    <row r="103925" spans="4:4">
      <c r="D103925"/>
    </row>
    <row r="103926" spans="4:4">
      <c r="D103926"/>
    </row>
    <row r="103927" spans="4:4">
      <c r="D103927"/>
    </row>
    <row r="103928" spans="4:4">
      <c r="D103928"/>
    </row>
    <row r="103929" spans="4:4">
      <c r="D103929"/>
    </row>
    <row r="103930" spans="4:4">
      <c r="D103930"/>
    </row>
    <row r="103931" spans="4:4">
      <c r="D103931"/>
    </row>
    <row r="103932" spans="4:4">
      <c r="D103932"/>
    </row>
    <row r="103933" spans="4:4">
      <c r="D103933"/>
    </row>
    <row r="103934" spans="4:4">
      <c r="D103934"/>
    </row>
    <row r="103935" spans="4:4">
      <c r="D103935"/>
    </row>
    <row r="103936" spans="4:4">
      <c r="D103936"/>
    </row>
    <row r="103937" spans="4:4">
      <c r="D103937"/>
    </row>
    <row r="103938" spans="4:4">
      <c r="D103938"/>
    </row>
    <row r="103939" spans="4:4">
      <c r="D103939"/>
    </row>
    <row r="103940" spans="4:4">
      <c r="D103940"/>
    </row>
    <row r="103941" spans="4:4">
      <c r="D103941"/>
    </row>
    <row r="103942" spans="4:4">
      <c r="D103942"/>
    </row>
    <row r="103943" spans="4:4">
      <c r="D103943"/>
    </row>
    <row r="103944" spans="4:4">
      <c r="D103944"/>
    </row>
    <row r="103945" spans="4:4">
      <c r="D103945"/>
    </row>
    <row r="103946" spans="4:4">
      <c r="D103946"/>
    </row>
    <row r="103947" spans="4:4">
      <c r="D103947"/>
    </row>
    <row r="103948" spans="4:4">
      <c r="D103948"/>
    </row>
    <row r="103949" spans="4:4">
      <c r="D103949"/>
    </row>
    <row r="103950" spans="4:4">
      <c r="D103950"/>
    </row>
    <row r="103951" spans="4:4">
      <c r="D103951"/>
    </row>
    <row r="103952" spans="4:4">
      <c r="D103952"/>
    </row>
    <row r="103953" spans="4:4">
      <c r="D103953"/>
    </row>
    <row r="103954" spans="4:4">
      <c r="D103954"/>
    </row>
    <row r="103955" spans="4:4">
      <c r="D103955"/>
    </row>
    <row r="103956" spans="4:4">
      <c r="D103956"/>
    </row>
    <row r="103957" spans="4:4">
      <c r="D103957"/>
    </row>
    <row r="103958" spans="4:4">
      <c r="D103958"/>
    </row>
    <row r="103959" spans="4:4">
      <c r="D103959"/>
    </row>
    <row r="103960" spans="4:4">
      <c r="D103960"/>
    </row>
    <row r="103961" spans="4:4">
      <c r="D103961"/>
    </row>
    <row r="103962" spans="4:4">
      <c r="D103962"/>
    </row>
    <row r="103963" spans="4:4">
      <c r="D103963"/>
    </row>
    <row r="103964" spans="4:4">
      <c r="D103964"/>
    </row>
    <row r="103965" spans="4:4">
      <c r="D103965"/>
    </row>
    <row r="103966" spans="4:4">
      <c r="D103966"/>
    </row>
    <row r="103967" spans="4:4">
      <c r="D103967"/>
    </row>
    <row r="103968" spans="4:4">
      <c r="D103968"/>
    </row>
    <row r="103969" spans="4:4">
      <c r="D103969"/>
    </row>
    <row r="103970" spans="4:4">
      <c r="D103970"/>
    </row>
    <row r="103971" spans="4:4">
      <c r="D103971"/>
    </row>
    <row r="103972" spans="4:4">
      <c r="D103972"/>
    </row>
    <row r="103973" spans="4:4">
      <c r="D103973"/>
    </row>
    <row r="103974" spans="4:4">
      <c r="D103974"/>
    </row>
    <row r="103975" spans="4:4">
      <c r="D103975"/>
    </row>
    <row r="103976" spans="4:4">
      <c r="D103976"/>
    </row>
    <row r="103977" spans="4:4">
      <c r="D103977"/>
    </row>
    <row r="103978" spans="4:4">
      <c r="D103978"/>
    </row>
    <row r="103979" spans="4:4">
      <c r="D103979"/>
    </row>
    <row r="103980" spans="4:4">
      <c r="D103980"/>
    </row>
    <row r="103981" spans="4:4">
      <c r="D103981"/>
    </row>
    <row r="103982" spans="4:4">
      <c r="D103982"/>
    </row>
    <row r="103983" spans="4:4">
      <c r="D103983"/>
    </row>
    <row r="103984" spans="4:4">
      <c r="D103984"/>
    </row>
    <row r="103985" spans="4:4">
      <c r="D103985"/>
    </row>
    <row r="103986" spans="4:4">
      <c r="D103986"/>
    </row>
    <row r="103987" spans="4:4">
      <c r="D103987"/>
    </row>
    <row r="103988" spans="4:4">
      <c r="D103988"/>
    </row>
    <row r="103989" spans="4:4">
      <c r="D103989"/>
    </row>
    <row r="103990" spans="4:4">
      <c r="D103990"/>
    </row>
    <row r="103991" spans="4:4">
      <c r="D103991"/>
    </row>
    <row r="103992" spans="4:4">
      <c r="D103992"/>
    </row>
    <row r="103993" spans="4:4">
      <c r="D103993"/>
    </row>
    <row r="103994" spans="4:4">
      <c r="D103994"/>
    </row>
    <row r="103995" spans="4:4">
      <c r="D103995"/>
    </row>
    <row r="103996" spans="4:4">
      <c r="D103996"/>
    </row>
    <row r="103997" spans="4:4">
      <c r="D103997"/>
    </row>
    <row r="103998" spans="4:4">
      <c r="D103998"/>
    </row>
    <row r="103999" spans="4:4">
      <c r="D103999"/>
    </row>
    <row r="104000" spans="4:4">
      <c r="D104000"/>
    </row>
    <row r="104001" spans="4:4">
      <c r="D104001"/>
    </row>
    <row r="104002" spans="4:4">
      <c r="D104002"/>
    </row>
    <row r="104003" spans="4:4">
      <c r="D104003"/>
    </row>
    <row r="104004" spans="4:4">
      <c r="D104004"/>
    </row>
    <row r="104005" spans="4:4">
      <c r="D104005"/>
    </row>
    <row r="104006" spans="4:4">
      <c r="D104006"/>
    </row>
    <row r="104007" spans="4:4">
      <c r="D104007"/>
    </row>
    <row r="104008" spans="4:4">
      <c r="D104008"/>
    </row>
    <row r="104009" spans="4:4">
      <c r="D104009"/>
    </row>
    <row r="104010" spans="4:4">
      <c r="D104010"/>
    </row>
    <row r="104011" spans="4:4">
      <c r="D104011"/>
    </row>
    <row r="104012" spans="4:4">
      <c r="D104012"/>
    </row>
    <row r="104013" spans="4:4">
      <c r="D104013"/>
    </row>
    <row r="104014" spans="4:4">
      <c r="D104014"/>
    </row>
    <row r="104015" spans="4:4">
      <c r="D104015"/>
    </row>
    <row r="104016" spans="4:4">
      <c r="D104016"/>
    </row>
    <row r="104017" spans="4:4">
      <c r="D104017"/>
    </row>
    <row r="104018" spans="4:4">
      <c r="D104018"/>
    </row>
    <row r="104019" spans="4:4">
      <c r="D104019"/>
    </row>
    <row r="104020" spans="4:4">
      <c r="D104020"/>
    </row>
    <row r="104021" spans="4:4">
      <c r="D104021"/>
    </row>
    <row r="104022" spans="4:4">
      <c r="D104022"/>
    </row>
    <row r="104023" spans="4:4">
      <c r="D104023"/>
    </row>
    <row r="104024" spans="4:4">
      <c r="D104024"/>
    </row>
    <row r="104025" spans="4:4">
      <c r="D104025"/>
    </row>
    <row r="104026" spans="4:4">
      <c r="D104026"/>
    </row>
    <row r="104027" spans="4:4">
      <c r="D104027"/>
    </row>
    <row r="104028" spans="4:4">
      <c r="D104028"/>
    </row>
    <row r="104029" spans="4:4">
      <c r="D104029"/>
    </row>
    <row r="104030" spans="4:4">
      <c r="D104030"/>
    </row>
    <row r="104031" spans="4:4">
      <c r="D104031"/>
    </row>
    <row r="104032" spans="4:4">
      <c r="D104032"/>
    </row>
    <row r="104033" spans="4:4">
      <c r="D104033"/>
    </row>
    <row r="104034" spans="4:4">
      <c r="D104034"/>
    </row>
    <row r="104035" spans="4:4">
      <c r="D104035"/>
    </row>
    <row r="104036" spans="4:4">
      <c r="D104036"/>
    </row>
    <row r="104037" spans="4:4">
      <c r="D104037"/>
    </row>
    <row r="104038" spans="4:4">
      <c r="D104038"/>
    </row>
    <row r="104039" spans="4:4">
      <c r="D104039"/>
    </row>
    <row r="104040" spans="4:4">
      <c r="D104040"/>
    </row>
    <row r="104041" spans="4:4">
      <c r="D104041"/>
    </row>
    <row r="104042" spans="4:4">
      <c r="D104042"/>
    </row>
    <row r="104043" spans="4:4">
      <c r="D104043"/>
    </row>
    <row r="104044" spans="4:4">
      <c r="D104044"/>
    </row>
    <row r="104045" spans="4:4">
      <c r="D104045"/>
    </row>
    <row r="104046" spans="4:4">
      <c r="D104046"/>
    </row>
    <row r="104047" spans="4:4">
      <c r="D104047"/>
    </row>
    <row r="104048" spans="4:4">
      <c r="D104048"/>
    </row>
    <row r="104049" spans="4:4">
      <c r="D104049"/>
    </row>
    <row r="104050" spans="4:4">
      <c r="D104050"/>
    </row>
    <row r="104051" spans="4:4">
      <c r="D104051"/>
    </row>
    <row r="104052" spans="4:4">
      <c r="D104052"/>
    </row>
    <row r="104053" spans="4:4">
      <c r="D104053"/>
    </row>
    <row r="104054" spans="4:4">
      <c r="D104054"/>
    </row>
    <row r="104055" spans="4:4">
      <c r="D104055"/>
    </row>
    <row r="104056" spans="4:4">
      <c r="D104056"/>
    </row>
    <row r="104057" spans="4:4">
      <c r="D104057"/>
    </row>
    <row r="104058" spans="4:4">
      <c r="D104058"/>
    </row>
    <row r="104059" spans="4:4">
      <c r="D104059"/>
    </row>
    <row r="104060" spans="4:4">
      <c r="D104060"/>
    </row>
    <row r="104061" spans="4:4">
      <c r="D104061"/>
    </row>
    <row r="104062" spans="4:4">
      <c r="D104062"/>
    </row>
    <row r="104063" spans="4:4">
      <c r="D104063"/>
    </row>
    <row r="104064" spans="4:4">
      <c r="D104064"/>
    </row>
    <row r="104065" spans="4:4">
      <c r="D104065"/>
    </row>
    <row r="104066" spans="4:4">
      <c r="D104066"/>
    </row>
    <row r="104067" spans="4:4">
      <c r="D104067"/>
    </row>
    <row r="104068" spans="4:4">
      <c r="D104068"/>
    </row>
    <row r="104069" spans="4:4">
      <c r="D104069"/>
    </row>
    <row r="104070" spans="4:4">
      <c r="D104070"/>
    </row>
    <row r="104071" spans="4:4">
      <c r="D104071"/>
    </row>
    <row r="104072" spans="4:4">
      <c r="D104072"/>
    </row>
    <row r="104073" spans="4:4">
      <c r="D104073"/>
    </row>
    <row r="104074" spans="4:4">
      <c r="D104074"/>
    </row>
    <row r="104075" spans="4:4">
      <c r="D104075"/>
    </row>
    <row r="104076" spans="4:4">
      <c r="D104076"/>
    </row>
    <row r="104077" spans="4:4">
      <c r="D104077"/>
    </row>
    <row r="104078" spans="4:4">
      <c r="D104078"/>
    </row>
    <row r="104079" spans="4:4">
      <c r="D104079"/>
    </row>
    <row r="104080" spans="4:4">
      <c r="D104080"/>
    </row>
    <row r="104081" spans="4:4">
      <c r="D104081"/>
    </row>
    <row r="104082" spans="4:4">
      <c r="D104082"/>
    </row>
    <row r="104083" spans="4:4">
      <c r="D104083"/>
    </row>
    <row r="104084" spans="4:4">
      <c r="D104084"/>
    </row>
    <row r="104085" spans="4:4">
      <c r="D104085"/>
    </row>
    <row r="104086" spans="4:4">
      <c r="D104086"/>
    </row>
    <row r="104087" spans="4:4">
      <c r="D104087"/>
    </row>
    <row r="104088" spans="4:4">
      <c r="D104088"/>
    </row>
    <row r="104089" spans="4:4">
      <c r="D104089"/>
    </row>
    <row r="104090" spans="4:4">
      <c r="D104090"/>
    </row>
    <row r="104091" spans="4:4">
      <c r="D104091"/>
    </row>
    <row r="104092" spans="4:4">
      <c r="D104092"/>
    </row>
    <row r="104093" spans="4:4">
      <c r="D104093"/>
    </row>
    <row r="104094" spans="4:4">
      <c r="D104094"/>
    </row>
    <row r="104095" spans="4:4">
      <c r="D104095"/>
    </row>
    <row r="104096" spans="4:4">
      <c r="D104096"/>
    </row>
    <row r="104097" spans="4:4">
      <c r="D104097"/>
    </row>
    <row r="104098" spans="4:4">
      <c r="D104098"/>
    </row>
    <row r="104099" spans="4:4">
      <c r="D104099"/>
    </row>
    <row r="104100" spans="4:4">
      <c r="D104100"/>
    </row>
    <row r="104101" spans="4:4">
      <c r="D104101"/>
    </row>
    <row r="104102" spans="4:4">
      <c r="D104102"/>
    </row>
    <row r="104103" spans="4:4">
      <c r="D104103"/>
    </row>
    <row r="104104" spans="4:4">
      <c r="D104104"/>
    </row>
    <row r="104105" spans="4:4">
      <c r="D104105"/>
    </row>
    <row r="104106" spans="4:4">
      <c r="D104106"/>
    </row>
    <row r="104107" spans="4:4">
      <c r="D104107"/>
    </row>
    <row r="104108" spans="4:4">
      <c r="D104108"/>
    </row>
    <row r="104109" spans="4:4">
      <c r="D104109"/>
    </row>
    <row r="104110" spans="4:4">
      <c r="D104110"/>
    </row>
    <row r="104111" spans="4:4">
      <c r="D104111"/>
    </row>
    <row r="104112" spans="4:4">
      <c r="D104112"/>
    </row>
    <row r="104113" spans="4:4">
      <c r="D104113"/>
    </row>
    <row r="104114" spans="4:4">
      <c r="D104114"/>
    </row>
    <row r="104115" spans="4:4">
      <c r="D104115"/>
    </row>
    <row r="104116" spans="4:4">
      <c r="D104116"/>
    </row>
    <row r="104117" spans="4:4">
      <c r="D104117"/>
    </row>
    <row r="104118" spans="4:4">
      <c r="D104118"/>
    </row>
    <row r="104119" spans="4:4">
      <c r="D104119"/>
    </row>
    <row r="104120" spans="4:4">
      <c r="D104120"/>
    </row>
    <row r="104121" spans="4:4">
      <c r="D104121"/>
    </row>
    <row r="104122" spans="4:4">
      <c r="D104122"/>
    </row>
    <row r="104123" spans="4:4">
      <c r="D104123"/>
    </row>
    <row r="104124" spans="4:4">
      <c r="D104124"/>
    </row>
    <row r="104125" spans="4:4">
      <c r="D104125"/>
    </row>
    <row r="104126" spans="4:4">
      <c r="D104126"/>
    </row>
    <row r="104127" spans="4:4">
      <c r="D104127"/>
    </row>
    <row r="104128" spans="4:4">
      <c r="D104128"/>
    </row>
    <row r="104129" spans="4:4">
      <c r="D104129"/>
    </row>
    <row r="104130" spans="4:4">
      <c r="D104130"/>
    </row>
    <row r="104131" spans="4:4">
      <c r="D104131"/>
    </row>
    <row r="104132" spans="4:4">
      <c r="D104132"/>
    </row>
    <row r="104133" spans="4:4">
      <c r="D104133"/>
    </row>
    <row r="104134" spans="4:4">
      <c r="D104134"/>
    </row>
    <row r="104135" spans="4:4">
      <c r="D104135"/>
    </row>
    <row r="104136" spans="4:4">
      <c r="D104136"/>
    </row>
    <row r="104137" spans="4:4">
      <c r="D104137"/>
    </row>
    <row r="104138" spans="4:4">
      <c r="D104138"/>
    </row>
    <row r="104139" spans="4:4">
      <c r="D104139"/>
    </row>
    <row r="104140" spans="4:4">
      <c r="D104140"/>
    </row>
    <row r="104141" spans="4:4">
      <c r="D104141"/>
    </row>
    <row r="104142" spans="4:4">
      <c r="D104142"/>
    </row>
    <row r="104143" spans="4:4">
      <c r="D104143"/>
    </row>
    <row r="104144" spans="4:4">
      <c r="D104144"/>
    </row>
    <row r="104145" spans="4:4">
      <c r="D104145"/>
    </row>
    <row r="104146" spans="4:4">
      <c r="D104146"/>
    </row>
    <row r="104147" spans="4:4">
      <c r="D104147"/>
    </row>
    <row r="104148" spans="4:4">
      <c r="D104148"/>
    </row>
    <row r="104149" spans="4:4">
      <c r="D104149"/>
    </row>
    <row r="104150" spans="4:4">
      <c r="D104150"/>
    </row>
    <row r="104151" spans="4:4">
      <c r="D104151"/>
    </row>
    <row r="104152" spans="4:4">
      <c r="D104152"/>
    </row>
    <row r="104153" spans="4:4">
      <c r="D104153"/>
    </row>
    <row r="104154" spans="4:4">
      <c r="D104154"/>
    </row>
    <row r="104155" spans="4:4">
      <c r="D104155"/>
    </row>
    <row r="104156" spans="4:4">
      <c r="D104156"/>
    </row>
    <row r="104157" spans="4:4">
      <c r="D104157"/>
    </row>
    <row r="104158" spans="4:4">
      <c r="D104158"/>
    </row>
    <row r="104159" spans="4:4">
      <c r="D104159"/>
    </row>
    <row r="104160" spans="4:4">
      <c r="D104160"/>
    </row>
    <row r="104161" spans="4:4">
      <c r="D104161"/>
    </row>
    <row r="104162" spans="4:4">
      <c r="D104162"/>
    </row>
    <row r="104163" spans="4:4">
      <c r="D104163"/>
    </row>
    <row r="104164" spans="4:4">
      <c r="D104164"/>
    </row>
    <row r="104165" spans="4:4">
      <c r="D104165"/>
    </row>
    <row r="104166" spans="4:4">
      <c r="D104166"/>
    </row>
    <row r="104167" spans="4:4">
      <c r="D104167"/>
    </row>
    <row r="104168" spans="4:4">
      <c r="D104168"/>
    </row>
    <row r="104169" spans="4:4">
      <c r="D104169"/>
    </row>
    <row r="104170" spans="4:4">
      <c r="D104170"/>
    </row>
    <row r="104171" spans="4:4">
      <c r="D104171"/>
    </row>
    <row r="104172" spans="4:4">
      <c r="D104172"/>
    </row>
    <row r="104173" spans="4:4">
      <c r="D104173"/>
    </row>
    <row r="104174" spans="4:4">
      <c r="D104174"/>
    </row>
    <row r="104175" spans="4:4">
      <c r="D104175"/>
    </row>
    <row r="104176" spans="4:4">
      <c r="D104176"/>
    </row>
    <row r="104177" spans="4:4">
      <c r="D104177"/>
    </row>
    <row r="104178" spans="4:4">
      <c r="D104178"/>
    </row>
    <row r="104179" spans="4:4">
      <c r="D104179"/>
    </row>
    <row r="104180" spans="4:4">
      <c r="D104180"/>
    </row>
    <row r="104181" spans="4:4">
      <c r="D104181"/>
    </row>
    <row r="104182" spans="4:4">
      <c r="D104182"/>
    </row>
    <row r="104183" spans="4:4">
      <c r="D104183"/>
    </row>
    <row r="104184" spans="4:4">
      <c r="D104184"/>
    </row>
    <row r="104185" spans="4:4">
      <c r="D104185"/>
    </row>
    <row r="104186" spans="4:4">
      <c r="D104186"/>
    </row>
    <row r="104187" spans="4:4">
      <c r="D104187"/>
    </row>
    <row r="104188" spans="4:4">
      <c r="D104188"/>
    </row>
    <row r="104189" spans="4:4">
      <c r="D104189"/>
    </row>
    <row r="104190" spans="4:4">
      <c r="D104190"/>
    </row>
    <row r="104191" spans="4:4">
      <c r="D104191"/>
    </row>
    <row r="104192" spans="4:4">
      <c r="D104192"/>
    </row>
    <row r="104193" spans="4:4">
      <c r="D104193"/>
    </row>
    <row r="104194" spans="4:4">
      <c r="D104194"/>
    </row>
    <row r="104195" spans="4:4">
      <c r="D104195"/>
    </row>
    <row r="104196" spans="4:4">
      <c r="D104196"/>
    </row>
    <row r="104197" spans="4:4">
      <c r="D104197"/>
    </row>
    <row r="104198" spans="4:4">
      <c r="D104198"/>
    </row>
    <row r="104199" spans="4:4">
      <c r="D104199"/>
    </row>
    <row r="104200" spans="4:4">
      <c r="D104200"/>
    </row>
    <row r="104201" spans="4:4">
      <c r="D104201"/>
    </row>
    <row r="104202" spans="4:4">
      <c r="D104202"/>
    </row>
    <row r="104203" spans="4:4">
      <c r="D104203"/>
    </row>
    <row r="104204" spans="4:4">
      <c r="D104204"/>
    </row>
    <row r="104205" spans="4:4">
      <c r="D104205"/>
    </row>
    <row r="104206" spans="4:4">
      <c r="D104206"/>
    </row>
    <row r="104207" spans="4:4">
      <c r="D104207"/>
    </row>
    <row r="104208" spans="4:4">
      <c r="D104208"/>
    </row>
    <row r="104209" spans="4:4">
      <c r="D104209"/>
    </row>
    <row r="104210" spans="4:4">
      <c r="D104210"/>
    </row>
    <row r="104211" spans="4:4">
      <c r="D104211"/>
    </row>
    <row r="104212" spans="4:4">
      <c r="D104212"/>
    </row>
    <row r="104213" spans="4:4">
      <c r="D104213"/>
    </row>
    <row r="104214" spans="4:4">
      <c r="D104214"/>
    </row>
    <row r="104215" spans="4:4">
      <c r="D104215"/>
    </row>
    <row r="104216" spans="4:4">
      <c r="D104216"/>
    </row>
    <row r="104217" spans="4:4">
      <c r="D104217"/>
    </row>
    <row r="104218" spans="4:4">
      <c r="D104218"/>
    </row>
    <row r="104219" spans="4:4">
      <c r="D104219"/>
    </row>
    <row r="104220" spans="4:4">
      <c r="D104220"/>
    </row>
    <row r="104221" spans="4:4">
      <c r="D104221"/>
    </row>
    <row r="104222" spans="4:4">
      <c r="D104222"/>
    </row>
    <row r="104223" spans="4:4">
      <c r="D104223"/>
    </row>
    <row r="104224" spans="4:4">
      <c r="D104224"/>
    </row>
    <row r="104225" spans="4:4">
      <c r="D104225"/>
    </row>
    <row r="104226" spans="4:4">
      <c r="D104226"/>
    </row>
    <row r="104227" spans="4:4">
      <c r="D104227"/>
    </row>
    <row r="104228" spans="4:4">
      <c r="D104228"/>
    </row>
    <row r="104229" spans="4:4">
      <c r="D104229"/>
    </row>
    <row r="104230" spans="4:4">
      <c r="D104230"/>
    </row>
    <row r="104231" spans="4:4">
      <c r="D104231"/>
    </row>
    <row r="104232" spans="4:4">
      <c r="D104232"/>
    </row>
    <row r="104233" spans="4:4">
      <c r="D104233"/>
    </row>
    <row r="104234" spans="4:4">
      <c r="D104234"/>
    </row>
    <row r="104235" spans="4:4">
      <c r="D104235"/>
    </row>
    <row r="104236" spans="4:4">
      <c r="D104236"/>
    </row>
    <row r="104237" spans="4:4">
      <c r="D104237"/>
    </row>
    <row r="104238" spans="4:4">
      <c r="D104238"/>
    </row>
    <row r="104239" spans="4:4">
      <c r="D104239"/>
    </row>
    <row r="104240" spans="4:4">
      <c r="D104240"/>
    </row>
    <row r="104241" spans="4:4">
      <c r="D104241"/>
    </row>
    <row r="104242" spans="4:4">
      <c r="D104242"/>
    </row>
    <row r="104243" spans="4:4">
      <c r="D104243"/>
    </row>
    <row r="104244" spans="4:4">
      <c r="D104244"/>
    </row>
    <row r="104245" spans="4:4">
      <c r="D104245"/>
    </row>
    <row r="104246" spans="4:4">
      <c r="D104246"/>
    </row>
    <row r="104247" spans="4:4">
      <c r="D104247"/>
    </row>
    <row r="104248" spans="4:4">
      <c r="D104248"/>
    </row>
    <row r="104249" spans="4:4">
      <c r="D104249"/>
    </row>
    <row r="104250" spans="4:4">
      <c r="D104250"/>
    </row>
    <row r="104251" spans="4:4">
      <c r="D104251"/>
    </row>
    <row r="104252" spans="4:4">
      <c r="D104252"/>
    </row>
    <row r="104253" spans="4:4">
      <c r="D104253"/>
    </row>
    <row r="104254" spans="4:4">
      <c r="D104254"/>
    </row>
    <row r="104255" spans="4:4">
      <c r="D104255"/>
    </row>
    <row r="104256" spans="4:4">
      <c r="D104256"/>
    </row>
    <row r="104257" spans="4:4">
      <c r="D104257"/>
    </row>
    <row r="104258" spans="4:4">
      <c r="D104258"/>
    </row>
    <row r="104259" spans="4:4">
      <c r="D104259"/>
    </row>
    <row r="104260" spans="4:4">
      <c r="D104260"/>
    </row>
    <row r="104261" spans="4:4">
      <c r="D104261"/>
    </row>
    <row r="104262" spans="4:4">
      <c r="D104262"/>
    </row>
    <row r="104263" spans="4:4">
      <c r="D104263"/>
    </row>
    <row r="104264" spans="4:4">
      <c r="D104264"/>
    </row>
    <row r="104265" spans="4:4">
      <c r="D104265"/>
    </row>
    <row r="104266" spans="4:4">
      <c r="D104266"/>
    </row>
    <row r="104267" spans="4:4">
      <c r="D104267"/>
    </row>
    <row r="104268" spans="4:4">
      <c r="D104268"/>
    </row>
    <row r="104269" spans="4:4">
      <c r="D104269"/>
    </row>
    <row r="104270" spans="4:4">
      <c r="D104270"/>
    </row>
    <row r="104271" spans="4:4">
      <c r="D104271"/>
    </row>
    <row r="104272" spans="4:4">
      <c r="D104272"/>
    </row>
    <row r="104273" spans="4:4">
      <c r="D104273"/>
    </row>
    <row r="104274" spans="4:4">
      <c r="D104274"/>
    </row>
    <row r="104275" spans="4:4">
      <c r="D104275"/>
    </row>
    <row r="104276" spans="4:4">
      <c r="D104276"/>
    </row>
    <row r="104277" spans="4:4">
      <c r="D104277"/>
    </row>
    <row r="104278" spans="4:4">
      <c r="D104278"/>
    </row>
    <row r="104279" spans="4:4">
      <c r="D104279"/>
    </row>
    <row r="104280" spans="4:4">
      <c r="D104280"/>
    </row>
    <row r="104281" spans="4:4">
      <c r="D104281"/>
    </row>
    <row r="104282" spans="4:4">
      <c r="D104282"/>
    </row>
    <row r="104283" spans="4:4">
      <c r="D104283"/>
    </row>
    <row r="104284" spans="4:4">
      <c r="D104284"/>
    </row>
    <row r="104285" spans="4:4">
      <c r="D104285"/>
    </row>
    <row r="104286" spans="4:4">
      <c r="D104286"/>
    </row>
    <row r="104287" spans="4:4">
      <c r="D104287"/>
    </row>
    <row r="104288" spans="4:4">
      <c r="D104288"/>
    </row>
    <row r="104289" spans="4:4">
      <c r="D104289"/>
    </row>
    <row r="104290" spans="4:4">
      <c r="D104290"/>
    </row>
    <row r="104291" spans="4:4">
      <c r="D104291"/>
    </row>
    <row r="104292" spans="4:4">
      <c r="D104292"/>
    </row>
    <row r="104293" spans="4:4">
      <c r="D104293"/>
    </row>
    <row r="104294" spans="4:4">
      <c r="D104294"/>
    </row>
    <row r="104295" spans="4:4">
      <c r="D104295"/>
    </row>
    <row r="104296" spans="4:4">
      <c r="D104296"/>
    </row>
    <row r="104297" spans="4:4">
      <c r="D104297"/>
    </row>
    <row r="104298" spans="4:4">
      <c r="D104298"/>
    </row>
    <row r="104299" spans="4:4">
      <c r="D104299"/>
    </row>
    <row r="104300" spans="4:4">
      <c r="D104300"/>
    </row>
    <row r="104301" spans="4:4">
      <c r="D104301"/>
    </row>
    <row r="104302" spans="4:4">
      <c r="D104302"/>
    </row>
    <row r="104303" spans="4:4">
      <c r="D104303"/>
    </row>
    <row r="104304" spans="4:4">
      <c r="D104304"/>
    </row>
    <row r="104305" spans="4:4">
      <c r="D104305"/>
    </row>
    <row r="104306" spans="4:4">
      <c r="D104306"/>
    </row>
    <row r="104307" spans="4:4">
      <c r="D104307"/>
    </row>
    <row r="104308" spans="4:4">
      <c r="D104308"/>
    </row>
    <row r="104309" spans="4:4">
      <c r="D104309"/>
    </row>
    <row r="104310" spans="4:4">
      <c r="D104310"/>
    </row>
    <row r="104311" spans="4:4">
      <c r="D104311"/>
    </row>
    <row r="104312" spans="4:4">
      <c r="D104312"/>
    </row>
    <row r="104313" spans="4:4">
      <c r="D104313"/>
    </row>
    <row r="104314" spans="4:4">
      <c r="D104314"/>
    </row>
    <row r="104315" spans="4:4">
      <c r="D104315"/>
    </row>
    <row r="104316" spans="4:4">
      <c r="D104316"/>
    </row>
    <row r="104317" spans="4:4">
      <c r="D104317"/>
    </row>
    <row r="104318" spans="4:4">
      <c r="D104318"/>
    </row>
    <row r="104319" spans="4:4">
      <c r="D104319"/>
    </row>
    <row r="104320" spans="4:4">
      <c r="D104320"/>
    </row>
    <row r="104321" spans="4:4">
      <c r="D104321"/>
    </row>
    <row r="104322" spans="4:4">
      <c r="D104322"/>
    </row>
    <row r="104323" spans="4:4">
      <c r="D104323"/>
    </row>
    <row r="104324" spans="4:4">
      <c r="D104324"/>
    </row>
    <row r="104325" spans="4:4">
      <c r="D104325"/>
    </row>
    <row r="104326" spans="4:4">
      <c r="D104326"/>
    </row>
    <row r="104327" spans="4:4">
      <c r="D104327"/>
    </row>
    <row r="104328" spans="4:4">
      <c r="D104328"/>
    </row>
    <row r="104329" spans="4:4">
      <c r="D104329"/>
    </row>
    <row r="104330" spans="4:4">
      <c r="D104330"/>
    </row>
    <row r="104331" spans="4:4">
      <c r="D104331"/>
    </row>
    <row r="104332" spans="4:4">
      <c r="D104332"/>
    </row>
    <row r="104333" spans="4:4">
      <c r="D104333"/>
    </row>
    <row r="104334" spans="4:4">
      <c r="D104334"/>
    </row>
    <row r="104335" spans="4:4">
      <c r="D104335"/>
    </row>
    <row r="104336" spans="4:4">
      <c r="D104336"/>
    </row>
    <row r="104337" spans="4:4">
      <c r="D104337"/>
    </row>
    <row r="104338" spans="4:4">
      <c r="D104338"/>
    </row>
    <row r="104339" spans="4:4">
      <c r="D104339"/>
    </row>
    <row r="104340" spans="4:4">
      <c r="D104340"/>
    </row>
    <row r="104341" spans="4:4">
      <c r="D104341"/>
    </row>
    <row r="104342" spans="4:4">
      <c r="D104342"/>
    </row>
    <row r="104343" spans="4:4">
      <c r="D104343"/>
    </row>
    <row r="104344" spans="4:4">
      <c r="D104344"/>
    </row>
    <row r="104345" spans="4:4">
      <c r="D104345"/>
    </row>
    <row r="104346" spans="4:4">
      <c r="D104346"/>
    </row>
    <row r="104347" spans="4:4">
      <c r="D104347"/>
    </row>
    <row r="104348" spans="4:4">
      <c r="D104348"/>
    </row>
    <row r="104349" spans="4:4">
      <c r="D104349"/>
    </row>
    <row r="104350" spans="4:4">
      <c r="D104350"/>
    </row>
    <row r="104351" spans="4:4">
      <c r="D104351"/>
    </row>
    <row r="104352" spans="4:4">
      <c r="D104352"/>
    </row>
    <row r="104353" spans="4:4">
      <c r="D104353"/>
    </row>
    <row r="104354" spans="4:4">
      <c r="D104354"/>
    </row>
    <row r="104355" spans="4:4">
      <c r="D104355"/>
    </row>
    <row r="104356" spans="4:4">
      <c r="D104356"/>
    </row>
    <row r="104357" spans="4:4">
      <c r="D104357"/>
    </row>
    <row r="104358" spans="4:4">
      <c r="D104358"/>
    </row>
    <row r="104359" spans="4:4">
      <c r="D104359"/>
    </row>
    <row r="104360" spans="4:4">
      <c r="D104360"/>
    </row>
    <row r="104361" spans="4:4">
      <c r="D104361"/>
    </row>
    <row r="104362" spans="4:4">
      <c r="D104362"/>
    </row>
    <row r="104363" spans="4:4">
      <c r="D104363"/>
    </row>
    <row r="104364" spans="4:4">
      <c r="D104364"/>
    </row>
    <row r="104365" spans="4:4">
      <c r="D104365"/>
    </row>
    <row r="104366" spans="4:4">
      <c r="D104366"/>
    </row>
    <row r="104367" spans="4:4">
      <c r="D104367"/>
    </row>
    <row r="104368" spans="4:4">
      <c r="D104368"/>
    </row>
    <row r="104369" spans="4:4">
      <c r="D104369"/>
    </row>
    <row r="104370" spans="4:4">
      <c r="D104370"/>
    </row>
    <row r="104371" spans="4:4">
      <c r="D104371"/>
    </row>
    <row r="104372" spans="4:4">
      <c r="D104372"/>
    </row>
    <row r="104373" spans="4:4">
      <c r="D104373"/>
    </row>
    <row r="104374" spans="4:4">
      <c r="D104374"/>
    </row>
    <row r="104375" spans="4:4">
      <c r="D104375"/>
    </row>
    <row r="104376" spans="4:4">
      <c r="D104376"/>
    </row>
    <row r="104377" spans="4:4">
      <c r="D104377"/>
    </row>
    <row r="104378" spans="4:4">
      <c r="D104378"/>
    </row>
    <row r="104379" spans="4:4">
      <c r="D104379"/>
    </row>
    <row r="104380" spans="4:4">
      <c r="D104380"/>
    </row>
    <row r="104381" spans="4:4">
      <c r="D104381"/>
    </row>
    <row r="104382" spans="4:4">
      <c r="D104382"/>
    </row>
    <row r="104383" spans="4:4">
      <c r="D104383"/>
    </row>
    <row r="104384" spans="4:4">
      <c r="D104384"/>
    </row>
    <row r="104385" spans="4:4">
      <c r="D104385"/>
    </row>
    <row r="104386" spans="4:4">
      <c r="D104386"/>
    </row>
    <row r="104387" spans="4:4">
      <c r="D104387"/>
    </row>
    <row r="104388" spans="4:4">
      <c r="D104388"/>
    </row>
    <row r="104389" spans="4:4">
      <c r="D104389"/>
    </row>
    <row r="104390" spans="4:4">
      <c r="D104390"/>
    </row>
    <row r="104391" spans="4:4">
      <c r="D104391"/>
    </row>
    <row r="104392" spans="4:4">
      <c r="D104392"/>
    </row>
    <row r="104393" spans="4:4">
      <c r="D104393"/>
    </row>
    <row r="104394" spans="4:4">
      <c r="D104394"/>
    </row>
    <row r="104395" spans="4:4">
      <c r="D104395"/>
    </row>
    <row r="104396" spans="4:4">
      <c r="D104396"/>
    </row>
    <row r="104397" spans="4:4">
      <c r="D104397"/>
    </row>
    <row r="104398" spans="4:4">
      <c r="D104398"/>
    </row>
    <row r="104399" spans="4:4">
      <c r="D104399"/>
    </row>
    <row r="104400" spans="4:4">
      <c r="D104400"/>
    </row>
    <row r="104401" spans="4:4">
      <c r="D104401"/>
    </row>
    <row r="104402" spans="4:4">
      <c r="D104402"/>
    </row>
    <row r="104403" spans="4:4">
      <c r="D104403"/>
    </row>
    <row r="104404" spans="4:4">
      <c r="D104404"/>
    </row>
    <row r="104405" spans="4:4">
      <c r="D104405"/>
    </row>
    <row r="104406" spans="4:4">
      <c r="D104406"/>
    </row>
    <row r="104407" spans="4:4">
      <c r="D104407"/>
    </row>
    <row r="104408" spans="4:4">
      <c r="D104408"/>
    </row>
    <row r="104409" spans="4:4">
      <c r="D104409"/>
    </row>
    <row r="104410" spans="4:4">
      <c r="D104410"/>
    </row>
    <row r="104411" spans="4:4">
      <c r="D104411"/>
    </row>
    <row r="104412" spans="4:4">
      <c r="D104412"/>
    </row>
    <row r="104413" spans="4:4">
      <c r="D104413"/>
    </row>
    <row r="104414" spans="4:4">
      <c r="D104414"/>
    </row>
    <row r="104415" spans="4:4">
      <c r="D104415"/>
    </row>
    <row r="104416" spans="4:4">
      <c r="D104416"/>
    </row>
    <row r="104417" spans="4:4">
      <c r="D104417"/>
    </row>
    <row r="104418" spans="4:4">
      <c r="D104418"/>
    </row>
    <row r="104419" spans="4:4">
      <c r="D104419"/>
    </row>
    <row r="104420" spans="4:4">
      <c r="D104420"/>
    </row>
    <row r="104421" spans="4:4">
      <c r="D104421"/>
    </row>
    <row r="104422" spans="4:4">
      <c r="D104422"/>
    </row>
    <row r="104423" spans="4:4">
      <c r="D104423"/>
    </row>
    <row r="104424" spans="4:4">
      <c r="D104424"/>
    </row>
    <row r="104425" spans="4:4">
      <c r="D104425"/>
    </row>
    <row r="104426" spans="4:4">
      <c r="D104426"/>
    </row>
    <row r="104427" spans="4:4">
      <c r="D104427"/>
    </row>
    <row r="104428" spans="4:4">
      <c r="D104428"/>
    </row>
    <row r="104429" spans="4:4">
      <c r="D104429"/>
    </row>
    <row r="104430" spans="4:4">
      <c r="D104430"/>
    </row>
    <row r="104431" spans="4:4">
      <c r="D104431"/>
    </row>
    <row r="104432" spans="4:4">
      <c r="D104432"/>
    </row>
    <row r="104433" spans="4:4">
      <c r="D104433"/>
    </row>
    <row r="104434" spans="4:4">
      <c r="D104434"/>
    </row>
    <row r="104435" spans="4:4">
      <c r="D104435"/>
    </row>
    <row r="104436" spans="4:4">
      <c r="D104436"/>
    </row>
    <row r="104437" spans="4:4">
      <c r="D104437"/>
    </row>
    <row r="104438" spans="4:4">
      <c r="D104438"/>
    </row>
    <row r="104439" spans="4:4">
      <c r="D104439"/>
    </row>
    <row r="104440" spans="4:4">
      <c r="D104440"/>
    </row>
    <row r="104441" spans="4:4">
      <c r="D104441"/>
    </row>
    <row r="104442" spans="4:4">
      <c r="D104442"/>
    </row>
    <row r="104443" spans="4:4">
      <c r="D104443"/>
    </row>
    <row r="104444" spans="4:4">
      <c r="D104444"/>
    </row>
    <row r="104445" spans="4:4">
      <c r="D104445"/>
    </row>
    <row r="104446" spans="4:4">
      <c r="D104446"/>
    </row>
    <row r="104447" spans="4:4">
      <c r="D104447"/>
    </row>
    <row r="104448" spans="4:4">
      <c r="D104448"/>
    </row>
    <row r="104449" spans="4:4">
      <c r="D104449"/>
    </row>
    <row r="104450" spans="4:4">
      <c r="D104450"/>
    </row>
    <row r="104451" spans="4:4">
      <c r="D104451"/>
    </row>
    <row r="104452" spans="4:4">
      <c r="D104452"/>
    </row>
    <row r="104453" spans="4:4">
      <c r="D104453"/>
    </row>
    <row r="104454" spans="4:4">
      <c r="D104454"/>
    </row>
    <row r="104455" spans="4:4">
      <c r="D104455"/>
    </row>
    <row r="104456" spans="4:4">
      <c r="D104456"/>
    </row>
    <row r="104457" spans="4:4">
      <c r="D104457"/>
    </row>
    <row r="104458" spans="4:4">
      <c r="D104458"/>
    </row>
    <row r="104459" spans="4:4">
      <c r="D104459"/>
    </row>
    <row r="104460" spans="4:4">
      <c r="D104460"/>
    </row>
    <row r="104461" spans="4:4">
      <c r="D104461"/>
    </row>
    <row r="104462" spans="4:4">
      <c r="D104462"/>
    </row>
    <row r="104463" spans="4:4">
      <c r="D104463"/>
    </row>
    <row r="104464" spans="4:4">
      <c r="D104464"/>
    </row>
    <row r="104465" spans="4:4">
      <c r="D104465"/>
    </row>
    <row r="104466" spans="4:4">
      <c r="D104466"/>
    </row>
    <row r="104467" spans="4:4">
      <c r="D104467"/>
    </row>
    <row r="104468" spans="4:4">
      <c r="D104468"/>
    </row>
    <row r="104469" spans="4:4">
      <c r="D104469"/>
    </row>
    <row r="104470" spans="4:4">
      <c r="D104470"/>
    </row>
    <row r="104471" spans="4:4">
      <c r="D104471"/>
    </row>
    <row r="104472" spans="4:4">
      <c r="D104472"/>
    </row>
    <row r="104473" spans="4:4">
      <c r="D104473"/>
    </row>
    <row r="104474" spans="4:4">
      <c r="D104474"/>
    </row>
    <row r="104475" spans="4:4">
      <c r="D104475"/>
    </row>
    <row r="104476" spans="4:4">
      <c r="D104476"/>
    </row>
    <row r="104477" spans="4:4">
      <c r="D104477"/>
    </row>
    <row r="104478" spans="4:4">
      <c r="D104478"/>
    </row>
    <row r="104479" spans="4:4">
      <c r="D104479"/>
    </row>
    <row r="104480" spans="4:4">
      <c r="D104480"/>
    </row>
    <row r="104481" spans="4:4">
      <c r="D104481"/>
    </row>
    <row r="104482" spans="4:4">
      <c r="D104482"/>
    </row>
    <row r="104483" spans="4:4">
      <c r="D104483"/>
    </row>
    <row r="104484" spans="4:4">
      <c r="D104484"/>
    </row>
    <row r="104485" spans="4:4">
      <c r="D104485"/>
    </row>
    <row r="104486" spans="4:4">
      <c r="D104486"/>
    </row>
    <row r="104487" spans="4:4">
      <c r="D104487"/>
    </row>
    <row r="104488" spans="4:4">
      <c r="D104488"/>
    </row>
    <row r="104489" spans="4:4">
      <c r="D104489"/>
    </row>
    <row r="104490" spans="4:4">
      <c r="D104490"/>
    </row>
    <row r="104491" spans="4:4">
      <c r="D104491"/>
    </row>
    <row r="104492" spans="4:4">
      <c r="D104492"/>
    </row>
    <row r="104493" spans="4:4">
      <c r="D104493"/>
    </row>
    <row r="104494" spans="4:4">
      <c r="D104494"/>
    </row>
    <row r="104495" spans="4:4">
      <c r="D104495"/>
    </row>
    <row r="104496" spans="4:4">
      <c r="D104496"/>
    </row>
    <row r="104497" spans="4:4">
      <c r="D104497"/>
    </row>
    <row r="104498" spans="4:4">
      <c r="D104498"/>
    </row>
    <row r="104499" spans="4:4">
      <c r="D104499"/>
    </row>
    <row r="104500" spans="4:4">
      <c r="D104500"/>
    </row>
    <row r="104501" spans="4:4">
      <c r="D104501"/>
    </row>
    <row r="104502" spans="4:4">
      <c r="D104502"/>
    </row>
    <row r="104503" spans="4:4">
      <c r="D104503"/>
    </row>
    <row r="104504" spans="4:4">
      <c r="D104504"/>
    </row>
    <row r="104505" spans="4:4">
      <c r="D104505"/>
    </row>
    <row r="104506" spans="4:4">
      <c r="D104506"/>
    </row>
    <row r="104507" spans="4:4">
      <c r="D104507"/>
    </row>
    <row r="104508" spans="4:4">
      <c r="D104508"/>
    </row>
    <row r="104509" spans="4:4">
      <c r="D104509"/>
    </row>
    <row r="104510" spans="4:4">
      <c r="D104510"/>
    </row>
    <row r="104511" spans="4:4">
      <c r="D104511"/>
    </row>
    <row r="104512" spans="4:4">
      <c r="D104512"/>
    </row>
    <row r="104513" spans="4:4">
      <c r="D104513"/>
    </row>
    <row r="104514" spans="4:4">
      <c r="D104514"/>
    </row>
    <row r="104515" spans="4:4">
      <c r="D104515"/>
    </row>
    <row r="104516" spans="4:4">
      <c r="D104516"/>
    </row>
    <row r="104517" spans="4:4">
      <c r="D104517"/>
    </row>
    <row r="104518" spans="4:4">
      <c r="D104518"/>
    </row>
    <row r="104519" spans="4:4">
      <c r="D104519"/>
    </row>
    <row r="104520" spans="4:4">
      <c r="D104520"/>
    </row>
    <row r="104521" spans="4:4">
      <c r="D104521"/>
    </row>
    <row r="104522" spans="4:4">
      <c r="D104522"/>
    </row>
    <row r="104523" spans="4:4">
      <c r="D104523"/>
    </row>
    <row r="104524" spans="4:4">
      <c r="D104524"/>
    </row>
    <row r="104525" spans="4:4">
      <c r="D104525"/>
    </row>
    <row r="104526" spans="4:4">
      <c r="D104526"/>
    </row>
    <row r="104527" spans="4:4">
      <c r="D104527"/>
    </row>
    <row r="104528" spans="4:4">
      <c r="D104528"/>
    </row>
    <row r="104529" spans="4:4">
      <c r="D104529"/>
    </row>
    <row r="104530" spans="4:4">
      <c r="D104530"/>
    </row>
    <row r="104531" spans="4:4">
      <c r="D104531"/>
    </row>
    <row r="104532" spans="4:4">
      <c r="D104532"/>
    </row>
    <row r="104533" spans="4:4">
      <c r="D104533"/>
    </row>
    <row r="104534" spans="4:4">
      <c r="D104534"/>
    </row>
    <row r="104535" spans="4:4">
      <c r="D104535"/>
    </row>
    <row r="104536" spans="4:4">
      <c r="D104536"/>
    </row>
    <row r="104537" spans="4:4">
      <c r="D104537"/>
    </row>
    <row r="104538" spans="4:4">
      <c r="D104538"/>
    </row>
    <row r="104539" spans="4:4">
      <c r="D104539"/>
    </row>
    <row r="104540" spans="4:4">
      <c r="D104540"/>
    </row>
    <row r="104541" spans="4:4">
      <c r="D104541"/>
    </row>
    <row r="104542" spans="4:4">
      <c r="D104542"/>
    </row>
    <row r="104543" spans="4:4">
      <c r="D104543"/>
    </row>
    <row r="104544" spans="4:4">
      <c r="D104544"/>
    </row>
    <row r="104545" spans="4:4">
      <c r="D104545"/>
    </row>
    <row r="104546" spans="4:4">
      <c r="D104546"/>
    </row>
    <row r="104547" spans="4:4">
      <c r="D104547"/>
    </row>
    <row r="104548" spans="4:4">
      <c r="D104548"/>
    </row>
    <row r="104549" spans="4:4">
      <c r="D104549"/>
    </row>
    <row r="104550" spans="4:4">
      <c r="D104550"/>
    </row>
    <row r="104551" spans="4:4">
      <c r="D104551"/>
    </row>
    <row r="104552" spans="4:4">
      <c r="D104552"/>
    </row>
    <row r="104553" spans="4:4">
      <c r="D104553"/>
    </row>
    <row r="104554" spans="4:4">
      <c r="D104554"/>
    </row>
    <row r="104555" spans="4:4">
      <c r="D104555"/>
    </row>
    <row r="104556" spans="4:4">
      <c r="D104556"/>
    </row>
    <row r="104557" spans="4:4">
      <c r="D104557"/>
    </row>
    <row r="104558" spans="4:4">
      <c r="D104558"/>
    </row>
    <row r="104559" spans="4:4">
      <c r="D104559"/>
    </row>
    <row r="104560" spans="4:4">
      <c r="D104560"/>
    </row>
    <row r="104561" spans="4:4">
      <c r="D104561"/>
    </row>
    <row r="104562" spans="4:4">
      <c r="D104562"/>
    </row>
    <row r="104563" spans="4:4">
      <c r="D104563"/>
    </row>
    <row r="104564" spans="4:4">
      <c r="D104564"/>
    </row>
    <row r="104565" spans="4:4">
      <c r="D104565"/>
    </row>
    <row r="104566" spans="4:4">
      <c r="D104566"/>
    </row>
    <row r="104567" spans="4:4">
      <c r="D104567"/>
    </row>
    <row r="104568" spans="4:4">
      <c r="D104568"/>
    </row>
    <row r="104569" spans="4:4">
      <c r="D104569"/>
    </row>
    <row r="104570" spans="4:4">
      <c r="D104570"/>
    </row>
    <row r="104571" spans="4:4">
      <c r="D104571"/>
    </row>
    <row r="104572" spans="4:4">
      <c r="D104572"/>
    </row>
    <row r="104573" spans="4:4">
      <c r="D104573"/>
    </row>
    <row r="104574" spans="4:4">
      <c r="D104574"/>
    </row>
    <row r="104575" spans="4:4">
      <c r="D104575"/>
    </row>
    <row r="104576" spans="4:4">
      <c r="D104576"/>
    </row>
    <row r="104577" spans="4:4">
      <c r="D104577"/>
    </row>
    <row r="104578" spans="4:4">
      <c r="D104578"/>
    </row>
    <row r="104579" spans="4:4">
      <c r="D104579"/>
    </row>
    <row r="104580" spans="4:4">
      <c r="D104580"/>
    </row>
    <row r="104581" spans="4:4">
      <c r="D104581"/>
    </row>
    <row r="104582" spans="4:4">
      <c r="D104582"/>
    </row>
    <row r="104583" spans="4:4">
      <c r="D104583"/>
    </row>
    <row r="104584" spans="4:4">
      <c r="D104584"/>
    </row>
    <row r="104585" spans="4:4">
      <c r="D104585"/>
    </row>
    <row r="104586" spans="4:4">
      <c r="D104586"/>
    </row>
    <row r="104587" spans="4:4">
      <c r="D104587"/>
    </row>
    <row r="104588" spans="4:4">
      <c r="D104588"/>
    </row>
    <row r="104589" spans="4:4">
      <c r="D104589"/>
    </row>
    <row r="104590" spans="4:4">
      <c r="D104590"/>
    </row>
    <row r="104591" spans="4:4">
      <c r="D104591"/>
    </row>
    <row r="104592" spans="4:4">
      <c r="D104592"/>
    </row>
    <row r="104593" spans="4:4">
      <c r="D104593"/>
    </row>
    <row r="104594" spans="4:4">
      <c r="D104594"/>
    </row>
    <row r="104595" spans="4:4">
      <c r="D104595"/>
    </row>
    <row r="104596" spans="4:4">
      <c r="D104596"/>
    </row>
    <row r="104597" spans="4:4">
      <c r="D104597"/>
    </row>
    <row r="104598" spans="4:4">
      <c r="D104598"/>
    </row>
    <row r="104599" spans="4:4">
      <c r="D104599"/>
    </row>
    <row r="104600" spans="4:4">
      <c r="D104600"/>
    </row>
    <row r="104601" spans="4:4">
      <c r="D104601"/>
    </row>
    <row r="104602" spans="4:4">
      <c r="D104602"/>
    </row>
    <row r="104603" spans="4:4">
      <c r="D104603"/>
    </row>
    <row r="104604" spans="4:4">
      <c r="D104604"/>
    </row>
    <row r="104605" spans="4:4">
      <c r="D104605"/>
    </row>
    <row r="104606" spans="4:4">
      <c r="D104606"/>
    </row>
    <row r="104607" spans="4:4">
      <c r="D104607"/>
    </row>
    <row r="104608" spans="4:4">
      <c r="D104608"/>
    </row>
    <row r="104609" spans="4:4">
      <c r="D104609"/>
    </row>
    <row r="104610" spans="4:4">
      <c r="D104610"/>
    </row>
    <row r="104611" spans="4:4">
      <c r="D104611"/>
    </row>
    <row r="104612" spans="4:4">
      <c r="D104612"/>
    </row>
    <row r="104613" spans="4:4">
      <c r="D104613"/>
    </row>
    <row r="104614" spans="4:4">
      <c r="D104614"/>
    </row>
    <row r="104615" spans="4:4">
      <c r="D104615"/>
    </row>
    <row r="104616" spans="4:4">
      <c r="D104616"/>
    </row>
    <row r="104617" spans="4:4">
      <c r="D104617"/>
    </row>
    <row r="104618" spans="4:4">
      <c r="D104618"/>
    </row>
    <row r="104619" spans="4:4">
      <c r="D104619"/>
    </row>
    <row r="104620" spans="4:4">
      <c r="D104620"/>
    </row>
    <row r="104621" spans="4:4">
      <c r="D104621"/>
    </row>
    <row r="104622" spans="4:4">
      <c r="D104622"/>
    </row>
    <row r="104623" spans="4:4">
      <c r="D104623"/>
    </row>
    <row r="104624" spans="4:4">
      <c r="D104624"/>
    </row>
    <row r="104625" spans="4:4">
      <c r="D104625"/>
    </row>
    <row r="104626" spans="4:4">
      <c r="D104626"/>
    </row>
    <row r="104627" spans="4:4">
      <c r="D104627"/>
    </row>
    <row r="104628" spans="4:4">
      <c r="D104628"/>
    </row>
    <row r="104629" spans="4:4">
      <c r="D104629"/>
    </row>
    <row r="104630" spans="4:4">
      <c r="D104630"/>
    </row>
    <row r="104631" spans="4:4">
      <c r="D104631"/>
    </row>
    <row r="104632" spans="4:4">
      <c r="D104632"/>
    </row>
    <row r="104633" spans="4:4">
      <c r="D104633"/>
    </row>
    <row r="104634" spans="4:4">
      <c r="D104634"/>
    </row>
    <row r="104635" spans="4:4">
      <c r="D104635"/>
    </row>
    <row r="104636" spans="4:4">
      <c r="D104636"/>
    </row>
    <row r="104637" spans="4:4">
      <c r="D104637"/>
    </row>
    <row r="104638" spans="4:4">
      <c r="D104638"/>
    </row>
    <row r="104639" spans="4:4">
      <c r="D104639"/>
    </row>
    <row r="104640" spans="4:4">
      <c r="D104640"/>
    </row>
    <row r="104641" spans="4:4">
      <c r="D104641"/>
    </row>
    <row r="104642" spans="4:4">
      <c r="D104642"/>
    </row>
    <row r="104643" spans="4:4">
      <c r="D104643"/>
    </row>
    <row r="104644" spans="4:4">
      <c r="D104644"/>
    </row>
    <row r="104645" spans="4:4">
      <c r="D104645"/>
    </row>
    <row r="104646" spans="4:4">
      <c r="D104646"/>
    </row>
    <row r="104647" spans="4:4">
      <c r="D104647"/>
    </row>
    <row r="104648" spans="4:4">
      <c r="D104648"/>
    </row>
    <row r="104649" spans="4:4">
      <c r="D104649"/>
    </row>
    <row r="104650" spans="4:4">
      <c r="D104650"/>
    </row>
    <row r="104651" spans="4:4">
      <c r="D104651"/>
    </row>
    <row r="104652" spans="4:4">
      <c r="D104652"/>
    </row>
    <row r="104653" spans="4:4">
      <c r="D104653"/>
    </row>
    <row r="104654" spans="4:4">
      <c r="D104654"/>
    </row>
    <row r="104655" spans="4:4">
      <c r="D104655"/>
    </row>
    <row r="104656" spans="4:4">
      <c r="D104656"/>
    </row>
    <row r="104657" spans="4:4">
      <c r="D104657"/>
    </row>
    <row r="104658" spans="4:4">
      <c r="D104658"/>
    </row>
    <row r="104659" spans="4:4">
      <c r="D104659"/>
    </row>
    <row r="104660" spans="4:4">
      <c r="D104660"/>
    </row>
    <row r="104661" spans="4:4">
      <c r="D104661"/>
    </row>
    <row r="104662" spans="4:4">
      <c r="D104662"/>
    </row>
    <row r="104663" spans="4:4">
      <c r="D104663"/>
    </row>
    <row r="104664" spans="4:4">
      <c r="D104664"/>
    </row>
    <row r="104665" spans="4:4">
      <c r="D104665"/>
    </row>
    <row r="104666" spans="4:4">
      <c r="D104666"/>
    </row>
    <row r="104667" spans="4:4">
      <c r="D104667"/>
    </row>
    <row r="104668" spans="4:4">
      <c r="D104668"/>
    </row>
    <row r="104669" spans="4:4">
      <c r="D104669"/>
    </row>
    <row r="104670" spans="4:4">
      <c r="D104670"/>
    </row>
    <row r="104671" spans="4:4">
      <c r="D104671"/>
    </row>
    <row r="104672" spans="4:4">
      <c r="D104672"/>
    </row>
    <row r="104673" spans="4:4">
      <c r="D104673"/>
    </row>
    <row r="104674" spans="4:4">
      <c r="D104674"/>
    </row>
    <row r="104675" spans="4:4">
      <c r="D104675"/>
    </row>
    <row r="104676" spans="4:4">
      <c r="D104676"/>
    </row>
    <row r="104677" spans="4:4">
      <c r="D104677"/>
    </row>
    <row r="104678" spans="4:4">
      <c r="D104678"/>
    </row>
    <row r="104679" spans="4:4">
      <c r="D104679"/>
    </row>
    <row r="104680" spans="4:4">
      <c r="D104680"/>
    </row>
    <row r="104681" spans="4:4">
      <c r="D104681"/>
    </row>
    <row r="104682" spans="4:4">
      <c r="D104682"/>
    </row>
    <row r="104683" spans="4:4">
      <c r="D104683"/>
    </row>
    <row r="104684" spans="4:4">
      <c r="D104684"/>
    </row>
    <row r="104685" spans="4:4">
      <c r="D104685"/>
    </row>
    <row r="104686" spans="4:4">
      <c r="D104686"/>
    </row>
    <row r="104687" spans="4:4">
      <c r="D104687"/>
    </row>
    <row r="104688" spans="4:4">
      <c r="D104688"/>
    </row>
    <row r="104689" spans="4:4">
      <c r="D104689"/>
    </row>
    <row r="104690" spans="4:4">
      <c r="D104690"/>
    </row>
    <row r="104691" spans="4:4">
      <c r="D104691"/>
    </row>
    <row r="104692" spans="4:4">
      <c r="D104692"/>
    </row>
    <row r="104693" spans="4:4">
      <c r="D104693"/>
    </row>
    <row r="104694" spans="4:4">
      <c r="D104694"/>
    </row>
    <row r="104695" spans="4:4">
      <c r="D104695"/>
    </row>
    <row r="104696" spans="4:4">
      <c r="D104696"/>
    </row>
    <row r="104697" spans="4:4">
      <c r="D104697"/>
    </row>
    <row r="104698" spans="4:4">
      <c r="D104698"/>
    </row>
    <row r="104699" spans="4:4">
      <c r="D104699"/>
    </row>
    <row r="104700" spans="4:4">
      <c r="D104700"/>
    </row>
    <row r="104701" spans="4:4">
      <c r="D104701"/>
    </row>
    <row r="104702" spans="4:4">
      <c r="D104702"/>
    </row>
    <row r="104703" spans="4:4">
      <c r="D104703"/>
    </row>
    <row r="104704" spans="4:4">
      <c r="D104704"/>
    </row>
    <row r="104705" spans="4:4">
      <c r="D104705"/>
    </row>
    <row r="104706" spans="4:4">
      <c r="D104706"/>
    </row>
    <row r="104707" spans="4:4">
      <c r="D104707"/>
    </row>
    <row r="104708" spans="4:4">
      <c r="D104708"/>
    </row>
    <row r="104709" spans="4:4">
      <c r="D104709"/>
    </row>
    <row r="104710" spans="4:4">
      <c r="D104710"/>
    </row>
    <row r="104711" spans="4:4">
      <c r="D104711"/>
    </row>
    <row r="104712" spans="4:4">
      <c r="D104712"/>
    </row>
    <row r="104713" spans="4:4">
      <c r="D104713"/>
    </row>
    <row r="104714" spans="4:4">
      <c r="D104714"/>
    </row>
    <row r="104715" spans="4:4">
      <c r="D104715"/>
    </row>
    <row r="104716" spans="4:4">
      <c r="D104716"/>
    </row>
    <row r="104717" spans="4:4">
      <c r="D104717"/>
    </row>
    <row r="104718" spans="4:4">
      <c r="D104718"/>
    </row>
    <row r="104719" spans="4:4">
      <c r="D104719"/>
    </row>
    <row r="104720" spans="4:4">
      <c r="D104720"/>
    </row>
    <row r="104721" spans="4:4">
      <c r="D104721"/>
    </row>
    <row r="104722" spans="4:4">
      <c r="D104722"/>
    </row>
    <row r="104723" spans="4:4">
      <c r="D104723"/>
    </row>
    <row r="104724" spans="4:4">
      <c r="D104724"/>
    </row>
    <row r="104725" spans="4:4">
      <c r="D104725"/>
    </row>
    <row r="104726" spans="4:4">
      <c r="D104726"/>
    </row>
    <row r="104727" spans="4:4">
      <c r="D104727"/>
    </row>
    <row r="104728" spans="4:4">
      <c r="D104728"/>
    </row>
    <row r="104729" spans="4:4">
      <c r="D104729"/>
    </row>
    <row r="104730" spans="4:4">
      <c r="D104730"/>
    </row>
    <row r="104731" spans="4:4">
      <c r="D104731"/>
    </row>
    <row r="104732" spans="4:4">
      <c r="D104732"/>
    </row>
    <row r="104733" spans="4:4">
      <c r="D104733"/>
    </row>
    <row r="104734" spans="4:4">
      <c r="D104734"/>
    </row>
    <row r="104735" spans="4:4">
      <c r="D104735"/>
    </row>
    <row r="104736" spans="4:4">
      <c r="D104736"/>
    </row>
    <row r="104737" spans="4:4">
      <c r="D104737"/>
    </row>
    <row r="104738" spans="4:4">
      <c r="D104738"/>
    </row>
    <row r="104739" spans="4:4">
      <c r="D104739"/>
    </row>
    <row r="104740" spans="4:4">
      <c r="D104740"/>
    </row>
    <row r="104741" spans="4:4">
      <c r="D104741"/>
    </row>
    <row r="104742" spans="4:4">
      <c r="D104742"/>
    </row>
    <row r="104743" spans="4:4">
      <c r="D104743"/>
    </row>
    <row r="104744" spans="4:4">
      <c r="D104744"/>
    </row>
    <row r="104745" spans="4:4">
      <c r="D104745"/>
    </row>
    <row r="104746" spans="4:4">
      <c r="D104746"/>
    </row>
    <row r="104747" spans="4:4">
      <c r="D104747"/>
    </row>
    <row r="104748" spans="4:4">
      <c r="D104748"/>
    </row>
    <row r="104749" spans="4:4">
      <c r="D104749"/>
    </row>
    <row r="104750" spans="4:4">
      <c r="D104750"/>
    </row>
    <row r="104751" spans="4:4">
      <c r="D104751"/>
    </row>
    <row r="104752" spans="4:4">
      <c r="D104752"/>
    </row>
    <row r="104753" spans="4:4">
      <c r="D104753"/>
    </row>
    <row r="104754" spans="4:4">
      <c r="D104754"/>
    </row>
    <row r="104755" spans="4:4">
      <c r="D104755"/>
    </row>
    <row r="104756" spans="4:4">
      <c r="D104756"/>
    </row>
    <row r="104757" spans="4:4">
      <c r="D104757"/>
    </row>
    <row r="104758" spans="4:4">
      <c r="D104758"/>
    </row>
    <row r="104759" spans="4:4">
      <c r="D104759"/>
    </row>
    <row r="104760" spans="4:4">
      <c r="D104760"/>
    </row>
    <row r="104761" spans="4:4">
      <c r="D104761"/>
    </row>
    <row r="104762" spans="4:4">
      <c r="D104762"/>
    </row>
    <row r="104763" spans="4:4">
      <c r="D104763"/>
    </row>
    <row r="104764" spans="4:4">
      <c r="D104764"/>
    </row>
    <row r="104765" spans="4:4">
      <c r="D104765"/>
    </row>
    <row r="104766" spans="4:4">
      <c r="D104766"/>
    </row>
    <row r="104767" spans="4:4">
      <c r="D104767"/>
    </row>
    <row r="104768" spans="4:4">
      <c r="D104768"/>
    </row>
    <row r="104769" spans="4:4">
      <c r="D104769"/>
    </row>
    <row r="104770" spans="4:4">
      <c r="D104770"/>
    </row>
    <row r="104771" spans="4:4">
      <c r="D104771"/>
    </row>
    <row r="104772" spans="4:4">
      <c r="D104772"/>
    </row>
    <row r="104773" spans="4:4">
      <c r="D104773"/>
    </row>
    <row r="104774" spans="4:4">
      <c r="D104774"/>
    </row>
    <row r="104775" spans="4:4">
      <c r="D104775"/>
    </row>
    <row r="104776" spans="4:4">
      <c r="D104776"/>
    </row>
    <row r="104777" spans="4:4">
      <c r="D104777"/>
    </row>
    <row r="104778" spans="4:4">
      <c r="D104778"/>
    </row>
    <row r="104779" spans="4:4">
      <c r="D104779"/>
    </row>
    <row r="104780" spans="4:4">
      <c r="D104780"/>
    </row>
    <row r="104781" spans="4:4">
      <c r="D104781"/>
    </row>
    <row r="104782" spans="4:4">
      <c r="D104782"/>
    </row>
    <row r="104783" spans="4:4">
      <c r="D104783"/>
    </row>
    <row r="104784" spans="4:4">
      <c r="D104784"/>
    </row>
    <row r="104785" spans="4:4">
      <c r="D104785"/>
    </row>
    <row r="104786" spans="4:4">
      <c r="D104786"/>
    </row>
    <row r="104787" spans="4:4">
      <c r="D104787"/>
    </row>
    <row r="104788" spans="4:4">
      <c r="D104788"/>
    </row>
    <row r="104789" spans="4:4">
      <c r="D104789"/>
    </row>
    <row r="104790" spans="4:4">
      <c r="D104790"/>
    </row>
    <row r="104791" spans="4:4">
      <c r="D104791"/>
    </row>
    <row r="104792" spans="4:4">
      <c r="D104792"/>
    </row>
    <row r="104793" spans="4:4">
      <c r="D104793"/>
    </row>
    <row r="104794" spans="4:4">
      <c r="D104794"/>
    </row>
    <row r="104795" spans="4:4">
      <c r="D104795"/>
    </row>
    <row r="104796" spans="4:4">
      <c r="D104796"/>
    </row>
    <row r="104797" spans="4:4">
      <c r="D104797"/>
    </row>
    <row r="104798" spans="4:4">
      <c r="D104798"/>
    </row>
    <row r="104799" spans="4:4">
      <c r="D104799"/>
    </row>
    <row r="104800" spans="4:4">
      <c r="D104800"/>
    </row>
    <row r="104801" spans="4:4">
      <c r="D104801"/>
    </row>
    <row r="104802" spans="4:4">
      <c r="D104802"/>
    </row>
    <row r="104803" spans="4:4">
      <c r="D104803"/>
    </row>
    <row r="104804" spans="4:4">
      <c r="D104804"/>
    </row>
    <row r="104805" spans="4:4">
      <c r="D104805"/>
    </row>
    <row r="104806" spans="4:4">
      <c r="D104806"/>
    </row>
    <row r="104807" spans="4:4">
      <c r="D104807"/>
    </row>
    <row r="104808" spans="4:4">
      <c r="D104808"/>
    </row>
    <row r="104809" spans="4:4">
      <c r="D104809"/>
    </row>
    <row r="104810" spans="4:4">
      <c r="D104810"/>
    </row>
    <row r="104811" spans="4:4">
      <c r="D104811"/>
    </row>
    <row r="104812" spans="4:4">
      <c r="D104812"/>
    </row>
    <row r="104813" spans="4:4">
      <c r="D104813"/>
    </row>
    <row r="104814" spans="4:4">
      <c r="D104814"/>
    </row>
    <row r="104815" spans="4:4">
      <c r="D104815"/>
    </row>
    <row r="104816" spans="4:4">
      <c r="D104816"/>
    </row>
    <row r="104817" spans="4:4">
      <c r="D104817"/>
    </row>
    <row r="104818" spans="4:4">
      <c r="D104818"/>
    </row>
    <row r="104819" spans="4:4">
      <c r="D104819"/>
    </row>
    <row r="104820" spans="4:4">
      <c r="D104820"/>
    </row>
    <row r="104821" spans="4:4">
      <c r="D104821"/>
    </row>
    <row r="104822" spans="4:4">
      <c r="D104822"/>
    </row>
    <row r="104823" spans="4:4">
      <c r="D104823"/>
    </row>
    <row r="104824" spans="4:4">
      <c r="D104824"/>
    </row>
    <row r="104825" spans="4:4">
      <c r="D104825"/>
    </row>
    <row r="104826" spans="4:4">
      <c r="D104826"/>
    </row>
    <row r="104827" spans="4:4">
      <c r="D104827"/>
    </row>
    <row r="104828" spans="4:4">
      <c r="D104828"/>
    </row>
    <row r="104829" spans="4:4">
      <c r="D104829"/>
    </row>
    <row r="104830" spans="4:4">
      <c r="D104830"/>
    </row>
    <row r="104831" spans="4:4">
      <c r="D104831"/>
    </row>
    <row r="104832" spans="4:4">
      <c r="D104832"/>
    </row>
    <row r="104833" spans="4:4">
      <c r="D104833"/>
    </row>
    <row r="104834" spans="4:4">
      <c r="D104834"/>
    </row>
    <row r="104835" spans="4:4">
      <c r="D104835"/>
    </row>
    <row r="104836" spans="4:4">
      <c r="D104836"/>
    </row>
    <row r="104837" spans="4:4">
      <c r="D104837"/>
    </row>
    <row r="104838" spans="4:4">
      <c r="D104838"/>
    </row>
    <row r="104839" spans="4:4">
      <c r="D104839"/>
    </row>
    <row r="104840" spans="4:4">
      <c r="D104840"/>
    </row>
    <row r="104841" spans="4:4">
      <c r="D104841"/>
    </row>
    <row r="104842" spans="4:4">
      <c r="D104842"/>
    </row>
    <row r="104843" spans="4:4">
      <c r="D104843"/>
    </row>
    <row r="104844" spans="4:4">
      <c r="D104844"/>
    </row>
    <row r="104845" spans="4:4">
      <c r="D104845"/>
    </row>
    <row r="104846" spans="4:4">
      <c r="D104846"/>
    </row>
    <row r="104847" spans="4:4">
      <c r="D104847"/>
    </row>
    <row r="104848" spans="4:4">
      <c r="D104848"/>
    </row>
    <row r="104849" spans="4:4">
      <c r="D104849"/>
    </row>
    <row r="104850" spans="4:4">
      <c r="D104850"/>
    </row>
    <row r="104851" spans="4:4">
      <c r="D104851"/>
    </row>
    <row r="104852" spans="4:4">
      <c r="D104852"/>
    </row>
    <row r="104853" spans="4:4">
      <c r="D104853"/>
    </row>
    <row r="104854" spans="4:4">
      <c r="D104854"/>
    </row>
    <row r="104855" spans="4:4">
      <c r="D104855"/>
    </row>
    <row r="104856" spans="4:4">
      <c r="D104856"/>
    </row>
    <row r="104857" spans="4:4">
      <c r="D104857"/>
    </row>
    <row r="104858" spans="4:4">
      <c r="D104858"/>
    </row>
    <row r="104859" spans="4:4">
      <c r="D104859"/>
    </row>
    <row r="104860" spans="4:4">
      <c r="D104860"/>
    </row>
    <row r="104861" spans="4:4">
      <c r="D104861"/>
    </row>
    <row r="104862" spans="4:4">
      <c r="D104862"/>
    </row>
    <row r="104863" spans="4:4">
      <c r="D104863"/>
    </row>
    <row r="104864" spans="4:4">
      <c r="D104864"/>
    </row>
    <row r="104865" spans="4:4">
      <c r="D104865"/>
    </row>
    <row r="104866" spans="4:4">
      <c r="D104866"/>
    </row>
    <row r="104867" spans="4:4">
      <c r="D104867"/>
    </row>
    <row r="104868" spans="4:4">
      <c r="D104868"/>
    </row>
    <row r="104869" spans="4:4">
      <c r="D104869"/>
    </row>
    <row r="104870" spans="4:4">
      <c r="D104870"/>
    </row>
    <row r="104871" spans="4:4">
      <c r="D104871"/>
    </row>
    <row r="104872" spans="4:4">
      <c r="D104872"/>
    </row>
    <row r="104873" spans="4:4">
      <c r="D104873"/>
    </row>
    <row r="104874" spans="4:4">
      <c r="D104874"/>
    </row>
    <row r="104875" spans="4:4">
      <c r="D104875"/>
    </row>
    <row r="104876" spans="4:4">
      <c r="D104876"/>
    </row>
    <row r="104877" spans="4:4">
      <c r="D104877"/>
    </row>
    <row r="104878" spans="4:4">
      <c r="D104878"/>
    </row>
    <row r="104879" spans="4:4">
      <c r="D104879"/>
    </row>
    <row r="104880" spans="4:4">
      <c r="D104880"/>
    </row>
    <row r="104881" spans="4:4">
      <c r="D104881"/>
    </row>
    <row r="104882" spans="4:4">
      <c r="D104882"/>
    </row>
    <row r="104883" spans="4:4">
      <c r="D104883"/>
    </row>
    <row r="104884" spans="4:4">
      <c r="D104884"/>
    </row>
    <row r="104885" spans="4:4">
      <c r="D104885"/>
    </row>
    <row r="104886" spans="4:4">
      <c r="D104886"/>
    </row>
    <row r="104887" spans="4:4">
      <c r="D104887"/>
    </row>
    <row r="104888" spans="4:4">
      <c r="D104888"/>
    </row>
    <row r="104889" spans="4:4">
      <c r="D104889"/>
    </row>
    <row r="104890" spans="4:4">
      <c r="D104890"/>
    </row>
    <row r="104891" spans="4:4">
      <c r="D104891"/>
    </row>
    <row r="104892" spans="4:4">
      <c r="D104892"/>
    </row>
    <row r="104893" spans="4:4">
      <c r="D104893"/>
    </row>
    <row r="104894" spans="4:4">
      <c r="D104894"/>
    </row>
    <row r="104895" spans="4:4">
      <c r="D104895"/>
    </row>
    <row r="104896" spans="4:4">
      <c r="D104896"/>
    </row>
    <row r="104897" spans="4:4">
      <c r="D104897"/>
    </row>
    <row r="104898" spans="4:4">
      <c r="D104898"/>
    </row>
    <row r="104899" spans="4:4">
      <c r="D104899"/>
    </row>
    <row r="104900" spans="4:4">
      <c r="D104900"/>
    </row>
    <row r="104901" spans="4:4">
      <c r="D104901"/>
    </row>
    <row r="104902" spans="4:4">
      <c r="D104902"/>
    </row>
    <row r="104903" spans="4:4">
      <c r="D104903"/>
    </row>
    <row r="104904" spans="4:4">
      <c r="D104904"/>
    </row>
    <row r="104905" spans="4:4">
      <c r="D104905"/>
    </row>
    <row r="104906" spans="4:4">
      <c r="D104906"/>
    </row>
    <row r="104907" spans="4:4">
      <c r="D104907"/>
    </row>
    <row r="104908" spans="4:4">
      <c r="D104908"/>
    </row>
    <row r="104909" spans="4:4">
      <c r="D104909"/>
    </row>
    <row r="104910" spans="4:4">
      <c r="D104910"/>
    </row>
    <row r="104911" spans="4:4">
      <c r="D104911"/>
    </row>
    <row r="104912" spans="4:4">
      <c r="D104912"/>
    </row>
    <row r="104913" spans="4:4">
      <c r="D104913"/>
    </row>
    <row r="104914" spans="4:4">
      <c r="D104914"/>
    </row>
    <row r="104915" spans="4:4">
      <c r="D104915"/>
    </row>
    <row r="104916" spans="4:4">
      <c r="D104916"/>
    </row>
    <row r="104917" spans="4:4">
      <c r="D104917"/>
    </row>
    <row r="104918" spans="4:4">
      <c r="D104918"/>
    </row>
    <row r="104919" spans="4:4">
      <c r="D104919"/>
    </row>
    <row r="104920" spans="4:4">
      <c r="D104920"/>
    </row>
    <row r="104921" spans="4:4">
      <c r="D104921"/>
    </row>
    <row r="104922" spans="4:4">
      <c r="D104922"/>
    </row>
    <row r="104923" spans="4:4">
      <c r="D104923"/>
    </row>
    <row r="104924" spans="4:4">
      <c r="D104924"/>
    </row>
    <row r="104925" spans="4:4">
      <c r="D104925"/>
    </row>
    <row r="104926" spans="4:4">
      <c r="D104926"/>
    </row>
    <row r="104927" spans="4:4">
      <c r="D104927"/>
    </row>
    <row r="104928" spans="4:4">
      <c r="D104928"/>
    </row>
    <row r="104929" spans="4:4">
      <c r="D104929"/>
    </row>
    <row r="104930" spans="4:4">
      <c r="D104930"/>
    </row>
    <row r="104931" spans="4:4">
      <c r="D104931"/>
    </row>
    <row r="104932" spans="4:4">
      <c r="D104932"/>
    </row>
    <row r="104933" spans="4:4">
      <c r="D104933"/>
    </row>
    <row r="104934" spans="4:4">
      <c r="D104934"/>
    </row>
    <row r="104935" spans="4:4">
      <c r="D104935"/>
    </row>
    <row r="104936" spans="4:4">
      <c r="D104936"/>
    </row>
    <row r="104937" spans="4:4">
      <c r="D104937"/>
    </row>
    <row r="104938" spans="4:4">
      <c r="D104938"/>
    </row>
    <row r="104939" spans="4:4">
      <c r="D104939"/>
    </row>
    <row r="104940" spans="4:4">
      <c r="D104940"/>
    </row>
    <row r="104941" spans="4:4">
      <c r="D104941"/>
    </row>
    <row r="104942" spans="4:4">
      <c r="D104942"/>
    </row>
    <row r="104943" spans="4:4">
      <c r="D104943"/>
    </row>
    <row r="104944" spans="4:4">
      <c r="D104944"/>
    </row>
    <row r="104945" spans="4:4">
      <c r="D104945"/>
    </row>
    <row r="104946" spans="4:4">
      <c r="D104946"/>
    </row>
    <row r="104947" spans="4:4">
      <c r="D104947"/>
    </row>
    <row r="104948" spans="4:4">
      <c r="D104948"/>
    </row>
    <row r="104949" spans="4:4">
      <c r="D104949"/>
    </row>
    <row r="104950" spans="4:4">
      <c r="D104950"/>
    </row>
    <row r="104951" spans="4:4">
      <c r="D104951"/>
    </row>
    <row r="104952" spans="4:4">
      <c r="D104952"/>
    </row>
    <row r="104953" spans="4:4">
      <c r="D104953"/>
    </row>
    <row r="104954" spans="4:4">
      <c r="D104954"/>
    </row>
    <row r="104955" spans="4:4">
      <c r="D104955"/>
    </row>
    <row r="104956" spans="4:4">
      <c r="D104956"/>
    </row>
    <row r="104957" spans="4:4">
      <c r="D104957"/>
    </row>
    <row r="104958" spans="4:4">
      <c r="D104958"/>
    </row>
    <row r="104959" spans="4:4">
      <c r="D104959"/>
    </row>
    <row r="104960" spans="4:4">
      <c r="D104960"/>
    </row>
    <row r="104961" spans="4:4">
      <c r="D104961"/>
    </row>
    <row r="104962" spans="4:4">
      <c r="D104962"/>
    </row>
    <row r="104963" spans="4:4">
      <c r="D104963"/>
    </row>
    <row r="104964" spans="4:4">
      <c r="D104964"/>
    </row>
    <row r="104965" spans="4:4">
      <c r="D104965"/>
    </row>
    <row r="104966" spans="4:4">
      <c r="D104966"/>
    </row>
    <row r="104967" spans="4:4">
      <c r="D104967"/>
    </row>
    <row r="104968" spans="4:4">
      <c r="D104968"/>
    </row>
    <row r="104969" spans="4:4">
      <c r="D104969"/>
    </row>
    <row r="104970" spans="4:4">
      <c r="D104970"/>
    </row>
    <row r="104971" spans="4:4">
      <c r="D104971"/>
    </row>
    <row r="104972" spans="4:4">
      <c r="D104972"/>
    </row>
    <row r="104973" spans="4:4">
      <c r="D104973"/>
    </row>
    <row r="104974" spans="4:4">
      <c r="D104974"/>
    </row>
    <row r="104975" spans="4:4">
      <c r="D104975"/>
    </row>
    <row r="104976" spans="4:4">
      <c r="D104976"/>
    </row>
    <row r="104977" spans="4:4">
      <c r="D104977"/>
    </row>
    <row r="104978" spans="4:4">
      <c r="D104978"/>
    </row>
    <row r="104979" spans="4:4">
      <c r="D104979"/>
    </row>
    <row r="104980" spans="4:4">
      <c r="D104980"/>
    </row>
    <row r="104981" spans="4:4">
      <c r="D104981"/>
    </row>
    <row r="104982" spans="4:4">
      <c r="D104982"/>
    </row>
    <row r="104983" spans="4:4">
      <c r="D104983"/>
    </row>
    <row r="104984" spans="4:4">
      <c r="D104984"/>
    </row>
    <row r="104985" spans="4:4">
      <c r="D104985"/>
    </row>
    <row r="104986" spans="4:4">
      <c r="D104986"/>
    </row>
    <row r="104987" spans="4:4">
      <c r="D104987"/>
    </row>
    <row r="104988" spans="4:4">
      <c r="D104988"/>
    </row>
    <row r="104989" spans="4:4">
      <c r="D104989"/>
    </row>
    <row r="104990" spans="4:4">
      <c r="D104990"/>
    </row>
    <row r="104991" spans="4:4">
      <c r="D104991"/>
    </row>
    <row r="104992" spans="4:4">
      <c r="D104992"/>
    </row>
    <row r="104993" spans="4:4">
      <c r="D104993"/>
    </row>
    <row r="104994" spans="4:4">
      <c r="D104994"/>
    </row>
    <row r="104995" spans="4:4">
      <c r="D104995"/>
    </row>
    <row r="104996" spans="4:4">
      <c r="D104996"/>
    </row>
    <row r="104997" spans="4:4">
      <c r="D104997"/>
    </row>
    <row r="104998" spans="4:4">
      <c r="D104998"/>
    </row>
    <row r="104999" spans="4:4">
      <c r="D104999"/>
    </row>
    <row r="105000" spans="4:4">
      <c r="D105000"/>
    </row>
    <row r="105001" spans="4:4">
      <c r="D105001"/>
    </row>
    <row r="105002" spans="4:4">
      <c r="D105002"/>
    </row>
    <row r="105003" spans="4:4">
      <c r="D105003"/>
    </row>
    <row r="105004" spans="4:4">
      <c r="D105004"/>
    </row>
    <row r="105005" spans="4:4">
      <c r="D105005"/>
    </row>
    <row r="105006" spans="4:4">
      <c r="D105006"/>
    </row>
    <row r="105007" spans="4:4">
      <c r="D105007"/>
    </row>
    <row r="105008" spans="4:4">
      <c r="D105008"/>
    </row>
    <row r="105009" spans="4:4">
      <c r="D105009"/>
    </row>
    <row r="105010" spans="4:4">
      <c r="D105010"/>
    </row>
    <row r="105011" spans="4:4">
      <c r="D105011"/>
    </row>
    <row r="105012" spans="4:4">
      <c r="D105012"/>
    </row>
    <row r="105013" spans="4:4">
      <c r="D105013"/>
    </row>
    <row r="105014" spans="4:4">
      <c r="D105014"/>
    </row>
    <row r="105015" spans="4:4">
      <c r="D105015"/>
    </row>
    <row r="105016" spans="4:4">
      <c r="D105016"/>
    </row>
    <row r="105017" spans="4:4">
      <c r="D105017"/>
    </row>
    <row r="105018" spans="4:4">
      <c r="D105018"/>
    </row>
    <row r="105019" spans="4:4">
      <c r="D105019"/>
    </row>
    <row r="105020" spans="4:4">
      <c r="D105020"/>
    </row>
    <row r="105021" spans="4:4">
      <c r="D105021"/>
    </row>
    <row r="105022" spans="4:4">
      <c r="D105022"/>
    </row>
    <row r="105023" spans="4:4">
      <c r="D105023"/>
    </row>
    <row r="105024" spans="4:4">
      <c r="D105024"/>
    </row>
    <row r="105025" spans="4:4">
      <c r="D105025"/>
    </row>
    <row r="105026" spans="4:4">
      <c r="D105026"/>
    </row>
    <row r="105027" spans="4:4">
      <c r="D105027"/>
    </row>
    <row r="105028" spans="4:4">
      <c r="D105028"/>
    </row>
    <row r="105029" spans="4:4">
      <c r="D105029"/>
    </row>
    <row r="105030" spans="4:4">
      <c r="D105030"/>
    </row>
    <row r="105031" spans="4:4">
      <c r="D105031"/>
    </row>
    <row r="105032" spans="4:4">
      <c r="D105032"/>
    </row>
    <row r="105033" spans="4:4">
      <c r="D105033"/>
    </row>
    <row r="105034" spans="4:4">
      <c r="D105034"/>
    </row>
    <row r="105035" spans="4:4">
      <c r="D105035"/>
    </row>
    <row r="105036" spans="4:4">
      <c r="D105036"/>
    </row>
    <row r="105037" spans="4:4">
      <c r="D105037"/>
    </row>
    <row r="105038" spans="4:4">
      <c r="D105038"/>
    </row>
    <row r="105039" spans="4:4">
      <c r="D105039"/>
    </row>
    <row r="105040" spans="4:4">
      <c r="D105040"/>
    </row>
    <row r="105041" spans="4:4">
      <c r="D105041"/>
    </row>
    <row r="105042" spans="4:4">
      <c r="D105042"/>
    </row>
    <row r="105043" spans="4:4">
      <c r="D105043"/>
    </row>
    <row r="105044" spans="4:4">
      <c r="D105044"/>
    </row>
    <row r="105045" spans="4:4">
      <c r="D105045"/>
    </row>
    <row r="105046" spans="4:4">
      <c r="D105046"/>
    </row>
    <row r="105047" spans="4:4">
      <c r="D105047"/>
    </row>
    <row r="105048" spans="4:4">
      <c r="D105048"/>
    </row>
    <row r="105049" spans="4:4">
      <c r="D105049"/>
    </row>
    <row r="105050" spans="4:4">
      <c r="D105050"/>
    </row>
    <row r="105051" spans="4:4">
      <c r="D105051"/>
    </row>
    <row r="105052" spans="4:4">
      <c r="D105052"/>
    </row>
    <row r="105053" spans="4:4">
      <c r="D105053"/>
    </row>
    <row r="105054" spans="4:4">
      <c r="D105054"/>
    </row>
    <row r="105055" spans="4:4">
      <c r="D105055"/>
    </row>
    <row r="105056" spans="4:4">
      <c r="D105056"/>
    </row>
    <row r="105057" spans="4:4">
      <c r="D105057"/>
    </row>
    <row r="105058" spans="4:4">
      <c r="D105058"/>
    </row>
    <row r="105059" spans="4:4">
      <c r="D105059"/>
    </row>
    <row r="105060" spans="4:4">
      <c r="D105060"/>
    </row>
    <row r="105061" spans="4:4">
      <c r="D105061"/>
    </row>
    <row r="105062" spans="4:4">
      <c r="D105062"/>
    </row>
    <row r="105063" spans="4:4">
      <c r="D105063"/>
    </row>
    <row r="105064" spans="4:4">
      <c r="D105064"/>
    </row>
    <row r="105065" spans="4:4">
      <c r="D105065"/>
    </row>
    <row r="105066" spans="4:4">
      <c r="D105066"/>
    </row>
    <row r="105067" spans="4:4">
      <c r="D105067"/>
    </row>
    <row r="105068" spans="4:4">
      <c r="D105068"/>
    </row>
    <row r="105069" spans="4:4">
      <c r="D105069"/>
    </row>
    <row r="105070" spans="4:4">
      <c r="D105070"/>
    </row>
    <row r="105071" spans="4:4">
      <c r="D105071"/>
    </row>
    <row r="105072" spans="4:4">
      <c r="D105072"/>
    </row>
    <row r="105073" spans="4:4">
      <c r="D105073"/>
    </row>
    <row r="105074" spans="4:4">
      <c r="D105074"/>
    </row>
    <row r="105075" spans="4:4">
      <c r="D105075"/>
    </row>
    <row r="105076" spans="4:4">
      <c r="D105076"/>
    </row>
    <row r="105077" spans="4:4">
      <c r="D105077"/>
    </row>
    <row r="105078" spans="4:4">
      <c r="D105078"/>
    </row>
    <row r="105079" spans="4:4">
      <c r="D105079"/>
    </row>
    <row r="105080" spans="4:4">
      <c r="D105080"/>
    </row>
    <row r="105081" spans="4:4">
      <c r="D105081"/>
    </row>
    <row r="105082" spans="4:4">
      <c r="D105082"/>
    </row>
    <row r="105083" spans="4:4">
      <c r="D105083"/>
    </row>
    <row r="105084" spans="4:4">
      <c r="D105084"/>
    </row>
    <row r="105085" spans="4:4">
      <c r="D105085"/>
    </row>
    <row r="105086" spans="4:4">
      <c r="D105086"/>
    </row>
    <row r="105087" spans="4:4">
      <c r="D105087"/>
    </row>
    <row r="105088" spans="4:4">
      <c r="D105088"/>
    </row>
    <row r="105089" spans="4:4">
      <c r="D105089"/>
    </row>
    <row r="105090" spans="4:4">
      <c r="D105090"/>
    </row>
    <row r="105091" spans="4:4">
      <c r="D105091"/>
    </row>
    <row r="105092" spans="4:4">
      <c r="D105092"/>
    </row>
    <row r="105093" spans="4:4">
      <c r="D105093"/>
    </row>
    <row r="105094" spans="4:4">
      <c r="D105094"/>
    </row>
    <row r="105095" spans="4:4">
      <c r="D105095"/>
    </row>
    <row r="105096" spans="4:4">
      <c r="D105096"/>
    </row>
    <row r="105097" spans="4:4">
      <c r="D105097"/>
    </row>
    <row r="105098" spans="4:4">
      <c r="D105098"/>
    </row>
    <row r="105099" spans="4:4">
      <c r="D105099"/>
    </row>
    <row r="105100" spans="4:4">
      <c r="D105100"/>
    </row>
    <row r="105101" spans="4:4">
      <c r="D105101"/>
    </row>
    <row r="105102" spans="4:4">
      <c r="D105102"/>
    </row>
    <row r="105103" spans="4:4">
      <c r="D105103"/>
    </row>
    <row r="105104" spans="4:4">
      <c r="D105104"/>
    </row>
    <row r="105105" spans="4:4">
      <c r="D105105"/>
    </row>
    <row r="105106" spans="4:4">
      <c r="D105106"/>
    </row>
    <row r="105107" spans="4:4">
      <c r="D105107"/>
    </row>
    <row r="105108" spans="4:4">
      <c r="D105108"/>
    </row>
    <row r="105109" spans="4:4">
      <c r="D105109"/>
    </row>
    <row r="105110" spans="4:4">
      <c r="D105110"/>
    </row>
    <row r="105111" spans="4:4">
      <c r="D105111"/>
    </row>
    <row r="105112" spans="4:4">
      <c r="D105112"/>
    </row>
    <row r="105113" spans="4:4">
      <c r="D105113"/>
    </row>
    <row r="105114" spans="4:4">
      <c r="D105114"/>
    </row>
    <row r="105115" spans="4:4">
      <c r="D105115"/>
    </row>
    <row r="105116" spans="4:4">
      <c r="D105116"/>
    </row>
    <row r="105117" spans="4:4">
      <c r="D105117"/>
    </row>
    <row r="105118" spans="4:4">
      <c r="D105118"/>
    </row>
    <row r="105119" spans="4:4">
      <c r="D105119"/>
    </row>
    <row r="105120" spans="4:4">
      <c r="D105120"/>
    </row>
    <row r="105121" spans="4:4">
      <c r="D105121"/>
    </row>
    <row r="105122" spans="4:4">
      <c r="D105122"/>
    </row>
    <row r="105123" spans="4:4">
      <c r="D105123"/>
    </row>
    <row r="105124" spans="4:4">
      <c r="D105124"/>
    </row>
    <row r="105125" spans="4:4">
      <c r="D105125"/>
    </row>
    <row r="105126" spans="4:4">
      <c r="D105126"/>
    </row>
    <row r="105127" spans="4:4">
      <c r="D105127"/>
    </row>
    <row r="105128" spans="4:4">
      <c r="D105128"/>
    </row>
    <row r="105129" spans="4:4">
      <c r="D105129"/>
    </row>
    <row r="105130" spans="4:4">
      <c r="D105130"/>
    </row>
    <row r="105131" spans="4:4">
      <c r="D105131"/>
    </row>
    <row r="105132" spans="4:4">
      <c r="D105132"/>
    </row>
    <row r="105133" spans="4:4">
      <c r="D105133"/>
    </row>
    <row r="105134" spans="4:4">
      <c r="D105134"/>
    </row>
    <row r="105135" spans="4:4">
      <c r="D105135"/>
    </row>
    <row r="105136" spans="4:4">
      <c r="D105136"/>
    </row>
    <row r="105137" spans="4:4">
      <c r="D105137"/>
    </row>
    <row r="105138" spans="4:4">
      <c r="D105138"/>
    </row>
    <row r="105139" spans="4:4">
      <c r="D105139"/>
    </row>
    <row r="105140" spans="4:4">
      <c r="D105140"/>
    </row>
    <row r="105141" spans="4:4">
      <c r="D105141"/>
    </row>
    <row r="105142" spans="4:4">
      <c r="D105142"/>
    </row>
    <row r="105143" spans="4:4">
      <c r="D105143"/>
    </row>
    <row r="105144" spans="4:4">
      <c r="D105144"/>
    </row>
    <row r="105145" spans="4:4">
      <c r="D105145"/>
    </row>
    <row r="105146" spans="4:4">
      <c r="D105146"/>
    </row>
    <row r="105147" spans="4:4">
      <c r="D105147"/>
    </row>
    <row r="105148" spans="4:4">
      <c r="D105148"/>
    </row>
    <row r="105149" spans="4:4">
      <c r="D105149"/>
    </row>
    <row r="105150" spans="4:4">
      <c r="D105150"/>
    </row>
    <row r="105151" spans="4:4">
      <c r="D105151"/>
    </row>
    <row r="105152" spans="4:4">
      <c r="D105152"/>
    </row>
    <row r="105153" spans="4:4">
      <c r="D105153"/>
    </row>
    <row r="105154" spans="4:4">
      <c r="D105154"/>
    </row>
    <row r="105155" spans="4:4">
      <c r="D105155"/>
    </row>
    <row r="105156" spans="4:4">
      <c r="D105156"/>
    </row>
    <row r="105157" spans="4:4">
      <c r="D105157"/>
    </row>
    <row r="105158" spans="4:4">
      <c r="D105158"/>
    </row>
    <row r="105159" spans="4:4">
      <c r="D105159"/>
    </row>
    <row r="105160" spans="4:4">
      <c r="D105160"/>
    </row>
    <row r="105161" spans="4:4">
      <c r="D105161"/>
    </row>
    <row r="105162" spans="4:4">
      <c r="D105162"/>
    </row>
    <row r="105163" spans="4:4">
      <c r="D105163"/>
    </row>
    <row r="105164" spans="4:4">
      <c r="D105164"/>
    </row>
    <row r="105165" spans="4:4">
      <c r="D105165"/>
    </row>
    <row r="105166" spans="4:4">
      <c r="D105166"/>
    </row>
    <row r="105167" spans="4:4">
      <c r="D105167"/>
    </row>
    <row r="105168" spans="4:4">
      <c r="D105168"/>
    </row>
    <row r="105169" spans="4:4">
      <c r="D105169"/>
    </row>
    <row r="105170" spans="4:4">
      <c r="D105170"/>
    </row>
    <row r="105171" spans="4:4">
      <c r="D105171"/>
    </row>
    <row r="105172" spans="4:4">
      <c r="D105172"/>
    </row>
    <row r="105173" spans="4:4">
      <c r="D105173"/>
    </row>
    <row r="105174" spans="4:4">
      <c r="D105174"/>
    </row>
    <row r="105175" spans="4:4">
      <c r="D105175"/>
    </row>
    <row r="105176" spans="4:4">
      <c r="D105176"/>
    </row>
    <row r="105177" spans="4:4">
      <c r="D105177"/>
    </row>
    <row r="105178" spans="4:4">
      <c r="D105178"/>
    </row>
    <row r="105179" spans="4:4">
      <c r="D105179"/>
    </row>
    <row r="105180" spans="4:4">
      <c r="D105180"/>
    </row>
    <row r="105181" spans="4:4">
      <c r="D105181"/>
    </row>
    <row r="105182" spans="4:4">
      <c r="D105182"/>
    </row>
    <row r="105183" spans="4:4">
      <c r="D105183"/>
    </row>
    <row r="105184" spans="4:4">
      <c r="D105184"/>
    </row>
    <row r="105185" spans="4:4">
      <c r="D105185"/>
    </row>
    <row r="105186" spans="4:4">
      <c r="D105186"/>
    </row>
    <row r="105187" spans="4:4">
      <c r="D105187"/>
    </row>
    <row r="105188" spans="4:4">
      <c r="D105188"/>
    </row>
    <row r="105189" spans="4:4">
      <c r="D105189"/>
    </row>
    <row r="105190" spans="4:4">
      <c r="D105190"/>
    </row>
    <row r="105191" spans="4:4">
      <c r="D105191"/>
    </row>
    <row r="105192" spans="4:4">
      <c r="D105192"/>
    </row>
    <row r="105193" spans="4:4">
      <c r="D105193"/>
    </row>
    <row r="105194" spans="4:4">
      <c r="D105194"/>
    </row>
    <row r="105195" spans="4:4">
      <c r="D105195"/>
    </row>
    <row r="105196" spans="4:4">
      <c r="D105196"/>
    </row>
    <row r="105197" spans="4:4">
      <c r="D105197"/>
    </row>
    <row r="105198" spans="4:4">
      <c r="D105198"/>
    </row>
    <row r="105199" spans="4:4">
      <c r="D105199"/>
    </row>
    <row r="105200" spans="4:4">
      <c r="D105200"/>
    </row>
    <row r="105201" spans="4:4">
      <c r="D105201"/>
    </row>
    <row r="105202" spans="4:4">
      <c r="D105202"/>
    </row>
    <row r="105203" spans="4:4">
      <c r="D105203"/>
    </row>
    <row r="105204" spans="4:4">
      <c r="D105204"/>
    </row>
    <row r="105205" spans="4:4">
      <c r="D105205"/>
    </row>
    <row r="105206" spans="4:4">
      <c r="D105206"/>
    </row>
    <row r="105207" spans="4:4">
      <c r="D105207"/>
    </row>
    <row r="105208" spans="4:4">
      <c r="D105208"/>
    </row>
    <row r="105209" spans="4:4">
      <c r="D105209"/>
    </row>
    <row r="105210" spans="4:4">
      <c r="D105210"/>
    </row>
    <row r="105211" spans="4:4">
      <c r="D105211"/>
    </row>
    <row r="105212" spans="4:4">
      <c r="D105212"/>
    </row>
    <row r="105213" spans="4:4">
      <c r="D105213"/>
    </row>
    <row r="105214" spans="4:4">
      <c r="D105214"/>
    </row>
    <row r="105215" spans="4:4">
      <c r="D105215"/>
    </row>
    <row r="105216" spans="4:4">
      <c r="D105216"/>
    </row>
    <row r="105217" spans="4:4">
      <c r="D105217"/>
    </row>
    <row r="105218" spans="4:4">
      <c r="D105218"/>
    </row>
    <row r="105219" spans="4:4">
      <c r="D105219"/>
    </row>
    <row r="105220" spans="4:4">
      <c r="D105220"/>
    </row>
    <row r="105221" spans="4:4">
      <c r="D105221"/>
    </row>
    <row r="105222" spans="4:4">
      <c r="D105222"/>
    </row>
    <row r="105223" spans="4:4">
      <c r="D105223"/>
    </row>
    <row r="105224" spans="4:4">
      <c r="D105224"/>
    </row>
    <row r="105225" spans="4:4">
      <c r="D105225"/>
    </row>
    <row r="105226" spans="4:4">
      <c r="D105226"/>
    </row>
    <row r="105227" spans="4:4">
      <c r="D105227"/>
    </row>
    <row r="105228" spans="4:4">
      <c r="D105228"/>
    </row>
    <row r="105229" spans="4:4">
      <c r="D105229"/>
    </row>
    <row r="105230" spans="4:4">
      <c r="D105230"/>
    </row>
    <row r="105231" spans="4:4">
      <c r="D105231"/>
    </row>
    <row r="105232" spans="4:4">
      <c r="D105232"/>
    </row>
    <row r="105233" spans="4:4">
      <c r="D105233"/>
    </row>
    <row r="105234" spans="4:4">
      <c r="D105234"/>
    </row>
    <row r="105235" spans="4:4">
      <c r="D105235"/>
    </row>
    <row r="105236" spans="4:4">
      <c r="D105236"/>
    </row>
    <row r="105237" spans="4:4">
      <c r="D105237"/>
    </row>
    <row r="105238" spans="4:4">
      <c r="D105238"/>
    </row>
    <row r="105239" spans="4:4">
      <c r="D105239"/>
    </row>
    <row r="105240" spans="4:4">
      <c r="D105240"/>
    </row>
    <row r="105241" spans="4:4">
      <c r="D105241"/>
    </row>
    <row r="105242" spans="4:4">
      <c r="D105242"/>
    </row>
    <row r="105243" spans="4:4">
      <c r="D105243"/>
    </row>
    <row r="105244" spans="4:4">
      <c r="D105244"/>
    </row>
    <row r="105245" spans="4:4">
      <c r="D105245"/>
    </row>
    <row r="105246" spans="4:4">
      <c r="D105246"/>
    </row>
    <row r="105247" spans="4:4">
      <c r="D105247"/>
    </row>
    <row r="105248" spans="4:4">
      <c r="D105248"/>
    </row>
    <row r="105249" spans="4:4">
      <c r="D105249"/>
    </row>
    <row r="105250" spans="4:4">
      <c r="D105250"/>
    </row>
    <row r="105251" spans="4:4">
      <c r="D105251"/>
    </row>
    <row r="105252" spans="4:4">
      <c r="D105252"/>
    </row>
    <row r="105253" spans="4:4">
      <c r="D105253"/>
    </row>
    <row r="105254" spans="4:4">
      <c r="D105254"/>
    </row>
    <row r="105255" spans="4:4">
      <c r="D105255"/>
    </row>
    <row r="105256" spans="4:4">
      <c r="D105256"/>
    </row>
    <row r="105257" spans="4:4">
      <c r="D105257"/>
    </row>
    <row r="105258" spans="4:4">
      <c r="D105258"/>
    </row>
    <row r="105259" spans="4:4">
      <c r="D105259"/>
    </row>
    <row r="105260" spans="4:4">
      <c r="D105260"/>
    </row>
    <row r="105261" spans="4:4">
      <c r="D105261"/>
    </row>
    <row r="105262" spans="4:4">
      <c r="D105262"/>
    </row>
    <row r="105263" spans="4:4">
      <c r="D105263"/>
    </row>
    <row r="105264" spans="4:4">
      <c r="D105264"/>
    </row>
    <row r="105265" spans="4:4">
      <c r="D105265"/>
    </row>
    <row r="105266" spans="4:4">
      <c r="D105266"/>
    </row>
    <row r="105267" spans="4:4">
      <c r="D105267"/>
    </row>
    <row r="105268" spans="4:4">
      <c r="D105268"/>
    </row>
    <row r="105269" spans="4:4">
      <c r="D105269"/>
    </row>
    <row r="105270" spans="4:4">
      <c r="D105270"/>
    </row>
    <row r="105271" spans="4:4">
      <c r="D105271"/>
    </row>
    <row r="105272" spans="4:4">
      <c r="D105272"/>
    </row>
    <row r="105273" spans="4:4">
      <c r="D105273"/>
    </row>
    <row r="105274" spans="4:4">
      <c r="D105274"/>
    </row>
    <row r="105275" spans="4:4">
      <c r="D105275"/>
    </row>
    <row r="105276" spans="4:4">
      <c r="D105276"/>
    </row>
    <row r="105277" spans="4:4">
      <c r="D105277"/>
    </row>
    <row r="105278" spans="4:4">
      <c r="D105278"/>
    </row>
    <row r="105279" spans="4:4">
      <c r="D105279"/>
    </row>
    <row r="105280" spans="4:4">
      <c r="D105280"/>
    </row>
    <row r="105281" spans="4:4">
      <c r="D105281"/>
    </row>
    <row r="105282" spans="4:4">
      <c r="D105282"/>
    </row>
    <row r="105283" spans="4:4">
      <c r="D105283"/>
    </row>
    <row r="105284" spans="4:4">
      <c r="D105284"/>
    </row>
    <row r="105285" spans="4:4">
      <c r="D105285"/>
    </row>
    <row r="105286" spans="4:4">
      <c r="D105286"/>
    </row>
    <row r="105287" spans="4:4">
      <c r="D105287"/>
    </row>
    <row r="105288" spans="4:4">
      <c r="D105288"/>
    </row>
    <row r="105289" spans="4:4">
      <c r="D105289"/>
    </row>
    <row r="105290" spans="4:4">
      <c r="D105290"/>
    </row>
    <row r="105291" spans="4:4">
      <c r="D105291"/>
    </row>
    <row r="105292" spans="4:4">
      <c r="D105292"/>
    </row>
    <row r="105293" spans="4:4">
      <c r="D105293"/>
    </row>
    <row r="105294" spans="4:4">
      <c r="D105294"/>
    </row>
    <row r="105295" spans="4:4">
      <c r="D105295"/>
    </row>
    <row r="105296" spans="4:4">
      <c r="D105296"/>
    </row>
    <row r="105297" spans="4:4">
      <c r="D105297"/>
    </row>
    <row r="105298" spans="4:4">
      <c r="D105298"/>
    </row>
    <row r="105299" spans="4:4">
      <c r="D105299"/>
    </row>
    <row r="105300" spans="4:4">
      <c r="D105300"/>
    </row>
    <row r="105301" spans="4:4">
      <c r="D105301"/>
    </row>
    <row r="105302" spans="4:4">
      <c r="D105302"/>
    </row>
    <row r="105303" spans="4:4">
      <c r="D105303"/>
    </row>
    <row r="105304" spans="4:4">
      <c r="D105304"/>
    </row>
    <row r="105305" spans="4:4">
      <c r="D105305"/>
    </row>
    <row r="105306" spans="4:4">
      <c r="D105306"/>
    </row>
    <row r="105307" spans="4:4">
      <c r="D105307"/>
    </row>
    <row r="105308" spans="4:4">
      <c r="D105308"/>
    </row>
    <row r="105309" spans="4:4">
      <c r="D105309"/>
    </row>
    <row r="105310" spans="4:4">
      <c r="D105310"/>
    </row>
    <row r="105311" spans="4:4">
      <c r="D105311"/>
    </row>
    <row r="105312" spans="4:4">
      <c r="D105312"/>
    </row>
    <row r="105313" spans="4:4">
      <c r="D105313"/>
    </row>
    <row r="105314" spans="4:4">
      <c r="D105314"/>
    </row>
    <row r="105315" spans="4:4">
      <c r="D105315"/>
    </row>
    <row r="105316" spans="4:4">
      <c r="D105316"/>
    </row>
    <row r="105317" spans="4:4">
      <c r="D105317"/>
    </row>
    <row r="105318" spans="4:4">
      <c r="D105318"/>
    </row>
    <row r="105319" spans="4:4">
      <c r="D105319"/>
    </row>
    <row r="105320" spans="4:4">
      <c r="D105320"/>
    </row>
    <row r="105321" spans="4:4">
      <c r="D105321"/>
    </row>
    <row r="105322" spans="4:4">
      <c r="D105322"/>
    </row>
    <row r="105323" spans="4:4">
      <c r="D105323"/>
    </row>
    <row r="105324" spans="4:4">
      <c r="D105324"/>
    </row>
    <row r="105325" spans="4:4">
      <c r="D105325"/>
    </row>
    <row r="105326" spans="4:4">
      <c r="D105326"/>
    </row>
    <row r="105327" spans="4:4">
      <c r="D105327"/>
    </row>
    <row r="105328" spans="4:4">
      <c r="D105328"/>
    </row>
    <row r="105329" spans="4:4">
      <c r="D105329"/>
    </row>
    <row r="105330" spans="4:4">
      <c r="D105330"/>
    </row>
    <row r="105331" spans="4:4">
      <c r="D105331"/>
    </row>
    <row r="105332" spans="4:4">
      <c r="D105332"/>
    </row>
    <row r="105333" spans="4:4">
      <c r="D105333"/>
    </row>
    <row r="105334" spans="4:4">
      <c r="D105334"/>
    </row>
    <row r="105335" spans="4:4">
      <c r="D105335"/>
    </row>
    <row r="105336" spans="4:4">
      <c r="D105336"/>
    </row>
    <row r="105337" spans="4:4">
      <c r="D105337"/>
    </row>
    <row r="105338" spans="4:4">
      <c r="D105338"/>
    </row>
    <row r="105339" spans="4:4">
      <c r="D105339"/>
    </row>
    <row r="105340" spans="4:4">
      <c r="D105340"/>
    </row>
    <row r="105341" spans="4:4">
      <c r="D105341"/>
    </row>
    <row r="105342" spans="4:4">
      <c r="D105342"/>
    </row>
    <row r="105343" spans="4:4">
      <c r="D105343"/>
    </row>
    <row r="105344" spans="4:4">
      <c r="D105344"/>
    </row>
    <row r="105345" spans="4:4">
      <c r="D105345"/>
    </row>
    <row r="105346" spans="4:4">
      <c r="D105346"/>
    </row>
    <row r="105347" spans="4:4">
      <c r="D105347"/>
    </row>
    <row r="105348" spans="4:4">
      <c r="D105348"/>
    </row>
    <row r="105349" spans="4:4">
      <c r="D105349"/>
    </row>
    <row r="105350" spans="4:4">
      <c r="D105350"/>
    </row>
    <row r="105351" spans="4:4">
      <c r="D105351"/>
    </row>
    <row r="105352" spans="4:4">
      <c r="D105352"/>
    </row>
    <row r="105353" spans="4:4">
      <c r="D105353"/>
    </row>
    <row r="105354" spans="4:4">
      <c r="D105354"/>
    </row>
    <row r="105355" spans="4:4">
      <c r="D105355"/>
    </row>
    <row r="105356" spans="4:4">
      <c r="D105356"/>
    </row>
    <row r="105357" spans="4:4">
      <c r="D105357"/>
    </row>
    <row r="105358" spans="4:4">
      <c r="D105358"/>
    </row>
    <row r="105359" spans="4:4">
      <c r="D105359"/>
    </row>
    <row r="105360" spans="4:4">
      <c r="D105360"/>
    </row>
    <row r="105361" spans="4:4">
      <c r="D105361"/>
    </row>
    <row r="105362" spans="4:4">
      <c r="D105362"/>
    </row>
    <row r="105363" spans="4:4">
      <c r="D105363"/>
    </row>
    <row r="105364" spans="4:4">
      <c r="D105364"/>
    </row>
    <row r="105365" spans="4:4">
      <c r="D105365"/>
    </row>
    <row r="105366" spans="4:4">
      <c r="D105366"/>
    </row>
    <row r="105367" spans="4:4">
      <c r="D105367"/>
    </row>
    <row r="105368" spans="4:4">
      <c r="D105368"/>
    </row>
    <row r="105369" spans="4:4">
      <c r="D105369"/>
    </row>
    <row r="105370" spans="4:4">
      <c r="D105370"/>
    </row>
    <row r="105371" spans="4:4">
      <c r="D105371"/>
    </row>
    <row r="105372" spans="4:4">
      <c r="D105372"/>
    </row>
    <row r="105373" spans="4:4">
      <c r="D105373"/>
    </row>
    <row r="105374" spans="4:4">
      <c r="D105374"/>
    </row>
    <row r="105375" spans="4:4">
      <c r="D105375"/>
    </row>
    <row r="105376" spans="4:4">
      <c r="D105376"/>
    </row>
    <row r="105377" spans="4:4">
      <c r="D105377"/>
    </row>
    <row r="105378" spans="4:4">
      <c r="D105378"/>
    </row>
    <row r="105379" spans="4:4">
      <c r="D105379"/>
    </row>
    <row r="105380" spans="4:4">
      <c r="D105380"/>
    </row>
    <row r="105381" spans="4:4">
      <c r="D105381"/>
    </row>
    <row r="105382" spans="4:4">
      <c r="D105382"/>
    </row>
    <row r="105383" spans="4:4">
      <c r="D105383"/>
    </row>
    <row r="105384" spans="4:4">
      <c r="D105384"/>
    </row>
    <row r="105385" spans="4:4">
      <c r="D105385"/>
    </row>
    <row r="105386" spans="4:4">
      <c r="D105386"/>
    </row>
    <row r="105387" spans="4:4">
      <c r="D105387"/>
    </row>
    <row r="105388" spans="4:4">
      <c r="D105388"/>
    </row>
    <row r="105389" spans="4:4">
      <c r="D105389"/>
    </row>
    <row r="105390" spans="4:4">
      <c r="D105390"/>
    </row>
    <row r="105391" spans="4:4">
      <c r="D105391"/>
    </row>
    <row r="105392" spans="4:4">
      <c r="D105392"/>
    </row>
    <row r="105393" spans="4:4">
      <c r="D105393"/>
    </row>
    <row r="105394" spans="4:4">
      <c r="D105394"/>
    </row>
    <row r="105395" spans="4:4">
      <c r="D105395"/>
    </row>
    <row r="105396" spans="4:4">
      <c r="D105396"/>
    </row>
    <row r="105397" spans="4:4">
      <c r="D105397"/>
    </row>
    <row r="105398" spans="4:4">
      <c r="D105398"/>
    </row>
    <row r="105399" spans="4:4">
      <c r="D105399"/>
    </row>
    <row r="105400" spans="4:4">
      <c r="D105400"/>
    </row>
    <row r="105401" spans="4:4">
      <c r="D105401"/>
    </row>
    <row r="105402" spans="4:4">
      <c r="D105402"/>
    </row>
    <row r="105403" spans="4:4">
      <c r="D105403"/>
    </row>
    <row r="105404" spans="4:4">
      <c r="D105404"/>
    </row>
    <row r="105405" spans="4:4">
      <c r="D105405"/>
    </row>
    <row r="105406" spans="4:4">
      <c r="D105406"/>
    </row>
    <row r="105407" spans="4:4">
      <c r="D105407"/>
    </row>
    <row r="105408" spans="4:4">
      <c r="D105408"/>
    </row>
    <row r="105409" spans="4:4">
      <c r="D105409"/>
    </row>
    <row r="105410" spans="4:4">
      <c r="D105410"/>
    </row>
    <row r="105411" spans="4:4">
      <c r="D105411"/>
    </row>
    <row r="105412" spans="4:4">
      <c r="D105412"/>
    </row>
    <row r="105413" spans="4:4">
      <c r="D105413"/>
    </row>
    <row r="105414" spans="4:4">
      <c r="D105414"/>
    </row>
    <row r="105415" spans="4:4">
      <c r="D105415"/>
    </row>
    <row r="105416" spans="4:4">
      <c r="D105416"/>
    </row>
    <row r="105417" spans="4:4">
      <c r="D105417"/>
    </row>
    <row r="105418" spans="4:4">
      <c r="D105418"/>
    </row>
    <row r="105419" spans="4:4">
      <c r="D105419"/>
    </row>
    <row r="105420" spans="4:4">
      <c r="D105420"/>
    </row>
    <row r="105421" spans="4:4">
      <c r="D105421"/>
    </row>
    <row r="105422" spans="4:4">
      <c r="D105422"/>
    </row>
    <row r="105423" spans="4:4">
      <c r="D105423"/>
    </row>
    <row r="105424" spans="4:4">
      <c r="D105424"/>
    </row>
    <row r="105425" spans="4:4">
      <c r="D105425"/>
    </row>
    <row r="105426" spans="4:4">
      <c r="D105426"/>
    </row>
    <row r="105427" spans="4:4">
      <c r="D105427"/>
    </row>
    <row r="105428" spans="4:4">
      <c r="D105428"/>
    </row>
    <row r="105429" spans="4:4">
      <c r="D105429"/>
    </row>
    <row r="105430" spans="4:4">
      <c r="D105430"/>
    </row>
    <row r="105431" spans="4:4">
      <c r="D105431"/>
    </row>
    <row r="105432" spans="4:4">
      <c r="D105432"/>
    </row>
    <row r="105433" spans="4:4">
      <c r="D105433"/>
    </row>
    <row r="105434" spans="4:4">
      <c r="D105434"/>
    </row>
    <row r="105435" spans="4:4">
      <c r="D105435"/>
    </row>
    <row r="105436" spans="4:4">
      <c r="D105436"/>
    </row>
    <row r="105437" spans="4:4">
      <c r="D105437"/>
    </row>
    <row r="105438" spans="4:4">
      <c r="D105438"/>
    </row>
    <row r="105439" spans="4:4">
      <c r="D105439"/>
    </row>
    <row r="105440" spans="4:4">
      <c r="D105440"/>
    </row>
    <row r="105441" spans="4:4">
      <c r="D105441"/>
    </row>
    <row r="105442" spans="4:4">
      <c r="D105442"/>
    </row>
    <row r="105443" spans="4:4">
      <c r="D105443"/>
    </row>
    <row r="105444" spans="4:4">
      <c r="D105444"/>
    </row>
    <row r="105445" spans="4:4">
      <c r="D105445"/>
    </row>
    <row r="105446" spans="4:4">
      <c r="D105446"/>
    </row>
    <row r="105447" spans="4:4">
      <c r="D105447"/>
    </row>
    <row r="105448" spans="4:4">
      <c r="D105448"/>
    </row>
    <row r="105449" spans="4:4">
      <c r="D105449"/>
    </row>
    <row r="105450" spans="4:4">
      <c r="D105450"/>
    </row>
    <row r="105451" spans="4:4">
      <c r="D105451"/>
    </row>
    <row r="105452" spans="4:4">
      <c r="D105452"/>
    </row>
    <row r="105453" spans="4:4">
      <c r="D105453"/>
    </row>
    <row r="105454" spans="4:4">
      <c r="D105454"/>
    </row>
    <row r="105455" spans="4:4">
      <c r="D105455"/>
    </row>
    <row r="105456" spans="4:4">
      <c r="D105456"/>
    </row>
    <row r="105457" spans="4:4">
      <c r="D105457"/>
    </row>
    <row r="105458" spans="4:4">
      <c r="D105458"/>
    </row>
    <row r="105459" spans="4:4">
      <c r="D105459"/>
    </row>
    <row r="105460" spans="4:4">
      <c r="D105460"/>
    </row>
    <row r="105461" spans="4:4">
      <c r="D105461"/>
    </row>
    <row r="105462" spans="4:4">
      <c r="D105462"/>
    </row>
    <row r="105463" spans="4:4">
      <c r="D105463"/>
    </row>
    <row r="105464" spans="4:4">
      <c r="D105464"/>
    </row>
    <row r="105465" spans="4:4">
      <c r="D105465"/>
    </row>
    <row r="105466" spans="4:4">
      <c r="D105466"/>
    </row>
    <row r="105467" spans="4:4">
      <c r="D105467"/>
    </row>
    <row r="105468" spans="4:4">
      <c r="D105468"/>
    </row>
    <row r="105469" spans="4:4">
      <c r="D105469"/>
    </row>
    <row r="105470" spans="4:4">
      <c r="D105470"/>
    </row>
    <row r="105471" spans="4:4">
      <c r="D105471"/>
    </row>
    <row r="105472" spans="4:4">
      <c r="D105472"/>
    </row>
    <row r="105473" spans="4:4">
      <c r="D105473"/>
    </row>
    <row r="105474" spans="4:4">
      <c r="D105474"/>
    </row>
    <row r="105475" spans="4:4">
      <c r="D105475"/>
    </row>
    <row r="105476" spans="4:4">
      <c r="D105476"/>
    </row>
    <row r="105477" spans="4:4">
      <c r="D105477"/>
    </row>
    <row r="105478" spans="4:4">
      <c r="D105478"/>
    </row>
    <row r="105479" spans="4:4">
      <c r="D105479"/>
    </row>
    <row r="105480" spans="4:4">
      <c r="D105480"/>
    </row>
    <row r="105481" spans="4:4">
      <c r="D105481"/>
    </row>
    <row r="105482" spans="4:4">
      <c r="D105482"/>
    </row>
    <row r="105483" spans="4:4">
      <c r="D105483"/>
    </row>
    <row r="105484" spans="4:4">
      <c r="D105484"/>
    </row>
    <row r="105485" spans="4:4">
      <c r="D105485"/>
    </row>
    <row r="105486" spans="4:4">
      <c r="D105486"/>
    </row>
    <row r="105487" spans="4:4">
      <c r="D105487"/>
    </row>
    <row r="105488" spans="4:4">
      <c r="D105488"/>
    </row>
    <row r="105489" spans="4:4">
      <c r="D105489"/>
    </row>
    <row r="105490" spans="4:4">
      <c r="D105490"/>
    </row>
    <row r="105491" spans="4:4">
      <c r="D105491"/>
    </row>
    <row r="105492" spans="4:4">
      <c r="D105492"/>
    </row>
    <row r="105493" spans="4:4">
      <c r="D105493"/>
    </row>
    <row r="105494" spans="4:4">
      <c r="D105494"/>
    </row>
    <row r="105495" spans="4:4">
      <c r="D105495"/>
    </row>
    <row r="105496" spans="4:4">
      <c r="D105496"/>
    </row>
    <row r="105497" spans="4:4">
      <c r="D105497"/>
    </row>
    <row r="105498" spans="4:4">
      <c r="D105498"/>
    </row>
    <row r="105499" spans="4:4">
      <c r="D105499"/>
    </row>
    <row r="105500" spans="4:4">
      <c r="D105500"/>
    </row>
    <row r="105501" spans="4:4">
      <c r="D105501"/>
    </row>
    <row r="105502" spans="4:4">
      <c r="D105502"/>
    </row>
    <row r="105503" spans="4:4">
      <c r="D105503"/>
    </row>
    <row r="105504" spans="4:4">
      <c r="D105504"/>
    </row>
    <row r="105505" spans="4:4">
      <c r="D105505"/>
    </row>
    <row r="105506" spans="4:4">
      <c r="D105506"/>
    </row>
    <row r="105507" spans="4:4">
      <c r="D105507"/>
    </row>
    <row r="105508" spans="4:4">
      <c r="D105508"/>
    </row>
    <row r="105509" spans="4:4">
      <c r="D105509"/>
    </row>
    <row r="105510" spans="4:4">
      <c r="D105510"/>
    </row>
    <row r="105511" spans="4:4">
      <c r="D105511"/>
    </row>
    <row r="105512" spans="4:4">
      <c r="D105512"/>
    </row>
    <row r="105513" spans="4:4">
      <c r="D105513"/>
    </row>
    <row r="105514" spans="4:4">
      <c r="D105514"/>
    </row>
    <row r="105515" spans="4:4">
      <c r="D105515"/>
    </row>
    <row r="105516" spans="4:4">
      <c r="D105516"/>
    </row>
    <row r="105517" spans="4:4">
      <c r="D105517"/>
    </row>
    <row r="105518" spans="4:4">
      <c r="D105518"/>
    </row>
    <row r="105519" spans="4:4">
      <c r="D105519"/>
    </row>
    <row r="105520" spans="4:4">
      <c r="D105520"/>
    </row>
    <row r="105521" spans="4:4">
      <c r="D105521"/>
    </row>
    <row r="105522" spans="4:4">
      <c r="D105522"/>
    </row>
    <row r="105523" spans="4:4">
      <c r="D105523"/>
    </row>
    <row r="105524" spans="4:4">
      <c r="D105524"/>
    </row>
    <row r="105525" spans="4:4">
      <c r="D105525"/>
    </row>
    <row r="105526" spans="4:4">
      <c r="D105526"/>
    </row>
    <row r="105527" spans="4:4">
      <c r="D105527"/>
    </row>
    <row r="105528" spans="4:4">
      <c r="D105528"/>
    </row>
    <row r="105529" spans="4:4">
      <c r="D105529"/>
    </row>
    <row r="105530" spans="4:4">
      <c r="D105530"/>
    </row>
    <row r="105531" spans="4:4">
      <c r="D105531"/>
    </row>
    <row r="105532" spans="4:4">
      <c r="D105532"/>
    </row>
    <row r="105533" spans="4:4">
      <c r="D105533"/>
    </row>
    <row r="105534" spans="4:4">
      <c r="D105534"/>
    </row>
    <row r="105535" spans="4:4">
      <c r="D105535"/>
    </row>
    <row r="105536" spans="4:4">
      <c r="D105536"/>
    </row>
    <row r="105537" spans="4:4">
      <c r="D105537"/>
    </row>
    <row r="105538" spans="4:4">
      <c r="D105538"/>
    </row>
    <row r="105539" spans="4:4">
      <c r="D105539"/>
    </row>
    <row r="105540" spans="4:4">
      <c r="D105540"/>
    </row>
    <row r="105541" spans="4:4">
      <c r="D105541"/>
    </row>
    <row r="105542" spans="4:4">
      <c r="D105542"/>
    </row>
    <row r="105543" spans="4:4">
      <c r="D105543"/>
    </row>
    <row r="105544" spans="4:4">
      <c r="D105544"/>
    </row>
    <row r="105545" spans="4:4">
      <c r="D105545"/>
    </row>
    <row r="105546" spans="4:4">
      <c r="D105546"/>
    </row>
    <row r="105547" spans="4:4">
      <c r="D105547"/>
    </row>
    <row r="105548" spans="4:4">
      <c r="D105548"/>
    </row>
    <row r="105549" spans="4:4">
      <c r="D105549"/>
    </row>
    <row r="105550" spans="4:4">
      <c r="D105550"/>
    </row>
    <row r="105551" spans="4:4">
      <c r="D105551"/>
    </row>
    <row r="105552" spans="4:4">
      <c r="D105552"/>
    </row>
    <row r="105553" spans="4:4">
      <c r="D105553"/>
    </row>
    <row r="105554" spans="4:4">
      <c r="D105554"/>
    </row>
    <row r="105555" spans="4:4">
      <c r="D105555"/>
    </row>
    <row r="105556" spans="4:4">
      <c r="D105556"/>
    </row>
    <row r="105557" spans="4:4">
      <c r="D105557"/>
    </row>
    <row r="105558" spans="4:4">
      <c r="D105558"/>
    </row>
    <row r="105559" spans="4:4">
      <c r="D105559"/>
    </row>
    <row r="105560" spans="4:4">
      <c r="D105560"/>
    </row>
    <row r="105561" spans="4:4">
      <c r="D105561"/>
    </row>
    <row r="105562" spans="4:4">
      <c r="D105562"/>
    </row>
    <row r="105563" spans="4:4">
      <c r="D105563"/>
    </row>
    <row r="105564" spans="4:4">
      <c r="D105564"/>
    </row>
    <row r="105565" spans="4:4">
      <c r="D105565"/>
    </row>
    <row r="105566" spans="4:4">
      <c r="D105566"/>
    </row>
    <row r="105567" spans="4:4">
      <c r="D105567"/>
    </row>
    <row r="105568" spans="4:4">
      <c r="D105568"/>
    </row>
    <row r="105569" spans="4:4">
      <c r="D105569"/>
    </row>
    <row r="105570" spans="4:4">
      <c r="D105570"/>
    </row>
    <row r="105571" spans="4:4">
      <c r="D105571"/>
    </row>
    <row r="105572" spans="4:4">
      <c r="D105572"/>
    </row>
    <row r="105573" spans="4:4">
      <c r="D105573"/>
    </row>
    <row r="105574" spans="4:4">
      <c r="D105574"/>
    </row>
    <row r="105575" spans="4:4">
      <c r="D105575"/>
    </row>
    <row r="105576" spans="4:4">
      <c r="D105576"/>
    </row>
    <row r="105577" spans="4:4">
      <c r="D105577"/>
    </row>
    <row r="105578" spans="4:4">
      <c r="D105578"/>
    </row>
    <row r="105579" spans="4:4">
      <c r="D105579"/>
    </row>
    <row r="105580" spans="4:4">
      <c r="D105580"/>
    </row>
    <row r="105581" spans="4:4">
      <c r="D105581"/>
    </row>
    <row r="105582" spans="4:4">
      <c r="D105582"/>
    </row>
    <row r="105583" spans="4:4">
      <c r="D105583"/>
    </row>
    <row r="105584" spans="4:4">
      <c r="D105584"/>
    </row>
    <row r="105585" spans="4:4">
      <c r="D105585"/>
    </row>
    <row r="105586" spans="4:4">
      <c r="D105586"/>
    </row>
    <row r="105587" spans="4:4">
      <c r="D105587"/>
    </row>
    <row r="105588" spans="4:4">
      <c r="D105588"/>
    </row>
    <row r="105589" spans="4:4">
      <c r="D105589"/>
    </row>
    <row r="105590" spans="4:4">
      <c r="D105590"/>
    </row>
    <row r="105591" spans="4:4">
      <c r="D105591"/>
    </row>
    <row r="105592" spans="4:4">
      <c r="D105592"/>
    </row>
    <row r="105593" spans="4:4">
      <c r="D105593"/>
    </row>
    <row r="105594" spans="4:4">
      <c r="D105594"/>
    </row>
    <row r="105595" spans="4:4">
      <c r="D105595"/>
    </row>
    <row r="105596" spans="4:4">
      <c r="D105596"/>
    </row>
    <row r="105597" spans="4:4">
      <c r="D105597"/>
    </row>
    <row r="105598" spans="4:4">
      <c r="D105598"/>
    </row>
    <row r="105599" spans="4:4">
      <c r="D105599"/>
    </row>
    <row r="105600" spans="4:4">
      <c r="D105600"/>
    </row>
    <row r="105601" spans="4:4">
      <c r="D105601"/>
    </row>
    <row r="105602" spans="4:4">
      <c r="D105602"/>
    </row>
    <row r="105603" spans="4:4">
      <c r="D105603"/>
    </row>
    <row r="105604" spans="4:4">
      <c r="D105604"/>
    </row>
    <row r="105605" spans="4:4">
      <c r="D105605"/>
    </row>
    <row r="105606" spans="4:4">
      <c r="D105606"/>
    </row>
    <row r="105607" spans="4:4">
      <c r="D105607"/>
    </row>
    <row r="105608" spans="4:4">
      <c r="D105608"/>
    </row>
    <row r="105609" spans="4:4">
      <c r="D105609"/>
    </row>
    <row r="105610" spans="4:4">
      <c r="D105610"/>
    </row>
    <row r="105611" spans="4:4">
      <c r="D105611"/>
    </row>
    <row r="105612" spans="4:4">
      <c r="D105612"/>
    </row>
    <row r="105613" spans="4:4">
      <c r="D105613"/>
    </row>
    <row r="105614" spans="4:4">
      <c r="D105614"/>
    </row>
    <row r="105615" spans="4:4">
      <c r="D105615"/>
    </row>
    <row r="105616" spans="4:4">
      <c r="D105616"/>
    </row>
    <row r="105617" spans="4:4">
      <c r="D105617"/>
    </row>
    <row r="105618" spans="4:4">
      <c r="D105618"/>
    </row>
    <row r="105619" spans="4:4">
      <c r="D105619"/>
    </row>
    <row r="105620" spans="4:4">
      <c r="D105620"/>
    </row>
    <row r="105621" spans="4:4">
      <c r="D105621"/>
    </row>
    <row r="105622" spans="4:4">
      <c r="D105622"/>
    </row>
    <row r="105623" spans="4:4">
      <c r="D105623"/>
    </row>
    <row r="105624" spans="4:4">
      <c r="D105624"/>
    </row>
    <row r="105625" spans="4:4">
      <c r="D105625"/>
    </row>
    <row r="105626" spans="4:4">
      <c r="D105626"/>
    </row>
    <row r="105627" spans="4:4">
      <c r="D105627"/>
    </row>
    <row r="105628" spans="4:4">
      <c r="D105628"/>
    </row>
    <row r="105629" spans="4:4">
      <c r="D105629"/>
    </row>
    <row r="105630" spans="4:4">
      <c r="D105630"/>
    </row>
    <row r="105631" spans="4:4">
      <c r="D105631"/>
    </row>
    <row r="105632" spans="4:4">
      <c r="D105632"/>
    </row>
    <row r="105633" spans="4:4">
      <c r="D105633"/>
    </row>
    <row r="105634" spans="4:4">
      <c r="D105634"/>
    </row>
    <row r="105635" spans="4:4">
      <c r="D105635"/>
    </row>
    <row r="105636" spans="4:4">
      <c r="D105636"/>
    </row>
    <row r="105637" spans="4:4">
      <c r="D105637"/>
    </row>
    <row r="105638" spans="4:4">
      <c r="D105638"/>
    </row>
    <row r="105639" spans="4:4">
      <c r="D105639"/>
    </row>
    <row r="105640" spans="4:4">
      <c r="D105640"/>
    </row>
    <row r="105641" spans="4:4">
      <c r="D105641"/>
    </row>
    <row r="105642" spans="4:4">
      <c r="D105642"/>
    </row>
    <row r="105643" spans="4:4">
      <c r="D105643"/>
    </row>
    <row r="105644" spans="4:4">
      <c r="D105644"/>
    </row>
    <row r="105645" spans="4:4">
      <c r="D105645"/>
    </row>
    <row r="105646" spans="4:4">
      <c r="D105646"/>
    </row>
    <row r="105647" spans="4:4">
      <c r="D105647"/>
    </row>
    <row r="105648" spans="4:4">
      <c r="D105648"/>
    </row>
    <row r="105649" spans="4:4">
      <c r="D105649"/>
    </row>
    <row r="105650" spans="4:4">
      <c r="D105650"/>
    </row>
    <row r="105651" spans="4:4">
      <c r="D105651"/>
    </row>
    <row r="105652" spans="4:4">
      <c r="D105652"/>
    </row>
    <row r="105653" spans="4:4">
      <c r="D105653"/>
    </row>
    <row r="105654" spans="4:4">
      <c r="D105654"/>
    </row>
    <row r="105655" spans="4:4">
      <c r="D105655"/>
    </row>
    <row r="105656" spans="4:4">
      <c r="D105656"/>
    </row>
    <row r="105657" spans="4:4">
      <c r="D105657"/>
    </row>
    <row r="105658" spans="4:4">
      <c r="D105658"/>
    </row>
    <row r="105659" spans="4:4">
      <c r="D105659"/>
    </row>
    <row r="105660" spans="4:4">
      <c r="D105660"/>
    </row>
    <row r="105661" spans="4:4">
      <c r="D105661"/>
    </row>
    <row r="105662" spans="4:4">
      <c r="D105662"/>
    </row>
    <row r="105663" spans="4:4">
      <c r="D105663"/>
    </row>
    <row r="105664" spans="4:4">
      <c r="D105664"/>
    </row>
    <row r="105665" spans="4:4">
      <c r="D105665"/>
    </row>
    <row r="105666" spans="4:4">
      <c r="D105666"/>
    </row>
    <row r="105667" spans="4:4">
      <c r="D105667"/>
    </row>
    <row r="105668" spans="4:4">
      <c r="D105668"/>
    </row>
    <row r="105669" spans="4:4">
      <c r="D105669"/>
    </row>
    <row r="105670" spans="4:4">
      <c r="D105670"/>
    </row>
    <row r="105671" spans="4:4">
      <c r="D105671"/>
    </row>
    <row r="105672" spans="4:4">
      <c r="D105672"/>
    </row>
    <row r="105673" spans="4:4">
      <c r="D105673"/>
    </row>
    <row r="105674" spans="4:4">
      <c r="D105674"/>
    </row>
    <row r="105675" spans="4:4">
      <c r="D105675"/>
    </row>
    <row r="105676" spans="4:4">
      <c r="D105676"/>
    </row>
    <row r="105677" spans="4:4">
      <c r="D105677"/>
    </row>
    <row r="105678" spans="4:4">
      <c r="D105678"/>
    </row>
    <row r="105679" spans="4:4">
      <c r="D105679"/>
    </row>
    <row r="105680" spans="4:4">
      <c r="D105680"/>
    </row>
    <row r="105681" spans="4:4">
      <c r="D105681"/>
    </row>
    <row r="105682" spans="4:4">
      <c r="D105682"/>
    </row>
    <row r="105683" spans="4:4">
      <c r="D105683"/>
    </row>
    <row r="105684" spans="4:4">
      <c r="D105684"/>
    </row>
    <row r="105685" spans="4:4">
      <c r="D105685"/>
    </row>
    <row r="105686" spans="4:4">
      <c r="D105686"/>
    </row>
    <row r="105687" spans="4:4">
      <c r="D105687"/>
    </row>
    <row r="105688" spans="4:4">
      <c r="D105688"/>
    </row>
    <row r="105689" spans="4:4">
      <c r="D105689"/>
    </row>
    <row r="105690" spans="4:4">
      <c r="D105690"/>
    </row>
    <row r="105691" spans="4:4">
      <c r="D105691"/>
    </row>
    <row r="105692" spans="4:4">
      <c r="D105692"/>
    </row>
    <row r="105693" spans="4:4">
      <c r="D105693"/>
    </row>
    <row r="105694" spans="4:4">
      <c r="D105694"/>
    </row>
    <row r="105695" spans="4:4">
      <c r="D105695"/>
    </row>
    <row r="105696" spans="4:4">
      <c r="D105696"/>
    </row>
    <row r="105697" spans="4:4">
      <c r="D105697"/>
    </row>
    <row r="105698" spans="4:4">
      <c r="D105698"/>
    </row>
    <row r="105699" spans="4:4">
      <c r="D105699"/>
    </row>
    <row r="105700" spans="4:4">
      <c r="D105700"/>
    </row>
    <row r="105701" spans="4:4">
      <c r="D105701"/>
    </row>
    <row r="105702" spans="4:4">
      <c r="D105702"/>
    </row>
    <row r="105703" spans="4:4">
      <c r="D105703"/>
    </row>
    <row r="105704" spans="4:4">
      <c r="D105704"/>
    </row>
    <row r="105705" spans="4:4">
      <c r="D105705"/>
    </row>
    <row r="105706" spans="4:4">
      <c r="D105706"/>
    </row>
    <row r="105707" spans="4:4">
      <c r="D105707"/>
    </row>
    <row r="105708" spans="4:4">
      <c r="D105708"/>
    </row>
    <row r="105709" spans="4:4">
      <c r="D105709"/>
    </row>
    <row r="105710" spans="4:4">
      <c r="D105710"/>
    </row>
    <row r="105711" spans="4:4">
      <c r="D105711"/>
    </row>
    <row r="105712" spans="4:4">
      <c r="D105712"/>
    </row>
    <row r="105713" spans="4:4">
      <c r="D105713"/>
    </row>
    <row r="105714" spans="4:4">
      <c r="D105714"/>
    </row>
    <row r="105715" spans="4:4">
      <c r="D105715"/>
    </row>
    <row r="105716" spans="4:4">
      <c r="D105716"/>
    </row>
    <row r="105717" spans="4:4">
      <c r="D105717"/>
    </row>
    <row r="105718" spans="4:4">
      <c r="D105718"/>
    </row>
    <row r="105719" spans="4:4">
      <c r="D105719"/>
    </row>
    <row r="105720" spans="4:4">
      <c r="D105720"/>
    </row>
    <row r="105721" spans="4:4">
      <c r="D105721"/>
    </row>
    <row r="105722" spans="4:4">
      <c r="D105722"/>
    </row>
    <row r="105723" spans="4:4">
      <c r="D105723"/>
    </row>
    <row r="105724" spans="4:4">
      <c r="D105724"/>
    </row>
    <row r="105725" spans="4:4">
      <c r="D105725"/>
    </row>
    <row r="105726" spans="4:4">
      <c r="D105726"/>
    </row>
    <row r="105727" spans="4:4">
      <c r="D105727"/>
    </row>
    <row r="105728" spans="4:4">
      <c r="D105728"/>
    </row>
    <row r="105729" spans="4:4">
      <c r="D105729"/>
    </row>
    <row r="105730" spans="4:4">
      <c r="D105730"/>
    </row>
    <row r="105731" spans="4:4">
      <c r="D105731"/>
    </row>
    <row r="105732" spans="4:4">
      <c r="D105732"/>
    </row>
    <row r="105733" spans="4:4">
      <c r="D105733"/>
    </row>
    <row r="105734" spans="4:4">
      <c r="D105734"/>
    </row>
    <row r="105735" spans="4:4">
      <c r="D105735"/>
    </row>
    <row r="105736" spans="4:4">
      <c r="D105736"/>
    </row>
    <row r="105737" spans="4:4">
      <c r="D105737"/>
    </row>
    <row r="105738" spans="4:4">
      <c r="D105738"/>
    </row>
    <row r="105739" spans="4:4">
      <c r="D105739"/>
    </row>
    <row r="105740" spans="4:4">
      <c r="D105740"/>
    </row>
    <row r="105741" spans="4:4">
      <c r="D105741"/>
    </row>
    <row r="105742" spans="4:4">
      <c r="D105742"/>
    </row>
    <row r="105743" spans="4:4">
      <c r="D105743"/>
    </row>
    <row r="105744" spans="4:4">
      <c r="D105744"/>
    </row>
    <row r="105745" spans="4:4">
      <c r="D105745"/>
    </row>
    <row r="105746" spans="4:4">
      <c r="D105746"/>
    </row>
    <row r="105747" spans="4:4">
      <c r="D105747"/>
    </row>
    <row r="105748" spans="4:4">
      <c r="D105748"/>
    </row>
    <row r="105749" spans="4:4">
      <c r="D105749"/>
    </row>
    <row r="105750" spans="4:4">
      <c r="D105750"/>
    </row>
    <row r="105751" spans="4:4">
      <c r="D105751"/>
    </row>
    <row r="105752" spans="4:4">
      <c r="D105752"/>
    </row>
    <row r="105753" spans="4:4">
      <c r="D105753"/>
    </row>
    <row r="105754" spans="4:4">
      <c r="D105754"/>
    </row>
    <row r="105755" spans="4:4">
      <c r="D105755"/>
    </row>
    <row r="105756" spans="4:4">
      <c r="D105756"/>
    </row>
    <row r="105757" spans="4:4">
      <c r="D105757"/>
    </row>
    <row r="105758" spans="4:4">
      <c r="D105758"/>
    </row>
    <row r="105759" spans="4:4">
      <c r="D105759"/>
    </row>
    <row r="105760" spans="4:4">
      <c r="D105760"/>
    </row>
    <row r="105761" spans="4:4">
      <c r="D105761"/>
    </row>
    <row r="105762" spans="4:4">
      <c r="D105762"/>
    </row>
    <row r="105763" spans="4:4">
      <c r="D105763"/>
    </row>
    <row r="105764" spans="4:4">
      <c r="D105764"/>
    </row>
    <row r="105765" spans="4:4">
      <c r="D105765"/>
    </row>
    <row r="105766" spans="4:4">
      <c r="D105766"/>
    </row>
    <row r="105767" spans="4:4">
      <c r="D105767"/>
    </row>
    <row r="105768" spans="4:4">
      <c r="D105768"/>
    </row>
    <row r="105769" spans="4:4">
      <c r="D105769"/>
    </row>
    <row r="105770" spans="4:4">
      <c r="D105770"/>
    </row>
    <row r="105771" spans="4:4">
      <c r="D105771"/>
    </row>
    <row r="105772" spans="4:4">
      <c r="D105772"/>
    </row>
    <row r="105773" spans="4:4">
      <c r="D105773"/>
    </row>
    <row r="105774" spans="4:4">
      <c r="D105774"/>
    </row>
    <row r="105775" spans="4:4">
      <c r="D105775"/>
    </row>
    <row r="105776" spans="4:4">
      <c r="D105776"/>
    </row>
    <row r="105777" spans="4:4">
      <c r="D105777"/>
    </row>
    <row r="105778" spans="4:4">
      <c r="D105778"/>
    </row>
    <row r="105779" spans="4:4">
      <c r="D105779"/>
    </row>
    <row r="105780" spans="4:4">
      <c r="D105780"/>
    </row>
    <row r="105781" spans="4:4">
      <c r="D105781"/>
    </row>
    <row r="105782" spans="4:4">
      <c r="D105782"/>
    </row>
    <row r="105783" spans="4:4">
      <c r="D105783"/>
    </row>
    <row r="105784" spans="4:4">
      <c r="D105784"/>
    </row>
    <row r="105785" spans="4:4">
      <c r="D105785"/>
    </row>
    <row r="105786" spans="4:4">
      <c r="D105786"/>
    </row>
    <row r="105787" spans="4:4">
      <c r="D105787"/>
    </row>
    <row r="105788" spans="4:4">
      <c r="D105788"/>
    </row>
    <row r="105789" spans="4:4">
      <c r="D105789"/>
    </row>
    <row r="105790" spans="4:4">
      <c r="D105790"/>
    </row>
    <row r="105791" spans="4:4">
      <c r="D105791"/>
    </row>
    <row r="105792" spans="4:4">
      <c r="D105792"/>
    </row>
    <row r="105793" spans="4:4">
      <c r="D105793"/>
    </row>
    <row r="105794" spans="4:4">
      <c r="D105794"/>
    </row>
    <row r="105795" spans="4:4">
      <c r="D105795"/>
    </row>
    <row r="105796" spans="4:4">
      <c r="D105796"/>
    </row>
    <row r="105797" spans="4:4">
      <c r="D105797"/>
    </row>
    <row r="105798" spans="4:4">
      <c r="D105798"/>
    </row>
    <row r="105799" spans="4:4">
      <c r="D105799"/>
    </row>
    <row r="105800" spans="4:4">
      <c r="D105800"/>
    </row>
    <row r="105801" spans="4:4">
      <c r="D105801"/>
    </row>
    <row r="105802" spans="4:4">
      <c r="D105802"/>
    </row>
    <row r="105803" spans="4:4">
      <c r="D105803"/>
    </row>
    <row r="105804" spans="4:4">
      <c r="D105804"/>
    </row>
    <row r="105805" spans="4:4">
      <c r="D105805"/>
    </row>
    <row r="105806" spans="4:4">
      <c r="D105806"/>
    </row>
    <row r="105807" spans="4:4">
      <c r="D105807"/>
    </row>
    <row r="105808" spans="4:4">
      <c r="D105808"/>
    </row>
    <row r="105809" spans="4:4">
      <c r="D105809"/>
    </row>
    <row r="105810" spans="4:4">
      <c r="D105810"/>
    </row>
    <row r="105811" spans="4:4">
      <c r="D105811"/>
    </row>
    <row r="105812" spans="4:4">
      <c r="D105812"/>
    </row>
    <row r="105813" spans="4:4">
      <c r="D105813"/>
    </row>
    <row r="105814" spans="4:4">
      <c r="D105814"/>
    </row>
    <row r="105815" spans="4:4">
      <c r="D105815"/>
    </row>
    <row r="105816" spans="4:4">
      <c r="D105816"/>
    </row>
    <row r="105817" spans="4:4">
      <c r="D105817"/>
    </row>
    <row r="105818" spans="4:4">
      <c r="D105818"/>
    </row>
    <row r="105819" spans="4:4">
      <c r="D105819"/>
    </row>
    <row r="105820" spans="4:4">
      <c r="D105820"/>
    </row>
    <row r="105821" spans="4:4">
      <c r="D105821"/>
    </row>
    <row r="105822" spans="4:4">
      <c r="D105822"/>
    </row>
    <row r="105823" spans="4:4">
      <c r="D105823"/>
    </row>
    <row r="105824" spans="4:4">
      <c r="D105824"/>
    </row>
    <row r="105825" spans="4:4">
      <c r="D105825"/>
    </row>
    <row r="105826" spans="4:4">
      <c r="D105826"/>
    </row>
    <row r="105827" spans="4:4">
      <c r="D105827"/>
    </row>
    <row r="105828" spans="4:4">
      <c r="D105828"/>
    </row>
    <row r="105829" spans="4:4">
      <c r="D105829"/>
    </row>
    <row r="105830" spans="4:4">
      <c r="D105830"/>
    </row>
    <row r="105831" spans="4:4">
      <c r="D105831"/>
    </row>
    <row r="105832" spans="4:4">
      <c r="D105832"/>
    </row>
    <row r="105833" spans="4:4">
      <c r="D105833"/>
    </row>
    <row r="105834" spans="4:4">
      <c r="D105834"/>
    </row>
    <row r="105835" spans="4:4">
      <c r="D105835"/>
    </row>
    <row r="105836" spans="4:4">
      <c r="D105836"/>
    </row>
    <row r="105837" spans="4:4">
      <c r="D105837"/>
    </row>
    <row r="105838" spans="4:4">
      <c r="D105838"/>
    </row>
    <row r="105839" spans="4:4">
      <c r="D105839"/>
    </row>
    <row r="105840" spans="4:4">
      <c r="D105840"/>
    </row>
    <row r="105841" spans="4:4">
      <c r="D105841"/>
    </row>
    <row r="105842" spans="4:4">
      <c r="D105842"/>
    </row>
    <row r="105843" spans="4:4">
      <c r="D105843"/>
    </row>
    <row r="105844" spans="4:4">
      <c r="D105844"/>
    </row>
    <row r="105845" spans="4:4">
      <c r="D105845"/>
    </row>
    <row r="105846" spans="4:4">
      <c r="D105846"/>
    </row>
    <row r="105847" spans="4:4">
      <c r="D105847"/>
    </row>
    <row r="105848" spans="4:4">
      <c r="D105848"/>
    </row>
    <row r="105849" spans="4:4">
      <c r="D105849"/>
    </row>
    <row r="105850" spans="4:4">
      <c r="D105850"/>
    </row>
    <row r="105851" spans="4:4">
      <c r="D105851"/>
    </row>
    <row r="105852" spans="4:4">
      <c r="D105852"/>
    </row>
    <row r="105853" spans="4:4">
      <c r="D105853"/>
    </row>
    <row r="105854" spans="4:4">
      <c r="D105854"/>
    </row>
    <row r="105855" spans="4:4">
      <c r="D105855"/>
    </row>
    <row r="105856" spans="4:4">
      <c r="D105856"/>
    </row>
    <row r="105857" spans="4:4">
      <c r="D105857"/>
    </row>
    <row r="105858" spans="4:4">
      <c r="D105858"/>
    </row>
    <row r="105859" spans="4:4">
      <c r="D105859"/>
    </row>
    <row r="105860" spans="4:4">
      <c r="D105860"/>
    </row>
    <row r="105861" spans="4:4">
      <c r="D105861"/>
    </row>
    <row r="105862" spans="4:4">
      <c r="D105862"/>
    </row>
    <row r="105863" spans="4:4">
      <c r="D105863"/>
    </row>
    <row r="105864" spans="4:4">
      <c r="D105864"/>
    </row>
    <row r="105865" spans="4:4">
      <c r="D105865"/>
    </row>
    <row r="105866" spans="4:4">
      <c r="D105866"/>
    </row>
    <row r="105867" spans="4:4">
      <c r="D105867"/>
    </row>
    <row r="105868" spans="4:4">
      <c r="D105868"/>
    </row>
    <row r="105869" spans="4:4">
      <c r="D105869"/>
    </row>
    <row r="105870" spans="4:4">
      <c r="D105870"/>
    </row>
    <row r="105871" spans="4:4">
      <c r="D105871"/>
    </row>
    <row r="105872" spans="4:4">
      <c r="D105872"/>
    </row>
    <row r="105873" spans="4:4">
      <c r="D105873"/>
    </row>
    <row r="105874" spans="4:4">
      <c r="D105874"/>
    </row>
    <row r="105875" spans="4:4">
      <c r="D105875"/>
    </row>
    <row r="105876" spans="4:4">
      <c r="D105876"/>
    </row>
    <row r="105877" spans="4:4">
      <c r="D105877"/>
    </row>
    <row r="105878" spans="4:4">
      <c r="D105878"/>
    </row>
    <row r="105879" spans="4:4">
      <c r="D105879"/>
    </row>
    <row r="105880" spans="4:4">
      <c r="D105880"/>
    </row>
    <row r="105881" spans="4:4">
      <c r="D105881"/>
    </row>
    <row r="105882" spans="4:4">
      <c r="D105882"/>
    </row>
    <row r="105883" spans="4:4">
      <c r="D105883"/>
    </row>
    <row r="105884" spans="4:4">
      <c r="D105884"/>
    </row>
    <row r="105885" spans="4:4">
      <c r="D105885"/>
    </row>
    <row r="105886" spans="4:4">
      <c r="D105886"/>
    </row>
    <row r="105887" spans="4:4">
      <c r="D105887"/>
    </row>
    <row r="105888" spans="4:4">
      <c r="D105888"/>
    </row>
    <row r="105889" spans="4:4">
      <c r="D105889"/>
    </row>
    <row r="105890" spans="4:4">
      <c r="D105890"/>
    </row>
    <row r="105891" spans="4:4">
      <c r="D105891"/>
    </row>
    <row r="105892" spans="4:4">
      <c r="D105892"/>
    </row>
    <row r="105893" spans="4:4">
      <c r="D105893"/>
    </row>
    <row r="105894" spans="4:4">
      <c r="D105894"/>
    </row>
    <row r="105895" spans="4:4">
      <c r="D105895"/>
    </row>
    <row r="105896" spans="4:4">
      <c r="D105896"/>
    </row>
    <row r="105897" spans="4:4">
      <c r="D105897"/>
    </row>
    <row r="105898" spans="4:4">
      <c r="D105898"/>
    </row>
    <row r="105899" spans="4:4">
      <c r="D105899"/>
    </row>
    <row r="105900" spans="4:4">
      <c r="D105900"/>
    </row>
    <row r="105901" spans="4:4">
      <c r="D105901"/>
    </row>
    <row r="105902" spans="4:4">
      <c r="D105902"/>
    </row>
    <row r="105903" spans="4:4">
      <c r="D105903"/>
    </row>
    <row r="105904" spans="4:4">
      <c r="D105904"/>
    </row>
    <row r="105905" spans="4:4">
      <c r="D105905"/>
    </row>
    <row r="105906" spans="4:4">
      <c r="D105906"/>
    </row>
    <row r="105907" spans="4:4">
      <c r="D105907"/>
    </row>
    <row r="105908" spans="4:4">
      <c r="D105908"/>
    </row>
    <row r="105909" spans="4:4">
      <c r="D105909"/>
    </row>
    <row r="105910" spans="4:4">
      <c r="D105910"/>
    </row>
    <row r="105911" spans="4:4">
      <c r="D105911"/>
    </row>
    <row r="105912" spans="4:4">
      <c r="D105912"/>
    </row>
    <row r="105913" spans="4:4">
      <c r="D105913"/>
    </row>
    <row r="105914" spans="4:4">
      <c r="D105914"/>
    </row>
    <row r="105915" spans="4:4">
      <c r="D105915"/>
    </row>
    <row r="105916" spans="4:4">
      <c r="D105916"/>
    </row>
    <row r="105917" spans="4:4">
      <c r="D105917"/>
    </row>
    <row r="105918" spans="4:4">
      <c r="D105918"/>
    </row>
    <row r="105919" spans="4:4">
      <c r="D105919"/>
    </row>
    <row r="105920" spans="4:4">
      <c r="D105920"/>
    </row>
    <row r="105921" spans="4:4">
      <c r="D105921"/>
    </row>
    <row r="105922" spans="4:4">
      <c r="D105922"/>
    </row>
    <row r="105923" spans="4:4">
      <c r="D105923"/>
    </row>
    <row r="105924" spans="4:4">
      <c r="D105924"/>
    </row>
    <row r="105925" spans="4:4">
      <c r="D105925"/>
    </row>
    <row r="105926" spans="4:4">
      <c r="D105926"/>
    </row>
    <row r="105927" spans="4:4">
      <c r="D105927"/>
    </row>
    <row r="105928" spans="4:4">
      <c r="D105928"/>
    </row>
    <row r="105929" spans="4:4">
      <c r="D105929"/>
    </row>
    <row r="105930" spans="4:4">
      <c r="D105930"/>
    </row>
    <row r="105931" spans="4:4">
      <c r="D105931"/>
    </row>
    <row r="105932" spans="4:4">
      <c r="D105932"/>
    </row>
    <row r="105933" spans="4:4">
      <c r="D105933"/>
    </row>
    <row r="105934" spans="4:4">
      <c r="D105934"/>
    </row>
    <row r="105935" spans="4:4">
      <c r="D105935"/>
    </row>
    <row r="105936" spans="4:4">
      <c r="D105936"/>
    </row>
    <row r="105937" spans="4:4">
      <c r="D105937"/>
    </row>
    <row r="105938" spans="4:4">
      <c r="D105938"/>
    </row>
    <row r="105939" spans="4:4">
      <c r="D105939"/>
    </row>
    <row r="105940" spans="4:4">
      <c r="D105940"/>
    </row>
    <row r="105941" spans="4:4">
      <c r="D105941"/>
    </row>
    <row r="105942" spans="4:4">
      <c r="D105942"/>
    </row>
    <row r="105943" spans="4:4">
      <c r="D105943"/>
    </row>
    <row r="105944" spans="4:4">
      <c r="D105944"/>
    </row>
    <row r="105945" spans="4:4">
      <c r="D105945"/>
    </row>
    <row r="105946" spans="4:4">
      <c r="D105946"/>
    </row>
    <row r="105947" spans="4:4">
      <c r="D105947"/>
    </row>
    <row r="105948" spans="4:4">
      <c r="D105948"/>
    </row>
    <row r="105949" spans="4:4">
      <c r="D105949"/>
    </row>
    <row r="105950" spans="4:4">
      <c r="D105950"/>
    </row>
    <row r="105951" spans="4:4">
      <c r="D105951"/>
    </row>
    <row r="105952" spans="4:4">
      <c r="D105952"/>
    </row>
    <row r="105953" spans="4:4">
      <c r="D105953"/>
    </row>
    <row r="105954" spans="4:4">
      <c r="D105954"/>
    </row>
    <row r="105955" spans="4:4">
      <c r="D105955"/>
    </row>
    <row r="105956" spans="4:4">
      <c r="D105956"/>
    </row>
    <row r="105957" spans="4:4">
      <c r="D105957"/>
    </row>
    <row r="105958" spans="4:4">
      <c r="D105958"/>
    </row>
    <row r="105959" spans="4:4">
      <c r="D105959"/>
    </row>
    <row r="105960" spans="4:4">
      <c r="D105960"/>
    </row>
    <row r="105961" spans="4:4">
      <c r="D105961"/>
    </row>
    <row r="105962" spans="4:4">
      <c r="D105962"/>
    </row>
    <row r="105963" spans="4:4">
      <c r="D105963"/>
    </row>
    <row r="105964" spans="4:4">
      <c r="D105964"/>
    </row>
    <row r="105965" spans="4:4">
      <c r="D105965"/>
    </row>
    <row r="105966" spans="4:4">
      <c r="D105966"/>
    </row>
    <row r="105967" spans="4:4">
      <c r="D105967"/>
    </row>
    <row r="105968" spans="4:4">
      <c r="D105968"/>
    </row>
    <row r="105969" spans="4:4">
      <c r="D105969"/>
    </row>
    <row r="105970" spans="4:4">
      <c r="D105970"/>
    </row>
    <row r="105971" spans="4:4">
      <c r="D105971"/>
    </row>
    <row r="105972" spans="4:4">
      <c r="D105972"/>
    </row>
    <row r="105973" spans="4:4">
      <c r="D105973"/>
    </row>
    <row r="105974" spans="4:4">
      <c r="D105974"/>
    </row>
    <row r="105975" spans="4:4">
      <c r="D105975"/>
    </row>
    <row r="105976" spans="4:4">
      <c r="D105976"/>
    </row>
    <row r="105977" spans="4:4">
      <c r="D105977"/>
    </row>
    <row r="105978" spans="4:4">
      <c r="D105978"/>
    </row>
    <row r="105979" spans="4:4">
      <c r="D105979"/>
    </row>
    <row r="105980" spans="4:4">
      <c r="D105980"/>
    </row>
    <row r="105981" spans="4:4">
      <c r="D105981"/>
    </row>
    <row r="105982" spans="4:4">
      <c r="D105982"/>
    </row>
    <row r="105983" spans="4:4">
      <c r="D105983"/>
    </row>
    <row r="105984" spans="4:4">
      <c r="D105984"/>
    </row>
    <row r="105985" spans="4:4">
      <c r="D105985"/>
    </row>
    <row r="105986" spans="4:4">
      <c r="D105986"/>
    </row>
    <row r="105987" spans="4:4">
      <c r="D105987"/>
    </row>
    <row r="105988" spans="4:4">
      <c r="D105988"/>
    </row>
    <row r="105989" spans="4:4">
      <c r="D105989"/>
    </row>
    <row r="105990" spans="4:4">
      <c r="D105990"/>
    </row>
    <row r="105991" spans="4:4">
      <c r="D105991"/>
    </row>
    <row r="105992" spans="4:4">
      <c r="D105992"/>
    </row>
    <row r="105993" spans="4:4">
      <c r="D105993"/>
    </row>
    <row r="105994" spans="4:4">
      <c r="D105994"/>
    </row>
    <row r="105995" spans="4:4">
      <c r="D105995"/>
    </row>
    <row r="105996" spans="4:4">
      <c r="D105996"/>
    </row>
    <row r="105997" spans="4:4">
      <c r="D105997"/>
    </row>
    <row r="105998" spans="4:4">
      <c r="D105998"/>
    </row>
    <row r="105999" spans="4:4">
      <c r="D105999"/>
    </row>
    <row r="106000" spans="4:4">
      <c r="D106000"/>
    </row>
    <row r="106001" spans="4:4">
      <c r="D106001"/>
    </row>
    <row r="106002" spans="4:4">
      <c r="D106002"/>
    </row>
    <row r="106003" spans="4:4">
      <c r="D106003"/>
    </row>
    <row r="106004" spans="4:4">
      <c r="D106004"/>
    </row>
    <row r="106005" spans="4:4">
      <c r="D106005"/>
    </row>
    <row r="106006" spans="4:4">
      <c r="D106006"/>
    </row>
    <row r="106007" spans="4:4">
      <c r="D106007"/>
    </row>
    <row r="106008" spans="4:4">
      <c r="D106008"/>
    </row>
    <row r="106009" spans="4:4">
      <c r="D106009"/>
    </row>
    <row r="106010" spans="4:4">
      <c r="D106010"/>
    </row>
    <row r="106011" spans="4:4">
      <c r="D106011"/>
    </row>
    <row r="106012" spans="4:4">
      <c r="D106012"/>
    </row>
    <row r="106013" spans="4:4">
      <c r="D106013"/>
    </row>
    <row r="106014" spans="4:4">
      <c r="D106014"/>
    </row>
    <row r="106015" spans="4:4">
      <c r="D106015"/>
    </row>
    <row r="106016" spans="4:4">
      <c r="D106016"/>
    </row>
    <row r="106017" spans="4:4">
      <c r="D106017"/>
    </row>
    <row r="106018" spans="4:4">
      <c r="D106018"/>
    </row>
    <row r="106019" spans="4:4">
      <c r="D106019"/>
    </row>
    <row r="106020" spans="4:4">
      <c r="D106020"/>
    </row>
    <row r="106021" spans="4:4">
      <c r="D106021"/>
    </row>
    <row r="106022" spans="4:4">
      <c r="D106022"/>
    </row>
    <row r="106023" spans="4:4">
      <c r="D106023"/>
    </row>
    <row r="106024" spans="4:4">
      <c r="D106024"/>
    </row>
    <row r="106025" spans="4:4">
      <c r="D106025"/>
    </row>
    <row r="106026" spans="4:4">
      <c r="D106026"/>
    </row>
    <row r="106027" spans="4:4">
      <c r="D106027"/>
    </row>
    <row r="106028" spans="4:4">
      <c r="D106028"/>
    </row>
    <row r="106029" spans="4:4">
      <c r="D106029"/>
    </row>
    <row r="106030" spans="4:4">
      <c r="D106030"/>
    </row>
    <row r="106031" spans="4:4">
      <c r="D106031"/>
    </row>
    <row r="106032" spans="4:4">
      <c r="D106032"/>
    </row>
    <row r="106033" spans="4:4">
      <c r="D106033"/>
    </row>
    <row r="106034" spans="4:4">
      <c r="D106034"/>
    </row>
    <row r="106035" spans="4:4">
      <c r="D106035"/>
    </row>
    <row r="106036" spans="4:4">
      <c r="D106036"/>
    </row>
    <row r="106037" spans="4:4">
      <c r="D106037"/>
    </row>
    <row r="106038" spans="4:4">
      <c r="D106038"/>
    </row>
    <row r="106039" spans="4:4">
      <c r="D106039"/>
    </row>
    <row r="106040" spans="4:4">
      <c r="D106040"/>
    </row>
    <row r="106041" spans="4:4">
      <c r="D106041"/>
    </row>
    <row r="106042" spans="4:4">
      <c r="D106042"/>
    </row>
    <row r="106043" spans="4:4">
      <c r="D106043"/>
    </row>
    <row r="106044" spans="4:4">
      <c r="D106044"/>
    </row>
    <row r="106045" spans="4:4">
      <c r="D106045"/>
    </row>
    <row r="106046" spans="4:4">
      <c r="D106046"/>
    </row>
    <row r="106047" spans="4:4">
      <c r="D106047"/>
    </row>
    <row r="106048" spans="4:4">
      <c r="D106048"/>
    </row>
    <row r="106049" spans="4:4">
      <c r="D106049"/>
    </row>
    <row r="106050" spans="4:4">
      <c r="D106050"/>
    </row>
    <row r="106051" spans="4:4">
      <c r="D106051"/>
    </row>
    <row r="106052" spans="4:4">
      <c r="D106052"/>
    </row>
    <row r="106053" spans="4:4">
      <c r="D106053"/>
    </row>
    <row r="106054" spans="4:4">
      <c r="D106054"/>
    </row>
    <row r="106055" spans="4:4">
      <c r="D106055"/>
    </row>
    <row r="106056" spans="4:4">
      <c r="D106056"/>
    </row>
    <row r="106057" spans="4:4">
      <c r="D106057"/>
    </row>
    <row r="106058" spans="4:4">
      <c r="D106058"/>
    </row>
    <row r="106059" spans="4:4">
      <c r="D106059"/>
    </row>
    <row r="106060" spans="4:4">
      <c r="D106060"/>
    </row>
    <row r="106061" spans="4:4">
      <c r="D106061"/>
    </row>
    <row r="106062" spans="4:4">
      <c r="D106062"/>
    </row>
    <row r="106063" spans="4:4">
      <c r="D106063"/>
    </row>
    <row r="106064" spans="4:4">
      <c r="D106064"/>
    </row>
    <row r="106065" spans="4:4">
      <c r="D106065"/>
    </row>
    <row r="106066" spans="4:4">
      <c r="D106066"/>
    </row>
    <row r="106067" spans="4:4">
      <c r="D106067"/>
    </row>
    <row r="106068" spans="4:4">
      <c r="D106068"/>
    </row>
    <row r="106069" spans="4:4">
      <c r="D106069"/>
    </row>
    <row r="106070" spans="4:4">
      <c r="D106070"/>
    </row>
    <row r="106071" spans="4:4">
      <c r="D106071"/>
    </row>
    <row r="106072" spans="4:4">
      <c r="D106072"/>
    </row>
    <row r="106073" spans="4:4">
      <c r="D106073"/>
    </row>
    <row r="106074" spans="4:4">
      <c r="D106074"/>
    </row>
    <row r="106075" spans="4:4">
      <c r="D106075"/>
    </row>
    <row r="106076" spans="4:4">
      <c r="D106076"/>
    </row>
    <row r="106077" spans="4:4">
      <c r="D106077"/>
    </row>
    <row r="106078" spans="4:4">
      <c r="D106078"/>
    </row>
    <row r="106079" spans="4:4">
      <c r="D106079"/>
    </row>
    <row r="106080" spans="4:4">
      <c r="D106080"/>
    </row>
    <row r="106081" spans="4:4">
      <c r="D106081"/>
    </row>
    <row r="106082" spans="4:4">
      <c r="D106082"/>
    </row>
    <row r="106083" spans="4:4">
      <c r="D106083"/>
    </row>
    <row r="106084" spans="4:4">
      <c r="D106084"/>
    </row>
    <row r="106085" spans="4:4">
      <c r="D106085"/>
    </row>
    <row r="106086" spans="4:4">
      <c r="D106086"/>
    </row>
    <row r="106087" spans="4:4">
      <c r="D106087"/>
    </row>
    <row r="106088" spans="4:4">
      <c r="D106088"/>
    </row>
    <row r="106089" spans="4:4">
      <c r="D106089"/>
    </row>
    <row r="106090" spans="4:4">
      <c r="D106090"/>
    </row>
    <row r="106091" spans="4:4">
      <c r="D106091"/>
    </row>
    <row r="106092" spans="4:4">
      <c r="D106092"/>
    </row>
    <row r="106093" spans="4:4">
      <c r="D106093"/>
    </row>
    <row r="106094" spans="4:4">
      <c r="D106094"/>
    </row>
    <row r="106095" spans="4:4">
      <c r="D106095"/>
    </row>
    <row r="106096" spans="4:4">
      <c r="D106096"/>
    </row>
    <row r="106097" spans="4:4">
      <c r="D106097"/>
    </row>
    <row r="106098" spans="4:4">
      <c r="D106098"/>
    </row>
    <row r="106099" spans="4:4">
      <c r="D106099"/>
    </row>
    <row r="106100" spans="4:4">
      <c r="D106100"/>
    </row>
    <row r="106101" spans="4:4">
      <c r="D106101"/>
    </row>
    <row r="106102" spans="4:4">
      <c r="D106102"/>
    </row>
    <row r="106103" spans="4:4">
      <c r="D106103"/>
    </row>
    <row r="106104" spans="4:4">
      <c r="D106104"/>
    </row>
    <row r="106105" spans="4:4">
      <c r="D106105"/>
    </row>
    <row r="106106" spans="4:4">
      <c r="D106106"/>
    </row>
    <row r="106107" spans="4:4">
      <c r="D106107"/>
    </row>
    <row r="106108" spans="4:4">
      <c r="D106108"/>
    </row>
    <row r="106109" spans="4:4">
      <c r="D106109"/>
    </row>
    <row r="106110" spans="4:4">
      <c r="D106110"/>
    </row>
    <row r="106111" spans="4:4">
      <c r="D106111"/>
    </row>
    <row r="106112" spans="4:4">
      <c r="D106112"/>
    </row>
    <row r="106113" spans="4:4">
      <c r="D106113"/>
    </row>
    <row r="106114" spans="4:4">
      <c r="D106114"/>
    </row>
    <row r="106115" spans="4:4">
      <c r="D106115"/>
    </row>
    <row r="106116" spans="4:4">
      <c r="D106116"/>
    </row>
    <row r="106117" spans="4:4">
      <c r="D106117"/>
    </row>
    <row r="106118" spans="4:4">
      <c r="D106118"/>
    </row>
    <row r="106119" spans="4:4">
      <c r="D106119"/>
    </row>
    <row r="106120" spans="4:4">
      <c r="D106120"/>
    </row>
    <row r="106121" spans="4:4">
      <c r="D106121"/>
    </row>
    <row r="106122" spans="4:4">
      <c r="D106122"/>
    </row>
    <row r="106123" spans="4:4">
      <c r="D106123"/>
    </row>
    <row r="106124" spans="4:4">
      <c r="D106124"/>
    </row>
    <row r="106125" spans="4:4">
      <c r="D106125"/>
    </row>
    <row r="106126" spans="4:4">
      <c r="D106126"/>
    </row>
    <row r="106127" spans="4:4">
      <c r="D106127"/>
    </row>
    <row r="106128" spans="4:4">
      <c r="D106128"/>
    </row>
    <row r="106129" spans="4:4">
      <c r="D106129"/>
    </row>
    <row r="106130" spans="4:4">
      <c r="D106130"/>
    </row>
    <row r="106131" spans="4:4">
      <c r="D106131"/>
    </row>
    <row r="106132" spans="4:4">
      <c r="D106132"/>
    </row>
    <row r="106133" spans="4:4">
      <c r="D106133"/>
    </row>
    <row r="106134" spans="4:4">
      <c r="D106134"/>
    </row>
    <row r="106135" spans="4:4">
      <c r="D106135"/>
    </row>
    <row r="106136" spans="4:4">
      <c r="D106136"/>
    </row>
    <row r="106137" spans="4:4">
      <c r="D106137"/>
    </row>
    <row r="106138" spans="4:4">
      <c r="D106138"/>
    </row>
    <row r="106139" spans="4:4">
      <c r="D106139"/>
    </row>
    <row r="106140" spans="4:4">
      <c r="D106140"/>
    </row>
    <row r="106141" spans="4:4">
      <c r="D106141"/>
    </row>
    <row r="106142" spans="4:4">
      <c r="D106142"/>
    </row>
    <row r="106143" spans="4:4">
      <c r="D106143"/>
    </row>
    <row r="106144" spans="4:4">
      <c r="D106144"/>
    </row>
    <row r="106145" spans="4:4">
      <c r="D106145"/>
    </row>
    <row r="106146" spans="4:4">
      <c r="D106146"/>
    </row>
    <row r="106147" spans="4:4">
      <c r="D106147"/>
    </row>
    <row r="106148" spans="4:4">
      <c r="D106148"/>
    </row>
    <row r="106149" spans="4:4">
      <c r="D106149"/>
    </row>
    <row r="106150" spans="4:4">
      <c r="D106150"/>
    </row>
    <row r="106151" spans="4:4">
      <c r="D106151"/>
    </row>
    <row r="106152" spans="4:4">
      <c r="D106152"/>
    </row>
    <row r="106153" spans="4:4">
      <c r="D106153"/>
    </row>
    <row r="106154" spans="4:4">
      <c r="D106154"/>
    </row>
    <row r="106155" spans="4:4">
      <c r="D106155"/>
    </row>
    <row r="106156" spans="4:4">
      <c r="D106156"/>
    </row>
    <row r="106157" spans="4:4">
      <c r="D106157"/>
    </row>
    <row r="106158" spans="4:4">
      <c r="D106158"/>
    </row>
    <row r="106159" spans="4:4">
      <c r="D106159"/>
    </row>
    <row r="106160" spans="4:4">
      <c r="D106160"/>
    </row>
    <row r="106161" spans="4:4">
      <c r="D106161"/>
    </row>
    <row r="106162" spans="4:4">
      <c r="D106162"/>
    </row>
    <row r="106163" spans="4:4">
      <c r="D106163"/>
    </row>
    <row r="106164" spans="4:4">
      <c r="D106164"/>
    </row>
    <row r="106165" spans="4:4">
      <c r="D106165"/>
    </row>
    <row r="106166" spans="4:4">
      <c r="D106166"/>
    </row>
    <row r="106167" spans="4:4">
      <c r="D106167"/>
    </row>
    <row r="106168" spans="4:4">
      <c r="D106168"/>
    </row>
    <row r="106169" spans="4:4">
      <c r="D106169"/>
    </row>
    <row r="106170" spans="4:4">
      <c r="D106170"/>
    </row>
    <row r="106171" spans="4:4">
      <c r="D106171"/>
    </row>
    <row r="106172" spans="4:4">
      <c r="D106172"/>
    </row>
    <row r="106173" spans="4:4">
      <c r="D106173"/>
    </row>
    <row r="106174" spans="4:4">
      <c r="D106174"/>
    </row>
    <row r="106175" spans="4:4">
      <c r="D106175"/>
    </row>
    <row r="106176" spans="4:4">
      <c r="D106176"/>
    </row>
    <row r="106177" spans="4:4">
      <c r="D106177"/>
    </row>
    <row r="106178" spans="4:4">
      <c r="D106178"/>
    </row>
    <row r="106179" spans="4:4">
      <c r="D106179"/>
    </row>
    <row r="106180" spans="4:4">
      <c r="D106180"/>
    </row>
    <row r="106181" spans="4:4">
      <c r="D106181"/>
    </row>
    <row r="106182" spans="4:4">
      <c r="D106182"/>
    </row>
    <row r="106183" spans="4:4">
      <c r="D106183"/>
    </row>
    <row r="106184" spans="4:4">
      <c r="D106184"/>
    </row>
    <row r="106185" spans="4:4">
      <c r="D106185"/>
    </row>
    <row r="106186" spans="4:4">
      <c r="D106186"/>
    </row>
    <row r="106187" spans="4:4">
      <c r="D106187"/>
    </row>
    <row r="106188" spans="4:4">
      <c r="D106188"/>
    </row>
    <row r="106189" spans="4:4">
      <c r="D106189"/>
    </row>
    <row r="106190" spans="4:4">
      <c r="D106190"/>
    </row>
    <row r="106191" spans="4:4">
      <c r="D106191"/>
    </row>
    <row r="106192" spans="4:4">
      <c r="D106192"/>
    </row>
    <row r="106193" spans="4:4">
      <c r="D106193"/>
    </row>
    <row r="106194" spans="4:4">
      <c r="D106194"/>
    </row>
    <row r="106195" spans="4:4">
      <c r="D106195"/>
    </row>
    <row r="106196" spans="4:4">
      <c r="D106196"/>
    </row>
    <row r="106197" spans="4:4">
      <c r="D106197"/>
    </row>
    <row r="106198" spans="4:4">
      <c r="D106198"/>
    </row>
    <row r="106199" spans="4:4">
      <c r="D106199"/>
    </row>
    <row r="106200" spans="4:4">
      <c r="D106200"/>
    </row>
    <row r="106201" spans="4:4">
      <c r="D106201"/>
    </row>
    <row r="106202" spans="4:4">
      <c r="D106202"/>
    </row>
    <row r="106203" spans="4:4">
      <c r="D106203"/>
    </row>
    <row r="106204" spans="4:4">
      <c r="D106204"/>
    </row>
    <row r="106205" spans="4:4">
      <c r="D106205"/>
    </row>
    <row r="106206" spans="4:4">
      <c r="D106206"/>
    </row>
    <row r="106207" spans="4:4">
      <c r="D106207"/>
    </row>
    <row r="106208" spans="4:4">
      <c r="D106208"/>
    </row>
    <row r="106209" spans="4:4">
      <c r="D106209"/>
    </row>
    <row r="106210" spans="4:4">
      <c r="D106210"/>
    </row>
    <row r="106211" spans="4:4">
      <c r="D106211"/>
    </row>
    <row r="106212" spans="4:4">
      <c r="D106212"/>
    </row>
    <row r="106213" spans="4:4">
      <c r="D106213"/>
    </row>
    <row r="106214" spans="4:4">
      <c r="D106214"/>
    </row>
    <row r="106215" spans="4:4">
      <c r="D106215"/>
    </row>
    <row r="106216" spans="4:4">
      <c r="D106216"/>
    </row>
    <row r="106217" spans="4:4">
      <c r="D106217"/>
    </row>
    <row r="106218" spans="4:4">
      <c r="D106218"/>
    </row>
    <row r="106219" spans="4:4">
      <c r="D106219"/>
    </row>
    <row r="106220" spans="4:4">
      <c r="D106220"/>
    </row>
    <row r="106221" spans="4:4">
      <c r="D106221"/>
    </row>
    <row r="106222" spans="4:4">
      <c r="D106222"/>
    </row>
    <row r="106223" spans="4:4">
      <c r="D106223"/>
    </row>
    <row r="106224" spans="4:4">
      <c r="D106224"/>
    </row>
    <row r="106225" spans="4:4">
      <c r="D106225"/>
    </row>
    <row r="106226" spans="4:4">
      <c r="D106226"/>
    </row>
    <row r="106227" spans="4:4">
      <c r="D106227"/>
    </row>
    <row r="106228" spans="4:4">
      <c r="D106228"/>
    </row>
    <row r="106229" spans="4:4">
      <c r="D106229"/>
    </row>
    <row r="106230" spans="4:4">
      <c r="D106230"/>
    </row>
    <row r="106231" spans="4:4">
      <c r="D106231"/>
    </row>
    <row r="106232" spans="4:4">
      <c r="D106232"/>
    </row>
    <row r="106233" spans="4:4">
      <c r="D106233"/>
    </row>
    <row r="106234" spans="4:4">
      <c r="D106234"/>
    </row>
    <row r="106235" spans="4:4">
      <c r="D106235"/>
    </row>
    <row r="106236" spans="4:4">
      <c r="D106236"/>
    </row>
    <row r="106237" spans="4:4">
      <c r="D106237"/>
    </row>
    <row r="106238" spans="4:4">
      <c r="D106238"/>
    </row>
    <row r="106239" spans="4:4">
      <c r="D106239"/>
    </row>
    <row r="106240" spans="4:4">
      <c r="D106240"/>
    </row>
    <row r="106241" spans="4:4">
      <c r="D106241"/>
    </row>
    <row r="106242" spans="4:4">
      <c r="D106242"/>
    </row>
    <row r="106243" spans="4:4">
      <c r="D106243"/>
    </row>
    <row r="106244" spans="4:4">
      <c r="D106244"/>
    </row>
    <row r="106245" spans="4:4">
      <c r="D106245"/>
    </row>
    <row r="106246" spans="4:4">
      <c r="D106246"/>
    </row>
    <row r="106247" spans="4:4">
      <c r="D106247"/>
    </row>
    <row r="106248" spans="4:4">
      <c r="D106248"/>
    </row>
    <row r="106249" spans="4:4">
      <c r="D106249"/>
    </row>
    <row r="106250" spans="4:4">
      <c r="D106250"/>
    </row>
    <row r="106251" spans="4:4">
      <c r="D106251"/>
    </row>
    <row r="106252" spans="4:4">
      <c r="D106252"/>
    </row>
    <row r="106253" spans="4:4">
      <c r="D106253"/>
    </row>
    <row r="106254" spans="4:4">
      <c r="D106254"/>
    </row>
    <row r="106255" spans="4:4">
      <c r="D106255"/>
    </row>
    <row r="106256" spans="4:4">
      <c r="D106256"/>
    </row>
    <row r="106257" spans="4:4">
      <c r="D106257"/>
    </row>
    <row r="106258" spans="4:4">
      <c r="D106258"/>
    </row>
    <row r="106259" spans="4:4">
      <c r="D106259"/>
    </row>
    <row r="106260" spans="4:4">
      <c r="D106260"/>
    </row>
    <row r="106261" spans="4:4">
      <c r="D106261"/>
    </row>
    <row r="106262" spans="4:4">
      <c r="D106262"/>
    </row>
    <row r="106263" spans="4:4">
      <c r="D106263"/>
    </row>
    <row r="106264" spans="4:4">
      <c r="D106264"/>
    </row>
    <row r="106265" spans="4:4">
      <c r="D106265"/>
    </row>
    <row r="106266" spans="4:4">
      <c r="D106266"/>
    </row>
    <row r="106267" spans="4:4">
      <c r="D106267"/>
    </row>
    <row r="106268" spans="4:4">
      <c r="D106268"/>
    </row>
    <row r="106269" spans="4:4">
      <c r="D106269"/>
    </row>
    <row r="106270" spans="4:4">
      <c r="D106270"/>
    </row>
    <row r="106271" spans="4:4">
      <c r="D106271"/>
    </row>
    <row r="106272" spans="4:4">
      <c r="D106272"/>
    </row>
    <row r="106273" spans="4:4">
      <c r="D106273"/>
    </row>
    <row r="106274" spans="4:4">
      <c r="D106274"/>
    </row>
    <row r="106275" spans="4:4">
      <c r="D106275"/>
    </row>
    <row r="106276" spans="4:4">
      <c r="D106276"/>
    </row>
    <row r="106277" spans="4:4">
      <c r="D106277"/>
    </row>
    <row r="106278" spans="4:4">
      <c r="D106278"/>
    </row>
    <row r="106279" spans="4:4">
      <c r="D106279"/>
    </row>
    <row r="106280" spans="4:4">
      <c r="D106280"/>
    </row>
    <row r="106281" spans="4:4">
      <c r="D106281"/>
    </row>
    <row r="106282" spans="4:4">
      <c r="D106282"/>
    </row>
    <row r="106283" spans="4:4">
      <c r="D106283"/>
    </row>
    <row r="106284" spans="4:4">
      <c r="D106284"/>
    </row>
    <row r="106285" spans="4:4">
      <c r="D106285"/>
    </row>
    <row r="106286" spans="4:4">
      <c r="D106286"/>
    </row>
    <row r="106287" spans="4:4">
      <c r="D106287"/>
    </row>
    <row r="106288" spans="4:4">
      <c r="D106288"/>
    </row>
    <row r="106289" spans="4:4">
      <c r="D106289"/>
    </row>
    <row r="106290" spans="4:4">
      <c r="D106290"/>
    </row>
    <row r="106291" spans="4:4">
      <c r="D106291"/>
    </row>
    <row r="106292" spans="4:4">
      <c r="D106292"/>
    </row>
    <row r="106293" spans="4:4">
      <c r="D106293"/>
    </row>
    <row r="106294" spans="4:4">
      <c r="D106294"/>
    </row>
    <row r="106295" spans="4:4">
      <c r="D106295"/>
    </row>
    <row r="106296" spans="4:4">
      <c r="D106296"/>
    </row>
    <row r="106297" spans="4:4">
      <c r="D106297"/>
    </row>
    <row r="106298" spans="4:4">
      <c r="D106298"/>
    </row>
    <row r="106299" spans="4:4">
      <c r="D106299"/>
    </row>
    <row r="106300" spans="4:4">
      <c r="D106300"/>
    </row>
    <row r="106301" spans="4:4">
      <c r="D106301"/>
    </row>
    <row r="106302" spans="4:4">
      <c r="D106302"/>
    </row>
    <row r="106303" spans="4:4">
      <c r="D106303"/>
    </row>
    <row r="106304" spans="4:4">
      <c r="D106304"/>
    </row>
    <row r="106305" spans="4:4">
      <c r="D106305"/>
    </row>
    <row r="106306" spans="4:4">
      <c r="D106306"/>
    </row>
    <row r="106307" spans="4:4">
      <c r="D106307"/>
    </row>
    <row r="106308" spans="4:4">
      <c r="D106308"/>
    </row>
    <row r="106309" spans="4:4">
      <c r="D106309"/>
    </row>
    <row r="106310" spans="4:4">
      <c r="D106310"/>
    </row>
    <row r="106311" spans="4:4">
      <c r="D106311"/>
    </row>
    <row r="106312" spans="4:4">
      <c r="D106312"/>
    </row>
    <row r="106313" spans="4:4">
      <c r="D106313"/>
    </row>
    <row r="106314" spans="4:4">
      <c r="D106314"/>
    </row>
    <row r="106315" spans="4:4">
      <c r="D106315"/>
    </row>
    <row r="106316" spans="4:4">
      <c r="D106316"/>
    </row>
    <row r="106317" spans="4:4">
      <c r="D106317"/>
    </row>
    <row r="106318" spans="4:4">
      <c r="D106318"/>
    </row>
    <row r="106319" spans="4:4">
      <c r="D106319"/>
    </row>
    <row r="106320" spans="4:4">
      <c r="D106320"/>
    </row>
    <row r="106321" spans="4:4">
      <c r="D106321"/>
    </row>
    <row r="106322" spans="4:4">
      <c r="D106322"/>
    </row>
    <row r="106323" spans="4:4">
      <c r="D106323"/>
    </row>
    <row r="106324" spans="4:4">
      <c r="D106324"/>
    </row>
    <row r="106325" spans="4:4">
      <c r="D106325"/>
    </row>
    <row r="106326" spans="4:4">
      <c r="D106326"/>
    </row>
    <row r="106327" spans="4:4">
      <c r="D106327"/>
    </row>
    <row r="106328" spans="4:4">
      <c r="D106328"/>
    </row>
    <row r="106329" spans="4:4">
      <c r="D106329"/>
    </row>
    <row r="106330" spans="4:4">
      <c r="D106330"/>
    </row>
    <row r="106331" spans="4:4">
      <c r="D106331"/>
    </row>
    <row r="106332" spans="4:4">
      <c r="D106332"/>
    </row>
    <row r="106333" spans="4:4">
      <c r="D106333"/>
    </row>
    <row r="106334" spans="4:4">
      <c r="D106334"/>
    </row>
    <row r="106335" spans="4:4">
      <c r="D106335"/>
    </row>
    <row r="106336" spans="4:4">
      <c r="D106336"/>
    </row>
    <row r="106337" spans="4:4">
      <c r="D106337"/>
    </row>
    <row r="106338" spans="4:4">
      <c r="D106338"/>
    </row>
    <row r="106339" spans="4:4">
      <c r="D106339"/>
    </row>
    <row r="106340" spans="4:4">
      <c r="D106340"/>
    </row>
    <row r="106341" spans="4:4">
      <c r="D106341"/>
    </row>
    <row r="106342" spans="4:4">
      <c r="D106342"/>
    </row>
    <row r="106343" spans="4:4">
      <c r="D106343"/>
    </row>
    <row r="106344" spans="4:4">
      <c r="D106344"/>
    </row>
    <row r="106345" spans="4:4">
      <c r="D106345"/>
    </row>
    <row r="106346" spans="4:4">
      <c r="D106346"/>
    </row>
    <row r="106347" spans="4:4">
      <c r="D106347"/>
    </row>
    <row r="106348" spans="4:4">
      <c r="D106348"/>
    </row>
    <row r="106349" spans="4:4">
      <c r="D106349"/>
    </row>
    <row r="106350" spans="4:4">
      <c r="D106350"/>
    </row>
    <row r="106351" spans="4:4">
      <c r="D106351"/>
    </row>
    <row r="106352" spans="4:4">
      <c r="D106352"/>
    </row>
    <row r="106353" spans="4:4">
      <c r="D106353"/>
    </row>
    <row r="106354" spans="4:4">
      <c r="D106354"/>
    </row>
    <row r="106355" spans="4:4">
      <c r="D106355"/>
    </row>
    <row r="106356" spans="4:4">
      <c r="D106356"/>
    </row>
    <row r="106357" spans="4:4">
      <c r="D106357"/>
    </row>
    <row r="106358" spans="4:4">
      <c r="D106358"/>
    </row>
    <row r="106359" spans="4:4">
      <c r="D106359"/>
    </row>
    <row r="106360" spans="4:4">
      <c r="D106360"/>
    </row>
    <row r="106361" spans="4:4">
      <c r="D106361"/>
    </row>
    <row r="106362" spans="4:4">
      <c r="D106362"/>
    </row>
    <row r="106363" spans="4:4">
      <c r="D106363"/>
    </row>
    <row r="106364" spans="4:4">
      <c r="D106364"/>
    </row>
    <row r="106365" spans="4:4">
      <c r="D106365"/>
    </row>
    <row r="106366" spans="4:4">
      <c r="D106366"/>
    </row>
    <row r="106367" spans="4:4">
      <c r="D106367"/>
    </row>
    <row r="106368" spans="4:4">
      <c r="D106368"/>
    </row>
    <row r="106369" spans="4:4">
      <c r="D106369"/>
    </row>
    <row r="106370" spans="4:4">
      <c r="D106370"/>
    </row>
    <row r="106371" spans="4:4">
      <c r="D106371"/>
    </row>
    <row r="106372" spans="4:4">
      <c r="D106372"/>
    </row>
    <row r="106373" spans="4:4">
      <c r="D106373"/>
    </row>
    <row r="106374" spans="4:4">
      <c r="D106374"/>
    </row>
    <row r="106375" spans="4:4">
      <c r="D106375"/>
    </row>
    <row r="106376" spans="4:4">
      <c r="D106376"/>
    </row>
    <row r="106377" spans="4:4">
      <c r="D106377"/>
    </row>
    <row r="106378" spans="4:4">
      <c r="D106378"/>
    </row>
    <row r="106379" spans="4:4">
      <c r="D106379"/>
    </row>
    <row r="106380" spans="4:4">
      <c r="D106380"/>
    </row>
    <row r="106381" spans="4:4">
      <c r="D106381"/>
    </row>
    <row r="106382" spans="4:4">
      <c r="D106382"/>
    </row>
    <row r="106383" spans="4:4">
      <c r="D106383"/>
    </row>
    <row r="106384" spans="4:4">
      <c r="D106384"/>
    </row>
    <row r="106385" spans="4:4">
      <c r="D106385"/>
    </row>
    <row r="106386" spans="4:4">
      <c r="D106386"/>
    </row>
    <row r="106387" spans="4:4">
      <c r="D106387"/>
    </row>
    <row r="106388" spans="4:4">
      <c r="D106388"/>
    </row>
    <row r="106389" spans="4:4">
      <c r="D106389"/>
    </row>
    <row r="106390" spans="4:4">
      <c r="D106390"/>
    </row>
    <row r="106391" spans="4:4">
      <c r="D106391"/>
    </row>
    <row r="106392" spans="4:4">
      <c r="D106392"/>
    </row>
    <row r="106393" spans="4:4">
      <c r="D106393"/>
    </row>
    <row r="106394" spans="4:4">
      <c r="D106394"/>
    </row>
    <row r="106395" spans="4:4">
      <c r="D106395"/>
    </row>
    <row r="106396" spans="4:4">
      <c r="D106396"/>
    </row>
    <row r="106397" spans="4:4">
      <c r="D106397"/>
    </row>
    <row r="106398" spans="4:4">
      <c r="D106398"/>
    </row>
    <row r="106399" spans="4:4">
      <c r="D106399"/>
    </row>
    <row r="106400" spans="4:4">
      <c r="D106400"/>
    </row>
    <row r="106401" spans="4:4">
      <c r="D106401"/>
    </row>
    <row r="106402" spans="4:4">
      <c r="D106402"/>
    </row>
    <row r="106403" spans="4:4">
      <c r="D106403"/>
    </row>
    <row r="106404" spans="4:4">
      <c r="D106404"/>
    </row>
    <row r="106405" spans="4:4">
      <c r="D106405"/>
    </row>
    <row r="106406" spans="4:4">
      <c r="D106406"/>
    </row>
    <row r="106407" spans="4:4">
      <c r="D106407"/>
    </row>
    <row r="106408" spans="4:4">
      <c r="D106408"/>
    </row>
    <row r="106409" spans="4:4">
      <c r="D106409"/>
    </row>
    <row r="106410" spans="4:4">
      <c r="D106410"/>
    </row>
    <row r="106411" spans="4:4">
      <c r="D106411"/>
    </row>
    <row r="106412" spans="4:4">
      <c r="D106412"/>
    </row>
    <row r="106413" spans="4:4">
      <c r="D106413"/>
    </row>
    <row r="106414" spans="4:4">
      <c r="D106414"/>
    </row>
    <row r="106415" spans="4:4">
      <c r="D106415"/>
    </row>
    <row r="106416" spans="4:4">
      <c r="D106416"/>
    </row>
    <row r="106417" spans="4:4">
      <c r="D106417"/>
    </row>
    <row r="106418" spans="4:4">
      <c r="D106418"/>
    </row>
    <row r="106419" spans="4:4">
      <c r="D106419"/>
    </row>
    <row r="106420" spans="4:4">
      <c r="D106420"/>
    </row>
    <row r="106421" spans="4:4">
      <c r="D106421"/>
    </row>
    <row r="106422" spans="4:4">
      <c r="D106422"/>
    </row>
    <row r="106423" spans="4:4">
      <c r="D106423"/>
    </row>
    <row r="106424" spans="4:4">
      <c r="D106424"/>
    </row>
    <row r="106425" spans="4:4">
      <c r="D106425"/>
    </row>
    <row r="106426" spans="4:4">
      <c r="D106426"/>
    </row>
    <row r="106427" spans="4:4">
      <c r="D106427"/>
    </row>
    <row r="106428" spans="4:4">
      <c r="D106428"/>
    </row>
    <row r="106429" spans="4:4">
      <c r="D106429"/>
    </row>
    <row r="106430" spans="4:4">
      <c r="D106430"/>
    </row>
    <row r="106431" spans="4:4">
      <c r="D106431"/>
    </row>
    <row r="106432" spans="4:4">
      <c r="D106432"/>
    </row>
    <row r="106433" spans="4:4">
      <c r="D106433"/>
    </row>
    <row r="106434" spans="4:4">
      <c r="D106434"/>
    </row>
    <row r="106435" spans="4:4">
      <c r="D106435"/>
    </row>
    <row r="106436" spans="4:4">
      <c r="D106436"/>
    </row>
    <row r="106437" spans="4:4">
      <c r="D106437"/>
    </row>
    <row r="106438" spans="4:4">
      <c r="D106438"/>
    </row>
    <row r="106439" spans="4:4">
      <c r="D106439"/>
    </row>
    <row r="106440" spans="4:4">
      <c r="D106440"/>
    </row>
    <row r="106441" spans="4:4">
      <c r="D106441"/>
    </row>
    <row r="106442" spans="4:4">
      <c r="D106442"/>
    </row>
    <row r="106443" spans="4:4">
      <c r="D106443"/>
    </row>
    <row r="106444" spans="4:4">
      <c r="D106444"/>
    </row>
    <row r="106445" spans="4:4">
      <c r="D106445"/>
    </row>
    <row r="106446" spans="4:4">
      <c r="D106446"/>
    </row>
    <row r="106447" spans="4:4">
      <c r="D106447"/>
    </row>
    <row r="106448" spans="4:4">
      <c r="D106448"/>
    </row>
    <row r="106449" spans="4:4">
      <c r="D106449"/>
    </row>
    <row r="106450" spans="4:4">
      <c r="D106450"/>
    </row>
    <row r="106451" spans="4:4">
      <c r="D106451"/>
    </row>
    <row r="106452" spans="4:4">
      <c r="D106452"/>
    </row>
    <row r="106453" spans="4:4">
      <c r="D106453"/>
    </row>
    <row r="106454" spans="4:4">
      <c r="D106454"/>
    </row>
    <row r="106455" spans="4:4">
      <c r="D106455"/>
    </row>
    <row r="106456" spans="4:4">
      <c r="D106456"/>
    </row>
    <row r="106457" spans="4:4">
      <c r="D106457"/>
    </row>
    <row r="106458" spans="4:4">
      <c r="D106458"/>
    </row>
    <row r="106459" spans="4:4">
      <c r="D106459"/>
    </row>
    <row r="106460" spans="4:4">
      <c r="D106460"/>
    </row>
    <row r="106461" spans="4:4">
      <c r="D106461"/>
    </row>
    <row r="106462" spans="4:4">
      <c r="D106462"/>
    </row>
    <row r="106463" spans="4:4">
      <c r="D106463"/>
    </row>
    <row r="106464" spans="4:4">
      <c r="D106464"/>
    </row>
    <row r="106465" spans="4:4">
      <c r="D106465"/>
    </row>
    <row r="106466" spans="4:4">
      <c r="D106466"/>
    </row>
    <row r="106467" spans="4:4">
      <c r="D106467"/>
    </row>
    <row r="106468" spans="4:4">
      <c r="D106468"/>
    </row>
    <row r="106469" spans="4:4">
      <c r="D106469"/>
    </row>
    <row r="106470" spans="4:4">
      <c r="D106470"/>
    </row>
    <row r="106471" spans="4:4">
      <c r="D106471"/>
    </row>
    <row r="106472" spans="4:4">
      <c r="D106472"/>
    </row>
    <row r="106473" spans="4:4">
      <c r="D106473"/>
    </row>
    <row r="106474" spans="4:4">
      <c r="D106474"/>
    </row>
    <row r="106475" spans="4:4">
      <c r="D106475"/>
    </row>
    <row r="106476" spans="4:4">
      <c r="D106476"/>
    </row>
    <row r="106477" spans="4:4">
      <c r="D106477"/>
    </row>
    <row r="106478" spans="4:4">
      <c r="D106478"/>
    </row>
    <row r="106479" spans="4:4">
      <c r="D106479"/>
    </row>
    <row r="106480" spans="4:4">
      <c r="D106480"/>
    </row>
    <row r="106481" spans="4:4">
      <c r="D106481"/>
    </row>
    <row r="106482" spans="4:4">
      <c r="D106482"/>
    </row>
    <row r="106483" spans="4:4">
      <c r="D106483"/>
    </row>
    <row r="106484" spans="4:4">
      <c r="D106484"/>
    </row>
    <row r="106485" spans="4:4">
      <c r="D106485"/>
    </row>
    <row r="106486" spans="4:4">
      <c r="D106486"/>
    </row>
    <row r="106487" spans="4:4">
      <c r="D106487"/>
    </row>
    <row r="106488" spans="4:4">
      <c r="D106488"/>
    </row>
    <row r="106489" spans="4:4">
      <c r="D106489"/>
    </row>
    <row r="106490" spans="4:4">
      <c r="D106490"/>
    </row>
    <row r="106491" spans="4:4">
      <c r="D106491"/>
    </row>
    <row r="106492" spans="4:4">
      <c r="D106492"/>
    </row>
    <row r="106493" spans="4:4">
      <c r="D106493"/>
    </row>
    <row r="106494" spans="4:4">
      <c r="D106494"/>
    </row>
    <row r="106495" spans="4:4">
      <c r="D106495"/>
    </row>
    <row r="106496" spans="4:4">
      <c r="D106496"/>
    </row>
    <row r="106497" spans="4:4">
      <c r="D106497"/>
    </row>
    <row r="106498" spans="4:4">
      <c r="D106498"/>
    </row>
    <row r="106499" spans="4:4">
      <c r="D106499"/>
    </row>
    <row r="106500" spans="4:4">
      <c r="D106500"/>
    </row>
    <row r="106501" spans="4:4">
      <c r="D106501"/>
    </row>
    <row r="106502" spans="4:4">
      <c r="D106502"/>
    </row>
    <row r="106503" spans="4:4">
      <c r="D106503"/>
    </row>
    <row r="106504" spans="4:4">
      <c r="D106504"/>
    </row>
    <row r="106505" spans="4:4">
      <c r="D106505"/>
    </row>
    <row r="106506" spans="4:4">
      <c r="D106506"/>
    </row>
    <row r="106507" spans="4:4">
      <c r="D106507"/>
    </row>
    <row r="106508" spans="4:4">
      <c r="D106508"/>
    </row>
    <row r="106509" spans="4:4">
      <c r="D106509"/>
    </row>
    <row r="106510" spans="4:4">
      <c r="D106510"/>
    </row>
    <row r="106511" spans="4:4">
      <c r="D106511"/>
    </row>
    <row r="106512" spans="4:4">
      <c r="D106512"/>
    </row>
    <row r="106513" spans="4:4">
      <c r="D106513"/>
    </row>
    <row r="106514" spans="4:4">
      <c r="D106514"/>
    </row>
    <row r="106515" spans="4:4">
      <c r="D106515"/>
    </row>
    <row r="106516" spans="4:4">
      <c r="D106516"/>
    </row>
    <row r="106517" spans="4:4">
      <c r="D106517"/>
    </row>
    <row r="106518" spans="4:4">
      <c r="D106518"/>
    </row>
    <row r="106519" spans="4:4">
      <c r="D106519"/>
    </row>
    <row r="106520" spans="4:4">
      <c r="D106520"/>
    </row>
    <row r="106521" spans="4:4">
      <c r="D106521"/>
    </row>
    <row r="106522" spans="4:4">
      <c r="D106522"/>
    </row>
    <row r="106523" spans="4:4">
      <c r="D106523"/>
    </row>
    <row r="106524" spans="4:4">
      <c r="D106524"/>
    </row>
    <row r="106525" spans="4:4">
      <c r="D106525"/>
    </row>
    <row r="106526" spans="4:4">
      <c r="D106526"/>
    </row>
    <row r="106527" spans="4:4">
      <c r="D106527"/>
    </row>
    <row r="106528" spans="4:4">
      <c r="D106528"/>
    </row>
    <row r="106529" spans="4:4">
      <c r="D106529"/>
    </row>
    <row r="106530" spans="4:4">
      <c r="D106530"/>
    </row>
    <row r="106531" spans="4:4">
      <c r="D106531"/>
    </row>
    <row r="106532" spans="4:4">
      <c r="D106532"/>
    </row>
    <row r="106533" spans="4:4">
      <c r="D106533"/>
    </row>
    <row r="106534" spans="4:4">
      <c r="D106534"/>
    </row>
    <row r="106535" spans="4:4">
      <c r="D106535"/>
    </row>
    <row r="106536" spans="4:4">
      <c r="D106536"/>
    </row>
    <row r="106537" spans="4:4">
      <c r="D106537"/>
    </row>
    <row r="106538" spans="4:4">
      <c r="D106538"/>
    </row>
    <row r="106539" spans="4:4">
      <c r="D106539"/>
    </row>
    <row r="106540" spans="4:4">
      <c r="D106540"/>
    </row>
    <row r="106541" spans="4:4">
      <c r="D106541"/>
    </row>
    <row r="106542" spans="4:4">
      <c r="D106542"/>
    </row>
    <row r="106543" spans="4:4">
      <c r="D106543"/>
    </row>
    <row r="106544" spans="4:4">
      <c r="D106544"/>
    </row>
    <row r="106545" spans="4:4">
      <c r="D106545"/>
    </row>
    <row r="106546" spans="4:4">
      <c r="D106546"/>
    </row>
    <row r="106547" spans="4:4">
      <c r="D106547"/>
    </row>
    <row r="106548" spans="4:4">
      <c r="D106548"/>
    </row>
    <row r="106549" spans="4:4">
      <c r="D106549"/>
    </row>
    <row r="106550" spans="4:4">
      <c r="D106550"/>
    </row>
    <row r="106551" spans="4:4">
      <c r="D106551"/>
    </row>
    <row r="106552" spans="4:4">
      <c r="D106552"/>
    </row>
    <row r="106553" spans="4:4">
      <c r="D106553"/>
    </row>
    <row r="106554" spans="4:4">
      <c r="D106554"/>
    </row>
    <row r="106555" spans="4:4">
      <c r="D106555"/>
    </row>
    <row r="106556" spans="4:4">
      <c r="D106556"/>
    </row>
    <row r="106557" spans="4:4">
      <c r="D106557"/>
    </row>
    <row r="106558" spans="4:4">
      <c r="D106558"/>
    </row>
    <row r="106559" spans="4:4">
      <c r="D106559"/>
    </row>
    <row r="106560" spans="4:4">
      <c r="D106560"/>
    </row>
    <row r="106561" spans="4:4">
      <c r="D106561"/>
    </row>
    <row r="106562" spans="4:4">
      <c r="D106562"/>
    </row>
    <row r="106563" spans="4:4">
      <c r="D106563"/>
    </row>
    <row r="106564" spans="4:4">
      <c r="D106564"/>
    </row>
    <row r="106565" spans="4:4">
      <c r="D106565"/>
    </row>
    <row r="106566" spans="4:4">
      <c r="D106566"/>
    </row>
    <row r="106567" spans="4:4">
      <c r="D106567"/>
    </row>
    <row r="106568" spans="4:4">
      <c r="D106568"/>
    </row>
    <row r="106569" spans="4:4">
      <c r="D106569"/>
    </row>
    <row r="106570" spans="4:4">
      <c r="D106570"/>
    </row>
    <row r="106571" spans="4:4">
      <c r="D106571"/>
    </row>
    <row r="106572" spans="4:4">
      <c r="D106572"/>
    </row>
    <row r="106573" spans="4:4">
      <c r="D106573"/>
    </row>
    <row r="106574" spans="4:4">
      <c r="D106574"/>
    </row>
    <row r="106575" spans="4:4">
      <c r="D106575"/>
    </row>
    <row r="106576" spans="4:4">
      <c r="D106576"/>
    </row>
    <row r="106577" spans="4:4">
      <c r="D106577"/>
    </row>
    <row r="106578" spans="4:4">
      <c r="D106578"/>
    </row>
    <row r="106579" spans="4:4">
      <c r="D106579"/>
    </row>
    <row r="106580" spans="4:4">
      <c r="D106580"/>
    </row>
    <row r="106581" spans="4:4">
      <c r="D106581"/>
    </row>
    <row r="106582" spans="4:4">
      <c r="D106582"/>
    </row>
    <row r="106583" spans="4:4">
      <c r="D106583"/>
    </row>
    <row r="106584" spans="4:4">
      <c r="D106584"/>
    </row>
    <row r="106585" spans="4:4">
      <c r="D106585"/>
    </row>
    <row r="106586" spans="4:4">
      <c r="D106586"/>
    </row>
    <row r="106587" spans="4:4">
      <c r="D106587"/>
    </row>
    <row r="106588" spans="4:4">
      <c r="D106588"/>
    </row>
    <row r="106589" spans="4:4">
      <c r="D106589"/>
    </row>
    <row r="106590" spans="4:4">
      <c r="D106590"/>
    </row>
    <row r="106591" spans="4:4">
      <c r="D106591"/>
    </row>
    <row r="106592" spans="4:4">
      <c r="D106592"/>
    </row>
    <row r="106593" spans="4:4">
      <c r="D106593"/>
    </row>
    <row r="106594" spans="4:4">
      <c r="D106594"/>
    </row>
    <row r="106595" spans="4:4">
      <c r="D106595"/>
    </row>
    <row r="106596" spans="4:4">
      <c r="D106596"/>
    </row>
    <row r="106597" spans="4:4">
      <c r="D106597"/>
    </row>
    <row r="106598" spans="4:4">
      <c r="D106598"/>
    </row>
    <row r="106599" spans="4:4">
      <c r="D106599"/>
    </row>
    <row r="106600" spans="4:4">
      <c r="D106600"/>
    </row>
    <row r="106601" spans="4:4">
      <c r="D106601"/>
    </row>
    <row r="106602" spans="4:4">
      <c r="D106602"/>
    </row>
    <row r="106603" spans="4:4">
      <c r="D106603"/>
    </row>
    <row r="106604" spans="4:4">
      <c r="D106604"/>
    </row>
    <row r="106605" spans="4:4">
      <c r="D106605"/>
    </row>
    <row r="106606" spans="4:4">
      <c r="D106606"/>
    </row>
    <row r="106607" spans="4:4">
      <c r="D106607"/>
    </row>
    <row r="106608" spans="4:4">
      <c r="D106608"/>
    </row>
    <row r="106609" spans="4:4">
      <c r="D106609"/>
    </row>
    <row r="106610" spans="4:4">
      <c r="D106610"/>
    </row>
    <row r="106611" spans="4:4">
      <c r="D106611"/>
    </row>
    <row r="106612" spans="4:4">
      <c r="D106612"/>
    </row>
    <row r="106613" spans="4:4">
      <c r="D106613"/>
    </row>
    <row r="106614" spans="4:4">
      <c r="D106614"/>
    </row>
    <row r="106615" spans="4:4">
      <c r="D106615"/>
    </row>
    <row r="106616" spans="4:4">
      <c r="D106616"/>
    </row>
    <row r="106617" spans="4:4">
      <c r="D106617"/>
    </row>
    <row r="106618" spans="4:4">
      <c r="D106618"/>
    </row>
    <row r="106619" spans="4:4">
      <c r="D106619"/>
    </row>
    <row r="106620" spans="4:4">
      <c r="D106620"/>
    </row>
    <row r="106621" spans="4:4">
      <c r="D106621"/>
    </row>
    <row r="106622" spans="4:4">
      <c r="D106622"/>
    </row>
    <row r="106623" spans="4:4">
      <c r="D106623"/>
    </row>
    <row r="106624" spans="4:4">
      <c r="D106624"/>
    </row>
    <row r="106625" spans="4:4">
      <c r="D106625"/>
    </row>
    <row r="106626" spans="4:4">
      <c r="D106626"/>
    </row>
    <row r="106627" spans="4:4">
      <c r="D106627"/>
    </row>
    <row r="106628" spans="4:4">
      <c r="D106628"/>
    </row>
    <row r="106629" spans="4:4">
      <c r="D106629"/>
    </row>
    <row r="106630" spans="4:4">
      <c r="D106630"/>
    </row>
    <row r="106631" spans="4:4">
      <c r="D106631"/>
    </row>
    <row r="106632" spans="4:4">
      <c r="D106632"/>
    </row>
    <row r="106633" spans="4:4">
      <c r="D106633"/>
    </row>
    <row r="106634" spans="4:4">
      <c r="D106634"/>
    </row>
    <row r="106635" spans="4:4">
      <c r="D106635"/>
    </row>
    <row r="106636" spans="4:4">
      <c r="D106636"/>
    </row>
    <row r="106637" spans="4:4">
      <c r="D106637"/>
    </row>
    <row r="106638" spans="4:4">
      <c r="D106638"/>
    </row>
    <row r="106639" spans="4:4">
      <c r="D106639"/>
    </row>
    <row r="106640" spans="4:4">
      <c r="D106640"/>
    </row>
    <row r="106641" spans="4:4">
      <c r="D106641"/>
    </row>
    <row r="106642" spans="4:4">
      <c r="D106642"/>
    </row>
    <row r="106643" spans="4:4">
      <c r="D106643"/>
    </row>
    <row r="106644" spans="4:4">
      <c r="D106644"/>
    </row>
    <row r="106645" spans="4:4">
      <c r="D106645"/>
    </row>
    <row r="106646" spans="4:4">
      <c r="D106646"/>
    </row>
    <row r="106647" spans="4:4">
      <c r="D106647"/>
    </row>
    <row r="106648" spans="4:4">
      <c r="D106648"/>
    </row>
    <row r="106649" spans="4:4">
      <c r="D106649"/>
    </row>
    <row r="106650" spans="4:4">
      <c r="D106650"/>
    </row>
    <row r="106651" spans="4:4">
      <c r="D106651"/>
    </row>
    <row r="106652" spans="4:4">
      <c r="D106652"/>
    </row>
    <row r="106653" spans="4:4">
      <c r="D106653"/>
    </row>
    <row r="106654" spans="4:4">
      <c r="D106654"/>
    </row>
    <row r="106655" spans="4:4">
      <c r="D106655"/>
    </row>
    <row r="106656" spans="4:4">
      <c r="D106656"/>
    </row>
    <row r="106657" spans="4:4">
      <c r="D106657"/>
    </row>
    <row r="106658" spans="4:4">
      <c r="D106658"/>
    </row>
    <row r="106659" spans="4:4">
      <c r="D106659"/>
    </row>
    <row r="106660" spans="4:4">
      <c r="D106660"/>
    </row>
    <row r="106661" spans="4:4">
      <c r="D106661"/>
    </row>
    <row r="106662" spans="4:4">
      <c r="D106662"/>
    </row>
    <row r="106663" spans="4:4">
      <c r="D106663"/>
    </row>
    <row r="106664" spans="4:4">
      <c r="D106664"/>
    </row>
    <row r="106665" spans="4:4">
      <c r="D106665"/>
    </row>
    <row r="106666" spans="4:4">
      <c r="D106666"/>
    </row>
    <row r="106667" spans="4:4">
      <c r="D106667"/>
    </row>
    <row r="106668" spans="4:4">
      <c r="D106668"/>
    </row>
    <row r="106669" spans="4:4">
      <c r="D106669"/>
    </row>
    <row r="106670" spans="4:4">
      <c r="D106670"/>
    </row>
    <row r="106671" spans="4:4">
      <c r="D106671"/>
    </row>
    <row r="106672" spans="4:4">
      <c r="D106672"/>
    </row>
    <row r="106673" spans="4:4">
      <c r="D106673"/>
    </row>
    <row r="106674" spans="4:4">
      <c r="D106674"/>
    </row>
    <row r="106675" spans="4:4">
      <c r="D106675"/>
    </row>
    <row r="106676" spans="4:4">
      <c r="D106676"/>
    </row>
    <row r="106677" spans="4:4">
      <c r="D106677"/>
    </row>
    <row r="106678" spans="4:4">
      <c r="D106678"/>
    </row>
    <row r="106679" spans="4:4">
      <c r="D106679"/>
    </row>
    <row r="106680" spans="4:4">
      <c r="D106680"/>
    </row>
    <row r="106681" spans="4:4">
      <c r="D106681"/>
    </row>
    <row r="106682" spans="4:4">
      <c r="D106682"/>
    </row>
    <row r="106683" spans="4:4">
      <c r="D106683"/>
    </row>
    <row r="106684" spans="4:4">
      <c r="D106684"/>
    </row>
    <row r="106685" spans="4:4">
      <c r="D106685"/>
    </row>
    <row r="106686" spans="4:4">
      <c r="D106686"/>
    </row>
    <row r="106687" spans="4:4">
      <c r="D106687"/>
    </row>
    <row r="106688" spans="4:4">
      <c r="D106688"/>
    </row>
    <row r="106689" spans="4:4">
      <c r="D106689"/>
    </row>
    <row r="106690" spans="4:4">
      <c r="D106690"/>
    </row>
    <row r="106691" spans="4:4">
      <c r="D106691"/>
    </row>
    <row r="106692" spans="4:4">
      <c r="D106692"/>
    </row>
    <row r="106693" spans="4:4">
      <c r="D106693"/>
    </row>
    <row r="106694" spans="4:4">
      <c r="D106694"/>
    </row>
    <row r="106695" spans="4:4">
      <c r="D106695"/>
    </row>
    <row r="106696" spans="4:4">
      <c r="D106696"/>
    </row>
    <row r="106697" spans="4:4">
      <c r="D106697"/>
    </row>
    <row r="106698" spans="4:4">
      <c r="D106698"/>
    </row>
    <row r="106699" spans="4:4">
      <c r="D106699"/>
    </row>
    <row r="106700" spans="4:4">
      <c r="D106700"/>
    </row>
    <row r="106701" spans="4:4">
      <c r="D106701"/>
    </row>
    <row r="106702" spans="4:4">
      <c r="D106702"/>
    </row>
    <row r="106703" spans="4:4">
      <c r="D106703"/>
    </row>
    <row r="106704" spans="4:4">
      <c r="D106704"/>
    </row>
    <row r="106705" spans="4:4">
      <c r="D106705"/>
    </row>
    <row r="106706" spans="4:4">
      <c r="D106706"/>
    </row>
    <row r="106707" spans="4:4">
      <c r="D106707"/>
    </row>
    <row r="106708" spans="4:4">
      <c r="D106708"/>
    </row>
    <row r="106709" spans="4:4">
      <c r="D106709"/>
    </row>
    <row r="106710" spans="4:4">
      <c r="D106710"/>
    </row>
    <row r="106711" spans="4:4">
      <c r="D106711"/>
    </row>
    <row r="106712" spans="4:4">
      <c r="D106712"/>
    </row>
    <row r="106713" spans="4:4">
      <c r="D106713"/>
    </row>
    <row r="106714" spans="4:4">
      <c r="D106714"/>
    </row>
    <row r="106715" spans="4:4">
      <c r="D106715"/>
    </row>
    <row r="106716" spans="4:4">
      <c r="D106716"/>
    </row>
    <row r="106717" spans="4:4">
      <c r="D106717"/>
    </row>
    <row r="106718" spans="4:4">
      <c r="D106718"/>
    </row>
    <row r="106719" spans="4:4">
      <c r="D106719"/>
    </row>
    <row r="106720" spans="4:4">
      <c r="D106720"/>
    </row>
    <row r="106721" spans="4:4">
      <c r="D106721"/>
    </row>
    <row r="106722" spans="4:4">
      <c r="D106722"/>
    </row>
    <row r="106723" spans="4:4">
      <c r="D106723"/>
    </row>
    <row r="106724" spans="4:4">
      <c r="D106724"/>
    </row>
    <row r="106725" spans="4:4">
      <c r="D106725"/>
    </row>
    <row r="106726" spans="4:4">
      <c r="D106726"/>
    </row>
    <row r="106727" spans="4:4">
      <c r="D106727"/>
    </row>
    <row r="106728" spans="4:4">
      <c r="D106728"/>
    </row>
    <row r="106729" spans="4:4">
      <c r="D106729"/>
    </row>
    <row r="106730" spans="4:4">
      <c r="D106730"/>
    </row>
    <row r="106731" spans="4:4">
      <c r="D106731"/>
    </row>
    <row r="106732" spans="4:4">
      <c r="D106732"/>
    </row>
    <row r="106733" spans="4:4">
      <c r="D106733"/>
    </row>
    <row r="106734" spans="4:4">
      <c r="D106734"/>
    </row>
    <row r="106735" spans="4:4">
      <c r="D106735"/>
    </row>
    <row r="106736" spans="4:4">
      <c r="D106736"/>
    </row>
    <row r="106737" spans="4:4">
      <c r="D106737"/>
    </row>
    <row r="106738" spans="4:4">
      <c r="D106738"/>
    </row>
    <row r="106739" spans="4:4">
      <c r="D106739"/>
    </row>
    <row r="106740" spans="4:4">
      <c r="D106740"/>
    </row>
    <row r="106741" spans="4:4">
      <c r="D106741"/>
    </row>
    <row r="106742" spans="4:4">
      <c r="D106742"/>
    </row>
    <row r="106743" spans="4:4">
      <c r="D106743"/>
    </row>
    <row r="106744" spans="4:4">
      <c r="D106744"/>
    </row>
    <row r="106745" spans="4:4">
      <c r="D106745"/>
    </row>
    <row r="106746" spans="4:4">
      <c r="D106746"/>
    </row>
    <row r="106747" spans="4:4">
      <c r="D106747"/>
    </row>
    <row r="106748" spans="4:4">
      <c r="D106748"/>
    </row>
    <row r="106749" spans="4:4">
      <c r="D106749"/>
    </row>
    <row r="106750" spans="4:4">
      <c r="D106750"/>
    </row>
    <row r="106751" spans="4:4">
      <c r="D106751"/>
    </row>
    <row r="106752" spans="4:4">
      <c r="D106752"/>
    </row>
    <row r="106753" spans="4:4">
      <c r="D106753"/>
    </row>
    <row r="106754" spans="4:4">
      <c r="D106754"/>
    </row>
    <row r="106755" spans="4:4">
      <c r="D106755"/>
    </row>
    <row r="106756" spans="4:4">
      <c r="D106756"/>
    </row>
    <row r="106757" spans="4:4">
      <c r="D106757"/>
    </row>
    <row r="106758" spans="4:4">
      <c r="D106758"/>
    </row>
    <row r="106759" spans="4:4">
      <c r="D106759"/>
    </row>
    <row r="106760" spans="4:4">
      <c r="D106760"/>
    </row>
    <row r="106761" spans="4:4">
      <c r="D106761"/>
    </row>
    <row r="106762" spans="4:4">
      <c r="D106762"/>
    </row>
    <row r="106763" spans="4:4">
      <c r="D106763"/>
    </row>
    <row r="106764" spans="4:4">
      <c r="D106764"/>
    </row>
    <row r="106765" spans="4:4">
      <c r="D106765"/>
    </row>
    <row r="106766" spans="4:4">
      <c r="D106766"/>
    </row>
    <row r="106767" spans="4:4">
      <c r="D106767"/>
    </row>
    <row r="106768" spans="4:4">
      <c r="D106768"/>
    </row>
    <row r="106769" spans="4:4">
      <c r="D106769"/>
    </row>
    <row r="106770" spans="4:4">
      <c r="D106770"/>
    </row>
    <row r="106771" spans="4:4">
      <c r="D106771"/>
    </row>
    <row r="106772" spans="4:4">
      <c r="D106772"/>
    </row>
    <row r="106773" spans="4:4">
      <c r="D106773"/>
    </row>
    <row r="106774" spans="4:4">
      <c r="D106774"/>
    </row>
    <row r="106775" spans="4:4">
      <c r="D106775"/>
    </row>
    <row r="106776" spans="4:4">
      <c r="D106776"/>
    </row>
    <row r="106777" spans="4:4">
      <c r="D106777"/>
    </row>
    <row r="106778" spans="4:4">
      <c r="D106778"/>
    </row>
    <row r="106779" spans="4:4">
      <c r="D106779"/>
    </row>
    <row r="106780" spans="4:4">
      <c r="D106780"/>
    </row>
    <row r="106781" spans="4:4">
      <c r="D106781"/>
    </row>
    <row r="106782" spans="4:4">
      <c r="D106782"/>
    </row>
    <row r="106783" spans="4:4">
      <c r="D106783"/>
    </row>
    <row r="106784" spans="4:4">
      <c r="D106784"/>
    </row>
    <row r="106785" spans="4:4">
      <c r="D106785"/>
    </row>
    <row r="106786" spans="4:4">
      <c r="D106786"/>
    </row>
    <row r="106787" spans="4:4">
      <c r="D106787"/>
    </row>
    <row r="106788" spans="4:4">
      <c r="D106788"/>
    </row>
    <row r="106789" spans="4:4">
      <c r="D106789"/>
    </row>
    <row r="106790" spans="4:4">
      <c r="D106790"/>
    </row>
    <row r="106791" spans="4:4">
      <c r="D106791"/>
    </row>
    <row r="106792" spans="4:4">
      <c r="D106792"/>
    </row>
    <row r="106793" spans="4:4">
      <c r="D106793"/>
    </row>
    <row r="106794" spans="4:4">
      <c r="D106794"/>
    </row>
    <row r="106795" spans="4:4">
      <c r="D106795"/>
    </row>
    <row r="106796" spans="4:4">
      <c r="D106796"/>
    </row>
    <row r="106797" spans="4:4">
      <c r="D106797"/>
    </row>
    <row r="106798" spans="4:4">
      <c r="D106798"/>
    </row>
    <row r="106799" spans="4:4">
      <c r="D106799"/>
    </row>
    <row r="106800" spans="4:4">
      <c r="D106800"/>
    </row>
    <row r="106801" spans="4:4">
      <c r="D106801"/>
    </row>
    <row r="106802" spans="4:4">
      <c r="D106802"/>
    </row>
    <row r="106803" spans="4:4">
      <c r="D106803"/>
    </row>
    <row r="106804" spans="4:4">
      <c r="D106804"/>
    </row>
    <row r="106805" spans="4:4">
      <c r="D106805"/>
    </row>
    <row r="106806" spans="4:4">
      <c r="D106806"/>
    </row>
    <row r="106807" spans="4:4">
      <c r="D106807"/>
    </row>
    <row r="106808" spans="4:4">
      <c r="D106808"/>
    </row>
    <row r="106809" spans="4:4">
      <c r="D106809"/>
    </row>
    <row r="106810" spans="4:4">
      <c r="D106810"/>
    </row>
    <row r="106811" spans="4:4">
      <c r="D106811"/>
    </row>
    <row r="106812" spans="4:4">
      <c r="D106812"/>
    </row>
    <row r="106813" spans="4:4">
      <c r="D106813"/>
    </row>
    <row r="106814" spans="4:4">
      <c r="D106814"/>
    </row>
    <row r="106815" spans="4:4">
      <c r="D106815"/>
    </row>
    <row r="106816" spans="4:4">
      <c r="D106816"/>
    </row>
    <row r="106817" spans="4:4">
      <c r="D106817"/>
    </row>
    <row r="106818" spans="4:4">
      <c r="D106818"/>
    </row>
    <row r="106819" spans="4:4">
      <c r="D106819"/>
    </row>
    <row r="106820" spans="4:4">
      <c r="D106820"/>
    </row>
    <row r="106821" spans="4:4">
      <c r="D106821"/>
    </row>
    <row r="106822" spans="4:4">
      <c r="D106822"/>
    </row>
    <row r="106823" spans="4:4">
      <c r="D106823"/>
    </row>
    <row r="106824" spans="4:4">
      <c r="D106824"/>
    </row>
    <row r="106825" spans="4:4">
      <c r="D106825"/>
    </row>
    <row r="106826" spans="4:4">
      <c r="D106826"/>
    </row>
    <row r="106827" spans="4:4">
      <c r="D106827"/>
    </row>
    <row r="106828" spans="4:4">
      <c r="D106828"/>
    </row>
    <row r="106829" spans="4:4">
      <c r="D106829"/>
    </row>
    <row r="106830" spans="4:4">
      <c r="D106830"/>
    </row>
    <row r="106831" spans="4:4">
      <c r="D106831"/>
    </row>
    <row r="106832" spans="4:4">
      <c r="D106832"/>
    </row>
    <row r="106833" spans="4:4">
      <c r="D106833"/>
    </row>
    <row r="106834" spans="4:4">
      <c r="D106834"/>
    </row>
    <row r="106835" spans="4:4">
      <c r="D106835"/>
    </row>
    <row r="106836" spans="4:4">
      <c r="D106836"/>
    </row>
    <row r="106837" spans="4:4">
      <c r="D106837"/>
    </row>
    <row r="106838" spans="4:4">
      <c r="D106838"/>
    </row>
    <row r="106839" spans="4:4">
      <c r="D106839"/>
    </row>
    <row r="106840" spans="4:4">
      <c r="D106840"/>
    </row>
    <row r="106841" spans="4:4">
      <c r="D106841"/>
    </row>
    <row r="106842" spans="4:4">
      <c r="D106842"/>
    </row>
    <row r="106843" spans="4:4">
      <c r="D106843"/>
    </row>
    <row r="106844" spans="4:4">
      <c r="D106844"/>
    </row>
    <row r="106845" spans="4:4">
      <c r="D106845"/>
    </row>
    <row r="106846" spans="4:4">
      <c r="D106846"/>
    </row>
    <row r="106847" spans="4:4">
      <c r="D106847"/>
    </row>
    <row r="106848" spans="4:4">
      <c r="D106848"/>
    </row>
    <row r="106849" spans="4:4">
      <c r="D106849"/>
    </row>
    <row r="106850" spans="4:4">
      <c r="D106850"/>
    </row>
    <row r="106851" spans="4:4">
      <c r="D106851"/>
    </row>
    <row r="106852" spans="4:4">
      <c r="D106852"/>
    </row>
    <row r="106853" spans="4:4">
      <c r="D106853"/>
    </row>
    <row r="106854" spans="4:4">
      <c r="D106854"/>
    </row>
    <row r="106855" spans="4:4">
      <c r="D106855"/>
    </row>
    <row r="106856" spans="4:4">
      <c r="D106856"/>
    </row>
    <row r="106857" spans="4:4">
      <c r="D106857"/>
    </row>
    <row r="106858" spans="4:4">
      <c r="D106858"/>
    </row>
    <row r="106859" spans="4:4">
      <c r="D106859"/>
    </row>
    <row r="106860" spans="4:4">
      <c r="D106860"/>
    </row>
    <row r="106861" spans="4:4">
      <c r="D106861"/>
    </row>
    <row r="106862" spans="4:4">
      <c r="D106862"/>
    </row>
    <row r="106863" spans="4:4">
      <c r="D106863"/>
    </row>
    <row r="106864" spans="4:4">
      <c r="D106864"/>
    </row>
    <row r="106865" spans="4:4">
      <c r="D106865"/>
    </row>
    <row r="106866" spans="4:4">
      <c r="D106866"/>
    </row>
    <row r="106867" spans="4:4">
      <c r="D106867"/>
    </row>
    <row r="106868" spans="4:4">
      <c r="D106868"/>
    </row>
    <row r="106869" spans="4:4">
      <c r="D106869"/>
    </row>
    <row r="106870" spans="4:4">
      <c r="D106870"/>
    </row>
    <row r="106871" spans="4:4">
      <c r="D106871"/>
    </row>
    <row r="106872" spans="4:4">
      <c r="D106872"/>
    </row>
    <row r="106873" spans="4:4">
      <c r="D106873"/>
    </row>
    <row r="106874" spans="4:4">
      <c r="D106874"/>
    </row>
    <row r="106875" spans="4:4">
      <c r="D106875"/>
    </row>
    <row r="106876" spans="4:4">
      <c r="D106876"/>
    </row>
    <row r="106877" spans="4:4">
      <c r="D106877"/>
    </row>
    <row r="106878" spans="4:4">
      <c r="D106878"/>
    </row>
    <row r="106879" spans="4:4">
      <c r="D106879"/>
    </row>
    <row r="106880" spans="4:4">
      <c r="D106880"/>
    </row>
    <row r="106881" spans="4:4">
      <c r="D106881"/>
    </row>
    <row r="106882" spans="4:4">
      <c r="D106882"/>
    </row>
    <row r="106883" spans="4:4">
      <c r="D106883"/>
    </row>
    <row r="106884" spans="4:4">
      <c r="D106884"/>
    </row>
    <row r="106885" spans="4:4">
      <c r="D106885"/>
    </row>
    <row r="106886" spans="4:4">
      <c r="D106886"/>
    </row>
    <row r="106887" spans="4:4">
      <c r="D106887"/>
    </row>
    <row r="106888" spans="4:4">
      <c r="D106888"/>
    </row>
    <row r="106889" spans="4:4">
      <c r="D106889"/>
    </row>
    <row r="106890" spans="4:4">
      <c r="D106890"/>
    </row>
    <row r="106891" spans="4:4">
      <c r="D106891"/>
    </row>
    <row r="106892" spans="4:4">
      <c r="D106892"/>
    </row>
    <row r="106893" spans="4:4">
      <c r="D106893"/>
    </row>
    <row r="106894" spans="4:4">
      <c r="D106894"/>
    </row>
    <row r="106895" spans="4:4">
      <c r="D106895"/>
    </row>
    <row r="106896" spans="4:4">
      <c r="D106896"/>
    </row>
    <row r="106897" spans="4:4">
      <c r="D106897"/>
    </row>
    <row r="106898" spans="4:4">
      <c r="D106898"/>
    </row>
    <row r="106899" spans="4:4">
      <c r="D106899"/>
    </row>
    <row r="106900" spans="4:4">
      <c r="D106900"/>
    </row>
    <row r="106901" spans="4:4">
      <c r="D106901"/>
    </row>
    <row r="106902" spans="4:4">
      <c r="D106902"/>
    </row>
    <row r="106903" spans="4:4">
      <c r="D106903"/>
    </row>
    <row r="106904" spans="4:4">
      <c r="D106904"/>
    </row>
    <row r="106905" spans="4:4">
      <c r="D106905"/>
    </row>
    <row r="106906" spans="4:4">
      <c r="D106906"/>
    </row>
    <row r="106907" spans="4:4">
      <c r="D106907"/>
    </row>
    <row r="106908" spans="4:4">
      <c r="D106908"/>
    </row>
    <row r="106909" spans="4:4">
      <c r="D106909"/>
    </row>
    <row r="106910" spans="4:4">
      <c r="D106910"/>
    </row>
    <row r="106911" spans="4:4">
      <c r="D106911"/>
    </row>
    <row r="106912" spans="4:4">
      <c r="D106912"/>
    </row>
    <row r="106913" spans="4:4">
      <c r="D106913"/>
    </row>
    <row r="106914" spans="4:4">
      <c r="D106914"/>
    </row>
    <row r="106915" spans="4:4">
      <c r="D106915"/>
    </row>
    <row r="106916" spans="4:4">
      <c r="D106916"/>
    </row>
    <row r="106917" spans="4:4">
      <c r="D106917"/>
    </row>
    <row r="106918" spans="4:4">
      <c r="D106918"/>
    </row>
    <row r="106919" spans="4:4">
      <c r="D106919"/>
    </row>
    <row r="106920" spans="4:4">
      <c r="D106920"/>
    </row>
    <row r="106921" spans="4:4">
      <c r="D106921"/>
    </row>
    <row r="106922" spans="4:4">
      <c r="D106922"/>
    </row>
    <row r="106923" spans="4:4">
      <c r="D106923"/>
    </row>
    <row r="106924" spans="4:4">
      <c r="D106924"/>
    </row>
    <row r="106925" spans="4:4">
      <c r="D106925"/>
    </row>
    <row r="106926" spans="4:4">
      <c r="D106926"/>
    </row>
    <row r="106927" spans="4:4">
      <c r="D106927"/>
    </row>
    <row r="106928" spans="4:4">
      <c r="D106928"/>
    </row>
    <row r="106929" spans="4:4">
      <c r="D106929"/>
    </row>
    <row r="106930" spans="4:4">
      <c r="D106930"/>
    </row>
    <row r="106931" spans="4:4">
      <c r="D106931"/>
    </row>
    <row r="106932" spans="4:4">
      <c r="D106932"/>
    </row>
    <row r="106933" spans="4:4">
      <c r="D106933"/>
    </row>
    <row r="106934" spans="4:4">
      <c r="D106934"/>
    </row>
    <row r="106935" spans="4:4">
      <c r="D106935"/>
    </row>
    <row r="106936" spans="4:4">
      <c r="D106936"/>
    </row>
    <row r="106937" spans="4:4">
      <c r="D106937"/>
    </row>
    <row r="106938" spans="4:4">
      <c r="D106938"/>
    </row>
    <row r="106939" spans="4:4">
      <c r="D106939"/>
    </row>
    <row r="106940" spans="4:4">
      <c r="D106940"/>
    </row>
    <row r="106941" spans="4:4">
      <c r="D106941"/>
    </row>
    <row r="106942" spans="4:4">
      <c r="D106942"/>
    </row>
    <row r="106943" spans="4:4">
      <c r="D106943"/>
    </row>
    <row r="106944" spans="4:4">
      <c r="D106944"/>
    </row>
    <row r="106945" spans="4:4">
      <c r="D106945"/>
    </row>
    <row r="106946" spans="4:4">
      <c r="D106946"/>
    </row>
    <row r="106947" spans="4:4">
      <c r="D106947"/>
    </row>
    <row r="106948" spans="4:4">
      <c r="D106948"/>
    </row>
    <row r="106949" spans="4:4">
      <c r="D106949"/>
    </row>
    <row r="106950" spans="4:4">
      <c r="D106950"/>
    </row>
    <row r="106951" spans="4:4">
      <c r="D106951"/>
    </row>
    <row r="106952" spans="4:4">
      <c r="D106952"/>
    </row>
    <row r="106953" spans="4:4">
      <c r="D106953"/>
    </row>
    <row r="106954" spans="4:4">
      <c r="D106954"/>
    </row>
    <row r="106955" spans="4:4">
      <c r="D106955"/>
    </row>
    <row r="106956" spans="4:4">
      <c r="D106956"/>
    </row>
    <row r="106957" spans="4:4">
      <c r="D106957"/>
    </row>
    <row r="106958" spans="4:4">
      <c r="D106958"/>
    </row>
    <row r="106959" spans="4:4">
      <c r="D106959"/>
    </row>
    <row r="106960" spans="4:4">
      <c r="D106960"/>
    </row>
    <row r="106961" spans="4:4">
      <c r="D106961"/>
    </row>
    <row r="106962" spans="4:4">
      <c r="D106962"/>
    </row>
    <row r="106963" spans="4:4">
      <c r="D106963"/>
    </row>
    <row r="106964" spans="4:4">
      <c r="D106964"/>
    </row>
    <row r="106965" spans="4:4">
      <c r="D106965"/>
    </row>
    <row r="106966" spans="4:4">
      <c r="D106966"/>
    </row>
    <row r="106967" spans="4:4">
      <c r="D106967"/>
    </row>
    <row r="106968" spans="4:4">
      <c r="D106968"/>
    </row>
    <row r="106969" spans="4:4">
      <c r="D106969"/>
    </row>
    <row r="106970" spans="4:4">
      <c r="D106970"/>
    </row>
    <row r="106971" spans="4:4">
      <c r="D106971"/>
    </row>
    <row r="106972" spans="4:4">
      <c r="D106972"/>
    </row>
    <row r="106973" spans="4:4">
      <c r="D106973"/>
    </row>
    <row r="106974" spans="4:4">
      <c r="D106974"/>
    </row>
    <row r="106975" spans="4:4">
      <c r="D106975"/>
    </row>
    <row r="106976" spans="4:4">
      <c r="D106976"/>
    </row>
    <row r="106977" spans="4:4">
      <c r="D106977"/>
    </row>
    <row r="106978" spans="4:4">
      <c r="D106978"/>
    </row>
    <row r="106979" spans="4:4">
      <c r="D106979"/>
    </row>
    <row r="106980" spans="4:4">
      <c r="D106980"/>
    </row>
    <row r="106981" spans="4:4">
      <c r="D106981"/>
    </row>
    <row r="106982" spans="4:4">
      <c r="D106982"/>
    </row>
    <row r="106983" spans="4:4">
      <c r="D106983"/>
    </row>
    <row r="106984" spans="4:4">
      <c r="D106984"/>
    </row>
    <row r="106985" spans="4:4">
      <c r="D106985"/>
    </row>
    <row r="106986" spans="4:4">
      <c r="D106986"/>
    </row>
    <row r="106987" spans="4:4">
      <c r="D106987"/>
    </row>
    <row r="106988" spans="4:4">
      <c r="D106988"/>
    </row>
    <row r="106989" spans="4:4">
      <c r="D106989"/>
    </row>
    <row r="106990" spans="4:4">
      <c r="D106990"/>
    </row>
    <row r="106991" spans="4:4">
      <c r="D106991"/>
    </row>
    <row r="106992" spans="4:4">
      <c r="D106992"/>
    </row>
    <row r="106993" spans="4:4">
      <c r="D106993"/>
    </row>
    <row r="106994" spans="4:4">
      <c r="D106994"/>
    </row>
    <row r="106995" spans="4:4">
      <c r="D106995"/>
    </row>
    <row r="106996" spans="4:4">
      <c r="D106996"/>
    </row>
    <row r="106997" spans="4:4">
      <c r="D106997"/>
    </row>
    <row r="106998" spans="4:4">
      <c r="D106998"/>
    </row>
    <row r="106999" spans="4:4">
      <c r="D106999"/>
    </row>
    <row r="107000" spans="4:4">
      <c r="D107000"/>
    </row>
    <row r="107001" spans="4:4">
      <c r="D107001"/>
    </row>
    <row r="107002" spans="4:4">
      <c r="D107002"/>
    </row>
    <row r="107003" spans="4:4">
      <c r="D107003"/>
    </row>
    <row r="107004" spans="4:4">
      <c r="D107004"/>
    </row>
    <row r="107005" spans="4:4">
      <c r="D107005"/>
    </row>
    <row r="107006" spans="4:4">
      <c r="D107006"/>
    </row>
    <row r="107007" spans="4:4">
      <c r="D107007"/>
    </row>
    <row r="107008" spans="4:4">
      <c r="D107008"/>
    </row>
    <row r="107009" spans="4:4">
      <c r="D107009"/>
    </row>
    <row r="107010" spans="4:4">
      <c r="D107010"/>
    </row>
    <row r="107011" spans="4:4">
      <c r="D107011"/>
    </row>
    <row r="107012" spans="4:4">
      <c r="D107012"/>
    </row>
    <row r="107013" spans="4:4">
      <c r="D107013"/>
    </row>
    <row r="107014" spans="4:4">
      <c r="D107014"/>
    </row>
    <row r="107015" spans="4:4">
      <c r="D107015"/>
    </row>
    <row r="107016" spans="4:4">
      <c r="D107016"/>
    </row>
    <row r="107017" spans="4:4">
      <c r="D107017"/>
    </row>
    <row r="107018" spans="4:4">
      <c r="D107018"/>
    </row>
    <row r="107019" spans="4:4">
      <c r="D107019"/>
    </row>
    <row r="107020" spans="4:4">
      <c r="D107020"/>
    </row>
    <row r="107021" spans="4:4">
      <c r="D107021"/>
    </row>
    <row r="107022" spans="4:4">
      <c r="D107022"/>
    </row>
    <row r="107023" spans="4:4">
      <c r="D107023"/>
    </row>
    <row r="107024" spans="4:4">
      <c r="D107024"/>
    </row>
    <row r="107025" spans="4:4">
      <c r="D107025"/>
    </row>
    <row r="107026" spans="4:4">
      <c r="D107026"/>
    </row>
    <row r="107027" spans="4:4">
      <c r="D107027"/>
    </row>
    <row r="107028" spans="4:4">
      <c r="D107028"/>
    </row>
    <row r="107029" spans="4:4">
      <c r="D107029"/>
    </row>
    <row r="107030" spans="4:4">
      <c r="D107030"/>
    </row>
    <row r="107031" spans="4:4">
      <c r="D107031"/>
    </row>
    <row r="107032" spans="4:4">
      <c r="D107032"/>
    </row>
    <row r="107033" spans="4:4">
      <c r="D107033"/>
    </row>
    <row r="107034" spans="4:4">
      <c r="D107034"/>
    </row>
    <row r="107035" spans="4:4">
      <c r="D107035"/>
    </row>
    <row r="107036" spans="4:4">
      <c r="D107036"/>
    </row>
    <row r="107037" spans="4:4">
      <c r="D107037"/>
    </row>
    <row r="107038" spans="4:4">
      <c r="D107038"/>
    </row>
    <row r="107039" spans="4:4">
      <c r="D107039"/>
    </row>
    <row r="107040" spans="4:4">
      <c r="D107040"/>
    </row>
    <row r="107041" spans="4:4">
      <c r="D107041"/>
    </row>
    <row r="107042" spans="4:4">
      <c r="D107042"/>
    </row>
    <row r="107043" spans="4:4">
      <c r="D107043"/>
    </row>
    <row r="107044" spans="4:4">
      <c r="D107044"/>
    </row>
    <row r="107045" spans="4:4">
      <c r="D107045"/>
    </row>
    <row r="107046" spans="4:4">
      <c r="D107046"/>
    </row>
    <row r="107047" spans="4:4">
      <c r="D107047"/>
    </row>
    <row r="107048" spans="4:4">
      <c r="D107048"/>
    </row>
    <row r="107049" spans="4:4">
      <c r="D107049"/>
    </row>
    <row r="107050" spans="4:4">
      <c r="D107050"/>
    </row>
    <row r="107051" spans="4:4">
      <c r="D107051"/>
    </row>
    <row r="107052" spans="4:4">
      <c r="D107052"/>
    </row>
    <row r="107053" spans="4:4">
      <c r="D107053"/>
    </row>
    <row r="107054" spans="4:4">
      <c r="D107054"/>
    </row>
    <row r="107055" spans="4:4">
      <c r="D107055"/>
    </row>
    <row r="107056" spans="4:4">
      <c r="D107056"/>
    </row>
    <row r="107057" spans="4:4">
      <c r="D107057"/>
    </row>
    <row r="107058" spans="4:4">
      <c r="D107058"/>
    </row>
    <row r="107059" spans="4:4">
      <c r="D107059"/>
    </row>
    <row r="107060" spans="4:4">
      <c r="D107060"/>
    </row>
    <row r="107061" spans="4:4">
      <c r="D107061"/>
    </row>
    <row r="107062" spans="4:4">
      <c r="D107062"/>
    </row>
    <row r="107063" spans="4:4">
      <c r="D107063"/>
    </row>
    <row r="107064" spans="4:4">
      <c r="D107064"/>
    </row>
    <row r="107065" spans="4:4">
      <c r="D107065"/>
    </row>
    <row r="107066" spans="4:4">
      <c r="D107066"/>
    </row>
    <row r="107067" spans="4:4">
      <c r="D107067"/>
    </row>
    <row r="107068" spans="4:4">
      <c r="D107068"/>
    </row>
    <row r="107069" spans="4:4">
      <c r="D107069"/>
    </row>
    <row r="107070" spans="4:4">
      <c r="D107070"/>
    </row>
    <row r="107071" spans="4:4">
      <c r="D107071"/>
    </row>
    <row r="107072" spans="4:4">
      <c r="D107072"/>
    </row>
    <row r="107073" spans="4:4">
      <c r="D107073"/>
    </row>
    <row r="107074" spans="4:4">
      <c r="D107074"/>
    </row>
    <row r="107075" spans="4:4">
      <c r="D107075"/>
    </row>
    <row r="107076" spans="4:4">
      <c r="D107076"/>
    </row>
    <row r="107077" spans="4:4">
      <c r="D107077"/>
    </row>
    <row r="107078" spans="4:4">
      <c r="D107078"/>
    </row>
    <row r="107079" spans="4:4">
      <c r="D107079"/>
    </row>
    <row r="107080" spans="4:4">
      <c r="D107080"/>
    </row>
    <row r="107081" spans="4:4">
      <c r="D107081"/>
    </row>
    <row r="107082" spans="4:4">
      <c r="D107082"/>
    </row>
    <row r="107083" spans="4:4">
      <c r="D107083"/>
    </row>
    <row r="107084" spans="4:4">
      <c r="D107084"/>
    </row>
    <row r="107085" spans="4:4">
      <c r="D107085"/>
    </row>
    <row r="107086" spans="4:4">
      <c r="D107086"/>
    </row>
    <row r="107087" spans="4:4">
      <c r="D107087"/>
    </row>
    <row r="107088" spans="4:4">
      <c r="D107088"/>
    </row>
    <row r="107089" spans="4:4">
      <c r="D107089"/>
    </row>
    <row r="107090" spans="4:4">
      <c r="D107090"/>
    </row>
    <row r="107091" spans="4:4">
      <c r="D107091"/>
    </row>
    <row r="107092" spans="4:4">
      <c r="D107092"/>
    </row>
    <row r="107093" spans="4:4">
      <c r="D107093"/>
    </row>
    <row r="107094" spans="4:4">
      <c r="D107094"/>
    </row>
    <row r="107095" spans="4:4">
      <c r="D107095"/>
    </row>
    <row r="107096" spans="4:4">
      <c r="D107096"/>
    </row>
    <row r="107097" spans="4:4">
      <c r="D107097"/>
    </row>
    <row r="107098" spans="4:4">
      <c r="D107098"/>
    </row>
    <row r="107099" spans="4:4">
      <c r="D107099"/>
    </row>
    <row r="107100" spans="4:4">
      <c r="D107100"/>
    </row>
    <row r="107101" spans="4:4">
      <c r="D107101"/>
    </row>
    <row r="107102" spans="4:4">
      <c r="D107102"/>
    </row>
    <row r="107103" spans="4:4">
      <c r="D107103"/>
    </row>
    <row r="107104" spans="4:4">
      <c r="D107104"/>
    </row>
    <row r="107105" spans="4:4">
      <c r="D107105"/>
    </row>
    <row r="107106" spans="4:4">
      <c r="D107106"/>
    </row>
    <row r="107107" spans="4:4">
      <c r="D107107"/>
    </row>
    <row r="107108" spans="4:4">
      <c r="D107108"/>
    </row>
    <row r="107109" spans="4:4">
      <c r="D107109"/>
    </row>
    <row r="107110" spans="4:4">
      <c r="D107110"/>
    </row>
    <row r="107111" spans="4:4">
      <c r="D107111"/>
    </row>
    <row r="107112" spans="4:4">
      <c r="D107112"/>
    </row>
    <row r="107113" spans="4:4">
      <c r="D107113"/>
    </row>
    <row r="107114" spans="4:4">
      <c r="D107114"/>
    </row>
    <row r="107115" spans="4:4">
      <c r="D107115"/>
    </row>
    <row r="107116" spans="4:4">
      <c r="D107116"/>
    </row>
    <row r="107117" spans="4:4">
      <c r="D107117"/>
    </row>
    <row r="107118" spans="4:4">
      <c r="D107118"/>
    </row>
    <row r="107119" spans="4:4">
      <c r="D107119"/>
    </row>
    <row r="107120" spans="4:4">
      <c r="D107120"/>
    </row>
    <row r="107121" spans="4:4">
      <c r="D107121"/>
    </row>
    <row r="107122" spans="4:4">
      <c r="D107122"/>
    </row>
    <row r="107123" spans="4:4">
      <c r="D107123"/>
    </row>
    <row r="107124" spans="4:4">
      <c r="D107124"/>
    </row>
    <row r="107125" spans="4:4">
      <c r="D107125"/>
    </row>
    <row r="107126" spans="4:4">
      <c r="D107126"/>
    </row>
    <row r="107127" spans="4:4">
      <c r="D107127"/>
    </row>
    <row r="107128" spans="4:4">
      <c r="D107128"/>
    </row>
    <row r="107129" spans="4:4">
      <c r="D107129"/>
    </row>
    <row r="107130" spans="4:4">
      <c r="D107130"/>
    </row>
    <row r="107131" spans="4:4">
      <c r="D107131"/>
    </row>
    <row r="107132" spans="4:4">
      <c r="D107132"/>
    </row>
    <row r="107133" spans="4:4">
      <c r="D107133"/>
    </row>
    <row r="107134" spans="4:4">
      <c r="D107134"/>
    </row>
    <row r="107135" spans="4:4">
      <c r="D107135"/>
    </row>
    <row r="107136" spans="4:4">
      <c r="D107136"/>
    </row>
    <row r="107137" spans="4:4">
      <c r="D107137"/>
    </row>
    <row r="107138" spans="4:4">
      <c r="D107138"/>
    </row>
    <row r="107139" spans="4:4">
      <c r="D107139"/>
    </row>
    <row r="107140" spans="4:4">
      <c r="D107140"/>
    </row>
    <row r="107141" spans="4:4">
      <c r="D107141"/>
    </row>
    <row r="107142" spans="4:4">
      <c r="D107142"/>
    </row>
    <row r="107143" spans="4:4">
      <c r="D107143"/>
    </row>
    <row r="107144" spans="4:4">
      <c r="D107144"/>
    </row>
    <row r="107145" spans="4:4">
      <c r="D107145"/>
    </row>
    <row r="107146" spans="4:4">
      <c r="D107146"/>
    </row>
    <row r="107147" spans="4:4">
      <c r="D107147"/>
    </row>
    <row r="107148" spans="4:4">
      <c r="D107148"/>
    </row>
    <row r="107149" spans="4:4">
      <c r="D107149"/>
    </row>
    <row r="107150" spans="4:4">
      <c r="D107150"/>
    </row>
    <row r="107151" spans="4:4">
      <c r="D107151"/>
    </row>
    <row r="107152" spans="4:4">
      <c r="D107152"/>
    </row>
    <row r="107153" spans="4:4">
      <c r="D107153"/>
    </row>
    <row r="107154" spans="4:4">
      <c r="D107154"/>
    </row>
    <row r="107155" spans="4:4">
      <c r="D107155"/>
    </row>
    <row r="107156" spans="4:4">
      <c r="D107156"/>
    </row>
    <row r="107157" spans="4:4">
      <c r="D107157"/>
    </row>
    <row r="107158" spans="4:4">
      <c r="D107158"/>
    </row>
    <row r="107159" spans="4:4">
      <c r="D107159"/>
    </row>
    <row r="107160" spans="4:4">
      <c r="D107160"/>
    </row>
    <row r="107161" spans="4:4">
      <c r="D107161"/>
    </row>
    <row r="107162" spans="4:4">
      <c r="D107162"/>
    </row>
    <row r="107163" spans="4:4">
      <c r="D107163"/>
    </row>
    <row r="107164" spans="4:4">
      <c r="D107164"/>
    </row>
    <row r="107165" spans="4:4">
      <c r="D107165"/>
    </row>
    <row r="107166" spans="4:4">
      <c r="D107166"/>
    </row>
    <row r="107167" spans="4:4">
      <c r="D107167"/>
    </row>
    <row r="107168" spans="4:4">
      <c r="D107168"/>
    </row>
    <row r="107169" spans="4:4">
      <c r="D107169"/>
    </row>
    <row r="107170" spans="4:4">
      <c r="D107170"/>
    </row>
    <row r="107171" spans="4:4">
      <c r="D107171"/>
    </row>
    <row r="107172" spans="4:4">
      <c r="D107172"/>
    </row>
    <row r="107173" spans="4:4">
      <c r="D107173"/>
    </row>
    <row r="107174" spans="4:4">
      <c r="D107174"/>
    </row>
    <row r="107175" spans="4:4">
      <c r="D107175"/>
    </row>
    <row r="107176" spans="4:4">
      <c r="D107176"/>
    </row>
    <row r="107177" spans="4:4">
      <c r="D107177"/>
    </row>
    <row r="107178" spans="4:4">
      <c r="D107178"/>
    </row>
    <row r="107179" spans="4:4">
      <c r="D107179"/>
    </row>
    <row r="107180" spans="4:4">
      <c r="D107180"/>
    </row>
    <row r="107181" spans="4:4">
      <c r="D107181"/>
    </row>
    <row r="107182" spans="4:4">
      <c r="D107182"/>
    </row>
    <row r="107183" spans="4:4">
      <c r="D107183"/>
    </row>
    <row r="107184" spans="4:4">
      <c r="D107184"/>
    </row>
    <row r="107185" spans="4:4">
      <c r="D107185"/>
    </row>
    <row r="107186" spans="4:4">
      <c r="D107186"/>
    </row>
    <row r="107187" spans="4:4">
      <c r="D107187"/>
    </row>
    <row r="107188" spans="4:4">
      <c r="D107188"/>
    </row>
    <row r="107189" spans="4:4">
      <c r="D107189"/>
    </row>
    <row r="107190" spans="4:4">
      <c r="D107190"/>
    </row>
    <row r="107191" spans="4:4">
      <c r="D107191"/>
    </row>
    <row r="107192" spans="4:4">
      <c r="D107192"/>
    </row>
    <row r="107193" spans="4:4">
      <c r="D107193"/>
    </row>
    <row r="107194" spans="4:4">
      <c r="D107194"/>
    </row>
    <row r="107195" spans="4:4">
      <c r="D107195"/>
    </row>
    <row r="107196" spans="4:4">
      <c r="D107196"/>
    </row>
    <row r="107197" spans="4:4">
      <c r="D107197"/>
    </row>
    <row r="107198" spans="4:4">
      <c r="D107198"/>
    </row>
    <row r="107199" spans="4:4">
      <c r="D107199"/>
    </row>
    <row r="107200" spans="4:4">
      <c r="D107200"/>
    </row>
    <row r="107201" spans="4:4">
      <c r="D107201"/>
    </row>
    <row r="107202" spans="4:4">
      <c r="D107202"/>
    </row>
    <row r="107203" spans="4:4">
      <c r="D107203"/>
    </row>
    <row r="107204" spans="4:4">
      <c r="D107204"/>
    </row>
    <row r="107205" spans="4:4">
      <c r="D107205"/>
    </row>
    <row r="107206" spans="4:4">
      <c r="D107206"/>
    </row>
    <row r="107207" spans="4:4">
      <c r="D107207"/>
    </row>
    <row r="107208" spans="4:4">
      <c r="D107208"/>
    </row>
    <row r="107209" spans="4:4">
      <c r="D107209"/>
    </row>
    <row r="107210" spans="4:4">
      <c r="D107210"/>
    </row>
    <row r="107211" spans="4:4">
      <c r="D107211"/>
    </row>
    <row r="107212" spans="4:4">
      <c r="D107212"/>
    </row>
    <row r="107213" spans="4:4">
      <c r="D107213"/>
    </row>
    <row r="107214" spans="4:4">
      <c r="D107214"/>
    </row>
    <row r="107215" spans="4:4">
      <c r="D107215"/>
    </row>
    <row r="107216" spans="4:4">
      <c r="D107216"/>
    </row>
    <row r="107217" spans="4:4">
      <c r="D107217"/>
    </row>
    <row r="107218" spans="4:4">
      <c r="D107218"/>
    </row>
    <row r="107219" spans="4:4">
      <c r="D107219"/>
    </row>
    <row r="107220" spans="4:4">
      <c r="D107220"/>
    </row>
    <row r="107221" spans="4:4">
      <c r="D107221"/>
    </row>
    <row r="107222" spans="4:4">
      <c r="D107222"/>
    </row>
    <row r="107223" spans="4:4">
      <c r="D107223"/>
    </row>
    <row r="107224" spans="4:4">
      <c r="D107224"/>
    </row>
    <row r="107225" spans="4:4">
      <c r="D107225"/>
    </row>
    <row r="107226" spans="4:4">
      <c r="D107226"/>
    </row>
    <row r="107227" spans="4:4">
      <c r="D107227"/>
    </row>
    <row r="107228" spans="4:4">
      <c r="D107228"/>
    </row>
    <row r="107229" spans="4:4">
      <c r="D107229"/>
    </row>
    <row r="107230" spans="4:4">
      <c r="D107230"/>
    </row>
    <row r="107231" spans="4:4">
      <c r="D107231"/>
    </row>
    <row r="107232" spans="4:4">
      <c r="D107232"/>
    </row>
    <row r="107233" spans="4:4">
      <c r="D107233"/>
    </row>
    <row r="107234" spans="4:4">
      <c r="D107234"/>
    </row>
    <row r="107235" spans="4:4">
      <c r="D107235"/>
    </row>
    <row r="107236" spans="4:4">
      <c r="D107236"/>
    </row>
    <row r="107237" spans="4:4">
      <c r="D107237"/>
    </row>
    <row r="107238" spans="4:4">
      <c r="D107238"/>
    </row>
    <row r="107239" spans="4:4">
      <c r="D107239"/>
    </row>
    <row r="107240" spans="4:4">
      <c r="D107240"/>
    </row>
    <row r="107241" spans="4:4">
      <c r="D107241"/>
    </row>
    <row r="107242" spans="4:4">
      <c r="D107242"/>
    </row>
    <row r="107243" spans="4:4">
      <c r="D107243"/>
    </row>
    <row r="107244" spans="4:4">
      <c r="D107244"/>
    </row>
    <row r="107245" spans="4:4">
      <c r="D107245"/>
    </row>
    <row r="107246" spans="4:4">
      <c r="D107246"/>
    </row>
    <row r="107247" spans="4:4">
      <c r="D107247"/>
    </row>
    <row r="107248" spans="4:4">
      <c r="D107248"/>
    </row>
    <row r="107249" spans="4:4">
      <c r="D107249"/>
    </row>
    <row r="107250" spans="4:4">
      <c r="D107250"/>
    </row>
    <row r="107251" spans="4:4">
      <c r="D107251"/>
    </row>
    <row r="107252" spans="4:4">
      <c r="D107252"/>
    </row>
    <row r="107253" spans="4:4">
      <c r="D107253"/>
    </row>
    <row r="107254" spans="4:4">
      <c r="D107254"/>
    </row>
    <row r="107255" spans="4:4">
      <c r="D107255"/>
    </row>
    <row r="107256" spans="4:4">
      <c r="D107256"/>
    </row>
    <row r="107257" spans="4:4">
      <c r="D107257"/>
    </row>
    <row r="107258" spans="4:4">
      <c r="D107258"/>
    </row>
    <row r="107259" spans="4:4">
      <c r="D107259"/>
    </row>
    <row r="107260" spans="4:4">
      <c r="D107260"/>
    </row>
    <row r="107261" spans="4:4">
      <c r="D107261"/>
    </row>
    <row r="107262" spans="4:4">
      <c r="D107262"/>
    </row>
    <row r="107263" spans="4:4">
      <c r="D107263"/>
    </row>
    <row r="107264" spans="4:4">
      <c r="D107264"/>
    </row>
    <row r="107265" spans="4:4">
      <c r="D107265"/>
    </row>
    <row r="107266" spans="4:4">
      <c r="D107266"/>
    </row>
    <row r="107267" spans="4:4">
      <c r="D107267"/>
    </row>
    <row r="107268" spans="4:4">
      <c r="D107268"/>
    </row>
    <row r="107269" spans="4:4">
      <c r="D107269"/>
    </row>
    <row r="107270" spans="4:4">
      <c r="D107270"/>
    </row>
    <row r="107271" spans="4:4">
      <c r="D107271"/>
    </row>
    <row r="107272" spans="4:4">
      <c r="D107272"/>
    </row>
    <row r="107273" spans="4:4">
      <c r="D107273"/>
    </row>
    <row r="107274" spans="4:4">
      <c r="D107274"/>
    </row>
    <row r="107275" spans="4:4">
      <c r="D107275"/>
    </row>
    <row r="107276" spans="4:4">
      <c r="D107276"/>
    </row>
    <row r="107277" spans="4:4">
      <c r="D107277"/>
    </row>
    <row r="107278" spans="4:4">
      <c r="D107278"/>
    </row>
    <row r="107279" spans="4:4">
      <c r="D107279"/>
    </row>
    <row r="107280" spans="4:4">
      <c r="D107280"/>
    </row>
    <row r="107281" spans="4:4">
      <c r="D107281"/>
    </row>
    <row r="107282" spans="4:4">
      <c r="D107282"/>
    </row>
    <row r="107283" spans="4:4">
      <c r="D107283"/>
    </row>
    <row r="107284" spans="4:4">
      <c r="D107284"/>
    </row>
    <row r="107285" spans="4:4">
      <c r="D107285"/>
    </row>
    <row r="107286" spans="4:4">
      <c r="D107286"/>
    </row>
    <row r="107287" spans="4:4">
      <c r="D107287"/>
    </row>
    <row r="107288" spans="4:4">
      <c r="D107288"/>
    </row>
    <row r="107289" spans="4:4">
      <c r="D107289"/>
    </row>
    <row r="107290" spans="4:4">
      <c r="D107290"/>
    </row>
    <row r="107291" spans="4:4">
      <c r="D107291"/>
    </row>
    <row r="107292" spans="4:4">
      <c r="D107292"/>
    </row>
    <row r="107293" spans="4:4">
      <c r="D107293"/>
    </row>
    <row r="107294" spans="4:4">
      <c r="D107294"/>
    </row>
    <row r="107295" spans="4:4">
      <c r="D107295"/>
    </row>
    <row r="107296" spans="4:4">
      <c r="D107296"/>
    </row>
    <row r="107297" spans="4:4">
      <c r="D107297"/>
    </row>
    <row r="107298" spans="4:4">
      <c r="D107298"/>
    </row>
    <row r="107299" spans="4:4">
      <c r="D107299"/>
    </row>
    <row r="107300" spans="4:4">
      <c r="D107300"/>
    </row>
    <row r="107301" spans="4:4">
      <c r="D107301"/>
    </row>
    <row r="107302" spans="4:4">
      <c r="D107302"/>
    </row>
    <row r="107303" spans="4:4">
      <c r="D107303"/>
    </row>
    <row r="107304" spans="4:4">
      <c r="D107304"/>
    </row>
    <row r="107305" spans="4:4">
      <c r="D107305"/>
    </row>
    <row r="107306" spans="4:4">
      <c r="D107306"/>
    </row>
    <row r="107307" spans="4:4">
      <c r="D107307"/>
    </row>
    <row r="107308" spans="4:4">
      <c r="D107308"/>
    </row>
    <row r="107309" spans="4:4">
      <c r="D107309"/>
    </row>
    <row r="107310" spans="4:4">
      <c r="D107310"/>
    </row>
    <row r="107311" spans="4:4">
      <c r="D107311"/>
    </row>
    <row r="107312" spans="4:4">
      <c r="D107312"/>
    </row>
    <row r="107313" spans="4:4">
      <c r="D107313"/>
    </row>
    <row r="107314" spans="4:4">
      <c r="D107314"/>
    </row>
    <row r="107315" spans="4:4">
      <c r="D107315"/>
    </row>
    <row r="107316" spans="4:4">
      <c r="D107316"/>
    </row>
    <row r="107317" spans="4:4">
      <c r="D107317"/>
    </row>
    <row r="107318" spans="4:4">
      <c r="D107318"/>
    </row>
    <row r="107319" spans="4:4">
      <c r="D107319"/>
    </row>
    <row r="107320" spans="4:4">
      <c r="D107320"/>
    </row>
    <row r="107321" spans="4:4">
      <c r="D107321"/>
    </row>
    <row r="107322" spans="4:4">
      <c r="D107322"/>
    </row>
    <row r="107323" spans="4:4">
      <c r="D107323"/>
    </row>
    <row r="107324" spans="4:4">
      <c r="D107324"/>
    </row>
    <row r="107325" spans="4:4">
      <c r="D107325"/>
    </row>
    <row r="107326" spans="4:4">
      <c r="D107326"/>
    </row>
    <row r="107327" spans="4:4">
      <c r="D107327"/>
    </row>
    <row r="107328" spans="4:4">
      <c r="D107328"/>
    </row>
    <row r="107329" spans="4:4">
      <c r="D107329"/>
    </row>
    <row r="107330" spans="4:4">
      <c r="D107330"/>
    </row>
    <row r="107331" spans="4:4">
      <c r="D107331"/>
    </row>
    <row r="107332" spans="4:4">
      <c r="D107332"/>
    </row>
    <row r="107333" spans="4:4">
      <c r="D107333"/>
    </row>
    <row r="107334" spans="4:4">
      <c r="D107334"/>
    </row>
    <row r="107335" spans="4:4">
      <c r="D107335"/>
    </row>
    <row r="107336" spans="4:4">
      <c r="D107336"/>
    </row>
    <row r="107337" spans="4:4">
      <c r="D107337"/>
    </row>
    <row r="107338" spans="4:4">
      <c r="D107338"/>
    </row>
    <row r="107339" spans="4:4">
      <c r="D107339"/>
    </row>
    <row r="107340" spans="4:4">
      <c r="D107340"/>
    </row>
    <row r="107341" spans="4:4">
      <c r="D107341"/>
    </row>
    <row r="107342" spans="4:4">
      <c r="D107342"/>
    </row>
    <row r="107343" spans="4:4">
      <c r="D107343"/>
    </row>
    <row r="107344" spans="4:4">
      <c r="D107344"/>
    </row>
    <row r="107345" spans="4:4">
      <c r="D107345"/>
    </row>
    <row r="107346" spans="4:4">
      <c r="D107346"/>
    </row>
    <row r="107347" spans="4:4">
      <c r="D107347"/>
    </row>
    <row r="107348" spans="4:4">
      <c r="D107348"/>
    </row>
    <row r="107349" spans="4:4">
      <c r="D107349"/>
    </row>
    <row r="107350" spans="4:4">
      <c r="D107350"/>
    </row>
    <row r="107351" spans="4:4">
      <c r="D107351"/>
    </row>
    <row r="107352" spans="4:4">
      <c r="D107352"/>
    </row>
    <row r="107353" spans="4:4">
      <c r="D107353"/>
    </row>
    <row r="107354" spans="4:4">
      <c r="D107354"/>
    </row>
    <row r="107355" spans="4:4">
      <c r="D107355"/>
    </row>
    <row r="107356" spans="4:4">
      <c r="D107356"/>
    </row>
    <row r="107357" spans="4:4">
      <c r="D107357"/>
    </row>
    <row r="107358" spans="4:4">
      <c r="D107358"/>
    </row>
    <row r="107359" spans="4:4">
      <c r="D107359"/>
    </row>
    <row r="107360" spans="4:4">
      <c r="D107360"/>
    </row>
    <row r="107361" spans="4:4">
      <c r="D107361"/>
    </row>
    <row r="107362" spans="4:4">
      <c r="D107362"/>
    </row>
    <row r="107363" spans="4:4">
      <c r="D107363"/>
    </row>
    <row r="107364" spans="4:4">
      <c r="D107364"/>
    </row>
    <row r="107365" spans="4:4">
      <c r="D107365"/>
    </row>
    <row r="107366" spans="4:4">
      <c r="D107366"/>
    </row>
    <row r="107367" spans="4:4">
      <c r="D107367"/>
    </row>
    <row r="107368" spans="4:4">
      <c r="D107368"/>
    </row>
    <row r="107369" spans="4:4">
      <c r="D107369"/>
    </row>
    <row r="107370" spans="4:4">
      <c r="D107370"/>
    </row>
    <row r="107371" spans="4:4">
      <c r="D107371"/>
    </row>
    <row r="107372" spans="4:4">
      <c r="D107372"/>
    </row>
    <row r="107373" spans="4:4">
      <c r="D107373"/>
    </row>
    <row r="107374" spans="4:4">
      <c r="D107374"/>
    </row>
    <row r="107375" spans="4:4">
      <c r="D107375"/>
    </row>
    <row r="107376" spans="4:4">
      <c r="D107376"/>
    </row>
    <row r="107377" spans="4:4">
      <c r="D107377"/>
    </row>
    <row r="107378" spans="4:4">
      <c r="D107378"/>
    </row>
    <row r="107379" spans="4:4">
      <c r="D107379"/>
    </row>
    <row r="107380" spans="4:4">
      <c r="D107380"/>
    </row>
    <row r="107381" spans="4:4">
      <c r="D107381"/>
    </row>
    <row r="107382" spans="4:4">
      <c r="D107382"/>
    </row>
    <row r="107383" spans="4:4">
      <c r="D107383"/>
    </row>
    <row r="107384" spans="4:4">
      <c r="D107384"/>
    </row>
    <row r="107385" spans="4:4">
      <c r="D107385"/>
    </row>
    <row r="107386" spans="4:4">
      <c r="D107386"/>
    </row>
    <row r="107387" spans="4:4">
      <c r="D107387"/>
    </row>
    <row r="107388" spans="4:4">
      <c r="D107388"/>
    </row>
    <row r="107389" spans="4:4">
      <c r="D107389"/>
    </row>
    <row r="107390" spans="4:4">
      <c r="D107390"/>
    </row>
    <row r="107391" spans="4:4">
      <c r="D107391"/>
    </row>
    <row r="107392" spans="4:4">
      <c r="D107392"/>
    </row>
    <row r="107393" spans="4:4">
      <c r="D107393"/>
    </row>
    <row r="107394" spans="4:4">
      <c r="D107394"/>
    </row>
    <row r="107395" spans="4:4">
      <c r="D107395"/>
    </row>
    <row r="107396" spans="4:4">
      <c r="D107396"/>
    </row>
    <row r="107397" spans="4:4">
      <c r="D107397"/>
    </row>
    <row r="107398" spans="4:4">
      <c r="D107398"/>
    </row>
    <row r="107399" spans="4:4">
      <c r="D107399"/>
    </row>
    <row r="107400" spans="4:4">
      <c r="D107400"/>
    </row>
    <row r="107401" spans="4:4">
      <c r="D107401"/>
    </row>
    <row r="107402" spans="4:4">
      <c r="D107402"/>
    </row>
    <row r="107403" spans="4:4">
      <c r="D107403"/>
    </row>
    <row r="107404" spans="4:4">
      <c r="D107404"/>
    </row>
    <row r="107405" spans="4:4">
      <c r="D107405"/>
    </row>
    <row r="107406" spans="4:4">
      <c r="D107406"/>
    </row>
    <row r="107407" spans="4:4">
      <c r="D107407"/>
    </row>
    <row r="107408" spans="4:4">
      <c r="D107408"/>
    </row>
    <row r="107409" spans="4:4">
      <c r="D107409"/>
    </row>
    <row r="107410" spans="4:4">
      <c r="D107410"/>
    </row>
    <row r="107411" spans="4:4">
      <c r="D107411"/>
    </row>
    <row r="107412" spans="4:4">
      <c r="D107412"/>
    </row>
    <row r="107413" spans="4:4">
      <c r="D107413"/>
    </row>
    <row r="107414" spans="4:4">
      <c r="D107414"/>
    </row>
    <row r="107415" spans="4:4">
      <c r="D107415"/>
    </row>
    <row r="107416" spans="4:4">
      <c r="D107416"/>
    </row>
    <row r="107417" spans="4:4">
      <c r="D107417"/>
    </row>
    <row r="107418" spans="4:4">
      <c r="D107418"/>
    </row>
    <row r="107419" spans="4:4">
      <c r="D107419"/>
    </row>
    <row r="107420" spans="4:4">
      <c r="D107420"/>
    </row>
    <row r="107421" spans="4:4">
      <c r="D107421"/>
    </row>
    <row r="107422" spans="4:4">
      <c r="D107422"/>
    </row>
    <row r="107423" spans="4:4">
      <c r="D107423"/>
    </row>
    <row r="107424" spans="4:4">
      <c r="D107424"/>
    </row>
    <row r="107425" spans="4:4">
      <c r="D107425"/>
    </row>
    <row r="107426" spans="4:4">
      <c r="D107426"/>
    </row>
    <row r="107427" spans="4:4">
      <c r="D107427"/>
    </row>
    <row r="107428" spans="4:4">
      <c r="D107428"/>
    </row>
    <row r="107429" spans="4:4">
      <c r="D107429"/>
    </row>
    <row r="107430" spans="4:4">
      <c r="D107430"/>
    </row>
    <row r="107431" spans="4:4">
      <c r="D107431"/>
    </row>
    <row r="107432" spans="4:4">
      <c r="D107432"/>
    </row>
    <row r="107433" spans="4:4">
      <c r="D107433"/>
    </row>
    <row r="107434" spans="4:4">
      <c r="D107434"/>
    </row>
    <row r="107435" spans="4:4">
      <c r="D107435"/>
    </row>
    <row r="107436" spans="4:4">
      <c r="D107436"/>
    </row>
    <row r="107437" spans="4:4">
      <c r="D107437"/>
    </row>
    <row r="107438" spans="4:4">
      <c r="D107438"/>
    </row>
    <row r="107439" spans="4:4">
      <c r="D107439"/>
    </row>
    <row r="107440" spans="4:4">
      <c r="D107440"/>
    </row>
    <row r="107441" spans="4:4">
      <c r="D107441"/>
    </row>
    <row r="107442" spans="4:4">
      <c r="D107442"/>
    </row>
    <row r="107443" spans="4:4">
      <c r="D107443"/>
    </row>
    <row r="107444" spans="4:4">
      <c r="D107444"/>
    </row>
    <row r="107445" spans="4:4">
      <c r="D107445"/>
    </row>
    <row r="107446" spans="4:4">
      <c r="D107446"/>
    </row>
    <row r="107447" spans="4:4">
      <c r="D107447"/>
    </row>
    <row r="107448" spans="4:4">
      <c r="D107448"/>
    </row>
    <row r="107449" spans="4:4">
      <c r="D107449"/>
    </row>
    <row r="107450" spans="4:4">
      <c r="D107450"/>
    </row>
    <row r="107451" spans="4:4">
      <c r="D107451"/>
    </row>
    <row r="107452" spans="4:4">
      <c r="D107452"/>
    </row>
    <row r="107453" spans="4:4">
      <c r="D107453"/>
    </row>
    <row r="107454" spans="4:4">
      <c r="D107454"/>
    </row>
    <row r="107455" spans="4:4">
      <c r="D107455"/>
    </row>
    <row r="107456" spans="4:4">
      <c r="D107456"/>
    </row>
    <row r="107457" spans="4:4">
      <c r="D107457"/>
    </row>
    <row r="107458" spans="4:4">
      <c r="D107458"/>
    </row>
    <row r="107459" spans="4:4">
      <c r="D107459"/>
    </row>
    <row r="107460" spans="4:4">
      <c r="D107460"/>
    </row>
    <row r="107461" spans="4:4">
      <c r="D107461"/>
    </row>
    <row r="107462" spans="4:4">
      <c r="D107462"/>
    </row>
    <row r="107463" spans="4:4">
      <c r="D107463"/>
    </row>
    <row r="107464" spans="4:4">
      <c r="D107464"/>
    </row>
    <row r="107465" spans="4:4">
      <c r="D107465"/>
    </row>
    <row r="107466" spans="4:4">
      <c r="D107466"/>
    </row>
    <row r="107467" spans="4:4">
      <c r="D107467"/>
    </row>
    <row r="107468" spans="4:4">
      <c r="D107468"/>
    </row>
    <row r="107469" spans="4:4">
      <c r="D107469"/>
    </row>
    <row r="107470" spans="4:4">
      <c r="D107470"/>
    </row>
    <row r="107471" spans="4:4">
      <c r="D107471"/>
    </row>
    <row r="107472" spans="4:4">
      <c r="D107472"/>
    </row>
    <row r="107473" spans="4:4">
      <c r="D107473"/>
    </row>
    <row r="107474" spans="4:4">
      <c r="D107474"/>
    </row>
    <row r="107475" spans="4:4">
      <c r="D107475"/>
    </row>
    <row r="107476" spans="4:4">
      <c r="D107476"/>
    </row>
    <row r="107477" spans="4:4">
      <c r="D107477"/>
    </row>
    <row r="107478" spans="4:4">
      <c r="D107478"/>
    </row>
    <row r="107479" spans="4:4">
      <c r="D107479"/>
    </row>
    <row r="107480" spans="4:4">
      <c r="D107480"/>
    </row>
    <row r="107481" spans="4:4">
      <c r="D107481"/>
    </row>
    <row r="107482" spans="4:4">
      <c r="D107482"/>
    </row>
    <row r="107483" spans="4:4">
      <c r="D107483"/>
    </row>
    <row r="107484" spans="4:4">
      <c r="D107484"/>
    </row>
    <row r="107485" spans="4:4">
      <c r="D107485"/>
    </row>
    <row r="107486" spans="4:4">
      <c r="D107486"/>
    </row>
    <row r="107487" spans="4:4">
      <c r="D107487"/>
    </row>
    <row r="107488" spans="4:4">
      <c r="D107488"/>
    </row>
    <row r="107489" spans="4:4">
      <c r="D107489"/>
    </row>
    <row r="107490" spans="4:4">
      <c r="D107490"/>
    </row>
    <row r="107491" spans="4:4">
      <c r="D107491"/>
    </row>
    <row r="107492" spans="4:4">
      <c r="D107492"/>
    </row>
    <row r="107493" spans="4:4">
      <c r="D107493"/>
    </row>
    <row r="107494" spans="4:4">
      <c r="D107494"/>
    </row>
    <row r="107495" spans="4:4">
      <c r="D107495"/>
    </row>
    <row r="107496" spans="4:4">
      <c r="D107496"/>
    </row>
    <row r="107497" spans="4:4">
      <c r="D107497"/>
    </row>
    <row r="107498" spans="4:4">
      <c r="D107498"/>
    </row>
    <row r="107499" spans="4:4">
      <c r="D107499"/>
    </row>
    <row r="107500" spans="4:4">
      <c r="D107500"/>
    </row>
    <row r="107501" spans="4:4">
      <c r="D107501"/>
    </row>
    <row r="107502" spans="4:4">
      <c r="D107502"/>
    </row>
    <row r="107503" spans="4:4">
      <c r="D107503"/>
    </row>
    <row r="107504" spans="4:4">
      <c r="D107504"/>
    </row>
    <row r="107505" spans="4:4">
      <c r="D107505"/>
    </row>
    <row r="107506" spans="4:4">
      <c r="D107506"/>
    </row>
    <row r="107507" spans="4:4">
      <c r="D107507"/>
    </row>
    <row r="107508" spans="4:4">
      <c r="D107508"/>
    </row>
    <row r="107509" spans="4:4">
      <c r="D107509"/>
    </row>
    <row r="107510" spans="4:4">
      <c r="D107510"/>
    </row>
    <row r="107511" spans="4:4">
      <c r="D107511"/>
    </row>
    <row r="107512" spans="4:4">
      <c r="D107512"/>
    </row>
    <row r="107513" spans="4:4">
      <c r="D107513"/>
    </row>
    <row r="107514" spans="4:4">
      <c r="D107514"/>
    </row>
    <row r="107515" spans="4:4">
      <c r="D107515"/>
    </row>
    <row r="107516" spans="4:4">
      <c r="D107516"/>
    </row>
    <row r="107517" spans="4:4">
      <c r="D107517"/>
    </row>
    <row r="107518" spans="4:4">
      <c r="D107518"/>
    </row>
    <row r="107519" spans="4:4">
      <c r="D107519"/>
    </row>
    <row r="107520" spans="4:4">
      <c r="D107520"/>
    </row>
    <row r="107521" spans="4:4">
      <c r="D107521"/>
    </row>
    <row r="107522" spans="4:4">
      <c r="D107522"/>
    </row>
    <row r="107523" spans="4:4">
      <c r="D107523"/>
    </row>
    <row r="107524" spans="4:4">
      <c r="D107524"/>
    </row>
    <row r="107525" spans="4:4">
      <c r="D107525"/>
    </row>
    <row r="107526" spans="4:4">
      <c r="D107526"/>
    </row>
    <row r="107527" spans="4:4">
      <c r="D107527"/>
    </row>
    <row r="107528" spans="4:4">
      <c r="D107528"/>
    </row>
    <row r="107529" spans="4:4">
      <c r="D107529"/>
    </row>
    <row r="107530" spans="4:4">
      <c r="D107530"/>
    </row>
    <row r="107531" spans="4:4">
      <c r="D107531"/>
    </row>
    <row r="107532" spans="4:4">
      <c r="D107532"/>
    </row>
    <row r="107533" spans="4:4">
      <c r="D107533"/>
    </row>
    <row r="107534" spans="4:4">
      <c r="D107534"/>
    </row>
    <row r="107535" spans="4:4">
      <c r="D107535"/>
    </row>
    <row r="107536" spans="4:4">
      <c r="D107536"/>
    </row>
    <row r="107537" spans="4:4">
      <c r="D107537"/>
    </row>
    <row r="107538" spans="4:4">
      <c r="D107538"/>
    </row>
    <row r="107539" spans="4:4">
      <c r="D107539"/>
    </row>
    <row r="107540" spans="4:4">
      <c r="D107540"/>
    </row>
    <row r="107541" spans="4:4">
      <c r="D107541"/>
    </row>
    <row r="107542" spans="4:4">
      <c r="D107542"/>
    </row>
    <row r="107543" spans="4:4">
      <c r="D107543"/>
    </row>
    <row r="107544" spans="4:4">
      <c r="D107544"/>
    </row>
    <row r="107545" spans="4:4">
      <c r="D107545"/>
    </row>
    <row r="107546" spans="4:4">
      <c r="D107546"/>
    </row>
    <row r="107547" spans="4:4">
      <c r="D107547"/>
    </row>
    <row r="107548" spans="4:4">
      <c r="D107548"/>
    </row>
    <row r="107549" spans="4:4">
      <c r="D107549"/>
    </row>
    <row r="107550" spans="4:4">
      <c r="D107550"/>
    </row>
    <row r="107551" spans="4:4">
      <c r="D107551"/>
    </row>
    <row r="107552" spans="4:4">
      <c r="D107552"/>
    </row>
    <row r="107553" spans="4:4">
      <c r="D107553"/>
    </row>
    <row r="107554" spans="4:4">
      <c r="D107554"/>
    </row>
    <row r="107555" spans="4:4">
      <c r="D107555"/>
    </row>
    <row r="107556" spans="4:4">
      <c r="D107556"/>
    </row>
    <row r="107557" spans="4:4">
      <c r="D107557"/>
    </row>
    <row r="107558" spans="4:4">
      <c r="D107558"/>
    </row>
    <row r="107559" spans="4:4">
      <c r="D107559"/>
    </row>
    <row r="107560" spans="4:4">
      <c r="D107560"/>
    </row>
    <row r="107561" spans="4:4">
      <c r="D107561"/>
    </row>
    <row r="107562" spans="4:4">
      <c r="D107562"/>
    </row>
    <row r="107563" spans="4:4">
      <c r="D107563"/>
    </row>
    <row r="107564" spans="4:4">
      <c r="D107564"/>
    </row>
    <row r="107565" spans="4:4">
      <c r="D107565"/>
    </row>
    <row r="107566" spans="4:4">
      <c r="D107566"/>
    </row>
    <row r="107567" spans="4:4">
      <c r="D107567"/>
    </row>
    <row r="107568" spans="4:4">
      <c r="D107568"/>
    </row>
    <row r="107569" spans="4:4">
      <c r="D107569"/>
    </row>
    <row r="107570" spans="4:4">
      <c r="D107570"/>
    </row>
    <row r="107571" spans="4:4">
      <c r="D107571"/>
    </row>
    <row r="107572" spans="4:4">
      <c r="D107572"/>
    </row>
    <row r="107573" spans="4:4">
      <c r="D107573"/>
    </row>
    <row r="107574" spans="4:4">
      <c r="D107574"/>
    </row>
    <row r="107575" spans="4:4">
      <c r="D107575"/>
    </row>
    <row r="107576" spans="4:4">
      <c r="D107576"/>
    </row>
    <row r="107577" spans="4:4">
      <c r="D107577"/>
    </row>
    <row r="107578" spans="4:4">
      <c r="D107578"/>
    </row>
    <row r="107579" spans="4:4">
      <c r="D107579"/>
    </row>
    <row r="107580" spans="4:4">
      <c r="D107580"/>
    </row>
    <row r="107581" spans="4:4">
      <c r="D107581"/>
    </row>
    <row r="107582" spans="4:4">
      <c r="D107582"/>
    </row>
    <row r="107583" spans="4:4">
      <c r="D107583"/>
    </row>
    <row r="107584" spans="4:4">
      <c r="D107584"/>
    </row>
    <row r="107585" spans="4:4">
      <c r="D107585"/>
    </row>
    <row r="107586" spans="4:4">
      <c r="D107586"/>
    </row>
    <row r="107587" spans="4:4">
      <c r="D107587"/>
    </row>
    <row r="107588" spans="4:4">
      <c r="D107588"/>
    </row>
    <row r="107589" spans="4:4">
      <c r="D107589"/>
    </row>
    <row r="107590" spans="4:4">
      <c r="D107590"/>
    </row>
    <row r="107591" spans="4:4">
      <c r="D107591"/>
    </row>
    <row r="107592" spans="4:4">
      <c r="D107592"/>
    </row>
    <row r="107593" spans="4:4">
      <c r="D107593"/>
    </row>
    <row r="107594" spans="4:4">
      <c r="D107594"/>
    </row>
    <row r="107595" spans="4:4">
      <c r="D107595"/>
    </row>
    <row r="107596" spans="4:4">
      <c r="D107596"/>
    </row>
    <row r="107597" spans="4:4">
      <c r="D107597"/>
    </row>
    <row r="107598" spans="4:4">
      <c r="D107598"/>
    </row>
    <row r="107599" spans="4:4">
      <c r="D107599"/>
    </row>
    <row r="107600" spans="4:4">
      <c r="D107600"/>
    </row>
    <row r="107601" spans="4:4">
      <c r="D107601"/>
    </row>
    <row r="107602" spans="4:4">
      <c r="D107602"/>
    </row>
    <row r="107603" spans="4:4">
      <c r="D107603"/>
    </row>
    <row r="107604" spans="4:4">
      <c r="D107604"/>
    </row>
    <row r="107605" spans="4:4">
      <c r="D107605"/>
    </row>
    <row r="107606" spans="4:4">
      <c r="D107606"/>
    </row>
    <row r="107607" spans="4:4">
      <c r="D107607"/>
    </row>
    <row r="107608" spans="4:4">
      <c r="D107608"/>
    </row>
    <row r="107609" spans="4:4">
      <c r="D107609"/>
    </row>
    <row r="107610" spans="4:4">
      <c r="D107610"/>
    </row>
    <row r="107611" spans="4:4">
      <c r="D107611"/>
    </row>
    <row r="107612" spans="4:4">
      <c r="D107612"/>
    </row>
    <row r="107613" spans="4:4">
      <c r="D107613"/>
    </row>
    <row r="107614" spans="4:4">
      <c r="D107614"/>
    </row>
    <row r="107615" spans="4:4">
      <c r="D107615"/>
    </row>
    <row r="107616" spans="4:4">
      <c r="D107616"/>
    </row>
    <row r="107617" spans="4:4">
      <c r="D107617"/>
    </row>
    <row r="107618" spans="4:4">
      <c r="D107618"/>
    </row>
    <row r="107619" spans="4:4">
      <c r="D107619"/>
    </row>
    <row r="107620" spans="4:4">
      <c r="D107620"/>
    </row>
    <row r="107621" spans="4:4">
      <c r="D107621"/>
    </row>
    <row r="107622" spans="4:4">
      <c r="D107622"/>
    </row>
    <row r="107623" spans="4:4">
      <c r="D107623"/>
    </row>
    <row r="107624" spans="4:4">
      <c r="D107624"/>
    </row>
    <row r="107625" spans="4:4">
      <c r="D107625"/>
    </row>
    <row r="107626" spans="4:4">
      <c r="D107626"/>
    </row>
    <row r="107627" spans="4:4">
      <c r="D107627"/>
    </row>
    <row r="107628" spans="4:4">
      <c r="D107628"/>
    </row>
    <row r="107629" spans="4:4">
      <c r="D107629"/>
    </row>
    <row r="107630" spans="4:4">
      <c r="D107630"/>
    </row>
    <row r="107631" spans="4:4">
      <c r="D107631"/>
    </row>
    <row r="107632" spans="4:4">
      <c r="D107632"/>
    </row>
    <row r="107633" spans="4:4">
      <c r="D107633"/>
    </row>
    <row r="107634" spans="4:4">
      <c r="D107634"/>
    </row>
    <row r="107635" spans="4:4">
      <c r="D107635"/>
    </row>
    <row r="107636" spans="4:4">
      <c r="D107636"/>
    </row>
    <row r="107637" spans="4:4">
      <c r="D107637"/>
    </row>
    <row r="107638" spans="4:4">
      <c r="D107638"/>
    </row>
    <row r="107639" spans="4:4">
      <c r="D107639"/>
    </row>
    <row r="107640" spans="4:4">
      <c r="D107640"/>
    </row>
    <row r="107641" spans="4:4">
      <c r="D107641"/>
    </row>
    <row r="107642" spans="4:4">
      <c r="D107642"/>
    </row>
    <row r="107643" spans="4:4">
      <c r="D107643"/>
    </row>
    <row r="107644" spans="4:4">
      <c r="D107644"/>
    </row>
    <row r="107645" spans="4:4">
      <c r="D107645"/>
    </row>
    <row r="107646" spans="4:4">
      <c r="D107646"/>
    </row>
    <row r="107647" spans="4:4">
      <c r="D107647"/>
    </row>
    <row r="107648" spans="4:4">
      <c r="D107648"/>
    </row>
    <row r="107649" spans="4:4">
      <c r="D107649"/>
    </row>
    <row r="107650" spans="4:4">
      <c r="D107650"/>
    </row>
    <row r="107651" spans="4:4">
      <c r="D107651"/>
    </row>
    <row r="107652" spans="4:4">
      <c r="D107652"/>
    </row>
    <row r="107653" spans="4:4">
      <c r="D107653"/>
    </row>
    <row r="107654" spans="4:4">
      <c r="D107654"/>
    </row>
    <row r="107655" spans="4:4">
      <c r="D107655"/>
    </row>
    <row r="107656" spans="4:4">
      <c r="D107656"/>
    </row>
    <row r="107657" spans="4:4">
      <c r="D107657"/>
    </row>
    <row r="107658" spans="4:4">
      <c r="D107658"/>
    </row>
    <row r="107659" spans="4:4">
      <c r="D107659"/>
    </row>
    <row r="107660" spans="4:4">
      <c r="D107660"/>
    </row>
    <row r="107661" spans="4:4">
      <c r="D107661"/>
    </row>
    <row r="107662" spans="4:4">
      <c r="D107662"/>
    </row>
    <row r="107663" spans="4:4">
      <c r="D107663"/>
    </row>
    <row r="107664" spans="4:4">
      <c r="D107664"/>
    </row>
    <row r="107665" spans="4:4">
      <c r="D107665"/>
    </row>
    <row r="107666" spans="4:4">
      <c r="D107666"/>
    </row>
    <row r="107667" spans="4:4">
      <c r="D107667"/>
    </row>
    <row r="107668" spans="4:4">
      <c r="D107668"/>
    </row>
    <row r="107669" spans="4:4">
      <c r="D107669"/>
    </row>
    <row r="107670" spans="4:4">
      <c r="D107670"/>
    </row>
    <row r="107671" spans="4:4">
      <c r="D107671"/>
    </row>
    <row r="107672" spans="4:4">
      <c r="D107672"/>
    </row>
    <row r="107673" spans="4:4">
      <c r="D107673"/>
    </row>
    <row r="107674" spans="4:4">
      <c r="D107674"/>
    </row>
    <row r="107675" spans="4:4">
      <c r="D107675"/>
    </row>
    <row r="107676" spans="4:4">
      <c r="D107676"/>
    </row>
    <row r="107677" spans="4:4">
      <c r="D107677"/>
    </row>
    <row r="107678" spans="4:4">
      <c r="D107678"/>
    </row>
    <row r="107679" spans="4:4">
      <c r="D107679"/>
    </row>
    <row r="107680" spans="4:4">
      <c r="D107680"/>
    </row>
    <row r="107681" spans="4:4">
      <c r="D107681"/>
    </row>
    <row r="107682" spans="4:4">
      <c r="D107682"/>
    </row>
    <row r="107683" spans="4:4">
      <c r="D107683"/>
    </row>
    <row r="107684" spans="4:4">
      <c r="D107684"/>
    </row>
    <row r="107685" spans="4:4">
      <c r="D107685"/>
    </row>
    <row r="107686" spans="4:4">
      <c r="D107686"/>
    </row>
    <row r="107687" spans="4:4">
      <c r="D107687"/>
    </row>
    <row r="107688" spans="4:4">
      <c r="D107688"/>
    </row>
    <row r="107689" spans="4:4">
      <c r="D107689"/>
    </row>
    <row r="107690" spans="4:4">
      <c r="D107690"/>
    </row>
    <row r="107691" spans="4:4">
      <c r="D107691"/>
    </row>
    <row r="107692" spans="4:4">
      <c r="D107692"/>
    </row>
    <row r="107693" spans="4:4">
      <c r="D107693"/>
    </row>
    <row r="107694" spans="4:4">
      <c r="D107694"/>
    </row>
    <row r="107695" spans="4:4">
      <c r="D107695"/>
    </row>
    <row r="107696" spans="4:4">
      <c r="D107696"/>
    </row>
    <row r="107697" spans="4:4">
      <c r="D107697"/>
    </row>
    <row r="107698" spans="4:4">
      <c r="D107698"/>
    </row>
    <row r="107699" spans="4:4">
      <c r="D107699"/>
    </row>
    <row r="107700" spans="4:4">
      <c r="D107700"/>
    </row>
    <row r="107701" spans="4:4">
      <c r="D107701"/>
    </row>
    <row r="107702" spans="4:4">
      <c r="D107702"/>
    </row>
    <row r="107703" spans="4:4">
      <c r="D107703"/>
    </row>
    <row r="107704" spans="4:4">
      <c r="D107704"/>
    </row>
    <row r="107705" spans="4:4">
      <c r="D107705"/>
    </row>
    <row r="107706" spans="4:4">
      <c r="D107706"/>
    </row>
    <row r="107707" spans="4:4">
      <c r="D107707"/>
    </row>
    <row r="107708" spans="4:4">
      <c r="D107708"/>
    </row>
    <row r="107709" spans="4:4">
      <c r="D107709"/>
    </row>
    <row r="107710" spans="4:4">
      <c r="D107710"/>
    </row>
    <row r="107711" spans="4:4">
      <c r="D107711"/>
    </row>
    <row r="107712" spans="4:4">
      <c r="D107712"/>
    </row>
    <row r="107713" spans="4:4">
      <c r="D107713"/>
    </row>
    <row r="107714" spans="4:4">
      <c r="D107714"/>
    </row>
    <row r="107715" spans="4:4">
      <c r="D107715"/>
    </row>
    <row r="107716" spans="4:4">
      <c r="D107716"/>
    </row>
    <row r="107717" spans="4:4">
      <c r="D107717"/>
    </row>
    <row r="107718" spans="4:4">
      <c r="D107718"/>
    </row>
    <row r="107719" spans="4:4">
      <c r="D107719"/>
    </row>
    <row r="107720" spans="4:4">
      <c r="D107720"/>
    </row>
    <row r="107721" spans="4:4">
      <c r="D107721"/>
    </row>
    <row r="107722" spans="4:4">
      <c r="D107722"/>
    </row>
    <row r="107723" spans="4:4">
      <c r="D107723"/>
    </row>
    <row r="107724" spans="4:4">
      <c r="D107724"/>
    </row>
    <row r="107725" spans="4:4">
      <c r="D107725"/>
    </row>
    <row r="107726" spans="4:4">
      <c r="D107726"/>
    </row>
    <row r="107727" spans="4:4">
      <c r="D107727"/>
    </row>
    <row r="107728" spans="4:4">
      <c r="D107728"/>
    </row>
    <row r="107729" spans="4:4">
      <c r="D107729"/>
    </row>
    <row r="107730" spans="4:4">
      <c r="D107730"/>
    </row>
    <row r="107731" spans="4:4">
      <c r="D107731"/>
    </row>
    <row r="107732" spans="4:4">
      <c r="D107732"/>
    </row>
    <row r="107733" spans="4:4">
      <c r="D107733"/>
    </row>
    <row r="107734" spans="4:4">
      <c r="D107734"/>
    </row>
    <row r="107735" spans="4:4">
      <c r="D107735"/>
    </row>
    <row r="107736" spans="4:4">
      <c r="D107736"/>
    </row>
    <row r="107737" spans="4:4">
      <c r="D107737"/>
    </row>
    <row r="107738" spans="4:4">
      <c r="D107738"/>
    </row>
    <row r="107739" spans="4:4">
      <c r="D107739"/>
    </row>
    <row r="107740" spans="4:4">
      <c r="D107740"/>
    </row>
    <row r="107741" spans="4:4">
      <c r="D107741"/>
    </row>
    <row r="107742" spans="4:4">
      <c r="D107742"/>
    </row>
    <row r="107743" spans="4:4">
      <c r="D107743"/>
    </row>
    <row r="107744" spans="4:4">
      <c r="D107744"/>
    </row>
    <row r="107745" spans="4:4">
      <c r="D107745"/>
    </row>
    <row r="107746" spans="4:4">
      <c r="D107746"/>
    </row>
    <row r="107747" spans="4:4">
      <c r="D107747"/>
    </row>
    <row r="107748" spans="4:4">
      <c r="D107748"/>
    </row>
    <row r="107749" spans="4:4">
      <c r="D107749"/>
    </row>
    <row r="107750" spans="4:4">
      <c r="D107750"/>
    </row>
    <row r="107751" spans="4:4">
      <c r="D107751"/>
    </row>
    <row r="107752" spans="4:4">
      <c r="D107752"/>
    </row>
    <row r="107753" spans="4:4">
      <c r="D107753"/>
    </row>
    <row r="107754" spans="4:4">
      <c r="D107754"/>
    </row>
    <row r="107755" spans="4:4">
      <c r="D107755"/>
    </row>
    <row r="107756" spans="4:4">
      <c r="D107756"/>
    </row>
    <row r="107757" spans="4:4">
      <c r="D107757"/>
    </row>
    <row r="107758" spans="4:4">
      <c r="D107758"/>
    </row>
    <row r="107759" spans="4:4">
      <c r="D107759"/>
    </row>
    <row r="107760" spans="4:4">
      <c r="D107760"/>
    </row>
    <row r="107761" spans="4:4">
      <c r="D107761"/>
    </row>
    <row r="107762" spans="4:4">
      <c r="D107762"/>
    </row>
    <row r="107763" spans="4:4">
      <c r="D107763"/>
    </row>
    <row r="107764" spans="4:4">
      <c r="D107764"/>
    </row>
    <row r="107765" spans="4:4">
      <c r="D107765"/>
    </row>
    <row r="107766" spans="4:4">
      <c r="D107766"/>
    </row>
    <row r="107767" spans="4:4">
      <c r="D107767"/>
    </row>
    <row r="107768" spans="4:4">
      <c r="D107768"/>
    </row>
    <row r="107769" spans="4:4">
      <c r="D107769"/>
    </row>
    <row r="107770" spans="4:4">
      <c r="D107770"/>
    </row>
    <row r="107771" spans="4:4">
      <c r="D107771"/>
    </row>
    <row r="107772" spans="4:4">
      <c r="D107772"/>
    </row>
    <row r="107773" spans="4:4">
      <c r="D107773"/>
    </row>
    <row r="107774" spans="4:4">
      <c r="D107774"/>
    </row>
    <row r="107775" spans="4:4">
      <c r="D107775"/>
    </row>
    <row r="107776" spans="4:4">
      <c r="D107776"/>
    </row>
    <row r="107777" spans="4:4">
      <c r="D107777"/>
    </row>
    <row r="107778" spans="4:4">
      <c r="D107778"/>
    </row>
    <row r="107779" spans="4:4">
      <c r="D107779"/>
    </row>
    <row r="107780" spans="4:4">
      <c r="D107780"/>
    </row>
    <row r="107781" spans="4:4">
      <c r="D107781"/>
    </row>
    <row r="107782" spans="4:4">
      <c r="D107782"/>
    </row>
    <row r="107783" spans="4:4">
      <c r="D107783"/>
    </row>
    <row r="107784" spans="4:4">
      <c r="D107784"/>
    </row>
    <row r="107785" spans="4:4">
      <c r="D107785"/>
    </row>
    <row r="107786" spans="4:4">
      <c r="D107786"/>
    </row>
    <row r="107787" spans="4:4">
      <c r="D107787"/>
    </row>
    <row r="107788" spans="4:4">
      <c r="D107788"/>
    </row>
    <row r="107789" spans="4:4">
      <c r="D107789"/>
    </row>
    <row r="107790" spans="4:4">
      <c r="D107790"/>
    </row>
    <row r="107791" spans="4:4">
      <c r="D107791"/>
    </row>
    <row r="107792" spans="4:4">
      <c r="D107792"/>
    </row>
    <row r="107793" spans="4:4">
      <c r="D107793"/>
    </row>
    <row r="107794" spans="4:4">
      <c r="D107794"/>
    </row>
    <row r="107795" spans="4:4">
      <c r="D107795"/>
    </row>
    <row r="107796" spans="4:4">
      <c r="D107796"/>
    </row>
    <row r="107797" spans="4:4">
      <c r="D107797"/>
    </row>
    <row r="107798" spans="4:4">
      <c r="D107798"/>
    </row>
    <row r="107799" spans="4:4">
      <c r="D107799"/>
    </row>
    <row r="107800" spans="4:4">
      <c r="D107800"/>
    </row>
    <row r="107801" spans="4:4">
      <c r="D107801"/>
    </row>
    <row r="107802" spans="4:4">
      <c r="D107802"/>
    </row>
    <row r="107803" spans="4:4">
      <c r="D107803"/>
    </row>
    <row r="107804" spans="4:4">
      <c r="D107804"/>
    </row>
    <row r="107805" spans="4:4">
      <c r="D107805"/>
    </row>
    <row r="107806" spans="4:4">
      <c r="D107806"/>
    </row>
    <row r="107807" spans="4:4">
      <c r="D107807"/>
    </row>
    <row r="107808" spans="4:4">
      <c r="D107808"/>
    </row>
    <row r="107809" spans="4:4">
      <c r="D107809"/>
    </row>
    <row r="107810" spans="4:4">
      <c r="D107810"/>
    </row>
    <row r="107811" spans="4:4">
      <c r="D107811"/>
    </row>
    <row r="107812" spans="4:4">
      <c r="D107812"/>
    </row>
    <row r="107813" spans="4:4">
      <c r="D107813"/>
    </row>
    <row r="107814" spans="4:4">
      <c r="D107814"/>
    </row>
    <row r="107815" spans="4:4">
      <c r="D107815"/>
    </row>
    <row r="107816" spans="4:4">
      <c r="D107816"/>
    </row>
    <row r="107817" spans="4:4">
      <c r="D107817"/>
    </row>
    <row r="107818" spans="4:4">
      <c r="D107818"/>
    </row>
    <row r="107819" spans="4:4">
      <c r="D107819"/>
    </row>
    <row r="107820" spans="4:4">
      <c r="D107820"/>
    </row>
    <row r="107821" spans="4:4">
      <c r="D107821"/>
    </row>
    <row r="107822" spans="4:4">
      <c r="D107822"/>
    </row>
    <row r="107823" spans="4:4">
      <c r="D107823"/>
    </row>
    <row r="107824" spans="4:4">
      <c r="D107824"/>
    </row>
    <row r="107825" spans="4:4">
      <c r="D107825"/>
    </row>
    <row r="107826" spans="4:4">
      <c r="D107826"/>
    </row>
    <row r="107827" spans="4:4">
      <c r="D107827"/>
    </row>
    <row r="107828" spans="4:4">
      <c r="D107828"/>
    </row>
    <row r="107829" spans="4:4">
      <c r="D107829"/>
    </row>
    <row r="107830" spans="4:4">
      <c r="D107830"/>
    </row>
    <row r="107831" spans="4:4">
      <c r="D107831"/>
    </row>
    <row r="107832" spans="4:4">
      <c r="D107832"/>
    </row>
    <row r="107833" spans="4:4">
      <c r="D107833"/>
    </row>
    <row r="107834" spans="4:4">
      <c r="D107834"/>
    </row>
    <row r="107835" spans="4:4">
      <c r="D107835"/>
    </row>
    <row r="107836" spans="4:4">
      <c r="D107836"/>
    </row>
    <row r="107837" spans="4:4">
      <c r="D107837"/>
    </row>
    <row r="107838" spans="4:4">
      <c r="D107838"/>
    </row>
    <row r="107839" spans="4:4">
      <c r="D107839"/>
    </row>
    <row r="107840" spans="4:4">
      <c r="D107840"/>
    </row>
    <row r="107841" spans="4:4">
      <c r="D107841"/>
    </row>
    <row r="107842" spans="4:4">
      <c r="D107842"/>
    </row>
    <row r="107843" spans="4:4">
      <c r="D107843"/>
    </row>
    <row r="107844" spans="4:4">
      <c r="D107844"/>
    </row>
    <row r="107845" spans="4:4">
      <c r="D107845"/>
    </row>
    <row r="107846" spans="4:4">
      <c r="D107846"/>
    </row>
    <row r="107847" spans="4:4">
      <c r="D107847"/>
    </row>
    <row r="107848" spans="4:4">
      <c r="D107848"/>
    </row>
    <row r="107849" spans="4:4">
      <c r="D107849"/>
    </row>
    <row r="107850" spans="4:4">
      <c r="D107850"/>
    </row>
    <row r="107851" spans="4:4">
      <c r="D107851"/>
    </row>
    <row r="107852" spans="4:4">
      <c r="D107852"/>
    </row>
    <row r="107853" spans="4:4">
      <c r="D107853"/>
    </row>
    <row r="107854" spans="4:4">
      <c r="D107854"/>
    </row>
    <row r="107855" spans="4:4">
      <c r="D107855"/>
    </row>
    <row r="107856" spans="4:4">
      <c r="D107856"/>
    </row>
    <row r="107857" spans="4:4">
      <c r="D107857"/>
    </row>
    <row r="107858" spans="4:4">
      <c r="D107858"/>
    </row>
    <row r="107859" spans="4:4">
      <c r="D107859"/>
    </row>
    <row r="107860" spans="4:4">
      <c r="D107860"/>
    </row>
    <row r="107861" spans="4:4">
      <c r="D107861"/>
    </row>
    <row r="107862" spans="4:4">
      <c r="D107862"/>
    </row>
    <row r="107863" spans="4:4">
      <c r="D107863"/>
    </row>
    <row r="107864" spans="4:4">
      <c r="D107864"/>
    </row>
    <row r="107865" spans="4:4">
      <c r="D107865"/>
    </row>
    <row r="107866" spans="4:4">
      <c r="D107866"/>
    </row>
    <row r="107867" spans="4:4">
      <c r="D107867"/>
    </row>
    <row r="107868" spans="4:4">
      <c r="D107868"/>
    </row>
    <row r="107869" spans="4:4">
      <c r="D107869"/>
    </row>
    <row r="107870" spans="4:4">
      <c r="D107870"/>
    </row>
    <row r="107871" spans="4:4">
      <c r="D107871"/>
    </row>
    <row r="107872" spans="4:4">
      <c r="D107872"/>
    </row>
    <row r="107873" spans="4:4">
      <c r="D107873"/>
    </row>
    <row r="107874" spans="4:4">
      <c r="D107874"/>
    </row>
    <row r="107875" spans="4:4">
      <c r="D107875"/>
    </row>
    <row r="107876" spans="4:4">
      <c r="D107876"/>
    </row>
    <row r="107877" spans="4:4">
      <c r="D107877"/>
    </row>
    <row r="107878" spans="4:4">
      <c r="D107878"/>
    </row>
    <row r="107879" spans="4:4">
      <c r="D107879"/>
    </row>
    <row r="107880" spans="4:4">
      <c r="D107880"/>
    </row>
    <row r="107881" spans="4:4">
      <c r="D107881"/>
    </row>
    <row r="107882" spans="4:4">
      <c r="D107882"/>
    </row>
    <row r="107883" spans="4:4">
      <c r="D107883"/>
    </row>
    <row r="107884" spans="4:4">
      <c r="D107884"/>
    </row>
    <row r="107885" spans="4:4">
      <c r="D107885"/>
    </row>
    <row r="107886" spans="4:4">
      <c r="D107886"/>
    </row>
    <row r="107887" spans="4:4">
      <c r="D107887"/>
    </row>
    <row r="107888" spans="4:4">
      <c r="D107888"/>
    </row>
    <row r="107889" spans="4:4">
      <c r="D107889"/>
    </row>
    <row r="107890" spans="4:4">
      <c r="D107890"/>
    </row>
    <row r="107891" spans="4:4">
      <c r="D107891"/>
    </row>
    <row r="107892" spans="4:4">
      <c r="D107892"/>
    </row>
    <row r="107893" spans="4:4">
      <c r="D107893"/>
    </row>
    <row r="107894" spans="4:4">
      <c r="D107894"/>
    </row>
    <row r="107895" spans="4:4">
      <c r="D107895"/>
    </row>
    <row r="107896" spans="4:4">
      <c r="D107896"/>
    </row>
    <row r="107897" spans="4:4">
      <c r="D107897"/>
    </row>
    <row r="107898" spans="4:4">
      <c r="D107898"/>
    </row>
    <row r="107899" spans="4:4">
      <c r="D107899"/>
    </row>
    <row r="107900" spans="4:4">
      <c r="D107900"/>
    </row>
    <row r="107901" spans="4:4">
      <c r="D107901"/>
    </row>
    <row r="107902" spans="4:4">
      <c r="D107902"/>
    </row>
    <row r="107903" spans="4:4">
      <c r="D107903"/>
    </row>
    <row r="107904" spans="4:4">
      <c r="D107904"/>
    </row>
    <row r="107905" spans="4:4">
      <c r="D107905"/>
    </row>
    <row r="107906" spans="4:4">
      <c r="D107906"/>
    </row>
    <row r="107907" spans="4:4">
      <c r="D107907"/>
    </row>
    <row r="107908" spans="4:4">
      <c r="D107908"/>
    </row>
    <row r="107909" spans="4:4">
      <c r="D107909"/>
    </row>
    <row r="107910" spans="4:4">
      <c r="D107910"/>
    </row>
    <row r="107911" spans="4:4">
      <c r="D107911"/>
    </row>
    <row r="107912" spans="4:4">
      <c r="D107912"/>
    </row>
    <row r="107913" spans="4:4">
      <c r="D107913"/>
    </row>
    <row r="107914" spans="4:4">
      <c r="D107914"/>
    </row>
    <row r="107915" spans="4:4">
      <c r="D107915"/>
    </row>
    <row r="107916" spans="4:4">
      <c r="D107916"/>
    </row>
    <row r="107917" spans="4:4">
      <c r="D107917"/>
    </row>
    <row r="107918" spans="4:4">
      <c r="D107918"/>
    </row>
    <row r="107919" spans="4:4">
      <c r="D107919"/>
    </row>
    <row r="107920" spans="4:4">
      <c r="D107920"/>
    </row>
    <row r="107921" spans="4:4">
      <c r="D107921"/>
    </row>
    <row r="107922" spans="4:4">
      <c r="D107922"/>
    </row>
    <row r="107923" spans="4:4">
      <c r="D107923"/>
    </row>
    <row r="107924" spans="4:4">
      <c r="D107924"/>
    </row>
    <row r="107925" spans="4:4">
      <c r="D107925"/>
    </row>
    <row r="107926" spans="4:4">
      <c r="D107926"/>
    </row>
    <row r="107927" spans="4:4">
      <c r="D107927"/>
    </row>
    <row r="107928" spans="4:4">
      <c r="D107928"/>
    </row>
    <row r="107929" spans="4:4">
      <c r="D107929"/>
    </row>
    <row r="107930" spans="4:4">
      <c r="D107930"/>
    </row>
    <row r="107931" spans="4:4">
      <c r="D107931"/>
    </row>
    <row r="107932" spans="4:4">
      <c r="D107932"/>
    </row>
    <row r="107933" spans="4:4">
      <c r="D107933"/>
    </row>
    <row r="107934" spans="4:4">
      <c r="D107934"/>
    </row>
    <row r="107935" spans="4:4">
      <c r="D107935"/>
    </row>
    <row r="107936" spans="4:4">
      <c r="D107936"/>
    </row>
    <row r="107937" spans="4:4">
      <c r="D107937"/>
    </row>
    <row r="107938" spans="4:4">
      <c r="D107938"/>
    </row>
    <row r="107939" spans="4:4">
      <c r="D107939"/>
    </row>
    <row r="107940" spans="4:4">
      <c r="D107940"/>
    </row>
    <row r="107941" spans="4:4">
      <c r="D107941"/>
    </row>
    <row r="107942" spans="4:4">
      <c r="D107942"/>
    </row>
    <row r="107943" spans="4:4">
      <c r="D107943"/>
    </row>
    <row r="107944" spans="4:4">
      <c r="D107944"/>
    </row>
    <row r="107945" spans="4:4">
      <c r="D107945"/>
    </row>
    <row r="107946" spans="4:4">
      <c r="D107946"/>
    </row>
    <row r="107947" spans="4:4">
      <c r="D107947"/>
    </row>
    <row r="107948" spans="4:4">
      <c r="D107948"/>
    </row>
    <row r="107949" spans="4:4">
      <c r="D107949"/>
    </row>
    <row r="107950" spans="4:4">
      <c r="D107950"/>
    </row>
    <row r="107951" spans="4:4">
      <c r="D107951"/>
    </row>
    <row r="107952" spans="4:4">
      <c r="D107952"/>
    </row>
    <row r="107953" spans="4:4">
      <c r="D107953"/>
    </row>
    <row r="107954" spans="4:4">
      <c r="D107954"/>
    </row>
    <row r="107955" spans="4:4">
      <c r="D107955"/>
    </row>
    <row r="107956" spans="4:4">
      <c r="D107956"/>
    </row>
    <row r="107957" spans="4:4">
      <c r="D107957"/>
    </row>
    <row r="107958" spans="4:4">
      <c r="D107958"/>
    </row>
    <row r="107959" spans="4:4">
      <c r="D107959"/>
    </row>
    <row r="107960" spans="4:4">
      <c r="D107960"/>
    </row>
    <row r="107961" spans="4:4">
      <c r="D107961"/>
    </row>
    <row r="107962" spans="4:4">
      <c r="D107962"/>
    </row>
    <row r="107963" spans="4:4">
      <c r="D107963"/>
    </row>
    <row r="107964" spans="4:4">
      <c r="D107964"/>
    </row>
    <row r="107965" spans="4:4">
      <c r="D107965"/>
    </row>
    <row r="107966" spans="4:4">
      <c r="D107966"/>
    </row>
    <row r="107967" spans="4:4">
      <c r="D107967"/>
    </row>
    <row r="107968" spans="4:4">
      <c r="D107968"/>
    </row>
    <row r="107969" spans="4:4">
      <c r="D107969"/>
    </row>
    <row r="107970" spans="4:4">
      <c r="D107970"/>
    </row>
    <row r="107971" spans="4:4">
      <c r="D107971"/>
    </row>
    <row r="107972" spans="4:4">
      <c r="D107972"/>
    </row>
    <row r="107973" spans="4:4">
      <c r="D107973"/>
    </row>
    <row r="107974" spans="4:4">
      <c r="D107974"/>
    </row>
    <row r="107975" spans="4:4">
      <c r="D107975"/>
    </row>
    <row r="107976" spans="4:4">
      <c r="D107976"/>
    </row>
    <row r="107977" spans="4:4">
      <c r="D107977"/>
    </row>
    <row r="107978" spans="4:4">
      <c r="D107978"/>
    </row>
    <row r="107979" spans="4:4">
      <c r="D107979"/>
    </row>
    <row r="107980" spans="4:4">
      <c r="D107980"/>
    </row>
    <row r="107981" spans="4:4">
      <c r="D107981"/>
    </row>
    <row r="107982" spans="4:4">
      <c r="D107982"/>
    </row>
    <row r="107983" spans="4:4">
      <c r="D107983"/>
    </row>
    <row r="107984" spans="4:4">
      <c r="D107984"/>
    </row>
    <row r="107985" spans="4:4">
      <c r="D107985"/>
    </row>
    <row r="107986" spans="4:4">
      <c r="D107986"/>
    </row>
    <row r="107987" spans="4:4">
      <c r="D107987"/>
    </row>
    <row r="107988" spans="4:4">
      <c r="D107988"/>
    </row>
    <row r="107989" spans="4:4">
      <c r="D107989"/>
    </row>
    <row r="107990" spans="4:4">
      <c r="D107990"/>
    </row>
    <row r="107991" spans="4:4">
      <c r="D107991"/>
    </row>
    <row r="107992" spans="4:4">
      <c r="D107992"/>
    </row>
    <row r="107993" spans="4:4">
      <c r="D107993"/>
    </row>
    <row r="107994" spans="4:4">
      <c r="D107994"/>
    </row>
    <row r="107995" spans="4:4">
      <c r="D107995"/>
    </row>
    <row r="107996" spans="4:4">
      <c r="D107996"/>
    </row>
    <row r="107997" spans="4:4">
      <c r="D107997"/>
    </row>
    <row r="107998" spans="4:4">
      <c r="D107998"/>
    </row>
    <row r="107999" spans="4:4">
      <c r="D107999"/>
    </row>
    <row r="108000" spans="4:4">
      <c r="D108000"/>
    </row>
    <row r="108001" spans="4:4">
      <c r="D108001"/>
    </row>
    <row r="108002" spans="4:4">
      <c r="D108002"/>
    </row>
    <row r="108003" spans="4:4">
      <c r="D108003"/>
    </row>
    <row r="108004" spans="4:4">
      <c r="D108004"/>
    </row>
    <row r="108005" spans="4:4">
      <c r="D108005"/>
    </row>
    <row r="108006" spans="4:4">
      <c r="D108006"/>
    </row>
    <row r="108007" spans="4:4">
      <c r="D108007"/>
    </row>
    <row r="108008" spans="4:4">
      <c r="D108008"/>
    </row>
    <row r="108009" spans="4:4">
      <c r="D108009"/>
    </row>
    <row r="108010" spans="4:4">
      <c r="D108010"/>
    </row>
    <row r="108011" spans="4:4">
      <c r="D108011"/>
    </row>
    <row r="108012" spans="4:4">
      <c r="D108012"/>
    </row>
    <row r="108013" spans="4:4">
      <c r="D108013"/>
    </row>
    <row r="108014" spans="4:4">
      <c r="D108014"/>
    </row>
    <row r="108015" spans="4:4">
      <c r="D108015"/>
    </row>
    <row r="108016" spans="4:4">
      <c r="D108016"/>
    </row>
    <row r="108017" spans="4:4">
      <c r="D108017"/>
    </row>
    <row r="108018" spans="4:4">
      <c r="D108018"/>
    </row>
    <row r="108019" spans="4:4">
      <c r="D108019"/>
    </row>
    <row r="108020" spans="4:4">
      <c r="D108020"/>
    </row>
    <row r="108021" spans="4:4">
      <c r="D108021"/>
    </row>
    <row r="108022" spans="4:4">
      <c r="D108022"/>
    </row>
    <row r="108023" spans="4:4">
      <c r="D108023"/>
    </row>
    <row r="108024" spans="4:4">
      <c r="D108024"/>
    </row>
    <row r="108025" spans="4:4">
      <c r="D108025"/>
    </row>
    <row r="108026" spans="4:4">
      <c r="D108026"/>
    </row>
    <row r="108027" spans="4:4">
      <c r="D108027"/>
    </row>
    <row r="108028" spans="4:4">
      <c r="D108028"/>
    </row>
    <row r="108029" spans="4:4">
      <c r="D108029"/>
    </row>
    <row r="108030" spans="4:4">
      <c r="D108030"/>
    </row>
    <row r="108031" spans="4:4">
      <c r="D108031"/>
    </row>
    <row r="108032" spans="4:4">
      <c r="D108032"/>
    </row>
    <row r="108033" spans="4:4">
      <c r="D108033"/>
    </row>
    <row r="108034" spans="4:4">
      <c r="D108034"/>
    </row>
    <row r="108035" spans="4:4">
      <c r="D108035"/>
    </row>
    <row r="108036" spans="4:4">
      <c r="D108036"/>
    </row>
    <row r="108037" spans="4:4">
      <c r="D108037"/>
    </row>
    <row r="108038" spans="4:4">
      <c r="D108038"/>
    </row>
    <row r="108039" spans="4:4">
      <c r="D108039"/>
    </row>
    <row r="108040" spans="4:4">
      <c r="D108040"/>
    </row>
    <row r="108041" spans="4:4">
      <c r="D108041"/>
    </row>
    <row r="108042" spans="4:4">
      <c r="D108042"/>
    </row>
    <row r="108043" spans="4:4">
      <c r="D108043"/>
    </row>
    <row r="108044" spans="4:4">
      <c r="D108044"/>
    </row>
    <row r="108045" spans="4:4">
      <c r="D108045"/>
    </row>
    <row r="108046" spans="4:4">
      <c r="D108046"/>
    </row>
    <row r="108047" spans="4:4">
      <c r="D108047"/>
    </row>
    <row r="108048" spans="4:4">
      <c r="D108048"/>
    </row>
    <row r="108049" spans="4:4">
      <c r="D108049"/>
    </row>
    <row r="108050" spans="4:4">
      <c r="D108050"/>
    </row>
    <row r="108051" spans="4:4">
      <c r="D108051"/>
    </row>
    <row r="108052" spans="4:4">
      <c r="D108052"/>
    </row>
    <row r="108053" spans="4:4">
      <c r="D108053"/>
    </row>
    <row r="108054" spans="4:4">
      <c r="D108054"/>
    </row>
    <row r="108055" spans="4:4">
      <c r="D108055"/>
    </row>
    <row r="108056" spans="4:4">
      <c r="D108056"/>
    </row>
    <row r="108057" spans="4:4">
      <c r="D108057"/>
    </row>
    <row r="108058" spans="4:4">
      <c r="D108058"/>
    </row>
    <row r="108059" spans="4:4">
      <c r="D108059"/>
    </row>
    <row r="108060" spans="4:4">
      <c r="D108060"/>
    </row>
    <row r="108061" spans="4:4">
      <c r="D108061"/>
    </row>
    <row r="108062" spans="4:4">
      <c r="D108062"/>
    </row>
    <row r="108063" spans="4:4">
      <c r="D108063"/>
    </row>
    <row r="108064" spans="4:4">
      <c r="D108064"/>
    </row>
    <row r="108065" spans="4:4">
      <c r="D108065"/>
    </row>
    <row r="108066" spans="4:4">
      <c r="D108066"/>
    </row>
    <row r="108067" spans="4:4">
      <c r="D108067"/>
    </row>
    <row r="108068" spans="4:4">
      <c r="D108068"/>
    </row>
    <row r="108069" spans="4:4">
      <c r="D108069"/>
    </row>
    <row r="108070" spans="4:4">
      <c r="D108070"/>
    </row>
    <row r="108071" spans="4:4">
      <c r="D108071"/>
    </row>
    <row r="108072" spans="4:4">
      <c r="D108072"/>
    </row>
    <row r="108073" spans="4:4">
      <c r="D108073"/>
    </row>
    <row r="108074" spans="4:4">
      <c r="D108074"/>
    </row>
    <row r="108075" spans="4:4">
      <c r="D108075"/>
    </row>
    <row r="108076" spans="4:4">
      <c r="D108076"/>
    </row>
    <row r="108077" spans="4:4">
      <c r="D108077"/>
    </row>
    <row r="108078" spans="4:4">
      <c r="D108078"/>
    </row>
    <row r="108079" spans="4:4">
      <c r="D108079"/>
    </row>
    <row r="108080" spans="4:4">
      <c r="D108080"/>
    </row>
    <row r="108081" spans="4:4">
      <c r="D108081"/>
    </row>
    <row r="108082" spans="4:4">
      <c r="D108082"/>
    </row>
    <row r="108083" spans="4:4">
      <c r="D108083"/>
    </row>
    <row r="108084" spans="4:4">
      <c r="D108084"/>
    </row>
    <row r="108085" spans="4:4">
      <c r="D108085"/>
    </row>
    <row r="108086" spans="4:4">
      <c r="D108086"/>
    </row>
    <row r="108087" spans="4:4">
      <c r="D108087"/>
    </row>
    <row r="108088" spans="4:4">
      <c r="D108088"/>
    </row>
    <row r="108089" spans="4:4">
      <c r="D108089"/>
    </row>
    <row r="108090" spans="4:4">
      <c r="D108090"/>
    </row>
    <row r="108091" spans="4:4">
      <c r="D108091"/>
    </row>
    <row r="108092" spans="4:4">
      <c r="D108092"/>
    </row>
    <row r="108093" spans="4:4">
      <c r="D108093"/>
    </row>
    <row r="108094" spans="4:4">
      <c r="D108094"/>
    </row>
    <row r="108095" spans="4:4">
      <c r="D108095"/>
    </row>
    <row r="108096" spans="4:4">
      <c r="D108096"/>
    </row>
    <row r="108097" spans="4:4">
      <c r="D108097"/>
    </row>
    <row r="108098" spans="4:4">
      <c r="D108098"/>
    </row>
    <row r="108099" spans="4:4">
      <c r="D108099"/>
    </row>
    <row r="108100" spans="4:4">
      <c r="D108100"/>
    </row>
    <row r="108101" spans="4:4">
      <c r="D108101"/>
    </row>
    <row r="108102" spans="4:4">
      <c r="D108102"/>
    </row>
    <row r="108103" spans="4:4">
      <c r="D108103"/>
    </row>
    <row r="108104" spans="4:4">
      <c r="D108104"/>
    </row>
    <row r="108105" spans="4:4">
      <c r="D108105"/>
    </row>
    <row r="108106" spans="4:4">
      <c r="D108106"/>
    </row>
    <row r="108107" spans="4:4">
      <c r="D108107"/>
    </row>
    <row r="108108" spans="4:4">
      <c r="D108108"/>
    </row>
    <row r="108109" spans="4:4">
      <c r="D108109"/>
    </row>
    <row r="108110" spans="4:4">
      <c r="D108110"/>
    </row>
    <row r="108111" spans="4:4">
      <c r="D108111"/>
    </row>
    <row r="108112" spans="4:4">
      <c r="D108112"/>
    </row>
    <row r="108113" spans="4:4">
      <c r="D108113"/>
    </row>
    <row r="108114" spans="4:4">
      <c r="D108114"/>
    </row>
    <row r="108115" spans="4:4">
      <c r="D108115"/>
    </row>
    <row r="108116" spans="4:4">
      <c r="D108116"/>
    </row>
    <row r="108117" spans="4:4">
      <c r="D108117"/>
    </row>
    <row r="108118" spans="4:4">
      <c r="D108118"/>
    </row>
    <row r="108119" spans="4:4">
      <c r="D108119"/>
    </row>
    <row r="108120" spans="4:4">
      <c r="D108120"/>
    </row>
    <row r="108121" spans="4:4">
      <c r="D108121"/>
    </row>
    <row r="108122" spans="4:4">
      <c r="D108122"/>
    </row>
    <row r="108123" spans="4:4">
      <c r="D108123"/>
    </row>
    <row r="108124" spans="4:4">
      <c r="D108124"/>
    </row>
    <row r="108125" spans="4:4">
      <c r="D108125"/>
    </row>
    <row r="108126" spans="4:4">
      <c r="D108126"/>
    </row>
    <row r="108127" spans="4:4">
      <c r="D108127"/>
    </row>
    <row r="108128" spans="4:4">
      <c r="D108128"/>
    </row>
    <row r="108129" spans="4:4">
      <c r="D108129"/>
    </row>
    <row r="108130" spans="4:4">
      <c r="D108130"/>
    </row>
    <row r="108131" spans="4:4">
      <c r="D108131"/>
    </row>
    <row r="108132" spans="4:4">
      <c r="D108132"/>
    </row>
    <row r="108133" spans="4:4">
      <c r="D108133"/>
    </row>
    <row r="108134" spans="4:4">
      <c r="D108134"/>
    </row>
    <row r="108135" spans="4:4">
      <c r="D108135"/>
    </row>
    <row r="108136" spans="4:4">
      <c r="D108136"/>
    </row>
    <row r="108137" spans="4:4">
      <c r="D108137"/>
    </row>
    <row r="108138" spans="4:4">
      <c r="D108138"/>
    </row>
    <row r="108139" spans="4:4">
      <c r="D108139"/>
    </row>
    <row r="108140" spans="4:4">
      <c r="D108140"/>
    </row>
    <row r="108141" spans="4:4">
      <c r="D108141"/>
    </row>
    <row r="108142" spans="4:4">
      <c r="D108142"/>
    </row>
    <row r="108143" spans="4:4">
      <c r="D108143"/>
    </row>
    <row r="108144" spans="4:4">
      <c r="D108144"/>
    </row>
    <row r="108145" spans="4:4">
      <c r="D108145"/>
    </row>
    <row r="108146" spans="4:4">
      <c r="D108146"/>
    </row>
    <row r="108147" spans="4:4">
      <c r="D108147"/>
    </row>
    <row r="108148" spans="4:4">
      <c r="D108148"/>
    </row>
    <row r="108149" spans="4:4">
      <c r="D108149"/>
    </row>
    <row r="108150" spans="4:4">
      <c r="D108150"/>
    </row>
    <row r="108151" spans="4:4">
      <c r="D108151"/>
    </row>
    <row r="108152" spans="4:4">
      <c r="D108152"/>
    </row>
    <row r="108153" spans="4:4">
      <c r="D108153"/>
    </row>
    <row r="108154" spans="4:4">
      <c r="D108154"/>
    </row>
    <row r="108155" spans="4:4">
      <c r="D108155"/>
    </row>
    <row r="108156" spans="4:4">
      <c r="D108156"/>
    </row>
    <row r="108157" spans="4:4">
      <c r="D108157"/>
    </row>
    <row r="108158" spans="4:4">
      <c r="D108158"/>
    </row>
    <row r="108159" spans="4:4">
      <c r="D108159"/>
    </row>
    <row r="108160" spans="4:4">
      <c r="D108160"/>
    </row>
    <row r="108161" spans="4:4">
      <c r="D108161"/>
    </row>
    <row r="108162" spans="4:4">
      <c r="D108162"/>
    </row>
    <row r="108163" spans="4:4">
      <c r="D108163"/>
    </row>
    <row r="108164" spans="4:4">
      <c r="D108164"/>
    </row>
    <row r="108165" spans="4:4">
      <c r="D108165"/>
    </row>
    <row r="108166" spans="4:4">
      <c r="D108166"/>
    </row>
    <row r="108167" spans="4:4">
      <c r="D108167"/>
    </row>
    <row r="108168" spans="4:4">
      <c r="D108168"/>
    </row>
    <row r="108169" spans="4:4">
      <c r="D108169"/>
    </row>
    <row r="108170" spans="4:4">
      <c r="D108170"/>
    </row>
    <row r="108171" spans="4:4">
      <c r="D108171"/>
    </row>
    <row r="108172" spans="4:4">
      <c r="D108172"/>
    </row>
    <row r="108173" spans="4:4">
      <c r="D108173"/>
    </row>
    <row r="108174" spans="4:4">
      <c r="D108174"/>
    </row>
    <row r="108175" spans="4:4">
      <c r="D108175"/>
    </row>
    <row r="108176" spans="4:4">
      <c r="D108176"/>
    </row>
    <row r="108177" spans="4:4">
      <c r="D108177"/>
    </row>
    <row r="108178" spans="4:4">
      <c r="D108178"/>
    </row>
    <row r="108179" spans="4:4">
      <c r="D108179"/>
    </row>
    <row r="108180" spans="4:4">
      <c r="D108180"/>
    </row>
    <row r="108181" spans="4:4">
      <c r="D108181"/>
    </row>
    <row r="108182" spans="4:4">
      <c r="D108182"/>
    </row>
    <row r="108183" spans="4:4">
      <c r="D108183"/>
    </row>
    <row r="108184" spans="4:4">
      <c r="D108184"/>
    </row>
    <row r="108185" spans="4:4">
      <c r="D108185"/>
    </row>
    <row r="108186" spans="4:4">
      <c r="D108186"/>
    </row>
    <row r="108187" spans="4:4">
      <c r="D108187"/>
    </row>
    <row r="108188" spans="4:4">
      <c r="D108188"/>
    </row>
    <row r="108189" spans="4:4">
      <c r="D108189"/>
    </row>
    <row r="108190" spans="4:4">
      <c r="D108190"/>
    </row>
    <row r="108191" spans="4:4">
      <c r="D108191"/>
    </row>
    <row r="108192" spans="4:4">
      <c r="D108192"/>
    </row>
    <row r="108193" spans="4:4">
      <c r="D108193"/>
    </row>
    <row r="108194" spans="4:4">
      <c r="D108194"/>
    </row>
    <row r="108195" spans="4:4">
      <c r="D108195"/>
    </row>
    <row r="108196" spans="4:4">
      <c r="D108196"/>
    </row>
    <row r="108197" spans="4:4">
      <c r="D108197"/>
    </row>
    <row r="108198" spans="4:4">
      <c r="D108198"/>
    </row>
    <row r="108199" spans="4:4">
      <c r="D108199"/>
    </row>
    <row r="108200" spans="4:4">
      <c r="D108200"/>
    </row>
    <row r="108201" spans="4:4">
      <c r="D108201"/>
    </row>
    <row r="108202" spans="4:4">
      <c r="D108202"/>
    </row>
    <row r="108203" spans="4:4">
      <c r="D108203"/>
    </row>
    <row r="108204" spans="4:4">
      <c r="D108204"/>
    </row>
    <row r="108205" spans="4:4">
      <c r="D108205"/>
    </row>
    <row r="108206" spans="4:4">
      <c r="D108206"/>
    </row>
    <row r="108207" spans="4:4">
      <c r="D108207"/>
    </row>
    <row r="108208" spans="4:4">
      <c r="D108208"/>
    </row>
    <row r="108209" spans="4:4">
      <c r="D108209"/>
    </row>
    <row r="108210" spans="4:4">
      <c r="D108210"/>
    </row>
    <row r="108211" spans="4:4">
      <c r="D108211"/>
    </row>
    <row r="108212" spans="4:4">
      <c r="D108212"/>
    </row>
    <row r="108213" spans="4:4">
      <c r="D108213"/>
    </row>
    <row r="108214" spans="4:4">
      <c r="D108214"/>
    </row>
    <row r="108215" spans="4:4">
      <c r="D108215"/>
    </row>
    <row r="108216" spans="4:4">
      <c r="D108216"/>
    </row>
    <row r="108217" spans="4:4">
      <c r="D108217"/>
    </row>
    <row r="108218" spans="4:4">
      <c r="D108218"/>
    </row>
    <row r="108219" spans="4:4">
      <c r="D108219"/>
    </row>
    <row r="108220" spans="4:4">
      <c r="D108220"/>
    </row>
    <row r="108221" spans="4:4">
      <c r="D108221"/>
    </row>
    <row r="108222" spans="4:4">
      <c r="D108222"/>
    </row>
    <row r="108223" spans="4:4">
      <c r="D108223"/>
    </row>
    <row r="108224" spans="4:4">
      <c r="D108224"/>
    </row>
    <row r="108225" spans="4:4">
      <c r="D108225"/>
    </row>
    <row r="108226" spans="4:4">
      <c r="D108226"/>
    </row>
    <row r="108227" spans="4:4">
      <c r="D108227"/>
    </row>
    <row r="108228" spans="4:4">
      <c r="D108228"/>
    </row>
    <row r="108229" spans="4:4">
      <c r="D108229"/>
    </row>
    <row r="108230" spans="4:4">
      <c r="D108230"/>
    </row>
    <row r="108231" spans="4:4">
      <c r="D108231"/>
    </row>
    <row r="108232" spans="4:4">
      <c r="D108232"/>
    </row>
    <row r="108233" spans="4:4">
      <c r="D108233"/>
    </row>
    <row r="108234" spans="4:4">
      <c r="D108234"/>
    </row>
    <row r="108235" spans="4:4">
      <c r="D108235"/>
    </row>
    <row r="108236" spans="4:4">
      <c r="D108236"/>
    </row>
    <row r="108237" spans="4:4">
      <c r="D108237"/>
    </row>
    <row r="108238" spans="4:4">
      <c r="D108238"/>
    </row>
    <row r="108239" spans="4:4">
      <c r="D108239"/>
    </row>
    <row r="108240" spans="4:4">
      <c r="D108240"/>
    </row>
    <row r="108241" spans="4:4">
      <c r="D108241"/>
    </row>
    <row r="108242" spans="4:4">
      <c r="D108242"/>
    </row>
    <row r="108243" spans="4:4">
      <c r="D108243"/>
    </row>
    <row r="108244" spans="4:4">
      <c r="D108244"/>
    </row>
    <row r="108245" spans="4:4">
      <c r="D108245"/>
    </row>
    <row r="108246" spans="4:4">
      <c r="D108246"/>
    </row>
    <row r="108247" spans="4:4">
      <c r="D108247"/>
    </row>
    <row r="108248" spans="4:4">
      <c r="D108248"/>
    </row>
    <row r="108249" spans="4:4">
      <c r="D108249"/>
    </row>
    <row r="108250" spans="4:4">
      <c r="D108250"/>
    </row>
    <row r="108251" spans="4:4">
      <c r="D108251"/>
    </row>
    <row r="108252" spans="4:4">
      <c r="D108252"/>
    </row>
    <row r="108253" spans="4:4">
      <c r="D108253"/>
    </row>
    <row r="108254" spans="4:4">
      <c r="D108254"/>
    </row>
    <row r="108255" spans="4:4">
      <c r="D108255"/>
    </row>
    <row r="108256" spans="4:4">
      <c r="D108256"/>
    </row>
    <row r="108257" spans="4:4">
      <c r="D108257"/>
    </row>
    <row r="108258" spans="4:4">
      <c r="D108258"/>
    </row>
    <row r="108259" spans="4:4">
      <c r="D108259"/>
    </row>
    <row r="108260" spans="4:4">
      <c r="D108260"/>
    </row>
    <row r="108261" spans="4:4">
      <c r="D108261"/>
    </row>
    <row r="108262" spans="4:4">
      <c r="D108262"/>
    </row>
    <row r="108263" spans="4:4">
      <c r="D108263"/>
    </row>
    <row r="108264" spans="4:4">
      <c r="D108264"/>
    </row>
    <row r="108265" spans="4:4">
      <c r="D108265"/>
    </row>
    <row r="108266" spans="4:4">
      <c r="D108266"/>
    </row>
    <row r="108267" spans="4:4">
      <c r="D108267"/>
    </row>
    <row r="108268" spans="4:4">
      <c r="D108268"/>
    </row>
    <row r="108269" spans="4:4">
      <c r="D108269"/>
    </row>
    <row r="108270" spans="4:4">
      <c r="D108270"/>
    </row>
    <row r="108271" spans="4:4">
      <c r="D108271"/>
    </row>
    <row r="108272" spans="4:4">
      <c r="D108272"/>
    </row>
    <row r="108273" spans="4:4">
      <c r="D108273"/>
    </row>
    <row r="108274" spans="4:4">
      <c r="D108274"/>
    </row>
    <row r="108275" spans="4:4">
      <c r="D108275"/>
    </row>
    <row r="108276" spans="4:4">
      <c r="D108276"/>
    </row>
    <row r="108277" spans="4:4">
      <c r="D108277"/>
    </row>
    <row r="108278" spans="4:4">
      <c r="D108278"/>
    </row>
    <row r="108279" spans="4:4">
      <c r="D108279"/>
    </row>
    <row r="108280" spans="4:4">
      <c r="D108280"/>
    </row>
    <row r="108281" spans="4:4">
      <c r="D108281"/>
    </row>
    <row r="108282" spans="4:4">
      <c r="D108282"/>
    </row>
    <row r="108283" spans="4:4">
      <c r="D108283"/>
    </row>
    <row r="108284" spans="4:4">
      <c r="D108284"/>
    </row>
    <row r="108285" spans="4:4">
      <c r="D108285"/>
    </row>
    <row r="108286" spans="4:4">
      <c r="D108286"/>
    </row>
    <row r="108287" spans="4:4">
      <c r="D108287"/>
    </row>
    <row r="108288" spans="4:4">
      <c r="D108288"/>
    </row>
    <row r="108289" spans="4:4">
      <c r="D108289"/>
    </row>
    <row r="108290" spans="4:4">
      <c r="D108290"/>
    </row>
    <row r="108291" spans="4:4">
      <c r="D108291"/>
    </row>
    <row r="108292" spans="4:4">
      <c r="D108292"/>
    </row>
    <row r="108293" spans="4:4">
      <c r="D108293"/>
    </row>
    <row r="108294" spans="4:4">
      <c r="D108294"/>
    </row>
    <row r="108295" spans="4:4">
      <c r="D108295"/>
    </row>
    <row r="108296" spans="4:4">
      <c r="D108296"/>
    </row>
    <row r="108297" spans="4:4">
      <c r="D108297"/>
    </row>
    <row r="108298" spans="4:4">
      <c r="D108298"/>
    </row>
    <row r="108299" spans="4:4">
      <c r="D108299"/>
    </row>
    <row r="108300" spans="4:4">
      <c r="D108300"/>
    </row>
    <row r="108301" spans="4:4">
      <c r="D108301"/>
    </row>
    <row r="108302" spans="4:4">
      <c r="D108302"/>
    </row>
    <row r="108303" spans="4:4">
      <c r="D108303"/>
    </row>
    <row r="108304" spans="4:4">
      <c r="D108304"/>
    </row>
    <row r="108305" spans="4:4">
      <c r="D108305"/>
    </row>
    <row r="108306" spans="4:4">
      <c r="D108306"/>
    </row>
    <row r="108307" spans="4:4">
      <c r="D108307"/>
    </row>
    <row r="108308" spans="4:4">
      <c r="D108308"/>
    </row>
    <row r="108309" spans="4:4">
      <c r="D108309"/>
    </row>
    <row r="108310" spans="4:4">
      <c r="D108310"/>
    </row>
    <row r="108311" spans="4:4">
      <c r="D108311"/>
    </row>
    <row r="108312" spans="4:4">
      <c r="D108312"/>
    </row>
    <row r="108313" spans="4:4">
      <c r="D108313"/>
    </row>
    <row r="108314" spans="4:4">
      <c r="D108314"/>
    </row>
    <row r="108315" spans="4:4">
      <c r="D108315"/>
    </row>
    <row r="108316" spans="4:4">
      <c r="D108316"/>
    </row>
    <row r="108317" spans="4:4">
      <c r="D108317"/>
    </row>
    <row r="108318" spans="4:4">
      <c r="D108318"/>
    </row>
    <row r="108319" spans="4:4">
      <c r="D108319"/>
    </row>
    <row r="108320" spans="4:4">
      <c r="D108320"/>
    </row>
    <row r="108321" spans="4:4">
      <c r="D108321"/>
    </row>
    <row r="108322" spans="4:4">
      <c r="D108322"/>
    </row>
    <row r="108323" spans="4:4">
      <c r="D108323"/>
    </row>
    <row r="108324" spans="4:4">
      <c r="D108324"/>
    </row>
    <row r="108325" spans="4:4">
      <c r="D108325"/>
    </row>
    <row r="108326" spans="4:4">
      <c r="D108326"/>
    </row>
    <row r="108327" spans="4:4">
      <c r="D108327"/>
    </row>
    <row r="108328" spans="4:4">
      <c r="D108328"/>
    </row>
    <row r="108329" spans="4:4">
      <c r="D108329"/>
    </row>
    <row r="108330" spans="4:4">
      <c r="D108330"/>
    </row>
    <row r="108331" spans="4:4">
      <c r="D108331"/>
    </row>
    <row r="108332" spans="4:4">
      <c r="D108332"/>
    </row>
    <row r="108333" spans="4:4">
      <c r="D108333"/>
    </row>
    <row r="108334" spans="4:4">
      <c r="D108334"/>
    </row>
    <row r="108335" spans="4:4">
      <c r="D108335"/>
    </row>
    <row r="108336" spans="4:4">
      <c r="D108336"/>
    </row>
    <row r="108337" spans="4:4">
      <c r="D108337"/>
    </row>
    <row r="108338" spans="4:4">
      <c r="D108338"/>
    </row>
    <row r="108339" spans="4:4">
      <c r="D108339"/>
    </row>
    <row r="108340" spans="4:4">
      <c r="D108340"/>
    </row>
    <row r="108341" spans="4:4">
      <c r="D108341"/>
    </row>
    <row r="108342" spans="4:4">
      <c r="D108342"/>
    </row>
    <row r="108343" spans="4:4">
      <c r="D108343"/>
    </row>
    <row r="108344" spans="4:4">
      <c r="D108344"/>
    </row>
    <row r="108345" spans="4:4">
      <c r="D108345"/>
    </row>
    <row r="108346" spans="4:4">
      <c r="D108346"/>
    </row>
    <row r="108347" spans="4:4">
      <c r="D108347"/>
    </row>
    <row r="108348" spans="4:4">
      <c r="D108348"/>
    </row>
    <row r="108349" spans="4:4">
      <c r="D108349"/>
    </row>
    <row r="108350" spans="4:4">
      <c r="D108350"/>
    </row>
    <row r="108351" spans="4:4">
      <c r="D108351"/>
    </row>
    <row r="108352" spans="4:4">
      <c r="D108352"/>
    </row>
    <row r="108353" spans="4:4">
      <c r="D108353"/>
    </row>
    <row r="108354" spans="4:4">
      <c r="D108354"/>
    </row>
    <row r="108355" spans="4:4">
      <c r="D108355"/>
    </row>
    <row r="108356" spans="4:4">
      <c r="D108356"/>
    </row>
    <row r="108357" spans="4:4">
      <c r="D108357"/>
    </row>
    <row r="108358" spans="4:4">
      <c r="D108358"/>
    </row>
    <row r="108359" spans="4:4">
      <c r="D108359"/>
    </row>
    <row r="108360" spans="4:4">
      <c r="D108360"/>
    </row>
    <row r="108361" spans="4:4">
      <c r="D108361"/>
    </row>
    <row r="108362" spans="4:4">
      <c r="D108362"/>
    </row>
    <row r="108363" spans="4:4">
      <c r="D108363"/>
    </row>
    <row r="108364" spans="4:4">
      <c r="D108364"/>
    </row>
    <row r="108365" spans="4:4">
      <c r="D108365"/>
    </row>
    <row r="108366" spans="4:4">
      <c r="D108366"/>
    </row>
    <row r="108367" spans="4:4">
      <c r="D108367"/>
    </row>
    <row r="108368" spans="4:4">
      <c r="D108368"/>
    </row>
    <row r="108369" spans="4:4">
      <c r="D108369"/>
    </row>
    <row r="108370" spans="4:4">
      <c r="D108370"/>
    </row>
    <row r="108371" spans="4:4">
      <c r="D108371"/>
    </row>
    <row r="108372" spans="4:4">
      <c r="D108372"/>
    </row>
    <row r="108373" spans="4:4">
      <c r="D108373"/>
    </row>
    <row r="108374" spans="4:4">
      <c r="D108374"/>
    </row>
    <row r="108375" spans="4:4">
      <c r="D108375"/>
    </row>
    <row r="108376" spans="4:4">
      <c r="D108376"/>
    </row>
    <row r="108377" spans="4:4">
      <c r="D108377"/>
    </row>
    <row r="108378" spans="4:4">
      <c r="D108378"/>
    </row>
    <row r="108379" spans="4:4">
      <c r="D108379"/>
    </row>
    <row r="108380" spans="4:4">
      <c r="D108380"/>
    </row>
    <row r="108381" spans="4:4">
      <c r="D108381"/>
    </row>
    <row r="108382" spans="4:4">
      <c r="D108382"/>
    </row>
    <row r="108383" spans="4:4">
      <c r="D108383"/>
    </row>
    <row r="108384" spans="4:4">
      <c r="D108384"/>
    </row>
    <row r="108385" spans="4:4">
      <c r="D108385"/>
    </row>
    <row r="108386" spans="4:4">
      <c r="D108386"/>
    </row>
    <row r="108387" spans="4:4">
      <c r="D108387"/>
    </row>
    <row r="108388" spans="4:4">
      <c r="D108388"/>
    </row>
    <row r="108389" spans="4:4">
      <c r="D108389"/>
    </row>
    <row r="108390" spans="4:4">
      <c r="D108390"/>
    </row>
    <row r="108391" spans="4:4">
      <c r="D108391"/>
    </row>
    <row r="108392" spans="4:4">
      <c r="D108392"/>
    </row>
    <row r="108393" spans="4:4">
      <c r="D108393"/>
    </row>
    <row r="108394" spans="4:4">
      <c r="D108394"/>
    </row>
    <row r="108395" spans="4:4">
      <c r="D108395"/>
    </row>
    <row r="108396" spans="4:4">
      <c r="D108396"/>
    </row>
    <row r="108397" spans="4:4">
      <c r="D108397"/>
    </row>
    <row r="108398" spans="4:4">
      <c r="D108398"/>
    </row>
    <row r="108399" spans="4:4">
      <c r="D108399"/>
    </row>
    <row r="108400" spans="4:4">
      <c r="D108400"/>
    </row>
    <row r="108401" spans="4:4">
      <c r="D108401"/>
    </row>
    <row r="108402" spans="4:4">
      <c r="D108402"/>
    </row>
    <row r="108403" spans="4:4">
      <c r="D108403"/>
    </row>
    <row r="108404" spans="4:4">
      <c r="D108404"/>
    </row>
    <row r="108405" spans="4:4">
      <c r="D108405"/>
    </row>
    <row r="108406" spans="4:4">
      <c r="D108406"/>
    </row>
    <row r="108407" spans="4:4">
      <c r="D108407"/>
    </row>
    <row r="108408" spans="4:4">
      <c r="D108408"/>
    </row>
    <row r="108409" spans="4:4">
      <c r="D108409"/>
    </row>
    <row r="108410" spans="4:4">
      <c r="D108410"/>
    </row>
    <row r="108411" spans="4:4">
      <c r="D108411"/>
    </row>
    <row r="108412" spans="4:4">
      <c r="D108412"/>
    </row>
    <row r="108413" spans="4:4">
      <c r="D108413"/>
    </row>
    <row r="108414" spans="4:4">
      <c r="D108414"/>
    </row>
    <row r="108415" spans="4:4">
      <c r="D108415"/>
    </row>
    <row r="108416" spans="4:4">
      <c r="D108416"/>
    </row>
    <row r="108417" spans="4:4">
      <c r="D108417"/>
    </row>
    <row r="108418" spans="4:4">
      <c r="D108418"/>
    </row>
    <row r="108419" spans="4:4">
      <c r="D108419"/>
    </row>
    <row r="108420" spans="4:4">
      <c r="D108420"/>
    </row>
    <row r="108421" spans="4:4">
      <c r="D108421"/>
    </row>
    <row r="108422" spans="4:4">
      <c r="D108422"/>
    </row>
    <row r="108423" spans="4:4">
      <c r="D108423"/>
    </row>
    <row r="108424" spans="4:4">
      <c r="D108424"/>
    </row>
    <row r="108425" spans="4:4">
      <c r="D108425"/>
    </row>
    <row r="108426" spans="4:4">
      <c r="D108426"/>
    </row>
    <row r="108427" spans="4:4">
      <c r="D108427"/>
    </row>
    <row r="108428" spans="4:4">
      <c r="D108428"/>
    </row>
    <row r="108429" spans="4:4">
      <c r="D108429"/>
    </row>
    <row r="108430" spans="4:4">
      <c r="D108430"/>
    </row>
    <row r="108431" spans="4:4">
      <c r="D108431"/>
    </row>
    <row r="108432" spans="4:4">
      <c r="D108432"/>
    </row>
    <row r="108433" spans="4:4">
      <c r="D108433"/>
    </row>
    <row r="108434" spans="4:4">
      <c r="D108434"/>
    </row>
    <row r="108435" spans="4:4">
      <c r="D108435"/>
    </row>
    <row r="108436" spans="4:4">
      <c r="D108436"/>
    </row>
    <row r="108437" spans="4:4">
      <c r="D108437"/>
    </row>
    <row r="108438" spans="4:4">
      <c r="D108438"/>
    </row>
    <row r="108439" spans="4:4">
      <c r="D108439"/>
    </row>
    <row r="108440" spans="4:4">
      <c r="D108440"/>
    </row>
    <row r="108441" spans="4:4">
      <c r="D108441"/>
    </row>
    <row r="108442" spans="4:4">
      <c r="D108442"/>
    </row>
    <row r="108443" spans="4:4">
      <c r="D108443"/>
    </row>
    <row r="108444" spans="4:4">
      <c r="D108444"/>
    </row>
    <row r="108445" spans="4:4">
      <c r="D108445"/>
    </row>
    <row r="108446" spans="4:4">
      <c r="D108446"/>
    </row>
    <row r="108447" spans="4:4">
      <c r="D108447"/>
    </row>
    <row r="108448" spans="4:4">
      <c r="D108448"/>
    </row>
    <row r="108449" spans="4:4">
      <c r="D108449"/>
    </row>
    <row r="108450" spans="4:4">
      <c r="D108450"/>
    </row>
    <row r="108451" spans="4:4">
      <c r="D108451"/>
    </row>
    <row r="108452" spans="4:4">
      <c r="D108452"/>
    </row>
    <row r="108453" spans="4:4">
      <c r="D108453"/>
    </row>
    <row r="108454" spans="4:4">
      <c r="D108454"/>
    </row>
    <row r="108455" spans="4:4">
      <c r="D108455"/>
    </row>
    <row r="108456" spans="4:4">
      <c r="D108456"/>
    </row>
    <row r="108457" spans="4:4">
      <c r="D108457"/>
    </row>
    <row r="108458" spans="4:4">
      <c r="D108458"/>
    </row>
    <row r="108459" spans="4:4">
      <c r="D108459"/>
    </row>
    <row r="108460" spans="4:4">
      <c r="D108460"/>
    </row>
    <row r="108461" spans="4:4">
      <c r="D108461"/>
    </row>
    <row r="108462" spans="4:4">
      <c r="D108462"/>
    </row>
    <row r="108463" spans="4:4">
      <c r="D108463"/>
    </row>
    <row r="108464" spans="4:4">
      <c r="D108464"/>
    </row>
    <row r="108465" spans="4:4">
      <c r="D108465"/>
    </row>
    <row r="108466" spans="4:4">
      <c r="D108466"/>
    </row>
    <row r="108467" spans="4:4">
      <c r="D108467"/>
    </row>
    <row r="108468" spans="4:4">
      <c r="D108468"/>
    </row>
    <row r="108469" spans="4:4">
      <c r="D108469"/>
    </row>
    <row r="108470" spans="4:4">
      <c r="D108470"/>
    </row>
    <row r="108471" spans="4:4">
      <c r="D108471"/>
    </row>
    <row r="108472" spans="4:4">
      <c r="D108472"/>
    </row>
    <row r="108473" spans="4:4">
      <c r="D108473"/>
    </row>
    <row r="108474" spans="4:4">
      <c r="D108474"/>
    </row>
    <row r="108475" spans="4:4">
      <c r="D108475"/>
    </row>
    <row r="108476" spans="4:4">
      <c r="D108476"/>
    </row>
    <row r="108477" spans="4:4">
      <c r="D108477"/>
    </row>
    <row r="108478" spans="4:4">
      <c r="D108478"/>
    </row>
    <row r="108479" spans="4:4">
      <c r="D108479"/>
    </row>
    <row r="108480" spans="4:4">
      <c r="D108480"/>
    </row>
    <row r="108481" spans="4:4">
      <c r="D108481"/>
    </row>
    <row r="108482" spans="4:4">
      <c r="D108482"/>
    </row>
    <row r="108483" spans="4:4">
      <c r="D108483"/>
    </row>
    <row r="108484" spans="4:4">
      <c r="D108484"/>
    </row>
    <row r="108485" spans="4:4">
      <c r="D108485"/>
    </row>
    <row r="108486" spans="4:4">
      <c r="D108486"/>
    </row>
    <row r="108487" spans="4:4">
      <c r="D108487"/>
    </row>
    <row r="108488" spans="4:4">
      <c r="D108488"/>
    </row>
    <row r="108489" spans="4:4">
      <c r="D108489"/>
    </row>
    <row r="108490" spans="4:4">
      <c r="D108490"/>
    </row>
    <row r="108491" spans="4:4">
      <c r="D108491"/>
    </row>
    <row r="108492" spans="4:4">
      <c r="D108492"/>
    </row>
    <row r="108493" spans="4:4">
      <c r="D108493"/>
    </row>
    <row r="108494" spans="4:4">
      <c r="D108494"/>
    </row>
    <row r="108495" spans="4:4">
      <c r="D108495"/>
    </row>
    <row r="108496" spans="4:4">
      <c r="D108496"/>
    </row>
    <row r="108497" spans="4:4">
      <c r="D108497"/>
    </row>
    <row r="108498" spans="4:4">
      <c r="D108498"/>
    </row>
    <row r="108499" spans="4:4">
      <c r="D108499"/>
    </row>
    <row r="108500" spans="4:4">
      <c r="D108500"/>
    </row>
    <row r="108501" spans="4:4">
      <c r="D108501"/>
    </row>
    <row r="108502" spans="4:4">
      <c r="D108502"/>
    </row>
    <row r="108503" spans="4:4">
      <c r="D108503"/>
    </row>
    <row r="108504" spans="4:4">
      <c r="D108504"/>
    </row>
    <row r="108505" spans="4:4">
      <c r="D108505"/>
    </row>
    <row r="108506" spans="4:4">
      <c r="D108506"/>
    </row>
    <row r="108507" spans="4:4">
      <c r="D108507"/>
    </row>
    <row r="108508" spans="4:4">
      <c r="D108508"/>
    </row>
    <row r="108509" spans="4:4">
      <c r="D108509"/>
    </row>
    <row r="108510" spans="4:4">
      <c r="D108510"/>
    </row>
    <row r="108511" spans="4:4">
      <c r="D108511"/>
    </row>
    <row r="108512" spans="4:4">
      <c r="D108512"/>
    </row>
    <row r="108513" spans="4:4">
      <c r="D108513"/>
    </row>
    <row r="108514" spans="4:4">
      <c r="D108514"/>
    </row>
    <row r="108515" spans="4:4">
      <c r="D108515"/>
    </row>
    <row r="108516" spans="4:4">
      <c r="D108516"/>
    </row>
    <row r="108517" spans="4:4">
      <c r="D108517"/>
    </row>
    <row r="108518" spans="4:4">
      <c r="D108518"/>
    </row>
    <row r="108519" spans="4:4">
      <c r="D108519"/>
    </row>
    <row r="108520" spans="4:4">
      <c r="D108520"/>
    </row>
    <row r="108521" spans="4:4">
      <c r="D108521"/>
    </row>
    <row r="108522" spans="4:4">
      <c r="D108522"/>
    </row>
    <row r="108523" spans="4:4">
      <c r="D108523"/>
    </row>
    <row r="108524" spans="4:4">
      <c r="D108524"/>
    </row>
    <row r="108525" spans="4:4">
      <c r="D108525"/>
    </row>
    <row r="108526" spans="4:4">
      <c r="D108526"/>
    </row>
    <row r="108527" spans="4:4">
      <c r="D108527"/>
    </row>
    <row r="108528" spans="4:4">
      <c r="D108528"/>
    </row>
    <row r="108529" spans="4:4">
      <c r="D108529"/>
    </row>
    <row r="108530" spans="4:4">
      <c r="D108530"/>
    </row>
    <row r="108531" spans="4:4">
      <c r="D108531"/>
    </row>
    <row r="108532" spans="4:4">
      <c r="D108532"/>
    </row>
    <row r="108533" spans="4:4">
      <c r="D108533"/>
    </row>
    <row r="108534" spans="4:4">
      <c r="D108534"/>
    </row>
    <row r="108535" spans="4:4">
      <c r="D108535"/>
    </row>
    <row r="108536" spans="4:4">
      <c r="D108536"/>
    </row>
    <row r="108537" spans="4:4">
      <c r="D108537"/>
    </row>
    <row r="108538" spans="4:4">
      <c r="D108538"/>
    </row>
    <row r="108539" spans="4:4">
      <c r="D108539"/>
    </row>
    <row r="108540" spans="4:4">
      <c r="D108540"/>
    </row>
    <row r="108541" spans="4:4">
      <c r="D108541"/>
    </row>
    <row r="108542" spans="4:4">
      <c r="D108542"/>
    </row>
    <row r="108543" spans="4:4">
      <c r="D108543"/>
    </row>
    <row r="108544" spans="4:4">
      <c r="D108544"/>
    </row>
    <row r="108545" spans="4:4">
      <c r="D108545"/>
    </row>
    <row r="108546" spans="4:4">
      <c r="D108546"/>
    </row>
    <row r="108547" spans="4:4">
      <c r="D108547"/>
    </row>
    <row r="108548" spans="4:4">
      <c r="D108548"/>
    </row>
    <row r="108549" spans="4:4">
      <c r="D108549"/>
    </row>
    <row r="108550" spans="4:4">
      <c r="D108550"/>
    </row>
    <row r="108551" spans="4:4">
      <c r="D108551"/>
    </row>
    <row r="108552" spans="4:4">
      <c r="D108552"/>
    </row>
    <row r="108553" spans="4:4">
      <c r="D108553"/>
    </row>
    <row r="108554" spans="4:4">
      <c r="D108554"/>
    </row>
    <row r="108555" spans="4:4">
      <c r="D108555"/>
    </row>
    <row r="108556" spans="4:4">
      <c r="D108556"/>
    </row>
    <row r="108557" spans="4:4">
      <c r="D108557"/>
    </row>
    <row r="108558" spans="4:4">
      <c r="D108558"/>
    </row>
    <row r="108559" spans="4:4">
      <c r="D108559"/>
    </row>
    <row r="108560" spans="4:4">
      <c r="D108560"/>
    </row>
    <row r="108561" spans="4:4">
      <c r="D108561"/>
    </row>
    <row r="108562" spans="4:4">
      <c r="D108562"/>
    </row>
    <row r="108563" spans="4:4">
      <c r="D108563"/>
    </row>
    <row r="108564" spans="4:4">
      <c r="D108564"/>
    </row>
    <row r="108565" spans="4:4">
      <c r="D108565"/>
    </row>
    <row r="108566" spans="4:4">
      <c r="D108566"/>
    </row>
    <row r="108567" spans="4:4">
      <c r="D108567"/>
    </row>
    <row r="108568" spans="4:4">
      <c r="D108568"/>
    </row>
    <row r="108569" spans="4:4">
      <c r="D108569"/>
    </row>
    <row r="108570" spans="4:4">
      <c r="D108570"/>
    </row>
    <row r="108571" spans="4:4">
      <c r="D108571"/>
    </row>
    <row r="108572" spans="4:4">
      <c r="D108572"/>
    </row>
    <row r="108573" spans="4:4">
      <c r="D108573"/>
    </row>
    <row r="108574" spans="4:4">
      <c r="D108574"/>
    </row>
    <row r="108575" spans="4:4">
      <c r="D108575"/>
    </row>
    <row r="108576" spans="4:4">
      <c r="D108576"/>
    </row>
    <row r="108577" spans="4:4">
      <c r="D108577"/>
    </row>
    <row r="108578" spans="4:4">
      <c r="D108578"/>
    </row>
    <row r="108579" spans="4:4">
      <c r="D108579"/>
    </row>
    <row r="108580" spans="4:4">
      <c r="D108580"/>
    </row>
    <row r="108581" spans="4:4">
      <c r="D108581"/>
    </row>
    <row r="108582" spans="4:4">
      <c r="D108582"/>
    </row>
    <row r="108583" spans="4:4">
      <c r="D108583"/>
    </row>
    <row r="108584" spans="4:4">
      <c r="D108584"/>
    </row>
    <row r="108585" spans="4:4">
      <c r="D108585"/>
    </row>
    <row r="108586" spans="4:4">
      <c r="D108586"/>
    </row>
    <row r="108587" spans="4:4">
      <c r="D108587"/>
    </row>
    <row r="108588" spans="4:4">
      <c r="D108588"/>
    </row>
    <row r="108589" spans="4:4">
      <c r="D108589"/>
    </row>
    <row r="108590" spans="4:4">
      <c r="D108590"/>
    </row>
    <row r="108591" spans="4:4">
      <c r="D108591"/>
    </row>
    <row r="108592" spans="4:4">
      <c r="D108592"/>
    </row>
    <row r="108593" spans="4:4">
      <c r="D108593"/>
    </row>
    <row r="108594" spans="4:4">
      <c r="D108594"/>
    </row>
    <row r="108595" spans="4:4">
      <c r="D108595"/>
    </row>
    <row r="108596" spans="4:4">
      <c r="D108596"/>
    </row>
    <row r="108597" spans="4:4">
      <c r="D108597"/>
    </row>
    <row r="108598" spans="4:4">
      <c r="D108598"/>
    </row>
    <row r="108599" spans="4:4">
      <c r="D108599"/>
    </row>
    <row r="108600" spans="4:4">
      <c r="D108600"/>
    </row>
    <row r="108601" spans="4:4">
      <c r="D108601"/>
    </row>
    <row r="108602" spans="4:4">
      <c r="D108602"/>
    </row>
    <row r="108603" spans="4:4">
      <c r="D108603"/>
    </row>
    <row r="108604" spans="4:4">
      <c r="D108604"/>
    </row>
    <row r="108605" spans="4:4">
      <c r="D108605"/>
    </row>
    <row r="108606" spans="4:4">
      <c r="D108606"/>
    </row>
    <row r="108607" spans="4:4">
      <c r="D108607"/>
    </row>
    <row r="108608" spans="4:4">
      <c r="D108608"/>
    </row>
    <row r="108609" spans="4:4">
      <c r="D108609"/>
    </row>
    <row r="108610" spans="4:4">
      <c r="D108610"/>
    </row>
    <row r="108611" spans="4:4">
      <c r="D108611"/>
    </row>
    <row r="108612" spans="4:4">
      <c r="D108612"/>
    </row>
    <row r="108613" spans="4:4">
      <c r="D108613"/>
    </row>
    <row r="108614" spans="4:4">
      <c r="D108614"/>
    </row>
    <row r="108615" spans="4:4">
      <c r="D108615"/>
    </row>
    <row r="108616" spans="4:4">
      <c r="D108616"/>
    </row>
    <row r="108617" spans="4:4">
      <c r="D108617"/>
    </row>
    <row r="108618" spans="4:4">
      <c r="D108618"/>
    </row>
    <row r="108619" spans="4:4">
      <c r="D108619"/>
    </row>
    <row r="108620" spans="4:4">
      <c r="D108620"/>
    </row>
    <row r="108621" spans="4:4">
      <c r="D108621"/>
    </row>
    <row r="108622" spans="4:4">
      <c r="D108622"/>
    </row>
    <row r="108623" spans="4:4">
      <c r="D108623"/>
    </row>
    <row r="108624" spans="4:4">
      <c r="D108624"/>
    </row>
    <row r="108625" spans="4:4">
      <c r="D108625"/>
    </row>
    <row r="108626" spans="4:4">
      <c r="D108626"/>
    </row>
    <row r="108627" spans="4:4">
      <c r="D108627"/>
    </row>
    <row r="108628" spans="4:4">
      <c r="D108628"/>
    </row>
    <row r="108629" spans="4:4">
      <c r="D108629"/>
    </row>
    <row r="108630" spans="4:4">
      <c r="D108630"/>
    </row>
    <row r="108631" spans="4:4">
      <c r="D108631"/>
    </row>
    <row r="108632" spans="4:4">
      <c r="D108632"/>
    </row>
    <row r="108633" spans="4:4">
      <c r="D108633"/>
    </row>
    <row r="108634" spans="4:4">
      <c r="D108634"/>
    </row>
    <row r="108635" spans="4:4">
      <c r="D108635"/>
    </row>
    <row r="108636" spans="4:4">
      <c r="D108636"/>
    </row>
    <row r="108637" spans="4:4">
      <c r="D108637"/>
    </row>
    <row r="108638" spans="4:4">
      <c r="D108638"/>
    </row>
    <row r="108639" spans="4:4">
      <c r="D108639"/>
    </row>
    <row r="108640" spans="4:4">
      <c r="D108640"/>
    </row>
    <row r="108641" spans="4:4">
      <c r="D108641"/>
    </row>
    <row r="108642" spans="4:4">
      <c r="D108642"/>
    </row>
    <row r="108643" spans="4:4">
      <c r="D108643"/>
    </row>
    <row r="108644" spans="4:4">
      <c r="D108644"/>
    </row>
    <row r="108645" spans="4:4">
      <c r="D108645"/>
    </row>
    <row r="108646" spans="4:4">
      <c r="D108646"/>
    </row>
    <row r="108647" spans="4:4">
      <c r="D108647"/>
    </row>
    <row r="108648" spans="4:4">
      <c r="D108648"/>
    </row>
    <row r="108649" spans="4:4">
      <c r="D108649"/>
    </row>
    <row r="108650" spans="4:4">
      <c r="D108650"/>
    </row>
    <row r="108651" spans="4:4">
      <c r="D108651"/>
    </row>
    <row r="108652" spans="4:4">
      <c r="D108652"/>
    </row>
    <row r="108653" spans="4:4">
      <c r="D108653"/>
    </row>
    <row r="108654" spans="4:4">
      <c r="D108654"/>
    </row>
    <row r="108655" spans="4:4">
      <c r="D108655"/>
    </row>
    <row r="108656" spans="4:4">
      <c r="D108656"/>
    </row>
    <row r="108657" spans="4:4">
      <c r="D108657"/>
    </row>
    <row r="108658" spans="4:4">
      <c r="D108658"/>
    </row>
    <row r="108659" spans="4:4">
      <c r="D108659"/>
    </row>
    <row r="108660" spans="4:4">
      <c r="D108660"/>
    </row>
    <row r="108661" spans="4:4">
      <c r="D108661"/>
    </row>
    <row r="108662" spans="4:4">
      <c r="D108662"/>
    </row>
    <row r="108663" spans="4:4">
      <c r="D108663"/>
    </row>
    <row r="108664" spans="4:4">
      <c r="D108664"/>
    </row>
    <row r="108665" spans="4:4">
      <c r="D108665"/>
    </row>
    <row r="108666" spans="4:4">
      <c r="D108666"/>
    </row>
    <row r="108667" spans="4:4">
      <c r="D108667"/>
    </row>
    <row r="108668" spans="4:4">
      <c r="D108668"/>
    </row>
    <row r="108669" spans="4:4">
      <c r="D108669"/>
    </row>
    <row r="108670" spans="4:4">
      <c r="D108670"/>
    </row>
    <row r="108671" spans="4:4">
      <c r="D108671"/>
    </row>
    <row r="108672" spans="4:4">
      <c r="D108672"/>
    </row>
    <row r="108673" spans="4:4">
      <c r="D108673"/>
    </row>
    <row r="108674" spans="4:4">
      <c r="D108674"/>
    </row>
    <row r="108675" spans="4:4">
      <c r="D108675"/>
    </row>
    <row r="108676" spans="4:4">
      <c r="D108676"/>
    </row>
    <row r="108677" spans="4:4">
      <c r="D108677"/>
    </row>
    <row r="108678" spans="4:4">
      <c r="D108678"/>
    </row>
    <row r="108679" spans="4:4">
      <c r="D108679"/>
    </row>
    <row r="108680" spans="4:4">
      <c r="D108680"/>
    </row>
    <row r="108681" spans="4:4">
      <c r="D108681"/>
    </row>
    <row r="108682" spans="4:4">
      <c r="D108682"/>
    </row>
    <row r="108683" spans="4:4">
      <c r="D108683"/>
    </row>
    <row r="108684" spans="4:4">
      <c r="D108684"/>
    </row>
    <row r="108685" spans="4:4">
      <c r="D108685"/>
    </row>
    <row r="108686" spans="4:4">
      <c r="D108686"/>
    </row>
    <row r="108687" spans="4:4">
      <c r="D108687"/>
    </row>
    <row r="108688" spans="4:4">
      <c r="D108688"/>
    </row>
    <row r="108689" spans="4:4">
      <c r="D108689"/>
    </row>
    <row r="108690" spans="4:4">
      <c r="D108690"/>
    </row>
    <row r="108691" spans="4:4">
      <c r="D108691"/>
    </row>
    <row r="108692" spans="4:4">
      <c r="D108692"/>
    </row>
    <row r="108693" spans="4:4">
      <c r="D108693"/>
    </row>
    <row r="108694" spans="4:4">
      <c r="D108694"/>
    </row>
    <row r="108695" spans="4:4">
      <c r="D108695"/>
    </row>
    <row r="108696" spans="4:4">
      <c r="D108696"/>
    </row>
    <row r="108697" spans="4:4">
      <c r="D108697"/>
    </row>
    <row r="108698" spans="4:4">
      <c r="D108698"/>
    </row>
    <row r="108699" spans="4:4">
      <c r="D108699"/>
    </row>
    <row r="108700" spans="4:4">
      <c r="D108700"/>
    </row>
    <row r="108701" spans="4:4">
      <c r="D108701"/>
    </row>
    <row r="108702" spans="4:4">
      <c r="D108702"/>
    </row>
    <row r="108703" spans="4:4">
      <c r="D108703"/>
    </row>
    <row r="108704" spans="4:4">
      <c r="D108704"/>
    </row>
    <row r="108705" spans="4:4">
      <c r="D108705"/>
    </row>
    <row r="108706" spans="4:4">
      <c r="D108706"/>
    </row>
    <row r="108707" spans="4:4">
      <c r="D108707"/>
    </row>
    <row r="108708" spans="4:4">
      <c r="D108708"/>
    </row>
    <row r="108709" spans="4:4">
      <c r="D108709"/>
    </row>
    <row r="108710" spans="4:4">
      <c r="D108710"/>
    </row>
    <row r="108711" spans="4:4">
      <c r="D108711"/>
    </row>
    <row r="108712" spans="4:4">
      <c r="D108712"/>
    </row>
    <row r="108713" spans="4:4">
      <c r="D108713"/>
    </row>
    <row r="108714" spans="4:4">
      <c r="D108714"/>
    </row>
    <row r="108715" spans="4:4">
      <c r="D108715"/>
    </row>
    <row r="108716" spans="4:4">
      <c r="D108716"/>
    </row>
    <row r="108717" spans="4:4">
      <c r="D108717"/>
    </row>
    <row r="108718" spans="4:4">
      <c r="D108718"/>
    </row>
    <row r="108719" spans="4:4">
      <c r="D108719"/>
    </row>
    <row r="108720" spans="4:4">
      <c r="D108720"/>
    </row>
    <row r="108721" spans="4:4">
      <c r="D108721"/>
    </row>
    <row r="108722" spans="4:4">
      <c r="D108722"/>
    </row>
    <row r="108723" spans="4:4">
      <c r="D108723"/>
    </row>
    <row r="108724" spans="4:4">
      <c r="D108724"/>
    </row>
    <row r="108725" spans="4:4">
      <c r="D108725"/>
    </row>
    <row r="108726" spans="4:4">
      <c r="D108726"/>
    </row>
    <row r="108727" spans="4:4">
      <c r="D108727"/>
    </row>
    <row r="108728" spans="4:4">
      <c r="D108728"/>
    </row>
    <row r="108729" spans="4:4">
      <c r="D108729"/>
    </row>
    <row r="108730" spans="4:4">
      <c r="D108730"/>
    </row>
    <row r="108731" spans="4:4">
      <c r="D108731"/>
    </row>
    <row r="108732" spans="4:4">
      <c r="D108732"/>
    </row>
    <row r="108733" spans="4:4">
      <c r="D108733"/>
    </row>
    <row r="108734" spans="4:4">
      <c r="D108734"/>
    </row>
    <row r="108735" spans="4:4">
      <c r="D108735"/>
    </row>
    <row r="108736" spans="4:4">
      <c r="D108736"/>
    </row>
    <row r="108737" spans="4:4">
      <c r="D108737"/>
    </row>
    <row r="108738" spans="4:4">
      <c r="D108738"/>
    </row>
    <row r="108739" spans="4:4">
      <c r="D108739"/>
    </row>
    <row r="108740" spans="4:4">
      <c r="D108740"/>
    </row>
    <row r="108741" spans="4:4">
      <c r="D108741"/>
    </row>
    <row r="108742" spans="4:4">
      <c r="D108742"/>
    </row>
    <row r="108743" spans="4:4">
      <c r="D108743"/>
    </row>
    <row r="108744" spans="4:4">
      <c r="D108744"/>
    </row>
    <row r="108745" spans="4:4">
      <c r="D108745"/>
    </row>
    <row r="108746" spans="4:4">
      <c r="D108746"/>
    </row>
    <row r="108747" spans="4:4">
      <c r="D108747"/>
    </row>
    <row r="108748" spans="4:4">
      <c r="D108748"/>
    </row>
    <row r="108749" spans="4:4">
      <c r="D108749"/>
    </row>
    <row r="108750" spans="4:4">
      <c r="D108750"/>
    </row>
    <row r="108751" spans="4:4">
      <c r="D108751"/>
    </row>
    <row r="108752" spans="4:4">
      <c r="D108752"/>
    </row>
    <row r="108753" spans="4:4">
      <c r="D108753"/>
    </row>
    <row r="108754" spans="4:4">
      <c r="D108754"/>
    </row>
    <row r="108755" spans="4:4">
      <c r="D108755"/>
    </row>
    <row r="108756" spans="4:4">
      <c r="D108756"/>
    </row>
    <row r="108757" spans="4:4">
      <c r="D108757"/>
    </row>
    <row r="108758" spans="4:4">
      <c r="D108758"/>
    </row>
    <row r="108759" spans="4:4">
      <c r="D108759"/>
    </row>
    <row r="108760" spans="4:4">
      <c r="D108760"/>
    </row>
    <row r="108761" spans="4:4">
      <c r="D108761"/>
    </row>
    <row r="108762" spans="4:4">
      <c r="D108762"/>
    </row>
    <row r="108763" spans="4:4">
      <c r="D108763"/>
    </row>
    <row r="108764" spans="4:4">
      <c r="D108764"/>
    </row>
    <row r="108765" spans="4:4">
      <c r="D108765"/>
    </row>
    <row r="108766" spans="4:4">
      <c r="D108766"/>
    </row>
    <row r="108767" spans="4:4">
      <c r="D108767"/>
    </row>
    <row r="108768" spans="4:4">
      <c r="D108768"/>
    </row>
    <row r="108769" spans="4:4">
      <c r="D108769"/>
    </row>
    <row r="108770" spans="4:4">
      <c r="D108770"/>
    </row>
    <row r="108771" spans="4:4">
      <c r="D108771"/>
    </row>
    <row r="108772" spans="4:4">
      <c r="D108772"/>
    </row>
    <row r="108773" spans="4:4">
      <c r="D108773"/>
    </row>
    <row r="108774" spans="4:4">
      <c r="D108774"/>
    </row>
    <row r="108775" spans="4:4">
      <c r="D108775"/>
    </row>
    <row r="108776" spans="4:4">
      <c r="D108776"/>
    </row>
    <row r="108777" spans="4:4">
      <c r="D108777"/>
    </row>
    <row r="108778" spans="4:4">
      <c r="D108778"/>
    </row>
    <row r="108779" spans="4:4">
      <c r="D108779"/>
    </row>
    <row r="108780" spans="4:4">
      <c r="D108780"/>
    </row>
    <row r="108781" spans="4:4">
      <c r="D108781"/>
    </row>
    <row r="108782" spans="4:4">
      <c r="D108782"/>
    </row>
    <row r="108783" spans="4:4">
      <c r="D108783"/>
    </row>
    <row r="108784" spans="4:4">
      <c r="D108784"/>
    </row>
    <row r="108785" spans="4:4">
      <c r="D108785"/>
    </row>
    <row r="108786" spans="4:4">
      <c r="D108786"/>
    </row>
    <row r="108787" spans="4:4">
      <c r="D108787"/>
    </row>
    <row r="108788" spans="4:4">
      <c r="D108788"/>
    </row>
    <row r="108789" spans="4:4">
      <c r="D108789"/>
    </row>
    <row r="108790" spans="4:4">
      <c r="D108790"/>
    </row>
    <row r="108791" spans="4:4">
      <c r="D108791"/>
    </row>
    <row r="108792" spans="4:4">
      <c r="D108792"/>
    </row>
    <row r="108793" spans="4:4">
      <c r="D108793"/>
    </row>
    <row r="108794" spans="4:4">
      <c r="D108794"/>
    </row>
    <row r="108795" spans="4:4">
      <c r="D108795"/>
    </row>
    <row r="108796" spans="4:4">
      <c r="D108796"/>
    </row>
    <row r="108797" spans="4:4">
      <c r="D108797"/>
    </row>
    <row r="108798" spans="4:4">
      <c r="D108798"/>
    </row>
    <row r="108799" spans="4:4">
      <c r="D108799"/>
    </row>
    <row r="108800" spans="4:4">
      <c r="D108800"/>
    </row>
    <row r="108801" spans="4:4">
      <c r="D108801"/>
    </row>
    <row r="108802" spans="4:4">
      <c r="D108802"/>
    </row>
    <row r="108803" spans="4:4">
      <c r="D108803"/>
    </row>
    <row r="108804" spans="4:4">
      <c r="D108804"/>
    </row>
    <row r="108805" spans="4:4">
      <c r="D108805"/>
    </row>
    <row r="108806" spans="4:4">
      <c r="D108806"/>
    </row>
    <row r="108807" spans="4:4">
      <c r="D108807"/>
    </row>
    <row r="108808" spans="4:4">
      <c r="D108808"/>
    </row>
    <row r="108809" spans="4:4">
      <c r="D108809"/>
    </row>
    <row r="108810" spans="4:4">
      <c r="D108810"/>
    </row>
    <row r="108811" spans="4:4">
      <c r="D108811"/>
    </row>
    <row r="108812" spans="4:4">
      <c r="D108812"/>
    </row>
    <row r="108813" spans="4:4">
      <c r="D108813"/>
    </row>
    <row r="108814" spans="4:4">
      <c r="D108814"/>
    </row>
    <row r="108815" spans="4:4">
      <c r="D108815"/>
    </row>
    <row r="108816" spans="4:4">
      <c r="D108816"/>
    </row>
    <row r="108817" spans="4:4">
      <c r="D108817"/>
    </row>
    <row r="108818" spans="4:4">
      <c r="D108818"/>
    </row>
    <row r="108819" spans="4:4">
      <c r="D108819"/>
    </row>
    <row r="108820" spans="4:4">
      <c r="D108820"/>
    </row>
    <row r="108821" spans="4:4">
      <c r="D108821"/>
    </row>
    <row r="108822" spans="4:4">
      <c r="D108822"/>
    </row>
    <row r="108823" spans="4:4">
      <c r="D108823"/>
    </row>
    <row r="108824" spans="4:4">
      <c r="D108824"/>
    </row>
    <row r="108825" spans="4:4">
      <c r="D108825"/>
    </row>
    <row r="108826" spans="4:4">
      <c r="D108826"/>
    </row>
    <row r="108827" spans="4:4">
      <c r="D108827"/>
    </row>
    <row r="108828" spans="4:4">
      <c r="D108828"/>
    </row>
    <row r="108829" spans="4:4">
      <c r="D108829"/>
    </row>
    <row r="108830" spans="4:4">
      <c r="D108830"/>
    </row>
    <row r="108831" spans="4:4">
      <c r="D108831"/>
    </row>
    <row r="108832" spans="4:4">
      <c r="D108832"/>
    </row>
    <row r="108833" spans="4:4">
      <c r="D108833"/>
    </row>
    <row r="108834" spans="4:4">
      <c r="D108834"/>
    </row>
    <row r="108835" spans="4:4">
      <c r="D108835"/>
    </row>
    <row r="108836" spans="4:4">
      <c r="D108836"/>
    </row>
    <row r="108837" spans="4:4">
      <c r="D108837"/>
    </row>
    <row r="108838" spans="4:4">
      <c r="D108838"/>
    </row>
    <row r="108839" spans="4:4">
      <c r="D108839"/>
    </row>
    <row r="108840" spans="4:4">
      <c r="D108840"/>
    </row>
    <row r="108841" spans="4:4">
      <c r="D108841"/>
    </row>
    <row r="108842" spans="4:4">
      <c r="D108842"/>
    </row>
    <row r="108843" spans="4:4">
      <c r="D108843"/>
    </row>
    <row r="108844" spans="4:4">
      <c r="D108844"/>
    </row>
    <row r="108845" spans="4:4">
      <c r="D108845"/>
    </row>
    <row r="108846" spans="4:4">
      <c r="D108846"/>
    </row>
    <row r="108847" spans="4:4">
      <c r="D108847"/>
    </row>
    <row r="108848" spans="4:4">
      <c r="D108848"/>
    </row>
    <row r="108849" spans="4:4">
      <c r="D108849"/>
    </row>
    <row r="108850" spans="4:4">
      <c r="D108850"/>
    </row>
    <row r="108851" spans="4:4">
      <c r="D108851"/>
    </row>
    <row r="108852" spans="4:4">
      <c r="D108852"/>
    </row>
    <row r="108853" spans="4:4">
      <c r="D108853"/>
    </row>
    <row r="108854" spans="4:4">
      <c r="D108854"/>
    </row>
    <row r="108855" spans="4:4">
      <c r="D108855"/>
    </row>
    <row r="108856" spans="4:4">
      <c r="D108856"/>
    </row>
    <row r="108857" spans="4:4">
      <c r="D108857"/>
    </row>
    <row r="108858" spans="4:4">
      <c r="D108858"/>
    </row>
    <row r="108859" spans="4:4">
      <c r="D108859"/>
    </row>
    <row r="108860" spans="4:4">
      <c r="D108860"/>
    </row>
    <row r="108861" spans="4:4">
      <c r="D108861"/>
    </row>
    <row r="108862" spans="4:4">
      <c r="D108862"/>
    </row>
    <row r="108863" spans="4:4">
      <c r="D108863"/>
    </row>
    <row r="108864" spans="4:4">
      <c r="D108864"/>
    </row>
    <row r="108865" spans="4:4">
      <c r="D108865"/>
    </row>
    <row r="108866" spans="4:4">
      <c r="D108866"/>
    </row>
    <row r="108867" spans="4:4">
      <c r="D108867"/>
    </row>
    <row r="108868" spans="4:4">
      <c r="D108868"/>
    </row>
    <row r="108869" spans="4:4">
      <c r="D108869"/>
    </row>
    <row r="108870" spans="4:4">
      <c r="D108870"/>
    </row>
    <row r="108871" spans="4:4">
      <c r="D108871"/>
    </row>
    <row r="108872" spans="4:4">
      <c r="D108872"/>
    </row>
    <row r="108873" spans="4:4">
      <c r="D108873"/>
    </row>
    <row r="108874" spans="4:4">
      <c r="D108874"/>
    </row>
    <row r="108875" spans="4:4">
      <c r="D108875"/>
    </row>
    <row r="108876" spans="4:4">
      <c r="D108876"/>
    </row>
    <row r="108877" spans="4:4">
      <c r="D108877"/>
    </row>
    <row r="108878" spans="4:4">
      <c r="D108878"/>
    </row>
    <row r="108879" spans="4:4">
      <c r="D108879"/>
    </row>
    <row r="108880" spans="4:4">
      <c r="D108880"/>
    </row>
    <row r="108881" spans="4:4">
      <c r="D108881"/>
    </row>
    <row r="108882" spans="4:4">
      <c r="D108882"/>
    </row>
    <row r="108883" spans="4:4">
      <c r="D108883"/>
    </row>
    <row r="108884" spans="4:4">
      <c r="D108884"/>
    </row>
    <row r="108885" spans="4:4">
      <c r="D108885"/>
    </row>
    <row r="108886" spans="4:4">
      <c r="D108886"/>
    </row>
    <row r="108887" spans="4:4">
      <c r="D108887"/>
    </row>
    <row r="108888" spans="4:4">
      <c r="D108888"/>
    </row>
    <row r="108889" spans="4:4">
      <c r="D108889"/>
    </row>
    <row r="108890" spans="4:4">
      <c r="D108890"/>
    </row>
    <row r="108891" spans="4:4">
      <c r="D108891"/>
    </row>
    <row r="108892" spans="4:4">
      <c r="D108892"/>
    </row>
    <row r="108893" spans="4:4">
      <c r="D108893"/>
    </row>
    <row r="108894" spans="4:4">
      <c r="D108894"/>
    </row>
    <row r="108895" spans="4:4">
      <c r="D108895"/>
    </row>
    <row r="108896" spans="4:4">
      <c r="D108896"/>
    </row>
    <row r="108897" spans="4:4">
      <c r="D108897"/>
    </row>
    <row r="108898" spans="4:4">
      <c r="D108898"/>
    </row>
    <row r="108899" spans="4:4">
      <c r="D108899"/>
    </row>
    <row r="108900" spans="4:4">
      <c r="D108900"/>
    </row>
    <row r="108901" spans="4:4">
      <c r="D108901"/>
    </row>
    <row r="108902" spans="4:4">
      <c r="D108902"/>
    </row>
    <row r="108903" spans="4:4">
      <c r="D108903"/>
    </row>
    <row r="108904" spans="4:4">
      <c r="D108904"/>
    </row>
    <row r="108905" spans="4:4">
      <c r="D108905"/>
    </row>
    <row r="108906" spans="4:4">
      <c r="D108906"/>
    </row>
    <row r="108907" spans="4:4">
      <c r="D108907"/>
    </row>
    <row r="108908" spans="4:4">
      <c r="D108908"/>
    </row>
    <row r="108909" spans="4:4">
      <c r="D108909"/>
    </row>
    <row r="108910" spans="4:4">
      <c r="D108910"/>
    </row>
    <row r="108911" spans="4:4">
      <c r="D108911"/>
    </row>
    <row r="108912" spans="4:4">
      <c r="D108912"/>
    </row>
    <row r="108913" spans="4:4">
      <c r="D108913"/>
    </row>
    <row r="108914" spans="4:4">
      <c r="D108914"/>
    </row>
    <row r="108915" spans="4:4">
      <c r="D108915"/>
    </row>
    <row r="108916" spans="4:4">
      <c r="D108916"/>
    </row>
    <row r="108917" spans="4:4">
      <c r="D108917"/>
    </row>
    <row r="108918" spans="4:4">
      <c r="D108918"/>
    </row>
    <row r="108919" spans="4:4">
      <c r="D108919"/>
    </row>
    <row r="108920" spans="4:4">
      <c r="D108920"/>
    </row>
    <row r="108921" spans="4:4">
      <c r="D108921"/>
    </row>
    <row r="108922" spans="4:4">
      <c r="D108922"/>
    </row>
    <row r="108923" spans="4:4">
      <c r="D108923"/>
    </row>
    <row r="108924" spans="4:4">
      <c r="D108924"/>
    </row>
    <row r="108925" spans="4:4">
      <c r="D108925"/>
    </row>
    <row r="108926" spans="4:4">
      <c r="D108926"/>
    </row>
    <row r="108927" spans="4:4">
      <c r="D108927"/>
    </row>
    <row r="108928" spans="4:4">
      <c r="D108928"/>
    </row>
    <row r="108929" spans="4:4">
      <c r="D108929"/>
    </row>
    <row r="108930" spans="4:4">
      <c r="D108930"/>
    </row>
    <row r="108931" spans="4:4">
      <c r="D108931"/>
    </row>
    <row r="108932" spans="4:4">
      <c r="D108932"/>
    </row>
    <row r="108933" spans="4:4">
      <c r="D108933"/>
    </row>
    <row r="108934" spans="4:4">
      <c r="D108934"/>
    </row>
    <row r="108935" spans="4:4">
      <c r="D108935"/>
    </row>
    <row r="108936" spans="4:4">
      <c r="D108936"/>
    </row>
    <row r="108937" spans="4:4">
      <c r="D108937"/>
    </row>
    <row r="108938" spans="4:4">
      <c r="D108938"/>
    </row>
    <row r="108939" spans="4:4">
      <c r="D108939"/>
    </row>
    <row r="108940" spans="4:4">
      <c r="D108940"/>
    </row>
    <row r="108941" spans="4:4">
      <c r="D108941"/>
    </row>
    <row r="108942" spans="4:4">
      <c r="D108942"/>
    </row>
    <row r="108943" spans="4:4">
      <c r="D108943"/>
    </row>
    <row r="108944" spans="4:4">
      <c r="D108944"/>
    </row>
    <row r="108945" spans="4:4">
      <c r="D108945"/>
    </row>
    <row r="108946" spans="4:4">
      <c r="D108946"/>
    </row>
    <row r="108947" spans="4:4">
      <c r="D108947"/>
    </row>
    <row r="108948" spans="4:4">
      <c r="D108948"/>
    </row>
    <row r="108949" spans="4:4">
      <c r="D108949"/>
    </row>
    <row r="108950" spans="4:4">
      <c r="D108950"/>
    </row>
    <row r="108951" spans="4:4">
      <c r="D108951"/>
    </row>
    <row r="108952" spans="4:4">
      <c r="D108952"/>
    </row>
    <row r="108953" spans="4:4">
      <c r="D108953"/>
    </row>
    <row r="108954" spans="4:4">
      <c r="D108954"/>
    </row>
    <row r="108955" spans="4:4">
      <c r="D108955"/>
    </row>
    <row r="108956" spans="4:4">
      <c r="D108956"/>
    </row>
    <row r="108957" spans="4:4">
      <c r="D108957"/>
    </row>
    <row r="108958" spans="4:4">
      <c r="D108958"/>
    </row>
    <row r="108959" spans="4:4">
      <c r="D108959"/>
    </row>
    <row r="108960" spans="4:4">
      <c r="D108960"/>
    </row>
    <row r="108961" spans="4:4">
      <c r="D108961"/>
    </row>
    <row r="108962" spans="4:4">
      <c r="D108962"/>
    </row>
    <row r="108963" spans="4:4">
      <c r="D108963"/>
    </row>
    <row r="108964" spans="4:4">
      <c r="D108964"/>
    </row>
    <row r="108965" spans="4:4">
      <c r="D108965"/>
    </row>
    <row r="108966" spans="4:4">
      <c r="D108966"/>
    </row>
    <row r="108967" spans="4:4">
      <c r="D108967"/>
    </row>
    <row r="108968" spans="4:4">
      <c r="D108968"/>
    </row>
    <row r="108969" spans="4:4">
      <c r="D108969"/>
    </row>
    <row r="108970" spans="4:4">
      <c r="D108970"/>
    </row>
    <row r="108971" spans="4:4">
      <c r="D108971"/>
    </row>
    <row r="108972" spans="4:4">
      <c r="D108972"/>
    </row>
    <row r="108973" spans="4:4">
      <c r="D108973"/>
    </row>
    <row r="108974" spans="4:4">
      <c r="D108974"/>
    </row>
    <row r="108975" spans="4:4">
      <c r="D108975"/>
    </row>
    <row r="108976" spans="4:4">
      <c r="D108976"/>
    </row>
    <row r="108977" spans="4:4">
      <c r="D108977"/>
    </row>
    <row r="108978" spans="4:4">
      <c r="D108978"/>
    </row>
    <row r="108979" spans="4:4">
      <c r="D108979"/>
    </row>
    <row r="108980" spans="4:4">
      <c r="D108980"/>
    </row>
    <row r="108981" spans="4:4">
      <c r="D108981"/>
    </row>
    <row r="108982" spans="4:4">
      <c r="D108982"/>
    </row>
    <row r="108983" spans="4:4">
      <c r="D108983"/>
    </row>
    <row r="108984" spans="4:4">
      <c r="D108984"/>
    </row>
    <row r="108985" spans="4:4">
      <c r="D108985"/>
    </row>
    <row r="108986" spans="4:4">
      <c r="D108986"/>
    </row>
    <row r="108987" spans="4:4">
      <c r="D108987"/>
    </row>
    <row r="108988" spans="4:4">
      <c r="D108988"/>
    </row>
    <row r="108989" spans="4:4">
      <c r="D108989"/>
    </row>
    <row r="108990" spans="4:4">
      <c r="D108990"/>
    </row>
    <row r="108991" spans="4:4">
      <c r="D108991"/>
    </row>
    <row r="108992" spans="4:4">
      <c r="D108992"/>
    </row>
    <row r="108993" spans="4:4">
      <c r="D108993"/>
    </row>
    <row r="108994" spans="4:4">
      <c r="D108994"/>
    </row>
    <row r="108995" spans="4:4">
      <c r="D108995"/>
    </row>
    <row r="108996" spans="4:4">
      <c r="D108996"/>
    </row>
    <row r="108997" spans="4:4">
      <c r="D108997"/>
    </row>
    <row r="108998" spans="4:4">
      <c r="D108998"/>
    </row>
    <row r="108999" spans="4:4">
      <c r="D108999"/>
    </row>
    <row r="109000" spans="4:4">
      <c r="D109000"/>
    </row>
    <row r="109001" spans="4:4">
      <c r="D109001"/>
    </row>
    <row r="109002" spans="4:4">
      <c r="D109002"/>
    </row>
    <row r="109003" spans="4:4">
      <c r="D109003"/>
    </row>
    <row r="109004" spans="4:4">
      <c r="D109004"/>
    </row>
    <row r="109005" spans="4:4">
      <c r="D109005"/>
    </row>
    <row r="109006" spans="4:4">
      <c r="D109006"/>
    </row>
    <row r="109007" spans="4:4">
      <c r="D109007"/>
    </row>
    <row r="109008" spans="4:4">
      <c r="D109008"/>
    </row>
    <row r="109009" spans="4:4">
      <c r="D109009"/>
    </row>
    <row r="109010" spans="4:4">
      <c r="D109010"/>
    </row>
    <row r="109011" spans="4:4">
      <c r="D109011"/>
    </row>
    <row r="109012" spans="4:4">
      <c r="D109012"/>
    </row>
    <row r="109013" spans="4:4">
      <c r="D109013"/>
    </row>
    <row r="109014" spans="4:4">
      <c r="D109014"/>
    </row>
    <row r="109015" spans="4:4">
      <c r="D109015"/>
    </row>
    <row r="109016" spans="4:4">
      <c r="D109016"/>
    </row>
    <row r="109017" spans="4:4">
      <c r="D109017"/>
    </row>
    <row r="109018" spans="4:4">
      <c r="D109018"/>
    </row>
    <row r="109019" spans="4:4">
      <c r="D109019"/>
    </row>
    <row r="109020" spans="4:4">
      <c r="D109020"/>
    </row>
    <row r="109021" spans="4:4">
      <c r="D109021"/>
    </row>
    <row r="109022" spans="4:4">
      <c r="D109022"/>
    </row>
    <row r="109023" spans="4:4">
      <c r="D109023"/>
    </row>
    <row r="109024" spans="4:4">
      <c r="D109024"/>
    </row>
    <row r="109025" spans="4:4">
      <c r="D109025"/>
    </row>
    <row r="109026" spans="4:4">
      <c r="D109026"/>
    </row>
    <row r="109027" spans="4:4">
      <c r="D109027"/>
    </row>
    <row r="109028" spans="4:4">
      <c r="D109028"/>
    </row>
    <row r="109029" spans="4:4">
      <c r="D109029"/>
    </row>
    <row r="109030" spans="4:4">
      <c r="D109030"/>
    </row>
    <row r="109031" spans="4:4">
      <c r="D109031"/>
    </row>
    <row r="109032" spans="4:4">
      <c r="D109032"/>
    </row>
    <row r="109033" spans="4:4">
      <c r="D109033"/>
    </row>
    <row r="109034" spans="4:4">
      <c r="D109034"/>
    </row>
    <row r="109035" spans="4:4">
      <c r="D109035"/>
    </row>
    <row r="109036" spans="4:4">
      <c r="D109036"/>
    </row>
    <row r="109037" spans="4:4">
      <c r="D109037"/>
    </row>
    <row r="109038" spans="4:4">
      <c r="D109038"/>
    </row>
    <row r="109039" spans="4:4">
      <c r="D109039"/>
    </row>
    <row r="109040" spans="4:4">
      <c r="D109040"/>
    </row>
    <row r="109041" spans="4:4">
      <c r="D109041"/>
    </row>
    <row r="109042" spans="4:4">
      <c r="D109042"/>
    </row>
    <row r="109043" spans="4:4">
      <c r="D109043"/>
    </row>
    <row r="109044" spans="4:4">
      <c r="D109044"/>
    </row>
    <row r="109045" spans="4:4">
      <c r="D109045"/>
    </row>
    <row r="109046" spans="4:4">
      <c r="D109046"/>
    </row>
    <row r="109047" spans="4:4">
      <c r="D109047"/>
    </row>
    <row r="109048" spans="4:4">
      <c r="D109048"/>
    </row>
    <row r="109049" spans="4:4">
      <c r="D109049"/>
    </row>
    <row r="109050" spans="4:4">
      <c r="D109050"/>
    </row>
    <row r="109051" spans="4:4">
      <c r="D109051"/>
    </row>
    <row r="109052" spans="4:4">
      <c r="D109052"/>
    </row>
    <row r="109053" spans="4:4">
      <c r="D109053"/>
    </row>
    <row r="109054" spans="4:4">
      <c r="D109054"/>
    </row>
    <row r="109055" spans="4:4">
      <c r="D109055"/>
    </row>
    <row r="109056" spans="4:4">
      <c r="D109056"/>
    </row>
    <row r="109057" spans="4:4">
      <c r="D109057"/>
    </row>
    <row r="109058" spans="4:4">
      <c r="D109058"/>
    </row>
    <row r="109059" spans="4:4">
      <c r="D109059"/>
    </row>
    <row r="109060" spans="4:4">
      <c r="D109060"/>
    </row>
    <row r="109061" spans="4:4">
      <c r="D109061"/>
    </row>
    <row r="109062" spans="4:4">
      <c r="D109062"/>
    </row>
    <row r="109063" spans="4:4">
      <c r="D109063"/>
    </row>
    <row r="109064" spans="4:4">
      <c r="D109064"/>
    </row>
    <row r="109065" spans="4:4">
      <c r="D109065"/>
    </row>
    <row r="109066" spans="4:4">
      <c r="D109066"/>
    </row>
    <row r="109067" spans="4:4">
      <c r="D109067"/>
    </row>
    <row r="109068" spans="4:4">
      <c r="D109068"/>
    </row>
    <row r="109069" spans="4:4">
      <c r="D109069"/>
    </row>
    <row r="109070" spans="4:4">
      <c r="D109070"/>
    </row>
    <row r="109071" spans="4:4">
      <c r="D109071"/>
    </row>
    <row r="109072" spans="4:4">
      <c r="D109072"/>
    </row>
    <row r="109073" spans="4:4">
      <c r="D109073"/>
    </row>
    <row r="109074" spans="4:4">
      <c r="D109074"/>
    </row>
    <row r="109075" spans="4:4">
      <c r="D109075"/>
    </row>
    <row r="109076" spans="4:4">
      <c r="D109076"/>
    </row>
    <row r="109077" spans="4:4">
      <c r="D109077"/>
    </row>
    <row r="109078" spans="4:4">
      <c r="D109078"/>
    </row>
    <row r="109079" spans="4:4">
      <c r="D109079"/>
    </row>
    <row r="109080" spans="4:4">
      <c r="D109080"/>
    </row>
    <row r="109081" spans="4:4">
      <c r="D109081"/>
    </row>
    <row r="109082" spans="4:4">
      <c r="D109082"/>
    </row>
    <row r="109083" spans="4:4">
      <c r="D109083"/>
    </row>
    <row r="109084" spans="4:4">
      <c r="D109084"/>
    </row>
    <row r="109085" spans="4:4">
      <c r="D109085"/>
    </row>
    <row r="109086" spans="4:4">
      <c r="D109086"/>
    </row>
    <row r="109087" spans="4:4">
      <c r="D109087"/>
    </row>
    <row r="109088" spans="4:4">
      <c r="D109088"/>
    </row>
    <row r="109089" spans="4:4">
      <c r="D109089"/>
    </row>
    <row r="109090" spans="4:4">
      <c r="D109090"/>
    </row>
    <row r="109091" spans="4:4">
      <c r="D109091"/>
    </row>
    <row r="109092" spans="4:4">
      <c r="D109092"/>
    </row>
    <row r="109093" spans="4:4">
      <c r="D109093"/>
    </row>
    <row r="109094" spans="4:4">
      <c r="D109094"/>
    </row>
    <row r="109095" spans="4:4">
      <c r="D109095"/>
    </row>
    <row r="109096" spans="4:4">
      <c r="D109096"/>
    </row>
    <row r="109097" spans="4:4">
      <c r="D109097"/>
    </row>
    <row r="109098" spans="4:4">
      <c r="D109098"/>
    </row>
    <row r="109099" spans="4:4">
      <c r="D109099"/>
    </row>
    <row r="109100" spans="4:4">
      <c r="D109100"/>
    </row>
    <row r="109101" spans="4:4">
      <c r="D109101"/>
    </row>
    <row r="109102" spans="4:4">
      <c r="D109102"/>
    </row>
    <row r="109103" spans="4:4">
      <c r="D109103"/>
    </row>
    <row r="109104" spans="4:4">
      <c r="D109104"/>
    </row>
    <row r="109105" spans="4:4">
      <c r="D109105"/>
    </row>
    <row r="109106" spans="4:4">
      <c r="D109106"/>
    </row>
    <row r="109107" spans="4:4">
      <c r="D109107"/>
    </row>
    <row r="109108" spans="4:4">
      <c r="D109108"/>
    </row>
    <row r="109109" spans="4:4">
      <c r="D109109"/>
    </row>
    <row r="109110" spans="4:4">
      <c r="D109110"/>
    </row>
    <row r="109111" spans="4:4">
      <c r="D109111"/>
    </row>
    <row r="109112" spans="4:4">
      <c r="D109112"/>
    </row>
    <row r="109113" spans="4:4">
      <c r="D109113"/>
    </row>
    <row r="109114" spans="4:4">
      <c r="D109114"/>
    </row>
    <row r="109115" spans="4:4">
      <c r="D109115"/>
    </row>
    <row r="109116" spans="4:4">
      <c r="D109116"/>
    </row>
    <row r="109117" spans="4:4">
      <c r="D109117"/>
    </row>
    <row r="109118" spans="4:4">
      <c r="D109118"/>
    </row>
    <row r="109119" spans="4:4">
      <c r="D109119"/>
    </row>
    <row r="109120" spans="4:4">
      <c r="D109120"/>
    </row>
    <row r="109121" spans="4:4">
      <c r="D109121"/>
    </row>
    <row r="109122" spans="4:4">
      <c r="D109122"/>
    </row>
    <row r="109123" spans="4:4">
      <c r="D109123"/>
    </row>
    <row r="109124" spans="4:4">
      <c r="D109124"/>
    </row>
    <row r="109125" spans="4:4">
      <c r="D109125"/>
    </row>
    <row r="109126" spans="4:4">
      <c r="D109126"/>
    </row>
    <row r="109127" spans="4:4">
      <c r="D109127"/>
    </row>
    <row r="109128" spans="4:4">
      <c r="D109128"/>
    </row>
    <row r="109129" spans="4:4">
      <c r="D109129"/>
    </row>
    <row r="109130" spans="4:4">
      <c r="D109130"/>
    </row>
    <row r="109131" spans="4:4">
      <c r="D109131"/>
    </row>
    <row r="109132" spans="4:4">
      <c r="D109132"/>
    </row>
    <row r="109133" spans="4:4">
      <c r="D109133"/>
    </row>
    <row r="109134" spans="4:4">
      <c r="D109134"/>
    </row>
    <row r="109135" spans="4:4">
      <c r="D109135"/>
    </row>
    <row r="109136" spans="4:4">
      <c r="D109136"/>
    </row>
    <row r="109137" spans="4:4">
      <c r="D109137"/>
    </row>
    <row r="109138" spans="4:4">
      <c r="D109138"/>
    </row>
    <row r="109139" spans="4:4">
      <c r="D109139"/>
    </row>
    <row r="109140" spans="4:4">
      <c r="D109140"/>
    </row>
    <row r="109141" spans="4:4">
      <c r="D109141"/>
    </row>
    <row r="109142" spans="4:4">
      <c r="D109142"/>
    </row>
    <row r="109143" spans="4:4">
      <c r="D109143"/>
    </row>
    <row r="109144" spans="4:4">
      <c r="D109144"/>
    </row>
    <row r="109145" spans="4:4">
      <c r="D109145"/>
    </row>
    <row r="109146" spans="4:4">
      <c r="D109146"/>
    </row>
    <row r="109147" spans="4:4">
      <c r="D109147"/>
    </row>
    <row r="109148" spans="4:4">
      <c r="D109148"/>
    </row>
    <row r="109149" spans="4:4">
      <c r="D109149"/>
    </row>
    <row r="109150" spans="4:4">
      <c r="D109150"/>
    </row>
    <row r="109151" spans="4:4">
      <c r="D109151"/>
    </row>
    <row r="109152" spans="4:4">
      <c r="D109152"/>
    </row>
    <row r="109153" spans="4:4">
      <c r="D109153"/>
    </row>
    <row r="109154" spans="4:4">
      <c r="D109154"/>
    </row>
    <row r="109155" spans="4:4">
      <c r="D109155"/>
    </row>
    <row r="109156" spans="4:4">
      <c r="D109156"/>
    </row>
    <row r="109157" spans="4:4">
      <c r="D109157"/>
    </row>
    <row r="109158" spans="4:4">
      <c r="D109158"/>
    </row>
    <row r="109159" spans="4:4">
      <c r="D109159"/>
    </row>
    <row r="109160" spans="4:4">
      <c r="D109160"/>
    </row>
    <row r="109161" spans="4:4">
      <c r="D109161"/>
    </row>
    <row r="109162" spans="4:4">
      <c r="D109162"/>
    </row>
    <row r="109163" spans="4:4">
      <c r="D109163"/>
    </row>
    <row r="109164" spans="4:4">
      <c r="D109164"/>
    </row>
    <row r="109165" spans="4:4">
      <c r="D109165"/>
    </row>
    <row r="109166" spans="4:4">
      <c r="D109166"/>
    </row>
    <row r="109167" spans="4:4">
      <c r="D109167"/>
    </row>
    <row r="109168" spans="4:4">
      <c r="D109168"/>
    </row>
    <row r="109169" spans="4:4">
      <c r="D109169"/>
    </row>
    <row r="109170" spans="4:4">
      <c r="D109170"/>
    </row>
    <row r="109171" spans="4:4">
      <c r="D109171"/>
    </row>
    <row r="109172" spans="4:4">
      <c r="D109172"/>
    </row>
    <row r="109173" spans="4:4">
      <c r="D109173"/>
    </row>
    <row r="109174" spans="4:4">
      <c r="D109174"/>
    </row>
    <row r="109175" spans="4:4">
      <c r="D109175"/>
    </row>
    <row r="109176" spans="4:4">
      <c r="D109176"/>
    </row>
    <row r="109177" spans="4:4">
      <c r="D109177"/>
    </row>
    <row r="109178" spans="4:4">
      <c r="D109178"/>
    </row>
    <row r="109179" spans="4:4">
      <c r="D109179"/>
    </row>
    <row r="109180" spans="4:4">
      <c r="D109180"/>
    </row>
    <row r="109181" spans="4:4">
      <c r="D109181"/>
    </row>
    <row r="109182" spans="4:4">
      <c r="D109182"/>
    </row>
    <row r="109183" spans="4:4">
      <c r="D109183"/>
    </row>
    <row r="109184" spans="4:4">
      <c r="D109184"/>
    </row>
    <row r="109185" spans="4:4">
      <c r="D109185"/>
    </row>
    <row r="109186" spans="4:4">
      <c r="D109186"/>
    </row>
    <row r="109187" spans="4:4">
      <c r="D109187"/>
    </row>
    <row r="109188" spans="4:4">
      <c r="D109188"/>
    </row>
    <row r="109189" spans="4:4">
      <c r="D109189"/>
    </row>
    <row r="109190" spans="4:4">
      <c r="D109190"/>
    </row>
    <row r="109191" spans="4:4">
      <c r="D109191"/>
    </row>
    <row r="109192" spans="4:4">
      <c r="D109192"/>
    </row>
    <row r="109193" spans="4:4">
      <c r="D109193"/>
    </row>
    <row r="109194" spans="4:4">
      <c r="D109194"/>
    </row>
    <row r="109195" spans="4:4">
      <c r="D109195"/>
    </row>
    <row r="109196" spans="4:4">
      <c r="D109196"/>
    </row>
    <row r="109197" spans="4:4">
      <c r="D109197"/>
    </row>
    <row r="109198" spans="4:4">
      <c r="D109198"/>
    </row>
    <row r="109199" spans="4:4">
      <c r="D109199"/>
    </row>
    <row r="109200" spans="4:4">
      <c r="D109200"/>
    </row>
    <row r="109201" spans="4:4">
      <c r="D109201"/>
    </row>
    <row r="109202" spans="4:4">
      <c r="D109202"/>
    </row>
    <row r="109203" spans="4:4">
      <c r="D109203"/>
    </row>
    <row r="109204" spans="4:4">
      <c r="D109204"/>
    </row>
    <row r="109205" spans="4:4">
      <c r="D109205"/>
    </row>
    <row r="109206" spans="4:4">
      <c r="D109206"/>
    </row>
    <row r="109207" spans="4:4">
      <c r="D109207"/>
    </row>
    <row r="109208" spans="4:4">
      <c r="D109208"/>
    </row>
    <row r="109209" spans="4:4">
      <c r="D109209"/>
    </row>
    <row r="109210" spans="4:4">
      <c r="D109210"/>
    </row>
    <row r="109211" spans="4:4">
      <c r="D109211"/>
    </row>
    <row r="109212" spans="4:4">
      <c r="D109212"/>
    </row>
    <row r="109213" spans="4:4">
      <c r="D109213"/>
    </row>
    <row r="109214" spans="4:4">
      <c r="D109214"/>
    </row>
    <row r="109215" spans="4:4">
      <c r="D109215"/>
    </row>
    <row r="109216" spans="4:4">
      <c r="D109216"/>
    </row>
    <row r="109217" spans="4:4">
      <c r="D109217"/>
    </row>
    <row r="109218" spans="4:4">
      <c r="D109218"/>
    </row>
    <row r="109219" spans="4:4">
      <c r="D109219"/>
    </row>
    <row r="109220" spans="4:4">
      <c r="D109220"/>
    </row>
    <row r="109221" spans="4:4">
      <c r="D109221"/>
    </row>
    <row r="109222" spans="4:4">
      <c r="D109222"/>
    </row>
    <row r="109223" spans="4:4">
      <c r="D109223"/>
    </row>
    <row r="109224" spans="4:4">
      <c r="D109224"/>
    </row>
    <row r="109225" spans="4:4">
      <c r="D109225"/>
    </row>
    <row r="109226" spans="4:4">
      <c r="D109226"/>
    </row>
    <row r="109227" spans="4:4">
      <c r="D109227"/>
    </row>
    <row r="109228" spans="4:4">
      <c r="D109228"/>
    </row>
    <row r="109229" spans="4:4">
      <c r="D109229"/>
    </row>
    <row r="109230" spans="4:4">
      <c r="D109230"/>
    </row>
    <row r="109231" spans="4:4">
      <c r="D109231"/>
    </row>
    <row r="109232" spans="4:4">
      <c r="D109232"/>
    </row>
    <row r="109233" spans="4:4">
      <c r="D109233"/>
    </row>
    <row r="109234" spans="4:4">
      <c r="D109234"/>
    </row>
    <row r="109235" spans="4:4">
      <c r="D109235"/>
    </row>
    <row r="109236" spans="4:4">
      <c r="D109236"/>
    </row>
    <row r="109237" spans="4:4">
      <c r="D109237"/>
    </row>
    <row r="109238" spans="4:4">
      <c r="D109238"/>
    </row>
    <row r="109239" spans="4:4">
      <c r="D109239"/>
    </row>
    <row r="109240" spans="4:4">
      <c r="D109240"/>
    </row>
    <row r="109241" spans="4:4">
      <c r="D109241"/>
    </row>
    <row r="109242" spans="4:4">
      <c r="D109242"/>
    </row>
    <row r="109243" spans="4:4">
      <c r="D109243"/>
    </row>
    <row r="109244" spans="4:4">
      <c r="D109244"/>
    </row>
    <row r="109245" spans="4:4">
      <c r="D109245"/>
    </row>
    <row r="109246" spans="4:4">
      <c r="D109246"/>
    </row>
    <row r="109247" spans="4:4">
      <c r="D109247"/>
    </row>
    <row r="109248" spans="4:4">
      <c r="D109248"/>
    </row>
    <row r="109249" spans="4:4">
      <c r="D109249"/>
    </row>
    <row r="109250" spans="4:4">
      <c r="D109250"/>
    </row>
    <row r="109251" spans="4:4">
      <c r="D109251"/>
    </row>
    <row r="109252" spans="4:4">
      <c r="D109252"/>
    </row>
    <row r="109253" spans="4:4">
      <c r="D109253"/>
    </row>
    <row r="109254" spans="4:4">
      <c r="D109254"/>
    </row>
    <row r="109255" spans="4:4">
      <c r="D109255"/>
    </row>
    <row r="109256" spans="4:4">
      <c r="D109256"/>
    </row>
    <row r="109257" spans="4:4">
      <c r="D109257"/>
    </row>
    <row r="109258" spans="4:4">
      <c r="D109258"/>
    </row>
    <row r="109259" spans="4:4">
      <c r="D109259"/>
    </row>
    <row r="109260" spans="4:4">
      <c r="D109260"/>
    </row>
    <row r="109261" spans="4:4">
      <c r="D109261"/>
    </row>
    <row r="109262" spans="4:4">
      <c r="D109262"/>
    </row>
    <row r="109263" spans="4:4">
      <c r="D109263"/>
    </row>
    <row r="109264" spans="4:4">
      <c r="D109264"/>
    </row>
    <row r="109265" spans="4:4">
      <c r="D109265"/>
    </row>
    <row r="109266" spans="4:4">
      <c r="D109266"/>
    </row>
    <row r="109267" spans="4:4">
      <c r="D109267"/>
    </row>
    <row r="109268" spans="4:4">
      <c r="D109268"/>
    </row>
    <row r="109269" spans="4:4">
      <c r="D109269"/>
    </row>
    <row r="109270" spans="4:4">
      <c r="D109270"/>
    </row>
    <row r="109271" spans="4:4">
      <c r="D109271"/>
    </row>
    <row r="109272" spans="4:4">
      <c r="D109272"/>
    </row>
    <row r="109273" spans="4:4">
      <c r="D109273"/>
    </row>
    <row r="109274" spans="4:4">
      <c r="D109274"/>
    </row>
    <row r="109275" spans="4:4">
      <c r="D109275"/>
    </row>
    <row r="109276" spans="4:4">
      <c r="D109276"/>
    </row>
    <row r="109277" spans="4:4">
      <c r="D109277"/>
    </row>
    <row r="109278" spans="4:4">
      <c r="D109278"/>
    </row>
    <row r="109279" spans="4:4">
      <c r="D109279"/>
    </row>
    <row r="109280" spans="4:4">
      <c r="D109280"/>
    </row>
    <row r="109281" spans="4:4">
      <c r="D109281"/>
    </row>
    <row r="109282" spans="4:4">
      <c r="D109282"/>
    </row>
    <row r="109283" spans="4:4">
      <c r="D109283"/>
    </row>
    <row r="109284" spans="4:4">
      <c r="D109284"/>
    </row>
    <row r="109285" spans="4:4">
      <c r="D109285"/>
    </row>
    <row r="109286" spans="4:4">
      <c r="D109286"/>
    </row>
    <row r="109287" spans="4:4">
      <c r="D109287"/>
    </row>
    <row r="109288" spans="4:4">
      <c r="D109288"/>
    </row>
    <row r="109289" spans="4:4">
      <c r="D109289"/>
    </row>
    <row r="109290" spans="4:4">
      <c r="D109290"/>
    </row>
    <row r="109291" spans="4:4">
      <c r="D109291"/>
    </row>
    <row r="109292" spans="4:4">
      <c r="D109292"/>
    </row>
    <row r="109293" spans="4:4">
      <c r="D109293"/>
    </row>
    <row r="109294" spans="4:4">
      <c r="D109294"/>
    </row>
    <row r="109295" spans="4:4">
      <c r="D109295"/>
    </row>
    <row r="109296" spans="4:4">
      <c r="D109296"/>
    </row>
    <row r="109297" spans="4:4">
      <c r="D109297"/>
    </row>
    <row r="109298" spans="4:4">
      <c r="D109298"/>
    </row>
    <row r="109299" spans="4:4">
      <c r="D109299"/>
    </row>
    <row r="109300" spans="4:4">
      <c r="D109300"/>
    </row>
    <row r="109301" spans="4:4">
      <c r="D109301"/>
    </row>
    <row r="109302" spans="4:4">
      <c r="D109302"/>
    </row>
    <row r="109303" spans="4:4">
      <c r="D109303"/>
    </row>
    <row r="109304" spans="4:4">
      <c r="D109304"/>
    </row>
    <row r="109305" spans="4:4">
      <c r="D109305"/>
    </row>
    <row r="109306" spans="4:4">
      <c r="D109306"/>
    </row>
    <row r="109307" spans="4:4">
      <c r="D109307"/>
    </row>
    <row r="109308" spans="4:4">
      <c r="D109308"/>
    </row>
    <row r="109309" spans="4:4">
      <c r="D109309"/>
    </row>
    <row r="109310" spans="4:4">
      <c r="D109310"/>
    </row>
    <row r="109311" spans="4:4">
      <c r="D109311"/>
    </row>
    <row r="109312" spans="4:4">
      <c r="D109312"/>
    </row>
    <row r="109313" spans="4:4">
      <c r="D109313"/>
    </row>
    <row r="109314" spans="4:4">
      <c r="D109314"/>
    </row>
    <row r="109315" spans="4:4">
      <c r="D109315"/>
    </row>
    <row r="109316" spans="4:4">
      <c r="D109316"/>
    </row>
    <row r="109317" spans="4:4">
      <c r="D109317"/>
    </row>
    <row r="109318" spans="4:4">
      <c r="D109318"/>
    </row>
    <row r="109319" spans="4:4">
      <c r="D109319"/>
    </row>
    <row r="109320" spans="4:4">
      <c r="D109320"/>
    </row>
    <row r="109321" spans="4:4">
      <c r="D109321"/>
    </row>
    <row r="109322" spans="4:4">
      <c r="D109322"/>
    </row>
    <row r="109323" spans="4:4">
      <c r="D109323"/>
    </row>
    <row r="109324" spans="4:4">
      <c r="D109324"/>
    </row>
    <row r="109325" spans="4:4">
      <c r="D109325"/>
    </row>
    <row r="109326" spans="4:4">
      <c r="D109326"/>
    </row>
    <row r="109327" spans="4:4">
      <c r="D109327"/>
    </row>
    <row r="109328" spans="4:4">
      <c r="D109328"/>
    </row>
    <row r="109329" spans="4:4">
      <c r="D109329"/>
    </row>
    <row r="109330" spans="4:4">
      <c r="D109330"/>
    </row>
    <row r="109331" spans="4:4">
      <c r="D109331"/>
    </row>
    <row r="109332" spans="4:4">
      <c r="D109332"/>
    </row>
    <row r="109333" spans="4:4">
      <c r="D109333"/>
    </row>
    <row r="109334" spans="4:4">
      <c r="D109334"/>
    </row>
    <row r="109335" spans="4:4">
      <c r="D109335"/>
    </row>
    <row r="109336" spans="4:4">
      <c r="D109336"/>
    </row>
    <row r="109337" spans="4:4">
      <c r="D109337"/>
    </row>
    <row r="109338" spans="4:4">
      <c r="D109338"/>
    </row>
    <row r="109339" spans="4:4">
      <c r="D109339"/>
    </row>
    <row r="109340" spans="4:4">
      <c r="D109340"/>
    </row>
    <row r="109341" spans="4:4">
      <c r="D109341"/>
    </row>
    <row r="109342" spans="4:4">
      <c r="D109342"/>
    </row>
    <row r="109343" spans="4:4">
      <c r="D109343"/>
    </row>
    <row r="109344" spans="4:4">
      <c r="D109344"/>
    </row>
    <row r="109345" spans="4:4">
      <c r="D109345"/>
    </row>
    <row r="109346" spans="4:4">
      <c r="D109346"/>
    </row>
    <row r="109347" spans="4:4">
      <c r="D109347"/>
    </row>
    <row r="109348" spans="4:4">
      <c r="D109348"/>
    </row>
    <row r="109349" spans="4:4">
      <c r="D109349"/>
    </row>
    <row r="109350" spans="4:4">
      <c r="D109350"/>
    </row>
    <row r="109351" spans="4:4">
      <c r="D109351"/>
    </row>
    <row r="109352" spans="4:4">
      <c r="D109352"/>
    </row>
    <row r="109353" spans="4:4">
      <c r="D109353"/>
    </row>
    <row r="109354" spans="4:4">
      <c r="D109354"/>
    </row>
    <row r="109355" spans="4:4">
      <c r="D109355"/>
    </row>
    <row r="109356" spans="4:4">
      <c r="D109356"/>
    </row>
    <row r="109357" spans="4:4">
      <c r="D109357"/>
    </row>
    <row r="109358" spans="4:4">
      <c r="D109358"/>
    </row>
    <row r="109359" spans="4:4">
      <c r="D109359"/>
    </row>
    <row r="109360" spans="4:4">
      <c r="D109360"/>
    </row>
    <row r="109361" spans="4:4">
      <c r="D109361"/>
    </row>
    <row r="109362" spans="4:4">
      <c r="D109362"/>
    </row>
    <row r="109363" spans="4:4">
      <c r="D109363"/>
    </row>
    <row r="109364" spans="4:4">
      <c r="D109364"/>
    </row>
    <row r="109365" spans="4:4">
      <c r="D109365"/>
    </row>
    <row r="109366" spans="4:4">
      <c r="D109366"/>
    </row>
    <row r="109367" spans="4:4">
      <c r="D109367"/>
    </row>
    <row r="109368" spans="4:4">
      <c r="D109368"/>
    </row>
    <row r="109369" spans="4:4">
      <c r="D109369"/>
    </row>
    <row r="109370" spans="4:4">
      <c r="D109370"/>
    </row>
    <row r="109371" spans="4:4">
      <c r="D109371"/>
    </row>
    <row r="109372" spans="4:4">
      <c r="D109372"/>
    </row>
    <row r="109373" spans="4:4">
      <c r="D109373"/>
    </row>
    <row r="109374" spans="4:4">
      <c r="D109374"/>
    </row>
    <row r="109375" spans="4:4">
      <c r="D109375"/>
    </row>
    <row r="109376" spans="4:4">
      <c r="D109376"/>
    </row>
    <row r="109377" spans="4:4">
      <c r="D109377"/>
    </row>
    <row r="109378" spans="4:4">
      <c r="D109378"/>
    </row>
    <row r="109379" spans="4:4">
      <c r="D109379"/>
    </row>
    <row r="109380" spans="4:4">
      <c r="D109380"/>
    </row>
    <row r="109381" spans="4:4">
      <c r="D109381"/>
    </row>
    <row r="109382" spans="4:4">
      <c r="D109382"/>
    </row>
    <row r="109383" spans="4:4">
      <c r="D109383"/>
    </row>
    <row r="109384" spans="4:4">
      <c r="D109384"/>
    </row>
    <row r="109385" spans="4:4">
      <c r="D109385"/>
    </row>
    <row r="109386" spans="4:4">
      <c r="D109386"/>
    </row>
    <row r="109387" spans="4:4">
      <c r="D109387"/>
    </row>
    <row r="109388" spans="4:4">
      <c r="D109388"/>
    </row>
    <row r="109389" spans="4:4">
      <c r="D109389"/>
    </row>
    <row r="109390" spans="4:4">
      <c r="D109390"/>
    </row>
    <row r="109391" spans="4:4">
      <c r="D109391"/>
    </row>
    <row r="109392" spans="4:4">
      <c r="D109392"/>
    </row>
    <row r="109393" spans="4:4">
      <c r="D109393"/>
    </row>
    <row r="109394" spans="4:4">
      <c r="D109394"/>
    </row>
    <row r="109395" spans="4:4">
      <c r="D109395"/>
    </row>
    <row r="109396" spans="4:4">
      <c r="D109396"/>
    </row>
    <row r="109397" spans="4:4">
      <c r="D109397"/>
    </row>
    <row r="109398" spans="4:4">
      <c r="D109398"/>
    </row>
    <row r="109399" spans="4:4">
      <c r="D109399"/>
    </row>
    <row r="109400" spans="4:4">
      <c r="D109400"/>
    </row>
    <row r="109401" spans="4:4">
      <c r="D109401"/>
    </row>
    <row r="109402" spans="4:4">
      <c r="D109402"/>
    </row>
    <row r="109403" spans="4:4">
      <c r="D109403"/>
    </row>
    <row r="109404" spans="4:4">
      <c r="D109404"/>
    </row>
    <row r="109405" spans="4:4">
      <c r="D109405"/>
    </row>
    <row r="109406" spans="4:4">
      <c r="D109406"/>
    </row>
    <row r="109407" spans="4:4">
      <c r="D109407"/>
    </row>
    <row r="109408" spans="4:4">
      <c r="D109408"/>
    </row>
    <row r="109409" spans="4:4">
      <c r="D109409"/>
    </row>
    <row r="109410" spans="4:4">
      <c r="D109410"/>
    </row>
    <row r="109411" spans="4:4">
      <c r="D109411"/>
    </row>
    <row r="109412" spans="4:4">
      <c r="D109412"/>
    </row>
    <row r="109413" spans="4:4">
      <c r="D109413"/>
    </row>
    <row r="109414" spans="4:4">
      <c r="D109414"/>
    </row>
    <row r="109415" spans="4:4">
      <c r="D109415"/>
    </row>
    <row r="109416" spans="4:4">
      <c r="D109416"/>
    </row>
    <row r="109417" spans="4:4">
      <c r="D109417"/>
    </row>
    <row r="109418" spans="4:4">
      <c r="D109418"/>
    </row>
    <row r="109419" spans="4:4">
      <c r="D109419"/>
    </row>
    <row r="109420" spans="4:4">
      <c r="D109420"/>
    </row>
    <row r="109421" spans="4:4">
      <c r="D109421"/>
    </row>
    <row r="109422" spans="4:4">
      <c r="D109422"/>
    </row>
    <row r="109423" spans="4:4">
      <c r="D109423"/>
    </row>
    <row r="109424" spans="4:4">
      <c r="D109424"/>
    </row>
    <row r="109425" spans="4:4">
      <c r="D109425"/>
    </row>
    <row r="109426" spans="4:4">
      <c r="D109426"/>
    </row>
    <row r="109427" spans="4:4">
      <c r="D109427"/>
    </row>
    <row r="109428" spans="4:4">
      <c r="D109428"/>
    </row>
    <row r="109429" spans="4:4">
      <c r="D109429"/>
    </row>
    <row r="109430" spans="4:4">
      <c r="D109430"/>
    </row>
    <row r="109431" spans="4:4">
      <c r="D109431"/>
    </row>
    <row r="109432" spans="4:4">
      <c r="D109432"/>
    </row>
    <row r="109433" spans="4:4">
      <c r="D109433"/>
    </row>
    <row r="109434" spans="4:4">
      <c r="D109434"/>
    </row>
    <row r="109435" spans="4:4">
      <c r="D109435"/>
    </row>
    <row r="109436" spans="4:4">
      <c r="D109436"/>
    </row>
    <row r="109437" spans="4:4">
      <c r="D109437"/>
    </row>
    <row r="109438" spans="4:4">
      <c r="D109438"/>
    </row>
    <row r="109439" spans="4:4">
      <c r="D109439"/>
    </row>
    <row r="109440" spans="4:4">
      <c r="D109440"/>
    </row>
    <row r="109441" spans="4:4">
      <c r="D109441"/>
    </row>
    <row r="109442" spans="4:4">
      <c r="D109442"/>
    </row>
    <row r="109443" spans="4:4">
      <c r="D109443"/>
    </row>
    <row r="109444" spans="4:4">
      <c r="D109444"/>
    </row>
    <row r="109445" spans="4:4">
      <c r="D109445"/>
    </row>
    <row r="109446" spans="4:4">
      <c r="D109446"/>
    </row>
    <row r="109447" spans="4:4">
      <c r="D109447"/>
    </row>
    <row r="109448" spans="4:4">
      <c r="D109448"/>
    </row>
    <row r="109449" spans="4:4">
      <c r="D109449"/>
    </row>
    <row r="109450" spans="4:4">
      <c r="D109450"/>
    </row>
    <row r="109451" spans="4:4">
      <c r="D109451"/>
    </row>
    <row r="109452" spans="4:4">
      <c r="D109452"/>
    </row>
    <row r="109453" spans="4:4">
      <c r="D109453"/>
    </row>
    <row r="109454" spans="4:4">
      <c r="D109454"/>
    </row>
    <row r="109455" spans="4:4">
      <c r="D109455"/>
    </row>
    <row r="109456" spans="4:4">
      <c r="D109456"/>
    </row>
    <row r="109457" spans="4:4">
      <c r="D109457"/>
    </row>
    <row r="109458" spans="4:4">
      <c r="D109458"/>
    </row>
    <row r="109459" spans="4:4">
      <c r="D109459"/>
    </row>
    <row r="109460" spans="4:4">
      <c r="D109460"/>
    </row>
    <row r="109461" spans="4:4">
      <c r="D109461"/>
    </row>
    <row r="109462" spans="4:4">
      <c r="D109462"/>
    </row>
    <row r="109463" spans="4:4">
      <c r="D109463"/>
    </row>
    <row r="109464" spans="4:4">
      <c r="D109464"/>
    </row>
    <row r="109465" spans="4:4">
      <c r="D109465"/>
    </row>
    <row r="109466" spans="4:4">
      <c r="D109466"/>
    </row>
    <row r="109467" spans="4:4">
      <c r="D109467"/>
    </row>
    <row r="109468" spans="4:4">
      <c r="D109468"/>
    </row>
    <row r="109469" spans="4:4">
      <c r="D109469"/>
    </row>
    <row r="109470" spans="4:4">
      <c r="D109470"/>
    </row>
    <row r="109471" spans="4:4">
      <c r="D109471"/>
    </row>
    <row r="109472" spans="4:4">
      <c r="D109472"/>
    </row>
    <row r="109473" spans="4:4">
      <c r="D109473"/>
    </row>
    <row r="109474" spans="4:4">
      <c r="D109474"/>
    </row>
    <row r="109475" spans="4:4">
      <c r="D109475"/>
    </row>
    <row r="109476" spans="4:4">
      <c r="D109476"/>
    </row>
    <row r="109477" spans="4:4">
      <c r="D109477"/>
    </row>
    <row r="109478" spans="4:4">
      <c r="D109478"/>
    </row>
    <row r="109479" spans="4:4">
      <c r="D109479"/>
    </row>
    <row r="109480" spans="4:4">
      <c r="D109480"/>
    </row>
    <row r="109481" spans="4:4">
      <c r="D109481"/>
    </row>
    <row r="109482" spans="4:4">
      <c r="D109482"/>
    </row>
    <row r="109483" spans="4:4">
      <c r="D109483"/>
    </row>
    <row r="109484" spans="4:4">
      <c r="D109484"/>
    </row>
    <row r="109485" spans="4:4">
      <c r="D109485"/>
    </row>
    <row r="109486" spans="4:4">
      <c r="D109486"/>
    </row>
    <row r="109487" spans="4:4">
      <c r="D109487"/>
    </row>
    <row r="109488" spans="4:4">
      <c r="D109488"/>
    </row>
    <row r="109489" spans="4:4">
      <c r="D109489"/>
    </row>
    <row r="109490" spans="4:4">
      <c r="D109490"/>
    </row>
    <row r="109491" spans="4:4">
      <c r="D109491"/>
    </row>
    <row r="109492" spans="4:4">
      <c r="D109492"/>
    </row>
    <row r="109493" spans="4:4">
      <c r="D109493"/>
    </row>
    <row r="109494" spans="4:4">
      <c r="D109494"/>
    </row>
    <row r="109495" spans="4:4">
      <c r="D109495"/>
    </row>
    <row r="109496" spans="4:4">
      <c r="D109496"/>
    </row>
    <row r="109497" spans="4:4">
      <c r="D109497"/>
    </row>
    <row r="109498" spans="4:4">
      <c r="D109498"/>
    </row>
    <row r="109499" spans="4:4">
      <c r="D109499"/>
    </row>
    <row r="109500" spans="4:4">
      <c r="D109500"/>
    </row>
    <row r="109501" spans="4:4">
      <c r="D109501"/>
    </row>
    <row r="109502" spans="4:4">
      <c r="D109502"/>
    </row>
    <row r="109503" spans="4:4">
      <c r="D109503"/>
    </row>
    <row r="109504" spans="4:4">
      <c r="D109504"/>
    </row>
    <row r="109505" spans="4:4">
      <c r="D109505"/>
    </row>
    <row r="109506" spans="4:4">
      <c r="D109506"/>
    </row>
    <row r="109507" spans="4:4">
      <c r="D109507"/>
    </row>
    <row r="109508" spans="4:4">
      <c r="D109508"/>
    </row>
    <row r="109509" spans="4:4">
      <c r="D109509"/>
    </row>
    <row r="109510" spans="4:4">
      <c r="D109510"/>
    </row>
    <row r="109511" spans="4:4">
      <c r="D109511"/>
    </row>
    <row r="109512" spans="4:4">
      <c r="D109512"/>
    </row>
    <row r="109513" spans="4:4">
      <c r="D109513"/>
    </row>
    <row r="109514" spans="4:4">
      <c r="D109514"/>
    </row>
    <row r="109515" spans="4:4">
      <c r="D109515"/>
    </row>
    <row r="109516" spans="4:4">
      <c r="D109516"/>
    </row>
    <row r="109517" spans="4:4">
      <c r="D109517"/>
    </row>
    <row r="109518" spans="4:4">
      <c r="D109518"/>
    </row>
    <row r="109519" spans="4:4">
      <c r="D109519"/>
    </row>
    <row r="109520" spans="4:4">
      <c r="D109520"/>
    </row>
    <row r="109521" spans="4:4">
      <c r="D109521"/>
    </row>
    <row r="109522" spans="4:4">
      <c r="D109522"/>
    </row>
    <row r="109523" spans="4:4">
      <c r="D109523"/>
    </row>
    <row r="109524" spans="4:4">
      <c r="D109524"/>
    </row>
    <row r="109525" spans="4:4">
      <c r="D109525"/>
    </row>
    <row r="109526" spans="4:4">
      <c r="D109526"/>
    </row>
    <row r="109527" spans="4:4">
      <c r="D109527"/>
    </row>
    <row r="109528" spans="4:4">
      <c r="D109528"/>
    </row>
    <row r="109529" spans="4:4">
      <c r="D109529"/>
    </row>
    <row r="109530" spans="4:4">
      <c r="D109530"/>
    </row>
    <row r="109531" spans="4:4">
      <c r="D109531"/>
    </row>
    <row r="109532" spans="4:4">
      <c r="D109532"/>
    </row>
    <row r="109533" spans="4:4">
      <c r="D109533"/>
    </row>
    <row r="109534" spans="4:4">
      <c r="D109534"/>
    </row>
    <row r="109535" spans="4:4">
      <c r="D109535"/>
    </row>
    <row r="109536" spans="4:4">
      <c r="D109536"/>
    </row>
    <row r="109537" spans="4:4">
      <c r="D109537"/>
    </row>
    <row r="109538" spans="4:4">
      <c r="D109538"/>
    </row>
    <row r="109539" spans="4:4">
      <c r="D109539"/>
    </row>
    <row r="109540" spans="4:4">
      <c r="D109540"/>
    </row>
    <row r="109541" spans="4:4">
      <c r="D109541"/>
    </row>
    <row r="109542" spans="4:4">
      <c r="D109542"/>
    </row>
    <row r="109543" spans="4:4">
      <c r="D109543"/>
    </row>
    <row r="109544" spans="4:4">
      <c r="D109544"/>
    </row>
    <row r="109545" spans="4:4">
      <c r="D109545"/>
    </row>
    <row r="109546" spans="4:4">
      <c r="D109546"/>
    </row>
    <row r="109547" spans="4:4">
      <c r="D109547"/>
    </row>
    <row r="109548" spans="4:4">
      <c r="D109548"/>
    </row>
    <row r="109549" spans="4:4">
      <c r="D109549"/>
    </row>
    <row r="109550" spans="4:4">
      <c r="D109550"/>
    </row>
    <row r="109551" spans="4:4">
      <c r="D109551"/>
    </row>
    <row r="109552" spans="4:4">
      <c r="D109552"/>
    </row>
    <row r="109553" spans="4:4">
      <c r="D109553"/>
    </row>
    <row r="109554" spans="4:4">
      <c r="D109554"/>
    </row>
    <row r="109555" spans="4:4">
      <c r="D109555"/>
    </row>
    <row r="109556" spans="4:4">
      <c r="D109556"/>
    </row>
    <row r="109557" spans="4:4">
      <c r="D109557"/>
    </row>
    <row r="109558" spans="4:4">
      <c r="D109558"/>
    </row>
    <row r="109559" spans="4:4">
      <c r="D109559"/>
    </row>
    <row r="109560" spans="4:4">
      <c r="D109560"/>
    </row>
    <row r="109561" spans="4:4">
      <c r="D109561"/>
    </row>
    <row r="109562" spans="4:4">
      <c r="D109562"/>
    </row>
    <row r="109563" spans="4:4">
      <c r="D109563"/>
    </row>
    <row r="109564" spans="4:4">
      <c r="D109564"/>
    </row>
    <row r="109565" spans="4:4">
      <c r="D109565"/>
    </row>
    <row r="109566" spans="4:4">
      <c r="D109566"/>
    </row>
    <row r="109567" spans="4:4">
      <c r="D109567"/>
    </row>
    <row r="109568" spans="4:4">
      <c r="D109568"/>
    </row>
    <row r="109569" spans="4:4">
      <c r="D109569"/>
    </row>
    <row r="109570" spans="4:4">
      <c r="D109570"/>
    </row>
    <row r="109571" spans="4:4">
      <c r="D109571"/>
    </row>
    <row r="109572" spans="4:4">
      <c r="D109572"/>
    </row>
    <row r="109573" spans="4:4">
      <c r="D109573"/>
    </row>
    <row r="109574" spans="4:4">
      <c r="D109574"/>
    </row>
    <row r="109575" spans="4:4">
      <c r="D109575"/>
    </row>
    <row r="109576" spans="4:4">
      <c r="D109576"/>
    </row>
    <row r="109577" spans="4:4">
      <c r="D109577"/>
    </row>
    <row r="109578" spans="4:4">
      <c r="D109578"/>
    </row>
    <row r="109579" spans="4:4">
      <c r="D109579"/>
    </row>
    <row r="109580" spans="4:4">
      <c r="D109580"/>
    </row>
    <row r="109581" spans="4:4">
      <c r="D109581"/>
    </row>
    <row r="109582" spans="4:4">
      <c r="D109582"/>
    </row>
    <row r="109583" spans="4:4">
      <c r="D109583"/>
    </row>
    <row r="109584" spans="4:4">
      <c r="D109584"/>
    </row>
    <row r="109585" spans="4:4">
      <c r="D109585"/>
    </row>
    <row r="109586" spans="4:4">
      <c r="D109586"/>
    </row>
    <row r="109587" spans="4:4">
      <c r="D109587"/>
    </row>
    <row r="109588" spans="4:4">
      <c r="D109588"/>
    </row>
    <row r="109589" spans="4:4">
      <c r="D109589"/>
    </row>
    <row r="109590" spans="4:4">
      <c r="D109590"/>
    </row>
    <row r="109591" spans="4:4">
      <c r="D109591"/>
    </row>
    <row r="109592" spans="4:4">
      <c r="D109592"/>
    </row>
    <row r="109593" spans="4:4">
      <c r="D109593"/>
    </row>
    <row r="109594" spans="4:4">
      <c r="D109594"/>
    </row>
    <row r="109595" spans="4:4">
      <c r="D109595"/>
    </row>
    <row r="109596" spans="4:4">
      <c r="D109596"/>
    </row>
    <row r="109597" spans="4:4">
      <c r="D109597"/>
    </row>
    <row r="109598" spans="4:4">
      <c r="D109598"/>
    </row>
    <row r="109599" spans="4:4">
      <c r="D109599"/>
    </row>
    <row r="109600" spans="4:4">
      <c r="D109600"/>
    </row>
    <row r="109601" spans="4:4">
      <c r="D109601"/>
    </row>
    <row r="109602" spans="4:4">
      <c r="D109602"/>
    </row>
    <row r="109603" spans="4:4">
      <c r="D109603"/>
    </row>
    <row r="109604" spans="4:4">
      <c r="D109604"/>
    </row>
    <row r="109605" spans="4:4">
      <c r="D109605"/>
    </row>
    <row r="109606" spans="4:4">
      <c r="D109606"/>
    </row>
    <row r="109607" spans="4:4">
      <c r="D109607"/>
    </row>
    <row r="109608" spans="4:4">
      <c r="D109608"/>
    </row>
    <row r="109609" spans="4:4">
      <c r="D109609"/>
    </row>
    <row r="109610" spans="4:4">
      <c r="D109610"/>
    </row>
    <row r="109611" spans="4:4">
      <c r="D109611"/>
    </row>
    <row r="109612" spans="4:4">
      <c r="D109612"/>
    </row>
    <row r="109613" spans="4:4">
      <c r="D109613"/>
    </row>
    <row r="109614" spans="4:4">
      <c r="D109614"/>
    </row>
    <row r="109615" spans="4:4">
      <c r="D109615"/>
    </row>
    <row r="109616" spans="4:4">
      <c r="D109616"/>
    </row>
    <row r="109617" spans="4:4">
      <c r="D109617"/>
    </row>
    <row r="109618" spans="4:4">
      <c r="D109618"/>
    </row>
    <row r="109619" spans="4:4">
      <c r="D109619"/>
    </row>
    <row r="109620" spans="4:4">
      <c r="D109620"/>
    </row>
    <row r="109621" spans="4:4">
      <c r="D109621"/>
    </row>
    <row r="109622" spans="4:4">
      <c r="D109622"/>
    </row>
    <row r="109623" spans="4:4">
      <c r="D109623"/>
    </row>
    <row r="109624" spans="4:4">
      <c r="D109624"/>
    </row>
    <row r="109625" spans="4:4">
      <c r="D109625"/>
    </row>
    <row r="109626" spans="4:4">
      <c r="D109626"/>
    </row>
    <row r="109627" spans="4:4">
      <c r="D109627"/>
    </row>
    <row r="109628" spans="4:4">
      <c r="D109628"/>
    </row>
    <row r="109629" spans="4:4">
      <c r="D109629"/>
    </row>
    <row r="109630" spans="4:4">
      <c r="D109630"/>
    </row>
    <row r="109631" spans="4:4">
      <c r="D109631"/>
    </row>
    <row r="109632" spans="4:4">
      <c r="D109632"/>
    </row>
    <row r="109633" spans="4:4">
      <c r="D109633"/>
    </row>
    <row r="109634" spans="4:4">
      <c r="D109634"/>
    </row>
    <row r="109635" spans="4:4">
      <c r="D109635"/>
    </row>
    <row r="109636" spans="4:4">
      <c r="D109636"/>
    </row>
    <row r="109637" spans="4:4">
      <c r="D109637"/>
    </row>
    <row r="109638" spans="4:4">
      <c r="D109638"/>
    </row>
    <row r="109639" spans="4:4">
      <c r="D109639"/>
    </row>
    <row r="109640" spans="4:4">
      <c r="D109640"/>
    </row>
    <row r="109641" spans="4:4">
      <c r="D109641"/>
    </row>
    <row r="109642" spans="4:4">
      <c r="D109642"/>
    </row>
    <row r="109643" spans="4:4">
      <c r="D109643"/>
    </row>
    <row r="109644" spans="4:4">
      <c r="D109644"/>
    </row>
    <row r="109645" spans="4:4">
      <c r="D109645"/>
    </row>
    <row r="109646" spans="4:4">
      <c r="D109646"/>
    </row>
    <row r="109647" spans="4:4">
      <c r="D109647"/>
    </row>
    <row r="109648" spans="4:4">
      <c r="D109648"/>
    </row>
    <row r="109649" spans="4:4">
      <c r="D109649"/>
    </row>
    <row r="109650" spans="4:4">
      <c r="D109650"/>
    </row>
    <row r="109651" spans="4:4">
      <c r="D109651"/>
    </row>
    <row r="109652" spans="4:4">
      <c r="D109652"/>
    </row>
    <row r="109653" spans="4:4">
      <c r="D109653"/>
    </row>
    <row r="109654" spans="4:4">
      <c r="D109654"/>
    </row>
    <row r="109655" spans="4:4">
      <c r="D109655"/>
    </row>
    <row r="109656" spans="4:4">
      <c r="D109656"/>
    </row>
    <row r="109657" spans="4:4">
      <c r="D109657"/>
    </row>
    <row r="109658" spans="4:4">
      <c r="D109658"/>
    </row>
    <row r="109659" spans="4:4">
      <c r="D109659"/>
    </row>
    <row r="109660" spans="4:4">
      <c r="D109660"/>
    </row>
    <row r="109661" spans="4:4">
      <c r="D109661"/>
    </row>
    <row r="109662" spans="4:4">
      <c r="D109662"/>
    </row>
    <row r="109663" spans="4:4">
      <c r="D109663"/>
    </row>
    <row r="109664" spans="4:4">
      <c r="D109664"/>
    </row>
    <row r="109665" spans="4:4">
      <c r="D109665"/>
    </row>
    <row r="109666" spans="4:4">
      <c r="D109666"/>
    </row>
    <row r="109667" spans="4:4">
      <c r="D109667"/>
    </row>
    <row r="109668" spans="4:4">
      <c r="D109668"/>
    </row>
    <row r="109669" spans="4:4">
      <c r="D109669"/>
    </row>
    <row r="109670" spans="4:4">
      <c r="D109670"/>
    </row>
    <row r="109671" spans="4:4">
      <c r="D109671"/>
    </row>
    <row r="109672" spans="4:4">
      <c r="D109672"/>
    </row>
    <row r="109673" spans="4:4">
      <c r="D109673"/>
    </row>
    <row r="109674" spans="4:4">
      <c r="D109674"/>
    </row>
    <row r="109675" spans="4:4">
      <c r="D109675"/>
    </row>
    <row r="109676" spans="4:4">
      <c r="D109676"/>
    </row>
    <row r="109677" spans="4:4">
      <c r="D109677"/>
    </row>
    <row r="109678" spans="4:4">
      <c r="D109678"/>
    </row>
    <row r="109679" spans="4:4">
      <c r="D109679"/>
    </row>
    <row r="109680" spans="4:4">
      <c r="D109680"/>
    </row>
    <row r="109681" spans="4:4">
      <c r="D109681"/>
    </row>
    <row r="109682" spans="4:4">
      <c r="D109682"/>
    </row>
    <row r="109683" spans="4:4">
      <c r="D109683"/>
    </row>
    <row r="109684" spans="4:4">
      <c r="D109684"/>
    </row>
    <row r="109685" spans="4:4">
      <c r="D109685"/>
    </row>
    <row r="109686" spans="4:4">
      <c r="D109686"/>
    </row>
    <row r="109687" spans="4:4">
      <c r="D109687"/>
    </row>
    <row r="109688" spans="4:4">
      <c r="D109688"/>
    </row>
    <row r="109689" spans="4:4">
      <c r="D109689"/>
    </row>
    <row r="109690" spans="4:4">
      <c r="D109690"/>
    </row>
    <row r="109691" spans="4:4">
      <c r="D109691"/>
    </row>
    <row r="109692" spans="4:4">
      <c r="D109692"/>
    </row>
    <row r="109693" spans="4:4">
      <c r="D109693"/>
    </row>
    <row r="109694" spans="4:4">
      <c r="D109694"/>
    </row>
    <row r="109695" spans="4:4">
      <c r="D109695"/>
    </row>
    <row r="109696" spans="4:4">
      <c r="D109696"/>
    </row>
    <row r="109697" spans="4:4">
      <c r="D109697"/>
    </row>
    <row r="109698" spans="4:4">
      <c r="D109698"/>
    </row>
    <row r="109699" spans="4:4">
      <c r="D109699"/>
    </row>
    <row r="109700" spans="4:4">
      <c r="D109700"/>
    </row>
    <row r="109701" spans="4:4">
      <c r="D109701"/>
    </row>
    <row r="109702" spans="4:4">
      <c r="D109702"/>
    </row>
    <row r="109703" spans="4:4">
      <c r="D109703"/>
    </row>
    <row r="109704" spans="4:4">
      <c r="D109704"/>
    </row>
    <row r="109705" spans="4:4">
      <c r="D109705"/>
    </row>
    <row r="109706" spans="4:4">
      <c r="D109706"/>
    </row>
    <row r="109707" spans="4:4">
      <c r="D109707"/>
    </row>
    <row r="109708" spans="4:4">
      <c r="D109708"/>
    </row>
    <row r="109709" spans="4:4">
      <c r="D109709"/>
    </row>
    <row r="109710" spans="4:4">
      <c r="D109710"/>
    </row>
    <row r="109711" spans="4:4">
      <c r="D109711"/>
    </row>
    <row r="109712" spans="4:4">
      <c r="D109712"/>
    </row>
    <row r="109713" spans="4:4">
      <c r="D109713"/>
    </row>
    <row r="109714" spans="4:4">
      <c r="D109714"/>
    </row>
    <row r="109715" spans="4:4">
      <c r="D109715"/>
    </row>
    <row r="109716" spans="4:4">
      <c r="D109716"/>
    </row>
    <row r="109717" spans="4:4">
      <c r="D109717"/>
    </row>
    <row r="109718" spans="4:4">
      <c r="D109718"/>
    </row>
    <row r="109719" spans="4:4">
      <c r="D109719"/>
    </row>
    <row r="109720" spans="4:4">
      <c r="D109720"/>
    </row>
    <row r="109721" spans="4:4">
      <c r="D109721"/>
    </row>
    <row r="109722" spans="4:4">
      <c r="D109722"/>
    </row>
    <row r="109723" spans="4:4">
      <c r="D109723"/>
    </row>
    <row r="109724" spans="4:4">
      <c r="D109724"/>
    </row>
    <row r="109725" spans="4:4">
      <c r="D109725"/>
    </row>
    <row r="109726" spans="4:4">
      <c r="D109726"/>
    </row>
    <row r="109727" spans="4:4">
      <c r="D109727"/>
    </row>
    <row r="109728" spans="4:4">
      <c r="D109728"/>
    </row>
    <row r="109729" spans="4:4">
      <c r="D109729"/>
    </row>
    <row r="109730" spans="4:4">
      <c r="D109730"/>
    </row>
    <row r="109731" spans="4:4">
      <c r="D109731"/>
    </row>
    <row r="109732" spans="4:4">
      <c r="D109732"/>
    </row>
    <row r="109733" spans="4:4">
      <c r="D109733"/>
    </row>
    <row r="109734" spans="4:4">
      <c r="D109734"/>
    </row>
    <row r="109735" spans="4:4">
      <c r="D109735"/>
    </row>
    <row r="109736" spans="4:4">
      <c r="D109736"/>
    </row>
    <row r="109737" spans="4:4">
      <c r="D109737"/>
    </row>
    <row r="109738" spans="4:4">
      <c r="D109738"/>
    </row>
    <row r="109739" spans="4:4">
      <c r="D109739"/>
    </row>
    <row r="109740" spans="4:4">
      <c r="D109740"/>
    </row>
    <row r="109741" spans="4:4">
      <c r="D109741"/>
    </row>
    <row r="109742" spans="4:4">
      <c r="D109742"/>
    </row>
    <row r="109743" spans="4:4">
      <c r="D109743"/>
    </row>
    <row r="109744" spans="4:4">
      <c r="D109744"/>
    </row>
    <row r="109745" spans="4:4">
      <c r="D109745"/>
    </row>
    <row r="109746" spans="4:4">
      <c r="D109746"/>
    </row>
    <row r="109747" spans="4:4">
      <c r="D109747"/>
    </row>
    <row r="109748" spans="4:4">
      <c r="D109748"/>
    </row>
    <row r="109749" spans="4:4">
      <c r="D109749"/>
    </row>
    <row r="109750" spans="4:4">
      <c r="D109750"/>
    </row>
    <row r="109751" spans="4:4">
      <c r="D109751"/>
    </row>
    <row r="109752" spans="4:4">
      <c r="D109752"/>
    </row>
    <row r="109753" spans="4:4">
      <c r="D109753"/>
    </row>
    <row r="109754" spans="4:4">
      <c r="D109754"/>
    </row>
    <row r="109755" spans="4:4">
      <c r="D109755"/>
    </row>
    <row r="109756" spans="4:4">
      <c r="D109756"/>
    </row>
    <row r="109757" spans="4:4">
      <c r="D109757"/>
    </row>
    <row r="109758" spans="4:4">
      <c r="D109758"/>
    </row>
    <row r="109759" spans="4:4">
      <c r="D109759"/>
    </row>
    <row r="109760" spans="4:4">
      <c r="D109760"/>
    </row>
    <row r="109761" spans="4:4">
      <c r="D109761"/>
    </row>
    <row r="109762" spans="4:4">
      <c r="D109762"/>
    </row>
    <row r="109763" spans="4:4">
      <c r="D109763"/>
    </row>
    <row r="109764" spans="4:4">
      <c r="D109764"/>
    </row>
    <row r="109765" spans="4:4">
      <c r="D109765"/>
    </row>
    <row r="109766" spans="4:4">
      <c r="D109766"/>
    </row>
    <row r="109767" spans="4:4">
      <c r="D109767"/>
    </row>
    <row r="109768" spans="4:4">
      <c r="D109768"/>
    </row>
    <row r="109769" spans="4:4">
      <c r="D109769"/>
    </row>
    <row r="109770" spans="4:4">
      <c r="D109770"/>
    </row>
    <row r="109771" spans="4:4">
      <c r="D109771"/>
    </row>
    <row r="109772" spans="4:4">
      <c r="D109772"/>
    </row>
    <row r="109773" spans="4:4">
      <c r="D109773"/>
    </row>
    <row r="109774" spans="4:4">
      <c r="D109774"/>
    </row>
    <row r="109775" spans="4:4">
      <c r="D109775"/>
    </row>
    <row r="109776" spans="4:4">
      <c r="D109776"/>
    </row>
    <row r="109777" spans="4:4">
      <c r="D109777"/>
    </row>
    <row r="109778" spans="4:4">
      <c r="D109778"/>
    </row>
    <row r="109779" spans="4:4">
      <c r="D109779"/>
    </row>
    <row r="109780" spans="4:4">
      <c r="D109780"/>
    </row>
    <row r="109781" spans="4:4">
      <c r="D109781"/>
    </row>
    <row r="109782" spans="4:4">
      <c r="D109782"/>
    </row>
    <row r="109783" spans="4:4">
      <c r="D109783"/>
    </row>
    <row r="109784" spans="4:4">
      <c r="D109784"/>
    </row>
    <row r="109785" spans="4:4">
      <c r="D109785"/>
    </row>
    <row r="109786" spans="4:4">
      <c r="D109786"/>
    </row>
    <row r="109787" spans="4:4">
      <c r="D109787"/>
    </row>
    <row r="109788" spans="4:4">
      <c r="D109788"/>
    </row>
    <row r="109789" spans="4:4">
      <c r="D109789"/>
    </row>
    <row r="109790" spans="4:4">
      <c r="D109790"/>
    </row>
    <row r="109791" spans="4:4">
      <c r="D109791"/>
    </row>
    <row r="109792" spans="4:4">
      <c r="D109792"/>
    </row>
    <row r="109793" spans="4:4">
      <c r="D109793"/>
    </row>
    <row r="109794" spans="4:4">
      <c r="D109794"/>
    </row>
    <row r="109795" spans="4:4">
      <c r="D109795"/>
    </row>
    <row r="109796" spans="4:4">
      <c r="D109796"/>
    </row>
    <row r="109797" spans="4:4">
      <c r="D109797"/>
    </row>
    <row r="109798" spans="4:4">
      <c r="D109798"/>
    </row>
    <row r="109799" spans="4:4">
      <c r="D109799"/>
    </row>
    <row r="109800" spans="4:4">
      <c r="D109800"/>
    </row>
    <row r="109801" spans="4:4">
      <c r="D109801"/>
    </row>
    <row r="109802" spans="4:4">
      <c r="D109802"/>
    </row>
    <row r="109803" spans="4:4">
      <c r="D109803"/>
    </row>
    <row r="109804" spans="4:4">
      <c r="D109804"/>
    </row>
    <row r="109805" spans="4:4">
      <c r="D109805"/>
    </row>
    <row r="109806" spans="4:4">
      <c r="D109806"/>
    </row>
    <row r="109807" spans="4:4">
      <c r="D109807"/>
    </row>
    <row r="109808" spans="4:4">
      <c r="D109808"/>
    </row>
    <row r="109809" spans="4:4">
      <c r="D109809"/>
    </row>
    <row r="109810" spans="4:4">
      <c r="D109810"/>
    </row>
    <row r="109811" spans="4:4">
      <c r="D109811"/>
    </row>
    <row r="109812" spans="4:4">
      <c r="D109812"/>
    </row>
    <row r="109813" spans="4:4">
      <c r="D109813"/>
    </row>
    <row r="109814" spans="4:4">
      <c r="D109814"/>
    </row>
    <row r="109815" spans="4:4">
      <c r="D109815"/>
    </row>
    <row r="109816" spans="4:4">
      <c r="D109816"/>
    </row>
    <row r="109817" spans="4:4">
      <c r="D109817"/>
    </row>
    <row r="109818" spans="4:4">
      <c r="D109818"/>
    </row>
    <row r="109819" spans="4:4">
      <c r="D109819"/>
    </row>
    <row r="109820" spans="4:4">
      <c r="D109820"/>
    </row>
    <row r="109821" spans="4:4">
      <c r="D109821"/>
    </row>
    <row r="109822" spans="4:4">
      <c r="D109822"/>
    </row>
    <row r="109823" spans="4:4">
      <c r="D109823"/>
    </row>
    <row r="109824" spans="4:4">
      <c r="D109824"/>
    </row>
    <row r="109825" spans="4:4">
      <c r="D109825"/>
    </row>
    <row r="109826" spans="4:4">
      <c r="D109826"/>
    </row>
    <row r="109827" spans="4:4">
      <c r="D109827"/>
    </row>
    <row r="109828" spans="4:4">
      <c r="D109828"/>
    </row>
    <row r="109829" spans="4:4">
      <c r="D109829"/>
    </row>
    <row r="109830" spans="4:4">
      <c r="D109830"/>
    </row>
    <row r="109831" spans="4:4">
      <c r="D109831"/>
    </row>
    <row r="109832" spans="4:4">
      <c r="D109832"/>
    </row>
    <row r="109833" spans="4:4">
      <c r="D109833"/>
    </row>
    <row r="109834" spans="4:4">
      <c r="D109834"/>
    </row>
    <row r="109835" spans="4:4">
      <c r="D109835"/>
    </row>
    <row r="109836" spans="4:4">
      <c r="D109836"/>
    </row>
    <row r="109837" spans="4:4">
      <c r="D109837"/>
    </row>
    <row r="109838" spans="4:4">
      <c r="D109838"/>
    </row>
    <row r="109839" spans="4:4">
      <c r="D109839"/>
    </row>
    <row r="109840" spans="4:4">
      <c r="D109840"/>
    </row>
    <row r="109841" spans="4:4">
      <c r="D109841"/>
    </row>
    <row r="109842" spans="4:4">
      <c r="D109842"/>
    </row>
    <row r="109843" spans="4:4">
      <c r="D109843"/>
    </row>
    <row r="109844" spans="4:4">
      <c r="D109844"/>
    </row>
    <row r="109845" spans="4:4">
      <c r="D109845"/>
    </row>
    <row r="109846" spans="4:4">
      <c r="D109846"/>
    </row>
    <row r="109847" spans="4:4">
      <c r="D109847"/>
    </row>
    <row r="109848" spans="4:4">
      <c r="D109848"/>
    </row>
    <row r="109849" spans="4:4">
      <c r="D109849"/>
    </row>
    <row r="109850" spans="4:4">
      <c r="D109850"/>
    </row>
    <row r="109851" spans="4:4">
      <c r="D109851"/>
    </row>
    <row r="109852" spans="4:4">
      <c r="D109852"/>
    </row>
    <row r="109853" spans="4:4">
      <c r="D109853"/>
    </row>
    <row r="109854" spans="4:4">
      <c r="D109854"/>
    </row>
    <row r="109855" spans="4:4">
      <c r="D109855"/>
    </row>
    <row r="109856" spans="4:4">
      <c r="D109856"/>
    </row>
    <row r="109857" spans="4:4">
      <c r="D109857"/>
    </row>
    <row r="109858" spans="4:4">
      <c r="D109858"/>
    </row>
    <row r="109859" spans="4:4">
      <c r="D109859"/>
    </row>
    <row r="109860" spans="4:4">
      <c r="D109860"/>
    </row>
    <row r="109861" spans="4:4">
      <c r="D109861"/>
    </row>
    <row r="109862" spans="4:4">
      <c r="D109862"/>
    </row>
    <row r="109863" spans="4:4">
      <c r="D109863"/>
    </row>
    <row r="109864" spans="4:4">
      <c r="D109864"/>
    </row>
    <row r="109865" spans="4:4">
      <c r="D109865"/>
    </row>
    <row r="109866" spans="4:4">
      <c r="D109866"/>
    </row>
    <row r="109867" spans="4:4">
      <c r="D109867"/>
    </row>
    <row r="109868" spans="4:4">
      <c r="D109868"/>
    </row>
    <row r="109869" spans="4:4">
      <c r="D109869"/>
    </row>
    <row r="109870" spans="4:4">
      <c r="D109870"/>
    </row>
    <row r="109871" spans="4:4">
      <c r="D109871"/>
    </row>
    <row r="109872" spans="4:4">
      <c r="D109872"/>
    </row>
    <row r="109873" spans="4:4">
      <c r="D109873"/>
    </row>
    <row r="109874" spans="4:4">
      <c r="D109874"/>
    </row>
    <row r="109875" spans="4:4">
      <c r="D109875"/>
    </row>
    <row r="109876" spans="4:4">
      <c r="D109876"/>
    </row>
    <row r="109877" spans="4:4">
      <c r="D109877"/>
    </row>
    <row r="109878" spans="4:4">
      <c r="D109878"/>
    </row>
    <row r="109879" spans="4:4">
      <c r="D109879"/>
    </row>
    <row r="109880" spans="4:4">
      <c r="D109880"/>
    </row>
    <row r="109881" spans="4:4">
      <c r="D109881"/>
    </row>
    <row r="109882" spans="4:4">
      <c r="D109882"/>
    </row>
    <row r="109883" spans="4:4">
      <c r="D109883"/>
    </row>
    <row r="109884" spans="4:4">
      <c r="D109884"/>
    </row>
    <row r="109885" spans="4:4">
      <c r="D109885"/>
    </row>
    <row r="109886" spans="4:4">
      <c r="D109886"/>
    </row>
    <row r="109887" spans="4:4">
      <c r="D109887"/>
    </row>
    <row r="109888" spans="4:4">
      <c r="D109888"/>
    </row>
    <row r="109889" spans="4:4">
      <c r="D109889"/>
    </row>
    <row r="109890" spans="4:4">
      <c r="D109890"/>
    </row>
    <row r="109891" spans="4:4">
      <c r="D109891"/>
    </row>
    <row r="109892" spans="4:4">
      <c r="D109892"/>
    </row>
    <row r="109893" spans="4:4">
      <c r="D109893"/>
    </row>
    <row r="109894" spans="4:4">
      <c r="D109894"/>
    </row>
    <row r="109895" spans="4:4">
      <c r="D109895"/>
    </row>
    <row r="109896" spans="4:4">
      <c r="D109896"/>
    </row>
    <row r="109897" spans="4:4">
      <c r="D109897"/>
    </row>
    <row r="109898" spans="4:4">
      <c r="D109898"/>
    </row>
    <row r="109899" spans="4:4">
      <c r="D109899"/>
    </row>
    <row r="109900" spans="4:4">
      <c r="D109900"/>
    </row>
    <row r="109901" spans="4:4">
      <c r="D109901"/>
    </row>
    <row r="109902" spans="4:4">
      <c r="D109902"/>
    </row>
    <row r="109903" spans="4:4">
      <c r="D109903"/>
    </row>
    <row r="109904" spans="4:4">
      <c r="D109904"/>
    </row>
    <row r="109905" spans="4:4">
      <c r="D109905"/>
    </row>
    <row r="109906" spans="4:4">
      <c r="D109906"/>
    </row>
    <row r="109907" spans="4:4">
      <c r="D109907"/>
    </row>
    <row r="109908" spans="4:4">
      <c r="D109908"/>
    </row>
    <row r="109909" spans="4:4">
      <c r="D109909"/>
    </row>
    <row r="109910" spans="4:4">
      <c r="D109910"/>
    </row>
    <row r="109911" spans="4:4">
      <c r="D109911"/>
    </row>
    <row r="109912" spans="4:4">
      <c r="D109912"/>
    </row>
    <row r="109913" spans="4:4">
      <c r="D109913"/>
    </row>
    <row r="109914" spans="4:4">
      <c r="D109914"/>
    </row>
    <row r="109915" spans="4:4">
      <c r="D109915"/>
    </row>
    <row r="109916" spans="4:4">
      <c r="D109916"/>
    </row>
    <row r="109917" spans="4:4">
      <c r="D109917"/>
    </row>
    <row r="109918" spans="4:4">
      <c r="D109918"/>
    </row>
    <row r="109919" spans="4:4">
      <c r="D109919"/>
    </row>
    <row r="109920" spans="4:4">
      <c r="D109920"/>
    </row>
    <row r="109921" spans="4:4">
      <c r="D109921"/>
    </row>
    <row r="109922" spans="4:4">
      <c r="D109922"/>
    </row>
    <row r="109923" spans="4:4">
      <c r="D109923"/>
    </row>
    <row r="109924" spans="4:4">
      <c r="D109924"/>
    </row>
    <row r="109925" spans="4:4">
      <c r="D109925"/>
    </row>
    <row r="109926" spans="4:4">
      <c r="D109926"/>
    </row>
    <row r="109927" spans="4:4">
      <c r="D109927"/>
    </row>
    <row r="109928" spans="4:4">
      <c r="D109928"/>
    </row>
    <row r="109929" spans="4:4">
      <c r="D109929"/>
    </row>
    <row r="109930" spans="4:4">
      <c r="D109930"/>
    </row>
    <row r="109931" spans="4:4">
      <c r="D109931"/>
    </row>
    <row r="109932" spans="4:4">
      <c r="D109932"/>
    </row>
    <row r="109933" spans="4:4">
      <c r="D109933"/>
    </row>
    <row r="109934" spans="4:4">
      <c r="D109934"/>
    </row>
    <row r="109935" spans="4:4">
      <c r="D109935"/>
    </row>
    <row r="109936" spans="4:4">
      <c r="D109936"/>
    </row>
    <row r="109937" spans="4:4">
      <c r="D109937"/>
    </row>
    <row r="109938" spans="4:4">
      <c r="D109938"/>
    </row>
    <row r="109939" spans="4:4">
      <c r="D109939"/>
    </row>
    <row r="109940" spans="4:4">
      <c r="D109940"/>
    </row>
    <row r="109941" spans="4:4">
      <c r="D109941"/>
    </row>
    <row r="109942" spans="4:4">
      <c r="D109942"/>
    </row>
    <row r="109943" spans="4:4">
      <c r="D109943"/>
    </row>
    <row r="109944" spans="4:4">
      <c r="D109944"/>
    </row>
    <row r="109945" spans="4:4">
      <c r="D109945"/>
    </row>
    <row r="109946" spans="4:4">
      <c r="D109946"/>
    </row>
    <row r="109947" spans="4:4">
      <c r="D109947"/>
    </row>
    <row r="109948" spans="4:4">
      <c r="D109948"/>
    </row>
    <row r="109949" spans="4:4">
      <c r="D109949"/>
    </row>
    <row r="109950" spans="4:4">
      <c r="D109950"/>
    </row>
    <row r="109951" spans="4:4">
      <c r="D109951"/>
    </row>
    <row r="109952" spans="4:4">
      <c r="D109952"/>
    </row>
    <row r="109953" spans="4:4">
      <c r="D109953"/>
    </row>
    <row r="109954" spans="4:4">
      <c r="D109954"/>
    </row>
    <row r="109955" spans="4:4">
      <c r="D109955"/>
    </row>
    <row r="109956" spans="4:4">
      <c r="D109956"/>
    </row>
    <row r="109957" spans="4:4">
      <c r="D109957"/>
    </row>
    <row r="109958" spans="4:4">
      <c r="D109958"/>
    </row>
    <row r="109959" spans="4:4">
      <c r="D109959"/>
    </row>
    <row r="109960" spans="4:4">
      <c r="D109960"/>
    </row>
    <row r="109961" spans="4:4">
      <c r="D109961"/>
    </row>
    <row r="109962" spans="4:4">
      <c r="D109962"/>
    </row>
    <row r="109963" spans="4:4">
      <c r="D109963"/>
    </row>
    <row r="109964" spans="4:4">
      <c r="D109964"/>
    </row>
    <row r="109965" spans="4:4">
      <c r="D109965"/>
    </row>
    <row r="109966" spans="4:4">
      <c r="D109966"/>
    </row>
    <row r="109967" spans="4:4">
      <c r="D109967"/>
    </row>
    <row r="109968" spans="4:4">
      <c r="D109968"/>
    </row>
    <row r="109969" spans="4:4">
      <c r="D109969"/>
    </row>
    <row r="109970" spans="4:4">
      <c r="D109970"/>
    </row>
    <row r="109971" spans="4:4">
      <c r="D109971"/>
    </row>
    <row r="109972" spans="4:4">
      <c r="D109972"/>
    </row>
    <row r="109973" spans="4:4">
      <c r="D109973"/>
    </row>
    <row r="109974" spans="4:4">
      <c r="D109974"/>
    </row>
    <row r="109975" spans="4:4">
      <c r="D109975"/>
    </row>
    <row r="109976" spans="4:4">
      <c r="D109976"/>
    </row>
    <row r="109977" spans="4:4">
      <c r="D109977"/>
    </row>
    <row r="109978" spans="4:4">
      <c r="D109978"/>
    </row>
    <row r="109979" spans="4:4">
      <c r="D109979"/>
    </row>
    <row r="109980" spans="4:4">
      <c r="D109980"/>
    </row>
    <row r="109981" spans="4:4">
      <c r="D109981"/>
    </row>
    <row r="109982" spans="4:4">
      <c r="D109982"/>
    </row>
    <row r="109983" spans="4:4">
      <c r="D109983"/>
    </row>
    <row r="109984" spans="4:4">
      <c r="D109984"/>
    </row>
    <row r="109985" spans="4:4">
      <c r="D109985"/>
    </row>
    <row r="109986" spans="4:4">
      <c r="D109986"/>
    </row>
    <row r="109987" spans="4:4">
      <c r="D109987"/>
    </row>
    <row r="109988" spans="4:4">
      <c r="D109988"/>
    </row>
    <row r="109989" spans="4:4">
      <c r="D109989"/>
    </row>
    <row r="109990" spans="4:4">
      <c r="D109990"/>
    </row>
    <row r="109991" spans="4:4">
      <c r="D109991"/>
    </row>
    <row r="109992" spans="4:4">
      <c r="D109992"/>
    </row>
    <row r="109993" spans="4:4">
      <c r="D109993"/>
    </row>
    <row r="109994" spans="4:4">
      <c r="D109994"/>
    </row>
    <row r="109995" spans="4:4">
      <c r="D109995"/>
    </row>
    <row r="109996" spans="4:4">
      <c r="D109996"/>
    </row>
    <row r="109997" spans="4:4">
      <c r="D109997"/>
    </row>
    <row r="109998" spans="4:4">
      <c r="D109998"/>
    </row>
    <row r="109999" spans="4:4">
      <c r="D109999"/>
    </row>
    <row r="110000" spans="4:4">
      <c r="D110000"/>
    </row>
    <row r="110001" spans="4:4">
      <c r="D110001"/>
    </row>
    <row r="110002" spans="4:4">
      <c r="D110002"/>
    </row>
    <row r="110003" spans="4:4">
      <c r="D110003"/>
    </row>
    <row r="110004" spans="4:4">
      <c r="D110004"/>
    </row>
    <row r="110005" spans="4:4">
      <c r="D110005"/>
    </row>
    <row r="110006" spans="4:4">
      <c r="D110006"/>
    </row>
    <row r="110007" spans="4:4">
      <c r="D110007"/>
    </row>
    <row r="110008" spans="4:4">
      <c r="D110008"/>
    </row>
    <row r="110009" spans="4:4">
      <c r="D110009"/>
    </row>
    <row r="110010" spans="4:4">
      <c r="D110010"/>
    </row>
    <row r="110011" spans="4:4">
      <c r="D110011"/>
    </row>
    <row r="110012" spans="4:4">
      <c r="D110012"/>
    </row>
    <row r="110013" spans="4:4">
      <c r="D110013"/>
    </row>
    <row r="110014" spans="4:4">
      <c r="D110014"/>
    </row>
    <row r="110015" spans="4:4">
      <c r="D110015"/>
    </row>
    <row r="110016" spans="4:4">
      <c r="D110016"/>
    </row>
    <row r="110017" spans="4:4">
      <c r="D110017"/>
    </row>
    <row r="110018" spans="4:4">
      <c r="D110018"/>
    </row>
    <row r="110019" spans="4:4">
      <c r="D110019"/>
    </row>
    <row r="110020" spans="4:4">
      <c r="D110020"/>
    </row>
    <row r="110021" spans="4:4">
      <c r="D110021"/>
    </row>
    <row r="110022" spans="4:4">
      <c r="D110022"/>
    </row>
    <row r="110023" spans="4:4">
      <c r="D110023"/>
    </row>
    <row r="110024" spans="4:4">
      <c r="D110024"/>
    </row>
    <row r="110025" spans="4:4">
      <c r="D110025"/>
    </row>
    <row r="110026" spans="4:4">
      <c r="D110026"/>
    </row>
    <row r="110027" spans="4:4">
      <c r="D110027"/>
    </row>
    <row r="110028" spans="4:4">
      <c r="D110028"/>
    </row>
    <row r="110029" spans="4:4">
      <c r="D110029"/>
    </row>
    <row r="110030" spans="4:4">
      <c r="D110030"/>
    </row>
    <row r="110031" spans="4:4">
      <c r="D110031"/>
    </row>
    <row r="110032" spans="4:4">
      <c r="D110032"/>
    </row>
    <row r="110033" spans="4:4">
      <c r="D110033"/>
    </row>
    <row r="110034" spans="4:4">
      <c r="D110034"/>
    </row>
    <row r="110035" spans="4:4">
      <c r="D110035"/>
    </row>
    <row r="110036" spans="4:4">
      <c r="D110036"/>
    </row>
    <row r="110037" spans="4:4">
      <c r="D110037"/>
    </row>
    <row r="110038" spans="4:4">
      <c r="D110038"/>
    </row>
    <row r="110039" spans="4:4">
      <c r="D110039"/>
    </row>
    <row r="110040" spans="4:4">
      <c r="D110040"/>
    </row>
    <row r="110041" spans="4:4">
      <c r="D110041"/>
    </row>
    <row r="110042" spans="4:4">
      <c r="D110042"/>
    </row>
    <row r="110043" spans="4:4">
      <c r="D110043"/>
    </row>
    <row r="110044" spans="4:4">
      <c r="D110044"/>
    </row>
    <row r="110045" spans="4:4">
      <c r="D110045"/>
    </row>
    <row r="110046" spans="4:4">
      <c r="D110046"/>
    </row>
    <row r="110047" spans="4:4">
      <c r="D110047"/>
    </row>
    <row r="110048" spans="4:4">
      <c r="D110048"/>
    </row>
    <row r="110049" spans="4:4">
      <c r="D110049"/>
    </row>
    <row r="110050" spans="4:4">
      <c r="D110050"/>
    </row>
    <row r="110051" spans="4:4">
      <c r="D110051"/>
    </row>
    <row r="110052" spans="4:4">
      <c r="D110052"/>
    </row>
    <row r="110053" spans="4:4">
      <c r="D110053"/>
    </row>
    <row r="110054" spans="4:4">
      <c r="D110054"/>
    </row>
    <row r="110055" spans="4:4">
      <c r="D110055"/>
    </row>
    <row r="110056" spans="4:4">
      <c r="D110056"/>
    </row>
    <row r="110057" spans="4:4">
      <c r="D110057"/>
    </row>
    <row r="110058" spans="4:4">
      <c r="D110058"/>
    </row>
    <row r="110059" spans="4:4">
      <c r="D110059"/>
    </row>
    <row r="110060" spans="4:4">
      <c r="D110060"/>
    </row>
    <row r="110061" spans="4:4">
      <c r="D110061"/>
    </row>
    <row r="110062" spans="4:4">
      <c r="D110062"/>
    </row>
    <row r="110063" spans="4:4">
      <c r="D110063"/>
    </row>
    <row r="110064" spans="4:4">
      <c r="D110064"/>
    </row>
    <row r="110065" spans="4:4">
      <c r="D110065"/>
    </row>
    <row r="110066" spans="4:4">
      <c r="D110066"/>
    </row>
    <row r="110067" spans="4:4">
      <c r="D110067"/>
    </row>
    <row r="110068" spans="4:4">
      <c r="D110068"/>
    </row>
    <row r="110069" spans="4:4">
      <c r="D110069"/>
    </row>
    <row r="110070" spans="4:4">
      <c r="D110070"/>
    </row>
    <row r="110071" spans="4:4">
      <c r="D110071"/>
    </row>
    <row r="110072" spans="4:4">
      <c r="D110072"/>
    </row>
    <row r="110073" spans="4:4">
      <c r="D110073"/>
    </row>
    <row r="110074" spans="4:4">
      <c r="D110074"/>
    </row>
    <row r="110075" spans="4:4">
      <c r="D110075"/>
    </row>
    <row r="110076" spans="4:4">
      <c r="D110076"/>
    </row>
    <row r="110077" spans="4:4">
      <c r="D110077"/>
    </row>
    <row r="110078" spans="4:4">
      <c r="D110078"/>
    </row>
    <row r="110079" spans="4:4">
      <c r="D110079"/>
    </row>
    <row r="110080" spans="4:4">
      <c r="D110080"/>
    </row>
    <row r="110081" spans="4:4">
      <c r="D110081"/>
    </row>
    <row r="110082" spans="4:4">
      <c r="D110082"/>
    </row>
    <row r="110083" spans="4:4">
      <c r="D110083"/>
    </row>
    <row r="110084" spans="4:4">
      <c r="D110084"/>
    </row>
    <row r="110085" spans="4:4">
      <c r="D110085"/>
    </row>
    <row r="110086" spans="4:4">
      <c r="D110086"/>
    </row>
    <row r="110087" spans="4:4">
      <c r="D110087"/>
    </row>
    <row r="110088" spans="4:4">
      <c r="D110088"/>
    </row>
    <row r="110089" spans="4:4">
      <c r="D110089"/>
    </row>
    <row r="110090" spans="4:4">
      <c r="D110090"/>
    </row>
    <row r="110091" spans="4:4">
      <c r="D110091"/>
    </row>
    <row r="110092" spans="4:4">
      <c r="D110092"/>
    </row>
    <row r="110093" spans="4:4">
      <c r="D110093"/>
    </row>
    <row r="110094" spans="4:4">
      <c r="D110094"/>
    </row>
    <row r="110095" spans="4:4">
      <c r="D110095"/>
    </row>
    <row r="110096" spans="4:4">
      <c r="D110096"/>
    </row>
    <row r="110097" spans="4:4">
      <c r="D110097"/>
    </row>
    <row r="110098" spans="4:4">
      <c r="D110098"/>
    </row>
    <row r="110099" spans="4:4">
      <c r="D110099"/>
    </row>
    <row r="110100" spans="4:4">
      <c r="D110100"/>
    </row>
    <row r="110101" spans="4:4">
      <c r="D110101"/>
    </row>
    <row r="110102" spans="4:4">
      <c r="D110102"/>
    </row>
    <row r="110103" spans="4:4">
      <c r="D110103"/>
    </row>
    <row r="110104" spans="4:4">
      <c r="D110104"/>
    </row>
    <row r="110105" spans="4:4">
      <c r="D110105"/>
    </row>
    <row r="110106" spans="4:4">
      <c r="D110106"/>
    </row>
    <row r="110107" spans="4:4">
      <c r="D110107"/>
    </row>
    <row r="110108" spans="4:4">
      <c r="D110108"/>
    </row>
    <row r="110109" spans="4:4">
      <c r="D110109"/>
    </row>
    <row r="110110" spans="4:4">
      <c r="D110110"/>
    </row>
    <row r="110111" spans="4:4">
      <c r="D110111"/>
    </row>
    <row r="110112" spans="4:4">
      <c r="D110112"/>
    </row>
    <row r="110113" spans="4:4">
      <c r="D110113"/>
    </row>
    <row r="110114" spans="4:4">
      <c r="D110114"/>
    </row>
    <row r="110115" spans="4:4">
      <c r="D110115"/>
    </row>
    <row r="110116" spans="4:4">
      <c r="D110116"/>
    </row>
    <row r="110117" spans="4:4">
      <c r="D110117"/>
    </row>
    <row r="110118" spans="4:4">
      <c r="D110118"/>
    </row>
    <row r="110119" spans="4:4">
      <c r="D110119"/>
    </row>
    <row r="110120" spans="4:4">
      <c r="D110120"/>
    </row>
    <row r="110121" spans="4:4">
      <c r="D110121"/>
    </row>
    <row r="110122" spans="4:4">
      <c r="D110122"/>
    </row>
    <row r="110123" spans="4:4">
      <c r="D110123"/>
    </row>
    <row r="110124" spans="4:4">
      <c r="D110124"/>
    </row>
    <row r="110125" spans="4:4">
      <c r="D110125"/>
    </row>
    <row r="110126" spans="4:4">
      <c r="D110126"/>
    </row>
    <row r="110127" spans="4:4">
      <c r="D110127"/>
    </row>
    <row r="110128" spans="4:4">
      <c r="D110128"/>
    </row>
    <row r="110129" spans="4:4">
      <c r="D110129"/>
    </row>
    <row r="110130" spans="4:4">
      <c r="D110130"/>
    </row>
    <row r="110131" spans="4:4">
      <c r="D110131"/>
    </row>
    <row r="110132" spans="4:4">
      <c r="D110132"/>
    </row>
    <row r="110133" spans="4:4">
      <c r="D110133"/>
    </row>
    <row r="110134" spans="4:4">
      <c r="D110134"/>
    </row>
    <row r="110135" spans="4:4">
      <c r="D110135"/>
    </row>
    <row r="110136" spans="4:4">
      <c r="D110136"/>
    </row>
    <row r="110137" spans="4:4">
      <c r="D110137"/>
    </row>
    <row r="110138" spans="4:4">
      <c r="D110138"/>
    </row>
    <row r="110139" spans="4:4">
      <c r="D110139"/>
    </row>
    <row r="110140" spans="4:4">
      <c r="D110140"/>
    </row>
    <row r="110141" spans="4:4">
      <c r="D110141"/>
    </row>
    <row r="110142" spans="4:4">
      <c r="D110142"/>
    </row>
    <row r="110143" spans="4:4">
      <c r="D110143"/>
    </row>
    <row r="110144" spans="4:4">
      <c r="D110144"/>
    </row>
    <row r="110145" spans="4:4">
      <c r="D110145"/>
    </row>
    <row r="110146" spans="4:4">
      <c r="D110146"/>
    </row>
    <row r="110147" spans="4:4">
      <c r="D110147"/>
    </row>
    <row r="110148" spans="4:4">
      <c r="D110148"/>
    </row>
    <row r="110149" spans="4:4">
      <c r="D110149"/>
    </row>
    <row r="110150" spans="4:4">
      <c r="D110150"/>
    </row>
    <row r="110151" spans="4:4">
      <c r="D110151"/>
    </row>
    <row r="110152" spans="4:4">
      <c r="D110152"/>
    </row>
    <row r="110153" spans="4:4">
      <c r="D110153"/>
    </row>
    <row r="110154" spans="4:4">
      <c r="D110154"/>
    </row>
    <row r="110155" spans="4:4">
      <c r="D110155"/>
    </row>
    <row r="110156" spans="4:4">
      <c r="D110156"/>
    </row>
    <row r="110157" spans="4:4">
      <c r="D110157"/>
    </row>
    <row r="110158" spans="4:4">
      <c r="D110158"/>
    </row>
    <row r="110159" spans="4:4">
      <c r="D110159"/>
    </row>
    <row r="110160" spans="4:4">
      <c r="D110160"/>
    </row>
    <row r="110161" spans="4:4">
      <c r="D110161"/>
    </row>
    <row r="110162" spans="4:4">
      <c r="D110162"/>
    </row>
    <row r="110163" spans="4:4">
      <c r="D110163"/>
    </row>
    <row r="110164" spans="4:4">
      <c r="D110164"/>
    </row>
    <row r="110165" spans="4:4">
      <c r="D110165"/>
    </row>
    <row r="110166" spans="4:4">
      <c r="D110166"/>
    </row>
    <row r="110167" spans="4:4">
      <c r="D110167"/>
    </row>
    <row r="110168" spans="4:4">
      <c r="D110168"/>
    </row>
    <row r="110169" spans="4:4">
      <c r="D110169"/>
    </row>
    <row r="110170" spans="4:4">
      <c r="D110170"/>
    </row>
    <row r="110171" spans="4:4">
      <c r="D110171"/>
    </row>
    <row r="110172" spans="4:4">
      <c r="D110172"/>
    </row>
    <row r="110173" spans="4:4">
      <c r="D110173"/>
    </row>
    <row r="110174" spans="4:4">
      <c r="D110174"/>
    </row>
    <row r="110175" spans="4:4">
      <c r="D110175"/>
    </row>
    <row r="110176" spans="4:4">
      <c r="D110176"/>
    </row>
    <row r="110177" spans="4:4">
      <c r="D110177"/>
    </row>
    <row r="110178" spans="4:4">
      <c r="D110178"/>
    </row>
    <row r="110179" spans="4:4">
      <c r="D110179"/>
    </row>
    <row r="110180" spans="4:4">
      <c r="D110180"/>
    </row>
    <row r="110181" spans="4:4">
      <c r="D110181"/>
    </row>
    <row r="110182" spans="4:4">
      <c r="D110182"/>
    </row>
    <row r="110183" spans="4:4">
      <c r="D110183"/>
    </row>
    <row r="110184" spans="4:4">
      <c r="D110184"/>
    </row>
    <row r="110185" spans="4:4">
      <c r="D110185"/>
    </row>
    <row r="110186" spans="4:4">
      <c r="D110186"/>
    </row>
    <row r="110187" spans="4:4">
      <c r="D110187"/>
    </row>
    <row r="110188" spans="4:4">
      <c r="D110188"/>
    </row>
    <row r="110189" spans="4:4">
      <c r="D110189"/>
    </row>
    <row r="110190" spans="4:4">
      <c r="D110190"/>
    </row>
    <row r="110191" spans="4:4">
      <c r="D110191"/>
    </row>
    <row r="110192" spans="4:4">
      <c r="D110192"/>
    </row>
    <row r="110193" spans="4:4">
      <c r="D110193"/>
    </row>
    <row r="110194" spans="4:4">
      <c r="D110194"/>
    </row>
    <row r="110195" spans="4:4">
      <c r="D110195"/>
    </row>
    <row r="110196" spans="4:4">
      <c r="D110196"/>
    </row>
    <row r="110197" spans="4:4">
      <c r="D110197"/>
    </row>
    <row r="110198" spans="4:4">
      <c r="D110198"/>
    </row>
    <row r="110199" spans="4:4">
      <c r="D110199"/>
    </row>
    <row r="110200" spans="4:4">
      <c r="D110200"/>
    </row>
    <row r="110201" spans="4:4">
      <c r="D110201"/>
    </row>
    <row r="110202" spans="4:4">
      <c r="D110202"/>
    </row>
    <row r="110203" spans="4:4">
      <c r="D110203"/>
    </row>
    <row r="110204" spans="4:4">
      <c r="D110204"/>
    </row>
    <row r="110205" spans="4:4">
      <c r="D110205"/>
    </row>
    <row r="110206" spans="4:4">
      <c r="D110206"/>
    </row>
    <row r="110207" spans="4:4">
      <c r="D110207"/>
    </row>
    <row r="110208" spans="4:4">
      <c r="D110208"/>
    </row>
    <row r="110209" spans="4:4">
      <c r="D110209"/>
    </row>
    <row r="110210" spans="4:4">
      <c r="D110210"/>
    </row>
    <row r="110211" spans="4:4">
      <c r="D110211"/>
    </row>
    <row r="110212" spans="4:4">
      <c r="D110212"/>
    </row>
    <row r="110213" spans="4:4">
      <c r="D110213"/>
    </row>
    <row r="110214" spans="4:4">
      <c r="D110214"/>
    </row>
    <row r="110215" spans="4:4">
      <c r="D110215"/>
    </row>
    <row r="110216" spans="4:4">
      <c r="D110216"/>
    </row>
    <row r="110217" spans="4:4">
      <c r="D110217"/>
    </row>
    <row r="110218" spans="4:4">
      <c r="D110218"/>
    </row>
    <row r="110219" spans="4:4">
      <c r="D110219"/>
    </row>
    <row r="110220" spans="4:4">
      <c r="D110220"/>
    </row>
    <row r="110221" spans="4:4">
      <c r="D110221"/>
    </row>
    <row r="110222" spans="4:4">
      <c r="D110222"/>
    </row>
    <row r="110223" spans="4:4">
      <c r="D110223"/>
    </row>
    <row r="110224" spans="4:4">
      <c r="D110224"/>
    </row>
    <row r="110225" spans="4:4">
      <c r="D110225"/>
    </row>
    <row r="110226" spans="4:4">
      <c r="D110226"/>
    </row>
    <row r="110227" spans="4:4">
      <c r="D110227"/>
    </row>
    <row r="110228" spans="4:4">
      <c r="D110228"/>
    </row>
    <row r="110229" spans="4:4">
      <c r="D110229"/>
    </row>
    <row r="110230" spans="4:4">
      <c r="D110230"/>
    </row>
    <row r="110231" spans="4:4">
      <c r="D110231"/>
    </row>
    <row r="110232" spans="4:4">
      <c r="D110232"/>
    </row>
    <row r="110233" spans="4:4">
      <c r="D110233"/>
    </row>
    <row r="110234" spans="4:4">
      <c r="D110234"/>
    </row>
    <row r="110235" spans="4:4">
      <c r="D110235"/>
    </row>
    <row r="110236" spans="4:4">
      <c r="D110236"/>
    </row>
    <row r="110237" spans="4:4">
      <c r="D110237"/>
    </row>
    <row r="110238" spans="4:4">
      <c r="D110238"/>
    </row>
    <row r="110239" spans="4:4">
      <c r="D110239"/>
    </row>
    <row r="110240" spans="4:4">
      <c r="D110240"/>
    </row>
    <row r="110241" spans="4:4">
      <c r="D110241"/>
    </row>
    <row r="110242" spans="4:4">
      <c r="D110242"/>
    </row>
    <row r="110243" spans="4:4">
      <c r="D110243"/>
    </row>
    <row r="110244" spans="4:4">
      <c r="D110244"/>
    </row>
    <row r="110245" spans="4:4">
      <c r="D110245"/>
    </row>
    <row r="110246" spans="4:4">
      <c r="D110246"/>
    </row>
    <row r="110247" spans="4:4">
      <c r="D110247"/>
    </row>
    <row r="110248" spans="4:4">
      <c r="D110248"/>
    </row>
    <row r="110249" spans="4:4">
      <c r="D110249"/>
    </row>
    <row r="110250" spans="4:4">
      <c r="D110250"/>
    </row>
    <row r="110251" spans="4:4">
      <c r="D110251"/>
    </row>
    <row r="110252" spans="4:4">
      <c r="D110252"/>
    </row>
    <row r="110253" spans="4:4">
      <c r="D110253"/>
    </row>
    <row r="110254" spans="4:4">
      <c r="D110254"/>
    </row>
    <row r="110255" spans="4:4">
      <c r="D110255"/>
    </row>
    <row r="110256" spans="4:4">
      <c r="D110256"/>
    </row>
    <row r="110257" spans="4:4">
      <c r="D110257"/>
    </row>
    <row r="110258" spans="4:4">
      <c r="D110258"/>
    </row>
    <row r="110259" spans="4:4">
      <c r="D110259"/>
    </row>
    <row r="110260" spans="4:4">
      <c r="D110260"/>
    </row>
    <row r="110261" spans="4:4">
      <c r="D110261"/>
    </row>
    <row r="110262" spans="4:4">
      <c r="D110262"/>
    </row>
    <row r="110263" spans="4:4">
      <c r="D110263"/>
    </row>
    <row r="110264" spans="4:4">
      <c r="D110264"/>
    </row>
    <row r="110265" spans="4:4">
      <c r="D110265"/>
    </row>
    <row r="110266" spans="4:4">
      <c r="D110266"/>
    </row>
    <row r="110267" spans="4:4">
      <c r="D110267"/>
    </row>
    <row r="110268" spans="4:4">
      <c r="D110268"/>
    </row>
    <row r="110269" spans="4:4">
      <c r="D110269"/>
    </row>
    <row r="110270" spans="4:4">
      <c r="D110270"/>
    </row>
    <row r="110271" spans="4:4">
      <c r="D110271"/>
    </row>
    <row r="110272" spans="4:4">
      <c r="D110272"/>
    </row>
    <row r="110273" spans="4:4">
      <c r="D110273"/>
    </row>
    <row r="110274" spans="4:4">
      <c r="D110274"/>
    </row>
    <row r="110275" spans="4:4">
      <c r="D110275"/>
    </row>
    <row r="110276" spans="4:4">
      <c r="D110276"/>
    </row>
    <row r="110277" spans="4:4">
      <c r="D110277"/>
    </row>
    <row r="110278" spans="4:4">
      <c r="D110278"/>
    </row>
    <row r="110279" spans="4:4">
      <c r="D110279"/>
    </row>
    <row r="110280" spans="4:4">
      <c r="D110280"/>
    </row>
    <row r="110281" spans="4:4">
      <c r="D110281"/>
    </row>
    <row r="110282" spans="4:4">
      <c r="D110282"/>
    </row>
    <row r="110283" spans="4:4">
      <c r="D110283"/>
    </row>
    <row r="110284" spans="4:4">
      <c r="D110284"/>
    </row>
    <row r="110285" spans="4:4">
      <c r="D110285"/>
    </row>
    <row r="110286" spans="4:4">
      <c r="D110286"/>
    </row>
    <row r="110287" spans="4:4">
      <c r="D110287"/>
    </row>
    <row r="110288" spans="4:4">
      <c r="D110288"/>
    </row>
    <row r="110289" spans="4:4">
      <c r="D110289"/>
    </row>
    <row r="110290" spans="4:4">
      <c r="D110290"/>
    </row>
    <row r="110291" spans="4:4">
      <c r="D110291"/>
    </row>
    <row r="110292" spans="4:4">
      <c r="D110292"/>
    </row>
    <row r="110293" spans="4:4">
      <c r="D110293"/>
    </row>
    <row r="110294" spans="4:4">
      <c r="D110294"/>
    </row>
    <row r="110295" spans="4:4">
      <c r="D110295"/>
    </row>
    <row r="110296" spans="4:4">
      <c r="D110296"/>
    </row>
    <row r="110297" spans="4:4">
      <c r="D110297"/>
    </row>
    <row r="110298" spans="4:4">
      <c r="D110298"/>
    </row>
    <row r="110299" spans="4:4">
      <c r="D110299"/>
    </row>
    <row r="110300" spans="4:4">
      <c r="D110300"/>
    </row>
    <row r="110301" spans="4:4">
      <c r="D110301"/>
    </row>
    <row r="110302" spans="4:4">
      <c r="D110302"/>
    </row>
    <row r="110303" spans="4:4">
      <c r="D110303"/>
    </row>
    <row r="110304" spans="4:4">
      <c r="D110304"/>
    </row>
    <row r="110305" spans="4:4">
      <c r="D110305"/>
    </row>
    <row r="110306" spans="4:4">
      <c r="D110306"/>
    </row>
    <row r="110307" spans="4:4">
      <c r="D110307"/>
    </row>
    <row r="110308" spans="4:4">
      <c r="D110308"/>
    </row>
    <row r="110309" spans="4:4">
      <c r="D110309"/>
    </row>
    <row r="110310" spans="4:4">
      <c r="D110310"/>
    </row>
    <row r="110311" spans="4:4">
      <c r="D110311"/>
    </row>
    <row r="110312" spans="4:4">
      <c r="D110312"/>
    </row>
    <row r="110313" spans="4:4">
      <c r="D110313"/>
    </row>
    <row r="110314" spans="4:4">
      <c r="D110314"/>
    </row>
    <row r="110315" spans="4:4">
      <c r="D110315"/>
    </row>
    <row r="110316" spans="4:4">
      <c r="D110316"/>
    </row>
    <row r="110317" spans="4:4">
      <c r="D110317"/>
    </row>
    <row r="110318" spans="4:4">
      <c r="D110318"/>
    </row>
    <row r="110319" spans="4:4">
      <c r="D110319"/>
    </row>
    <row r="110320" spans="4:4">
      <c r="D110320"/>
    </row>
    <row r="110321" spans="4:4">
      <c r="D110321"/>
    </row>
    <row r="110322" spans="4:4">
      <c r="D110322"/>
    </row>
    <row r="110323" spans="4:4">
      <c r="D110323"/>
    </row>
    <row r="110324" spans="4:4">
      <c r="D110324"/>
    </row>
    <row r="110325" spans="4:4">
      <c r="D110325"/>
    </row>
    <row r="110326" spans="4:4">
      <c r="D110326"/>
    </row>
    <row r="110327" spans="4:4">
      <c r="D110327"/>
    </row>
    <row r="110328" spans="4:4">
      <c r="D110328"/>
    </row>
    <row r="110329" spans="4:4">
      <c r="D110329"/>
    </row>
    <row r="110330" spans="4:4">
      <c r="D110330"/>
    </row>
    <row r="110331" spans="4:4">
      <c r="D110331"/>
    </row>
    <row r="110332" spans="4:4">
      <c r="D110332"/>
    </row>
    <row r="110333" spans="4:4">
      <c r="D110333"/>
    </row>
    <row r="110334" spans="4:4">
      <c r="D110334"/>
    </row>
    <row r="110335" spans="4:4">
      <c r="D110335"/>
    </row>
    <row r="110336" spans="4:4">
      <c r="D110336"/>
    </row>
    <row r="110337" spans="4:4">
      <c r="D110337"/>
    </row>
    <row r="110338" spans="4:4">
      <c r="D110338"/>
    </row>
    <row r="110339" spans="4:4">
      <c r="D110339"/>
    </row>
    <row r="110340" spans="4:4">
      <c r="D110340"/>
    </row>
    <row r="110341" spans="4:4">
      <c r="D110341"/>
    </row>
    <row r="110342" spans="4:4">
      <c r="D110342"/>
    </row>
    <row r="110343" spans="4:4">
      <c r="D110343"/>
    </row>
    <row r="110344" spans="4:4">
      <c r="D110344"/>
    </row>
    <row r="110345" spans="4:4">
      <c r="D110345"/>
    </row>
    <row r="110346" spans="4:4">
      <c r="D110346"/>
    </row>
    <row r="110347" spans="4:4">
      <c r="D110347"/>
    </row>
    <row r="110348" spans="4:4">
      <c r="D110348"/>
    </row>
    <row r="110349" spans="4:4">
      <c r="D110349"/>
    </row>
    <row r="110350" spans="4:4">
      <c r="D110350"/>
    </row>
    <row r="110351" spans="4:4">
      <c r="D110351"/>
    </row>
    <row r="110352" spans="4:4">
      <c r="D110352"/>
    </row>
    <row r="110353" spans="4:4">
      <c r="D110353"/>
    </row>
    <row r="110354" spans="4:4">
      <c r="D110354"/>
    </row>
    <row r="110355" spans="4:4">
      <c r="D110355"/>
    </row>
    <row r="110356" spans="4:4">
      <c r="D110356"/>
    </row>
    <row r="110357" spans="4:4">
      <c r="D110357"/>
    </row>
    <row r="110358" spans="4:4">
      <c r="D110358"/>
    </row>
    <row r="110359" spans="4:4">
      <c r="D110359"/>
    </row>
    <row r="110360" spans="4:4">
      <c r="D110360"/>
    </row>
    <row r="110361" spans="4:4">
      <c r="D110361"/>
    </row>
    <row r="110362" spans="4:4">
      <c r="D110362"/>
    </row>
    <row r="110363" spans="4:4">
      <c r="D110363"/>
    </row>
    <row r="110364" spans="4:4">
      <c r="D110364"/>
    </row>
    <row r="110365" spans="4:4">
      <c r="D110365"/>
    </row>
    <row r="110366" spans="4:4">
      <c r="D110366"/>
    </row>
    <row r="110367" spans="4:4">
      <c r="D110367"/>
    </row>
    <row r="110368" spans="4:4">
      <c r="D110368"/>
    </row>
    <row r="110369" spans="4:4">
      <c r="D110369"/>
    </row>
    <row r="110370" spans="4:4">
      <c r="D110370"/>
    </row>
    <row r="110371" spans="4:4">
      <c r="D110371"/>
    </row>
    <row r="110372" spans="4:4">
      <c r="D110372"/>
    </row>
    <row r="110373" spans="4:4">
      <c r="D110373"/>
    </row>
    <row r="110374" spans="4:4">
      <c r="D110374"/>
    </row>
    <row r="110375" spans="4:4">
      <c r="D110375"/>
    </row>
    <row r="110376" spans="4:4">
      <c r="D110376"/>
    </row>
    <row r="110377" spans="4:4">
      <c r="D110377"/>
    </row>
    <row r="110378" spans="4:4">
      <c r="D110378"/>
    </row>
    <row r="110379" spans="4:4">
      <c r="D110379"/>
    </row>
    <row r="110380" spans="4:4">
      <c r="D110380"/>
    </row>
    <row r="110381" spans="4:4">
      <c r="D110381"/>
    </row>
    <row r="110382" spans="4:4">
      <c r="D110382"/>
    </row>
    <row r="110383" spans="4:4">
      <c r="D110383"/>
    </row>
    <row r="110384" spans="4:4">
      <c r="D110384"/>
    </row>
    <row r="110385" spans="4:4">
      <c r="D110385"/>
    </row>
    <row r="110386" spans="4:4">
      <c r="D110386"/>
    </row>
    <row r="110387" spans="4:4">
      <c r="D110387"/>
    </row>
    <row r="110388" spans="4:4">
      <c r="D110388"/>
    </row>
    <row r="110389" spans="4:4">
      <c r="D110389"/>
    </row>
    <row r="110390" spans="4:4">
      <c r="D110390"/>
    </row>
    <row r="110391" spans="4:4">
      <c r="D110391"/>
    </row>
    <row r="110392" spans="4:4">
      <c r="D110392"/>
    </row>
    <row r="110393" spans="4:4">
      <c r="D110393"/>
    </row>
    <row r="110394" spans="4:4">
      <c r="D110394"/>
    </row>
    <row r="110395" spans="4:4">
      <c r="D110395"/>
    </row>
    <row r="110396" spans="4:4">
      <c r="D110396"/>
    </row>
    <row r="110397" spans="4:4">
      <c r="D110397"/>
    </row>
    <row r="110398" spans="4:4">
      <c r="D110398"/>
    </row>
    <row r="110399" spans="4:4">
      <c r="D110399"/>
    </row>
    <row r="110400" spans="4:4">
      <c r="D110400"/>
    </row>
    <row r="110401" spans="4:4">
      <c r="D110401"/>
    </row>
    <row r="110402" spans="4:4">
      <c r="D110402"/>
    </row>
    <row r="110403" spans="4:4">
      <c r="D110403"/>
    </row>
    <row r="110404" spans="4:4">
      <c r="D110404"/>
    </row>
    <row r="110405" spans="4:4">
      <c r="D110405"/>
    </row>
    <row r="110406" spans="4:4">
      <c r="D110406"/>
    </row>
    <row r="110407" spans="4:4">
      <c r="D110407"/>
    </row>
    <row r="110408" spans="4:4">
      <c r="D110408"/>
    </row>
    <row r="110409" spans="4:4">
      <c r="D110409"/>
    </row>
    <row r="110410" spans="4:4">
      <c r="D110410"/>
    </row>
    <row r="110411" spans="4:4">
      <c r="D110411"/>
    </row>
    <row r="110412" spans="4:4">
      <c r="D110412"/>
    </row>
    <row r="110413" spans="4:4">
      <c r="D110413"/>
    </row>
    <row r="110414" spans="4:4">
      <c r="D110414"/>
    </row>
    <row r="110415" spans="4:4">
      <c r="D110415"/>
    </row>
    <row r="110416" spans="4:4">
      <c r="D110416"/>
    </row>
    <row r="110417" spans="4:4">
      <c r="D110417"/>
    </row>
    <row r="110418" spans="4:4">
      <c r="D110418"/>
    </row>
    <row r="110419" spans="4:4">
      <c r="D110419"/>
    </row>
    <row r="110420" spans="4:4">
      <c r="D110420"/>
    </row>
    <row r="110421" spans="4:4">
      <c r="D110421"/>
    </row>
    <row r="110422" spans="4:4">
      <c r="D110422"/>
    </row>
    <row r="110423" spans="4:4">
      <c r="D110423"/>
    </row>
    <row r="110424" spans="4:4">
      <c r="D110424"/>
    </row>
    <row r="110425" spans="4:4">
      <c r="D110425"/>
    </row>
    <row r="110426" spans="4:4">
      <c r="D110426"/>
    </row>
    <row r="110427" spans="4:4">
      <c r="D110427"/>
    </row>
    <row r="110428" spans="4:4">
      <c r="D110428"/>
    </row>
    <row r="110429" spans="4:4">
      <c r="D110429"/>
    </row>
    <row r="110430" spans="4:4">
      <c r="D110430"/>
    </row>
    <row r="110431" spans="4:4">
      <c r="D110431"/>
    </row>
    <row r="110432" spans="4:4">
      <c r="D110432"/>
    </row>
    <row r="110433" spans="4:4">
      <c r="D110433"/>
    </row>
    <row r="110434" spans="4:4">
      <c r="D110434"/>
    </row>
    <row r="110435" spans="4:4">
      <c r="D110435"/>
    </row>
    <row r="110436" spans="4:4">
      <c r="D110436"/>
    </row>
    <row r="110437" spans="4:4">
      <c r="D110437"/>
    </row>
    <row r="110438" spans="4:4">
      <c r="D110438"/>
    </row>
    <row r="110439" spans="4:4">
      <c r="D110439"/>
    </row>
    <row r="110440" spans="4:4">
      <c r="D110440"/>
    </row>
    <row r="110441" spans="4:4">
      <c r="D110441"/>
    </row>
    <row r="110442" spans="4:4">
      <c r="D110442"/>
    </row>
    <row r="110443" spans="4:4">
      <c r="D110443"/>
    </row>
    <row r="110444" spans="4:4">
      <c r="D110444"/>
    </row>
    <row r="110445" spans="4:4">
      <c r="D110445"/>
    </row>
    <row r="110446" spans="4:4">
      <c r="D110446"/>
    </row>
    <row r="110447" spans="4:4">
      <c r="D110447"/>
    </row>
    <row r="110448" spans="4:4">
      <c r="D110448"/>
    </row>
    <row r="110449" spans="4:4">
      <c r="D110449"/>
    </row>
    <row r="110450" spans="4:4">
      <c r="D110450"/>
    </row>
    <row r="110451" spans="4:4">
      <c r="D110451"/>
    </row>
    <row r="110452" spans="4:4">
      <c r="D110452"/>
    </row>
    <row r="110453" spans="4:4">
      <c r="D110453"/>
    </row>
    <row r="110454" spans="4:4">
      <c r="D110454"/>
    </row>
    <row r="110455" spans="4:4">
      <c r="D110455"/>
    </row>
    <row r="110456" spans="4:4">
      <c r="D110456"/>
    </row>
    <row r="110457" spans="4:4">
      <c r="D110457"/>
    </row>
    <row r="110458" spans="4:4">
      <c r="D110458"/>
    </row>
    <row r="110459" spans="4:4">
      <c r="D110459"/>
    </row>
    <row r="110460" spans="4:4">
      <c r="D110460"/>
    </row>
    <row r="110461" spans="4:4">
      <c r="D110461"/>
    </row>
    <row r="110462" spans="4:4">
      <c r="D110462"/>
    </row>
    <row r="110463" spans="4:4">
      <c r="D110463"/>
    </row>
    <row r="110464" spans="4:4">
      <c r="D110464"/>
    </row>
    <row r="110465" spans="4:4">
      <c r="D110465"/>
    </row>
    <row r="110466" spans="4:4">
      <c r="D110466"/>
    </row>
    <row r="110467" spans="4:4">
      <c r="D110467"/>
    </row>
    <row r="110468" spans="4:4">
      <c r="D110468"/>
    </row>
    <row r="110469" spans="4:4">
      <c r="D110469"/>
    </row>
    <row r="110470" spans="4:4">
      <c r="D110470"/>
    </row>
    <row r="110471" spans="4:4">
      <c r="D110471"/>
    </row>
    <row r="110472" spans="4:4">
      <c r="D110472"/>
    </row>
    <row r="110473" spans="4:4">
      <c r="D110473"/>
    </row>
    <row r="110474" spans="4:4">
      <c r="D110474"/>
    </row>
    <row r="110475" spans="4:4">
      <c r="D110475"/>
    </row>
    <row r="110476" spans="4:4">
      <c r="D110476"/>
    </row>
    <row r="110477" spans="4:4">
      <c r="D110477"/>
    </row>
    <row r="110478" spans="4:4">
      <c r="D110478"/>
    </row>
    <row r="110479" spans="4:4">
      <c r="D110479"/>
    </row>
    <row r="110480" spans="4:4">
      <c r="D110480"/>
    </row>
    <row r="110481" spans="4:4">
      <c r="D110481"/>
    </row>
    <row r="110482" spans="4:4">
      <c r="D110482"/>
    </row>
    <row r="110483" spans="4:4">
      <c r="D110483"/>
    </row>
    <row r="110484" spans="4:4">
      <c r="D110484"/>
    </row>
    <row r="110485" spans="4:4">
      <c r="D110485"/>
    </row>
    <row r="110486" spans="4:4">
      <c r="D110486"/>
    </row>
    <row r="110487" spans="4:4">
      <c r="D110487"/>
    </row>
    <row r="110488" spans="4:4">
      <c r="D110488"/>
    </row>
    <row r="110489" spans="4:4">
      <c r="D110489"/>
    </row>
    <row r="110490" spans="4:4">
      <c r="D110490"/>
    </row>
    <row r="110491" spans="4:4">
      <c r="D110491"/>
    </row>
    <row r="110492" spans="4:4">
      <c r="D110492"/>
    </row>
    <row r="110493" spans="4:4">
      <c r="D110493"/>
    </row>
    <row r="110494" spans="4:4">
      <c r="D110494"/>
    </row>
    <row r="110495" spans="4:4">
      <c r="D110495"/>
    </row>
    <row r="110496" spans="4:4">
      <c r="D110496"/>
    </row>
    <row r="110497" spans="4:4">
      <c r="D110497"/>
    </row>
    <row r="110498" spans="4:4">
      <c r="D110498"/>
    </row>
    <row r="110499" spans="4:4">
      <c r="D110499"/>
    </row>
    <row r="110500" spans="4:4">
      <c r="D110500"/>
    </row>
    <row r="110501" spans="4:4">
      <c r="D110501"/>
    </row>
    <row r="110502" spans="4:4">
      <c r="D110502"/>
    </row>
    <row r="110503" spans="4:4">
      <c r="D110503"/>
    </row>
    <row r="110504" spans="4:4">
      <c r="D110504"/>
    </row>
    <row r="110505" spans="4:4">
      <c r="D110505"/>
    </row>
    <row r="110506" spans="4:4">
      <c r="D110506"/>
    </row>
    <row r="110507" spans="4:4">
      <c r="D110507"/>
    </row>
    <row r="110508" spans="4:4">
      <c r="D110508"/>
    </row>
    <row r="110509" spans="4:4">
      <c r="D110509"/>
    </row>
    <row r="110510" spans="4:4">
      <c r="D110510"/>
    </row>
    <row r="110511" spans="4:4">
      <c r="D110511"/>
    </row>
    <row r="110512" spans="4:4">
      <c r="D110512"/>
    </row>
    <row r="110513" spans="4:4">
      <c r="D110513"/>
    </row>
    <row r="110514" spans="4:4">
      <c r="D110514"/>
    </row>
    <row r="110515" spans="4:4">
      <c r="D110515"/>
    </row>
    <row r="110516" spans="4:4">
      <c r="D110516"/>
    </row>
    <row r="110517" spans="4:4">
      <c r="D110517"/>
    </row>
    <row r="110518" spans="4:4">
      <c r="D110518"/>
    </row>
    <row r="110519" spans="4:4">
      <c r="D110519"/>
    </row>
    <row r="110520" spans="4:4">
      <c r="D110520"/>
    </row>
    <row r="110521" spans="4:4">
      <c r="D110521"/>
    </row>
    <row r="110522" spans="4:4">
      <c r="D110522"/>
    </row>
    <row r="110523" spans="4:4">
      <c r="D110523"/>
    </row>
    <row r="110524" spans="4:4">
      <c r="D110524"/>
    </row>
    <row r="110525" spans="4:4">
      <c r="D110525"/>
    </row>
    <row r="110526" spans="4:4">
      <c r="D110526"/>
    </row>
    <row r="110527" spans="4:4">
      <c r="D110527"/>
    </row>
    <row r="110528" spans="4:4">
      <c r="D110528"/>
    </row>
    <row r="110529" spans="4:4">
      <c r="D110529"/>
    </row>
    <row r="110530" spans="4:4">
      <c r="D110530"/>
    </row>
    <row r="110531" spans="4:4">
      <c r="D110531"/>
    </row>
    <row r="110532" spans="4:4">
      <c r="D110532"/>
    </row>
    <row r="110533" spans="4:4">
      <c r="D110533"/>
    </row>
    <row r="110534" spans="4:4">
      <c r="D110534"/>
    </row>
    <row r="110535" spans="4:4">
      <c r="D110535"/>
    </row>
    <row r="110536" spans="4:4">
      <c r="D110536"/>
    </row>
    <row r="110537" spans="4:4">
      <c r="D110537"/>
    </row>
    <row r="110538" spans="4:4">
      <c r="D110538"/>
    </row>
    <row r="110539" spans="4:4">
      <c r="D110539"/>
    </row>
    <row r="110540" spans="4:4">
      <c r="D110540"/>
    </row>
    <row r="110541" spans="4:4">
      <c r="D110541"/>
    </row>
    <row r="110542" spans="4:4">
      <c r="D110542"/>
    </row>
    <row r="110543" spans="4:4">
      <c r="D110543"/>
    </row>
    <row r="110544" spans="4:4">
      <c r="D110544"/>
    </row>
    <row r="110545" spans="4:4">
      <c r="D110545"/>
    </row>
    <row r="110546" spans="4:4">
      <c r="D110546"/>
    </row>
    <row r="110547" spans="4:4">
      <c r="D110547"/>
    </row>
    <row r="110548" spans="4:4">
      <c r="D110548"/>
    </row>
    <row r="110549" spans="4:4">
      <c r="D110549"/>
    </row>
    <row r="110550" spans="4:4">
      <c r="D110550"/>
    </row>
    <row r="110551" spans="4:4">
      <c r="D110551"/>
    </row>
    <row r="110552" spans="4:4">
      <c r="D110552"/>
    </row>
    <row r="110553" spans="4:4">
      <c r="D110553"/>
    </row>
    <row r="110554" spans="4:4">
      <c r="D110554"/>
    </row>
    <row r="110555" spans="4:4">
      <c r="D110555"/>
    </row>
    <row r="110556" spans="4:4">
      <c r="D110556"/>
    </row>
    <row r="110557" spans="4:4">
      <c r="D110557"/>
    </row>
    <row r="110558" spans="4:4">
      <c r="D110558"/>
    </row>
    <row r="110559" spans="4:4">
      <c r="D110559"/>
    </row>
    <row r="110560" spans="4:4">
      <c r="D110560"/>
    </row>
    <row r="110561" spans="4:4">
      <c r="D110561"/>
    </row>
    <row r="110562" spans="4:4">
      <c r="D110562"/>
    </row>
    <row r="110563" spans="4:4">
      <c r="D110563"/>
    </row>
    <row r="110564" spans="4:4">
      <c r="D110564"/>
    </row>
    <row r="110565" spans="4:4">
      <c r="D110565"/>
    </row>
    <row r="110566" spans="4:4">
      <c r="D110566"/>
    </row>
    <row r="110567" spans="4:4">
      <c r="D110567"/>
    </row>
    <row r="110568" spans="4:4">
      <c r="D110568"/>
    </row>
    <row r="110569" spans="4:4">
      <c r="D110569"/>
    </row>
    <row r="110570" spans="4:4">
      <c r="D110570"/>
    </row>
    <row r="110571" spans="4:4">
      <c r="D110571"/>
    </row>
    <row r="110572" spans="4:4">
      <c r="D110572"/>
    </row>
    <row r="110573" spans="4:4">
      <c r="D110573"/>
    </row>
    <row r="110574" spans="4:4">
      <c r="D110574"/>
    </row>
    <row r="110575" spans="4:4">
      <c r="D110575"/>
    </row>
    <row r="110576" spans="4:4">
      <c r="D110576"/>
    </row>
    <row r="110577" spans="4:4">
      <c r="D110577"/>
    </row>
    <row r="110578" spans="4:4">
      <c r="D110578"/>
    </row>
    <row r="110579" spans="4:4">
      <c r="D110579"/>
    </row>
    <row r="110580" spans="4:4">
      <c r="D110580"/>
    </row>
    <row r="110581" spans="4:4">
      <c r="D110581"/>
    </row>
    <row r="110582" spans="4:4">
      <c r="D110582"/>
    </row>
    <row r="110583" spans="4:4">
      <c r="D110583"/>
    </row>
    <row r="110584" spans="4:4">
      <c r="D110584"/>
    </row>
    <row r="110585" spans="4:4">
      <c r="D110585"/>
    </row>
    <row r="110586" spans="4:4">
      <c r="D110586"/>
    </row>
    <row r="110587" spans="4:4">
      <c r="D110587"/>
    </row>
    <row r="110588" spans="4:4">
      <c r="D110588"/>
    </row>
    <row r="110589" spans="4:4">
      <c r="D110589"/>
    </row>
    <row r="110590" spans="4:4">
      <c r="D110590"/>
    </row>
    <row r="110591" spans="4:4">
      <c r="D110591"/>
    </row>
    <row r="110592" spans="4:4">
      <c r="D110592"/>
    </row>
    <row r="110593" spans="4:4">
      <c r="D110593"/>
    </row>
    <row r="110594" spans="4:4">
      <c r="D110594"/>
    </row>
    <row r="110595" spans="4:4">
      <c r="D110595"/>
    </row>
    <row r="110596" spans="4:4">
      <c r="D110596"/>
    </row>
    <row r="110597" spans="4:4">
      <c r="D110597"/>
    </row>
    <row r="110598" spans="4:4">
      <c r="D110598"/>
    </row>
    <row r="110599" spans="4:4">
      <c r="D110599"/>
    </row>
    <row r="110600" spans="4:4">
      <c r="D110600"/>
    </row>
    <row r="110601" spans="4:4">
      <c r="D110601"/>
    </row>
    <row r="110602" spans="4:4">
      <c r="D110602"/>
    </row>
    <row r="110603" spans="4:4">
      <c r="D110603"/>
    </row>
    <row r="110604" spans="4:4">
      <c r="D110604"/>
    </row>
    <row r="110605" spans="4:4">
      <c r="D110605"/>
    </row>
    <row r="110606" spans="4:4">
      <c r="D110606"/>
    </row>
    <row r="110607" spans="4:4">
      <c r="D110607"/>
    </row>
    <row r="110608" spans="4:4">
      <c r="D110608"/>
    </row>
    <row r="110609" spans="4:4">
      <c r="D110609"/>
    </row>
    <row r="110610" spans="4:4">
      <c r="D110610"/>
    </row>
    <row r="110611" spans="4:4">
      <c r="D110611"/>
    </row>
    <row r="110612" spans="4:4">
      <c r="D110612"/>
    </row>
    <row r="110613" spans="4:4">
      <c r="D110613"/>
    </row>
    <row r="110614" spans="4:4">
      <c r="D110614"/>
    </row>
    <row r="110615" spans="4:4">
      <c r="D110615"/>
    </row>
    <row r="110616" spans="4:4">
      <c r="D110616"/>
    </row>
    <row r="110617" spans="4:4">
      <c r="D110617"/>
    </row>
    <row r="110618" spans="4:4">
      <c r="D110618"/>
    </row>
    <row r="110619" spans="4:4">
      <c r="D110619"/>
    </row>
    <row r="110620" spans="4:4">
      <c r="D110620"/>
    </row>
    <row r="110621" spans="4:4">
      <c r="D110621"/>
    </row>
    <row r="110622" spans="4:4">
      <c r="D110622"/>
    </row>
    <row r="110623" spans="4:4">
      <c r="D110623"/>
    </row>
    <row r="110624" spans="4:4">
      <c r="D110624"/>
    </row>
    <row r="110625" spans="4:4">
      <c r="D110625"/>
    </row>
    <row r="110626" spans="4:4">
      <c r="D110626"/>
    </row>
    <row r="110627" spans="4:4">
      <c r="D110627"/>
    </row>
    <row r="110628" spans="4:4">
      <c r="D110628"/>
    </row>
    <row r="110629" spans="4:4">
      <c r="D110629"/>
    </row>
    <row r="110630" spans="4:4">
      <c r="D110630"/>
    </row>
    <row r="110631" spans="4:4">
      <c r="D110631"/>
    </row>
    <row r="110632" spans="4:4">
      <c r="D110632"/>
    </row>
    <row r="110633" spans="4:4">
      <c r="D110633"/>
    </row>
    <row r="110634" spans="4:4">
      <c r="D110634"/>
    </row>
    <row r="110635" spans="4:4">
      <c r="D110635"/>
    </row>
    <row r="110636" spans="4:4">
      <c r="D110636"/>
    </row>
    <row r="110637" spans="4:4">
      <c r="D110637"/>
    </row>
    <row r="110638" spans="4:4">
      <c r="D110638"/>
    </row>
    <row r="110639" spans="4:4">
      <c r="D110639"/>
    </row>
    <row r="110640" spans="4:4">
      <c r="D110640"/>
    </row>
    <row r="110641" spans="4:4">
      <c r="D110641"/>
    </row>
    <row r="110642" spans="4:4">
      <c r="D110642"/>
    </row>
    <row r="110643" spans="4:4">
      <c r="D110643"/>
    </row>
    <row r="110644" spans="4:4">
      <c r="D110644"/>
    </row>
    <row r="110645" spans="4:4">
      <c r="D110645"/>
    </row>
    <row r="110646" spans="4:4">
      <c r="D110646"/>
    </row>
    <row r="110647" spans="4:4">
      <c r="D110647"/>
    </row>
    <row r="110648" spans="4:4">
      <c r="D110648"/>
    </row>
    <row r="110649" spans="4:4">
      <c r="D110649"/>
    </row>
    <row r="110650" spans="4:4">
      <c r="D110650"/>
    </row>
    <row r="110651" spans="4:4">
      <c r="D110651"/>
    </row>
    <row r="110652" spans="4:4">
      <c r="D110652"/>
    </row>
    <row r="110653" spans="4:4">
      <c r="D110653"/>
    </row>
    <row r="110654" spans="4:4">
      <c r="D110654"/>
    </row>
    <row r="110655" spans="4:4">
      <c r="D110655"/>
    </row>
    <row r="110656" spans="4:4">
      <c r="D110656"/>
    </row>
    <row r="110657" spans="4:4">
      <c r="D110657"/>
    </row>
    <row r="110658" spans="4:4">
      <c r="D110658"/>
    </row>
    <row r="110659" spans="4:4">
      <c r="D110659"/>
    </row>
    <row r="110660" spans="4:4">
      <c r="D110660"/>
    </row>
    <row r="110661" spans="4:4">
      <c r="D110661"/>
    </row>
    <row r="110662" spans="4:4">
      <c r="D110662"/>
    </row>
    <row r="110663" spans="4:4">
      <c r="D110663"/>
    </row>
    <row r="110664" spans="4:4">
      <c r="D110664"/>
    </row>
    <row r="110665" spans="4:4">
      <c r="D110665"/>
    </row>
    <row r="110666" spans="4:4">
      <c r="D110666"/>
    </row>
    <row r="110667" spans="4:4">
      <c r="D110667"/>
    </row>
    <row r="110668" spans="4:4">
      <c r="D110668"/>
    </row>
    <row r="110669" spans="4:4">
      <c r="D110669"/>
    </row>
    <row r="110670" spans="4:4">
      <c r="D110670"/>
    </row>
    <row r="110671" spans="4:4">
      <c r="D110671"/>
    </row>
    <row r="110672" spans="4:4">
      <c r="D110672"/>
    </row>
    <row r="110673" spans="4:4">
      <c r="D110673"/>
    </row>
    <row r="110674" spans="4:4">
      <c r="D110674"/>
    </row>
    <row r="110675" spans="4:4">
      <c r="D110675"/>
    </row>
    <row r="110676" spans="4:4">
      <c r="D110676"/>
    </row>
    <row r="110677" spans="4:4">
      <c r="D110677"/>
    </row>
    <row r="110678" spans="4:4">
      <c r="D110678"/>
    </row>
    <row r="110679" spans="4:4">
      <c r="D110679"/>
    </row>
    <row r="110680" spans="4:4">
      <c r="D110680"/>
    </row>
    <row r="110681" spans="4:4">
      <c r="D110681"/>
    </row>
    <row r="110682" spans="4:4">
      <c r="D110682"/>
    </row>
    <row r="110683" spans="4:4">
      <c r="D110683"/>
    </row>
    <row r="110684" spans="4:4">
      <c r="D110684"/>
    </row>
    <row r="110685" spans="4:4">
      <c r="D110685"/>
    </row>
    <row r="110686" spans="4:4">
      <c r="D110686"/>
    </row>
    <row r="110687" spans="4:4">
      <c r="D110687"/>
    </row>
    <row r="110688" spans="4:4">
      <c r="D110688"/>
    </row>
    <row r="110689" spans="4:4">
      <c r="D110689"/>
    </row>
    <row r="110690" spans="4:4">
      <c r="D110690"/>
    </row>
    <row r="110691" spans="4:4">
      <c r="D110691"/>
    </row>
    <row r="110692" spans="4:4">
      <c r="D110692"/>
    </row>
    <row r="110693" spans="4:4">
      <c r="D110693"/>
    </row>
    <row r="110694" spans="4:4">
      <c r="D110694"/>
    </row>
    <row r="110695" spans="4:4">
      <c r="D110695"/>
    </row>
    <row r="110696" spans="4:4">
      <c r="D110696"/>
    </row>
    <row r="110697" spans="4:4">
      <c r="D110697"/>
    </row>
    <row r="110698" spans="4:4">
      <c r="D110698"/>
    </row>
    <row r="110699" spans="4:4">
      <c r="D110699"/>
    </row>
    <row r="110700" spans="4:4">
      <c r="D110700"/>
    </row>
    <row r="110701" spans="4:4">
      <c r="D110701"/>
    </row>
    <row r="110702" spans="4:4">
      <c r="D110702"/>
    </row>
    <row r="110703" spans="4:4">
      <c r="D110703"/>
    </row>
    <row r="110704" spans="4:4">
      <c r="D110704"/>
    </row>
    <row r="110705" spans="4:4">
      <c r="D110705"/>
    </row>
    <row r="110706" spans="4:4">
      <c r="D110706"/>
    </row>
    <row r="110707" spans="4:4">
      <c r="D110707"/>
    </row>
    <row r="110708" spans="4:4">
      <c r="D110708"/>
    </row>
    <row r="110709" spans="4:4">
      <c r="D110709"/>
    </row>
    <row r="110710" spans="4:4">
      <c r="D110710"/>
    </row>
    <row r="110711" spans="4:4">
      <c r="D110711"/>
    </row>
    <row r="110712" spans="4:4">
      <c r="D110712"/>
    </row>
    <row r="110713" spans="4:4">
      <c r="D110713"/>
    </row>
    <row r="110714" spans="4:4">
      <c r="D110714"/>
    </row>
    <row r="110715" spans="4:4">
      <c r="D110715"/>
    </row>
    <row r="110716" spans="4:4">
      <c r="D110716"/>
    </row>
    <row r="110717" spans="4:4">
      <c r="D110717"/>
    </row>
    <row r="110718" spans="4:4">
      <c r="D110718"/>
    </row>
    <row r="110719" spans="4:4">
      <c r="D110719"/>
    </row>
    <row r="110720" spans="4:4">
      <c r="D110720"/>
    </row>
    <row r="110721" spans="4:4">
      <c r="D110721"/>
    </row>
    <row r="110722" spans="4:4">
      <c r="D110722"/>
    </row>
    <row r="110723" spans="4:4">
      <c r="D110723"/>
    </row>
    <row r="110724" spans="4:4">
      <c r="D110724"/>
    </row>
    <row r="110725" spans="4:4">
      <c r="D110725"/>
    </row>
    <row r="110726" spans="4:4">
      <c r="D110726"/>
    </row>
    <row r="110727" spans="4:4">
      <c r="D110727"/>
    </row>
    <row r="110728" spans="4:4">
      <c r="D110728"/>
    </row>
    <row r="110729" spans="4:4">
      <c r="D110729"/>
    </row>
    <row r="110730" spans="4:4">
      <c r="D110730"/>
    </row>
    <row r="110731" spans="4:4">
      <c r="D110731"/>
    </row>
    <row r="110732" spans="4:4">
      <c r="D110732"/>
    </row>
    <row r="110733" spans="4:4">
      <c r="D110733"/>
    </row>
    <row r="110734" spans="4:4">
      <c r="D110734"/>
    </row>
    <row r="110735" spans="4:4">
      <c r="D110735"/>
    </row>
    <row r="110736" spans="4:4">
      <c r="D110736"/>
    </row>
    <row r="110737" spans="4:4">
      <c r="D110737"/>
    </row>
    <row r="110738" spans="4:4">
      <c r="D110738"/>
    </row>
    <row r="110739" spans="4:4">
      <c r="D110739"/>
    </row>
    <row r="110740" spans="4:4">
      <c r="D110740"/>
    </row>
    <row r="110741" spans="4:4">
      <c r="D110741"/>
    </row>
    <row r="110742" spans="4:4">
      <c r="D110742"/>
    </row>
    <row r="110743" spans="4:4">
      <c r="D110743"/>
    </row>
    <row r="110744" spans="4:4">
      <c r="D110744"/>
    </row>
    <row r="110745" spans="4:4">
      <c r="D110745"/>
    </row>
    <row r="110746" spans="4:4">
      <c r="D110746"/>
    </row>
    <row r="110747" spans="4:4">
      <c r="D110747"/>
    </row>
    <row r="110748" spans="4:4">
      <c r="D110748"/>
    </row>
    <row r="110749" spans="4:4">
      <c r="D110749"/>
    </row>
    <row r="110750" spans="4:4">
      <c r="D110750"/>
    </row>
    <row r="110751" spans="4:4">
      <c r="D110751"/>
    </row>
    <row r="110752" spans="4:4">
      <c r="D110752"/>
    </row>
    <row r="110753" spans="4:4">
      <c r="D110753"/>
    </row>
    <row r="110754" spans="4:4">
      <c r="D110754"/>
    </row>
    <row r="110755" spans="4:4">
      <c r="D110755"/>
    </row>
    <row r="110756" spans="4:4">
      <c r="D110756"/>
    </row>
    <row r="110757" spans="4:4">
      <c r="D110757"/>
    </row>
    <row r="110758" spans="4:4">
      <c r="D110758"/>
    </row>
    <row r="110759" spans="4:4">
      <c r="D110759"/>
    </row>
    <row r="110760" spans="4:4">
      <c r="D110760"/>
    </row>
    <row r="110761" spans="4:4">
      <c r="D110761"/>
    </row>
    <row r="110762" spans="4:4">
      <c r="D110762"/>
    </row>
    <row r="110763" spans="4:4">
      <c r="D110763"/>
    </row>
    <row r="110764" spans="4:4">
      <c r="D110764"/>
    </row>
    <row r="110765" spans="4:4">
      <c r="D110765"/>
    </row>
    <row r="110766" spans="4:4">
      <c r="D110766"/>
    </row>
    <row r="110767" spans="4:4">
      <c r="D110767"/>
    </row>
    <row r="110768" spans="4:4">
      <c r="D110768"/>
    </row>
    <row r="110769" spans="4:4">
      <c r="D110769"/>
    </row>
    <row r="110770" spans="4:4">
      <c r="D110770"/>
    </row>
    <row r="110771" spans="4:4">
      <c r="D110771"/>
    </row>
    <row r="110772" spans="4:4">
      <c r="D110772"/>
    </row>
    <row r="110773" spans="4:4">
      <c r="D110773"/>
    </row>
    <row r="110774" spans="4:4">
      <c r="D110774"/>
    </row>
    <row r="110775" spans="4:4">
      <c r="D110775"/>
    </row>
    <row r="110776" spans="4:4">
      <c r="D110776"/>
    </row>
    <row r="110777" spans="4:4">
      <c r="D110777"/>
    </row>
    <row r="110778" spans="4:4">
      <c r="D110778"/>
    </row>
    <row r="110779" spans="4:4">
      <c r="D110779"/>
    </row>
    <row r="110780" spans="4:4">
      <c r="D110780"/>
    </row>
    <row r="110781" spans="4:4">
      <c r="D110781"/>
    </row>
    <row r="110782" spans="4:4">
      <c r="D110782"/>
    </row>
    <row r="110783" spans="4:4">
      <c r="D110783"/>
    </row>
    <row r="110784" spans="4:4">
      <c r="D110784"/>
    </row>
    <row r="110785" spans="4:4">
      <c r="D110785"/>
    </row>
    <row r="110786" spans="4:4">
      <c r="D110786"/>
    </row>
    <row r="110787" spans="4:4">
      <c r="D110787"/>
    </row>
    <row r="110788" spans="4:4">
      <c r="D110788"/>
    </row>
    <row r="110789" spans="4:4">
      <c r="D110789"/>
    </row>
    <row r="110790" spans="4:4">
      <c r="D110790"/>
    </row>
    <row r="110791" spans="4:4">
      <c r="D110791"/>
    </row>
    <row r="110792" spans="4:4">
      <c r="D110792"/>
    </row>
    <row r="110793" spans="4:4">
      <c r="D110793"/>
    </row>
    <row r="110794" spans="4:4">
      <c r="D110794"/>
    </row>
    <row r="110795" spans="4:4">
      <c r="D110795"/>
    </row>
    <row r="110796" spans="4:4">
      <c r="D110796"/>
    </row>
    <row r="110797" spans="4:4">
      <c r="D110797"/>
    </row>
    <row r="110798" spans="4:4">
      <c r="D110798"/>
    </row>
    <row r="110799" spans="4:4">
      <c r="D110799"/>
    </row>
    <row r="110800" spans="4:4">
      <c r="D110800"/>
    </row>
    <row r="110801" spans="4:4">
      <c r="D110801"/>
    </row>
    <row r="110802" spans="4:4">
      <c r="D110802"/>
    </row>
    <row r="110803" spans="4:4">
      <c r="D110803"/>
    </row>
    <row r="110804" spans="4:4">
      <c r="D110804"/>
    </row>
    <row r="110805" spans="4:4">
      <c r="D110805"/>
    </row>
    <row r="110806" spans="4:4">
      <c r="D110806"/>
    </row>
    <row r="110807" spans="4:4">
      <c r="D110807"/>
    </row>
    <row r="110808" spans="4:4">
      <c r="D110808"/>
    </row>
    <row r="110809" spans="4:4">
      <c r="D110809"/>
    </row>
    <row r="110810" spans="4:4">
      <c r="D110810"/>
    </row>
    <row r="110811" spans="4:4">
      <c r="D110811"/>
    </row>
    <row r="110812" spans="4:4">
      <c r="D110812"/>
    </row>
    <row r="110813" spans="4:4">
      <c r="D110813"/>
    </row>
    <row r="110814" spans="4:4">
      <c r="D110814"/>
    </row>
    <row r="110815" spans="4:4">
      <c r="D110815"/>
    </row>
    <row r="110816" spans="4:4">
      <c r="D110816"/>
    </row>
    <row r="110817" spans="4:4">
      <c r="D110817"/>
    </row>
    <row r="110818" spans="4:4">
      <c r="D110818"/>
    </row>
    <row r="110819" spans="4:4">
      <c r="D110819"/>
    </row>
    <row r="110820" spans="4:4">
      <c r="D110820"/>
    </row>
    <row r="110821" spans="4:4">
      <c r="D110821"/>
    </row>
    <row r="110822" spans="4:4">
      <c r="D110822"/>
    </row>
    <row r="110823" spans="4:4">
      <c r="D110823"/>
    </row>
    <row r="110824" spans="4:4">
      <c r="D110824"/>
    </row>
    <row r="110825" spans="4:4">
      <c r="D110825"/>
    </row>
    <row r="110826" spans="4:4">
      <c r="D110826"/>
    </row>
    <row r="110827" spans="4:4">
      <c r="D110827"/>
    </row>
    <row r="110828" spans="4:4">
      <c r="D110828"/>
    </row>
    <row r="110829" spans="4:4">
      <c r="D110829"/>
    </row>
    <row r="110830" spans="4:4">
      <c r="D110830"/>
    </row>
    <row r="110831" spans="4:4">
      <c r="D110831"/>
    </row>
    <row r="110832" spans="4:4">
      <c r="D110832"/>
    </row>
    <row r="110833" spans="4:4">
      <c r="D110833"/>
    </row>
    <row r="110834" spans="4:4">
      <c r="D110834"/>
    </row>
    <row r="110835" spans="4:4">
      <c r="D110835"/>
    </row>
    <row r="110836" spans="4:4">
      <c r="D110836"/>
    </row>
    <row r="110837" spans="4:4">
      <c r="D110837"/>
    </row>
    <row r="110838" spans="4:4">
      <c r="D110838"/>
    </row>
    <row r="110839" spans="4:4">
      <c r="D110839"/>
    </row>
    <row r="110840" spans="4:4">
      <c r="D110840"/>
    </row>
    <row r="110841" spans="4:4">
      <c r="D110841"/>
    </row>
    <row r="110842" spans="4:4">
      <c r="D110842"/>
    </row>
    <row r="110843" spans="4:4">
      <c r="D110843"/>
    </row>
    <row r="110844" spans="4:4">
      <c r="D110844"/>
    </row>
    <row r="110845" spans="4:4">
      <c r="D110845"/>
    </row>
    <row r="110846" spans="4:4">
      <c r="D110846"/>
    </row>
    <row r="110847" spans="4:4">
      <c r="D110847"/>
    </row>
    <row r="110848" spans="4:4">
      <c r="D110848"/>
    </row>
    <row r="110849" spans="4:4">
      <c r="D110849"/>
    </row>
    <row r="110850" spans="4:4">
      <c r="D110850"/>
    </row>
    <row r="110851" spans="4:4">
      <c r="D110851"/>
    </row>
    <row r="110852" spans="4:4">
      <c r="D110852"/>
    </row>
    <row r="110853" spans="4:4">
      <c r="D110853"/>
    </row>
    <row r="110854" spans="4:4">
      <c r="D110854"/>
    </row>
    <row r="110855" spans="4:4">
      <c r="D110855"/>
    </row>
    <row r="110856" spans="4:4">
      <c r="D110856"/>
    </row>
    <row r="110857" spans="4:4">
      <c r="D110857"/>
    </row>
    <row r="110858" spans="4:4">
      <c r="D110858"/>
    </row>
    <row r="110859" spans="4:4">
      <c r="D110859"/>
    </row>
    <row r="110860" spans="4:4">
      <c r="D110860"/>
    </row>
    <row r="110861" spans="4:4">
      <c r="D110861"/>
    </row>
    <row r="110862" spans="4:4">
      <c r="D110862"/>
    </row>
    <row r="110863" spans="4:4">
      <c r="D110863"/>
    </row>
    <row r="110864" spans="4:4">
      <c r="D110864"/>
    </row>
    <row r="110865" spans="4:4">
      <c r="D110865"/>
    </row>
    <row r="110866" spans="4:4">
      <c r="D110866"/>
    </row>
    <row r="110867" spans="4:4">
      <c r="D110867"/>
    </row>
    <row r="110868" spans="4:4">
      <c r="D110868"/>
    </row>
    <row r="110869" spans="4:4">
      <c r="D110869"/>
    </row>
    <row r="110870" spans="4:4">
      <c r="D110870"/>
    </row>
    <row r="110871" spans="4:4">
      <c r="D110871"/>
    </row>
    <row r="110872" spans="4:4">
      <c r="D110872"/>
    </row>
    <row r="110873" spans="4:4">
      <c r="D110873"/>
    </row>
    <row r="110874" spans="4:4">
      <c r="D110874"/>
    </row>
    <row r="110875" spans="4:4">
      <c r="D110875"/>
    </row>
    <row r="110876" spans="4:4">
      <c r="D110876"/>
    </row>
    <row r="110877" spans="4:4">
      <c r="D110877"/>
    </row>
    <row r="110878" spans="4:4">
      <c r="D110878"/>
    </row>
    <row r="110879" spans="4:4">
      <c r="D110879"/>
    </row>
    <row r="110880" spans="4:4">
      <c r="D110880"/>
    </row>
    <row r="110881" spans="4:4">
      <c r="D110881"/>
    </row>
    <row r="110882" spans="4:4">
      <c r="D110882"/>
    </row>
    <row r="110883" spans="4:4">
      <c r="D110883"/>
    </row>
    <row r="110884" spans="4:4">
      <c r="D110884"/>
    </row>
    <row r="110885" spans="4:4">
      <c r="D110885"/>
    </row>
    <row r="110886" spans="4:4">
      <c r="D110886"/>
    </row>
    <row r="110887" spans="4:4">
      <c r="D110887"/>
    </row>
    <row r="110888" spans="4:4">
      <c r="D110888"/>
    </row>
    <row r="110889" spans="4:4">
      <c r="D110889"/>
    </row>
    <row r="110890" spans="4:4">
      <c r="D110890"/>
    </row>
    <row r="110891" spans="4:4">
      <c r="D110891"/>
    </row>
    <row r="110892" spans="4:4">
      <c r="D110892"/>
    </row>
    <row r="110893" spans="4:4">
      <c r="D110893"/>
    </row>
    <row r="110894" spans="4:4">
      <c r="D110894"/>
    </row>
    <row r="110895" spans="4:4">
      <c r="D110895"/>
    </row>
    <row r="110896" spans="4:4">
      <c r="D110896"/>
    </row>
    <row r="110897" spans="4:4">
      <c r="D110897"/>
    </row>
    <row r="110898" spans="4:4">
      <c r="D110898"/>
    </row>
    <row r="110899" spans="4:4">
      <c r="D110899"/>
    </row>
    <row r="110900" spans="4:4">
      <c r="D110900"/>
    </row>
    <row r="110901" spans="4:4">
      <c r="D110901"/>
    </row>
    <row r="110902" spans="4:4">
      <c r="D110902"/>
    </row>
    <row r="110903" spans="4:4">
      <c r="D110903"/>
    </row>
    <row r="110904" spans="4:4">
      <c r="D110904"/>
    </row>
    <row r="110905" spans="4:4">
      <c r="D110905"/>
    </row>
    <row r="110906" spans="4:4">
      <c r="D110906"/>
    </row>
    <row r="110907" spans="4:4">
      <c r="D110907"/>
    </row>
    <row r="110908" spans="4:4">
      <c r="D110908"/>
    </row>
    <row r="110909" spans="4:4">
      <c r="D110909"/>
    </row>
    <row r="110910" spans="4:4">
      <c r="D110910"/>
    </row>
    <row r="110911" spans="4:4">
      <c r="D110911"/>
    </row>
    <row r="110912" spans="4:4">
      <c r="D110912"/>
    </row>
    <row r="110913" spans="4:4">
      <c r="D110913"/>
    </row>
    <row r="110914" spans="4:4">
      <c r="D110914"/>
    </row>
    <row r="110915" spans="4:4">
      <c r="D110915"/>
    </row>
    <row r="110916" spans="4:4">
      <c r="D110916"/>
    </row>
    <row r="110917" spans="4:4">
      <c r="D110917"/>
    </row>
    <row r="110918" spans="4:4">
      <c r="D110918"/>
    </row>
    <row r="110919" spans="4:4">
      <c r="D110919"/>
    </row>
    <row r="110920" spans="4:4">
      <c r="D110920"/>
    </row>
    <row r="110921" spans="4:4">
      <c r="D110921"/>
    </row>
    <row r="110922" spans="4:4">
      <c r="D110922"/>
    </row>
    <row r="110923" spans="4:4">
      <c r="D110923"/>
    </row>
    <row r="110924" spans="4:4">
      <c r="D110924"/>
    </row>
    <row r="110925" spans="4:4">
      <c r="D110925"/>
    </row>
    <row r="110926" spans="4:4">
      <c r="D110926"/>
    </row>
    <row r="110927" spans="4:4">
      <c r="D110927"/>
    </row>
    <row r="110928" spans="4:4">
      <c r="D110928"/>
    </row>
    <row r="110929" spans="4:4">
      <c r="D110929"/>
    </row>
    <row r="110930" spans="4:4">
      <c r="D110930"/>
    </row>
    <row r="110931" spans="4:4">
      <c r="D110931"/>
    </row>
    <row r="110932" spans="4:4">
      <c r="D110932"/>
    </row>
    <row r="110933" spans="4:4">
      <c r="D110933"/>
    </row>
    <row r="110934" spans="4:4">
      <c r="D110934"/>
    </row>
    <row r="110935" spans="4:4">
      <c r="D110935"/>
    </row>
    <row r="110936" spans="4:4">
      <c r="D110936"/>
    </row>
    <row r="110937" spans="4:4">
      <c r="D110937"/>
    </row>
    <row r="110938" spans="4:4">
      <c r="D110938"/>
    </row>
    <row r="110939" spans="4:4">
      <c r="D110939"/>
    </row>
    <row r="110940" spans="4:4">
      <c r="D110940"/>
    </row>
    <row r="110941" spans="4:4">
      <c r="D110941"/>
    </row>
    <row r="110942" spans="4:4">
      <c r="D110942"/>
    </row>
    <row r="110943" spans="4:4">
      <c r="D110943"/>
    </row>
    <row r="110944" spans="4:4">
      <c r="D110944"/>
    </row>
    <row r="110945" spans="4:4">
      <c r="D110945"/>
    </row>
    <row r="110946" spans="4:4">
      <c r="D110946"/>
    </row>
    <row r="110947" spans="4:4">
      <c r="D110947"/>
    </row>
    <row r="110948" spans="4:4">
      <c r="D110948"/>
    </row>
    <row r="110949" spans="4:4">
      <c r="D110949"/>
    </row>
    <row r="110950" spans="4:4">
      <c r="D110950"/>
    </row>
    <row r="110951" spans="4:4">
      <c r="D110951"/>
    </row>
    <row r="110952" spans="4:4">
      <c r="D110952"/>
    </row>
    <row r="110953" spans="4:4">
      <c r="D110953"/>
    </row>
    <row r="110954" spans="4:4">
      <c r="D110954"/>
    </row>
    <row r="110955" spans="4:4">
      <c r="D110955"/>
    </row>
    <row r="110956" spans="4:4">
      <c r="D110956"/>
    </row>
    <row r="110957" spans="4:4">
      <c r="D110957"/>
    </row>
    <row r="110958" spans="4:4">
      <c r="D110958"/>
    </row>
    <row r="110959" spans="4:4">
      <c r="D110959"/>
    </row>
    <row r="110960" spans="4:4">
      <c r="D110960"/>
    </row>
    <row r="110961" spans="4:4">
      <c r="D110961"/>
    </row>
    <row r="110962" spans="4:4">
      <c r="D110962"/>
    </row>
    <row r="110963" spans="4:4">
      <c r="D110963"/>
    </row>
    <row r="110964" spans="4:4">
      <c r="D110964"/>
    </row>
    <row r="110965" spans="4:4">
      <c r="D110965"/>
    </row>
    <row r="110966" spans="4:4">
      <c r="D110966"/>
    </row>
    <row r="110967" spans="4:4">
      <c r="D110967"/>
    </row>
    <row r="110968" spans="4:4">
      <c r="D110968"/>
    </row>
    <row r="110969" spans="4:4">
      <c r="D110969"/>
    </row>
    <row r="110970" spans="4:4">
      <c r="D110970"/>
    </row>
    <row r="110971" spans="4:4">
      <c r="D110971"/>
    </row>
    <row r="110972" spans="4:4">
      <c r="D110972"/>
    </row>
    <row r="110973" spans="4:4">
      <c r="D110973"/>
    </row>
    <row r="110974" spans="4:4">
      <c r="D110974"/>
    </row>
    <row r="110975" spans="4:4">
      <c r="D110975"/>
    </row>
    <row r="110976" spans="4:4">
      <c r="D110976"/>
    </row>
    <row r="110977" spans="4:4">
      <c r="D110977"/>
    </row>
    <row r="110978" spans="4:4">
      <c r="D110978"/>
    </row>
    <row r="110979" spans="4:4">
      <c r="D110979"/>
    </row>
    <row r="110980" spans="4:4">
      <c r="D110980"/>
    </row>
    <row r="110981" spans="4:4">
      <c r="D110981"/>
    </row>
    <row r="110982" spans="4:4">
      <c r="D110982"/>
    </row>
    <row r="110983" spans="4:4">
      <c r="D110983"/>
    </row>
    <row r="110984" spans="4:4">
      <c r="D110984"/>
    </row>
    <row r="110985" spans="4:4">
      <c r="D110985"/>
    </row>
    <row r="110986" spans="4:4">
      <c r="D110986"/>
    </row>
    <row r="110987" spans="4:4">
      <c r="D110987"/>
    </row>
    <row r="110988" spans="4:4">
      <c r="D110988"/>
    </row>
    <row r="110989" spans="4:4">
      <c r="D110989"/>
    </row>
    <row r="110990" spans="4:4">
      <c r="D110990"/>
    </row>
    <row r="110991" spans="4:4">
      <c r="D110991"/>
    </row>
    <row r="110992" spans="4:4">
      <c r="D110992"/>
    </row>
    <row r="110993" spans="4:4">
      <c r="D110993"/>
    </row>
    <row r="110994" spans="4:4">
      <c r="D110994"/>
    </row>
    <row r="110995" spans="4:4">
      <c r="D110995"/>
    </row>
    <row r="110996" spans="4:4">
      <c r="D110996"/>
    </row>
    <row r="110997" spans="4:4">
      <c r="D110997"/>
    </row>
    <row r="110998" spans="4:4">
      <c r="D110998"/>
    </row>
    <row r="110999" spans="4:4">
      <c r="D110999"/>
    </row>
    <row r="111000" spans="4:4">
      <c r="D111000"/>
    </row>
    <row r="111001" spans="4:4">
      <c r="D111001"/>
    </row>
    <row r="111002" spans="4:4">
      <c r="D111002"/>
    </row>
    <row r="111003" spans="4:4">
      <c r="D111003"/>
    </row>
    <row r="111004" spans="4:4">
      <c r="D111004"/>
    </row>
    <row r="111005" spans="4:4">
      <c r="D111005"/>
    </row>
    <row r="111006" spans="4:4">
      <c r="D111006"/>
    </row>
    <row r="111007" spans="4:4">
      <c r="D111007"/>
    </row>
    <row r="111008" spans="4:4">
      <c r="D111008"/>
    </row>
    <row r="111009" spans="4:4">
      <c r="D111009"/>
    </row>
    <row r="111010" spans="4:4">
      <c r="D111010"/>
    </row>
    <row r="111011" spans="4:4">
      <c r="D111011"/>
    </row>
    <row r="111012" spans="4:4">
      <c r="D111012"/>
    </row>
    <row r="111013" spans="4:4">
      <c r="D111013"/>
    </row>
    <row r="111014" spans="4:4">
      <c r="D111014"/>
    </row>
    <row r="111015" spans="4:4">
      <c r="D111015"/>
    </row>
    <row r="111016" spans="4:4">
      <c r="D111016"/>
    </row>
    <row r="111017" spans="4:4">
      <c r="D111017"/>
    </row>
    <row r="111018" spans="4:4">
      <c r="D111018"/>
    </row>
    <row r="111019" spans="4:4">
      <c r="D111019"/>
    </row>
    <row r="111020" spans="4:4">
      <c r="D111020"/>
    </row>
    <row r="111021" spans="4:4">
      <c r="D111021"/>
    </row>
    <row r="111022" spans="4:4">
      <c r="D111022"/>
    </row>
    <row r="111023" spans="4:4">
      <c r="D111023"/>
    </row>
    <row r="111024" spans="4:4">
      <c r="D111024"/>
    </row>
    <row r="111025" spans="4:4">
      <c r="D111025"/>
    </row>
    <row r="111026" spans="4:4">
      <c r="D111026"/>
    </row>
    <row r="111027" spans="4:4">
      <c r="D111027"/>
    </row>
    <row r="111028" spans="4:4">
      <c r="D111028"/>
    </row>
    <row r="111029" spans="4:4">
      <c r="D111029"/>
    </row>
    <row r="111030" spans="4:4">
      <c r="D111030"/>
    </row>
    <row r="111031" spans="4:4">
      <c r="D111031"/>
    </row>
    <row r="111032" spans="4:4">
      <c r="D111032"/>
    </row>
    <row r="111033" spans="4:4">
      <c r="D111033"/>
    </row>
    <row r="111034" spans="4:4">
      <c r="D111034"/>
    </row>
    <row r="111035" spans="4:4">
      <c r="D111035"/>
    </row>
    <row r="111036" spans="4:4">
      <c r="D111036"/>
    </row>
    <row r="111037" spans="4:4">
      <c r="D111037"/>
    </row>
    <row r="111038" spans="4:4">
      <c r="D111038"/>
    </row>
    <row r="111039" spans="4:4">
      <c r="D111039"/>
    </row>
    <row r="111040" spans="4:4">
      <c r="D111040"/>
    </row>
    <row r="111041" spans="4:4">
      <c r="D111041"/>
    </row>
    <row r="111042" spans="4:4">
      <c r="D111042"/>
    </row>
    <row r="111043" spans="4:4">
      <c r="D111043"/>
    </row>
    <row r="111044" spans="4:4">
      <c r="D111044"/>
    </row>
    <row r="111045" spans="4:4">
      <c r="D111045"/>
    </row>
    <row r="111046" spans="4:4">
      <c r="D111046"/>
    </row>
    <row r="111047" spans="4:4">
      <c r="D111047"/>
    </row>
    <row r="111048" spans="4:4">
      <c r="D111048"/>
    </row>
    <row r="111049" spans="4:4">
      <c r="D111049"/>
    </row>
    <row r="111050" spans="4:4">
      <c r="D111050"/>
    </row>
    <row r="111051" spans="4:4">
      <c r="D111051"/>
    </row>
    <row r="111052" spans="4:4">
      <c r="D111052"/>
    </row>
    <row r="111053" spans="4:4">
      <c r="D111053"/>
    </row>
    <row r="111054" spans="4:4">
      <c r="D111054"/>
    </row>
    <row r="111055" spans="4:4">
      <c r="D111055"/>
    </row>
    <row r="111056" spans="4:4">
      <c r="D111056"/>
    </row>
    <row r="111057" spans="4:4">
      <c r="D111057"/>
    </row>
    <row r="111058" spans="4:4">
      <c r="D111058"/>
    </row>
    <row r="111059" spans="4:4">
      <c r="D111059"/>
    </row>
    <row r="111060" spans="4:4">
      <c r="D111060"/>
    </row>
    <row r="111061" spans="4:4">
      <c r="D111061"/>
    </row>
    <row r="111062" spans="4:4">
      <c r="D111062"/>
    </row>
    <row r="111063" spans="4:4">
      <c r="D111063"/>
    </row>
    <row r="111064" spans="4:4">
      <c r="D111064"/>
    </row>
    <row r="111065" spans="4:4">
      <c r="D111065"/>
    </row>
    <row r="111066" spans="4:4">
      <c r="D111066"/>
    </row>
    <row r="111067" spans="4:4">
      <c r="D111067"/>
    </row>
    <row r="111068" spans="4:4">
      <c r="D111068"/>
    </row>
    <row r="111069" spans="4:4">
      <c r="D111069"/>
    </row>
    <row r="111070" spans="4:4">
      <c r="D111070"/>
    </row>
    <row r="111071" spans="4:4">
      <c r="D111071"/>
    </row>
    <row r="111072" spans="4:4">
      <c r="D111072"/>
    </row>
    <row r="111073" spans="4:4">
      <c r="D111073"/>
    </row>
    <row r="111074" spans="4:4">
      <c r="D111074"/>
    </row>
    <row r="111075" spans="4:4">
      <c r="D111075"/>
    </row>
    <row r="111076" spans="4:4">
      <c r="D111076"/>
    </row>
    <row r="111077" spans="4:4">
      <c r="D111077"/>
    </row>
    <row r="111078" spans="4:4">
      <c r="D111078"/>
    </row>
    <row r="111079" spans="4:4">
      <c r="D111079"/>
    </row>
    <row r="111080" spans="4:4">
      <c r="D111080"/>
    </row>
    <row r="111081" spans="4:4">
      <c r="D111081"/>
    </row>
    <row r="111082" spans="4:4">
      <c r="D111082"/>
    </row>
    <row r="111083" spans="4:4">
      <c r="D111083"/>
    </row>
    <row r="111084" spans="4:4">
      <c r="D111084"/>
    </row>
    <row r="111085" spans="4:4">
      <c r="D111085"/>
    </row>
    <row r="111086" spans="4:4">
      <c r="D111086"/>
    </row>
    <row r="111087" spans="4:4">
      <c r="D111087"/>
    </row>
    <row r="111088" spans="4:4">
      <c r="D111088"/>
    </row>
    <row r="111089" spans="4:4">
      <c r="D111089"/>
    </row>
    <row r="111090" spans="4:4">
      <c r="D111090"/>
    </row>
    <row r="111091" spans="4:4">
      <c r="D111091"/>
    </row>
    <row r="111092" spans="4:4">
      <c r="D111092"/>
    </row>
    <row r="111093" spans="4:4">
      <c r="D111093"/>
    </row>
    <row r="111094" spans="4:4">
      <c r="D111094"/>
    </row>
    <row r="111095" spans="4:4">
      <c r="D111095"/>
    </row>
    <row r="111096" spans="4:4">
      <c r="D111096"/>
    </row>
    <row r="111097" spans="4:4">
      <c r="D111097"/>
    </row>
    <row r="111098" spans="4:4">
      <c r="D111098"/>
    </row>
    <row r="111099" spans="4:4">
      <c r="D111099"/>
    </row>
    <row r="111100" spans="4:4">
      <c r="D111100"/>
    </row>
    <row r="111101" spans="4:4">
      <c r="D111101"/>
    </row>
    <row r="111102" spans="4:4">
      <c r="D111102"/>
    </row>
    <row r="111103" spans="4:4">
      <c r="D111103"/>
    </row>
    <row r="111104" spans="4:4">
      <c r="D111104"/>
    </row>
    <row r="111105" spans="4:4">
      <c r="D111105"/>
    </row>
    <row r="111106" spans="4:4">
      <c r="D111106"/>
    </row>
    <row r="111107" spans="4:4">
      <c r="D111107"/>
    </row>
    <row r="111108" spans="4:4">
      <c r="D111108"/>
    </row>
    <row r="111109" spans="4:4">
      <c r="D111109"/>
    </row>
    <row r="111110" spans="4:4">
      <c r="D111110"/>
    </row>
    <row r="111111" spans="4:4">
      <c r="D111111"/>
    </row>
    <row r="111112" spans="4:4">
      <c r="D111112"/>
    </row>
    <row r="111113" spans="4:4">
      <c r="D111113"/>
    </row>
    <row r="111114" spans="4:4">
      <c r="D111114"/>
    </row>
    <row r="111115" spans="4:4">
      <c r="D111115"/>
    </row>
    <row r="111116" spans="4:4">
      <c r="D111116"/>
    </row>
    <row r="111117" spans="4:4">
      <c r="D111117"/>
    </row>
    <row r="111118" spans="4:4">
      <c r="D111118"/>
    </row>
    <row r="111119" spans="4:4">
      <c r="D111119"/>
    </row>
    <row r="111120" spans="4:4">
      <c r="D111120"/>
    </row>
    <row r="111121" spans="4:4">
      <c r="D111121"/>
    </row>
    <row r="111122" spans="4:4">
      <c r="D111122"/>
    </row>
    <row r="111123" spans="4:4">
      <c r="D111123"/>
    </row>
    <row r="111124" spans="4:4">
      <c r="D111124"/>
    </row>
    <row r="111125" spans="4:4">
      <c r="D111125"/>
    </row>
    <row r="111126" spans="4:4">
      <c r="D111126"/>
    </row>
    <row r="111127" spans="4:4">
      <c r="D111127"/>
    </row>
    <row r="111128" spans="4:4">
      <c r="D111128"/>
    </row>
    <row r="111129" spans="4:4">
      <c r="D111129"/>
    </row>
    <row r="111130" spans="4:4">
      <c r="D111130"/>
    </row>
    <row r="111131" spans="4:4">
      <c r="D111131"/>
    </row>
    <row r="111132" spans="4:4">
      <c r="D111132"/>
    </row>
    <row r="111133" spans="4:4">
      <c r="D111133"/>
    </row>
    <row r="111134" spans="4:4">
      <c r="D111134"/>
    </row>
    <row r="111135" spans="4:4">
      <c r="D111135"/>
    </row>
    <row r="111136" spans="4:4">
      <c r="D111136"/>
    </row>
    <row r="111137" spans="4:4">
      <c r="D111137"/>
    </row>
    <row r="111138" spans="4:4">
      <c r="D111138"/>
    </row>
    <row r="111139" spans="4:4">
      <c r="D111139"/>
    </row>
    <row r="111140" spans="4:4">
      <c r="D111140"/>
    </row>
    <row r="111141" spans="4:4">
      <c r="D111141"/>
    </row>
    <row r="111142" spans="4:4">
      <c r="D111142"/>
    </row>
    <row r="111143" spans="4:4">
      <c r="D111143"/>
    </row>
    <row r="111144" spans="4:4">
      <c r="D111144"/>
    </row>
    <row r="111145" spans="4:4">
      <c r="D111145"/>
    </row>
    <row r="111146" spans="4:4">
      <c r="D111146"/>
    </row>
    <row r="111147" spans="4:4">
      <c r="D111147"/>
    </row>
    <row r="111148" spans="4:4">
      <c r="D111148"/>
    </row>
    <row r="111149" spans="4:4">
      <c r="D111149"/>
    </row>
    <row r="111150" spans="4:4">
      <c r="D111150"/>
    </row>
    <row r="111151" spans="4:4">
      <c r="D111151"/>
    </row>
    <row r="111152" spans="4:4">
      <c r="D111152"/>
    </row>
    <row r="111153" spans="4:4">
      <c r="D111153"/>
    </row>
    <row r="111154" spans="4:4">
      <c r="D111154"/>
    </row>
    <row r="111155" spans="4:4">
      <c r="D111155"/>
    </row>
    <row r="111156" spans="4:4">
      <c r="D111156"/>
    </row>
    <row r="111157" spans="4:4">
      <c r="D111157"/>
    </row>
    <row r="111158" spans="4:4">
      <c r="D111158"/>
    </row>
    <row r="111159" spans="4:4">
      <c r="D111159"/>
    </row>
    <row r="111160" spans="4:4">
      <c r="D111160"/>
    </row>
    <row r="111161" spans="4:4">
      <c r="D111161"/>
    </row>
    <row r="111162" spans="4:4">
      <c r="D111162"/>
    </row>
    <row r="111163" spans="4:4">
      <c r="D111163"/>
    </row>
    <row r="111164" spans="4:4">
      <c r="D111164"/>
    </row>
    <row r="111165" spans="4:4">
      <c r="D111165"/>
    </row>
    <row r="111166" spans="4:4">
      <c r="D111166"/>
    </row>
    <row r="111167" spans="4:4">
      <c r="D111167"/>
    </row>
    <row r="111168" spans="4:4">
      <c r="D111168"/>
    </row>
    <row r="111169" spans="4:4">
      <c r="D111169"/>
    </row>
    <row r="111170" spans="4:4">
      <c r="D111170"/>
    </row>
    <row r="111171" spans="4:4">
      <c r="D111171"/>
    </row>
    <row r="111172" spans="4:4">
      <c r="D111172"/>
    </row>
    <row r="111173" spans="4:4">
      <c r="D111173"/>
    </row>
    <row r="111174" spans="4:4">
      <c r="D111174"/>
    </row>
    <row r="111175" spans="4:4">
      <c r="D111175"/>
    </row>
    <row r="111176" spans="4:4">
      <c r="D111176"/>
    </row>
    <row r="111177" spans="4:4">
      <c r="D111177"/>
    </row>
    <row r="111178" spans="4:4">
      <c r="D111178"/>
    </row>
    <row r="111179" spans="4:4">
      <c r="D111179"/>
    </row>
    <row r="111180" spans="4:4">
      <c r="D111180"/>
    </row>
    <row r="111181" spans="4:4">
      <c r="D111181"/>
    </row>
    <row r="111182" spans="4:4">
      <c r="D111182"/>
    </row>
    <row r="111183" spans="4:4">
      <c r="D111183"/>
    </row>
    <row r="111184" spans="4:4">
      <c r="D111184"/>
    </row>
    <row r="111185" spans="4:4">
      <c r="D111185"/>
    </row>
    <row r="111186" spans="4:4">
      <c r="D111186"/>
    </row>
    <row r="111187" spans="4:4">
      <c r="D111187"/>
    </row>
    <row r="111188" spans="4:4">
      <c r="D111188"/>
    </row>
    <row r="111189" spans="4:4">
      <c r="D111189"/>
    </row>
    <row r="111190" spans="4:4">
      <c r="D111190"/>
    </row>
    <row r="111191" spans="4:4">
      <c r="D111191"/>
    </row>
    <row r="111192" spans="4:4">
      <c r="D111192"/>
    </row>
    <row r="111193" spans="4:4">
      <c r="D111193"/>
    </row>
    <row r="111194" spans="4:4">
      <c r="D111194"/>
    </row>
    <row r="111195" spans="4:4">
      <c r="D111195"/>
    </row>
    <row r="111196" spans="4:4">
      <c r="D111196"/>
    </row>
    <row r="111197" spans="4:4">
      <c r="D111197"/>
    </row>
    <row r="111198" spans="4:4">
      <c r="D111198"/>
    </row>
    <row r="111199" spans="4:4">
      <c r="D111199"/>
    </row>
    <row r="111200" spans="4:4">
      <c r="D111200"/>
    </row>
    <row r="111201" spans="4:4">
      <c r="D111201"/>
    </row>
    <row r="111202" spans="4:4">
      <c r="D111202"/>
    </row>
    <row r="111203" spans="4:4">
      <c r="D111203"/>
    </row>
    <row r="111204" spans="4:4">
      <c r="D111204"/>
    </row>
    <row r="111205" spans="4:4">
      <c r="D111205"/>
    </row>
    <row r="111206" spans="4:4">
      <c r="D111206"/>
    </row>
    <row r="111207" spans="4:4">
      <c r="D111207"/>
    </row>
    <row r="111208" spans="4:4">
      <c r="D111208"/>
    </row>
    <row r="111209" spans="4:4">
      <c r="D111209"/>
    </row>
    <row r="111210" spans="4:4">
      <c r="D111210"/>
    </row>
    <row r="111211" spans="4:4">
      <c r="D111211"/>
    </row>
    <row r="111212" spans="4:4">
      <c r="D111212"/>
    </row>
    <row r="111213" spans="4:4">
      <c r="D111213"/>
    </row>
    <row r="111214" spans="4:4">
      <c r="D111214"/>
    </row>
    <row r="111215" spans="4:4">
      <c r="D111215"/>
    </row>
    <row r="111216" spans="4:4">
      <c r="D111216"/>
    </row>
    <row r="111217" spans="4:4">
      <c r="D111217"/>
    </row>
    <row r="111218" spans="4:4">
      <c r="D111218"/>
    </row>
    <row r="111219" spans="4:4">
      <c r="D111219"/>
    </row>
    <row r="111220" spans="4:4">
      <c r="D111220"/>
    </row>
    <row r="111221" spans="4:4">
      <c r="D111221"/>
    </row>
    <row r="111222" spans="4:4">
      <c r="D111222"/>
    </row>
    <row r="111223" spans="4:4">
      <c r="D111223"/>
    </row>
    <row r="111224" spans="4:4">
      <c r="D111224"/>
    </row>
    <row r="111225" spans="4:4">
      <c r="D111225"/>
    </row>
    <row r="111226" spans="4:4">
      <c r="D111226"/>
    </row>
    <row r="111227" spans="4:4">
      <c r="D111227"/>
    </row>
    <row r="111228" spans="4:4">
      <c r="D111228"/>
    </row>
    <row r="111229" spans="4:4">
      <c r="D111229"/>
    </row>
    <row r="111230" spans="4:4">
      <c r="D111230"/>
    </row>
    <row r="111231" spans="4:4">
      <c r="D111231"/>
    </row>
    <row r="111232" spans="4:4">
      <c r="D111232"/>
    </row>
    <row r="111233" spans="4:4">
      <c r="D111233"/>
    </row>
    <row r="111234" spans="4:4">
      <c r="D111234"/>
    </row>
    <row r="111235" spans="4:4">
      <c r="D111235"/>
    </row>
    <row r="111236" spans="4:4">
      <c r="D111236"/>
    </row>
    <row r="111237" spans="4:4">
      <c r="D111237"/>
    </row>
    <row r="111238" spans="4:4">
      <c r="D111238"/>
    </row>
    <row r="111239" spans="4:4">
      <c r="D111239"/>
    </row>
    <row r="111240" spans="4:4">
      <c r="D111240"/>
    </row>
    <row r="111241" spans="4:4">
      <c r="D111241"/>
    </row>
    <row r="111242" spans="4:4">
      <c r="D111242"/>
    </row>
    <row r="111243" spans="4:4">
      <c r="D111243"/>
    </row>
    <row r="111244" spans="4:4">
      <c r="D111244"/>
    </row>
    <row r="111245" spans="4:4">
      <c r="D111245"/>
    </row>
    <row r="111246" spans="4:4">
      <c r="D111246"/>
    </row>
    <row r="111247" spans="4:4">
      <c r="D111247"/>
    </row>
    <row r="111248" spans="4:4">
      <c r="D111248"/>
    </row>
    <row r="111249" spans="4:4">
      <c r="D111249"/>
    </row>
    <row r="111250" spans="4:4">
      <c r="D111250"/>
    </row>
    <row r="111251" spans="4:4">
      <c r="D111251"/>
    </row>
    <row r="111252" spans="4:4">
      <c r="D111252"/>
    </row>
    <row r="111253" spans="4:4">
      <c r="D111253"/>
    </row>
    <row r="111254" spans="4:4">
      <c r="D111254"/>
    </row>
    <row r="111255" spans="4:4">
      <c r="D111255"/>
    </row>
    <row r="111256" spans="4:4">
      <c r="D111256"/>
    </row>
    <row r="111257" spans="4:4">
      <c r="D111257"/>
    </row>
    <row r="111258" spans="4:4">
      <c r="D111258"/>
    </row>
    <row r="111259" spans="4:4">
      <c r="D111259"/>
    </row>
    <row r="111260" spans="4:4">
      <c r="D111260"/>
    </row>
    <row r="111261" spans="4:4">
      <c r="D111261"/>
    </row>
    <row r="111262" spans="4:4">
      <c r="D111262"/>
    </row>
    <row r="111263" spans="4:4">
      <c r="D111263"/>
    </row>
    <row r="111264" spans="4:4">
      <c r="D111264"/>
    </row>
    <row r="111265" spans="4:4">
      <c r="D111265"/>
    </row>
    <row r="111266" spans="4:4">
      <c r="D111266"/>
    </row>
    <row r="111267" spans="4:4">
      <c r="D111267"/>
    </row>
    <row r="111268" spans="4:4">
      <c r="D111268"/>
    </row>
    <row r="111269" spans="4:4">
      <c r="D111269"/>
    </row>
    <row r="111270" spans="4:4">
      <c r="D111270"/>
    </row>
    <row r="111271" spans="4:4">
      <c r="D111271"/>
    </row>
    <row r="111272" spans="4:4">
      <c r="D111272"/>
    </row>
    <row r="111273" spans="4:4">
      <c r="D111273"/>
    </row>
    <row r="111274" spans="4:4">
      <c r="D111274"/>
    </row>
    <row r="111275" spans="4:4">
      <c r="D111275"/>
    </row>
    <row r="111276" spans="4:4">
      <c r="D111276"/>
    </row>
    <row r="111277" spans="4:4">
      <c r="D111277"/>
    </row>
    <row r="111278" spans="4:4">
      <c r="D111278"/>
    </row>
    <row r="111279" spans="4:4">
      <c r="D111279"/>
    </row>
    <row r="111280" spans="4:4">
      <c r="D111280"/>
    </row>
    <row r="111281" spans="4:4">
      <c r="D111281"/>
    </row>
    <row r="111282" spans="4:4">
      <c r="D111282"/>
    </row>
    <row r="111283" spans="4:4">
      <c r="D111283"/>
    </row>
    <row r="111284" spans="4:4">
      <c r="D111284"/>
    </row>
    <row r="111285" spans="4:4">
      <c r="D111285"/>
    </row>
    <row r="111286" spans="4:4">
      <c r="D111286"/>
    </row>
    <row r="111287" spans="4:4">
      <c r="D111287"/>
    </row>
    <row r="111288" spans="4:4">
      <c r="D111288"/>
    </row>
    <row r="111289" spans="4:4">
      <c r="D111289"/>
    </row>
    <row r="111290" spans="4:4">
      <c r="D111290"/>
    </row>
    <row r="111291" spans="4:4">
      <c r="D111291"/>
    </row>
    <row r="111292" spans="4:4">
      <c r="D111292"/>
    </row>
    <row r="111293" spans="4:4">
      <c r="D111293"/>
    </row>
    <row r="111294" spans="4:4">
      <c r="D111294"/>
    </row>
    <row r="111295" spans="4:4">
      <c r="D111295"/>
    </row>
    <row r="111296" spans="4:4">
      <c r="D111296"/>
    </row>
    <row r="111297" spans="4:4">
      <c r="D111297"/>
    </row>
    <row r="111298" spans="4:4">
      <c r="D111298"/>
    </row>
    <row r="111299" spans="4:4">
      <c r="D111299"/>
    </row>
    <row r="111300" spans="4:4">
      <c r="D111300"/>
    </row>
    <row r="111301" spans="4:4">
      <c r="D111301"/>
    </row>
    <row r="111302" spans="4:4">
      <c r="D111302"/>
    </row>
    <row r="111303" spans="4:4">
      <c r="D111303"/>
    </row>
    <row r="111304" spans="4:4">
      <c r="D111304"/>
    </row>
    <row r="111305" spans="4:4">
      <c r="D111305"/>
    </row>
    <row r="111306" spans="4:4">
      <c r="D111306"/>
    </row>
    <row r="111307" spans="4:4">
      <c r="D111307"/>
    </row>
    <row r="111308" spans="4:4">
      <c r="D111308"/>
    </row>
    <row r="111309" spans="4:4">
      <c r="D111309"/>
    </row>
    <row r="111310" spans="4:4">
      <c r="D111310"/>
    </row>
    <row r="111311" spans="4:4">
      <c r="D111311"/>
    </row>
    <row r="111312" spans="4:4">
      <c r="D111312"/>
    </row>
    <row r="111313" spans="4:4">
      <c r="D111313"/>
    </row>
    <row r="111314" spans="4:4">
      <c r="D111314"/>
    </row>
    <row r="111315" spans="4:4">
      <c r="D111315"/>
    </row>
    <row r="111316" spans="4:4">
      <c r="D111316"/>
    </row>
    <row r="111317" spans="4:4">
      <c r="D111317"/>
    </row>
    <row r="111318" spans="4:4">
      <c r="D111318"/>
    </row>
    <row r="111319" spans="4:4">
      <c r="D111319"/>
    </row>
    <row r="111320" spans="4:4">
      <c r="D111320"/>
    </row>
    <row r="111321" spans="4:4">
      <c r="D111321"/>
    </row>
    <row r="111322" spans="4:4">
      <c r="D111322"/>
    </row>
    <row r="111323" spans="4:4">
      <c r="D111323"/>
    </row>
    <row r="111324" spans="4:4">
      <c r="D111324"/>
    </row>
    <row r="111325" spans="4:4">
      <c r="D111325"/>
    </row>
    <row r="111326" spans="4:4">
      <c r="D111326"/>
    </row>
    <row r="111327" spans="4:4">
      <c r="D111327"/>
    </row>
    <row r="111328" spans="4:4">
      <c r="D111328"/>
    </row>
    <row r="111329" spans="4:4">
      <c r="D111329"/>
    </row>
    <row r="111330" spans="4:4">
      <c r="D111330"/>
    </row>
    <row r="111331" spans="4:4">
      <c r="D111331"/>
    </row>
    <row r="111332" spans="4:4">
      <c r="D111332"/>
    </row>
    <row r="111333" spans="4:4">
      <c r="D111333"/>
    </row>
    <row r="111334" spans="4:4">
      <c r="D111334"/>
    </row>
    <row r="111335" spans="4:4">
      <c r="D111335"/>
    </row>
    <row r="111336" spans="4:4">
      <c r="D111336"/>
    </row>
    <row r="111337" spans="4:4">
      <c r="D111337"/>
    </row>
    <row r="111338" spans="4:4">
      <c r="D111338"/>
    </row>
    <row r="111339" spans="4:4">
      <c r="D111339"/>
    </row>
    <row r="111340" spans="4:4">
      <c r="D111340"/>
    </row>
    <row r="111341" spans="4:4">
      <c r="D111341"/>
    </row>
    <row r="111342" spans="4:4">
      <c r="D111342"/>
    </row>
    <row r="111343" spans="4:4">
      <c r="D111343"/>
    </row>
    <row r="111344" spans="4:4">
      <c r="D111344"/>
    </row>
    <row r="111345" spans="4:4">
      <c r="D111345"/>
    </row>
    <row r="111346" spans="4:4">
      <c r="D111346"/>
    </row>
    <row r="111347" spans="4:4">
      <c r="D111347"/>
    </row>
    <row r="111348" spans="4:4">
      <c r="D111348"/>
    </row>
    <row r="111349" spans="4:4">
      <c r="D111349"/>
    </row>
    <row r="111350" spans="4:4">
      <c r="D111350"/>
    </row>
    <row r="111351" spans="4:4">
      <c r="D111351"/>
    </row>
    <row r="111352" spans="4:4">
      <c r="D111352"/>
    </row>
    <row r="111353" spans="4:4">
      <c r="D111353"/>
    </row>
    <row r="111354" spans="4:4">
      <c r="D111354"/>
    </row>
    <row r="111355" spans="4:4">
      <c r="D111355"/>
    </row>
    <row r="111356" spans="4:4">
      <c r="D111356"/>
    </row>
    <row r="111357" spans="4:4">
      <c r="D111357"/>
    </row>
    <row r="111358" spans="4:4">
      <c r="D111358"/>
    </row>
    <row r="111359" spans="4:4">
      <c r="D111359"/>
    </row>
    <row r="111360" spans="4:4">
      <c r="D111360"/>
    </row>
    <row r="111361" spans="4:4">
      <c r="D111361"/>
    </row>
    <row r="111362" spans="4:4">
      <c r="D111362"/>
    </row>
    <row r="111363" spans="4:4">
      <c r="D111363"/>
    </row>
    <row r="111364" spans="4:4">
      <c r="D111364"/>
    </row>
    <row r="111365" spans="4:4">
      <c r="D111365"/>
    </row>
    <row r="111366" spans="4:4">
      <c r="D111366"/>
    </row>
    <row r="111367" spans="4:4">
      <c r="D111367"/>
    </row>
    <row r="111368" spans="4:4">
      <c r="D111368"/>
    </row>
    <row r="111369" spans="4:4">
      <c r="D111369"/>
    </row>
    <row r="111370" spans="4:4">
      <c r="D111370"/>
    </row>
    <row r="111371" spans="4:4">
      <c r="D111371"/>
    </row>
    <row r="111372" spans="4:4">
      <c r="D111372"/>
    </row>
    <row r="111373" spans="4:4">
      <c r="D111373"/>
    </row>
    <row r="111374" spans="4:4">
      <c r="D111374"/>
    </row>
    <row r="111375" spans="4:4">
      <c r="D111375"/>
    </row>
    <row r="111376" spans="4:4">
      <c r="D111376"/>
    </row>
    <row r="111377" spans="4:4">
      <c r="D111377"/>
    </row>
    <row r="111378" spans="4:4">
      <c r="D111378"/>
    </row>
    <row r="111379" spans="4:4">
      <c r="D111379"/>
    </row>
    <row r="111380" spans="4:4">
      <c r="D111380"/>
    </row>
    <row r="111381" spans="4:4">
      <c r="D111381"/>
    </row>
    <row r="111382" spans="4:4">
      <c r="D111382"/>
    </row>
    <row r="111383" spans="4:4">
      <c r="D111383"/>
    </row>
    <row r="111384" spans="4:4">
      <c r="D111384"/>
    </row>
    <row r="111385" spans="4:4">
      <c r="D111385"/>
    </row>
    <row r="111386" spans="4:4">
      <c r="D111386"/>
    </row>
    <row r="111387" spans="4:4">
      <c r="D111387"/>
    </row>
    <row r="111388" spans="4:4">
      <c r="D111388"/>
    </row>
    <row r="111389" spans="4:4">
      <c r="D111389"/>
    </row>
    <row r="111390" spans="4:4">
      <c r="D111390"/>
    </row>
    <row r="111391" spans="4:4">
      <c r="D111391"/>
    </row>
    <row r="111392" spans="4:4">
      <c r="D111392"/>
    </row>
    <row r="111393" spans="4:4">
      <c r="D111393"/>
    </row>
    <row r="111394" spans="4:4">
      <c r="D111394"/>
    </row>
    <row r="111395" spans="4:4">
      <c r="D111395"/>
    </row>
    <row r="111396" spans="4:4">
      <c r="D111396"/>
    </row>
    <row r="111397" spans="4:4">
      <c r="D111397"/>
    </row>
    <row r="111398" spans="4:4">
      <c r="D111398"/>
    </row>
    <row r="111399" spans="4:4">
      <c r="D111399"/>
    </row>
    <row r="111400" spans="4:4">
      <c r="D111400"/>
    </row>
    <row r="111401" spans="4:4">
      <c r="D111401"/>
    </row>
    <row r="111402" spans="4:4">
      <c r="D111402"/>
    </row>
    <row r="111403" spans="4:4">
      <c r="D111403"/>
    </row>
    <row r="111404" spans="4:4">
      <c r="D111404"/>
    </row>
    <row r="111405" spans="4:4">
      <c r="D111405"/>
    </row>
    <row r="111406" spans="4:4">
      <c r="D111406"/>
    </row>
    <row r="111407" spans="4:4">
      <c r="D111407"/>
    </row>
    <row r="111408" spans="4:4">
      <c r="D111408"/>
    </row>
    <row r="111409" spans="4:4">
      <c r="D111409"/>
    </row>
    <row r="111410" spans="4:4">
      <c r="D111410"/>
    </row>
    <row r="111411" spans="4:4">
      <c r="D111411"/>
    </row>
    <row r="111412" spans="4:4">
      <c r="D111412"/>
    </row>
    <row r="111413" spans="4:4">
      <c r="D111413"/>
    </row>
    <row r="111414" spans="4:4">
      <c r="D111414"/>
    </row>
    <row r="111415" spans="4:4">
      <c r="D111415"/>
    </row>
    <row r="111416" spans="4:4">
      <c r="D111416"/>
    </row>
    <row r="111417" spans="4:4">
      <c r="D111417"/>
    </row>
    <row r="111418" spans="4:4">
      <c r="D111418"/>
    </row>
    <row r="111419" spans="4:4">
      <c r="D111419"/>
    </row>
    <row r="111420" spans="4:4">
      <c r="D111420"/>
    </row>
    <row r="111421" spans="4:4">
      <c r="D111421"/>
    </row>
    <row r="111422" spans="4:4">
      <c r="D111422"/>
    </row>
    <row r="111423" spans="4:4">
      <c r="D111423"/>
    </row>
    <row r="111424" spans="4:4">
      <c r="D111424"/>
    </row>
    <row r="111425" spans="4:4">
      <c r="D111425"/>
    </row>
    <row r="111426" spans="4:4">
      <c r="D111426"/>
    </row>
    <row r="111427" spans="4:4">
      <c r="D111427"/>
    </row>
    <row r="111428" spans="4:4">
      <c r="D111428"/>
    </row>
    <row r="111429" spans="4:4">
      <c r="D111429"/>
    </row>
    <row r="111430" spans="4:4">
      <c r="D111430"/>
    </row>
    <row r="111431" spans="4:4">
      <c r="D111431"/>
    </row>
    <row r="111432" spans="4:4">
      <c r="D111432"/>
    </row>
    <row r="111433" spans="4:4">
      <c r="D111433"/>
    </row>
    <row r="111434" spans="4:4">
      <c r="D111434"/>
    </row>
    <row r="111435" spans="4:4">
      <c r="D111435"/>
    </row>
    <row r="111436" spans="4:4">
      <c r="D111436"/>
    </row>
    <row r="111437" spans="4:4">
      <c r="D111437"/>
    </row>
    <row r="111438" spans="4:4">
      <c r="D111438"/>
    </row>
    <row r="111439" spans="4:4">
      <c r="D111439"/>
    </row>
    <row r="111440" spans="4:4">
      <c r="D111440"/>
    </row>
    <row r="111441" spans="4:4">
      <c r="D111441"/>
    </row>
    <row r="111442" spans="4:4">
      <c r="D111442"/>
    </row>
    <row r="111443" spans="4:4">
      <c r="D111443"/>
    </row>
    <row r="111444" spans="4:4">
      <c r="D111444"/>
    </row>
    <row r="111445" spans="4:4">
      <c r="D111445"/>
    </row>
    <row r="111446" spans="4:4">
      <c r="D111446"/>
    </row>
    <row r="111447" spans="4:4">
      <c r="D111447"/>
    </row>
    <row r="111448" spans="4:4">
      <c r="D111448"/>
    </row>
    <row r="111449" spans="4:4">
      <c r="D111449"/>
    </row>
    <row r="111450" spans="4:4">
      <c r="D111450"/>
    </row>
    <row r="111451" spans="4:4">
      <c r="D111451"/>
    </row>
    <row r="111452" spans="4:4">
      <c r="D111452"/>
    </row>
    <row r="111453" spans="4:4">
      <c r="D111453"/>
    </row>
    <row r="111454" spans="4:4">
      <c r="D111454"/>
    </row>
    <row r="111455" spans="4:4">
      <c r="D111455"/>
    </row>
    <row r="111456" spans="4:4">
      <c r="D111456"/>
    </row>
    <row r="111457" spans="4:4">
      <c r="D111457"/>
    </row>
    <row r="111458" spans="4:4">
      <c r="D111458"/>
    </row>
    <row r="111459" spans="4:4">
      <c r="D111459"/>
    </row>
    <row r="111460" spans="4:4">
      <c r="D111460"/>
    </row>
    <row r="111461" spans="4:4">
      <c r="D111461"/>
    </row>
    <row r="111462" spans="4:4">
      <c r="D111462"/>
    </row>
    <row r="111463" spans="4:4">
      <c r="D111463"/>
    </row>
    <row r="111464" spans="4:4">
      <c r="D111464"/>
    </row>
    <row r="111465" spans="4:4">
      <c r="D111465"/>
    </row>
    <row r="111466" spans="4:4">
      <c r="D111466"/>
    </row>
    <row r="111467" spans="4:4">
      <c r="D111467"/>
    </row>
    <row r="111468" spans="4:4">
      <c r="D111468"/>
    </row>
    <row r="111469" spans="4:4">
      <c r="D111469"/>
    </row>
    <row r="111470" spans="4:4">
      <c r="D111470"/>
    </row>
    <row r="111471" spans="4:4">
      <c r="D111471"/>
    </row>
    <row r="111472" spans="4:4">
      <c r="D111472"/>
    </row>
    <row r="111473" spans="4:4">
      <c r="D111473"/>
    </row>
    <row r="111474" spans="4:4">
      <c r="D111474"/>
    </row>
    <row r="111475" spans="4:4">
      <c r="D111475"/>
    </row>
    <row r="111476" spans="4:4">
      <c r="D111476"/>
    </row>
    <row r="111477" spans="4:4">
      <c r="D111477"/>
    </row>
    <row r="111478" spans="4:4">
      <c r="D111478"/>
    </row>
    <row r="111479" spans="4:4">
      <c r="D111479"/>
    </row>
    <row r="111480" spans="4:4">
      <c r="D111480"/>
    </row>
    <row r="111481" spans="4:4">
      <c r="D111481"/>
    </row>
    <row r="111482" spans="4:4">
      <c r="D111482"/>
    </row>
    <row r="111483" spans="4:4">
      <c r="D111483"/>
    </row>
    <row r="111484" spans="4:4">
      <c r="D111484"/>
    </row>
    <row r="111485" spans="4:4">
      <c r="D111485"/>
    </row>
    <row r="111486" spans="4:4">
      <c r="D111486"/>
    </row>
    <row r="111487" spans="4:4">
      <c r="D111487"/>
    </row>
    <row r="111488" spans="4:4">
      <c r="D111488"/>
    </row>
    <row r="111489" spans="4:4">
      <c r="D111489"/>
    </row>
    <row r="111490" spans="4:4">
      <c r="D111490"/>
    </row>
    <row r="111491" spans="4:4">
      <c r="D111491"/>
    </row>
    <row r="111492" spans="4:4">
      <c r="D111492"/>
    </row>
    <row r="111493" spans="4:4">
      <c r="D111493"/>
    </row>
    <row r="111494" spans="4:4">
      <c r="D111494"/>
    </row>
    <row r="111495" spans="4:4">
      <c r="D111495"/>
    </row>
    <row r="111496" spans="4:4">
      <c r="D111496"/>
    </row>
    <row r="111497" spans="4:4">
      <c r="D111497"/>
    </row>
    <row r="111498" spans="4:4">
      <c r="D111498"/>
    </row>
    <row r="111499" spans="4:4">
      <c r="D111499"/>
    </row>
    <row r="111500" spans="4:4">
      <c r="D111500"/>
    </row>
    <row r="111501" spans="4:4">
      <c r="D111501"/>
    </row>
    <row r="111502" spans="4:4">
      <c r="D111502"/>
    </row>
    <row r="111503" spans="4:4">
      <c r="D111503"/>
    </row>
    <row r="111504" spans="4:4">
      <c r="D111504"/>
    </row>
    <row r="111505" spans="4:4">
      <c r="D111505"/>
    </row>
    <row r="111506" spans="4:4">
      <c r="D111506"/>
    </row>
    <row r="111507" spans="4:4">
      <c r="D111507"/>
    </row>
    <row r="111508" spans="4:4">
      <c r="D111508"/>
    </row>
    <row r="111509" spans="4:4">
      <c r="D111509"/>
    </row>
    <row r="111510" spans="4:4">
      <c r="D111510"/>
    </row>
    <row r="111511" spans="4:4">
      <c r="D111511"/>
    </row>
    <row r="111512" spans="4:4">
      <c r="D111512"/>
    </row>
    <row r="111513" spans="4:4">
      <c r="D111513"/>
    </row>
    <row r="111514" spans="4:4">
      <c r="D111514"/>
    </row>
    <row r="111515" spans="4:4">
      <c r="D111515"/>
    </row>
    <row r="111516" spans="4:4">
      <c r="D111516"/>
    </row>
    <row r="111517" spans="4:4">
      <c r="D111517"/>
    </row>
    <row r="111518" spans="4:4">
      <c r="D111518"/>
    </row>
    <row r="111519" spans="4:4">
      <c r="D111519"/>
    </row>
    <row r="111520" spans="4:4">
      <c r="D111520"/>
    </row>
    <row r="111521" spans="4:4">
      <c r="D111521"/>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85F-04C2-45E1-BC62-1253E758B5FF}">
  <sheetPr>
    <tabColor theme="7" tint="0.59999389629810485"/>
  </sheetPr>
  <dimension ref="A1:AG46"/>
  <sheetViews>
    <sheetView showGridLines="0" showRowColHeaders="0" zoomScale="80" zoomScaleNormal="80" workbookViewId="0">
      <selection activeCell="C10" sqref="C10"/>
    </sheetView>
  </sheetViews>
  <sheetFormatPr defaultColWidth="8.875" defaultRowHeight="13.5"/>
  <cols>
    <col min="1" max="1" width="10.875" customWidth="1"/>
    <col min="2" max="2" width="11.125" hidden="1" customWidth="1"/>
    <col min="3" max="3" width="8.875" customWidth="1"/>
    <col min="4" max="4" width="21.875" customWidth="1"/>
    <col min="5" max="5" width="12.875" hidden="1" customWidth="1"/>
    <col min="6" max="6" width="2.875" hidden="1" customWidth="1"/>
    <col min="7" max="7" width="8.875" hidden="1" customWidth="1"/>
    <col min="8" max="8" width="8.875" customWidth="1"/>
    <col min="9" max="9" width="21.875" customWidth="1"/>
    <col min="10" max="10" width="11.5" hidden="1" customWidth="1"/>
    <col min="11" max="11" width="2.625" hidden="1" customWidth="1"/>
    <col min="12" max="12" width="8.875" hidden="1" customWidth="1"/>
    <col min="13" max="13" width="8.875" customWidth="1"/>
    <col min="14" max="14" width="21.875" customWidth="1"/>
    <col min="15" max="15" width="9.875" hidden="1" customWidth="1"/>
    <col min="16" max="16" width="3.125" hidden="1" customWidth="1"/>
    <col min="17" max="17" width="8.5" customWidth="1"/>
    <col min="18" max="18" width="11.125" hidden="1" customWidth="1"/>
    <col min="19" max="19" width="8.875" customWidth="1"/>
    <col min="20" max="20" width="21.875" customWidth="1"/>
    <col min="21" max="21" width="12.875" hidden="1" customWidth="1"/>
    <col min="22" max="22" width="2.875" hidden="1" customWidth="1"/>
    <col min="23" max="23" width="8.875" hidden="1" customWidth="1"/>
    <col min="24" max="24" width="8.875" customWidth="1"/>
    <col min="25" max="25" width="21.875" customWidth="1"/>
    <col min="26" max="26" width="11.5" hidden="1" customWidth="1"/>
    <col min="27" max="27" width="2.625" hidden="1" customWidth="1"/>
    <col min="28" max="28" width="8.875" hidden="1" customWidth="1"/>
    <col min="29" max="29" width="8.875" customWidth="1"/>
    <col min="30" max="30" width="21.875" customWidth="1"/>
    <col min="31" max="31" width="9.875" hidden="1" customWidth="1"/>
    <col min="32" max="32" width="3.125" hidden="1" customWidth="1"/>
    <col min="33" max="33" width="8.5" customWidth="1"/>
  </cols>
  <sheetData>
    <row r="1" spans="1:33" s="276" customFormat="1" ht="28.5" customHeight="1">
      <c r="A1" s="608" t="str">
        <f>CONCATENATE('加盟校情報&amp;大会設定'!G5,'加盟校情報&amp;大会設定'!H5,'加盟校情報&amp;大会設定'!I5,'加盟校情報&amp;大会設定'!J5)</f>
        <v>第89回東海学生陸上競技対校選手権大会</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row>
    <row r="2" spans="1:33" s="276" customFormat="1" ht="29.25" customHeight="1">
      <c r="A2" s="608" t="s">
        <v>1602</v>
      </c>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row>
    <row r="3" spans="1:33" s="276" customFormat="1" ht="18" customHeight="1">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4"/>
      <c r="AF3" s="384"/>
      <c r="AG3" s="384"/>
    </row>
    <row r="4" spans="1:33" ht="27.75" customHeight="1">
      <c r="A4" s="98"/>
      <c r="B4" s="98"/>
      <c r="C4" s="98"/>
      <c r="D4" s="98"/>
      <c r="E4" s="98"/>
      <c r="F4" s="98"/>
      <c r="G4" s="98"/>
      <c r="H4" s="98"/>
      <c r="I4" s="385" t="s">
        <v>1</v>
      </c>
      <c r="J4" s="386"/>
      <c r="K4" s="386"/>
      <c r="L4" s="386"/>
      <c r="M4" s="609" t="str">
        <f>IF(基本情報登録!D8&gt;0,基本情報登録!D8,"")</f>
        <v/>
      </c>
      <c r="N4" s="609"/>
      <c r="O4" s="609"/>
      <c r="P4" s="609"/>
      <c r="Q4" s="609"/>
      <c r="R4" s="609"/>
      <c r="S4" s="609"/>
      <c r="T4" s="609"/>
      <c r="U4" s="98"/>
      <c r="V4" s="98"/>
      <c r="W4" s="98"/>
      <c r="X4" s="98"/>
      <c r="Y4" s="98"/>
      <c r="Z4" s="98"/>
      <c r="AA4" s="98"/>
      <c r="AB4" s="98"/>
      <c r="AC4" s="98"/>
      <c r="AD4" s="98"/>
      <c r="AE4" s="107"/>
      <c r="AF4" s="107"/>
      <c r="AG4" s="107"/>
    </row>
    <row r="5" spans="1:33" ht="18.75">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107"/>
      <c r="AF5" s="107"/>
      <c r="AG5" s="107"/>
    </row>
    <row r="6" spans="1:33" ht="19.5" thickBot="1">
      <c r="A6" s="98"/>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107"/>
      <c r="AF6" s="107"/>
      <c r="AG6" s="107"/>
    </row>
    <row r="7" spans="1:33" ht="15.95" customHeight="1" thickBot="1">
      <c r="A7" s="605"/>
      <c r="B7" s="387"/>
      <c r="C7" s="592" t="s">
        <v>365</v>
      </c>
      <c r="D7" s="593"/>
      <c r="E7" s="593"/>
      <c r="F7" s="593"/>
      <c r="G7" s="593"/>
      <c r="H7" s="593"/>
      <c r="I7" s="593"/>
      <c r="J7" s="593"/>
      <c r="K7" s="593"/>
      <c r="L7" s="593"/>
      <c r="M7" s="593"/>
      <c r="N7" s="593"/>
      <c r="O7" s="593"/>
      <c r="P7" s="593"/>
      <c r="Q7" s="594"/>
      <c r="R7" s="437"/>
      <c r="S7" s="602" t="s">
        <v>370</v>
      </c>
      <c r="T7" s="603"/>
      <c r="U7" s="603"/>
      <c r="V7" s="603"/>
      <c r="W7" s="603"/>
      <c r="X7" s="603"/>
      <c r="Y7" s="603"/>
      <c r="Z7" s="603"/>
      <c r="AA7" s="603"/>
      <c r="AB7" s="603"/>
      <c r="AC7" s="603"/>
      <c r="AD7" s="603"/>
      <c r="AE7" s="603"/>
      <c r="AF7" s="603"/>
      <c r="AG7" s="604"/>
    </row>
    <row r="8" spans="1:33" ht="15.95" customHeight="1">
      <c r="A8" s="606"/>
      <c r="B8" s="96"/>
      <c r="C8" s="599">
        <v>1</v>
      </c>
      <c r="D8" s="600"/>
      <c r="E8" s="398"/>
      <c r="F8" s="397"/>
      <c r="G8" s="399">
        <v>2</v>
      </c>
      <c r="H8" s="599">
        <v>2</v>
      </c>
      <c r="I8" s="600"/>
      <c r="J8" s="398"/>
      <c r="K8" s="397"/>
      <c r="L8" s="399">
        <v>3</v>
      </c>
      <c r="M8" s="599">
        <v>3</v>
      </c>
      <c r="N8" s="600"/>
      <c r="O8" s="398"/>
      <c r="P8" s="397"/>
      <c r="Q8" s="595" t="s">
        <v>1325</v>
      </c>
      <c r="R8" s="96"/>
      <c r="S8" s="597">
        <v>1</v>
      </c>
      <c r="T8" s="598"/>
      <c r="U8" s="389"/>
      <c r="V8" s="388"/>
      <c r="W8" s="96">
        <v>2</v>
      </c>
      <c r="X8" s="597">
        <v>2</v>
      </c>
      <c r="Y8" s="598"/>
      <c r="Z8" s="389"/>
      <c r="AA8" s="388"/>
      <c r="AB8" s="96">
        <v>3</v>
      </c>
      <c r="AC8" s="597">
        <v>3</v>
      </c>
      <c r="AD8" s="598"/>
      <c r="AE8" s="390"/>
      <c r="AF8" s="107"/>
      <c r="AG8" s="588" t="s">
        <v>372</v>
      </c>
    </row>
    <row r="9" spans="1:33" ht="15.95" customHeight="1" thickBot="1">
      <c r="A9" s="607"/>
      <c r="B9" s="393"/>
      <c r="C9" s="394" t="s">
        <v>1085</v>
      </c>
      <c r="D9" s="395" t="s">
        <v>1216</v>
      </c>
      <c r="E9" s="392"/>
      <c r="F9" s="391"/>
      <c r="G9" s="393"/>
      <c r="H9" s="394" t="s">
        <v>1085</v>
      </c>
      <c r="I9" s="395" t="s">
        <v>1216</v>
      </c>
      <c r="J9" s="392"/>
      <c r="K9" s="391"/>
      <c r="L9" s="393"/>
      <c r="M9" s="394" t="s">
        <v>1085</v>
      </c>
      <c r="N9" s="395" t="s">
        <v>1216</v>
      </c>
      <c r="O9" s="392"/>
      <c r="P9" s="391"/>
      <c r="Q9" s="596"/>
      <c r="R9" s="393"/>
      <c r="S9" s="394" t="s">
        <v>1085</v>
      </c>
      <c r="T9" s="395" t="s">
        <v>1216</v>
      </c>
      <c r="U9" s="392"/>
      <c r="V9" s="391"/>
      <c r="W9" s="393"/>
      <c r="X9" s="394" t="s">
        <v>1085</v>
      </c>
      <c r="Y9" s="395" t="s">
        <v>1216</v>
      </c>
      <c r="Z9" s="392"/>
      <c r="AA9" s="391"/>
      <c r="AB9" s="393"/>
      <c r="AC9" s="394" t="s">
        <v>1085</v>
      </c>
      <c r="AD9" s="395" t="s">
        <v>1216</v>
      </c>
      <c r="AE9" s="390"/>
      <c r="AF9" s="107"/>
      <c r="AG9" s="601"/>
    </row>
    <row r="10" spans="1:33" ht="15.95" customHeight="1" thickTop="1">
      <c r="A10" s="396" t="s">
        <v>46</v>
      </c>
      <c r="B10" s="399" t="s">
        <v>1217</v>
      </c>
      <c r="C10" s="396" t="str">
        <f>IFERROR(VLOOKUP(B10,'様式Ⅰ(男子)'!$D$17:$I$232,2,FALSE),"")</f>
        <v/>
      </c>
      <c r="D10" s="400" t="str">
        <f>IF(C10="","",E10&amp;"("&amp;F10&amp;")")</f>
        <v/>
      </c>
      <c r="E10" s="398" t="str">
        <f>IFERROR(VLOOKUP(B10,'様式Ⅰ(男子)'!$D$17:$AI$232,32,FALSE),"")</f>
        <v/>
      </c>
      <c r="F10" s="397" t="str">
        <f>IFERROR(VLOOKUP(C10,男子登録情報!A:H,8,FALSE),"")</f>
        <v/>
      </c>
      <c r="G10" s="399" t="s">
        <v>1239</v>
      </c>
      <c r="H10" s="396" t="str">
        <f>IFERROR(VLOOKUP(G10,'様式Ⅰ(男子)'!$D$17:$I$232,2,FALSE),"")</f>
        <v/>
      </c>
      <c r="I10" s="400" t="str">
        <f>IF(H10="","",J10&amp;"("&amp;K10&amp;")")</f>
        <v/>
      </c>
      <c r="J10" s="398" t="str">
        <f>IFERROR(VLOOKUP(G10,'様式Ⅰ(男子)'!$D$17:$AI$232,32,FALSE),"")</f>
        <v/>
      </c>
      <c r="K10" s="397" t="str">
        <f>IFERROR(VLOOKUP(H10,男子登録情報!A:H,8,FALSE),"")</f>
        <v/>
      </c>
      <c r="L10" s="399" t="s">
        <v>1261</v>
      </c>
      <c r="M10" s="396" t="str">
        <f>IFERROR(VLOOKUP(L10,'様式Ⅰ(男子)'!$D$17:$I$232,2,FALSE),"")</f>
        <v/>
      </c>
      <c r="N10" s="400" t="str">
        <f>IF(M10="","",O10&amp;"("&amp;P10&amp;")")</f>
        <v/>
      </c>
      <c r="O10" s="398" t="str">
        <f>IFERROR(VLOOKUP(L10,'様式Ⅰ(男子)'!$D$17:$AI$232,32,FALSE),"")</f>
        <v/>
      </c>
      <c r="P10" s="397" t="str">
        <f>IFERROR(VLOOKUP(M10,男子登録情報!A:H,8,FALSE),"")</f>
        <v/>
      </c>
      <c r="Q10" s="287">
        <f>COUNT(C10,H10,M10)</f>
        <v>0</v>
      </c>
      <c r="R10" s="399" t="s">
        <v>1217</v>
      </c>
      <c r="S10" s="396" t="str">
        <f>IFERROR(VLOOKUP(R10,'様式Ⅰ(女子)'!$D$17:$E$232,2,FALSE),"")</f>
        <v/>
      </c>
      <c r="T10" s="400" t="str">
        <f>IF(S10="","",U10&amp;"("&amp;V10&amp;")")</f>
        <v/>
      </c>
      <c r="U10" s="398" t="str">
        <f>IFERROR(VLOOKUP(R10,'様式Ⅰ(女子)'!$D$17:$AI$232,32,FALSE),"")</f>
        <v/>
      </c>
      <c r="V10" s="397" t="str">
        <f>IFERROR(VLOOKUP(S10,女子登録情報!A:H,8,FALSE),"")</f>
        <v/>
      </c>
      <c r="W10" s="399" t="s">
        <v>1239</v>
      </c>
      <c r="X10" s="396" t="str">
        <f>IFERROR(VLOOKUP(W10,'様式Ⅰ(女子)'!$D$17:$E$232,2,FALSE),"")</f>
        <v/>
      </c>
      <c r="Y10" s="400" t="str">
        <f>IF(X10="","",Z10&amp;"("&amp;AA10&amp;")")</f>
        <v/>
      </c>
      <c r="Z10" s="398" t="str">
        <f>IFERROR(VLOOKUP(W10,'様式Ⅰ(女子)'!$D$17:$AI$232,32,FALSE),"")</f>
        <v/>
      </c>
      <c r="AA10" s="397" t="str">
        <f>IFERROR(VLOOKUP(X10,女子登録情報!A:H,8,FALSE),"")</f>
        <v/>
      </c>
      <c r="AB10" s="399" t="s">
        <v>1261</v>
      </c>
      <c r="AC10" s="396" t="str">
        <f>IFERROR(VLOOKUP(AB10,'様式Ⅰ(女子)'!$D$17:$E$232,2,FALSE),"")</f>
        <v/>
      </c>
      <c r="AD10" s="400" t="str">
        <f>IF(AC10="","",AE10&amp;"("&amp;AF10&amp;")")</f>
        <v/>
      </c>
      <c r="AE10" s="390" t="str">
        <f>IFERROR(VLOOKUP(AB10,'様式Ⅰ(女子)'!$D$17:$AI$232,32,FALSE),"")</f>
        <v/>
      </c>
      <c r="AF10" s="107" t="str">
        <f>IFERROR(VLOOKUP(AC10,女子登録情報!A:H,8,FALSE),"")</f>
        <v/>
      </c>
      <c r="AG10" s="401">
        <f>COUNT(S10,X10,AC10)</f>
        <v>0</v>
      </c>
    </row>
    <row r="11" spans="1:33" ht="15.95" customHeight="1">
      <c r="A11" s="402" t="s">
        <v>48</v>
      </c>
      <c r="B11" s="96" t="s">
        <v>1218</v>
      </c>
      <c r="C11" s="402" t="str">
        <f>IFERROR(VLOOKUP(B11,'様式Ⅰ(男子)'!$D$17:$I$232,2,FALSE),"")</f>
        <v/>
      </c>
      <c r="D11" s="403" t="str">
        <f t="shared" ref="D11:D35" si="0">IF(C11="","",E11&amp;"("&amp;F11&amp;")")</f>
        <v/>
      </c>
      <c r="E11" s="389" t="str">
        <f>IFERROR(VLOOKUP(B11,'様式Ⅰ(男子)'!$D$17:$AI$232,32,FALSE),"")</f>
        <v/>
      </c>
      <c r="F11" s="388" t="str">
        <f>IFERROR(VLOOKUP(C11,男子登録情報!A:H,8,FALSE),"")</f>
        <v/>
      </c>
      <c r="G11" s="96" t="s">
        <v>1240</v>
      </c>
      <c r="H11" s="402" t="str">
        <f>IFERROR(VLOOKUP(G11,'様式Ⅰ(男子)'!$D$17:$I$232,2,FALSE),"")</f>
        <v/>
      </c>
      <c r="I11" s="403" t="str">
        <f>IF(H11="","",J11&amp;"("&amp;K11&amp;")")</f>
        <v/>
      </c>
      <c r="J11" s="389" t="str">
        <f>IFERROR(VLOOKUP(G11,'様式Ⅰ(男子)'!$D$17:$AI$232,32,FALSE),"")</f>
        <v/>
      </c>
      <c r="K11" s="388" t="str">
        <f>IFERROR(VLOOKUP(H11,男子登録情報!A:H,8,FALSE),"")</f>
        <v/>
      </c>
      <c r="L11" s="96" t="s">
        <v>1262</v>
      </c>
      <c r="M11" s="402" t="str">
        <f>IFERROR(VLOOKUP(L11,'様式Ⅰ(男子)'!$D$17:$I$232,2,FALSE),"")</f>
        <v/>
      </c>
      <c r="N11" s="403" t="str">
        <f t="shared" ref="N11:N35" si="1">IF(M11="","",O11&amp;"("&amp;P11&amp;")")</f>
        <v/>
      </c>
      <c r="O11" s="389" t="str">
        <f>IFERROR(VLOOKUP(L11,'様式Ⅰ(男子)'!$D$17:$AI$232,32,FALSE),"")</f>
        <v/>
      </c>
      <c r="P11" s="388" t="str">
        <f>IFERROR(VLOOKUP(M11,男子登録情報!A:H,8,FALSE),"")</f>
        <v/>
      </c>
      <c r="Q11" s="287">
        <f t="shared" ref="Q11:Q35" si="2">COUNT(C11,H11,M11)</f>
        <v>0</v>
      </c>
      <c r="R11" s="96" t="s">
        <v>1218</v>
      </c>
      <c r="S11" s="402" t="str">
        <f>IFERROR(VLOOKUP(R11,'様式Ⅰ(女子)'!$D$17:$E$232,2,FALSE),"")</f>
        <v/>
      </c>
      <c r="T11" s="403" t="str">
        <f t="shared" ref="T11:T35" si="3">IF(S11="","",U11&amp;"("&amp;V11&amp;")")</f>
        <v/>
      </c>
      <c r="U11" s="389" t="str">
        <f>IFERROR(VLOOKUP(R11,'様式Ⅰ(女子)'!$D$17:$AI$232,32,FALSE),"")</f>
        <v/>
      </c>
      <c r="V11" s="388" t="str">
        <f>IFERROR(VLOOKUP(S11,女子登録情報!A:H,8,FALSE),"")</f>
        <v/>
      </c>
      <c r="W11" s="96" t="s">
        <v>1240</v>
      </c>
      <c r="X11" s="402" t="str">
        <f>IFERROR(VLOOKUP(W11,'様式Ⅰ(女子)'!$D$17:$E$232,2,FALSE),"")</f>
        <v/>
      </c>
      <c r="Y11" s="403" t="str">
        <f t="shared" ref="Y11:Y35" si="4">IF(X11="","",Z11&amp;"("&amp;AA11&amp;")")</f>
        <v/>
      </c>
      <c r="Z11" s="389" t="str">
        <f>IFERROR(VLOOKUP(W11,'様式Ⅰ(女子)'!$D$17:$AI$232,32,FALSE),"")</f>
        <v/>
      </c>
      <c r="AA11" s="388" t="str">
        <f>IFERROR(VLOOKUP(X11,女子登録情報!A:H,8,FALSE),"")</f>
        <v/>
      </c>
      <c r="AB11" s="96" t="s">
        <v>1262</v>
      </c>
      <c r="AC11" s="402" t="str">
        <f>IFERROR(VLOOKUP(AB11,'様式Ⅰ(女子)'!$D$17:$E$232,2,FALSE),"")</f>
        <v/>
      </c>
      <c r="AD11" s="403" t="str">
        <f t="shared" ref="AD11:AD35" si="5">IF(AC11="","",AE11&amp;"("&amp;AF11&amp;")")</f>
        <v/>
      </c>
      <c r="AE11" s="390" t="str">
        <f>IFERROR(VLOOKUP(AB11,'様式Ⅰ(女子)'!$D$17:$AI$232,32,FALSE),"")</f>
        <v/>
      </c>
      <c r="AF11" s="107" t="str">
        <f>IFERROR(VLOOKUP(AC11,女子登録情報!A:H,8,FALSE),"")</f>
        <v/>
      </c>
      <c r="AG11" s="401">
        <f t="shared" ref="AG11:AG34" si="6">COUNT(S11,X11,AC11)</f>
        <v>0</v>
      </c>
    </row>
    <row r="12" spans="1:33" ht="15.95" customHeight="1">
      <c r="A12" s="402" t="s">
        <v>25</v>
      </c>
      <c r="B12" s="96" t="s">
        <v>1219</v>
      </c>
      <c r="C12" s="402" t="str">
        <f>IFERROR(VLOOKUP(B12,'様式Ⅰ(男子)'!$D$17:$I$232,2,FALSE),"")</f>
        <v/>
      </c>
      <c r="D12" s="403" t="str">
        <f t="shared" si="0"/>
        <v/>
      </c>
      <c r="E12" s="389" t="str">
        <f>IFERROR(VLOOKUP(B12,'様式Ⅰ(男子)'!$D$17:$AI$232,32,FALSE),"")</f>
        <v/>
      </c>
      <c r="F12" s="388" t="str">
        <f>IFERROR(VLOOKUP(C12,男子登録情報!A:H,8,FALSE),"")</f>
        <v/>
      </c>
      <c r="G12" s="96" t="s">
        <v>1241</v>
      </c>
      <c r="H12" s="402" t="str">
        <f>IFERROR(VLOOKUP(G12,'様式Ⅰ(男子)'!$D$17:$I$232,2,FALSE),"")</f>
        <v/>
      </c>
      <c r="I12" s="403" t="str">
        <f t="shared" ref="I12:I35" si="7">IF(H12="","",J12&amp;"("&amp;K12&amp;")")</f>
        <v/>
      </c>
      <c r="J12" s="389" t="str">
        <f>IFERROR(VLOOKUP(G12,'様式Ⅰ(男子)'!$D$17:$AI$232,32,FALSE),"")</f>
        <v/>
      </c>
      <c r="K12" s="388" t="str">
        <f>IFERROR(VLOOKUP(H12,男子登録情報!A:H,8,FALSE),"")</f>
        <v/>
      </c>
      <c r="L12" s="96" t="s">
        <v>1263</v>
      </c>
      <c r="M12" s="402" t="str">
        <f>IFERROR(VLOOKUP(L12,'様式Ⅰ(男子)'!$D$17:$I$232,2,FALSE),"")</f>
        <v/>
      </c>
      <c r="N12" s="403" t="str">
        <f t="shared" si="1"/>
        <v/>
      </c>
      <c r="O12" s="389" t="str">
        <f>IFERROR(VLOOKUP(L12,'様式Ⅰ(男子)'!$D$17:$AI$232,32,FALSE),"")</f>
        <v/>
      </c>
      <c r="P12" s="388" t="str">
        <f>IFERROR(VLOOKUP(M12,男子登録情報!A:H,8,FALSE),"")</f>
        <v/>
      </c>
      <c r="Q12" s="287">
        <f t="shared" si="2"/>
        <v>0</v>
      </c>
      <c r="R12" s="96" t="s">
        <v>1219</v>
      </c>
      <c r="S12" s="402" t="str">
        <f>IFERROR(VLOOKUP(R12,'様式Ⅰ(女子)'!$D$17:$E$232,2,FALSE),"")</f>
        <v/>
      </c>
      <c r="T12" s="403" t="str">
        <f t="shared" si="3"/>
        <v/>
      </c>
      <c r="U12" s="389" t="str">
        <f>IFERROR(VLOOKUP(R12,'様式Ⅰ(女子)'!$D$17:$AI$232,32,FALSE),"")</f>
        <v/>
      </c>
      <c r="V12" s="388" t="str">
        <f>IFERROR(VLOOKUP(S12,女子登録情報!A:H,8,FALSE),"")</f>
        <v/>
      </c>
      <c r="W12" s="96" t="s">
        <v>1241</v>
      </c>
      <c r="X12" s="402" t="str">
        <f>IFERROR(VLOOKUP(W12,'様式Ⅰ(女子)'!$D$17:$E$232,2,FALSE),"")</f>
        <v/>
      </c>
      <c r="Y12" s="403" t="str">
        <f t="shared" si="4"/>
        <v/>
      </c>
      <c r="Z12" s="389" t="str">
        <f>IFERROR(VLOOKUP(W12,'様式Ⅰ(女子)'!$D$17:$AI$232,32,FALSE),"")</f>
        <v/>
      </c>
      <c r="AA12" s="388" t="str">
        <f>IFERROR(VLOOKUP(X12,女子登録情報!A:H,8,FALSE),"")</f>
        <v/>
      </c>
      <c r="AB12" s="96" t="s">
        <v>1263</v>
      </c>
      <c r="AC12" s="402" t="str">
        <f>IFERROR(VLOOKUP(AB12,'様式Ⅰ(女子)'!$D$17:$E$232,2,FALSE),"")</f>
        <v/>
      </c>
      <c r="AD12" s="403" t="str">
        <f t="shared" si="5"/>
        <v/>
      </c>
      <c r="AE12" s="390" t="str">
        <f>IFERROR(VLOOKUP(AB12,'様式Ⅰ(女子)'!$D$17:$AI$232,32,FALSE),"")</f>
        <v/>
      </c>
      <c r="AF12" s="107" t="str">
        <f>IFERROR(VLOOKUP(AC12,女子登録情報!A:H,8,FALSE),"")</f>
        <v/>
      </c>
      <c r="AG12" s="401">
        <f t="shared" si="6"/>
        <v>0</v>
      </c>
    </row>
    <row r="13" spans="1:33" ht="15.95" customHeight="1">
      <c r="A13" s="402" t="s">
        <v>50</v>
      </c>
      <c r="B13" s="96" t="s">
        <v>1220</v>
      </c>
      <c r="C13" s="402" t="str">
        <f>IFERROR(VLOOKUP(B13,'様式Ⅰ(男子)'!$D$17:$I$232,2,FALSE),"")</f>
        <v/>
      </c>
      <c r="D13" s="403" t="str">
        <f>IF(C13="","",E13&amp;"("&amp;F13&amp;")")</f>
        <v/>
      </c>
      <c r="E13" s="389" t="str">
        <f>IFERROR(VLOOKUP(B13,'様式Ⅰ(男子)'!$D$17:$AI$232,32,FALSE),"")</f>
        <v/>
      </c>
      <c r="F13" s="388" t="str">
        <f>IFERROR(VLOOKUP(C13,男子登録情報!A:H,8,FALSE),"")</f>
        <v/>
      </c>
      <c r="G13" s="96" t="s">
        <v>1242</v>
      </c>
      <c r="H13" s="402" t="str">
        <f>IFERROR(VLOOKUP(G13,'様式Ⅰ(男子)'!$D$17:$I$232,2,FALSE),"")</f>
        <v/>
      </c>
      <c r="I13" s="403" t="str">
        <f t="shared" si="7"/>
        <v/>
      </c>
      <c r="J13" s="389" t="str">
        <f>IFERROR(VLOOKUP(G13,'様式Ⅰ(男子)'!$D$17:$AI$232,32,FALSE),"")</f>
        <v/>
      </c>
      <c r="K13" s="388" t="str">
        <f>IFERROR(VLOOKUP(H13,男子登録情報!A:H,8,FALSE),"")</f>
        <v/>
      </c>
      <c r="L13" s="96" t="s">
        <v>1264</v>
      </c>
      <c r="M13" s="402" t="str">
        <f>IFERROR(VLOOKUP(L13,'様式Ⅰ(男子)'!$D$17:$I$232,2,FALSE),"")</f>
        <v/>
      </c>
      <c r="N13" s="403" t="str">
        <f t="shared" si="1"/>
        <v/>
      </c>
      <c r="O13" s="389" t="str">
        <f>IFERROR(VLOOKUP(L13,'様式Ⅰ(男子)'!$D$17:$AI$232,32,FALSE),"")</f>
        <v/>
      </c>
      <c r="P13" s="388" t="str">
        <f>IFERROR(VLOOKUP(M13,男子登録情報!A:H,8,FALSE),"")</f>
        <v/>
      </c>
      <c r="Q13" s="287">
        <f t="shared" si="2"/>
        <v>0</v>
      </c>
      <c r="R13" s="96" t="s">
        <v>1220</v>
      </c>
      <c r="S13" s="402" t="str">
        <f>IFERROR(VLOOKUP(R13,'様式Ⅰ(女子)'!$D$17:$E$232,2,FALSE),"")</f>
        <v/>
      </c>
      <c r="T13" s="403" t="str">
        <f t="shared" si="3"/>
        <v/>
      </c>
      <c r="U13" s="389" t="str">
        <f>IFERROR(VLOOKUP(R13,'様式Ⅰ(女子)'!$D$17:$AI$232,32,FALSE),"")</f>
        <v/>
      </c>
      <c r="V13" s="388" t="str">
        <f>IFERROR(VLOOKUP(S13,女子登録情報!A:H,8,FALSE),"")</f>
        <v/>
      </c>
      <c r="W13" s="96" t="s">
        <v>1242</v>
      </c>
      <c r="X13" s="402" t="str">
        <f>IFERROR(VLOOKUP(W13,'様式Ⅰ(女子)'!$D$17:$E$232,2,FALSE),"")</f>
        <v/>
      </c>
      <c r="Y13" s="403" t="str">
        <f t="shared" si="4"/>
        <v/>
      </c>
      <c r="Z13" s="389" t="str">
        <f>IFERROR(VLOOKUP(W13,'様式Ⅰ(女子)'!$D$17:$AI$232,32,FALSE),"")</f>
        <v/>
      </c>
      <c r="AA13" s="388" t="str">
        <f>IFERROR(VLOOKUP(X13,女子登録情報!A:H,8,FALSE),"")</f>
        <v/>
      </c>
      <c r="AB13" s="96" t="s">
        <v>1264</v>
      </c>
      <c r="AC13" s="402" t="str">
        <f>IFERROR(VLOOKUP(AB13,'様式Ⅰ(女子)'!$D$17:$E$232,2,FALSE),"")</f>
        <v/>
      </c>
      <c r="AD13" s="403" t="str">
        <f t="shared" si="5"/>
        <v/>
      </c>
      <c r="AE13" s="390" t="str">
        <f>IFERROR(VLOOKUP(AB13,'様式Ⅰ(女子)'!$D$17:$AI$232,32,FALSE),"")</f>
        <v/>
      </c>
      <c r="AF13" s="107" t="str">
        <f>IFERROR(VLOOKUP(AC13,女子登録情報!A:H,8,FALSE),"")</f>
        <v/>
      </c>
      <c r="AG13" s="401">
        <f t="shared" si="6"/>
        <v>0</v>
      </c>
    </row>
    <row r="14" spans="1:33" ht="15.95" customHeight="1">
      <c r="A14" s="402" t="s">
        <v>33</v>
      </c>
      <c r="B14" s="96" t="s">
        <v>1221</v>
      </c>
      <c r="C14" s="402" t="str">
        <f>IFERROR(VLOOKUP(B14,'様式Ⅰ(男子)'!$D$17:$I$232,2,FALSE),"")</f>
        <v/>
      </c>
      <c r="D14" s="403" t="str">
        <f t="shared" si="0"/>
        <v/>
      </c>
      <c r="E14" s="389" t="str">
        <f>IFERROR(VLOOKUP(B14,'様式Ⅰ(男子)'!$D$17:$AI$232,32,FALSE),"")</f>
        <v/>
      </c>
      <c r="F14" s="388" t="str">
        <f>IFERROR(VLOOKUP(C14,男子登録情報!A:H,8,FALSE),"")</f>
        <v/>
      </c>
      <c r="G14" s="96" t="s">
        <v>1243</v>
      </c>
      <c r="H14" s="402" t="str">
        <f>IFERROR(VLOOKUP(G14,'様式Ⅰ(男子)'!$D$17:$I$232,2,FALSE),"")</f>
        <v/>
      </c>
      <c r="I14" s="403" t="str">
        <f t="shared" si="7"/>
        <v/>
      </c>
      <c r="J14" s="389" t="str">
        <f>IFERROR(VLOOKUP(G14,'様式Ⅰ(男子)'!$D$17:$AI$232,32,FALSE),"")</f>
        <v/>
      </c>
      <c r="K14" s="388" t="str">
        <f>IFERROR(VLOOKUP(H14,男子登録情報!A:H,8,FALSE),"")</f>
        <v/>
      </c>
      <c r="L14" s="96" t="s">
        <v>1265</v>
      </c>
      <c r="M14" s="402" t="str">
        <f>IFERROR(VLOOKUP(L14,'様式Ⅰ(男子)'!$D$17:$I$232,2,FALSE),"")</f>
        <v/>
      </c>
      <c r="N14" s="403" t="str">
        <f t="shared" si="1"/>
        <v/>
      </c>
      <c r="O14" s="389" t="str">
        <f>IFERROR(VLOOKUP(L14,'様式Ⅰ(男子)'!$D$17:$AI$232,32,FALSE),"")</f>
        <v/>
      </c>
      <c r="P14" s="388" t="str">
        <f>IFERROR(VLOOKUP(M14,男子登録情報!A:H,8,FALSE),"")</f>
        <v/>
      </c>
      <c r="Q14" s="287">
        <f t="shared" si="2"/>
        <v>0</v>
      </c>
      <c r="R14" s="96" t="s">
        <v>1221</v>
      </c>
      <c r="S14" s="402" t="str">
        <f>IFERROR(VLOOKUP(R14,'様式Ⅰ(女子)'!$D$17:$E$232,2,FALSE),"")</f>
        <v/>
      </c>
      <c r="T14" s="403" t="str">
        <f t="shared" si="3"/>
        <v/>
      </c>
      <c r="U14" s="389" t="str">
        <f>IFERROR(VLOOKUP(R14,'様式Ⅰ(女子)'!$D$17:$AI$232,32,FALSE),"")</f>
        <v/>
      </c>
      <c r="V14" s="388" t="str">
        <f>IFERROR(VLOOKUP(S14,女子登録情報!A:H,8,FALSE),"")</f>
        <v/>
      </c>
      <c r="W14" s="96" t="s">
        <v>1243</v>
      </c>
      <c r="X14" s="402" t="str">
        <f>IFERROR(VLOOKUP(W14,'様式Ⅰ(女子)'!$D$17:$E$232,2,FALSE),"")</f>
        <v/>
      </c>
      <c r="Y14" s="403" t="str">
        <f t="shared" si="4"/>
        <v/>
      </c>
      <c r="Z14" s="389" t="str">
        <f>IFERROR(VLOOKUP(W14,'様式Ⅰ(女子)'!$D$17:$AI$232,32,FALSE),"")</f>
        <v/>
      </c>
      <c r="AA14" s="388" t="str">
        <f>IFERROR(VLOOKUP(X14,女子登録情報!A:H,8,FALSE),"")</f>
        <v/>
      </c>
      <c r="AB14" s="96" t="s">
        <v>1265</v>
      </c>
      <c r="AC14" s="402" t="str">
        <f>IFERROR(VLOOKUP(AB14,'様式Ⅰ(女子)'!$D$17:$E$232,2,FALSE),"")</f>
        <v/>
      </c>
      <c r="AD14" s="403" t="str">
        <f t="shared" si="5"/>
        <v/>
      </c>
      <c r="AE14" s="390" t="str">
        <f>IFERROR(VLOOKUP(AB14,'様式Ⅰ(女子)'!$D$17:$AI$232,32,FALSE),"")</f>
        <v/>
      </c>
      <c r="AF14" s="107" t="str">
        <f>IFERROR(VLOOKUP(AC14,女子登録情報!A:H,8,FALSE),"")</f>
        <v/>
      </c>
      <c r="AG14" s="401">
        <f t="shared" si="6"/>
        <v>0</v>
      </c>
    </row>
    <row r="15" spans="1:33" ht="15.95" customHeight="1">
      <c r="A15" s="402" t="s">
        <v>52</v>
      </c>
      <c r="B15" s="96" t="s">
        <v>1222</v>
      </c>
      <c r="C15" s="402" t="str">
        <f>IFERROR(VLOOKUP(B15,'様式Ⅰ(男子)'!$D$17:$I$232,2,FALSE),"")</f>
        <v/>
      </c>
      <c r="D15" s="403" t="str">
        <f t="shared" si="0"/>
        <v/>
      </c>
      <c r="E15" s="389" t="str">
        <f>IFERROR(VLOOKUP(B15,'様式Ⅰ(男子)'!$D$17:$AI$232,32,FALSE),"")</f>
        <v/>
      </c>
      <c r="F15" s="388" t="str">
        <f>IFERROR(VLOOKUP(C15,男子登録情報!A:H,8,FALSE),"")</f>
        <v/>
      </c>
      <c r="G15" s="96" t="s">
        <v>1244</v>
      </c>
      <c r="H15" s="402" t="str">
        <f>IFERROR(VLOOKUP(G15,'様式Ⅰ(男子)'!$D$17:$I$232,2,FALSE),"")</f>
        <v/>
      </c>
      <c r="I15" s="403" t="str">
        <f t="shared" si="7"/>
        <v/>
      </c>
      <c r="J15" s="389" t="str">
        <f>IFERROR(VLOOKUP(G15,'様式Ⅰ(男子)'!$D$17:$AI$232,32,FALSE),"")</f>
        <v/>
      </c>
      <c r="K15" s="388" t="str">
        <f>IFERROR(VLOOKUP(H15,男子登録情報!A:H,8,FALSE),"")</f>
        <v/>
      </c>
      <c r="L15" s="96" t="s">
        <v>1266</v>
      </c>
      <c r="M15" s="402" t="str">
        <f>IFERROR(VLOOKUP(L15,'様式Ⅰ(男子)'!$D$17:$I$232,2,FALSE),"")</f>
        <v/>
      </c>
      <c r="N15" s="403" t="str">
        <f t="shared" si="1"/>
        <v/>
      </c>
      <c r="O15" s="389" t="str">
        <f>IFERROR(VLOOKUP(L15,'様式Ⅰ(男子)'!$D$17:$AI$232,32,FALSE),"")</f>
        <v/>
      </c>
      <c r="P15" s="388" t="str">
        <f>IFERROR(VLOOKUP(M15,男子登録情報!A:H,8,FALSE),"")</f>
        <v/>
      </c>
      <c r="Q15" s="287">
        <f t="shared" si="2"/>
        <v>0</v>
      </c>
      <c r="R15" s="96" t="s">
        <v>1222</v>
      </c>
      <c r="S15" s="402" t="str">
        <f>IFERROR(VLOOKUP(R15,'様式Ⅰ(女子)'!$D$17:$E$232,2,FALSE),"")</f>
        <v/>
      </c>
      <c r="T15" s="403" t="str">
        <f t="shared" si="3"/>
        <v/>
      </c>
      <c r="U15" s="389" t="str">
        <f>IFERROR(VLOOKUP(R15,'様式Ⅰ(女子)'!$D$17:$AI$232,32,FALSE),"")</f>
        <v/>
      </c>
      <c r="V15" s="388" t="str">
        <f>IFERROR(VLOOKUP(S15,女子登録情報!A:H,8,FALSE),"")</f>
        <v/>
      </c>
      <c r="W15" s="96" t="s">
        <v>1244</v>
      </c>
      <c r="X15" s="402" t="str">
        <f>IFERROR(VLOOKUP(W15,'様式Ⅰ(女子)'!$D$17:$E$232,2,FALSE),"")</f>
        <v/>
      </c>
      <c r="Y15" s="403" t="str">
        <f t="shared" si="4"/>
        <v/>
      </c>
      <c r="Z15" s="389" t="str">
        <f>IFERROR(VLOOKUP(W15,'様式Ⅰ(女子)'!$D$17:$AI$232,32,FALSE),"")</f>
        <v/>
      </c>
      <c r="AA15" s="388" t="str">
        <f>IFERROR(VLOOKUP(X15,女子登録情報!A:H,8,FALSE),"")</f>
        <v/>
      </c>
      <c r="AB15" s="96" t="s">
        <v>1266</v>
      </c>
      <c r="AC15" s="402" t="str">
        <f>IFERROR(VLOOKUP(AB15,'様式Ⅰ(女子)'!$D$17:$E$232,2,FALSE),"")</f>
        <v/>
      </c>
      <c r="AD15" s="403" t="str">
        <f t="shared" si="5"/>
        <v/>
      </c>
      <c r="AE15" s="390" t="str">
        <f>IFERROR(VLOOKUP(AB15,'様式Ⅰ(女子)'!$D$17:$AI$232,32,FALSE),"")</f>
        <v/>
      </c>
      <c r="AF15" s="107" t="str">
        <f>IFERROR(VLOOKUP(AC15,女子登録情報!A:H,8,FALSE),"")</f>
        <v/>
      </c>
      <c r="AG15" s="401">
        <f t="shared" si="6"/>
        <v>0</v>
      </c>
    </row>
    <row r="16" spans="1:33" ht="15.95" customHeight="1">
      <c r="A16" s="402" t="s">
        <v>54</v>
      </c>
      <c r="B16" s="96" t="s">
        <v>1223</v>
      </c>
      <c r="C16" s="402" t="str">
        <f>IFERROR(VLOOKUP(B16,'様式Ⅰ(男子)'!$D$17:$I$232,2,FALSE),"")</f>
        <v/>
      </c>
      <c r="D16" s="403" t="str">
        <f t="shared" si="0"/>
        <v/>
      </c>
      <c r="E16" s="389" t="str">
        <f>IFERROR(VLOOKUP(B16,'様式Ⅰ(男子)'!$D$17:$AI$232,32,FALSE),"")</f>
        <v/>
      </c>
      <c r="F16" s="388" t="str">
        <f>IFERROR(VLOOKUP(C16,男子登録情報!A:H,8,FALSE),"")</f>
        <v/>
      </c>
      <c r="G16" s="96" t="s">
        <v>1245</v>
      </c>
      <c r="H16" s="402" t="str">
        <f>IFERROR(VLOOKUP(G16,'様式Ⅰ(男子)'!$D$17:$I$232,2,FALSE),"")</f>
        <v/>
      </c>
      <c r="I16" s="403" t="str">
        <f t="shared" si="7"/>
        <v/>
      </c>
      <c r="J16" s="389" t="str">
        <f>IFERROR(VLOOKUP(G16,'様式Ⅰ(男子)'!$D$17:$AI$232,32,FALSE),"")</f>
        <v/>
      </c>
      <c r="K16" s="388" t="str">
        <f>IFERROR(VLOOKUP(H16,男子登録情報!A:H,8,FALSE),"")</f>
        <v/>
      </c>
      <c r="L16" s="96" t="s">
        <v>1267</v>
      </c>
      <c r="M16" s="402" t="str">
        <f>IFERROR(VLOOKUP(L16,'様式Ⅰ(男子)'!$D$17:$I$232,2,FALSE),"")</f>
        <v/>
      </c>
      <c r="N16" s="403" t="str">
        <f t="shared" si="1"/>
        <v/>
      </c>
      <c r="O16" s="389" t="str">
        <f>IFERROR(VLOOKUP(L16,'様式Ⅰ(男子)'!$D$17:$AI$232,32,FALSE),"")</f>
        <v/>
      </c>
      <c r="P16" s="388" t="str">
        <f>IFERROR(VLOOKUP(M16,男子登録情報!A:H,8,FALSE),"")</f>
        <v/>
      </c>
      <c r="Q16" s="287">
        <f t="shared" si="2"/>
        <v>0</v>
      </c>
      <c r="R16" s="96" t="s">
        <v>1223</v>
      </c>
      <c r="S16" s="402" t="str">
        <f>IFERROR(VLOOKUP(R16,'様式Ⅰ(女子)'!$D$17:$E$232,2,FALSE),"")</f>
        <v/>
      </c>
      <c r="T16" s="403" t="str">
        <f t="shared" si="3"/>
        <v/>
      </c>
      <c r="U16" s="389" t="str">
        <f>IFERROR(VLOOKUP(R16,'様式Ⅰ(女子)'!$D$17:$AI$232,32,FALSE),"")</f>
        <v/>
      </c>
      <c r="V16" s="388" t="str">
        <f>IFERROR(VLOOKUP(S16,女子登録情報!A:H,8,FALSE),"")</f>
        <v/>
      </c>
      <c r="W16" s="96" t="s">
        <v>1245</v>
      </c>
      <c r="X16" s="402" t="str">
        <f>IFERROR(VLOOKUP(W16,'様式Ⅰ(女子)'!$D$17:$E$232,2,FALSE),"")</f>
        <v/>
      </c>
      <c r="Y16" s="403" t="str">
        <f t="shared" si="4"/>
        <v/>
      </c>
      <c r="Z16" s="389" t="str">
        <f>IFERROR(VLOOKUP(W16,'様式Ⅰ(女子)'!$D$17:$AI$232,32,FALSE),"")</f>
        <v/>
      </c>
      <c r="AA16" s="388" t="str">
        <f>IFERROR(VLOOKUP(X16,女子登録情報!A:H,8,FALSE),"")</f>
        <v/>
      </c>
      <c r="AB16" s="96" t="s">
        <v>1267</v>
      </c>
      <c r="AC16" s="402" t="str">
        <f>IFERROR(VLOOKUP(AB16,'様式Ⅰ(女子)'!$D$17:$E$232,2,FALSE),"")</f>
        <v/>
      </c>
      <c r="AD16" s="403" t="str">
        <f t="shared" si="5"/>
        <v/>
      </c>
      <c r="AE16" s="390" t="str">
        <f>IFERROR(VLOOKUP(AB16,'様式Ⅰ(女子)'!$D$17:$AI$232,32,FALSE),"")</f>
        <v/>
      </c>
      <c r="AF16" s="107" t="str">
        <f>IFERROR(VLOOKUP(AC16,女子登録情報!A:H,8,FALSE),"")</f>
        <v/>
      </c>
      <c r="AG16" s="401">
        <f t="shared" si="6"/>
        <v>0</v>
      </c>
    </row>
    <row r="17" spans="1:33" ht="15.95" customHeight="1">
      <c r="A17" s="402" t="s">
        <v>1215</v>
      </c>
      <c r="B17" s="432"/>
      <c r="C17" s="406" t="str">
        <f>IFERROR(VLOOKUP(B17,'様式Ⅰ(男子)'!$D$17:$I$232,2,FALSE),"")</f>
        <v/>
      </c>
      <c r="D17" s="407" t="str">
        <f>IF(C17="","",E17&amp;"("&amp;F17&amp;")")</f>
        <v/>
      </c>
      <c r="E17" s="433" t="str">
        <f>IFERROR(VLOOKUP(B17,'様式Ⅰ(男子)'!$D$17:$AI$232,32,FALSE),"")</f>
        <v/>
      </c>
      <c r="F17" s="404" t="str">
        <f>IFERROR(VLOOKUP(C17,男子登録情報!A:H,8,FALSE),"")</f>
        <v/>
      </c>
      <c r="G17" s="432"/>
      <c r="H17" s="406" t="str">
        <f>IFERROR(VLOOKUP(G17,'様式Ⅰ(男子)'!$D$17:$I$232,2,FALSE),"")</f>
        <v/>
      </c>
      <c r="I17" s="407" t="str">
        <f>IF(H17="","",J17&amp;"("&amp;K17&amp;")")</f>
        <v/>
      </c>
      <c r="J17" s="433" t="str">
        <f>IFERROR(VLOOKUP(G17,'様式Ⅰ(男子)'!$D$17:$AI$232,32,FALSE),"")</f>
        <v/>
      </c>
      <c r="K17" s="404" t="str">
        <f>IFERROR(VLOOKUP(H17,男子登録情報!A:H,8,FALSE),"")</f>
        <v/>
      </c>
      <c r="L17" s="432"/>
      <c r="M17" s="406" t="str">
        <f>IFERROR(VLOOKUP(L17,'様式Ⅰ(男子)'!$D$17:$I$232,2,FALSE),"")</f>
        <v/>
      </c>
      <c r="N17" s="407" t="str">
        <f>IF(M17="","",O17&amp;"("&amp;P17&amp;")")</f>
        <v/>
      </c>
      <c r="O17" s="389" t="str">
        <f>IFERROR(VLOOKUP(L17,'様式Ⅰ(男子)'!$D$17:$AI$232,32,FALSE),"")</f>
        <v/>
      </c>
      <c r="P17" s="388" t="str">
        <f>IFERROR(VLOOKUP(M17,男子登録情報!A:H,8,FALSE),"")</f>
        <v/>
      </c>
      <c r="Q17" s="405"/>
      <c r="R17" s="96" t="s">
        <v>1224</v>
      </c>
      <c r="S17" s="402" t="str">
        <f>IFERROR(VLOOKUP(R17,'様式Ⅰ(女子)'!$D$17:$E$232,2,FALSE),"")</f>
        <v/>
      </c>
      <c r="T17" s="403" t="str">
        <f t="shared" si="3"/>
        <v/>
      </c>
      <c r="U17" s="389" t="str">
        <f>IFERROR(VLOOKUP(R17,'様式Ⅰ(女子)'!$D$17:$AI$232,32,FALSE),"")</f>
        <v/>
      </c>
      <c r="V17" s="388" t="str">
        <f>IFERROR(VLOOKUP(S17,女子登録情報!A:H,8,FALSE),"")</f>
        <v/>
      </c>
      <c r="W17" s="96" t="s">
        <v>1246</v>
      </c>
      <c r="X17" s="402" t="str">
        <f>IFERROR(VLOOKUP(W17,'様式Ⅰ(女子)'!$D$17:$E$232,2,FALSE),"")</f>
        <v/>
      </c>
      <c r="Y17" s="403" t="str">
        <f t="shared" si="4"/>
        <v/>
      </c>
      <c r="Z17" s="389" t="str">
        <f>IFERROR(VLOOKUP(W17,'様式Ⅰ(女子)'!$D$17:$AI$232,32,FALSE),"")</f>
        <v/>
      </c>
      <c r="AA17" s="388" t="str">
        <f>IFERROR(VLOOKUP(X17,女子登録情報!A:H,8,FALSE),"")</f>
        <v/>
      </c>
      <c r="AB17" s="96" t="s">
        <v>1268</v>
      </c>
      <c r="AC17" s="402" t="str">
        <f>IFERROR(VLOOKUP(AB17,'様式Ⅰ(女子)'!$D$17:$E$232,2,FALSE),"")</f>
        <v/>
      </c>
      <c r="AD17" s="403" t="str">
        <f t="shared" si="5"/>
        <v/>
      </c>
      <c r="AE17" s="390" t="str">
        <f>IFERROR(VLOOKUP(AB17,'様式Ⅰ(女子)'!$D$17:$AI$232,32,FALSE),"")</f>
        <v/>
      </c>
      <c r="AF17" s="107" t="str">
        <f>IFERROR(VLOOKUP(AC17,女子登録情報!A:H,8,FALSE),"")</f>
        <v/>
      </c>
      <c r="AG17" s="401">
        <f t="shared" si="6"/>
        <v>0</v>
      </c>
    </row>
    <row r="18" spans="1:33" ht="15.95" customHeight="1">
      <c r="A18" s="402" t="s">
        <v>56</v>
      </c>
      <c r="B18" s="96" t="s">
        <v>1225</v>
      </c>
      <c r="C18" s="402" t="str">
        <f>IFERROR(VLOOKUP(B18,'様式Ⅰ(男子)'!$D$17:$I$232,2,FALSE),"")</f>
        <v/>
      </c>
      <c r="D18" s="403" t="str">
        <f t="shared" si="0"/>
        <v/>
      </c>
      <c r="E18" s="389" t="str">
        <f>IFERROR(VLOOKUP(B18,'様式Ⅰ(男子)'!$D$17:$AI$232,32,FALSE),"")</f>
        <v/>
      </c>
      <c r="F18" s="388" t="str">
        <f>IFERROR(VLOOKUP(C18,男子登録情報!A:H,8,FALSE),"")</f>
        <v/>
      </c>
      <c r="G18" s="96" t="s">
        <v>1247</v>
      </c>
      <c r="H18" s="402" t="str">
        <f>IFERROR(VLOOKUP(G18,'様式Ⅰ(男子)'!$D$17:$I$232,2,FALSE),"")</f>
        <v/>
      </c>
      <c r="I18" s="403" t="str">
        <f t="shared" si="7"/>
        <v/>
      </c>
      <c r="J18" s="389" t="str">
        <f>IFERROR(VLOOKUP(G18,'様式Ⅰ(男子)'!$D$17:$AI$232,32,FALSE),"")</f>
        <v/>
      </c>
      <c r="K18" s="388" t="str">
        <f>IFERROR(VLOOKUP(H18,男子登録情報!A:H,8,FALSE),"")</f>
        <v/>
      </c>
      <c r="L18" s="96" t="s">
        <v>1269</v>
      </c>
      <c r="M18" s="402" t="str">
        <f>IFERROR(VLOOKUP(L18,'様式Ⅰ(男子)'!$D$17:$I$232,2,FALSE),"")</f>
        <v/>
      </c>
      <c r="N18" s="403" t="str">
        <f t="shared" si="1"/>
        <v/>
      </c>
      <c r="O18" s="389" t="str">
        <f>IFERROR(VLOOKUP(L18,'様式Ⅰ(男子)'!$D$17:$AI$232,32,FALSE),"")</f>
        <v/>
      </c>
      <c r="P18" s="388" t="str">
        <f>IFERROR(VLOOKUP(M18,男子登録情報!A:H,8,FALSE),"")</f>
        <v/>
      </c>
      <c r="Q18" s="287">
        <f>COUNT(C18,H18,M18)</f>
        <v>0</v>
      </c>
      <c r="R18" s="432"/>
      <c r="S18" s="406" t="str">
        <f>IFERROR(VLOOKUP(R18,'様式Ⅰ(女子)'!$D$17:$E$232,2,FALSE),"")</f>
        <v/>
      </c>
      <c r="T18" s="407" t="str">
        <f t="shared" si="3"/>
        <v/>
      </c>
      <c r="U18" s="433" t="str">
        <f>IFERROR(VLOOKUP(R18,'様式Ⅰ(女子)'!$D$17:$AI$232,32,FALSE),"")</f>
        <v/>
      </c>
      <c r="V18" s="404" t="str">
        <f>IFERROR(VLOOKUP(S18,女子登録情報!A:H,8,FALSE),"")</f>
        <v/>
      </c>
      <c r="W18" s="432"/>
      <c r="X18" s="406" t="str">
        <f>IFERROR(VLOOKUP(W18,'様式Ⅰ(女子)'!$D$17:$E$232,2,FALSE),"")</f>
        <v/>
      </c>
      <c r="Y18" s="407" t="str">
        <f t="shared" si="4"/>
        <v/>
      </c>
      <c r="Z18" s="433" t="str">
        <f>IFERROR(VLOOKUP(W18,'様式Ⅰ(女子)'!$D$17:$AI$232,32,FALSE),"")</f>
        <v/>
      </c>
      <c r="AA18" s="404" t="str">
        <f>IFERROR(VLOOKUP(X18,女子登録情報!A:H,8,FALSE),"")</f>
        <v/>
      </c>
      <c r="AB18" s="432"/>
      <c r="AC18" s="406" t="str">
        <f>IFERROR(VLOOKUP(AB18,'様式Ⅰ(女子)'!$D$17:$E$232,2,FALSE),"")</f>
        <v/>
      </c>
      <c r="AD18" s="407" t="str">
        <f t="shared" si="5"/>
        <v/>
      </c>
      <c r="AE18" s="390" t="str">
        <f>IFERROR(VLOOKUP(AB18,'様式Ⅰ(女子)'!$D$17:$AI$232,32,FALSE),"")</f>
        <v/>
      </c>
      <c r="AF18" s="107" t="str">
        <f>IFERROR(VLOOKUP(AC18,女子登録情報!A:H,8,FALSE),"")</f>
        <v/>
      </c>
      <c r="AG18" s="408"/>
    </row>
    <row r="19" spans="1:33" ht="15.95" customHeight="1">
      <c r="A19" s="402" t="s">
        <v>58</v>
      </c>
      <c r="B19" s="96" t="s">
        <v>1226</v>
      </c>
      <c r="C19" s="402" t="str">
        <f>IFERROR(VLOOKUP(B19,'様式Ⅰ(男子)'!$D$17:$I$232,2,FALSE),"")</f>
        <v/>
      </c>
      <c r="D19" s="403" t="str">
        <f t="shared" si="0"/>
        <v/>
      </c>
      <c r="E19" s="389" t="str">
        <f>IFERROR(VLOOKUP(B19,'様式Ⅰ(男子)'!$D$17:$AI$232,32,FALSE),"")</f>
        <v/>
      </c>
      <c r="F19" s="388" t="str">
        <f>IFERROR(VLOOKUP(C19,男子登録情報!A:H,8,FALSE),"")</f>
        <v/>
      </c>
      <c r="G19" s="96" t="s">
        <v>1248</v>
      </c>
      <c r="H19" s="402" t="str">
        <f>IFERROR(VLOOKUP(G19,'様式Ⅰ(男子)'!$D$17:$I$232,2,FALSE),"")</f>
        <v/>
      </c>
      <c r="I19" s="403" t="str">
        <f t="shared" si="7"/>
        <v/>
      </c>
      <c r="J19" s="389" t="str">
        <f>IFERROR(VLOOKUP(G19,'様式Ⅰ(男子)'!$D$17:$AI$232,32,FALSE),"")</f>
        <v/>
      </c>
      <c r="K19" s="388" t="str">
        <f>IFERROR(VLOOKUP(H19,男子登録情報!A:H,8,FALSE),"")</f>
        <v/>
      </c>
      <c r="L19" s="96" t="s">
        <v>1270</v>
      </c>
      <c r="M19" s="402" t="str">
        <f>IFERROR(VLOOKUP(L19,'様式Ⅰ(男子)'!$D$17:$I$232,2,FALSE),"")</f>
        <v/>
      </c>
      <c r="N19" s="403" t="str">
        <f t="shared" si="1"/>
        <v/>
      </c>
      <c r="O19" s="389" t="str">
        <f>IFERROR(VLOOKUP(L19,'様式Ⅰ(男子)'!$D$17:$AI$232,32,FALSE),"")</f>
        <v/>
      </c>
      <c r="P19" s="388" t="str">
        <f>IFERROR(VLOOKUP(M19,男子登録情報!A:H,8,FALSE),"")</f>
        <v/>
      </c>
      <c r="Q19" s="287">
        <f t="shared" si="2"/>
        <v>0</v>
      </c>
      <c r="R19" s="96" t="s">
        <v>1226</v>
      </c>
      <c r="S19" s="402" t="str">
        <f>IFERROR(VLOOKUP(R19,'様式Ⅰ(女子)'!$D$17:$E$232,2,FALSE),"")</f>
        <v/>
      </c>
      <c r="T19" s="403" t="str">
        <f t="shared" si="3"/>
        <v/>
      </c>
      <c r="U19" s="389" t="str">
        <f>IFERROR(VLOOKUP(R19,'様式Ⅰ(女子)'!$D$17:$AI$232,32,FALSE),"")</f>
        <v/>
      </c>
      <c r="V19" s="388" t="str">
        <f>IFERROR(VLOOKUP(S19,女子登録情報!A:H,8,FALSE),"")</f>
        <v/>
      </c>
      <c r="W19" s="96" t="s">
        <v>1248</v>
      </c>
      <c r="X19" s="402" t="str">
        <f>IFERROR(VLOOKUP(W19,'様式Ⅰ(女子)'!$D$17:$E$232,2,FALSE),"")</f>
        <v/>
      </c>
      <c r="Y19" s="403" t="str">
        <f t="shared" si="4"/>
        <v/>
      </c>
      <c r="Z19" s="389" t="str">
        <f>IFERROR(VLOOKUP(W19,'様式Ⅰ(女子)'!$D$17:$AI$232,32,FALSE),"")</f>
        <v/>
      </c>
      <c r="AA19" s="388" t="str">
        <f>IFERROR(VLOOKUP(X19,女子登録情報!A:H,8,FALSE),"")</f>
        <v/>
      </c>
      <c r="AB19" s="96" t="s">
        <v>1270</v>
      </c>
      <c r="AC19" s="402" t="str">
        <f>IFERROR(VLOOKUP(AB19,'様式Ⅰ(女子)'!$D$17:$E$232,2,FALSE),"")</f>
        <v/>
      </c>
      <c r="AD19" s="403" t="str">
        <f t="shared" si="5"/>
        <v/>
      </c>
      <c r="AE19" s="390" t="str">
        <f>IFERROR(VLOOKUP(AB19,'様式Ⅰ(女子)'!$D$17:$AI$232,32,FALSE),"")</f>
        <v/>
      </c>
      <c r="AF19" s="107" t="str">
        <f>IFERROR(VLOOKUP(AC19,女子登録情報!A:H,8,FALSE),"")</f>
        <v/>
      </c>
      <c r="AG19" s="401">
        <f>COUNT(S19,X19,AC19)</f>
        <v>0</v>
      </c>
    </row>
    <row r="20" spans="1:33" ht="15.95" customHeight="1">
      <c r="A20" s="402" t="s">
        <v>60</v>
      </c>
      <c r="B20" s="96" t="s">
        <v>1227</v>
      </c>
      <c r="C20" s="402" t="str">
        <f>IFERROR(VLOOKUP(B20,'様式Ⅰ(男子)'!$D$17:$I$232,2,FALSE),"")</f>
        <v/>
      </c>
      <c r="D20" s="403" t="str">
        <f>IF(C20="","",E20&amp;"("&amp;F20&amp;")")</f>
        <v/>
      </c>
      <c r="E20" s="389" t="str">
        <f>IFERROR(VLOOKUP(B20,'様式Ⅰ(男子)'!$D$17:$AI$232,32,FALSE),"")</f>
        <v/>
      </c>
      <c r="F20" s="388" t="str">
        <f>IFERROR(VLOOKUP(C20,男子登録情報!A:H,8,FALSE),"")</f>
        <v/>
      </c>
      <c r="G20" s="96" t="s">
        <v>1249</v>
      </c>
      <c r="H20" s="402" t="str">
        <f>IFERROR(VLOOKUP(G20,'様式Ⅰ(男子)'!$D$17:$I$232,2,FALSE),"")</f>
        <v/>
      </c>
      <c r="I20" s="403" t="str">
        <f t="shared" si="7"/>
        <v/>
      </c>
      <c r="J20" s="389" t="str">
        <f>IFERROR(VLOOKUP(G20,'様式Ⅰ(男子)'!$D$17:$AI$232,32,FALSE),"")</f>
        <v/>
      </c>
      <c r="K20" s="388" t="str">
        <f>IFERROR(VLOOKUP(H20,男子登録情報!A:H,8,FALSE),"")</f>
        <v/>
      </c>
      <c r="L20" s="96" t="s">
        <v>1271</v>
      </c>
      <c r="M20" s="402" t="str">
        <f>IFERROR(VLOOKUP(L20,'様式Ⅰ(男子)'!$D$17:$I$232,2,FALSE),"")</f>
        <v/>
      </c>
      <c r="N20" s="403" t="str">
        <f t="shared" si="1"/>
        <v/>
      </c>
      <c r="O20" s="389" t="str">
        <f>IFERROR(VLOOKUP(L20,'様式Ⅰ(男子)'!$D$17:$AI$232,32,FALSE),"")</f>
        <v/>
      </c>
      <c r="P20" s="388" t="str">
        <f>IFERROR(VLOOKUP(M20,男子登録情報!A:H,8,FALSE),"")</f>
        <v/>
      </c>
      <c r="Q20" s="287">
        <f t="shared" si="2"/>
        <v>0</v>
      </c>
      <c r="R20" s="96" t="s">
        <v>1227</v>
      </c>
      <c r="S20" s="402" t="str">
        <f>IFERROR(VLOOKUP(R20,'様式Ⅰ(女子)'!$D$17:$E$232,2,FALSE),"")</f>
        <v/>
      </c>
      <c r="T20" s="403" t="str">
        <f t="shared" si="3"/>
        <v/>
      </c>
      <c r="U20" s="389" t="str">
        <f>IFERROR(VLOOKUP(R20,'様式Ⅰ(女子)'!$D$17:$AI$232,32,FALSE),"")</f>
        <v/>
      </c>
      <c r="V20" s="388" t="str">
        <f>IFERROR(VLOOKUP(S20,女子登録情報!A:H,8,FALSE),"")</f>
        <v/>
      </c>
      <c r="W20" s="96" t="s">
        <v>1249</v>
      </c>
      <c r="X20" s="402" t="str">
        <f>IFERROR(VLOOKUP(W20,'様式Ⅰ(女子)'!$D$17:$E$232,2,FALSE),"")</f>
        <v/>
      </c>
      <c r="Y20" s="403" t="str">
        <f t="shared" si="4"/>
        <v/>
      </c>
      <c r="Z20" s="389" t="str">
        <f>IFERROR(VLOOKUP(W20,'様式Ⅰ(女子)'!$D$17:$AI$232,32,FALSE),"")</f>
        <v/>
      </c>
      <c r="AA20" s="388" t="str">
        <f>IFERROR(VLOOKUP(X20,女子登録情報!A:H,8,FALSE),"")</f>
        <v/>
      </c>
      <c r="AB20" s="96" t="s">
        <v>1271</v>
      </c>
      <c r="AC20" s="402" t="str">
        <f>IFERROR(VLOOKUP(AB20,'様式Ⅰ(女子)'!$D$17:$E$232,2,FALSE),"")</f>
        <v/>
      </c>
      <c r="AD20" s="403" t="str">
        <f t="shared" si="5"/>
        <v/>
      </c>
      <c r="AE20" s="390" t="str">
        <f>IFERROR(VLOOKUP(AB20,'様式Ⅰ(女子)'!$D$17:$AI$232,32,FALSE),"")</f>
        <v/>
      </c>
      <c r="AF20" s="107" t="str">
        <f>IFERROR(VLOOKUP(AC20,女子登録情報!A:H,8,FALSE),"")</f>
        <v/>
      </c>
      <c r="AG20" s="401">
        <f t="shared" si="6"/>
        <v>0</v>
      </c>
    </row>
    <row r="21" spans="1:33" ht="15.95" customHeight="1">
      <c r="A21" s="402" t="s">
        <v>62</v>
      </c>
      <c r="B21" s="96" t="s">
        <v>1228</v>
      </c>
      <c r="C21" s="402" t="str">
        <f>IFERROR(VLOOKUP(B21,'様式Ⅰ(男子)'!$D$17:$I$232,2,FALSE),"")</f>
        <v/>
      </c>
      <c r="D21" s="403" t="str">
        <f t="shared" si="0"/>
        <v/>
      </c>
      <c r="E21" s="389" t="str">
        <f>IFERROR(VLOOKUP(B21,'様式Ⅰ(男子)'!$D$17:$AI$232,32,FALSE),"")</f>
        <v/>
      </c>
      <c r="F21" s="388" t="str">
        <f>IFERROR(VLOOKUP(C21,男子登録情報!A:H,8,FALSE),"")</f>
        <v/>
      </c>
      <c r="G21" s="96" t="s">
        <v>1250</v>
      </c>
      <c r="H21" s="402" t="str">
        <f>IFERROR(VLOOKUP(G21,'様式Ⅰ(男子)'!$D$17:$I$232,2,FALSE),"")</f>
        <v/>
      </c>
      <c r="I21" s="403" t="str">
        <f t="shared" si="7"/>
        <v/>
      </c>
      <c r="J21" s="389" t="str">
        <f>IFERROR(VLOOKUP(G21,'様式Ⅰ(男子)'!$D$17:$AI$232,32,FALSE),"")</f>
        <v/>
      </c>
      <c r="K21" s="388" t="str">
        <f>IFERROR(VLOOKUP(H21,男子登録情報!A:H,8,FALSE),"")</f>
        <v/>
      </c>
      <c r="L21" s="96" t="s">
        <v>1272</v>
      </c>
      <c r="M21" s="402" t="str">
        <f>IFERROR(VLOOKUP(L21,'様式Ⅰ(男子)'!$D$17:$I$232,2,FALSE),"")</f>
        <v/>
      </c>
      <c r="N21" s="403" t="str">
        <f t="shared" si="1"/>
        <v/>
      </c>
      <c r="O21" s="389" t="str">
        <f>IFERROR(VLOOKUP(L21,'様式Ⅰ(男子)'!$D$17:$AI$232,32,FALSE),"")</f>
        <v/>
      </c>
      <c r="P21" s="388" t="str">
        <f>IFERROR(VLOOKUP(M21,男子登録情報!A:H,8,FALSE),"")</f>
        <v/>
      </c>
      <c r="Q21" s="287">
        <f t="shared" si="2"/>
        <v>0</v>
      </c>
      <c r="R21" s="96" t="s">
        <v>1228</v>
      </c>
      <c r="S21" s="402" t="str">
        <f>IFERROR(VLOOKUP(R21,'様式Ⅰ(女子)'!$D$17:$E$232,2,FALSE),"")</f>
        <v/>
      </c>
      <c r="T21" s="403" t="str">
        <f t="shared" si="3"/>
        <v/>
      </c>
      <c r="U21" s="389" t="str">
        <f>IFERROR(VLOOKUP(R21,'様式Ⅰ(女子)'!$D$17:$AI$232,32,FALSE),"")</f>
        <v/>
      </c>
      <c r="V21" s="388" t="str">
        <f>IFERROR(VLOOKUP(S21,女子登録情報!A:H,8,FALSE),"")</f>
        <v/>
      </c>
      <c r="W21" s="96" t="s">
        <v>1250</v>
      </c>
      <c r="X21" s="402" t="str">
        <f>IFERROR(VLOOKUP(W21,'様式Ⅰ(女子)'!$D$17:$E$232,2,FALSE),"")</f>
        <v/>
      </c>
      <c r="Y21" s="403" t="str">
        <f t="shared" si="4"/>
        <v/>
      </c>
      <c r="Z21" s="389" t="str">
        <f>IFERROR(VLOOKUP(W21,'様式Ⅰ(女子)'!$D$17:$AI$232,32,FALSE),"")</f>
        <v/>
      </c>
      <c r="AA21" s="388" t="str">
        <f>IFERROR(VLOOKUP(X21,女子登録情報!A:H,8,FALSE),"")</f>
        <v/>
      </c>
      <c r="AB21" s="96" t="s">
        <v>1272</v>
      </c>
      <c r="AC21" s="402" t="str">
        <f>IFERROR(VLOOKUP(AB21,'様式Ⅰ(女子)'!$D$17:$E$232,2,FALSE),"")</f>
        <v/>
      </c>
      <c r="AD21" s="403" t="str">
        <f t="shared" si="5"/>
        <v/>
      </c>
      <c r="AE21" s="390" t="str">
        <f>IFERROR(VLOOKUP(AB21,'様式Ⅰ(女子)'!$D$17:$AI$232,32,FALSE),"")</f>
        <v/>
      </c>
      <c r="AF21" s="107" t="str">
        <f>IFERROR(VLOOKUP(AC21,女子登録情報!A:H,8,FALSE),"")</f>
        <v/>
      </c>
      <c r="AG21" s="401">
        <f t="shared" si="6"/>
        <v>0</v>
      </c>
    </row>
    <row r="22" spans="1:33" ht="15.95" customHeight="1">
      <c r="A22" s="584" t="s">
        <v>1326</v>
      </c>
      <c r="B22" s="96"/>
      <c r="C22" s="402" t="str">
        <f>'リレー確認表（記録入力）'!D11</f>
        <v/>
      </c>
      <c r="D22" s="403" t="str">
        <f>IF(C22="","",E22&amp;"("&amp;F22&amp;")")</f>
        <v/>
      </c>
      <c r="E22" s="389" t="str">
        <f>'リレー確認表（記録入力）'!E11</f>
        <v/>
      </c>
      <c r="F22" s="388" t="str">
        <f>IFERROR(VLOOKUP(C22,男子登録情報!A:H,8,FALSE),"")</f>
        <v/>
      </c>
      <c r="G22" s="96"/>
      <c r="H22" s="402" t="str">
        <f>'リレー確認表（記録入力）'!D12</f>
        <v/>
      </c>
      <c r="I22" s="403" t="str">
        <f>IF(H22="","",J22&amp;"("&amp;K22&amp;")")</f>
        <v/>
      </c>
      <c r="J22" s="389" t="str">
        <f>'リレー確認表（記録入力）'!E12</f>
        <v/>
      </c>
      <c r="K22" s="388" t="str">
        <f>IFERROR(VLOOKUP(H22,男子登録情報!A:H,8,FALSE),"")</f>
        <v/>
      </c>
      <c r="L22" s="96"/>
      <c r="M22" s="402" t="str">
        <f>'リレー確認表（記録入力）'!D13</f>
        <v/>
      </c>
      <c r="N22" s="403" t="str">
        <f t="shared" si="1"/>
        <v/>
      </c>
      <c r="O22" s="389" t="str">
        <f>'リレー確認表（記録入力）'!E13</f>
        <v/>
      </c>
      <c r="P22" s="388" t="str">
        <f>IFERROR(VLOOKUP(M22,男子登録情報!A:H,8,FALSE),"")</f>
        <v/>
      </c>
      <c r="Q22" s="586">
        <f>IF(C23="",0,1)</f>
        <v>0</v>
      </c>
      <c r="R22" s="96"/>
      <c r="S22" s="402" t="str">
        <f>'リレー確認表（記録入力）'!D27</f>
        <v/>
      </c>
      <c r="T22" s="403" t="str">
        <f t="shared" si="3"/>
        <v/>
      </c>
      <c r="U22" s="389" t="str">
        <f>'リレー確認表（記録入力）'!E27</f>
        <v/>
      </c>
      <c r="V22" s="388" t="str">
        <f>IFERROR(VLOOKUP(S22,女子登録情報!A:H,8,FALSE),"")</f>
        <v/>
      </c>
      <c r="W22" s="96"/>
      <c r="X22" s="402" t="str">
        <f>'リレー確認表（記録入力）'!D28</f>
        <v/>
      </c>
      <c r="Y22" s="403" t="str">
        <f t="shared" si="4"/>
        <v/>
      </c>
      <c r="Z22" s="389" t="str">
        <f>'リレー確認表（記録入力）'!E28</f>
        <v/>
      </c>
      <c r="AA22" s="388" t="str">
        <f>IFERROR(VLOOKUP(X22,女子登録情報!A:H,8,FALSE),"")</f>
        <v/>
      </c>
      <c r="AB22" s="96"/>
      <c r="AC22" s="402" t="str">
        <f>'リレー確認表（記録入力）'!D29</f>
        <v/>
      </c>
      <c r="AD22" s="403" t="str">
        <f t="shared" si="5"/>
        <v/>
      </c>
      <c r="AE22" s="390" t="str">
        <f>'リレー確認表（記録入力）'!E29</f>
        <v/>
      </c>
      <c r="AF22" s="107" t="str">
        <f>IFERROR(VLOOKUP(AC22,女子登録情報!A:H,8,FALSE),"")</f>
        <v/>
      </c>
      <c r="AG22" s="588">
        <f>IF(S23="",0,1)</f>
        <v>0</v>
      </c>
    </row>
    <row r="23" spans="1:33" ht="15.95" customHeight="1">
      <c r="A23" s="585"/>
      <c r="B23" s="96"/>
      <c r="C23" s="402" t="str">
        <f>'リレー確認表（記録入力）'!D14</f>
        <v/>
      </c>
      <c r="D23" s="403" t="str">
        <f t="shared" si="0"/>
        <v/>
      </c>
      <c r="E23" s="389" t="str">
        <f>'リレー確認表（記録入力）'!E14</f>
        <v/>
      </c>
      <c r="F23" s="388" t="str">
        <f>IFERROR(VLOOKUP(C23,男子登録情報!A:H,8,FALSE),"")</f>
        <v/>
      </c>
      <c r="G23" s="96"/>
      <c r="H23" s="402" t="str">
        <f>'リレー確認表（記録入力）'!D15</f>
        <v/>
      </c>
      <c r="I23" s="403" t="str">
        <f>IF(H23="","",J23&amp;"("&amp;K23&amp;")")</f>
        <v/>
      </c>
      <c r="J23" s="389" t="str">
        <f>'リレー確認表（記録入力）'!E15</f>
        <v/>
      </c>
      <c r="K23" s="388" t="str">
        <f>IFERROR(VLOOKUP(H23,男子登録情報!A:H,8,FALSE),"")</f>
        <v/>
      </c>
      <c r="L23" s="96"/>
      <c r="M23" s="402" t="str">
        <f>'リレー確認表（記録入力）'!D16</f>
        <v/>
      </c>
      <c r="N23" s="403" t="str">
        <f t="shared" si="1"/>
        <v/>
      </c>
      <c r="O23" s="389" t="str">
        <f>'リレー確認表（記録入力）'!E16</f>
        <v/>
      </c>
      <c r="P23" s="388" t="str">
        <f>IFERROR(VLOOKUP(M23,男子登録情報!A:H,8,FALSE),"")</f>
        <v/>
      </c>
      <c r="Q23" s="587"/>
      <c r="R23" s="96"/>
      <c r="S23" s="402" t="str">
        <f>'リレー確認表（記録入力）'!D30</f>
        <v/>
      </c>
      <c r="T23" s="403" t="str">
        <f t="shared" si="3"/>
        <v/>
      </c>
      <c r="U23" s="389" t="str">
        <f>'リレー確認表（記録入力）'!E30</f>
        <v/>
      </c>
      <c r="V23" s="388" t="str">
        <f>IFERROR(VLOOKUP(S23,女子登録情報!A:H,8,FALSE),"")</f>
        <v/>
      </c>
      <c r="W23" s="96"/>
      <c r="X23" s="402" t="str">
        <f>'リレー確認表（記録入力）'!D31</f>
        <v/>
      </c>
      <c r="Y23" s="403" t="str">
        <f t="shared" si="4"/>
        <v/>
      </c>
      <c r="Z23" s="389" t="str">
        <f>'リレー確認表（記録入力）'!E31</f>
        <v/>
      </c>
      <c r="AA23" s="388" t="str">
        <f>IFERROR(VLOOKUP(X23,女子登録情報!A:H,8,FALSE),"")</f>
        <v/>
      </c>
      <c r="AB23" s="96"/>
      <c r="AC23" s="402" t="str">
        <f>'リレー確認表（記録入力）'!D32</f>
        <v/>
      </c>
      <c r="AD23" s="403" t="str">
        <f t="shared" si="5"/>
        <v/>
      </c>
      <c r="AE23" s="390" t="str">
        <f>'リレー確認表（記録入力）'!E32</f>
        <v/>
      </c>
      <c r="AF23" s="107" t="str">
        <f>IFERROR(VLOOKUP(AC23,女子登録情報!A:H,8,FALSE),"")</f>
        <v/>
      </c>
      <c r="AG23" s="589"/>
    </row>
    <row r="24" spans="1:33" ht="15.95" customHeight="1">
      <c r="A24" s="584" t="s">
        <v>1327</v>
      </c>
      <c r="B24" s="96"/>
      <c r="C24" s="402" t="str">
        <f>'リレー確認表（記録入力）'!D17</f>
        <v/>
      </c>
      <c r="D24" s="403" t="str">
        <f t="shared" si="0"/>
        <v/>
      </c>
      <c r="E24" s="389" t="str">
        <f>'リレー確認表（記録入力）'!E17</f>
        <v/>
      </c>
      <c r="F24" s="388" t="str">
        <f>IFERROR(VLOOKUP(C24,男子登録情報!A:H,8,FALSE),"")</f>
        <v/>
      </c>
      <c r="G24" s="96"/>
      <c r="H24" s="402" t="str">
        <f>'リレー確認表（記録入力）'!D18</f>
        <v/>
      </c>
      <c r="I24" s="403" t="str">
        <f>IF(H24="","",J24&amp;"("&amp;K24&amp;")")</f>
        <v/>
      </c>
      <c r="J24" s="389" t="str">
        <f>'リレー確認表（記録入力）'!E18</f>
        <v/>
      </c>
      <c r="K24" s="388" t="str">
        <f>IFERROR(VLOOKUP(H24,男子登録情報!A:H,8,FALSE),"")</f>
        <v/>
      </c>
      <c r="L24" s="96"/>
      <c r="M24" s="434" t="str">
        <f>'リレー確認表（記録入力）'!D19</f>
        <v/>
      </c>
      <c r="N24" s="403" t="str">
        <f t="shared" si="1"/>
        <v/>
      </c>
      <c r="O24" s="389" t="str">
        <f>'リレー確認表（記録入力）'!E19</f>
        <v/>
      </c>
      <c r="P24" s="388" t="str">
        <f>IFERROR(VLOOKUP(M24,男子登録情報!A:H,8,FALSE),"")</f>
        <v/>
      </c>
      <c r="Q24" s="586">
        <f>IF(C25="",0,1)</f>
        <v>0</v>
      </c>
      <c r="R24" s="96"/>
      <c r="S24" s="402" t="str">
        <f>'リレー確認表（記録入力）'!D33</f>
        <v/>
      </c>
      <c r="T24" s="403" t="str">
        <f t="shared" si="3"/>
        <v/>
      </c>
      <c r="U24" s="389" t="str">
        <f>'リレー確認表（記録入力）'!E33</f>
        <v/>
      </c>
      <c r="V24" s="388" t="str">
        <f>IFERROR(VLOOKUP(S24,女子登録情報!A:H,8,FALSE),"")</f>
        <v/>
      </c>
      <c r="W24" s="96"/>
      <c r="X24" s="402" t="str">
        <f>'リレー確認表（記録入力）'!D34</f>
        <v/>
      </c>
      <c r="Y24" s="403" t="str">
        <f t="shared" si="4"/>
        <v/>
      </c>
      <c r="Z24" s="389" t="str">
        <f>'リレー確認表（記録入力）'!E34</f>
        <v/>
      </c>
      <c r="AA24" s="388" t="str">
        <f>IFERROR(VLOOKUP(X24,女子登録情報!A:H,8,FALSE),"")</f>
        <v/>
      </c>
      <c r="AB24" s="96"/>
      <c r="AC24" s="402" t="str">
        <f>'リレー確認表（記録入力）'!D35</f>
        <v/>
      </c>
      <c r="AD24" s="403" t="str">
        <f t="shared" si="5"/>
        <v/>
      </c>
      <c r="AE24" s="390" t="str">
        <f>'リレー確認表（記録入力）'!E35</f>
        <v/>
      </c>
      <c r="AF24" s="107" t="str">
        <f>IFERROR(VLOOKUP(AC24,女子登録情報!A:H,8,FALSE),"")</f>
        <v/>
      </c>
      <c r="AG24" s="588">
        <f>IF(S25="",0,1)</f>
        <v>0</v>
      </c>
    </row>
    <row r="25" spans="1:33" ht="15.95" customHeight="1">
      <c r="A25" s="585"/>
      <c r="B25" s="96"/>
      <c r="C25" s="402" t="str">
        <f>'リレー確認表（記録入力）'!D20</f>
        <v/>
      </c>
      <c r="D25" s="403" t="str">
        <f t="shared" si="0"/>
        <v/>
      </c>
      <c r="E25" s="389" t="str">
        <f>'リレー確認表（記録入力）'!E20</f>
        <v/>
      </c>
      <c r="F25" s="388" t="str">
        <f>IFERROR(VLOOKUP(C25,男子登録情報!A:H,8,FALSE),"")</f>
        <v/>
      </c>
      <c r="G25" s="96"/>
      <c r="H25" s="402" t="str">
        <f>'リレー確認表（記録入力）'!D21</f>
        <v/>
      </c>
      <c r="I25" s="403" t="str">
        <f>IF(H25="","",J25&amp;"("&amp;K25&amp;")")</f>
        <v/>
      </c>
      <c r="J25" s="389" t="str">
        <f>'リレー確認表（記録入力）'!E21</f>
        <v/>
      </c>
      <c r="K25" s="388" t="str">
        <f>IFERROR(VLOOKUP(H25,男子登録情報!A:H,8,FALSE),"")</f>
        <v/>
      </c>
      <c r="L25" s="96"/>
      <c r="M25" s="402" t="str">
        <f>'リレー確認表（記録入力）'!D22</f>
        <v/>
      </c>
      <c r="N25" s="403" t="str">
        <f t="shared" si="1"/>
        <v/>
      </c>
      <c r="O25" s="389" t="str">
        <f>'リレー確認表（記録入力）'!E22</f>
        <v/>
      </c>
      <c r="P25" s="388" t="str">
        <f>IFERROR(VLOOKUP(M25,男子登録情報!A:H,8,FALSE),"")</f>
        <v/>
      </c>
      <c r="Q25" s="587"/>
      <c r="R25" s="96"/>
      <c r="S25" s="402" t="str">
        <f>'リレー確認表（記録入力）'!D36</f>
        <v/>
      </c>
      <c r="T25" s="403" t="str">
        <f t="shared" si="3"/>
        <v/>
      </c>
      <c r="U25" s="389" t="str">
        <f>'リレー確認表（記録入力）'!E36</f>
        <v/>
      </c>
      <c r="V25" s="388" t="str">
        <f>IFERROR(VLOOKUP(S25,女子登録情報!A:H,8,FALSE),"")</f>
        <v/>
      </c>
      <c r="W25" s="96"/>
      <c r="X25" s="402" t="str">
        <f>'リレー確認表（記録入力）'!D37</f>
        <v/>
      </c>
      <c r="Y25" s="403" t="str">
        <f t="shared" si="4"/>
        <v/>
      </c>
      <c r="Z25" s="389" t="str">
        <f>'リレー確認表（記録入力）'!E37</f>
        <v/>
      </c>
      <c r="AA25" s="388" t="str">
        <f>IFERROR(VLOOKUP(X25,女子登録情報!A:H,8,FALSE),"")</f>
        <v/>
      </c>
      <c r="AB25" s="96"/>
      <c r="AC25" s="402" t="str">
        <f>'リレー確認表（記録入力）'!D38</f>
        <v/>
      </c>
      <c r="AD25" s="403" t="str">
        <f t="shared" si="5"/>
        <v/>
      </c>
      <c r="AE25" s="390" t="str">
        <f>'リレー確認表（記録入力）'!E38</f>
        <v/>
      </c>
      <c r="AF25" s="107" t="str">
        <f>IFERROR(VLOOKUP(AC25,女子登録情報!A:H,8,FALSE),"")</f>
        <v/>
      </c>
      <c r="AG25" s="589"/>
    </row>
    <row r="26" spans="1:33" ht="15.95" customHeight="1">
      <c r="A26" s="402" t="s">
        <v>64</v>
      </c>
      <c r="B26" s="96" t="s">
        <v>1229</v>
      </c>
      <c r="C26" s="402" t="str">
        <f>IFERROR(VLOOKUP(B26,'様式Ⅰ(男子)'!$D$17:$I$232,2,FALSE),"")</f>
        <v/>
      </c>
      <c r="D26" s="403" t="str">
        <f t="shared" si="0"/>
        <v/>
      </c>
      <c r="E26" s="389" t="str">
        <f>IFERROR(VLOOKUP(B26,'様式Ⅰ(男子)'!$D$17:$AI$232,32,FALSE),"")</f>
        <v/>
      </c>
      <c r="F26" s="388" t="str">
        <f>IFERROR(VLOOKUP(C26,男子登録情報!A:H,8,FALSE),"")</f>
        <v/>
      </c>
      <c r="G26" s="96" t="s">
        <v>1251</v>
      </c>
      <c r="H26" s="402" t="str">
        <f>IFERROR(VLOOKUP(G26,'様式Ⅰ(男子)'!$D$17:$I$232,2,FALSE),"")</f>
        <v/>
      </c>
      <c r="I26" s="403" t="str">
        <f>IF(H26="","",J26&amp;"("&amp;K26&amp;")")</f>
        <v/>
      </c>
      <c r="J26" s="389" t="str">
        <f>IFERROR(VLOOKUP(G26,'様式Ⅰ(男子)'!$D$17:$AI$232,32,FALSE),"")</f>
        <v/>
      </c>
      <c r="K26" s="388" t="str">
        <f>IFERROR(VLOOKUP(H26,男子登録情報!A:H,8,FALSE),"")</f>
        <v/>
      </c>
      <c r="L26" s="96" t="s">
        <v>1273</v>
      </c>
      <c r="M26" s="402" t="str">
        <f>IFERROR(VLOOKUP(L26,'様式Ⅰ(男子)'!$D$17:$I$232,2,FALSE),"")</f>
        <v/>
      </c>
      <c r="N26" s="403" t="str">
        <f t="shared" si="1"/>
        <v/>
      </c>
      <c r="O26" s="389" t="str">
        <f>IFERROR(VLOOKUP(L26,'様式Ⅰ(男子)'!$D$17:$AI$232,32,FALSE),"")</f>
        <v/>
      </c>
      <c r="P26" s="388" t="str">
        <f>IFERROR(VLOOKUP(M26,男子登録情報!A:H,8,FALSE),"")</f>
        <v/>
      </c>
      <c r="Q26" s="287">
        <f t="shared" si="2"/>
        <v>0</v>
      </c>
      <c r="R26" s="96" t="s">
        <v>1229</v>
      </c>
      <c r="S26" s="402" t="str">
        <f>IFERROR(VLOOKUP(R26,'様式Ⅰ(女子)'!$D$17:$E$232,2,FALSE),"")</f>
        <v/>
      </c>
      <c r="T26" s="403" t="str">
        <f t="shared" si="3"/>
        <v/>
      </c>
      <c r="U26" s="389" t="str">
        <f>IFERROR(VLOOKUP(R26,'様式Ⅰ(女子)'!$D$17:$AI$232,32,FALSE),"")</f>
        <v/>
      </c>
      <c r="V26" s="388" t="str">
        <f>IFERROR(VLOOKUP(S26,女子登録情報!A:H,8,FALSE),"")</f>
        <v/>
      </c>
      <c r="W26" s="96" t="s">
        <v>1251</v>
      </c>
      <c r="X26" s="402" t="str">
        <f>IFERROR(VLOOKUP(W26,'様式Ⅰ(女子)'!$D$17:$E$232,2,FALSE),"")</f>
        <v/>
      </c>
      <c r="Y26" s="403" t="str">
        <f t="shared" si="4"/>
        <v/>
      </c>
      <c r="Z26" s="389" t="str">
        <f>IFERROR(VLOOKUP(W26,'様式Ⅰ(女子)'!$D$17:$AI$232,32,FALSE),"")</f>
        <v/>
      </c>
      <c r="AA26" s="388" t="str">
        <f>IFERROR(VLOOKUP(X26,女子登録情報!A:H,8,FALSE),"")</f>
        <v/>
      </c>
      <c r="AB26" s="96" t="s">
        <v>1273</v>
      </c>
      <c r="AC26" s="402" t="str">
        <f>IFERROR(VLOOKUP(AB26,'様式Ⅰ(女子)'!$D$17:$E$232,2,FALSE),"")</f>
        <v/>
      </c>
      <c r="AD26" s="403" t="str">
        <f t="shared" si="5"/>
        <v/>
      </c>
      <c r="AE26" s="390" t="str">
        <f>IFERROR(VLOOKUP(AB26,'様式Ⅰ(女子)'!$D$17:$AI$232,32,FALSE),"")</f>
        <v/>
      </c>
      <c r="AF26" s="107" t="str">
        <f>IFERROR(VLOOKUP(AC26,女子登録情報!A:H,8,FALSE),"")</f>
        <v/>
      </c>
      <c r="AG26" s="401">
        <f t="shared" si="6"/>
        <v>0</v>
      </c>
    </row>
    <row r="27" spans="1:33" ht="15.95" customHeight="1">
      <c r="A27" s="402" t="s">
        <v>66</v>
      </c>
      <c r="B27" s="96" t="s">
        <v>1230</v>
      </c>
      <c r="C27" s="402" t="str">
        <f>IFERROR(VLOOKUP(B27,'様式Ⅰ(男子)'!$D$17:$I$232,2,FALSE),"")</f>
        <v/>
      </c>
      <c r="D27" s="403" t="str">
        <f t="shared" si="0"/>
        <v/>
      </c>
      <c r="E27" s="389" t="str">
        <f>IFERROR(VLOOKUP(B27,'様式Ⅰ(男子)'!$D$17:$AI$232,32,FALSE),"")</f>
        <v/>
      </c>
      <c r="F27" s="388" t="str">
        <f>IFERROR(VLOOKUP(C27,男子登録情報!A:H,8,FALSE),"")</f>
        <v/>
      </c>
      <c r="G27" s="96" t="s">
        <v>1252</v>
      </c>
      <c r="H27" s="402" t="str">
        <f>IFERROR(VLOOKUP(G27,'様式Ⅰ(男子)'!$D$17:$I$232,2,FALSE),"")</f>
        <v/>
      </c>
      <c r="I27" s="403" t="str">
        <f t="shared" si="7"/>
        <v/>
      </c>
      <c r="J27" s="389" t="str">
        <f>IFERROR(VLOOKUP(G27,'様式Ⅰ(男子)'!$D$17:$AI$232,32,FALSE),"")</f>
        <v/>
      </c>
      <c r="K27" s="388" t="str">
        <f>IFERROR(VLOOKUP(H27,男子登録情報!A:H,8,FALSE),"")</f>
        <v/>
      </c>
      <c r="L27" s="96" t="s">
        <v>1274</v>
      </c>
      <c r="M27" s="402" t="str">
        <f>IFERROR(VLOOKUP(L27,'様式Ⅰ(男子)'!$D$17:$I$232,2,FALSE),"")</f>
        <v/>
      </c>
      <c r="N27" s="403" t="str">
        <f t="shared" si="1"/>
        <v/>
      </c>
      <c r="O27" s="389" t="str">
        <f>IFERROR(VLOOKUP(L27,'様式Ⅰ(男子)'!$D$17:$AI$232,32,FALSE),"")</f>
        <v/>
      </c>
      <c r="P27" s="388" t="str">
        <f>IFERROR(VLOOKUP(M27,男子登録情報!A:H,8,FALSE),"")</f>
        <v/>
      </c>
      <c r="Q27" s="287">
        <f t="shared" si="2"/>
        <v>0</v>
      </c>
      <c r="R27" s="96" t="s">
        <v>1230</v>
      </c>
      <c r="S27" s="402" t="str">
        <f>IFERROR(VLOOKUP(R27,'様式Ⅰ(女子)'!$D$17:$E$232,2,FALSE),"")</f>
        <v/>
      </c>
      <c r="T27" s="403" t="str">
        <f t="shared" si="3"/>
        <v/>
      </c>
      <c r="U27" s="389" t="str">
        <f>IFERROR(VLOOKUP(R27,'様式Ⅰ(女子)'!$D$17:$AI$232,32,FALSE),"")</f>
        <v/>
      </c>
      <c r="V27" s="388" t="str">
        <f>IFERROR(VLOOKUP(S27,女子登録情報!A:H,8,FALSE),"")</f>
        <v/>
      </c>
      <c r="W27" s="96" t="s">
        <v>1252</v>
      </c>
      <c r="X27" s="402" t="str">
        <f>IFERROR(VLOOKUP(W27,'様式Ⅰ(女子)'!$D$17:$E$232,2,FALSE),"")</f>
        <v/>
      </c>
      <c r="Y27" s="403" t="str">
        <f t="shared" si="4"/>
        <v/>
      </c>
      <c r="Z27" s="389" t="str">
        <f>IFERROR(VLOOKUP(W27,'様式Ⅰ(女子)'!$D$17:$AI$232,32,FALSE),"")</f>
        <v/>
      </c>
      <c r="AA27" s="388" t="str">
        <f>IFERROR(VLOOKUP(X27,女子登録情報!A:H,8,FALSE),"")</f>
        <v/>
      </c>
      <c r="AB27" s="96" t="s">
        <v>1274</v>
      </c>
      <c r="AC27" s="402" t="str">
        <f>IFERROR(VLOOKUP(AB27,'様式Ⅰ(女子)'!$D$17:$E$232,2,FALSE),"")</f>
        <v/>
      </c>
      <c r="AD27" s="403" t="str">
        <f t="shared" si="5"/>
        <v/>
      </c>
      <c r="AE27" s="390" t="str">
        <f>IFERROR(VLOOKUP(AB27,'様式Ⅰ(女子)'!$D$17:$AI$232,32,FALSE),"")</f>
        <v/>
      </c>
      <c r="AF27" s="107" t="str">
        <f>IFERROR(VLOOKUP(AC27,女子登録情報!A:H,8,FALSE),"")</f>
        <v/>
      </c>
      <c r="AG27" s="401">
        <f t="shared" si="6"/>
        <v>0</v>
      </c>
    </row>
    <row r="28" spans="1:33" ht="15.95" customHeight="1">
      <c r="A28" s="402" t="s">
        <v>68</v>
      </c>
      <c r="B28" s="96" t="s">
        <v>1231</v>
      </c>
      <c r="C28" s="402" t="str">
        <f>IFERROR(VLOOKUP(B28,'様式Ⅰ(男子)'!$D$17:$I$232,2,FALSE),"")</f>
        <v/>
      </c>
      <c r="D28" s="403" t="str">
        <f t="shared" si="0"/>
        <v/>
      </c>
      <c r="E28" s="389" t="str">
        <f>IFERROR(VLOOKUP(B28,'様式Ⅰ(男子)'!$D$17:$AI$232,32,FALSE),"")</f>
        <v/>
      </c>
      <c r="F28" s="388" t="str">
        <f>IFERROR(VLOOKUP(C28,男子登録情報!A:H,8,FALSE),"")</f>
        <v/>
      </c>
      <c r="G28" s="96" t="s">
        <v>1253</v>
      </c>
      <c r="H28" s="402" t="str">
        <f>IFERROR(VLOOKUP(G28,'様式Ⅰ(男子)'!$D$17:$I$232,2,FALSE),"")</f>
        <v/>
      </c>
      <c r="I28" s="403" t="str">
        <f t="shared" si="7"/>
        <v/>
      </c>
      <c r="J28" s="389" t="str">
        <f>IFERROR(VLOOKUP(G28,'様式Ⅰ(男子)'!$D$17:$AI$232,32,FALSE),"")</f>
        <v/>
      </c>
      <c r="K28" s="388" t="str">
        <f>IFERROR(VLOOKUP(H28,男子登録情報!A:H,8,FALSE),"")</f>
        <v/>
      </c>
      <c r="L28" s="96" t="s">
        <v>1275</v>
      </c>
      <c r="M28" s="402" t="str">
        <f>IFERROR(VLOOKUP(L28,'様式Ⅰ(男子)'!$D$17:$I$232,2,FALSE),"")</f>
        <v/>
      </c>
      <c r="N28" s="403" t="str">
        <f t="shared" si="1"/>
        <v/>
      </c>
      <c r="O28" s="389" t="str">
        <f>IFERROR(VLOOKUP(L28,'様式Ⅰ(男子)'!$D$17:$AI$232,32,FALSE),"")</f>
        <v/>
      </c>
      <c r="P28" s="388" t="str">
        <f>IFERROR(VLOOKUP(M28,男子登録情報!A:H,8,FALSE),"")</f>
        <v/>
      </c>
      <c r="Q28" s="287">
        <f t="shared" si="2"/>
        <v>0</v>
      </c>
      <c r="R28" s="96" t="s">
        <v>1231</v>
      </c>
      <c r="S28" s="402" t="str">
        <f>IFERROR(VLOOKUP(R28,'様式Ⅰ(女子)'!$D$17:$E$232,2,FALSE),"")</f>
        <v/>
      </c>
      <c r="T28" s="403" t="str">
        <f t="shared" si="3"/>
        <v/>
      </c>
      <c r="U28" s="389" t="str">
        <f>IFERROR(VLOOKUP(R28,'様式Ⅰ(女子)'!$D$17:$AI$232,32,FALSE),"")</f>
        <v/>
      </c>
      <c r="V28" s="388" t="str">
        <f>IFERROR(VLOOKUP(S28,女子登録情報!A:H,8,FALSE),"")</f>
        <v/>
      </c>
      <c r="W28" s="96" t="s">
        <v>1253</v>
      </c>
      <c r="X28" s="402" t="str">
        <f>IFERROR(VLOOKUP(W28,'様式Ⅰ(女子)'!$D$17:$E$232,2,FALSE),"")</f>
        <v/>
      </c>
      <c r="Y28" s="403" t="str">
        <f t="shared" si="4"/>
        <v/>
      </c>
      <c r="Z28" s="389" t="str">
        <f>IFERROR(VLOOKUP(W28,'様式Ⅰ(女子)'!$D$17:$AI$232,32,FALSE),"")</f>
        <v/>
      </c>
      <c r="AA28" s="388" t="str">
        <f>IFERROR(VLOOKUP(X28,女子登録情報!A:H,8,FALSE),"")</f>
        <v/>
      </c>
      <c r="AB28" s="96" t="s">
        <v>1275</v>
      </c>
      <c r="AC28" s="402" t="str">
        <f>IFERROR(VLOOKUP(AB28,'様式Ⅰ(女子)'!$D$17:$E$232,2,FALSE),"")</f>
        <v/>
      </c>
      <c r="AD28" s="403" t="str">
        <f t="shared" si="5"/>
        <v/>
      </c>
      <c r="AE28" s="390" t="str">
        <f>IFERROR(VLOOKUP(AB28,'様式Ⅰ(女子)'!$D$17:$AI$232,32,FALSE),"")</f>
        <v/>
      </c>
      <c r="AF28" s="107" t="str">
        <f>IFERROR(VLOOKUP(AC28,女子登録情報!A:H,8,FALSE),"")</f>
        <v/>
      </c>
      <c r="AG28" s="401">
        <f t="shared" si="6"/>
        <v>0</v>
      </c>
    </row>
    <row r="29" spans="1:33" ht="15.95" customHeight="1">
      <c r="A29" s="402" t="s">
        <v>70</v>
      </c>
      <c r="B29" s="96" t="s">
        <v>1232</v>
      </c>
      <c r="C29" s="402" t="str">
        <f>IFERROR(VLOOKUP(B29,'様式Ⅰ(男子)'!$D$17:$I$232,2,FALSE),"")</f>
        <v/>
      </c>
      <c r="D29" s="403" t="str">
        <f t="shared" si="0"/>
        <v/>
      </c>
      <c r="E29" s="389" t="str">
        <f>IFERROR(VLOOKUP(B29,'様式Ⅰ(男子)'!$D$17:$AI$232,32,FALSE),"")</f>
        <v/>
      </c>
      <c r="F29" s="388" t="str">
        <f>IFERROR(VLOOKUP(C29,男子登録情報!A:H,8,FALSE),"")</f>
        <v/>
      </c>
      <c r="G29" s="96" t="s">
        <v>1254</v>
      </c>
      <c r="H29" s="402" t="str">
        <f>IFERROR(VLOOKUP(G29,'様式Ⅰ(男子)'!$D$17:$I$232,2,FALSE),"")</f>
        <v/>
      </c>
      <c r="I29" s="403" t="str">
        <f t="shared" si="7"/>
        <v/>
      </c>
      <c r="J29" s="389" t="str">
        <f>IFERROR(VLOOKUP(G29,'様式Ⅰ(男子)'!$D$17:$AI$232,32,FALSE),"")</f>
        <v/>
      </c>
      <c r="K29" s="388" t="str">
        <f>IFERROR(VLOOKUP(H29,男子登録情報!A:H,8,FALSE),"")</f>
        <v/>
      </c>
      <c r="L29" s="96" t="s">
        <v>1276</v>
      </c>
      <c r="M29" s="402" t="str">
        <f>IFERROR(VLOOKUP(L29,'様式Ⅰ(男子)'!$D$17:$I$232,2,FALSE),"")</f>
        <v/>
      </c>
      <c r="N29" s="403" t="str">
        <f t="shared" si="1"/>
        <v/>
      </c>
      <c r="O29" s="389" t="str">
        <f>IFERROR(VLOOKUP(L29,'様式Ⅰ(男子)'!$D$17:$AI$232,32,FALSE),"")</f>
        <v/>
      </c>
      <c r="P29" s="388" t="str">
        <f>IFERROR(VLOOKUP(M29,男子登録情報!A:H,8,FALSE),"")</f>
        <v/>
      </c>
      <c r="Q29" s="287">
        <f t="shared" si="2"/>
        <v>0</v>
      </c>
      <c r="R29" s="96" t="s">
        <v>1232</v>
      </c>
      <c r="S29" s="402" t="str">
        <f>IFERROR(VLOOKUP(R29,'様式Ⅰ(女子)'!$D$17:$E$232,2,FALSE),"")</f>
        <v/>
      </c>
      <c r="T29" s="403" t="str">
        <f t="shared" si="3"/>
        <v/>
      </c>
      <c r="U29" s="389" t="str">
        <f>IFERROR(VLOOKUP(R29,'様式Ⅰ(女子)'!$D$17:$AI$232,32,FALSE),"")</f>
        <v/>
      </c>
      <c r="V29" s="388" t="str">
        <f>IFERROR(VLOOKUP(S29,女子登録情報!A:H,8,FALSE),"")</f>
        <v/>
      </c>
      <c r="W29" s="96" t="s">
        <v>1254</v>
      </c>
      <c r="X29" s="402" t="str">
        <f>IFERROR(VLOOKUP(W29,'様式Ⅰ(女子)'!$D$17:$E$232,2,FALSE),"")</f>
        <v/>
      </c>
      <c r="Y29" s="403" t="str">
        <f t="shared" si="4"/>
        <v/>
      </c>
      <c r="Z29" s="389" t="str">
        <f>IFERROR(VLOOKUP(W29,'様式Ⅰ(女子)'!$D$17:$AI$232,32,FALSE),"")</f>
        <v/>
      </c>
      <c r="AA29" s="388" t="str">
        <f>IFERROR(VLOOKUP(X29,女子登録情報!A:H,8,FALSE),"")</f>
        <v/>
      </c>
      <c r="AB29" s="96" t="s">
        <v>1276</v>
      </c>
      <c r="AC29" s="402" t="str">
        <f>IFERROR(VLOOKUP(AB29,'様式Ⅰ(女子)'!$D$17:$E$232,2,FALSE),"")</f>
        <v/>
      </c>
      <c r="AD29" s="403" t="str">
        <f t="shared" si="5"/>
        <v/>
      </c>
      <c r="AE29" s="390" t="str">
        <f>IFERROR(VLOOKUP(AB29,'様式Ⅰ(女子)'!$D$17:$AI$232,32,FALSE),"")</f>
        <v/>
      </c>
      <c r="AF29" s="107" t="str">
        <f>IFERROR(VLOOKUP(AC29,女子登録情報!A:H,8,FALSE),"")</f>
        <v/>
      </c>
      <c r="AG29" s="401">
        <f t="shared" si="6"/>
        <v>0</v>
      </c>
    </row>
    <row r="30" spans="1:33" ht="15.95" customHeight="1">
      <c r="A30" s="402" t="s">
        <v>72</v>
      </c>
      <c r="B30" s="96" t="s">
        <v>1233</v>
      </c>
      <c r="C30" s="402" t="str">
        <f>IFERROR(VLOOKUP(B30,'様式Ⅰ(男子)'!$D$17:$I$232,2,FALSE),"")</f>
        <v/>
      </c>
      <c r="D30" s="403" t="str">
        <f t="shared" si="0"/>
        <v/>
      </c>
      <c r="E30" s="389" t="str">
        <f>IFERROR(VLOOKUP(B30,'様式Ⅰ(男子)'!$D$17:$AI$232,32,FALSE),"")</f>
        <v/>
      </c>
      <c r="F30" s="388" t="str">
        <f>IFERROR(VLOOKUP(C30,男子登録情報!A:H,8,FALSE),"")</f>
        <v/>
      </c>
      <c r="G30" s="96" t="s">
        <v>1255</v>
      </c>
      <c r="H30" s="402" t="str">
        <f>IFERROR(VLOOKUP(G30,'様式Ⅰ(男子)'!$D$17:$I$232,2,FALSE),"")</f>
        <v/>
      </c>
      <c r="I30" s="403" t="str">
        <f t="shared" si="7"/>
        <v/>
      </c>
      <c r="J30" s="389" t="str">
        <f>IFERROR(VLOOKUP(G30,'様式Ⅰ(男子)'!$D$17:$AI$232,32,FALSE),"")</f>
        <v/>
      </c>
      <c r="K30" s="388" t="str">
        <f>IFERROR(VLOOKUP(H30,男子登録情報!A:H,8,FALSE),"")</f>
        <v/>
      </c>
      <c r="L30" s="96" t="s">
        <v>1277</v>
      </c>
      <c r="M30" s="402" t="str">
        <f>IFERROR(VLOOKUP(L30,'様式Ⅰ(男子)'!$D$17:$I$232,2,FALSE),"")</f>
        <v/>
      </c>
      <c r="N30" s="403" t="str">
        <f t="shared" si="1"/>
        <v/>
      </c>
      <c r="O30" s="389" t="str">
        <f>IFERROR(VLOOKUP(L30,'様式Ⅰ(男子)'!$D$17:$AI$232,32,FALSE),"")</f>
        <v/>
      </c>
      <c r="P30" s="388" t="str">
        <f>IFERROR(VLOOKUP(M30,男子登録情報!A:H,8,FALSE),"")</f>
        <v/>
      </c>
      <c r="Q30" s="287">
        <f t="shared" si="2"/>
        <v>0</v>
      </c>
      <c r="R30" s="96" t="s">
        <v>1233</v>
      </c>
      <c r="S30" s="402" t="str">
        <f>IFERROR(VLOOKUP(R30,'様式Ⅰ(女子)'!$D$17:$E$232,2,FALSE),"")</f>
        <v/>
      </c>
      <c r="T30" s="403" t="str">
        <f t="shared" si="3"/>
        <v/>
      </c>
      <c r="U30" s="389" t="str">
        <f>IFERROR(VLOOKUP(R30,'様式Ⅰ(女子)'!$D$17:$AI$232,32,FALSE),"")</f>
        <v/>
      </c>
      <c r="V30" s="388" t="str">
        <f>IFERROR(VLOOKUP(S30,女子登録情報!A:H,8,FALSE),"")</f>
        <v/>
      </c>
      <c r="W30" s="96" t="s">
        <v>1255</v>
      </c>
      <c r="X30" s="402" t="str">
        <f>IFERROR(VLOOKUP(W30,'様式Ⅰ(女子)'!$D$17:$E$232,2,FALSE),"")</f>
        <v/>
      </c>
      <c r="Y30" s="403" t="str">
        <f t="shared" si="4"/>
        <v/>
      </c>
      <c r="Z30" s="389" t="str">
        <f>IFERROR(VLOOKUP(W30,'様式Ⅰ(女子)'!$D$17:$AI$232,32,FALSE),"")</f>
        <v/>
      </c>
      <c r="AA30" s="388" t="str">
        <f>IFERROR(VLOOKUP(X30,女子登録情報!A:H,8,FALSE),"")</f>
        <v/>
      </c>
      <c r="AB30" s="96" t="s">
        <v>1277</v>
      </c>
      <c r="AC30" s="402" t="str">
        <f>IFERROR(VLOOKUP(AB30,'様式Ⅰ(女子)'!$D$17:$E$232,2,FALSE),"")</f>
        <v/>
      </c>
      <c r="AD30" s="403" t="str">
        <f t="shared" si="5"/>
        <v/>
      </c>
      <c r="AE30" s="390" t="str">
        <f>IFERROR(VLOOKUP(AB30,'様式Ⅰ(女子)'!$D$17:$AI$232,32,FALSE),"")</f>
        <v/>
      </c>
      <c r="AF30" s="107" t="str">
        <f>IFERROR(VLOOKUP(AC30,女子登録情報!A:H,8,FALSE),"")</f>
        <v/>
      </c>
      <c r="AG30" s="401">
        <f t="shared" si="6"/>
        <v>0</v>
      </c>
    </row>
    <row r="31" spans="1:33" ht="15.95" customHeight="1">
      <c r="A31" s="402" t="s">
        <v>74</v>
      </c>
      <c r="B31" s="96" t="s">
        <v>1234</v>
      </c>
      <c r="C31" s="402" t="str">
        <f>IFERROR(VLOOKUP(B31,'様式Ⅰ(男子)'!$D$17:$I$232,2,FALSE),"")</f>
        <v/>
      </c>
      <c r="D31" s="403" t="str">
        <f t="shared" si="0"/>
        <v/>
      </c>
      <c r="E31" s="389" t="str">
        <f>IFERROR(VLOOKUP(B31,'様式Ⅰ(男子)'!$D$17:$AI$232,32,FALSE),"")</f>
        <v/>
      </c>
      <c r="F31" s="388" t="str">
        <f>IFERROR(VLOOKUP(C31,男子登録情報!A:H,8,FALSE),"")</f>
        <v/>
      </c>
      <c r="G31" s="96" t="s">
        <v>1256</v>
      </c>
      <c r="H31" s="402" t="str">
        <f>IFERROR(VLOOKUP(G31,'様式Ⅰ(男子)'!$D$17:$I$232,2,FALSE),"")</f>
        <v/>
      </c>
      <c r="I31" s="403" t="str">
        <f t="shared" si="7"/>
        <v/>
      </c>
      <c r="J31" s="389" t="str">
        <f>IFERROR(VLOOKUP(G31,'様式Ⅰ(男子)'!$D$17:$AI$232,32,FALSE),"")</f>
        <v/>
      </c>
      <c r="K31" s="388" t="str">
        <f>IFERROR(VLOOKUP(H31,男子登録情報!A:H,8,FALSE),"")</f>
        <v/>
      </c>
      <c r="L31" s="96" t="s">
        <v>1278</v>
      </c>
      <c r="M31" s="402" t="str">
        <f>IFERROR(VLOOKUP(L31,'様式Ⅰ(男子)'!$D$17:$I$232,2,FALSE),"")</f>
        <v/>
      </c>
      <c r="N31" s="403" t="str">
        <f t="shared" si="1"/>
        <v/>
      </c>
      <c r="O31" s="389" t="str">
        <f>IFERROR(VLOOKUP(L31,'様式Ⅰ(男子)'!$D$17:$AI$232,32,FALSE),"")</f>
        <v/>
      </c>
      <c r="P31" s="388" t="str">
        <f>IFERROR(VLOOKUP(M31,男子登録情報!A:H,8,FALSE),"")</f>
        <v/>
      </c>
      <c r="Q31" s="287">
        <f t="shared" si="2"/>
        <v>0</v>
      </c>
      <c r="R31" s="96" t="s">
        <v>1234</v>
      </c>
      <c r="S31" s="402" t="str">
        <f>IFERROR(VLOOKUP(R31,'様式Ⅰ(女子)'!$D$17:$E$232,2,FALSE),"")</f>
        <v/>
      </c>
      <c r="T31" s="403" t="str">
        <f t="shared" si="3"/>
        <v/>
      </c>
      <c r="U31" s="389" t="str">
        <f>IFERROR(VLOOKUP(R31,'様式Ⅰ(女子)'!$D$17:$AI$232,32,FALSE),"")</f>
        <v/>
      </c>
      <c r="V31" s="388" t="str">
        <f>IFERROR(VLOOKUP(S31,女子登録情報!A:H,8,FALSE),"")</f>
        <v/>
      </c>
      <c r="W31" s="96" t="s">
        <v>1256</v>
      </c>
      <c r="X31" s="402" t="str">
        <f>IFERROR(VLOOKUP(W31,'様式Ⅰ(女子)'!$D$17:$E$232,2,FALSE),"")</f>
        <v/>
      </c>
      <c r="Y31" s="403" t="str">
        <f t="shared" si="4"/>
        <v/>
      </c>
      <c r="Z31" s="389" t="str">
        <f>IFERROR(VLOOKUP(W31,'様式Ⅰ(女子)'!$D$17:$AI$232,32,FALSE),"")</f>
        <v/>
      </c>
      <c r="AA31" s="388" t="str">
        <f>IFERROR(VLOOKUP(X31,女子登録情報!A:H,8,FALSE),"")</f>
        <v/>
      </c>
      <c r="AB31" s="96" t="s">
        <v>1278</v>
      </c>
      <c r="AC31" s="402" t="str">
        <f>IFERROR(VLOOKUP(AB31,'様式Ⅰ(女子)'!$D$17:$E$232,2,FALSE),"")</f>
        <v/>
      </c>
      <c r="AD31" s="403" t="str">
        <f t="shared" si="5"/>
        <v/>
      </c>
      <c r="AE31" s="390" t="str">
        <f>IFERROR(VLOOKUP(AB31,'様式Ⅰ(女子)'!$D$17:$AI$232,32,FALSE),"")</f>
        <v/>
      </c>
      <c r="AF31" s="107" t="str">
        <f>IFERROR(VLOOKUP(AC31,女子登録情報!A:H,8,FALSE),"")</f>
        <v/>
      </c>
      <c r="AG31" s="401">
        <f t="shared" si="6"/>
        <v>0</v>
      </c>
    </row>
    <row r="32" spans="1:33" ht="15.95" customHeight="1">
      <c r="A32" s="402" t="s">
        <v>76</v>
      </c>
      <c r="B32" s="96" t="s">
        <v>1235</v>
      </c>
      <c r="C32" s="402" t="str">
        <f>IFERROR(VLOOKUP(B32,'様式Ⅰ(男子)'!$D$17:$I$232,2,FALSE),"")</f>
        <v/>
      </c>
      <c r="D32" s="403" t="str">
        <f t="shared" si="0"/>
        <v/>
      </c>
      <c r="E32" s="389" t="str">
        <f>IFERROR(VLOOKUP(B32,'様式Ⅰ(男子)'!$D$17:$AI$232,32,FALSE),"")</f>
        <v/>
      </c>
      <c r="F32" s="388" t="str">
        <f>IFERROR(VLOOKUP(C32,男子登録情報!A:H,8,FALSE),"")</f>
        <v/>
      </c>
      <c r="G32" s="96" t="s">
        <v>1257</v>
      </c>
      <c r="H32" s="402" t="str">
        <f>IFERROR(VLOOKUP(G32,'様式Ⅰ(男子)'!$D$17:$I$232,2,FALSE),"")</f>
        <v/>
      </c>
      <c r="I32" s="403" t="str">
        <f t="shared" si="7"/>
        <v/>
      </c>
      <c r="J32" s="389" t="str">
        <f>IFERROR(VLOOKUP(G32,'様式Ⅰ(男子)'!$D$17:$AI$232,32,FALSE),"")</f>
        <v/>
      </c>
      <c r="K32" s="388" t="str">
        <f>IFERROR(VLOOKUP(H32,男子登録情報!A:H,8,FALSE),"")</f>
        <v/>
      </c>
      <c r="L32" s="96" t="s">
        <v>1279</v>
      </c>
      <c r="M32" s="402" t="str">
        <f>IFERROR(VLOOKUP(L32,'様式Ⅰ(男子)'!$D$17:$I$232,2,FALSE),"")</f>
        <v/>
      </c>
      <c r="N32" s="403" t="str">
        <f t="shared" si="1"/>
        <v/>
      </c>
      <c r="O32" s="389" t="str">
        <f>IFERROR(VLOOKUP(L32,'様式Ⅰ(男子)'!$D$17:$AI$232,32,FALSE),"")</f>
        <v/>
      </c>
      <c r="P32" s="388" t="str">
        <f>IFERROR(VLOOKUP(M32,男子登録情報!A:H,8,FALSE),"")</f>
        <v/>
      </c>
      <c r="Q32" s="287">
        <f t="shared" si="2"/>
        <v>0</v>
      </c>
      <c r="R32" s="96" t="s">
        <v>1235</v>
      </c>
      <c r="S32" s="402" t="str">
        <f>IFERROR(VLOOKUP(R32,'様式Ⅰ(女子)'!$D$17:$E$232,2,FALSE),"")</f>
        <v/>
      </c>
      <c r="T32" s="403" t="str">
        <f t="shared" si="3"/>
        <v/>
      </c>
      <c r="U32" s="389" t="str">
        <f>IFERROR(VLOOKUP(R32,'様式Ⅰ(女子)'!$D$17:$AI$232,32,FALSE),"")</f>
        <v/>
      </c>
      <c r="V32" s="388" t="str">
        <f>IFERROR(VLOOKUP(S32,女子登録情報!A:H,8,FALSE),"")</f>
        <v/>
      </c>
      <c r="W32" s="96" t="s">
        <v>1257</v>
      </c>
      <c r="X32" s="402" t="str">
        <f>IFERROR(VLOOKUP(W32,'様式Ⅰ(女子)'!$D$17:$E$232,2,FALSE),"")</f>
        <v/>
      </c>
      <c r="Y32" s="403" t="str">
        <f t="shared" si="4"/>
        <v/>
      </c>
      <c r="Z32" s="389" t="str">
        <f>IFERROR(VLOOKUP(W32,'様式Ⅰ(女子)'!$D$17:$AI$232,32,FALSE),"")</f>
        <v/>
      </c>
      <c r="AA32" s="388" t="str">
        <f>IFERROR(VLOOKUP(X32,女子登録情報!A:H,8,FALSE),"")</f>
        <v/>
      </c>
      <c r="AB32" s="96" t="s">
        <v>1279</v>
      </c>
      <c r="AC32" s="402" t="str">
        <f>IFERROR(VLOOKUP(AB32,'様式Ⅰ(女子)'!$D$17:$E$232,2,FALSE),"")</f>
        <v/>
      </c>
      <c r="AD32" s="403" t="str">
        <f t="shared" si="5"/>
        <v/>
      </c>
      <c r="AE32" s="390" t="str">
        <f>IFERROR(VLOOKUP(AB32,'様式Ⅰ(女子)'!$D$17:$AI$232,32,FALSE),"")</f>
        <v/>
      </c>
      <c r="AF32" s="107" t="str">
        <f>IFERROR(VLOOKUP(AC32,女子登録情報!A:H,8,FALSE),"")</f>
        <v/>
      </c>
      <c r="AG32" s="401">
        <f t="shared" si="6"/>
        <v>0</v>
      </c>
    </row>
    <row r="33" spans="1:33" ht="15.95" customHeight="1">
      <c r="A33" s="402" t="s">
        <v>78</v>
      </c>
      <c r="B33" s="96" t="s">
        <v>1236</v>
      </c>
      <c r="C33" s="402" t="str">
        <f>IFERROR(VLOOKUP(B33,'様式Ⅰ(男子)'!$D$17:$I$232,2,FALSE),"")</f>
        <v/>
      </c>
      <c r="D33" s="403" t="str">
        <f t="shared" si="0"/>
        <v/>
      </c>
      <c r="E33" s="389" t="str">
        <f>IFERROR(VLOOKUP(B33,'様式Ⅰ(男子)'!$D$17:$AI$232,32,FALSE),"")</f>
        <v/>
      </c>
      <c r="F33" s="388" t="str">
        <f>IFERROR(VLOOKUP(C33,男子登録情報!A:H,8,FALSE),"")</f>
        <v/>
      </c>
      <c r="G33" s="96" t="s">
        <v>1258</v>
      </c>
      <c r="H33" s="402" t="str">
        <f>IFERROR(VLOOKUP(G33,'様式Ⅰ(男子)'!$D$17:$I$232,2,FALSE),"")</f>
        <v/>
      </c>
      <c r="I33" s="403" t="str">
        <f t="shared" si="7"/>
        <v/>
      </c>
      <c r="J33" s="389" t="str">
        <f>IFERROR(VLOOKUP(G33,'様式Ⅰ(男子)'!$D$17:$AI$232,32,FALSE),"")</f>
        <v/>
      </c>
      <c r="K33" s="388" t="str">
        <f>IFERROR(VLOOKUP(H33,男子登録情報!A:H,8,FALSE),"")</f>
        <v/>
      </c>
      <c r="L33" s="96" t="s">
        <v>1280</v>
      </c>
      <c r="M33" s="402" t="str">
        <f>IFERROR(VLOOKUP(L33,'様式Ⅰ(男子)'!$D$17:$I$232,2,FALSE),"")</f>
        <v/>
      </c>
      <c r="N33" s="403" t="str">
        <f t="shared" si="1"/>
        <v/>
      </c>
      <c r="O33" s="389" t="str">
        <f>IFERROR(VLOOKUP(L33,'様式Ⅰ(男子)'!$D$17:$AI$232,32,FALSE),"")</f>
        <v/>
      </c>
      <c r="P33" s="388" t="str">
        <f>IFERROR(VLOOKUP(M33,男子登録情報!A:H,8,FALSE),"")</f>
        <v/>
      </c>
      <c r="Q33" s="287">
        <f t="shared" si="2"/>
        <v>0</v>
      </c>
      <c r="R33" s="96" t="s">
        <v>1236</v>
      </c>
      <c r="S33" s="402" t="str">
        <f>IFERROR(VLOOKUP(R33,'様式Ⅰ(女子)'!$D$17:$E$232,2,FALSE),"")</f>
        <v/>
      </c>
      <c r="T33" s="403" t="str">
        <f t="shared" si="3"/>
        <v/>
      </c>
      <c r="U33" s="389" t="str">
        <f>IFERROR(VLOOKUP(R33,'様式Ⅰ(女子)'!$D$17:$AI$232,32,FALSE),"")</f>
        <v/>
      </c>
      <c r="V33" s="388" t="str">
        <f>IFERROR(VLOOKUP(S33,女子登録情報!A:H,8,FALSE),"")</f>
        <v/>
      </c>
      <c r="W33" s="96" t="s">
        <v>1258</v>
      </c>
      <c r="X33" s="402" t="str">
        <f>IFERROR(VLOOKUP(W33,'様式Ⅰ(女子)'!$D$17:$E$232,2,FALSE),"")</f>
        <v/>
      </c>
      <c r="Y33" s="403" t="str">
        <f t="shared" si="4"/>
        <v/>
      </c>
      <c r="Z33" s="389" t="str">
        <f>IFERROR(VLOOKUP(W33,'様式Ⅰ(女子)'!$D$17:$AI$232,32,FALSE),"")</f>
        <v/>
      </c>
      <c r="AA33" s="388" t="str">
        <f>IFERROR(VLOOKUP(X33,女子登録情報!A:H,8,FALSE),"")</f>
        <v/>
      </c>
      <c r="AB33" s="96" t="s">
        <v>1280</v>
      </c>
      <c r="AC33" s="402" t="str">
        <f>IFERROR(VLOOKUP(AB33,'様式Ⅰ(女子)'!$D$17:$E$232,2,FALSE),"")</f>
        <v/>
      </c>
      <c r="AD33" s="403" t="str">
        <f t="shared" si="5"/>
        <v/>
      </c>
      <c r="AE33" s="390" t="str">
        <f>IFERROR(VLOOKUP(AB33,'様式Ⅰ(女子)'!$D$17:$AI$232,32,FALSE),"")</f>
        <v/>
      </c>
      <c r="AF33" s="107" t="str">
        <f>IFERROR(VLOOKUP(AC33,女子登録情報!A:H,8,FALSE),"")</f>
        <v/>
      </c>
      <c r="AG33" s="401">
        <f t="shared" si="6"/>
        <v>0</v>
      </c>
    </row>
    <row r="34" spans="1:33" ht="15.95" customHeight="1" thickBot="1">
      <c r="A34" s="402" t="s">
        <v>620</v>
      </c>
      <c r="B34" s="432"/>
      <c r="C34" s="406" t="str">
        <f>IFERROR(VLOOKUP(B34,'様式Ⅰ(男子)'!$D$17:$I$232,2,FALSE),"")</f>
        <v/>
      </c>
      <c r="D34" s="407" t="str">
        <f t="shared" si="0"/>
        <v/>
      </c>
      <c r="E34" s="433" t="str">
        <f>IFERROR(VLOOKUP(B34,'様式Ⅰ(男子)'!$D$17:$AI$232,32,FALSE),"")</f>
        <v/>
      </c>
      <c r="F34" s="404" t="str">
        <f>IFERROR(VLOOKUP(C34,男子登録情報!A:H,8,FALSE),"")</f>
        <v/>
      </c>
      <c r="G34" s="432"/>
      <c r="H34" s="406" t="str">
        <f>IFERROR(VLOOKUP(G34,'様式Ⅰ(男子)'!$D$17:$I$232,2,FALSE),"")</f>
        <v/>
      </c>
      <c r="I34" s="407" t="str">
        <f t="shared" si="7"/>
        <v/>
      </c>
      <c r="J34" s="433" t="str">
        <f>IFERROR(VLOOKUP(G34,'様式Ⅰ(男子)'!$D$17:$AI$232,32,FALSE),"")</f>
        <v/>
      </c>
      <c r="K34" s="404" t="str">
        <f>IFERROR(VLOOKUP(H34,男子登録情報!A:H,8,FALSE),"")</f>
        <v/>
      </c>
      <c r="L34" s="432"/>
      <c r="M34" s="406" t="str">
        <f>IFERROR(VLOOKUP(L34,'様式Ⅰ(男子)'!$D$17:$I$232,2,FALSE),"")</f>
        <v/>
      </c>
      <c r="N34" s="435" t="str">
        <f t="shared" si="1"/>
        <v/>
      </c>
      <c r="O34" s="389" t="str">
        <f>IFERROR(VLOOKUP(L34,'様式Ⅰ(男子)'!$D$17:$AI$232,32,FALSE),"")</f>
        <v/>
      </c>
      <c r="P34" s="388" t="str">
        <f>IFERROR(VLOOKUP(M34,男子登録情報!A:H,8,FALSE),"")</f>
        <v/>
      </c>
      <c r="Q34" s="405"/>
      <c r="R34" s="96" t="s">
        <v>1237</v>
      </c>
      <c r="S34" s="409" t="str">
        <f>IFERROR(VLOOKUP(R34,'様式Ⅰ(女子)'!$D$17:$E$232,2,FALSE),"")</f>
        <v/>
      </c>
      <c r="T34" s="411" t="str">
        <f t="shared" si="3"/>
        <v/>
      </c>
      <c r="U34" s="413" t="str">
        <f>IFERROR(VLOOKUP(R34,'様式Ⅰ(女子)'!$D$17:$AI$232,32,FALSE),"")</f>
        <v/>
      </c>
      <c r="V34" s="410" t="str">
        <f>IFERROR(VLOOKUP(S34,女子登録情報!A:H,8,FALSE),"")</f>
        <v/>
      </c>
      <c r="W34" s="412" t="s">
        <v>1259</v>
      </c>
      <c r="X34" s="409" t="str">
        <f>IFERROR(VLOOKUP(W34,'様式Ⅰ(女子)'!$D$17:$E$232,2,FALSE),"")</f>
        <v/>
      </c>
      <c r="Y34" s="411" t="str">
        <f t="shared" si="4"/>
        <v/>
      </c>
      <c r="Z34" s="413" t="str">
        <f>IFERROR(VLOOKUP(W34,'様式Ⅰ(女子)'!$D$17:$AI$232,32,FALSE),"")</f>
        <v/>
      </c>
      <c r="AA34" s="410" t="str">
        <f>IFERROR(VLOOKUP(X34,女子登録情報!A:H,8,FALSE),"")</f>
        <v/>
      </c>
      <c r="AB34" s="412" t="s">
        <v>1281</v>
      </c>
      <c r="AC34" s="409" t="str">
        <f>IFERROR(VLOOKUP(AB34,'様式Ⅰ(女子)'!$D$17:$E$232,2,FALSE),"")</f>
        <v/>
      </c>
      <c r="AD34" s="411" t="str">
        <f t="shared" si="5"/>
        <v/>
      </c>
      <c r="AE34" s="390" t="str">
        <f>IFERROR(VLOOKUP(AB34,'様式Ⅰ(女子)'!$D$17:$AI$232,32,FALSE),"")</f>
        <v/>
      </c>
      <c r="AF34" s="107" t="str">
        <f>IFERROR(VLOOKUP(AC34,女子登録情報!A:H,8,FALSE),"")</f>
        <v/>
      </c>
      <c r="AG34" s="401">
        <f t="shared" si="6"/>
        <v>0</v>
      </c>
    </row>
    <row r="35" spans="1:33" ht="15.95" customHeight="1" thickBot="1">
      <c r="A35" s="409" t="s">
        <v>415</v>
      </c>
      <c r="B35" s="412" t="s">
        <v>1238</v>
      </c>
      <c r="C35" s="409" t="str">
        <f>IFERROR(VLOOKUP(B35,'様式Ⅰ(男子)'!$D$17:$I$232,2,FALSE),"")</f>
        <v/>
      </c>
      <c r="D35" s="411" t="str">
        <f t="shared" si="0"/>
        <v/>
      </c>
      <c r="E35" s="413" t="str">
        <f>IFERROR(VLOOKUP(B35,'様式Ⅰ(男子)'!$D$17:$AI$232,32,FALSE),"")</f>
        <v/>
      </c>
      <c r="F35" s="410" t="str">
        <f>IFERROR(VLOOKUP(C35,男子登録情報!A:H,8,FALSE),"")</f>
        <v/>
      </c>
      <c r="G35" s="412" t="s">
        <v>1260</v>
      </c>
      <c r="H35" s="409" t="str">
        <f>IFERROR(VLOOKUP(G35,'様式Ⅰ(男子)'!$D$17:$I$232,2,FALSE),"")</f>
        <v/>
      </c>
      <c r="I35" s="411" t="str">
        <f t="shared" si="7"/>
        <v/>
      </c>
      <c r="J35" s="413" t="str">
        <f>IFERROR(VLOOKUP(G35,'様式Ⅰ(男子)'!$D$17:$AI$232,32,FALSE),"")</f>
        <v/>
      </c>
      <c r="K35" s="410" t="str">
        <f>IFERROR(VLOOKUP(H35,男子登録情報!A:H,8,FALSE),"")</f>
        <v/>
      </c>
      <c r="L35" s="412" t="s">
        <v>1282</v>
      </c>
      <c r="M35" s="436" t="str">
        <f>IFERROR(VLOOKUP(L35,'様式Ⅰ(男子)'!$D$17:$I$232,2,FALSE),"")</f>
        <v/>
      </c>
      <c r="N35" s="411" t="str">
        <f t="shared" si="1"/>
        <v/>
      </c>
      <c r="O35" s="413" t="str">
        <f>IFERROR(VLOOKUP(L35,'様式Ⅰ(男子)'!$D$17:$AI$232,32,FALSE),"")</f>
        <v/>
      </c>
      <c r="P35" s="410" t="str">
        <f>IFERROR(VLOOKUP(M35,男子登録情報!A:H,8,FALSE),"")</f>
        <v/>
      </c>
      <c r="Q35" s="414">
        <f t="shared" si="2"/>
        <v>0</v>
      </c>
      <c r="R35" s="432"/>
      <c r="S35" s="439" t="str">
        <f>IFERROR(VLOOKUP(R35,'様式Ⅰ(女子)'!$D$17:$E$232,2,FALSE),"")</f>
        <v/>
      </c>
      <c r="T35" s="440" t="str">
        <f t="shared" si="3"/>
        <v/>
      </c>
      <c r="U35" s="438" t="str">
        <f>IFERROR(VLOOKUP(R35,'様式Ⅰ(女子)'!$D$17:$AI$232,32,FALSE),"")</f>
        <v/>
      </c>
      <c r="V35" s="415" t="str">
        <f>IFERROR(VLOOKUP(S35,女子登録情報!A:H,8,FALSE),"")</f>
        <v/>
      </c>
      <c r="W35" s="441"/>
      <c r="X35" s="439" t="str">
        <f>IFERROR(VLOOKUP(W35,'様式Ⅰ(女子)'!$D$17:$E$232,2,FALSE),"")</f>
        <v/>
      </c>
      <c r="Y35" s="440" t="str">
        <f t="shared" si="4"/>
        <v/>
      </c>
      <c r="Z35" s="438" t="str">
        <f>IFERROR(VLOOKUP(W35,'様式Ⅰ(女子)'!$D$17:$AI$232,32,FALSE),"")</f>
        <v/>
      </c>
      <c r="AA35" s="415" t="str">
        <f>IFERROR(VLOOKUP(X35,女子登録情報!A:H,8,FALSE),"")</f>
        <v/>
      </c>
      <c r="AB35" s="441"/>
      <c r="AC35" s="439" t="str">
        <f>IFERROR(VLOOKUP(AB35,'様式Ⅰ(女子)'!$D$17:$E$232,2,FALSE),"")</f>
        <v/>
      </c>
      <c r="AD35" s="440" t="str">
        <f t="shared" si="5"/>
        <v/>
      </c>
      <c r="AE35" s="442" t="str">
        <f>IFERROR(VLOOKUP(AB35,'様式Ⅰ(女子)'!$D$17:$AI$232,32,FALSE),"")</f>
        <v/>
      </c>
      <c r="AF35" s="416" t="str">
        <f>IFERROR(VLOOKUP(AC35,女子登録情報!A:H,8,FALSE),"")</f>
        <v/>
      </c>
      <c r="AG35" s="417"/>
    </row>
    <row r="36" spans="1:33">
      <c r="A36" s="107"/>
      <c r="B36" s="107"/>
      <c r="C36" s="107"/>
      <c r="D36" s="107"/>
      <c r="E36" s="107"/>
      <c r="F36" s="107" t="str">
        <f>IFERROR(VLOOKUP(C36,男子登録情報!A:H,8,FALSE),"")</f>
        <v/>
      </c>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row>
    <row r="37" spans="1:33">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row>
    <row r="38" spans="1:33" ht="22.5">
      <c r="A38" s="107"/>
      <c r="B38" s="107"/>
      <c r="C38" s="107"/>
      <c r="D38" s="107"/>
      <c r="E38" s="107"/>
      <c r="F38" s="107"/>
      <c r="G38" s="107"/>
      <c r="H38" s="107"/>
      <c r="I38" s="98"/>
      <c r="J38" s="98"/>
      <c r="K38" s="98"/>
      <c r="L38" s="98"/>
      <c r="M38" s="590" t="s">
        <v>1283</v>
      </c>
      <c r="N38" s="590"/>
      <c r="O38" s="590"/>
      <c r="P38" s="590"/>
      <c r="Q38" s="590"/>
      <c r="R38" s="590"/>
      <c r="S38" s="590"/>
      <c r="T38" s="590"/>
      <c r="U38" s="418"/>
      <c r="V38" s="98"/>
      <c r="W38" s="98"/>
      <c r="X38" s="98"/>
      <c r="Y38" s="107"/>
      <c r="Z38" s="107"/>
      <c r="AA38" s="107"/>
      <c r="AB38" s="107"/>
      <c r="AC38" s="107"/>
      <c r="AD38" s="107"/>
      <c r="AE38" s="107"/>
      <c r="AF38" s="107"/>
      <c r="AG38" s="107"/>
    </row>
    <row r="39" spans="1:33" ht="22.5">
      <c r="A39" s="107"/>
      <c r="B39" s="107"/>
      <c r="C39" s="107"/>
      <c r="D39" s="107"/>
      <c r="E39" s="107"/>
      <c r="F39" s="107"/>
      <c r="G39" s="107"/>
      <c r="H39" s="107"/>
      <c r="I39" s="98"/>
      <c r="J39" s="98"/>
      <c r="K39" s="98"/>
      <c r="L39" s="98"/>
      <c r="M39" s="590"/>
      <c r="N39" s="590"/>
      <c r="O39" s="590"/>
      <c r="P39" s="590"/>
      <c r="Q39" s="590"/>
      <c r="R39" s="590"/>
      <c r="S39" s="590"/>
      <c r="T39" s="590"/>
      <c r="U39" s="418"/>
      <c r="V39" s="98"/>
      <c r="W39" s="98"/>
      <c r="X39" s="98"/>
      <c r="Y39" s="107"/>
      <c r="Z39" s="107"/>
      <c r="AA39" s="107"/>
      <c r="AB39" s="107"/>
      <c r="AC39" s="107"/>
      <c r="AD39" s="107"/>
      <c r="AE39" s="107"/>
      <c r="AF39" s="107"/>
      <c r="AG39" s="107"/>
    </row>
    <row r="40" spans="1:33" ht="30" customHeight="1">
      <c r="A40" s="107"/>
      <c r="B40" s="107"/>
      <c r="C40" s="107"/>
      <c r="D40" s="107"/>
      <c r="E40" s="107"/>
      <c r="F40" s="107"/>
      <c r="G40" s="107"/>
      <c r="H40" s="107"/>
      <c r="I40" s="419" t="s">
        <v>6</v>
      </c>
      <c r="J40" s="386"/>
      <c r="K40" s="386"/>
      <c r="L40" s="386"/>
      <c r="M40" s="591" t="str">
        <f>IF(基本情報登録!D20&gt;0,基本情報登録!D20,"")</f>
        <v/>
      </c>
      <c r="N40" s="591"/>
      <c r="O40" s="591"/>
      <c r="P40" s="591"/>
      <c r="Q40" s="591"/>
      <c r="R40" s="591"/>
      <c r="S40" s="591"/>
      <c r="T40" s="591"/>
      <c r="U40" s="418"/>
      <c r="V40" s="98"/>
      <c r="W40" s="98"/>
      <c r="X40" s="420" t="s">
        <v>5</v>
      </c>
      <c r="Y40" s="107"/>
      <c r="Z40" s="107"/>
      <c r="AA40" s="107"/>
      <c r="AB40" s="107"/>
      <c r="AC40" s="107"/>
      <c r="AD40" s="107"/>
      <c r="AE40" s="107"/>
      <c r="AF40" s="107"/>
      <c r="AG40" s="107"/>
    </row>
    <row r="41" spans="1:33" ht="30" customHeight="1">
      <c r="A41" s="107"/>
      <c r="B41" s="107"/>
      <c r="C41" s="107"/>
      <c r="D41" s="107"/>
      <c r="E41" s="107"/>
      <c r="F41" s="107"/>
      <c r="G41" s="107"/>
      <c r="H41" s="107"/>
      <c r="I41" s="419" t="s">
        <v>488</v>
      </c>
      <c r="J41" s="386"/>
      <c r="K41" s="386"/>
      <c r="L41" s="386"/>
      <c r="M41" s="591" t="str">
        <f>IF(基本情報登録!D25&gt;0,基本情報登録!D25,"")</f>
        <v/>
      </c>
      <c r="N41" s="591"/>
      <c r="O41" s="591"/>
      <c r="P41" s="591"/>
      <c r="Q41" s="591"/>
      <c r="R41" s="591"/>
      <c r="S41" s="591"/>
      <c r="T41" s="591"/>
      <c r="U41" s="421"/>
      <c r="V41" s="98"/>
      <c r="W41" s="98"/>
      <c r="X41" s="420" t="s">
        <v>5</v>
      </c>
      <c r="Y41" s="107"/>
      <c r="Z41" s="107"/>
      <c r="AA41" s="107"/>
      <c r="AB41" s="107"/>
      <c r="AC41" s="107"/>
      <c r="AD41" s="107"/>
      <c r="AE41" s="107"/>
      <c r="AF41" s="107"/>
      <c r="AG41" s="107"/>
    </row>
    <row r="42" spans="1:33" ht="13.5" customHeight="1">
      <c r="M42" s="281"/>
      <c r="O42" s="281"/>
      <c r="P42" s="281"/>
      <c r="Q42" s="281"/>
      <c r="R42" s="282"/>
      <c r="S42" s="277"/>
      <c r="T42" s="277"/>
      <c r="U42" s="277"/>
    </row>
    <row r="43" spans="1:33">
      <c r="M43" s="278"/>
      <c r="N43" s="278"/>
      <c r="O43" s="278"/>
      <c r="P43" s="278"/>
      <c r="Q43" s="278"/>
      <c r="R43" s="278"/>
      <c r="S43" s="278"/>
      <c r="T43" s="279"/>
      <c r="U43" s="279"/>
    </row>
    <row r="44" spans="1:33">
      <c r="M44" s="278"/>
      <c r="N44" s="278"/>
      <c r="O44" s="278"/>
      <c r="P44" s="278"/>
      <c r="Q44" s="278"/>
      <c r="R44" s="278"/>
      <c r="S44" s="278"/>
      <c r="T44" s="279"/>
      <c r="U44" s="279"/>
    </row>
    <row r="45" spans="1:33">
      <c r="M45" s="278"/>
      <c r="N45" s="278"/>
      <c r="O45" s="278"/>
      <c r="P45" s="278"/>
      <c r="Q45" s="278"/>
      <c r="R45" s="278"/>
      <c r="S45" s="278"/>
      <c r="T45" s="279"/>
      <c r="U45" s="279"/>
    </row>
    <row r="46" spans="1:33" ht="15">
      <c r="M46" s="8"/>
      <c r="N46" s="8"/>
      <c r="O46" s="8"/>
      <c r="P46" s="8"/>
      <c r="Q46" s="8"/>
      <c r="R46" s="8"/>
      <c r="S46" s="8"/>
      <c r="T46" s="280"/>
      <c r="U46" s="280" t="s">
        <v>408</v>
      </c>
    </row>
  </sheetData>
  <sheetProtection algorithmName="SHA-512" hashValue="kBr6+jNBuLQYZHFuANSTvMFSGIdjzBKhSi7lLMLllqkOHBqYDajP5eeqd/UM8spLwRZbyg1Xrxn9Dsm2tKeAXg==" saltValue="dbKVhA6sLuZ6TTYH/02dbA==" spinCount="100000" sheet="1" objects="1" scenarios="1"/>
  <mergeCells count="23">
    <mergeCell ref="AG8:AG9"/>
    <mergeCell ref="S7:AG7"/>
    <mergeCell ref="A7:A9"/>
    <mergeCell ref="A1:AG1"/>
    <mergeCell ref="A2:AG2"/>
    <mergeCell ref="X8:Y8"/>
    <mergeCell ref="AC8:AD8"/>
    <mergeCell ref="M4:T4"/>
    <mergeCell ref="M38:T39"/>
    <mergeCell ref="M40:T40"/>
    <mergeCell ref="M41:T41"/>
    <mergeCell ref="C7:Q7"/>
    <mergeCell ref="Q8:Q9"/>
    <mergeCell ref="S8:T8"/>
    <mergeCell ref="C8:D8"/>
    <mergeCell ref="H8:I8"/>
    <mergeCell ref="M8:N8"/>
    <mergeCell ref="A22:A23"/>
    <mergeCell ref="A24:A25"/>
    <mergeCell ref="Q22:Q23"/>
    <mergeCell ref="Q24:Q25"/>
    <mergeCell ref="AG22:AG23"/>
    <mergeCell ref="AG24:AG25"/>
  </mergeCells>
  <phoneticPr fontId="1"/>
  <dataValidations count="1">
    <dataValidation type="list" allowBlank="1" showInputMessage="1" showErrorMessage="1" sqref="R42" xr:uid="{6A166E83-3F9C-44B4-941A-D436E353D0B5}">
      <formula1>"✔"</formula1>
    </dataValidation>
  </dataValidations>
  <pageMargins left="0.7" right="0.7" top="0.75" bottom="0.75" header="0.3" footer="0.3"/>
  <pageSetup paperSize="9" scale="6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CG467"/>
  <sheetViews>
    <sheetView showGridLines="0" zoomScale="74" zoomScaleNormal="70" workbookViewId="0">
      <selection activeCell="C17" sqref="C17:C18"/>
    </sheetView>
  </sheetViews>
  <sheetFormatPr defaultColWidth="8.875" defaultRowHeight="13.5"/>
  <cols>
    <col min="1" max="1" width="9.125" customWidth="1"/>
    <col min="2" max="2" width="3.625" customWidth="1"/>
    <col min="3" max="3" width="12.625" customWidth="1"/>
    <col min="4" max="5" width="12.625" hidden="1" customWidth="1"/>
    <col min="6" max="6" width="22.625" customWidth="1"/>
    <col min="7" max="7" width="38.625" customWidth="1"/>
    <col min="8" max="8" width="24.5" customWidth="1"/>
    <col min="9" max="9" width="9.875" customWidth="1"/>
    <col min="10" max="10" width="12.125" customWidth="1"/>
    <col min="11" max="11" width="17.375" hidden="1" customWidth="1"/>
    <col min="13" max="13" width="11.5" customWidth="1"/>
    <col min="14" max="14" width="10.625" hidden="1" customWidth="1"/>
    <col min="15" max="15" width="3.125" customWidth="1"/>
    <col min="16" max="16" width="10.5" style="77" customWidth="1"/>
    <col min="17" max="17" width="19.125" hidden="1" customWidth="1"/>
    <col min="18" max="18" width="13.375" customWidth="1"/>
    <col min="19" max="19" width="15.375" style="165" customWidth="1"/>
    <col min="21" max="21" width="9.125" customWidth="1"/>
    <col min="22" max="22" width="8" customWidth="1"/>
    <col min="23" max="24" width="10.5" customWidth="1"/>
    <col min="25" max="29" width="9" hidden="1" customWidth="1"/>
    <col min="30" max="35" width="9.125" hidden="1" customWidth="1"/>
    <col min="36" max="36" width="23.875" hidden="1" customWidth="1"/>
    <col min="37" max="50" width="9.125" hidden="1" customWidth="1"/>
    <col min="51" max="51" width="17.625" hidden="1" customWidth="1"/>
    <col min="52" max="65" width="9.125" hidden="1" customWidth="1"/>
    <col min="66" max="76" width="9" hidden="1" customWidth="1"/>
    <col min="77" max="77" width="21.125" hidden="1" customWidth="1"/>
    <col min="78" max="81" width="9.125" hidden="1" customWidth="1"/>
    <col min="82" max="85" width="8.875" hidden="1" customWidth="1"/>
    <col min="86" max="86" width="8.875" customWidth="1"/>
  </cols>
  <sheetData>
    <row r="1" spans="1:80" s="1" customFormat="1" ht="18" customHeight="1">
      <c r="A1" s="695" t="str">
        <f>CONCATENATE('加盟校情報&amp;大会設定'!G5,'加盟校情報&amp;大会設定'!H5,'加盟校情報&amp;大会設定'!I5,'加盟校情報&amp;大会設定'!J5)&amp;"　男子様式Ⅰ"</f>
        <v>第89回東海学生陸上競技対校選手権大会　男子様式Ⅰ</v>
      </c>
      <c r="B1" s="695"/>
      <c r="C1" s="695"/>
      <c r="D1" s="695"/>
      <c r="E1" s="695"/>
      <c r="F1" s="695"/>
      <c r="G1" s="695"/>
      <c r="H1" s="695"/>
      <c r="I1" s="695"/>
      <c r="J1" s="695"/>
      <c r="K1" s="695"/>
      <c r="L1" s="695"/>
      <c r="M1" s="695"/>
      <c r="N1" s="695"/>
      <c r="O1" s="695"/>
      <c r="P1" s="695"/>
      <c r="Q1" s="695"/>
      <c r="R1" s="695"/>
      <c r="S1" s="695"/>
      <c r="T1" s="695"/>
      <c r="U1" s="695"/>
      <c r="V1" s="695"/>
      <c r="W1" s="695"/>
      <c r="X1" s="695"/>
    </row>
    <row r="2" spans="1:80" s="1" customFormat="1" ht="18" customHeight="1">
      <c r="A2" s="695"/>
      <c r="B2" s="695"/>
      <c r="C2" s="695"/>
      <c r="D2" s="695"/>
      <c r="E2" s="695"/>
      <c r="F2" s="695"/>
      <c r="G2" s="695"/>
      <c r="H2" s="695"/>
      <c r="I2" s="695"/>
      <c r="J2" s="695"/>
      <c r="K2" s="695"/>
      <c r="L2" s="695"/>
      <c r="M2" s="695"/>
      <c r="N2" s="695"/>
      <c r="O2" s="695"/>
      <c r="P2" s="695"/>
      <c r="Q2" s="695"/>
      <c r="R2" s="695"/>
      <c r="S2" s="695"/>
      <c r="T2" s="695"/>
      <c r="U2" s="695"/>
      <c r="V2" s="695"/>
      <c r="W2" s="695"/>
      <c r="X2" s="695"/>
    </row>
    <row r="3" spans="1:80" s="1" customFormat="1" ht="18" customHeight="1">
      <c r="A3" s="695"/>
      <c r="B3" s="695"/>
      <c r="C3" s="695"/>
      <c r="D3" s="695"/>
      <c r="E3" s="695"/>
      <c r="F3" s="695"/>
      <c r="G3" s="695"/>
      <c r="H3" s="695"/>
      <c r="I3" s="695"/>
      <c r="J3" s="695"/>
      <c r="K3" s="695"/>
      <c r="L3" s="695"/>
      <c r="M3" s="695"/>
      <c r="N3" s="695"/>
      <c r="O3" s="695"/>
      <c r="P3" s="695"/>
      <c r="Q3" s="695"/>
      <c r="R3" s="695"/>
      <c r="S3" s="695"/>
      <c r="T3" s="695"/>
      <c r="U3" s="695"/>
      <c r="V3" s="695"/>
      <c r="W3" s="695"/>
      <c r="X3" s="695"/>
    </row>
    <row r="4" spans="1:80" s="78" customFormat="1" ht="18.75" customHeight="1" thickBot="1">
      <c r="A4" s="294"/>
      <c r="B4" s="294"/>
      <c r="C4" s="294"/>
      <c r="D4" s="294"/>
      <c r="E4" s="294"/>
      <c r="F4" s="295"/>
      <c r="G4" s="295"/>
      <c r="H4" s="295"/>
      <c r="I4" s="295"/>
      <c r="J4" s="295"/>
      <c r="K4" s="295"/>
      <c r="L4" s="295"/>
      <c r="M4" s="295"/>
      <c r="N4" s="295"/>
      <c r="O4" s="295"/>
      <c r="P4" s="295"/>
      <c r="Q4" s="295"/>
      <c r="R4" s="295"/>
      <c r="S4" s="296"/>
      <c r="T4" s="295"/>
      <c r="U4" s="295"/>
      <c r="V4" s="295"/>
      <c r="W4" s="297"/>
      <c r="X4" s="297"/>
    </row>
    <row r="5" spans="1:80" s="1" customFormat="1" ht="17.25" customHeight="1">
      <c r="A5" s="298" t="s">
        <v>565</v>
      </c>
      <c r="B5" s="299"/>
      <c r="C5" s="300" t="str">
        <f>基本情報登録!B8</f>
        <v>大学名</v>
      </c>
      <c r="D5" s="300"/>
      <c r="E5" s="300"/>
      <c r="F5" s="680" t="str">
        <f>IF(基本情報登録!D8&gt;0,基本情報登録!D8,"")</f>
        <v/>
      </c>
      <c r="G5" s="680"/>
      <c r="H5" s="300"/>
      <c r="I5" s="299"/>
      <c r="J5" s="299"/>
      <c r="K5" s="299"/>
      <c r="L5" s="299"/>
      <c r="M5" s="300" t="str">
        <f>基本情報登録!B20</f>
        <v>監督名</v>
      </c>
      <c r="N5" s="300"/>
      <c r="O5" s="300"/>
      <c r="P5" s="680" t="str">
        <f>IF(基本情報登録!D20&gt;0,基本情報登録!D20,"")</f>
        <v/>
      </c>
      <c r="Q5" s="680"/>
      <c r="R5" s="680"/>
      <c r="S5" s="680"/>
      <c r="T5" s="680"/>
      <c r="U5" s="301" t="s">
        <v>11</v>
      </c>
      <c r="V5" s="677" t="s">
        <v>670</v>
      </c>
      <c r="W5" s="669" t="s">
        <v>12</v>
      </c>
      <c r="X5" s="670"/>
    </row>
    <row r="6" spans="1:80" s="1" customFormat="1" ht="18" customHeight="1" thickBot="1">
      <c r="A6" s="299"/>
      <c r="B6" s="299"/>
      <c r="C6" s="300"/>
      <c r="D6" s="300"/>
      <c r="E6" s="300"/>
      <c r="F6" s="299"/>
      <c r="G6" s="299"/>
      <c r="H6" s="299"/>
      <c r="I6" s="299"/>
      <c r="J6" s="299"/>
      <c r="K6" s="299"/>
      <c r="L6" s="299"/>
      <c r="M6" s="299"/>
      <c r="N6" s="299"/>
      <c r="O6" s="299"/>
      <c r="P6" s="302"/>
      <c r="Q6" s="299"/>
      <c r="R6" s="299"/>
      <c r="S6" s="303"/>
      <c r="T6" s="299"/>
      <c r="U6" s="304"/>
      <c r="V6" s="678"/>
      <c r="W6" s="671"/>
      <c r="X6" s="672"/>
    </row>
    <row r="7" spans="1:80" s="1" customFormat="1" ht="18" customHeight="1">
      <c r="A7" s="299"/>
      <c r="B7" s="299"/>
      <c r="C7" s="300" t="str">
        <f>基本情報登録!B25</f>
        <v>申込責任者氏名</v>
      </c>
      <c r="D7" s="300"/>
      <c r="E7" s="300"/>
      <c r="F7" s="680" t="str">
        <f>IF(基本情報登録!D25&gt;0,基本情報登録!D25,"")</f>
        <v/>
      </c>
      <c r="G7" s="680"/>
      <c r="H7" s="300"/>
      <c r="I7" s="305" t="s">
        <v>11</v>
      </c>
      <c r="J7" s="299"/>
      <c r="K7" s="299"/>
      <c r="L7" s="299"/>
      <c r="M7" s="306" t="str">
        <f>基本情報登録!B27</f>
        <v>電話番号</v>
      </c>
      <c r="N7" s="300"/>
      <c r="O7" s="300"/>
      <c r="P7" s="680" t="str">
        <f>IF(基本情報登録!D27&gt;0,基本情報登録!D27,"")</f>
        <v/>
      </c>
      <c r="Q7" s="680"/>
      <c r="R7" s="680"/>
      <c r="S7" s="680"/>
      <c r="T7" s="680"/>
      <c r="U7" s="304"/>
      <c r="V7" s="679">
        <f>COUNTA(M17:M466)</f>
        <v>0</v>
      </c>
      <c r="W7" s="673">
        <f>V7*2500</f>
        <v>0</v>
      </c>
      <c r="X7" s="674"/>
    </row>
    <row r="8" spans="1:80" s="1" customFormat="1" ht="18" customHeight="1" thickBot="1">
      <c r="A8" s="299"/>
      <c r="B8" s="299"/>
      <c r="C8" s="300"/>
      <c r="D8" s="300"/>
      <c r="E8" s="300"/>
      <c r="F8" s="299"/>
      <c r="G8" s="299"/>
      <c r="H8" s="299"/>
      <c r="I8" s="299"/>
      <c r="J8" s="299"/>
      <c r="K8" s="299"/>
      <c r="L8" s="299"/>
      <c r="M8" s="299"/>
      <c r="N8" s="299"/>
      <c r="O8" s="299"/>
      <c r="P8" s="302"/>
      <c r="Q8" s="299"/>
      <c r="R8" s="299"/>
      <c r="S8" s="303"/>
      <c r="T8" s="299"/>
      <c r="U8" s="304"/>
      <c r="V8" s="678"/>
      <c r="W8" s="675"/>
      <c r="X8" s="676"/>
    </row>
    <row r="9" spans="1:80" s="1" customFormat="1" ht="132.94999999999999" customHeight="1" thickBot="1">
      <c r="A9" s="636" t="s">
        <v>1300</v>
      </c>
      <c r="B9" s="637"/>
      <c r="C9" s="637"/>
      <c r="D9" s="637"/>
      <c r="E9" s="637"/>
      <c r="F9" s="637"/>
      <c r="G9" s="637"/>
      <c r="H9" s="637"/>
      <c r="I9" s="637"/>
      <c r="J9" s="637"/>
      <c r="K9" s="637"/>
      <c r="L9" s="637"/>
      <c r="M9" s="637"/>
      <c r="N9" s="637"/>
      <c r="O9" s="637"/>
      <c r="P9" s="637"/>
      <c r="Q9" s="637"/>
      <c r="R9" s="637"/>
      <c r="S9" s="637"/>
      <c r="T9" s="637"/>
      <c r="U9" s="637"/>
      <c r="V9" s="299"/>
      <c r="W9" s="299"/>
      <c r="X9" s="299"/>
    </row>
    <row r="10" spans="1:80" s="1" customFormat="1" ht="20.100000000000001" customHeight="1" thickBot="1">
      <c r="A10" s="638" t="s">
        <v>567</v>
      </c>
      <c r="B10" s="639"/>
      <c r="C10" s="640"/>
      <c r="D10" s="307"/>
      <c r="E10" s="307"/>
      <c r="F10" s="641" t="s">
        <v>1086</v>
      </c>
      <c r="G10" s="642"/>
      <c r="H10" s="642"/>
      <c r="I10" s="642"/>
      <c r="J10" s="642"/>
      <c r="K10" s="642"/>
      <c r="L10" s="642"/>
      <c r="M10" s="642"/>
      <c r="N10" s="642"/>
      <c r="O10" s="642"/>
      <c r="P10" s="642"/>
      <c r="Q10" s="642"/>
      <c r="R10" s="642"/>
      <c r="S10" s="642"/>
      <c r="T10" s="642"/>
      <c r="U10" s="642"/>
      <c r="V10" s="643"/>
      <c r="W10" s="299"/>
      <c r="X10" s="299"/>
      <c r="AA10" s="1">
        <f>IF(OR(SUM(AA17:AA466)=0,C17=""),0,1)</f>
        <v>0</v>
      </c>
      <c r="AB10" s="81">
        <f>IF(SUM(AB17:AB466)&lt;&gt;0,1,0)</f>
        <v>0</v>
      </c>
      <c r="AD10" s="81">
        <f>IF(OR(MOD(SUM(AH17:AH525),10)=5,MOD(SUM(AH17:AH255),10)=0),0,1)</f>
        <v>0</v>
      </c>
      <c r="AE10" s="81"/>
      <c r="AF10" s="81"/>
      <c r="AG10" s="81"/>
      <c r="AH10" s="93"/>
      <c r="AI10" s="97"/>
      <c r="AK10" s="81">
        <f>IF(MAX(AK17:AK525)&gt;0,1,0)</f>
        <v>0</v>
      </c>
      <c r="AM10" s="81">
        <f>IF(MAX(AM17:AM525)&gt;0,1,0)</f>
        <v>0</v>
      </c>
      <c r="AN10" s="81">
        <f>IF(SUM(AN17)&lt;&gt;0,1,0)</f>
        <v>0</v>
      </c>
      <c r="AO10" s="81">
        <f>IF(SUM(AO17:AO466)&lt;&gt;0,1,0)</f>
        <v>0</v>
      </c>
      <c r="AP10" s="81"/>
      <c r="AQ10" s="103"/>
      <c r="AR10" s="104"/>
      <c r="AS10" s="104"/>
      <c r="AT10" s="104"/>
      <c r="AU10" s="104"/>
      <c r="AV10" s="104"/>
      <c r="AX10" s="73" t="str">
        <f>IF(AX12&gt;0,1,"")</f>
        <v/>
      </c>
      <c r="AY10" s="81">
        <f>IF(SUM(AY17:AY466)=0,0,1)</f>
        <v>0</v>
      </c>
      <c r="AZ10" s="81">
        <f>IF(SUM(AZ17:AZ466)=0,0,1)</f>
        <v>0</v>
      </c>
      <c r="BA10" s="81">
        <f>IF(SUM(BA17:BA466)=0,0,1)</f>
        <v>0</v>
      </c>
      <c r="BB10" s="81">
        <f>IF(SUM(BB12:BB466)=0,0,IF(OR(SUM(BB12:BB466)&gt;21,SUM(BB12:BB466)&lt;10),1,0))</f>
        <v>0</v>
      </c>
      <c r="BC10" s="81">
        <f>IF(SUM(BC17:BC466)=0,0,IF(OR(SUM(BC17:BC466)&gt;21,SUM(BC17:BC466)&lt;10),1,0))</f>
        <v>0</v>
      </c>
      <c r="BD10" s="118"/>
      <c r="BE10" s="118"/>
      <c r="BK10" s="81" t="str">
        <f>IF(MAX(BK17:BK466)&gt;3,1,"")</f>
        <v/>
      </c>
      <c r="BN10" s="74"/>
      <c r="BO10" s="74"/>
      <c r="BP10" s="74"/>
      <c r="BQ10" s="74"/>
      <c r="BR10" s="74"/>
      <c r="BS10" s="74"/>
      <c r="BU10" s="81" t="str">
        <f>IF(MAX(BU17:BU466)&gt;1,1,"")</f>
        <v/>
      </c>
      <c r="BV10" s="81" t="str">
        <f>IF(MAX(BV17:BV466)&gt;0,1,"")</f>
        <v/>
      </c>
      <c r="BW10" s="81" t="str">
        <f>IF(MAX(BW17:BW466)&gt;0,1,"")</f>
        <v/>
      </c>
      <c r="BX10" s="81" t="str">
        <f>IF(MAX(BX17:BX466)&gt;0,1,"")</f>
        <v/>
      </c>
      <c r="BZ10" s="81" t="str">
        <f>IF(MAX(BZ17:BZ466)&gt;1,1,"")</f>
        <v/>
      </c>
      <c r="CB10" s="81" t="str">
        <f>IF(MAX(CB17:CB466)&gt;1,1,"")</f>
        <v/>
      </c>
    </row>
    <row r="11" spans="1:80" s="1" customFormat="1" ht="27" customHeight="1" thickBot="1">
      <c r="A11" s="644" t="s">
        <v>566</v>
      </c>
      <c r="B11" s="645"/>
      <c r="C11" s="646"/>
      <c r="D11" s="308"/>
      <c r="E11" s="308"/>
      <c r="F11" s="647" t="str">
        <f>IF(COUNTIF($B$10:$CG$10,1)&gt;0,HLOOKUP(1,$Z$10:$CG$11,2,FALSE),"")</f>
        <v/>
      </c>
      <c r="G11" s="648"/>
      <c r="H11" s="648"/>
      <c r="I11" s="648"/>
      <c r="J11" s="648"/>
      <c r="K11" s="648"/>
      <c r="L11" s="648"/>
      <c r="M11" s="648"/>
      <c r="N11" s="648"/>
      <c r="O11" s="648"/>
      <c r="P11" s="648"/>
      <c r="Q11" s="648"/>
      <c r="R11" s="648"/>
      <c r="S11" s="648"/>
      <c r="T11" s="648"/>
      <c r="U11" s="648"/>
      <c r="V11" s="649"/>
      <c r="W11" s="299"/>
      <c r="X11" s="299"/>
      <c r="AA11" s="100" t="s">
        <v>1138</v>
      </c>
      <c r="AB11" s="82" t="s">
        <v>569</v>
      </c>
      <c r="AD11" s="96" t="s">
        <v>572</v>
      </c>
      <c r="AE11" s="96" t="s">
        <v>572</v>
      </c>
      <c r="AF11" s="96" t="s">
        <v>572</v>
      </c>
      <c r="AG11" s="96" t="s">
        <v>572</v>
      </c>
      <c r="AH11" s="96" t="s">
        <v>572</v>
      </c>
      <c r="AI11" s="98"/>
      <c r="AK11" s="75" t="s">
        <v>1088</v>
      </c>
      <c r="AM11" s="100" t="s">
        <v>576</v>
      </c>
      <c r="AN11" s="100" t="s">
        <v>577</v>
      </c>
      <c r="AO11" s="81" t="s">
        <v>591</v>
      </c>
      <c r="AP11" s="81"/>
      <c r="AQ11" s="105"/>
      <c r="AR11" s="106"/>
      <c r="AS11" s="106"/>
      <c r="AT11" s="106"/>
      <c r="AU11" s="106"/>
      <c r="AV11" s="106"/>
      <c r="AX11" s="75" t="s">
        <v>590</v>
      </c>
      <c r="AY11" s="81" t="s">
        <v>604</v>
      </c>
      <c r="AZ11" s="81" t="s">
        <v>605</v>
      </c>
      <c r="BA11" s="81" t="s">
        <v>606</v>
      </c>
      <c r="BB11" s="81" t="s">
        <v>607</v>
      </c>
      <c r="BC11" s="81" t="s">
        <v>608</v>
      </c>
      <c r="BD11" s="118"/>
      <c r="BE11" s="118"/>
      <c r="BK11" s="1" t="s">
        <v>667</v>
      </c>
      <c r="BN11" s="74"/>
      <c r="BO11" s="74"/>
      <c r="BP11" s="74"/>
      <c r="BQ11" s="74"/>
      <c r="BR11" s="74"/>
      <c r="BS11" s="74"/>
      <c r="BU11" s="1" t="s">
        <v>688</v>
      </c>
      <c r="BV11" s="75" t="s">
        <v>692</v>
      </c>
      <c r="BW11" s="75" t="s">
        <v>1089</v>
      </c>
      <c r="BX11" s="75" t="s">
        <v>1088</v>
      </c>
      <c r="BZ11" s="1" t="s">
        <v>690</v>
      </c>
      <c r="CB11" s="1" t="s">
        <v>691</v>
      </c>
    </row>
    <row r="12" spans="1:80" s="1" customFormat="1" ht="18" customHeight="1" thickBot="1">
      <c r="A12" s="689" t="s">
        <v>13</v>
      </c>
      <c r="B12" s="658" t="s">
        <v>1085</v>
      </c>
      <c r="C12" s="659"/>
      <c r="D12" s="309"/>
      <c r="E12" s="309"/>
      <c r="F12" s="686" t="s">
        <v>15</v>
      </c>
      <c r="G12" s="686" t="s">
        <v>1198</v>
      </c>
      <c r="H12" s="686" t="s">
        <v>1140</v>
      </c>
      <c r="I12" s="310" t="s">
        <v>42</v>
      </c>
      <c r="J12" s="686" t="s">
        <v>4870</v>
      </c>
      <c r="K12" s="311" t="s">
        <v>16</v>
      </c>
      <c r="L12" s="658" t="s">
        <v>17</v>
      </c>
      <c r="M12" s="659"/>
      <c r="N12" s="686" t="s">
        <v>18</v>
      </c>
      <c r="O12" s="650" t="s">
        <v>490</v>
      </c>
      <c r="P12" s="651"/>
      <c r="Q12" s="651"/>
      <c r="R12" s="651"/>
      <c r="S12" s="651"/>
      <c r="T12" s="651"/>
      <c r="U12" s="651"/>
      <c r="V12" s="652"/>
      <c r="W12" s="716" t="s">
        <v>614</v>
      </c>
      <c r="X12" s="717"/>
      <c r="Z12" s="1">
        <f>SUM(BM17:BM466)</f>
        <v>0</v>
      </c>
      <c r="AA12" s="235" t="s">
        <v>1139</v>
      </c>
      <c r="AB12" s="83" t="s">
        <v>568</v>
      </c>
      <c r="AC12" s="631" t="s">
        <v>570</v>
      </c>
      <c r="AD12" s="632"/>
      <c r="AE12" s="632"/>
      <c r="AF12" s="632"/>
      <c r="AG12" s="632"/>
      <c r="AH12" s="632"/>
      <c r="AI12" s="94"/>
      <c r="AJ12" s="81" t="s">
        <v>573</v>
      </c>
      <c r="AK12" s="73">
        <f>MAX(AK17:AK466)</f>
        <v>0</v>
      </c>
      <c r="AL12" s="81" t="s">
        <v>573</v>
      </c>
      <c r="AM12" s="81"/>
      <c r="AN12" s="100" t="s">
        <v>578</v>
      </c>
      <c r="AO12" s="81"/>
      <c r="AP12" s="633" t="s">
        <v>579</v>
      </c>
      <c r="AQ12" s="634"/>
      <c r="AR12" s="634"/>
      <c r="AS12" s="634"/>
      <c r="AT12" s="634"/>
      <c r="AU12" s="634"/>
      <c r="AV12" s="635"/>
      <c r="AX12" s="73">
        <f>MAX(AX17:AX466)</f>
        <v>0</v>
      </c>
      <c r="AY12" s="119">
        <f>DATE(2022,1,1)</f>
        <v>44562</v>
      </c>
      <c r="AZ12" s="94" t="s">
        <v>609</v>
      </c>
      <c r="BA12" s="94" t="s">
        <v>610</v>
      </c>
      <c r="BB12" s="96" t="s">
        <v>367</v>
      </c>
      <c r="BC12" s="81"/>
      <c r="BD12" s="118"/>
      <c r="BE12" s="118"/>
      <c r="BF12" s="1">
        <f>SUM(BF17:BF466)</f>
        <v>0</v>
      </c>
      <c r="BG12" s="1">
        <f>SUM(BG17:BG466)</f>
        <v>0</v>
      </c>
      <c r="BN12" s="74"/>
      <c r="BO12" s="74"/>
      <c r="BP12" s="74"/>
      <c r="BQ12" s="74"/>
      <c r="BR12" s="74"/>
      <c r="BS12" s="74"/>
    </row>
    <row r="13" spans="1:80" s="1" customFormat="1" ht="18" customHeight="1" thickBot="1">
      <c r="A13" s="690"/>
      <c r="B13" s="660"/>
      <c r="C13" s="661"/>
      <c r="D13" s="312"/>
      <c r="E13" s="312"/>
      <c r="F13" s="687"/>
      <c r="G13" s="687"/>
      <c r="H13" s="687"/>
      <c r="I13" s="313" t="s">
        <v>571</v>
      </c>
      <c r="J13" s="687"/>
      <c r="K13" s="314"/>
      <c r="L13" s="660"/>
      <c r="M13" s="661"/>
      <c r="N13" s="687"/>
      <c r="O13" s="681" t="s">
        <v>1195</v>
      </c>
      <c r="P13" s="682"/>
      <c r="Q13" s="315" t="s">
        <v>19</v>
      </c>
      <c r="R13" s="316" t="s">
        <v>1196</v>
      </c>
      <c r="S13" s="422" t="s">
        <v>20</v>
      </c>
      <c r="T13" s="681" t="s">
        <v>21</v>
      </c>
      <c r="U13" s="696"/>
      <c r="V13" s="697"/>
      <c r="W13" s="424" t="s">
        <v>22</v>
      </c>
      <c r="X13" s="424" t="s">
        <v>23</v>
      </c>
      <c r="AB13" s="84"/>
      <c r="AC13" s="81" t="s">
        <v>14</v>
      </c>
      <c r="AD13" s="81" t="s">
        <v>15</v>
      </c>
      <c r="AE13" s="81" t="s">
        <v>341</v>
      </c>
      <c r="AF13" s="81" t="s">
        <v>42</v>
      </c>
      <c r="AG13" s="81" t="s">
        <v>571</v>
      </c>
      <c r="AH13" s="81" t="s">
        <v>372</v>
      </c>
      <c r="AI13" s="81" t="s">
        <v>575</v>
      </c>
      <c r="AJ13" s="81" t="s">
        <v>574</v>
      </c>
      <c r="AL13" s="81" t="s">
        <v>574</v>
      </c>
      <c r="AM13" s="81"/>
      <c r="AN13" s="81"/>
      <c r="AO13" s="81" t="s">
        <v>587</v>
      </c>
      <c r="AP13" s="81" t="s">
        <v>580</v>
      </c>
      <c r="AQ13" s="105" t="s">
        <v>581</v>
      </c>
      <c r="AR13" s="106" t="s">
        <v>582</v>
      </c>
      <c r="AS13" s="106" t="s">
        <v>583</v>
      </c>
      <c r="AT13" s="106" t="s">
        <v>584</v>
      </c>
      <c r="AU13" s="106" t="s">
        <v>585</v>
      </c>
      <c r="AV13" s="106" t="s">
        <v>586</v>
      </c>
      <c r="AW13" s="1" t="s">
        <v>588</v>
      </c>
      <c r="AX13" s="73" t="s">
        <v>589</v>
      </c>
      <c r="AY13" s="119">
        <f>DATE(2023,4,30)</f>
        <v>45046</v>
      </c>
      <c r="AZ13" s="119"/>
      <c r="BA13" s="119"/>
      <c r="BB13" s="81" t="s">
        <v>611</v>
      </c>
      <c r="BC13" s="81" t="s">
        <v>612</v>
      </c>
      <c r="BD13" s="81" t="s">
        <v>415</v>
      </c>
      <c r="BE13" s="81" t="s">
        <v>613</v>
      </c>
      <c r="BF13" s="1" t="s">
        <v>659</v>
      </c>
      <c r="BG13" s="1" t="s">
        <v>660</v>
      </c>
      <c r="BI13" s="1" t="s">
        <v>666</v>
      </c>
      <c r="BK13" s="1" t="s">
        <v>666</v>
      </c>
      <c r="BN13" s="621" t="s">
        <v>684</v>
      </c>
      <c r="BO13" s="621"/>
      <c r="BP13" s="621"/>
      <c r="BQ13" s="621"/>
      <c r="BR13" s="621"/>
      <c r="BS13" s="621"/>
      <c r="BU13" s="1" t="s">
        <v>687</v>
      </c>
      <c r="BV13" s="1" t="s">
        <v>689</v>
      </c>
    </row>
    <row r="14" spans="1:80" s="1" customFormat="1" ht="18" customHeight="1" thickTop="1">
      <c r="A14" s="317"/>
      <c r="B14" s="699" t="s">
        <v>363</v>
      </c>
      <c r="C14" s="619">
        <v>1999</v>
      </c>
      <c r="D14" s="286"/>
      <c r="E14" s="286"/>
      <c r="F14" s="619" t="s">
        <v>1199</v>
      </c>
      <c r="G14" s="619" t="s">
        <v>1201</v>
      </c>
      <c r="H14" s="619" t="s">
        <v>1200</v>
      </c>
      <c r="I14" s="251">
        <v>4</v>
      </c>
      <c r="J14" s="619" t="s">
        <v>4871</v>
      </c>
      <c r="K14" s="619" t="str">
        <f>IF(C14&gt;0,TEXT(C14,"100000000"),"000000000")</f>
        <v>100001999</v>
      </c>
      <c r="L14" s="251" t="s">
        <v>24</v>
      </c>
      <c r="M14" s="251" t="s">
        <v>25</v>
      </c>
      <c r="N14" s="318" t="str">
        <f>IF(M14&gt;0,VLOOKUP(M14,男子登録情報!$N$1:$O$22,2,0),"")</f>
        <v>00500</v>
      </c>
      <c r="O14" s="251" t="s">
        <v>27</v>
      </c>
      <c r="P14" s="319" t="s">
        <v>1207</v>
      </c>
      <c r="Q14" s="320" t="str">
        <f>IF(N14="","",IF(LEFT(N14,1)="2",CONCATENATE(N14," 0"),LEFT(N14,5)&amp;" "&amp;IF(OR(LEFT(N14,3)*1&lt;70,LEFT(N14,3)*1&gt;100),REPT(0,7-LEN(P14)),REPT(0,5-LEN(P14))))&amp;P14)</f>
        <v>00500 0004987</v>
      </c>
      <c r="R14" s="283" t="s">
        <v>1209</v>
      </c>
      <c r="S14" s="321">
        <v>44689</v>
      </c>
      <c r="T14" s="702" t="s">
        <v>4859</v>
      </c>
      <c r="U14" s="703"/>
      <c r="V14" s="704"/>
      <c r="W14" s="705" t="s">
        <v>1330</v>
      </c>
      <c r="X14" s="705"/>
      <c r="AB14" s="84"/>
      <c r="AC14" s="81"/>
      <c r="AD14" s="81"/>
      <c r="AE14" s="81"/>
      <c r="AF14" s="81"/>
      <c r="AG14" s="81"/>
      <c r="AH14" s="81"/>
      <c r="AI14" s="237"/>
      <c r="AJ14" s="81"/>
      <c r="AL14" s="93"/>
      <c r="AM14" s="81"/>
      <c r="AN14" s="93"/>
      <c r="AO14" s="81"/>
      <c r="AP14" s="81"/>
      <c r="AQ14" s="105"/>
      <c r="AR14" s="106"/>
      <c r="AS14" s="106"/>
      <c r="AT14" s="106"/>
      <c r="AU14" s="106"/>
      <c r="AV14" s="106"/>
      <c r="AX14" s="73"/>
      <c r="AY14" s="119"/>
      <c r="AZ14" s="119"/>
      <c r="BA14" s="119"/>
      <c r="BB14" s="237"/>
      <c r="BC14" s="237"/>
      <c r="BD14" s="237"/>
      <c r="BE14" s="241"/>
      <c r="BN14" s="238"/>
      <c r="BO14" s="238"/>
      <c r="BP14" s="238"/>
      <c r="BQ14" s="239"/>
      <c r="BR14" s="238"/>
      <c r="BS14" s="238"/>
    </row>
    <row r="15" spans="1:80" s="1" customFormat="1" ht="18" customHeight="1">
      <c r="A15" s="322" t="s">
        <v>1197</v>
      </c>
      <c r="B15" s="700"/>
      <c r="C15" s="620"/>
      <c r="D15" s="261"/>
      <c r="E15" s="261"/>
      <c r="F15" s="620"/>
      <c r="G15" s="620"/>
      <c r="H15" s="620"/>
      <c r="I15" s="256" t="s">
        <v>4863</v>
      </c>
      <c r="J15" s="693"/>
      <c r="K15" s="693"/>
      <c r="L15" s="256" t="s">
        <v>28</v>
      </c>
      <c r="M15" s="256" t="s">
        <v>64</v>
      </c>
      <c r="N15" s="323" t="str">
        <f>IF(M15&gt;0,VLOOKUP(M15,男子登録情報!$N$1:$O$22,2,0),"")</f>
        <v>07100</v>
      </c>
      <c r="O15" s="256" t="s">
        <v>29</v>
      </c>
      <c r="P15" s="324" t="s">
        <v>1208</v>
      </c>
      <c r="Q15" s="325" t="str">
        <f t="shared" ref="Q15:Q78" si="0">IF(N15="","",IF(LEFT(N15,1)="2",CONCATENATE(N15," 0"),LEFT(N15,5)&amp;" "&amp;IF(OR(LEFT(N15,3)*1&lt;70,LEFT(N15,3)*1&gt;100),REPT(0,7-LEN(P15)),REPT(0,5-LEN(P15))))&amp;P15)</f>
        <v>07100 00180</v>
      </c>
      <c r="R15" s="284" t="s">
        <v>1210</v>
      </c>
      <c r="S15" s="423">
        <v>44781</v>
      </c>
      <c r="T15" s="708" t="s">
        <v>4860</v>
      </c>
      <c r="U15" s="709"/>
      <c r="V15" s="710"/>
      <c r="W15" s="706"/>
      <c r="X15" s="706"/>
      <c r="AB15" s="84"/>
      <c r="AC15" s="81"/>
      <c r="AD15" s="81"/>
      <c r="AE15" s="81"/>
      <c r="AF15" s="81"/>
      <c r="AG15" s="81"/>
      <c r="AH15" s="81"/>
      <c r="AI15" s="237"/>
      <c r="AJ15" s="81"/>
      <c r="AL15" s="93"/>
      <c r="AM15" s="81"/>
      <c r="AN15" s="93"/>
      <c r="AO15" s="81"/>
      <c r="AP15" s="81"/>
      <c r="AQ15" s="105"/>
      <c r="AR15" s="106"/>
      <c r="AS15" s="106"/>
      <c r="AT15" s="106"/>
      <c r="AU15" s="106"/>
      <c r="AV15" s="106"/>
      <c r="AX15" s="73"/>
      <c r="AY15" s="119"/>
      <c r="AZ15" s="119"/>
      <c r="BA15" s="119"/>
      <c r="BB15" s="237"/>
      <c r="BC15" s="237"/>
      <c r="BD15" s="237"/>
      <c r="BE15" s="241"/>
      <c r="BN15" s="238"/>
      <c r="BO15" s="238"/>
      <c r="BP15" s="238"/>
      <c r="BQ15" s="239"/>
      <c r="BR15" s="238"/>
      <c r="BS15" s="238"/>
    </row>
    <row r="16" spans="1:80" s="1" customFormat="1" ht="18" customHeight="1" thickBot="1">
      <c r="A16" s="326"/>
      <c r="B16" s="327" t="s">
        <v>30</v>
      </c>
      <c r="C16" s="328"/>
      <c r="D16" s="328"/>
      <c r="E16" s="328"/>
      <c r="F16" s="711"/>
      <c r="G16" s="711"/>
      <c r="H16" s="711"/>
      <c r="I16" s="712"/>
      <c r="J16" s="701"/>
      <c r="K16" s="701"/>
      <c r="L16" s="7" t="s">
        <v>31</v>
      </c>
      <c r="M16" s="7" t="s">
        <v>415</v>
      </c>
      <c r="N16" s="329" t="str">
        <f>IF(M16&gt;0,VLOOKUP(M16,男子登録情報!$N$1:$O$22,2,0),"")</f>
        <v>20100</v>
      </c>
      <c r="O16" s="7" t="s">
        <v>32</v>
      </c>
      <c r="P16" s="330" t="s">
        <v>1211</v>
      </c>
      <c r="Q16" s="331" t="str">
        <f>IF(N16="","",IF(LEFT(N16,1)="2",CONCATENATE(N16," 0"),LEFT(N16,5)&amp;" "&amp;IF(OR(LEFT(N16,3)*1&lt;70,LEFT(N16,3)*1&gt;100),REPT(0,7-LEN(P16)),REPT(0,5-LEN(P16))))&amp;P16)</f>
        <v>20100 05129</v>
      </c>
      <c r="R16" s="285" t="s">
        <v>1212</v>
      </c>
      <c r="S16" s="332">
        <v>44746</v>
      </c>
      <c r="T16" s="713" t="s">
        <v>4861</v>
      </c>
      <c r="U16" s="714"/>
      <c r="V16" s="715"/>
      <c r="W16" s="707"/>
      <c r="X16" s="707"/>
      <c r="AB16" s="84"/>
      <c r="AC16" s="81"/>
      <c r="AD16" s="81"/>
      <c r="AE16" s="81"/>
      <c r="AF16" s="81"/>
      <c r="AG16" s="81"/>
      <c r="AH16" s="81"/>
      <c r="AI16" s="237"/>
      <c r="AJ16" s="81"/>
      <c r="AL16" s="93"/>
      <c r="AM16" s="81"/>
      <c r="AN16" s="93"/>
      <c r="AO16" s="81"/>
      <c r="AP16" s="81"/>
      <c r="AQ16" s="105"/>
      <c r="AR16" s="106"/>
      <c r="AS16" s="106"/>
      <c r="AT16" s="106"/>
      <c r="AU16" s="106"/>
      <c r="AV16" s="106"/>
      <c r="AX16" s="73"/>
      <c r="AY16" s="119"/>
      <c r="AZ16" s="119"/>
      <c r="BA16" s="119"/>
      <c r="BB16" s="237"/>
      <c r="BC16" s="237"/>
      <c r="BD16" s="237"/>
      <c r="BE16" s="241"/>
      <c r="BN16" s="238"/>
      <c r="BO16" s="238"/>
      <c r="BP16" s="238"/>
      <c r="BQ16" s="239"/>
      <c r="BR16" s="238"/>
      <c r="BS16" s="238"/>
    </row>
    <row r="17" spans="1:84" s="1" customFormat="1" ht="18" customHeight="1" thickTop="1">
      <c r="A17" s="683">
        <v>1</v>
      </c>
      <c r="B17" s="665" t="s">
        <v>363</v>
      </c>
      <c r="C17" s="691"/>
      <c r="D17" s="252" t="str">
        <f t="shared" ref="D17:D48" si="1">BJ17</f>
        <v/>
      </c>
      <c r="E17" s="243">
        <f>C17</f>
        <v>0</v>
      </c>
      <c r="F17" s="619" t="str">
        <f>IF(C17&gt;0,VLOOKUP(C17,男子登録情報!$A$1:$H$1688,3,0),"")</f>
        <v/>
      </c>
      <c r="G17" s="619" t="str">
        <f>IF(C17&gt;0,VLOOKUP(C17,男子登録情報!$A$1:$H$1688,4,0),"")</f>
        <v/>
      </c>
      <c r="H17" s="619" t="str">
        <f>IF(C17&gt;0,VLOOKUP(C17,男子登録情報!$A$1:$H$1688,7,0),"")</f>
        <v/>
      </c>
      <c r="I17" s="251" t="str">
        <f>IF(C17&gt;0,VLOOKUP(C17,男子登録情報!$A$1:$H$1688,8,0),"")</f>
        <v/>
      </c>
      <c r="J17" s="653" t="str">
        <f>IF(C17&gt;0,VLOOKUP(C17,男子登録情報!$A$1:$M$1688,13,0),"")</f>
        <v/>
      </c>
      <c r="K17" s="653" t="str">
        <f>IF(C17&gt;0,TEXT(C17,"100000000"),"000000000")</f>
        <v>000000000</v>
      </c>
      <c r="L17" s="251" t="s">
        <v>24</v>
      </c>
      <c r="M17" s="243"/>
      <c r="N17" s="428" t="str">
        <f>IF(M17&gt;0,VLOOKUP(M17,男子登録情報!$N$1:$O$22,2,0),"")</f>
        <v/>
      </c>
      <c r="O17" s="251" t="s">
        <v>27</v>
      </c>
      <c r="P17" s="253"/>
      <c r="Q17" s="254" t="str">
        <f t="shared" si="0"/>
        <v/>
      </c>
      <c r="R17" s="426" t="str">
        <f>IF(OR(M17="",P17=""),"",IF(COUNTIF(M17,"*m*")&gt;0,AQ17,IF(COUNTIF(M17,"*種*")&gt;0,AV17,AU17)))</f>
        <v/>
      </c>
      <c r="S17" s="288"/>
      <c r="T17" s="610"/>
      <c r="U17" s="611"/>
      <c r="V17" s="612"/>
      <c r="W17" s="664"/>
      <c r="X17" s="664"/>
      <c r="Z17" s="1" t="s">
        <v>637</v>
      </c>
      <c r="AA17" s="1">
        <f>IF(C17="",0,IF(H17=F5,0,1))</f>
        <v>0</v>
      </c>
      <c r="AB17" s="85">
        <f>IF(C17&gt;1999,1,0)</f>
        <v>0</v>
      </c>
      <c r="AC17" s="621">
        <f>C17</f>
        <v>0</v>
      </c>
      <c r="AD17" s="74" t="str">
        <f t="shared" ref="AD17:AD80" si="2">IF($C17="","",IF(F17="",1,0))</f>
        <v/>
      </c>
      <c r="AE17" s="74" t="str">
        <f t="shared" ref="AE17:AE80" si="3">IF($C17="","",IF(G17="",1,0))</f>
        <v/>
      </c>
      <c r="AF17" s="74" t="str">
        <f t="shared" ref="AF17:AF80" si="4">IF($C17="","",IF(I17="",1,0))</f>
        <v/>
      </c>
      <c r="AG17" s="74" t="str">
        <f t="shared" ref="AG17:AG80" si="5">IF($C17="","",IF(J17="",1,0))</f>
        <v/>
      </c>
      <c r="AH17" s="95">
        <f>IF(ISNA(OR(AD17:AG17)),1,SUM(AD17:AG17))</f>
        <v>0</v>
      </c>
      <c r="AI17" s="172" t="str">
        <f>IF(F17="","",F17)</f>
        <v/>
      </c>
      <c r="AJ17" s="74" t="str">
        <f>IF($AI17="","",IF(M17="","",$AI17&amp;"-"&amp;M17))</f>
        <v/>
      </c>
      <c r="AK17" s="74" t="str">
        <f>IF(AND(COUNTA(M17,P17,S17,T17,W17,X17)&gt;0,BS17=1),1,"")</f>
        <v/>
      </c>
      <c r="AL17" s="99" t="str">
        <f t="shared" ref="AL17:AL80" si="6">IF(M17="","",COUNTIF($AJ$12:$AJ$466,AJ17))</f>
        <v/>
      </c>
      <c r="AM17" s="81">
        <f>IF(MAX(AL17)&gt;1,1,0)</f>
        <v>0</v>
      </c>
      <c r="AN17" s="101" t="str">
        <f>IF(COUNTIF($P$17:$P$466,"*,*")&gt;0,1,IF(COUNTIF($P$17:$P$466,"*分*")&gt;0,1,IF(COUNTIF($P$17:$P$466,"*秒*")&gt;0,1,IF(COUNTIF($P$17:$P$466,"*cm*")&gt;0,1,IF(COUNTIF($P$17:$P$466,"*m*")&gt;0,1,IF(COUNTIF($P$17:$P$466,"*.*")&gt;0,1,""))))))</f>
        <v/>
      </c>
      <c r="AO17" s="81">
        <f>IF(COUNTIF(M17,"*m*")&gt;0,IF(VALUE(AS17)&gt;59,1,0),0)</f>
        <v>0</v>
      </c>
      <c r="AP17" s="81" t="str">
        <f>IF(COUNTIF(M17,"*m*")&gt;0,RIGHT(10000000+AW17,7),RIGHT(100000+AW17,5))</f>
        <v>00000</v>
      </c>
      <c r="AQ17" s="105" t="str">
        <f>IF(AR17=0,AS17&amp;"秒"&amp;AT17,AR17&amp;"分"&amp;AS17&amp;"秒"&amp;AT17)</f>
        <v>0秒0</v>
      </c>
      <c r="AR17" s="106">
        <f>INT(P17/10000)</f>
        <v>0</v>
      </c>
      <c r="AS17" s="106" t="str">
        <f>RIGHT(INT(P17/100),2)</f>
        <v>0</v>
      </c>
      <c r="AT17" s="106" t="str">
        <f>RIGHT(INT(P17/1),2)</f>
        <v>0</v>
      </c>
      <c r="AU17" s="106" t="str">
        <f>INT(P17/100)&amp;"m"&amp;RIGHT(P17,2)</f>
        <v>0m</v>
      </c>
      <c r="AV17" s="106" t="str">
        <f>P17&amp;"点"</f>
        <v>点</v>
      </c>
      <c r="AW17" s="81">
        <f>VALUE(P17)</f>
        <v>0</v>
      </c>
      <c r="AX17" s="73" t="str">
        <f>IF(COUNTIF(M17,"*m*")=0,"",IF($M17="","",COUNTIF($P17,AX$13)))</f>
        <v/>
      </c>
      <c r="AY17" s="81">
        <f>IF(S17="",0,IF(OR(S17&lt;$AY$12,S17&gt;$AY$13),1,0))</f>
        <v>0</v>
      </c>
      <c r="AZ17" s="81">
        <f>IF($P17="",0,IF($S17="",1,0))</f>
        <v>0</v>
      </c>
      <c r="BA17" s="81">
        <f>IF($P17="",0,IF($T17="",1,0))</f>
        <v>0</v>
      </c>
      <c r="BB17" s="586">
        <f>IF(W17="",0,COUNTA($W$17:W19))</f>
        <v>0</v>
      </c>
      <c r="BC17" s="586">
        <f>IF(X17="",0,COUNTA($X$17:X19))</f>
        <v>0</v>
      </c>
      <c r="BD17" s="628">
        <f>IF(OR($N17="20100",$N18="20100",$N19="20100"),COUNTIF($N$17:N19,"20100"),0)</f>
        <v>0</v>
      </c>
      <c r="BE17" s="625">
        <f>IF($BD17=0,0,INDEX($P17:$P19,MATCH("20100",$N17:$N19,0),1))</f>
        <v>0</v>
      </c>
      <c r="BF17" s="74" t="str">
        <f>IF(M17="","",IF(COUNTIF(M17,"*OP*")&gt;0,1,""))</f>
        <v/>
      </c>
      <c r="BG17" s="74" t="str">
        <f>IF(M17="","",IF(COUNTIF(M17,"*OP*")&gt;0,"",1))</f>
        <v/>
      </c>
      <c r="BH17" s="74" t="str">
        <f>IF(M17="","",IF(COUNTIF(M17,"*OP*")&gt;0,"",M17))</f>
        <v/>
      </c>
      <c r="BI17" s="120" t="str">
        <f>IF(M17="","",COUNTIF($BH$17:BH17,BH17))</f>
        <v/>
      </c>
      <c r="BJ17" s="98" t="str">
        <f>BH17&amp;BI17</f>
        <v/>
      </c>
      <c r="BK17" s="1" t="str">
        <f>IFERROR(BG17*BI17,"")</f>
        <v/>
      </c>
      <c r="BL17" s="621" t="str">
        <f>IF(F17="","",COUNTIF($AI$17:AI17,AI17))</f>
        <v/>
      </c>
      <c r="BM17" s="621">
        <f>IF(BL17=1,BL17,0)</f>
        <v>0</v>
      </c>
      <c r="BN17" s="621" t="str">
        <f>IF(F17="","",$BR17)</f>
        <v/>
      </c>
      <c r="BO17" s="621" t="str">
        <f>IF(G17="","",$BR17)</f>
        <v/>
      </c>
      <c r="BP17" s="621" t="str">
        <f>IF(I17="","",$BR17)</f>
        <v/>
      </c>
      <c r="BQ17" s="622" t="str">
        <f>IFERROR(IF(J17="","",BR17),"")</f>
        <v/>
      </c>
      <c r="BR17" s="621">
        <v>1</v>
      </c>
      <c r="BS17" s="621">
        <f>IF(C17&gt;0,"",IF(COUNTIF(BN17:BQ19,BR17)=4,"",1))</f>
        <v>1</v>
      </c>
      <c r="BT17" s="74">
        <f>COUNTIF($AJ$17:AJ17,AI17&amp;"-"&amp;"*5000m*")</f>
        <v>0</v>
      </c>
      <c r="BU17" s="621">
        <f>SUM(BT17:BT19)/3</f>
        <v>0</v>
      </c>
      <c r="BV17" s="622" t="str">
        <f>IF(AI17="","",IF(AND(COUNTA(M17:M19)=0,COUNTA(W17:X19)=0),1,""))</f>
        <v/>
      </c>
      <c r="BW17" s="621">
        <f>IF(AND($AI17="",COUNTA(W17)&gt;0),1,0)</f>
        <v>0</v>
      </c>
      <c r="BX17" s="621">
        <f>IF(AND($AI17="",COUNTA(X17)&gt;0),1,0)</f>
        <v>0</v>
      </c>
      <c r="BY17" s="621" t="str">
        <f>F17&amp;"-"&amp;W17</f>
        <v>-</v>
      </c>
      <c r="BZ17" s="621" t="str">
        <f>IF(W17="","",COUNTIF($BY$17:BY17,BY17))</f>
        <v/>
      </c>
      <c r="CA17" s="621" t="str">
        <f>F17&amp;"-"&amp;X17</f>
        <v>-</v>
      </c>
      <c r="CB17" s="621" t="str">
        <f>IF(X17="","",COUNTIF($CA$17:CA17,CA17))</f>
        <v/>
      </c>
      <c r="CC17" s="1">
        <f>SUM(BZ17:BZ466)</f>
        <v>0</v>
      </c>
      <c r="CD17" s="1">
        <f>IF(CC17&gt;=4,1,0)</f>
        <v>0</v>
      </c>
      <c r="CE17" s="1">
        <f>SUM(CB17:CB466)</f>
        <v>0</v>
      </c>
      <c r="CF17" s="1">
        <f>IF(CE17&gt;=4,1,0)</f>
        <v>0</v>
      </c>
    </row>
    <row r="18" spans="1:84" s="1" customFormat="1" ht="18" customHeight="1">
      <c r="A18" s="684"/>
      <c r="B18" s="666"/>
      <c r="C18" s="692"/>
      <c r="D18" s="27" t="str">
        <f>BJ18</f>
        <v/>
      </c>
      <c r="E18" s="244">
        <f>C17</f>
        <v>0</v>
      </c>
      <c r="F18" s="620"/>
      <c r="G18" s="620"/>
      <c r="H18" s="620"/>
      <c r="I18" s="256" t="str">
        <f>IF(C17&gt;0,VLOOKUP(C17,男子登録情報!$A$1:$H$1688,5,0),"")</f>
        <v/>
      </c>
      <c r="J18" s="654" t="e">
        <f>IF(D17&gt;0,VLOOKUP(D17,男子登録情報!$A$1:$H$1688,5,0),"")</f>
        <v>#N/A</v>
      </c>
      <c r="K18" s="654"/>
      <c r="L18" s="261" t="s">
        <v>28</v>
      </c>
      <c r="M18" s="27"/>
      <c r="N18" s="257" t="str">
        <f>IF(M18&gt;0,VLOOKUP(M18,男子登録情報!$N$1:$O$22,2,0),"")</f>
        <v/>
      </c>
      <c r="O18" s="256" t="s">
        <v>29</v>
      </c>
      <c r="P18" s="262"/>
      <c r="Q18" s="260" t="str">
        <f t="shared" si="0"/>
        <v/>
      </c>
      <c r="R18" s="427" t="str">
        <f>IF(OR(M18="",P18=""),"",IF(COUNTIF(M18,"*m*")&gt;0,AQ18,IF(COUNTIF(M18,"*種*")&gt;0,AV18,AU18)))</f>
        <v/>
      </c>
      <c r="S18" s="289"/>
      <c r="T18" s="613"/>
      <c r="U18" s="614"/>
      <c r="V18" s="615"/>
      <c r="W18" s="662"/>
      <c r="X18" s="662"/>
      <c r="AB18" s="85">
        <f t="shared" ref="AB18:AB80" si="7">IF(C18&gt;1999,1,0)</f>
        <v>0</v>
      </c>
      <c r="AC18" s="621"/>
      <c r="AD18" s="74" t="str">
        <f t="shared" si="2"/>
        <v/>
      </c>
      <c r="AE18" s="74" t="str">
        <f t="shared" si="3"/>
        <v/>
      </c>
      <c r="AF18" s="74" t="str">
        <f t="shared" si="4"/>
        <v/>
      </c>
      <c r="AG18" s="74" t="str">
        <f t="shared" si="5"/>
        <v/>
      </c>
      <c r="AH18" s="95">
        <f t="shared" ref="AH18:AH81" si="8">IF(ISNA(OR(AD18:AG18)),1,SUM(AD18:AG18))</f>
        <v>0</v>
      </c>
      <c r="AI18" s="173" t="str">
        <f>AI17</f>
        <v/>
      </c>
      <c r="AJ18" s="74" t="str">
        <f t="shared" ref="AJ18:AJ81" si="9">IF($AI18="","",IF(M18="","",$AI18&amp;"-"&amp;M18))</f>
        <v/>
      </c>
      <c r="AK18" s="74" t="str">
        <f t="shared" ref="AK18:AK81" si="10">IF(AND(COUNTA(M18,P18,S18,T18,W18,X18)&gt;0,BS18=1),1,"")</f>
        <v/>
      </c>
      <c r="AL18" s="99" t="str">
        <f>IF(M18="","",COUNTIF($AJ$12:$AJ$466,AJ18))</f>
        <v/>
      </c>
      <c r="AM18" s="81">
        <f>IF(MAX(AL18)&gt;1,1,0)</f>
        <v>0</v>
      </c>
      <c r="AO18" s="81">
        <f t="shared" ref="AO18:AO81" si="11">IF(COUNTIF(M18,"*m*")&gt;0,IF(VALUE(AS18)&gt;59,1,0),0)</f>
        <v>0</v>
      </c>
      <c r="AP18" s="81" t="str">
        <f t="shared" ref="AP18:AP81" si="12">IF(COUNTIF(N18,"*m*")&gt;0,RIGHT(10000000+AW18,7),RIGHT(100000+AW18,5))</f>
        <v>00000</v>
      </c>
      <c r="AQ18" s="105" t="str">
        <f t="shared" ref="AQ18:AQ81" si="13">IF(AR18=0,AS18&amp;"秒"&amp;AT18,AR18&amp;"分"&amp;AS18&amp;"秒"&amp;AT18)</f>
        <v>0秒0</v>
      </c>
      <c r="AR18" s="106">
        <f t="shared" ref="AR18:AR81" si="14">INT(P18/10000)</f>
        <v>0</v>
      </c>
      <c r="AS18" s="106" t="str">
        <f t="shared" ref="AS18:AS81" si="15">RIGHT(INT(P18/100),2)</f>
        <v>0</v>
      </c>
      <c r="AT18" s="106" t="str">
        <f t="shared" ref="AT18:AT81" si="16">RIGHT(INT(P18/1),2)</f>
        <v>0</v>
      </c>
      <c r="AU18" s="106" t="str">
        <f t="shared" ref="AU18:AU81" si="17">INT(P18/100)&amp;"m"&amp;RIGHT(P18,2)</f>
        <v>0m</v>
      </c>
      <c r="AV18" s="106" t="str">
        <f t="shared" ref="AV18:AV81" si="18">P18&amp;"点"</f>
        <v>点</v>
      </c>
      <c r="AW18" s="81">
        <f t="shared" ref="AW18:AW81" si="19">VALUE(P18)</f>
        <v>0</v>
      </c>
      <c r="AX18" s="73" t="str">
        <f t="shared" ref="AX18:AX81" si="20">IF(COUNTIF(M18,"*m*")=0,"",IF($M18="","",COUNTIF($P18,AX$13)))</f>
        <v/>
      </c>
      <c r="AY18" s="81">
        <f>IF(S18="",0,IF(OR(S18&lt;$AY$12,S18&gt;$AY$13),1,0))</f>
        <v>0</v>
      </c>
      <c r="AZ18" s="81">
        <f t="shared" ref="AZ18:AZ81" si="21">IF($P18="",0,IF($S18="",1,0))</f>
        <v>0</v>
      </c>
      <c r="BA18" s="81">
        <f t="shared" ref="BA18:BA81" si="22">IF($P18="",0,IF($T18="",1,0))</f>
        <v>0</v>
      </c>
      <c r="BB18" s="595"/>
      <c r="BC18" s="595"/>
      <c r="BD18" s="629"/>
      <c r="BE18" s="626"/>
      <c r="BF18" s="74" t="str">
        <f t="shared" ref="BF18:BF81" si="23">IF(M18="","",IF(COUNTIF(M18,"*OP*")&gt;0,1,""))</f>
        <v/>
      </c>
      <c r="BG18" s="74" t="str">
        <f t="shared" ref="BG18:BG81" si="24">IF(M18="","",IF(COUNTIF(M18,"*OP*")&gt;0,"",1))</f>
        <v/>
      </c>
      <c r="BH18" s="74" t="str">
        <f t="shared" ref="BH18:BH81" si="25">IF(M18="","",IF(COUNTIF(M18,"*OP*")&gt;0,"",M18))</f>
        <v/>
      </c>
      <c r="BI18" s="120" t="str">
        <f>IF(M18="","",COUNTIF($BH$17:BH18,BH18))</f>
        <v/>
      </c>
      <c r="BJ18" s="98" t="str">
        <f t="shared" ref="BJ18:BJ81" si="26">BH18&amp;BI18</f>
        <v/>
      </c>
      <c r="BK18" s="1" t="str">
        <f t="shared" ref="BK18:BK81" si="27">IFERROR(BG18*BI18,"")</f>
        <v/>
      </c>
      <c r="BL18" s="621"/>
      <c r="BM18" s="621"/>
      <c r="BN18" s="621"/>
      <c r="BO18" s="621"/>
      <c r="BP18" s="621"/>
      <c r="BQ18" s="623"/>
      <c r="BR18" s="621"/>
      <c r="BS18" s="621"/>
      <c r="BT18" s="74">
        <f>COUNTIF($AJ$17:AJ18,AI18&amp;"-"&amp;"*5000m*")</f>
        <v>0</v>
      </c>
      <c r="BU18" s="621"/>
      <c r="BV18" s="623"/>
      <c r="BW18" s="621"/>
      <c r="BX18" s="621"/>
      <c r="BY18" s="621"/>
      <c r="BZ18" s="621"/>
      <c r="CA18" s="621"/>
      <c r="CB18" s="621"/>
    </row>
    <row r="19" spans="1:84" s="1" customFormat="1" ht="18" customHeight="1" thickBot="1">
      <c r="A19" s="685"/>
      <c r="B19" s="86" t="s">
        <v>30</v>
      </c>
      <c r="C19" s="87"/>
      <c r="D19" s="245" t="str">
        <f t="shared" si="1"/>
        <v/>
      </c>
      <c r="E19" s="274">
        <f>C17</f>
        <v>0</v>
      </c>
      <c r="F19" s="656"/>
      <c r="G19" s="656"/>
      <c r="H19" s="656"/>
      <c r="I19" s="657"/>
      <c r="J19" s="655" t="e">
        <f>IF(D18&gt;0,VLOOKUP(D18,男子登録情報!$A$1:$H$1688,5,0),"")</f>
        <v>#N/A</v>
      </c>
      <c r="K19" s="655"/>
      <c r="L19" s="7" t="s">
        <v>31</v>
      </c>
      <c r="M19" s="245"/>
      <c r="N19" s="247" t="str">
        <f>IF(M19&gt;0,VLOOKUP(M19,男子登録情報!$N$1:$O$22,2,0),"")</f>
        <v/>
      </c>
      <c r="O19" s="7" t="s">
        <v>32</v>
      </c>
      <c r="P19" s="248"/>
      <c r="Q19" s="249" t="str">
        <f t="shared" si="0"/>
        <v/>
      </c>
      <c r="R19" s="285" t="str">
        <f>IF(OR(M19="",P19=""),"",IF(COUNTIF(M19,"*m*")&gt;0,AQ19,IF(COUNTIF(M19,"*種*")&gt;0,AV19,AU19)))</f>
        <v/>
      </c>
      <c r="S19" s="289"/>
      <c r="T19" s="616"/>
      <c r="U19" s="617"/>
      <c r="V19" s="618"/>
      <c r="W19" s="663"/>
      <c r="X19" s="663"/>
      <c r="AB19" s="85">
        <f t="shared" si="7"/>
        <v>0</v>
      </c>
      <c r="AC19" s="621"/>
      <c r="AD19" s="74" t="str">
        <f t="shared" si="2"/>
        <v/>
      </c>
      <c r="AE19" s="74" t="str">
        <f t="shared" si="3"/>
        <v/>
      </c>
      <c r="AF19" s="74" t="str">
        <f t="shared" si="4"/>
        <v/>
      </c>
      <c r="AG19" s="74" t="str">
        <f t="shared" si="5"/>
        <v/>
      </c>
      <c r="AH19" s="95">
        <f t="shared" si="8"/>
        <v>0</v>
      </c>
      <c r="AI19" s="174" t="str">
        <f>AI18</f>
        <v/>
      </c>
      <c r="AJ19" s="74" t="str">
        <f t="shared" si="9"/>
        <v/>
      </c>
      <c r="AK19" s="74" t="str">
        <f t="shared" si="10"/>
        <v/>
      </c>
      <c r="AL19" s="99" t="str">
        <f t="shared" si="6"/>
        <v/>
      </c>
      <c r="AM19" s="81">
        <f t="shared" ref="AM19:AM81" si="28">IF(MAX(AL19)&gt;1,1,0)</f>
        <v>0</v>
      </c>
      <c r="AO19" s="81">
        <f t="shared" si="11"/>
        <v>0</v>
      </c>
      <c r="AP19" s="81" t="str">
        <f t="shared" si="12"/>
        <v>00000</v>
      </c>
      <c r="AQ19" s="105" t="str">
        <f t="shared" si="13"/>
        <v>0秒0</v>
      </c>
      <c r="AR19" s="106">
        <f t="shared" si="14"/>
        <v>0</v>
      </c>
      <c r="AS19" s="106" t="str">
        <f t="shared" si="15"/>
        <v>0</v>
      </c>
      <c r="AT19" s="106" t="str">
        <f t="shared" si="16"/>
        <v>0</v>
      </c>
      <c r="AU19" s="106" t="str">
        <f t="shared" si="17"/>
        <v>0m</v>
      </c>
      <c r="AV19" s="106" t="str">
        <f t="shared" si="18"/>
        <v>点</v>
      </c>
      <c r="AW19" s="81">
        <f t="shared" si="19"/>
        <v>0</v>
      </c>
      <c r="AX19" s="73" t="str">
        <f t="shared" si="20"/>
        <v/>
      </c>
      <c r="AY19" s="81">
        <f t="shared" ref="AY19:AY81" si="29">IF(S19="",0,IF(OR(S19&lt;$AY$12,S19&gt;$AY$13),1,0))</f>
        <v>0</v>
      </c>
      <c r="AZ19" s="81">
        <f t="shared" si="21"/>
        <v>0</v>
      </c>
      <c r="BA19" s="81">
        <f t="shared" si="22"/>
        <v>0</v>
      </c>
      <c r="BB19" s="587"/>
      <c r="BC19" s="587"/>
      <c r="BD19" s="630"/>
      <c r="BE19" s="627"/>
      <c r="BF19" s="74" t="str">
        <f t="shared" si="23"/>
        <v/>
      </c>
      <c r="BG19" s="74" t="str">
        <f t="shared" si="24"/>
        <v/>
      </c>
      <c r="BH19" s="74" t="str">
        <f t="shared" si="25"/>
        <v/>
      </c>
      <c r="BI19" s="120" t="str">
        <f>IF(M19="","",COUNTIF($BH$17:BH19,BH19))</f>
        <v/>
      </c>
      <c r="BJ19" s="98" t="str">
        <f t="shared" si="26"/>
        <v/>
      </c>
      <c r="BK19" s="1" t="str">
        <f t="shared" si="27"/>
        <v/>
      </c>
      <c r="BL19" s="621"/>
      <c r="BM19" s="621"/>
      <c r="BN19" s="621"/>
      <c r="BO19" s="621"/>
      <c r="BP19" s="621"/>
      <c r="BQ19" s="624"/>
      <c r="BR19" s="621"/>
      <c r="BS19" s="621"/>
      <c r="BT19" s="74">
        <f>COUNTIF($AJ$17:AJ19,AI19&amp;"-"&amp;"*5000m*")</f>
        <v>0</v>
      </c>
      <c r="BU19" s="621"/>
      <c r="BV19" s="624"/>
      <c r="BW19" s="621"/>
      <c r="BX19" s="621"/>
      <c r="BY19" s="621"/>
      <c r="BZ19" s="621"/>
      <c r="CA19" s="621"/>
      <c r="CB19" s="621"/>
    </row>
    <row r="20" spans="1:84" s="1" customFormat="1" ht="18" customHeight="1" thickTop="1">
      <c r="A20" s="683">
        <v>2</v>
      </c>
      <c r="B20" s="665" t="s">
        <v>339</v>
      </c>
      <c r="C20" s="667"/>
      <c r="D20" s="252" t="str">
        <f t="shared" si="1"/>
        <v/>
      </c>
      <c r="E20" s="243">
        <f>C20</f>
        <v>0</v>
      </c>
      <c r="F20" s="693" t="str">
        <f>IF(C20&gt;0,VLOOKUP(C20,男子登録情報!$A$1:$H$1688,3,0),"")</f>
        <v/>
      </c>
      <c r="G20" s="693" t="str">
        <f>IF(C20&gt;0,VLOOKUP(C20,男子登録情報!$A$1:$H$1688,4,0),"")</f>
        <v/>
      </c>
      <c r="H20" s="693" t="str">
        <f>IF(C20&gt;0,VLOOKUP(C20,男子登録情報!$A$1:$H$1688,7,0),"")</f>
        <v/>
      </c>
      <c r="I20" s="261" t="str">
        <f>IF(C20&gt;0,VLOOKUP(C20,男子登録情報!$A$1:$H$1688,8,0),"")</f>
        <v/>
      </c>
      <c r="J20" s="653" t="str">
        <f>IF(C20&gt;0,VLOOKUP(C20,男子登録情報!$A$1:$M$1688,13,0),"")</f>
        <v/>
      </c>
      <c r="K20" s="654" t="str">
        <f>IF(C20&gt;0,TEXT(C20,"100000000"),"000000000")</f>
        <v>000000000</v>
      </c>
      <c r="L20" s="251" t="s">
        <v>24</v>
      </c>
      <c r="M20" s="243"/>
      <c r="N20" s="428" t="str">
        <f>IF(M20&gt;0,VLOOKUP(M20,男子登録情報!$N$1:$O$22,2,0),"")</f>
        <v/>
      </c>
      <c r="O20" s="251" t="s">
        <v>27</v>
      </c>
      <c r="P20" s="253"/>
      <c r="Q20" s="254" t="str">
        <f t="shared" si="0"/>
        <v/>
      </c>
      <c r="R20" s="283" t="str">
        <f>IF(OR(M20="",P20=""),"",IF(COUNTIF(M20,"*m*")&gt;0,AQ20,IF(COUNTIF(M20,"*種*")&gt;0,AV20,AU20)))</f>
        <v/>
      </c>
      <c r="S20" s="255"/>
      <c r="T20" s="610"/>
      <c r="U20" s="611"/>
      <c r="V20" s="612"/>
      <c r="W20" s="662"/>
      <c r="X20" s="662"/>
      <c r="AA20" s="1">
        <f>IF(C20="",0,IF(H20=F5,0,1))</f>
        <v>0</v>
      </c>
      <c r="AB20" s="85">
        <f t="shared" si="7"/>
        <v>0</v>
      </c>
      <c r="AC20" s="621">
        <f>C20</f>
        <v>0</v>
      </c>
      <c r="AD20" s="74" t="str">
        <f t="shared" si="2"/>
        <v/>
      </c>
      <c r="AE20" s="74" t="str">
        <f t="shared" si="3"/>
        <v/>
      </c>
      <c r="AF20" s="74" t="str">
        <f t="shared" si="4"/>
        <v/>
      </c>
      <c r="AG20" s="74" t="str">
        <f t="shared" si="5"/>
        <v/>
      </c>
      <c r="AH20" s="95">
        <f t="shared" si="8"/>
        <v>0</v>
      </c>
      <c r="AI20" s="172" t="str">
        <f>IF(F20="","",F20)</f>
        <v/>
      </c>
      <c r="AJ20" s="74" t="str">
        <f t="shared" si="9"/>
        <v/>
      </c>
      <c r="AK20" s="74" t="str">
        <f t="shared" si="10"/>
        <v/>
      </c>
      <c r="AL20" s="99" t="str">
        <f t="shared" si="6"/>
        <v/>
      </c>
      <c r="AM20" s="81">
        <f t="shared" si="28"/>
        <v>0</v>
      </c>
      <c r="AO20" s="81">
        <f t="shared" si="11"/>
        <v>0</v>
      </c>
      <c r="AP20" s="81" t="str">
        <f t="shared" si="12"/>
        <v>00000</v>
      </c>
      <c r="AQ20" s="105" t="str">
        <f t="shared" si="13"/>
        <v>0秒0</v>
      </c>
      <c r="AR20" s="106">
        <f t="shared" si="14"/>
        <v>0</v>
      </c>
      <c r="AS20" s="106" t="str">
        <f t="shared" si="15"/>
        <v>0</v>
      </c>
      <c r="AT20" s="106" t="str">
        <f t="shared" si="16"/>
        <v>0</v>
      </c>
      <c r="AU20" s="106" t="str">
        <f t="shared" si="17"/>
        <v>0m</v>
      </c>
      <c r="AV20" s="106" t="str">
        <f t="shared" si="18"/>
        <v>点</v>
      </c>
      <c r="AW20" s="81">
        <f t="shared" si="19"/>
        <v>0</v>
      </c>
      <c r="AX20" s="73" t="str">
        <f t="shared" si="20"/>
        <v/>
      </c>
      <c r="AY20" s="81">
        <f t="shared" si="29"/>
        <v>0</v>
      </c>
      <c r="AZ20" s="81">
        <f t="shared" si="21"/>
        <v>0</v>
      </c>
      <c r="BA20" s="81">
        <f t="shared" si="22"/>
        <v>0</v>
      </c>
      <c r="BB20" s="586">
        <f>IF(W20="",0,COUNTA($W$17:W22))</f>
        <v>0</v>
      </c>
      <c r="BC20" s="586">
        <f>IF(X20="",0,COUNTA($X$17:X22))</f>
        <v>0</v>
      </c>
      <c r="BD20" s="628">
        <f>IF(OR($N20="20100",$N21="20100",$N22="20100"),COUNTIF($N$17:N22,"20100"),0)</f>
        <v>0</v>
      </c>
      <c r="BE20" s="625">
        <f>IF($BD20=0,0,INDEX($P20:$P22,MATCH("20100",$N20:$N22,0),1))</f>
        <v>0</v>
      </c>
      <c r="BF20" s="74" t="str">
        <f t="shared" si="23"/>
        <v/>
      </c>
      <c r="BG20" s="74" t="str">
        <f t="shared" si="24"/>
        <v/>
      </c>
      <c r="BH20" s="74" t="str">
        <f t="shared" si="25"/>
        <v/>
      </c>
      <c r="BI20" s="120" t="str">
        <f>IF(M20="","",COUNTIF($BH$17:BH20,BH20))</f>
        <v/>
      </c>
      <c r="BJ20" s="98" t="str">
        <f t="shared" si="26"/>
        <v/>
      </c>
      <c r="BK20" s="1" t="str">
        <f t="shared" si="27"/>
        <v/>
      </c>
      <c r="BL20" s="621" t="str">
        <f>IF(F20="","",COUNTIF($AI$17:AI20,AI20))</f>
        <v/>
      </c>
      <c r="BM20" s="621">
        <f>IF(BL20=1,BL20,0)</f>
        <v>0</v>
      </c>
      <c r="BN20" s="621" t="str">
        <f>IF(F20="","",$BR20)</f>
        <v/>
      </c>
      <c r="BO20" s="621" t="str">
        <f>IF(G20="","",$BR20)</f>
        <v/>
      </c>
      <c r="BP20" s="621" t="str">
        <f>IF(I20="","",$BR20)</f>
        <v/>
      </c>
      <c r="BQ20" s="622" t="str">
        <f>IFERROR(IF(J20="","",BR20),"")</f>
        <v/>
      </c>
      <c r="BR20" s="621">
        <v>2</v>
      </c>
      <c r="BS20" s="621">
        <f>IF(C20&gt;0,"",IF(COUNTIF(BN20:BQ22,BR20)=4,"",1))</f>
        <v>1</v>
      </c>
      <c r="BT20" s="74">
        <f>COUNTIF($AJ$17:AJ20,AI20&amp;"-"&amp;"*5000m*")</f>
        <v>0</v>
      </c>
      <c r="BU20" s="621">
        <f>SUM(BT20:BT22)/3</f>
        <v>0</v>
      </c>
      <c r="BV20" s="622" t="str">
        <f>IF(AI20="","",IF(AND(COUNTA(M20:M22)=0,COUNTA(W20:X22)=0),1,""))</f>
        <v/>
      </c>
      <c r="BW20" s="621">
        <f>IF(AND($AI20="",COUNTA(W20)&gt;0),1,0)</f>
        <v>0</v>
      </c>
      <c r="BX20" s="621">
        <f>IF(AND($AI20="",COUNTA(X20)&gt;0),1,0)</f>
        <v>0</v>
      </c>
      <c r="BY20" s="621" t="str">
        <f>F20&amp;"-"&amp;W20</f>
        <v>-</v>
      </c>
      <c r="BZ20" s="621" t="str">
        <f>IF(W20="","",COUNTIF($BY$17:BY20,BY20))</f>
        <v/>
      </c>
      <c r="CA20" s="621" t="str">
        <f>F20&amp;"-"&amp;X20</f>
        <v>-</v>
      </c>
      <c r="CB20" s="621" t="str">
        <f>IF(X20="","",COUNTIF($CA$17:CA20,CA20))</f>
        <v/>
      </c>
    </row>
    <row r="21" spans="1:84" s="1" customFormat="1" ht="18" customHeight="1">
      <c r="A21" s="684"/>
      <c r="B21" s="666"/>
      <c r="C21" s="668"/>
      <c r="D21" s="27" t="str">
        <f t="shared" si="1"/>
        <v/>
      </c>
      <c r="E21" s="244">
        <f>C20</f>
        <v>0</v>
      </c>
      <c r="F21" s="620"/>
      <c r="G21" s="620"/>
      <c r="H21" s="620"/>
      <c r="I21" s="256" t="str">
        <f>IF(C20&gt;0,VLOOKUP(C20,男子登録情報!$A$1:$H$1688,5,0),"")</f>
        <v/>
      </c>
      <c r="J21" s="654" t="e">
        <f>IF(D20&gt;0,VLOOKUP(D20,男子登録情報!$A$1:$H$1688,5,0),"")</f>
        <v>#N/A</v>
      </c>
      <c r="K21" s="654"/>
      <c r="L21" s="261" t="s">
        <v>28</v>
      </c>
      <c r="M21" s="27"/>
      <c r="N21" s="257" t="str">
        <f>IF(M21&gt;0,VLOOKUP(M21,男子登録情報!$N$1:$O$22,2,0),"")</f>
        <v/>
      </c>
      <c r="O21" s="261" t="s">
        <v>29</v>
      </c>
      <c r="P21" s="262"/>
      <c r="Q21" s="260" t="str">
        <f t="shared" si="0"/>
        <v/>
      </c>
      <c r="R21" s="284" t="str">
        <f>IF(OR(M21="",P21=""),"",IF(COUNTIF(M21,"*m*")&gt;0,AQ21,IF(COUNTIF(M21,"*種*")&gt;0,AV21,AU21)))</f>
        <v/>
      </c>
      <c r="S21" s="263"/>
      <c r="T21" s="613"/>
      <c r="U21" s="614"/>
      <c r="V21" s="615"/>
      <c r="W21" s="662"/>
      <c r="X21" s="662"/>
      <c r="AB21" s="85">
        <f t="shared" si="7"/>
        <v>0</v>
      </c>
      <c r="AC21" s="621"/>
      <c r="AD21" s="74" t="str">
        <f t="shared" si="2"/>
        <v/>
      </c>
      <c r="AE21" s="74" t="str">
        <f t="shared" si="3"/>
        <v/>
      </c>
      <c r="AF21" s="74" t="str">
        <f t="shared" si="4"/>
        <v/>
      </c>
      <c r="AG21" s="74" t="str">
        <f t="shared" si="5"/>
        <v/>
      </c>
      <c r="AH21" s="95">
        <f t="shared" si="8"/>
        <v>0</v>
      </c>
      <c r="AI21" s="173" t="str">
        <f>AI20</f>
        <v/>
      </c>
      <c r="AJ21" s="74" t="str">
        <f t="shared" si="9"/>
        <v/>
      </c>
      <c r="AK21" s="74" t="str">
        <f t="shared" si="10"/>
        <v/>
      </c>
      <c r="AL21" s="99" t="str">
        <f t="shared" si="6"/>
        <v/>
      </c>
      <c r="AM21" s="81">
        <f t="shared" si="28"/>
        <v>0</v>
      </c>
      <c r="AO21" s="81">
        <f t="shared" si="11"/>
        <v>0</v>
      </c>
      <c r="AP21" s="81" t="str">
        <f t="shared" si="12"/>
        <v>00000</v>
      </c>
      <c r="AQ21" s="105" t="str">
        <f t="shared" si="13"/>
        <v>0秒0</v>
      </c>
      <c r="AR21" s="106">
        <f t="shared" si="14"/>
        <v>0</v>
      </c>
      <c r="AS21" s="106" t="str">
        <f t="shared" si="15"/>
        <v>0</v>
      </c>
      <c r="AT21" s="106" t="str">
        <f t="shared" si="16"/>
        <v>0</v>
      </c>
      <c r="AU21" s="106" t="str">
        <f t="shared" si="17"/>
        <v>0m</v>
      </c>
      <c r="AV21" s="106" t="str">
        <f t="shared" si="18"/>
        <v>点</v>
      </c>
      <c r="AW21" s="81">
        <f t="shared" si="19"/>
        <v>0</v>
      </c>
      <c r="AX21" s="73" t="str">
        <f t="shared" si="20"/>
        <v/>
      </c>
      <c r="AY21" s="81">
        <f t="shared" si="29"/>
        <v>0</v>
      </c>
      <c r="AZ21" s="81">
        <f t="shared" si="21"/>
        <v>0</v>
      </c>
      <c r="BA21" s="81">
        <f t="shared" si="22"/>
        <v>0</v>
      </c>
      <c r="BB21" s="595"/>
      <c r="BC21" s="595"/>
      <c r="BD21" s="629"/>
      <c r="BE21" s="626"/>
      <c r="BF21" s="74" t="str">
        <f t="shared" si="23"/>
        <v/>
      </c>
      <c r="BG21" s="74" t="str">
        <f t="shared" si="24"/>
        <v/>
      </c>
      <c r="BH21" s="74" t="str">
        <f t="shared" si="25"/>
        <v/>
      </c>
      <c r="BI21" s="120" t="str">
        <f>IF(M21="","",COUNTIF($BH$17:BH21,BH21))</f>
        <v/>
      </c>
      <c r="BJ21" s="98" t="str">
        <f t="shared" si="26"/>
        <v/>
      </c>
      <c r="BK21" s="1" t="str">
        <f t="shared" si="27"/>
        <v/>
      </c>
      <c r="BL21" s="621"/>
      <c r="BM21" s="621"/>
      <c r="BN21" s="621"/>
      <c r="BO21" s="621"/>
      <c r="BP21" s="621"/>
      <c r="BQ21" s="623"/>
      <c r="BR21" s="621"/>
      <c r="BS21" s="621"/>
      <c r="BT21" s="74">
        <f>COUNTIF($AJ$17:AJ21,AI21&amp;"-"&amp;"*5000m*")</f>
        <v>0</v>
      </c>
      <c r="BU21" s="621"/>
      <c r="BV21" s="623"/>
      <c r="BW21" s="621"/>
      <c r="BX21" s="621"/>
      <c r="BY21" s="621"/>
      <c r="BZ21" s="621"/>
      <c r="CA21" s="621"/>
      <c r="CB21" s="621"/>
    </row>
    <row r="22" spans="1:84" s="1" customFormat="1" ht="18" customHeight="1" thickBot="1">
      <c r="A22" s="685"/>
      <c r="B22" s="88" t="s">
        <v>30</v>
      </c>
      <c r="C22" s="89"/>
      <c r="D22" s="245" t="str">
        <f t="shared" si="1"/>
        <v/>
      </c>
      <c r="E22" s="274">
        <f>C20</f>
        <v>0</v>
      </c>
      <c r="F22" s="656"/>
      <c r="G22" s="656"/>
      <c r="H22" s="656"/>
      <c r="I22" s="657"/>
      <c r="J22" s="655" t="e">
        <f>IF(D21&gt;0,VLOOKUP(D21,男子登録情報!$A$1:$H$1688,5,0),"")</f>
        <v>#N/A</v>
      </c>
      <c r="K22" s="655"/>
      <c r="L22" s="7" t="s">
        <v>31</v>
      </c>
      <c r="M22" s="245"/>
      <c r="N22" s="247" t="str">
        <f>IF(M22&gt;0,VLOOKUP(M22,男子登録情報!$N$1:$O$22,2,0),"")</f>
        <v/>
      </c>
      <c r="O22" s="7" t="s">
        <v>32</v>
      </c>
      <c r="P22" s="248"/>
      <c r="Q22" s="249" t="str">
        <f t="shared" si="0"/>
        <v/>
      </c>
      <c r="R22" s="285" t="str">
        <f t="shared" ref="R22:R39" si="30">IF(OR(M22="",P22=""),"",IF(COUNTIF(M22,"*m*")&gt;0,AQ22,IF(COUNTIF(M22,"*種*")&gt;0,AV22,AU22)))</f>
        <v/>
      </c>
      <c r="S22" s="259"/>
      <c r="T22" s="616"/>
      <c r="U22" s="617"/>
      <c r="V22" s="618"/>
      <c r="W22" s="663"/>
      <c r="X22" s="663"/>
      <c r="AB22" s="85">
        <f t="shared" si="7"/>
        <v>0</v>
      </c>
      <c r="AC22" s="621"/>
      <c r="AD22" s="74" t="str">
        <f t="shared" si="2"/>
        <v/>
      </c>
      <c r="AE22" s="74" t="str">
        <f t="shared" si="3"/>
        <v/>
      </c>
      <c r="AF22" s="74" t="str">
        <f t="shared" si="4"/>
        <v/>
      </c>
      <c r="AG22" s="74" t="str">
        <f t="shared" si="5"/>
        <v/>
      </c>
      <c r="AH22" s="95">
        <f t="shared" si="8"/>
        <v>0</v>
      </c>
      <c r="AI22" s="174" t="str">
        <f>AI21</f>
        <v/>
      </c>
      <c r="AJ22" s="74" t="str">
        <f t="shared" si="9"/>
        <v/>
      </c>
      <c r="AK22" s="74" t="str">
        <f t="shared" si="10"/>
        <v/>
      </c>
      <c r="AL22" s="99" t="str">
        <f t="shared" si="6"/>
        <v/>
      </c>
      <c r="AM22" s="81">
        <f t="shared" si="28"/>
        <v>0</v>
      </c>
      <c r="AO22" s="81">
        <f t="shared" si="11"/>
        <v>0</v>
      </c>
      <c r="AP22" s="81" t="str">
        <f t="shared" si="12"/>
        <v>00000</v>
      </c>
      <c r="AQ22" s="105" t="str">
        <f t="shared" si="13"/>
        <v>0秒0</v>
      </c>
      <c r="AR22" s="106">
        <f t="shared" si="14"/>
        <v>0</v>
      </c>
      <c r="AS22" s="106" t="str">
        <f t="shared" si="15"/>
        <v>0</v>
      </c>
      <c r="AT22" s="106" t="str">
        <f t="shared" si="16"/>
        <v>0</v>
      </c>
      <c r="AU22" s="106" t="str">
        <f t="shared" si="17"/>
        <v>0m</v>
      </c>
      <c r="AV22" s="106" t="str">
        <f t="shared" si="18"/>
        <v>点</v>
      </c>
      <c r="AW22" s="81">
        <f t="shared" si="19"/>
        <v>0</v>
      </c>
      <c r="AX22" s="73" t="str">
        <f t="shared" si="20"/>
        <v/>
      </c>
      <c r="AY22" s="81">
        <f t="shared" si="29"/>
        <v>0</v>
      </c>
      <c r="AZ22" s="81">
        <f t="shared" si="21"/>
        <v>0</v>
      </c>
      <c r="BA22" s="81">
        <f t="shared" si="22"/>
        <v>0</v>
      </c>
      <c r="BB22" s="587"/>
      <c r="BC22" s="587"/>
      <c r="BD22" s="630"/>
      <c r="BE22" s="627"/>
      <c r="BF22" s="74" t="str">
        <f t="shared" si="23"/>
        <v/>
      </c>
      <c r="BG22" s="74" t="str">
        <f t="shared" si="24"/>
        <v/>
      </c>
      <c r="BH22" s="74" t="str">
        <f t="shared" si="25"/>
        <v/>
      </c>
      <c r="BI22" s="120" t="str">
        <f>IF(M22="","",COUNTIF($BH$17:BH22,BH22))</f>
        <v/>
      </c>
      <c r="BJ22" s="98" t="str">
        <f t="shared" si="26"/>
        <v/>
      </c>
      <c r="BK22" s="1" t="str">
        <f t="shared" si="27"/>
        <v/>
      </c>
      <c r="BL22" s="621"/>
      <c r="BM22" s="621"/>
      <c r="BN22" s="621"/>
      <c r="BO22" s="621"/>
      <c r="BP22" s="621"/>
      <c r="BQ22" s="624"/>
      <c r="BR22" s="621"/>
      <c r="BS22" s="621"/>
      <c r="BT22" s="74">
        <f>COUNTIF($AJ$17:AJ22,AI22&amp;"-"&amp;"*5000m*")</f>
        <v>0</v>
      </c>
      <c r="BU22" s="621"/>
      <c r="BV22" s="624"/>
      <c r="BW22" s="621"/>
      <c r="BX22" s="621"/>
      <c r="BY22" s="621"/>
      <c r="BZ22" s="621"/>
      <c r="CA22" s="621"/>
      <c r="CB22" s="621"/>
    </row>
    <row r="23" spans="1:84" s="1" customFormat="1" ht="18" customHeight="1" thickTop="1">
      <c r="A23" s="683">
        <v>3</v>
      </c>
      <c r="B23" s="665" t="s">
        <v>363</v>
      </c>
      <c r="C23" s="667"/>
      <c r="D23" s="252" t="str">
        <f t="shared" si="1"/>
        <v/>
      </c>
      <c r="E23" s="243">
        <f>C23</f>
        <v>0</v>
      </c>
      <c r="F23" s="619" t="str">
        <f>IF(C23&gt;0,VLOOKUP(C23,男子登録情報!$A$1:$H$1688,3,0),"")</f>
        <v/>
      </c>
      <c r="G23" s="619" t="str">
        <f>IF(C23&gt;0,VLOOKUP(C23,男子登録情報!$A$1:$H$1688,4,0),"")</f>
        <v/>
      </c>
      <c r="H23" s="619" t="str">
        <f>IF(C23&gt;0,VLOOKUP(C23,男子登録情報!$A$1:$H$1688,7,0),"")</f>
        <v/>
      </c>
      <c r="I23" s="261" t="str">
        <f>IF(C23&gt;0,VLOOKUP(C23,男子登録情報!$A$1:$H$1688,8,0),"")</f>
        <v/>
      </c>
      <c r="J23" s="653" t="str">
        <f>IF(C23&gt;0,VLOOKUP(C23,男子登録情報!$A$1:$M$1688,13,0),"")</f>
        <v/>
      </c>
      <c r="K23" s="653" t="str">
        <f>IF(C23&gt;0,TEXT(C23,"100000000"),"000000000")</f>
        <v>000000000</v>
      </c>
      <c r="L23" s="251" t="s">
        <v>24</v>
      </c>
      <c r="M23" s="243"/>
      <c r="N23" s="428" t="str">
        <f>IF(M23&gt;0,VLOOKUP(M23,男子登録情報!$N$1:$O$22,2,0),"")</f>
        <v/>
      </c>
      <c r="O23" s="251" t="s">
        <v>27</v>
      </c>
      <c r="P23" s="253"/>
      <c r="Q23" s="254" t="str">
        <f t="shared" si="0"/>
        <v/>
      </c>
      <c r="R23" s="283" t="str">
        <f t="shared" si="30"/>
        <v/>
      </c>
      <c r="S23" s="255"/>
      <c r="T23" s="610"/>
      <c r="U23" s="611"/>
      <c r="V23" s="612"/>
      <c r="W23" s="664"/>
      <c r="X23" s="664"/>
      <c r="AA23" s="1">
        <f>IF(C23="",0,IF(H23=F5,0,1))</f>
        <v>0</v>
      </c>
      <c r="AB23" s="85">
        <f t="shared" si="7"/>
        <v>0</v>
      </c>
      <c r="AC23" s="621">
        <f>C23</f>
        <v>0</v>
      </c>
      <c r="AD23" s="74" t="str">
        <f t="shared" si="2"/>
        <v/>
      </c>
      <c r="AE23" s="74" t="str">
        <f t="shared" si="3"/>
        <v/>
      </c>
      <c r="AF23" s="74" t="str">
        <f t="shared" si="4"/>
        <v/>
      </c>
      <c r="AG23" s="74" t="str">
        <f t="shared" si="5"/>
        <v/>
      </c>
      <c r="AH23" s="95">
        <f t="shared" si="8"/>
        <v>0</v>
      </c>
      <c r="AI23" s="172" t="str">
        <f>IF(F23="","",F23)</f>
        <v/>
      </c>
      <c r="AJ23" s="74" t="str">
        <f t="shared" si="9"/>
        <v/>
      </c>
      <c r="AK23" s="74" t="str">
        <f t="shared" si="10"/>
        <v/>
      </c>
      <c r="AL23" s="99" t="str">
        <f>IF(M23="","",COUNTIF($AJ$12:$AJ$466,AJ23))</f>
        <v/>
      </c>
      <c r="AM23" s="81">
        <f t="shared" si="28"/>
        <v>0</v>
      </c>
      <c r="AO23" s="81">
        <f t="shared" si="11"/>
        <v>0</v>
      </c>
      <c r="AP23" s="81" t="str">
        <f t="shared" si="12"/>
        <v>00000</v>
      </c>
      <c r="AQ23" s="105" t="str">
        <f t="shared" si="13"/>
        <v>0秒0</v>
      </c>
      <c r="AR23" s="106">
        <f t="shared" si="14"/>
        <v>0</v>
      </c>
      <c r="AS23" s="106" t="str">
        <f t="shared" si="15"/>
        <v>0</v>
      </c>
      <c r="AT23" s="106" t="str">
        <f t="shared" si="16"/>
        <v>0</v>
      </c>
      <c r="AU23" s="106" t="str">
        <f t="shared" si="17"/>
        <v>0m</v>
      </c>
      <c r="AV23" s="106" t="str">
        <f t="shared" si="18"/>
        <v>点</v>
      </c>
      <c r="AW23" s="81">
        <f t="shared" si="19"/>
        <v>0</v>
      </c>
      <c r="AX23" s="73" t="str">
        <f t="shared" si="20"/>
        <v/>
      </c>
      <c r="AY23" s="81">
        <f t="shared" si="29"/>
        <v>0</v>
      </c>
      <c r="AZ23" s="81">
        <f t="shared" si="21"/>
        <v>0</v>
      </c>
      <c r="BA23" s="81">
        <f t="shared" si="22"/>
        <v>0</v>
      </c>
      <c r="BB23" s="586">
        <f>IF(W23="",0,COUNTA($W$17:W25))</f>
        <v>0</v>
      </c>
      <c r="BC23" s="586">
        <f>IF(X23="",0,COUNTA($X$17:X25))</f>
        <v>0</v>
      </c>
      <c r="BD23" s="628">
        <f>IF(OR($N23="20100",$N24="20100",$N25="20100"),COUNTIF($N$17:N25,"20100"),0)</f>
        <v>0</v>
      </c>
      <c r="BE23" s="625">
        <f>IF($BD23=0,0,INDEX($P23:$P25,MATCH("20100",$N23:$N25,0),1))</f>
        <v>0</v>
      </c>
      <c r="BF23" s="74" t="str">
        <f t="shared" si="23"/>
        <v/>
      </c>
      <c r="BG23" s="74" t="str">
        <f t="shared" si="24"/>
        <v/>
      </c>
      <c r="BH23" s="74" t="str">
        <f t="shared" si="25"/>
        <v/>
      </c>
      <c r="BI23" s="120" t="str">
        <f>IF(M23="","",COUNTIF($BH$17:BH23,BH23))</f>
        <v/>
      </c>
      <c r="BJ23" s="98" t="str">
        <f t="shared" si="26"/>
        <v/>
      </c>
      <c r="BK23" s="1" t="str">
        <f t="shared" si="27"/>
        <v/>
      </c>
      <c r="BL23" s="621" t="str">
        <f>IF(F23="","",COUNTIF($AI$17:AI23,AI23))</f>
        <v/>
      </c>
      <c r="BM23" s="621">
        <f>IF(BL23=1,BL23,0)</f>
        <v>0</v>
      </c>
      <c r="BN23" s="621" t="str">
        <f>IF(F23="","",$BR23)</f>
        <v/>
      </c>
      <c r="BO23" s="621" t="str">
        <f>IF(G23="","",$BR23)</f>
        <v/>
      </c>
      <c r="BP23" s="621" t="str">
        <f>IF(I23="","",$BR23)</f>
        <v/>
      </c>
      <c r="BQ23" s="622" t="str">
        <f>IFERROR(IF(J23="","",BR23),"")</f>
        <v/>
      </c>
      <c r="BR23" s="621">
        <v>3</v>
      </c>
      <c r="BS23" s="621">
        <f>IF(C23&gt;0,"",IF(COUNTIF(BN23:BQ25,BR23)=4,"",1))</f>
        <v>1</v>
      </c>
      <c r="BT23" s="74">
        <f>COUNTIF($AJ$17:AJ23,AI23&amp;"-"&amp;"*5000m*")</f>
        <v>0</v>
      </c>
      <c r="BU23" s="621">
        <f>SUM(BT23:BT25)/3</f>
        <v>0</v>
      </c>
      <c r="BV23" s="622" t="str">
        <f>IF(AI23="","",IF(AND(COUNTA(M23:M25)=0,COUNTA(W23:X25)=0),1,""))</f>
        <v/>
      </c>
      <c r="BW23" s="621">
        <f>IF(AND($AI23="",COUNTA(W23)&gt;0),1,0)</f>
        <v>0</v>
      </c>
      <c r="BX23" s="621">
        <f>IF(AND($AI23="",COUNTA(X23)&gt;0),1,0)</f>
        <v>0</v>
      </c>
      <c r="BY23" s="621" t="str">
        <f>F23&amp;"-"&amp;W23</f>
        <v>-</v>
      </c>
      <c r="BZ23" s="621" t="str">
        <f>IF(W23="","",COUNTIF($BY$17:BY23,BY23))</f>
        <v/>
      </c>
      <c r="CA23" s="621" t="str">
        <f>F23&amp;"-"&amp;X23</f>
        <v>-</v>
      </c>
      <c r="CB23" s="621" t="str">
        <f>IF(X23="","",COUNTIF($CA$17:CA23,CA23))</f>
        <v/>
      </c>
    </row>
    <row r="24" spans="1:84" s="1" customFormat="1" ht="18" customHeight="1">
      <c r="A24" s="684"/>
      <c r="B24" s="666"/>
      <c r="C24" s="668"/>
      <c r="D24" s="27" t="str">
        <f t="shared" si="1"/>
        <v/>
      </c>
      <c r="E24" s="244">
        <f>C23</f>
        <v>0</v>
      </c>
      <c r="F24" s="620"/>
      <c r="G24" s="620"/>
      <c r="H24" s="620"/>
      <c r="I24" s="256" t="str">
        <f>IF(C23&gt;0,VLOOKUP(C23,男子登録情報!$A$1:$H$1688,5,0),"")</f>
        <v/>
      </c>
      <c r="J24" s="654" t="e">
        <f>IF(D23&gt;0,VLOOKUP(D23,男子登録情報!$A$1:$H$1688,5,0),"")</f>
        <v>#N/A</v>
      </c>
      <c r="K24" s="654"/>
      <c r="L24" s="261" t="s">
        <v>28</v>
      </c>
      <c r="M24" s="27"/>
      <c r="N24" s="257" t="str">
        <f>IF(M24&gt;0,VLOOKUP(M24,男子登録情報!$N$1:$O$22,2,0),"")</f>
        <v/>
      </c>
      <c r="O24" s="261" t="s">
        <v>29</v>
      </c>
      <c r="P24" s="262"/>
      <c r="Q24" s="260" t="str">
        <f t="shared" si="0"/>
        <v/>
      </c>
      <c r="R24" s="284" t="str">
        <f t="shared" si="30"/>
        <v/>
      </c>
      <c r="S24" s="263"/>
      <c r="T24" s="613"/>
      <c r="U24" s="614"/>
      <c r="V24" s="615"/>
      <c r="W24" s="662"/>
      <c r="X24" s="662"/>
      <c r="AB24" s="85">
        <f t="shared" si="7"/>
        <v>0</v>
      </c>
      <c r="AC24" s="621"/>
      <c r="AD24" s="74" t="str">
        <f t="shared" si="2"/>
        <v/>
      </c>
      <c r="AE24" s="74" t="str">
        <f t="shared" si="3"/>
        <v/>
      </c>
      <c r="AF24" s="74" t="str">
        <f t="shared" si="4"/>
        <v/>
      </c>
      <c r="AG24" s="74" t="str">
        <f t="shared" si="5"/>
        <v/>
      </c>
      <c r="AH24" s="95">
        <f t="shared" si="8"/>
        <v>0</v>
      </c>
      <c r="AI24" s="173" t="str">
        <f>AI23</f>
        <v/>
      </c>
      <c r="AJ24" s="74" t="str">
        <f t="shared" si="9"/>
        <v/>
      </c>
      <c r="AK24" s="74" t="str">
        <f t="shared" si="10"/>
        <v/>
      </c>
      <c r="AL24" s="99" t="str">
        <f t="shared" si="6"/>
        <v/>
      </c>
      <c r="AM24" s="81">
        <f t="shared" si="28"/>
        <v>0</v>
      </c>
      <c r="AO24" s="81">
        <f t="shared" si="11"/>
        <v>0</v>
      </c>
      <c r="AP24" s="81" t="str">
        <f t="shared" si="12"/>
        <v>00000</v>
      </c>
      <c r="AQ24" s="105" t="str">
        <f t="shared" si="13"/>
        <v>0秒0</v>
      </c>
      <c r="AR24" s="106">
        <f t="shared" si="14"/>
        <v>0</v>
      </c>
      <c r="AS24" s="106" t="str">
        <f t="shared" si="15"/>
        <v>0</v>
      </c>
      <c r="AT24" s="106" t="str">
        <f t="shared" si="16"/>
        <v>0</v>
      </c>
      <c r="AU24" s="106" t="str">
        <f t="shared" si="17"/>
        <v>0m</v>
      </c>
      <c r="AV24" s="106" t="str">
        <f t="shared" si="18"/>
        <v>点</v>
      </c>
      <c r="AW24" s="81">
        <f t="shared" si="19"/>
        <v>0</v>
      </c>
      <c r="AX24" s="73" t="str">
        <f t="shared" si="20"/>
        <v/>
      </c>
      <c r="AY24" s="81">
        <f t="shared" si="29"/>
        <v>0</v>
      </c>
      <c r="AZ24" s="81">
        <f t="shared" si="21"/>
        <v>0</v>
      </c>
      <c r="BA24" s="81">
        <f t="shared" si="22"/>
        <v>0</v>
      </c>
      <c r="BB24" s="595"/>
      <c r="BC24" s="595"/>
      <c r="BD24" s="629"/>
      <c r="BE24" s="626"/>
      <c r="BF24" s="74" t="str">
        <f t="shared" si="23"/>
        <v/>
      </c>
      <c r="BG24" s="74" t="str">
        <f t="shared" si="24"/>
        <v/>
      </c>
      <c r="BH24" s="74" t="str">
        <f t="shared" si="25"/>
        <v/>
      </c>
      <c r="BI24" s="120" t="str">
        <f>IF(M24="","",COUNTIF($BH$17:BH24,BH24))</f>
        <v/>
      </c>
      <c r="BJ24" s="98" t="str">
        <f t="shared" si="26"/>
        <v/>
      </c>
      <c r="BK24" s="1" t="str">
        <f t="shared" si="27"/>
        <v/>
      </c>
      <c r="BL24" s="621"/>
      <c r="BM24" s="621"/>
      <c r="BN24" s="621"/>
      <c r="BO24" s="621"/>
      <c r="BP24" s="621"/>
      <c r="BQ24" s="623"/>
      <c r="BR24" s="621"/>
      <c r="BS24" s="621"/>
      <c r="BT24" s="74">
        <f>COUNTIF($AJ$17:AJ24,AI24&amp;"-"&amp;"*5000m*")</f>
        <v>0</v>
      </c>
      <c r="BU24" s="621"/>
      <c r="BV24" s="623"/>
      <c r="BW24" s="621"/>
      <c r="BX24" s="621"/>
      <c r="BY24" s="621"/>
      <c r="BZ24" s="621"/>
      <c r="CA24" s="621"/>
      <c r="CB24" s="621"/>
    </row>
    <row r="25" spans="1:84" s="1" customFormat="1" ht="18" customHeight="1" thickBot="1">
      <c r="A25" s="685"/>
      <c r="B25" s="88" t="s">
        <v>30</v>
      </c>
      <c r="C25" s="89"/>
      <c r="D25" s="245" t="str">
        <f t="shared" si="1"/>
        <v/>
      </c>
      <c r="E25" s="274">
        <f>C23</f>
        <v>0</v>
      </c>
      <c r="F25" s="656"/>
      <c r="G25" s="656"/>
      <c r="H25" s="656"/>
      <c r="I25" s="657"/>
      <c r="J25" s="655" t="e">
        <f>IF(D24&gt;0,VLOOKUP(D24,男子登録情報!$A$1:$H$1688,5,0),"")</f>
        <v>#N/A</v>
      </c>
      <c r="K25" s="655"/>
      <c r="L25" s="7" t="s">
        <v>31</v>
      </c>
      <c r="M25" s="245"/>
      <c r="N25" s="247" t="str">
        <f>IF(M25&gt;0,VLOOKUP(M25,男子登録情報!$N$1:$O$22,2,0),"")</f>
        <v/>
      </c>
      <c r="O25" s="7" t="s">
        <v>32</v>
      </c>
      <c r="P25" s="248"/>
      <c r="Q25" s="249" t="str">
        <f t="shared" si="0"/>
        <v/>
      </c>
      <c r="R25" s="285" t="str">
        <f t="shared" si="30"/>
        <v/>
      </c>
      <c r="S25" s="259"/>
      <c r="T25" s="616"/>
      <c r="U25" s="617"/>
      <c r="V25" s="618"/>
      <c r="W25" s="663"/>
      <c r="X25" s="663"/>
      <c r="AB25" s="85">
        <f t="shared" si="7"/>
        <v>0</v>
      </c>
      <c r="AC25" s="621"/>
      <c r="AD25" s="74" t="str">
        <f t="shared" si="2"/>
        <v/>
      </c>
      <c r="AE25" s="74" t="str">
        <f t="shared" si="3"/>
        <v/>
      </c>
      <c r="AF25" s="74" t="str">
        <f t="shared" si="4"/>
        <v/>
      </c>
      <c r="AG25" s="74" t="str">
        <f t="shared" si="5"/>
        <v/>
      </c>
      <c r="AH25" s="95">
        <f t="shared" si="8"/>
        <v>0</v>
      </c>
      <c r="AI25" s="174" t="str">
        <f>AI24</f>
        <v/>
      </c>
      <c r="AJ25" s="74" t="str">
        <f t="shared" si="9"/>
        <v/>
      </c>
      <c r="AK25" s="74" t="str">
        <f t="shared" si="10"/>
        <v/>
      </c>
      <c r="AL25" s="99" t="str">
        <f t="shared" si="6"/>
        <v/>
      </c>
      <c r="AM25" s="81">
        <f t="shared" si="28"/>
        <v>0</v>
      </c>
      <c r="AO25" s="81">
        <f t="shared" si="11"/>
        <v>0</v>
      </c>
      <c r="AP25" s="81" t="str">
        <f t="shared" si="12"/>
        <v>00000</v>
      </c>
      <c r="AQ25" s="105" t="str">
        <f t="shared" si="13"/>
        <v>0秒0</v>
      </c>
      <c r="AR25" s="106">
        <f t="shared" si="14"/>
        <v>0</v>
      </c>
      <c r="AS25" s="106" t="str">
        <f t="shared" si="15"/>
        <v>0</v>
      </c>
      <c r="AT25" s="106" t="str">
        <f t="shared" si="16"/>
        <v>0</v>
      </c>
      <c r="AU25" s="106" t="str">
        <f t="shared" si="17"/>
        <v>0m</v>
      </c>
      <c r="AV25" s="106" t="str">
        <f t="shared" si="18"/>
        <v>点</v>
      </c>
      <c r="AW25" s="81">
        <f t="shared" si="19"/>
        <v>0</v>
      </c>
      <c r="AX25" s="73" t="str">
        <f t="shared" si="20"/>
        <v/>
      </c>
      <c r="AY25" s="81">
        <f t="shared" si="29"/>
        <v>0</v>
      </c>
      <c r="AZ25" s="81">
        <f t="shared" si="21"/>
        <v>0</v>
      </c>
      <c r="BA25" s="81">
        <f t="shared" si="22"/>
        <v>0</v>
      </c>
      <c r="BB25" s="587"/>
      <c r="BC25" s="587"/>
      <c r="BD25" s="630"/>
      <c r="BE25" s="627"/>
      <c r="BF25" s="74" t="str">
        <f t="shared" si="23"/>
        <v/>
      </c>
      <c r="BG25" s="74" t="str">
        <f t="shared" si="24"/>
        <v/>
      </c>
      <c r="BH25" s="74" t="str">
        <f t="shared" si="25"/>
        <v/>
      </c>
      <c r="BI25" s="120" t="str">
        <f>IF(M25="","",COUNTIF($BH$17:BH25,BH25))</f>
        <v/>
      </c>
      <c r="BJ25" s="98" t="str">
        <f t="shared" si="26"/>
        <v/>
      </c>
      <c r="BK25" s="1" t="str">
        <f t="shared" si="27"/>
        <v/>
      </c>
      <c r="BL25" s="621"/>
      <c r="BM25" s="621"/>
      <c r="BN25" s="621"/>
      <c r="BO25" s="621"/>
      <c r="BP25" s="621"/>
      <c r="BQ25" s="624"/>
      <c r="BR25" s="621"/>
      <c r="BS25" s="621"/>
      <c r="BT25" s="74">
        <f>COUNTIF($AJ$17:AJ25,AI25&amp;"-"&amp;"*5000m*")</f>
        <v>0</v>
      </c>
      <c r="BU25" s="621"/>
      <c r="BV25" s="624"/>
      <c r="BW25" s="621"/>
      <c r="BX25" s="621"/>
      <c r="BY25" s="621"/>
      <c r="BZ25" s="621"/>
      <c r="CA25" s="621"/>
      <c r="CB25" s="621"/>
    </row>
    <row r="26" spans="1:84" s="1" customFormat="1" ht="18" customHeight="1" thickTop="1">
      <c r="A26" s="683">
        <v>4</v>
      </c>
      <c r="B26" s="665" t="s">
        <v>339</v>
      </c>
      <c r="C26" s="667"/>
      <c r="D26" s="252" t="str">
        <f t="shared" si="1"/>
        <v/>
      </c>
      <c r="E26" s="243">
        <f>C26</f>
        <v>0</v>
      </c>
      <c r="F26" s="619" t="str">
        <f>IF(C26&gt;0,VLOOKUP(C26,男子登録情報!$A$1:$H$1688,3,0),"")</f>
        <v/>
      </c>
      <c r="G26" s="619" t="str">
        <f>IF(C26&gt;0,VLOOKUP(C26,男子登録情報!$A$1:$H$1688,4,0),"")</f>
        <v/>
      </c>
      <c r="H26" s="619" t="str">
        <f>IF(C26&gt;0,VLOOKUP(C26,男子登録情報!$A$1:$H$1688,7,0),"")</f>
        <v/>
      </c>
      <c r="I26" s="261" t="str">
        <f>IF(C26&gt;0,VLOOKUP(C26,男子登録情報!$A$1:$H$1688,8,0),"")</f>
        <v/>
      </c>
      <c r="J26" s="653" t="str">
        <f>IF(C26&gt;0,VLOOKUP(C26,男子登録情報!$A$1:$M$1688,13,0),"")</f>
        <v/>
      </c>
      <c r="K26" s="653" t="str">
        <f>IF(C26&gt;0,TEXT(C26,"100000000"),"000000000")</f>
        <v>000000000</v>
      </c>
      <c r="L26" s="251" t="s">
        <v>24</v>
      </c>
      <c r="M26" s="243"/>
      <c r="N26" s="428" t="str">
        <f>IF(M26&gt;0,VLOOKUP(M26,男子登録情報!$N$1:$O$22,2,0),"")</f>
        <v/>
      </c>
      <c r="O26" s="251" t="s">
        <v>27</v>
      </c>
      <c r="P26" s="253"/>
      <c r="Q26" s="254" t="str">
        <f t="shared" si="0"/>
        <v/>
      </c>
      <c r="R26" s="283" t="str">
        <f t="shared" si="30"/>
        <v/>
      </c>
      <c r="S26" s="255"/>
      <c r="T26" s="610"/>
      <c r="U26" s="611"/>
      <c r="V26" s="612"/>
      <c r="W26" s="664"/>
      <c r="X26" s="664"/>
      <c r="AA26" s="1">
        <f>IF(C26="",0,IF(H26=F5,0,1))</f>
        <v>0</v>
      </c>
      <c r="AB26" s="85">
        <f t="shared" si="7"/>
        <v>0</v>
      </c>
      <c r="AC26" s="621">
        <f>C26</f>
        <v>0</v>
      </c>
      <c r="AD26" s="74" t="str">
        <f t="shared" si="2"/>
        <v/>
      </c>
      <c r="AE26" s="74" t="str">
        <f t="shared" si="3"/>
        <v/>
      </c>
      <c r="AF26" s="74" t="str">
        <f t="shared" si="4"/>
        <v/>
      </c>
      <c r="AG26" s="74" t="str">
        <f t="shared" si="5"/>
        <v/>
      </c>
      <c r="AH26" s="95">
        <f t="shared" si="8"/>
        <v>0</v>
      </c>
      <c r="AI26" s="172" t="str">
        <f>IF(F26="","",F26)</f>
        <v/>
      </c>
      <c r="AJ26" s="74" t="str">
        <f t="shared" si="9"/>
        <v/>
      </c>
      <c r="AK26" s="74" t="str">
        <f t="shared" si="10"/>
        <v/>
      </c>
      <c r="AL26" s="99" t="str">
        <f t="shared" si="6"/>
        <v/>
      </c>
      <c r="AM26" s="81">
        <f t="shared" si="28"/>
        <v>0</v>
      </c>
      <c r="AO26" s="81">
        <f t="shared" si="11"/>
        <v>0</v>
      </c>
      <c r="AP26" s="81" t="str">
        <f t="shared" si="12"/>
        <v>00000</v>
      </c>
      <c r="AQ26" s="105" t="str">
        <f t="shared" si="13"/>
        <v>0秒0</v>
      </c>
      <c r="AR26" s="106">
        <f t="shared" si="14"/>
        <v>0</v>
      </c>
      <c r="AS26" s="106" t="str">
        <f t="shared" si="15"/>
        <v>0</v>
      </c>
      <c r="AT26" s="106" t="str">
        <f t="shared" si="16"/>
        <v>0</v>
      </c>
      <c r="AU26" s="106" t="str">
        <f t="shared" si="17"/>
        <v>0m</v>
      </c>
      <c r="AV26" s="106" t="str">
        <f t="shared" si="18"/>
        <v>点</v>
      </c>
      <c r="AW26" s="81">
        <f t="shared" si="19"/>
        <v>0</v>
      </c>
      <c r="AX26" s="73" t="str">
        <f t="shared" si="20"/>
        <v/>
      </c>
      <c r="AY26" s="81">
        <f t="shared" si="29"/>
        <v>0</v>
      </c>
      <c r="AZ26" s="81">
        <f t="shared" si="21"/>
        <v>0</v>
      </c>
      <c r="BA26" s="81">
        <f t="shared" si="22"/>
        <v>0</v>
      </c>
      <c r="BB26" s="586">
        <f>IF(W26="",0,COUNTA($W$17:W28))</f>
        <v>0</v>
      </c>
      <c r="BC26" s="586">
        <f>IF(X26="",0,COUNTA($X$17:X28))</f>
        <v>0</v>
      </c>
      <c r="BD26" s="628">
        <f>IF(OR($N26="20100",$N27="20100",$N28="20100"),COUNTIF($N$17:N28,"20100"),0)</f>
        <v>0</v>
      </c>
      <c r="BE26" s="625">
        <f>IF($BD26=0,0,INDEX($P26:$P28,MATCH("20100",$N26:$N28,0),1))</f>
        <v>0</v>
      </c>
      <c r="BF26" s="74" t="str">
        <f t="shared" si="23"/>
        <v/>
      </c>
      <c r="BG26" s="74" t="str">
        <f t="shared" si="24"/>
        <v/>
      </c>
      <c r="BH26" s="74" t="str">
        <f t="shared" si="25"/>
        <v/>
      </c>
      <c r="BI26" s="120" t="str">
        <f>IF(M26="","",COUNTIF($BH$17:BH26,BH26))</f>
        <v/>
      </c>
      <c r="BJ26" s="98" t="str">
        <f t="shared" si="26"/>
        <v/>
      </c>
      <c r="BK26" s="1" t="str">
        <f t="shared" si="27"/>
        <v/>
      </c>
      <c r="BL26" s="621" t="str">
        <f>IF(F26="","",COUNTIF($AI$17:AI26,AI26))</f>
        <v/>
      </c>
      <c r="BM26" s="621">
        <f>IF(BL26=1,BL26,0)</f>
        <v>0</v>
      </c>
      <c r="BN26" s="621" t="str">
        <f>IF(F26="","",$BR26)</f>
        <v/>
      </c>
      <c r="BO26" s="621" t="str">
        <f>IF(G26="","",$BR26)</f>
        <v/>
      </c>
      <c r="BP26" s="621" t="str">
        <f>IF(I26="","",$BR26)</f>
        <v/>
      </c>
      <c r="BQ26" s="622" t="str">
        <f>IFERROR(IF(J26="","",BR26),"")</f>
        <v/>
      </c>
      <c r="BR26" s="621">
        <v>4</v>
      </c>
      <c r="BS26" s="621">
        <f>IF(C26&gt;0,"",IF(COUNTIF(BN26:BQ28,BR26)=4,"",1))</f>
        <v>1</v>
      </c>
      <c r="BT26" s="74">
        <f>COUNTIF($AJ$17:AJ26,AI26&amp;"-"&amp;"*5000m*")</f>
        <v>0</v>
      </c>
      <c r="BU26" s="621">
        <f>SUM(BT26:BT28)/3</f>
        <v>0</v>
      </c>
      <c r="BV26" s="622" t="str">
        <f>IF(AI26="","",IF(AND(COUNTA(M26:M28)=0,COUNTA(W26:X28)=0),1,""))</f>
        <v/>
      </c>
      <c r="BW26" s="621">
        <f>IF(AND($AI26="",COUNTA(W26)&gt;0),1,0)</f>
        <v>0</v>
      </c>
      <c r="BX26" s="621">
        <f>IF(AND($AI26="",COUNTA(X26)&gt;0),1,0)</f>
        <v>0</v>
      </c>
      <c r="BY26" s="621" t="str">
        <f>F26&amp;"-"&amp;W26</f>
        <v>-</v>
      </c>
      <c r="BZ26" s="621" t="str">
        <f>IF(W26="","",COUNTIF($BY$17:BY26,BY26))</f>
        <v/>
      </c>
      <c r="CA26" s="621" t="str">
        <f>F26&amp;"-"&amp;X26</f>
        <v>-</v>
      </c>
      <c r="CB26" s="621" t="str">
        <f>IF(X26="","",COUNTIF($CA$17:CA26,CA26))</f>
        <v/>
      </c>
    </row>
    <row r="27" spans="1:84" s="1" customFormat="1" ht="18" customHeight="1">
      <c r="A27" s="684"/>
      <c r="B27" s="666"/>
      <c r="C27" s="668"/>
      <c r="D27" s="27" t="str">
        <f t="shared" si="1"/>
        <v/>
      </c>
      <c r="E27" s="244">
        <f>C26</f>
        <v>0</v>
      </c>
      <c r="F27" s="620"/>
      <c r="G27" s="620"/>
      <c r="H27" s="620"/>
      <c r="I27" s="256" t="str">
        <f>IF(C26&gt;0,VLOOKUP(C26,男子登録情報!$A$1:$H$1688,5,0),"")</f>
        <v/>
      </c>
      <c r="J27" s="654" t="e">
        <f>IF(D26&gt;0,VLOOKUP(D26,男子登録情報!$A$1:$H$1688,5,0),"")</f>
        <v>#N/A</v>
      </c>
      <c r="K27" s="654"/>
      <c r="L27" s="261" t="s">
        <v>28</v>
      </c>
      <c r="M27" s="27"/>
      <c r="N27" s="257" t="str">
        <f>IF(M27&gt;0,VLOOKUP(M27,男子登録情報!$N$1:$O$22,2,0),"")</f>
        <v/>
      </c>
      <c r="O27" s="261" t="s">
        <v>29</v>
      </c>
      <c r="P27" s="262"/>
      <c r="Q27" s="260" t="str">
        <f t="shared" si="0"/>
        <v/>
      </c>
      <c r="R27" s="284" t="str">
        <f t="shared" si="30"/>
        <v/>
      </c>
      <c r="S27" s="263"/>
      <c r="T27" s="613"/>
      <c r="U27" s="614"/>
      <c r="V27" s="615"/>
      <c r="W27" s="662"/>
      <c r="X27" s="662"/>
      <c r="AB27" s="85">
        <f t="shared" si="7"/>
        <v>0</v>
      </c>
      <c r="AC27" s="621"/>
      <c r="AD27" s="74" t="str">
        <f t="shared" si="2"/>
        <v/>
      </c>
      <c r="AE27" s="74" t="str">
        <f t="shared" si="3"/>
        <v/>
      </c>
      <c r="AF27" s="74" t="str">
        <f t="shared" si="4"/>
        <v/>
      </c>
      <c r="AG27" s="74" t="str">
        <f t="shared" si="5"/>
        <v/>
      </c>
      <c r="AH27" s="95">
        <f t="shared" si="8"/>
        <v>0</v>
      </c>
      <c r="AI27" s="173" t="str">
        <f>AI26</f>
        <v/>
      </c>
      <c r="AJ27" s="74" t="str">
        <f t="shared" si="9"/>
        <v/>
      </c>
      <c r="AK27" s="74" t="str">
        <f t="shared" si="10"/>
        <v/>
      </c>
      <c r="AL27" s="99" t="str">
        <f t="shared" si="6"/>
        <v/>
      </c>
      <c r="AM27" s="81">
        <f t="shared" si="28"/>
        <v>0</v>
      </c>
      <c r="AO27" s="81">
        <f t="shared" si="11"/>
        <v>0</v>
      </c>
      <c r="AP27" s="81" t="str">
        <f t="shared" si="12"/>
        <v>00000</v>
      </c>
      <c r="AQ27" s="105" t="str">
        <f t="shared" si="13"/>
        <v>0秒0</v>
      </c>
      <c r="AR27" s="106">
        <f t="shared" si="14"/>
        <v>0</v>
      </c>
      <c r="AS27" s="106" t="str">
        <f t="shared" si="15"/>
        <v>0</v>
      </c>
      <c r="AT27" s="106" t="str">
        <f t="shared" si="16"/>
        <v>0</v>
      </c>
      <c r="AU27" s="106" t="str">
        <f t="shared" si="17"/>
        <v>0m</v>
      </c>
      <c r="AV27" s="106" t="str">
        <f t="shared" si="18"/>
        <v>点</v>
      </c>
      <c r="AW27" s="81">
        <f t="shared" si="19"/>
        <v>0</v>
      </c>
      <c r="AX27" s="73" t="str">
        <f t="shared" si="20"/>
        <v/>
      </c>
      <c r="AY27" s="81">
        <f t="shared" si="29"/>
        <v>0</v>
      </c>
      <c r="AZ27" s="81">
        <f t="shared" si="21"/>
        <v>0</v>
      </c>
      <c r="BA27" s="81">
        <f t="shared" si="22"/>
        <v>0</v>
      </c>
      <c r="BB27" s="595"/>
      <c r="BC27" s="595"/>
      <c r="BD27" s="629"/>
      <c r="BE27" s="626"/>
      <c r="BF27" s="74" t="str">
        <f t="shared" si="23"/>
        <v/>
      </c>
      <c r="BG27" s="74" t="str">
        <f t="shared" si="24"/>
        <v/>
      </c>
      <c r="BH27" s="74" t="str">
        <f t="shared" si="25"/>
        <v/>
      </c>
      <c r="BI27" s="120" t="str">
        <f>IF(M27="","",COUNTIF($BH$17:BH27,BH27))</f>
        <v/>
      </c>
      <c r="BJ27" s="98" t="str">
        <f t="shared" si="26"/>
        <v/>
      </c>
      <c r="BK27" s="1" t="str">
        <f t="shared" si="27"/>
        <v/>
      </c>
      <c r="BL27" s="621"/>
      <c r="BM27" s="621"/>
      <c r="BN27" s="621"/>
      <c r="BO27" s="621"/>
      <c r="BP27" s="621"/>
      <c r="BQ27" s="623"/>
      <c r="BR27" s="621"/>
      <c r="BS27" s="621"/>
      <c r="BT27" s="74">
        <f>COUNTIF($AJ$17:AJ27,AI27&amp;"-"&amp;"*5000m*")</f>
        <v>0</v>
      </c>
      <c r="BU27" s="621"/>
      <c r="BV27" s="623"/>
      <c r="BW27" s="621"/>
      <c r="BX27" s="621"/>
      <c r="BY27" s="621"/>
      <c r="BZ27" s="621"/>
      <c r="CA27" s="621"/>
      <c r="CB27" s="621"/>
    </row>
    <row r="28" spans="1:84" s="1" customFormat="1" ht="18" customHeight="1" thickBot="1">
      <c r="A28" s="685"/>
      <c r="B28" s="88" t="s">
        <v>30</v>
      </c>
      <c r="C28" s="89"/>
      <c r="D28" s="245" t="str">
        <f t="shared" si="1"/>
        <v/>
      </c>
      <c r="E28" s="274">
        <f>C26</f>
        <v>0</v>
      </c>
      <c r="F28" s="656"/>
      <c r="G28" s="656"/>
      <c r="H28" s="656"/>
      <c r="I28" s="657"/>
      <c r="J28" s="655" t="e">
        <f>IF(D27&gt;0,VLOOKUP(D27,男子登録情報!$A$1:$H$1688,5,0),"")</f>
        <v>#N/A</v>
      </c>
      <c r="K28" s="655"/>
      <c r="L28" s="7" t="s">
        <v>31</v>
      </c>
      <c r="M28" s="245"/>
      <c r="N28" s="247" t="str">
        <f>IF(M28&gt;0,VLOOKUP(M28,男子登録情報!$N$1:$O$22,2,0),"")</f>
        <v/>
      </c>
      <c r="O28" s="7" t="s">
        <v>32</v>
      </c>
      <c r="P28" s="248"/>
      <c r="Q28" s="249" t="str">
        <f t="shared" si="0"/>
        <v/>
      </c>
      <c r="R28" s="285" t="str">
        <f t="shared" si="30"/>
        <v/>
      </c>
      <c r="S28" s="259"/>
      <c r="T28" s="616"/>
      <c r="U28" s="617"/>
      <c r="V28" s="618"/>
      <c r="W28" s="663"/>
      <c r="X28" s="663"/>
      <c r="AB28" s="85">
        <f t="shared" si="7"/>
        <v>0</v>
      </c>
      <c r="AC28" s="621"/>
      <c r="AD28" s="74" t="str">
        <f t="shared" si="2"/>
        <v/>
      </c>
      <c r="AE28" s="74" t="str">
        <f t="shared" si="3"/>
        <v/>
      </c>
      <c r="AF28" s="74" t="str">
        <f t="shared" si="4"/>
        <v/>
      </c>
      <c r="AG28" s="74" t="str">
        <f t="shared" si="5"/>
        <v/>
      </c>
      <c r="AH28" s="95">
        <f t="shared" si="8"/>
        <v>0</v>
      </c>
      <c r="AI28" s="174" t="str">
        <f>AI27</f>
        <v/>
      </c>
      <c r="AJ28" s="74" t="str">
        <f t="shared" si="9"/>
        <v/>
      </c>
      <c r="AK28" s="74" t="str">
        <f t="shared" si="10"/>
        <v/>
      </c>
      <c r="AL28" s="99" t="str">
        <f t="shared" si="6"/>
        <v/>
      </c>
      <c r="AM28" s="81">
        <f t="shared" si="28"/>
        <v>0</v>
      </c>
      <c r="AO28" s="81">
        <f t="shared" si="11"/>
        <v>0</v>
      </c>
      <c r="AP28" s="81" t="str">
        <f t="shared" si="12"/>
        <v>00000</v>
      </c>
      <c r="AQ28" s="105" t="str">
        <f t="shared" si="13"/>
        <v>0秒0</v>
      </c>
      <c r="AR28" s="106">
        <f t="shared" si="14"/>
        <v>0</v>
      </c>
      <c r="AS28" s="106" t="str">
        <f t="shared" si="15"/>
        <v>0</v>
      </c>
      <c r="AT28" s="106" t="str">
        <f t="shared" si="16"/>
        <v>0</v>
      </c>
      <c r="AU28" s="106" t="str">
        <f t="shared" si="17"/>
        <v>0m</v>
      </c>
      <c r="AV28" s="106" t="str">
        <f t="shared" si="18"/>
        <v>点</v>
      </c>
      <c r="AW28" s="81">
        <f t="shared" si="19"/>
        <v>0</v>
      </c>
      <c r="AX28" s="73" t="str">
        <f t="shared" si="20"/>
        <v/>
      </c>
      <c r="AY28" s="81">
        <f t="shared" si="29"/>
        <v>0</v>
      </c>
      <c r="AZ28" s="81">
        <f t="shared" si="21"/>
        <v>0</v>
      </c>
      <c r="BA28" s="81">
        <f t="shared" si="22"/>
        <v>0</v>
      </c>
      <c r="BB28" s="587"/>
      <c r="BC28" s="587"/>
      <c r="BD28" s="630"/>
      <c r="BE28" s="627"/>
      <c r="BF28" s="74" t="str">
        <f t="shared" si="23"/>
        <v/>
      </c>
      <c r="BG28" s="74" t="str">
        <f t="shared" si="24"/>
        <v/>
      </c>
      <c r="BH28" s="74" t="str">
        <f t="shared" si="25"/>
        <v/>
      </c>
      <c r="BI28" s="120" t="str">
        <f>IF(M28="","",COUNTIF($BH$17:BH28,BH28))</f>
        <v/>
      </c>
      <c r="BJ28" s="98" t="str">
        <f t="shared" si="26"/>
        <v/>
      </c>
      <c r="BK28" s="1" t="str">
        <f t="shared" si="27"/>
        <v/>
      </c>
      <c r="BL28" s="621"/>
      <c r="BM28" s="621"/>
      <c r="BN28" s="621"/>
      <c r="BO28" s="621"/>
      <c r="BP28" s="621"/>
      <c r="BQ28" s="624"/>
      <c r="BR28" s="621"/>
      <c r="BS28" s="621"/>
      <c r="BT28" s="74">
        <f>COUNTIF($AJ$17:AJ28,AI28&amp;"-"&amp;"*5000m*")</f>
        <v>0</v>
      </c>
      <c r="BU28" s="621"/>
      <c r="BV28" s="624"/>
      <c r="BW28" s="621"/>
      <c r="BX28" s="621"/>
      <c r="BY28" s="621"/>
      <c r="BZ28" s="621"/>
      <c r="CA28" s="621"/>
      <c r="CB28" s="621"/>
    </row>
    <row r="29" spans="1:84" s="1" customFormat="1" ht="18" customHeight="1" thickTop="1">
      <c r="A29" s="683">
        <v>5</v>
      </c>
      <c r="B29" s="665" t="s">
        <v>339</v>
      </c>
      <c r="C29" s="667"/>
      <c r="D29" s="252" t="str">
        <f t="shared" si="1"/>
        <v/>
      </c>
      <c r="E29" s="243">
        <f>C29</f>
        <v>0</v>
      </c>
      <c r="F29" s="619" t="str">
        <f>IF(C29&gt;0,VLOOKUP(C29,男子登録情報!$A$1:$H$1688,3,0),"")</f>
        <v/>
      </c>
      <c r="G29" s="619" t="str">
        <f>IF(C29&gt;0,VLOOKUP(C29,男子登録情報!$A$1:$H$1688,4,0),"")</f>
        <v/>
      </c>
      <c r="H29" s="619" t="str">
        <f>IF(C29&gt;0,VLOOKUP(C29,男子登録情報!$A$1:$H$1688,7,0),"")</f>
        <v/>
      </c>
      <c r="I29" s="261" t="str">
        <f>IF(C29&gt;0,VLOOKUP(C29,男子登録情報!$A$1:$H$1688,8,0),"")</f>
        <v/>
      </c>
      <c r="J29" s="653" t="str">
        <f>IF(C29&gt;0,VLOOKUP(C29,男子登録情報!$A$1:$M$1688,13,0),"")</f>
        <v/>
      </c>
      <c r="K29" s="653" t="str">
        <f>IF(C29&gt;0,TEXT(C29,"100000000"),"000000000")</f>
        <v>000000000</v>
      </c>
      <c r="L29" s="251" t="s">
        <v>24</v>
      </c>
      <c r="M29" s="243"/>
      <c r="N29" s="428" t="str">
        <f>IF(M29&gt;0,VLOOKUP(M29,男子登録情報!$N$1:$O$22,2,0),"")</f>
        <v/>
      </c>
      <c r="O29" s="251" t="s">
        <v>27</v>
      </c>
      <c r="P29" s="253"/>
      <c r="Q29" s="254" t="str">
        <f t="shared" si="0"/>
        <v/>
      </c>
      <c r="R29" s="283" t="str">
        <f t="shared" si="30"/>
        <v/>
      </c>
      <c r="S29" s="255"/>
      <c r="T29" s="610"/>
      <c r="U29" s="611"/>
      <c r="V29" s="612"/>
      <c r="W29" s="664"/>
      <c r="X29" s="664"/>
      <c r="AA29" s="1">
        <f>IF(C29="",0,IF(H29=F5,0,1))</f>
        <v>0</v>
      </c>
      <c r="AB29" s="85">
        <f t="shared" si="7"/>
        <v>0</v>
      </c>
      <c r="AC29" s="621">
        <f>C29</f>
        <v>0</v>
      </c>
      <c r="AD29" s="74" t="str">
        <f t="shared" si="2"/>
        <v/>
      </c>
      <c r="AE29" s="74" t="str">
        <f t="shared" si="3"/>
        <v/>
      </c>
      <c r="AF29" s="74" t="str">
        <f t="shared" si="4"/>
        <v/>
      </c>
      <c r="AG29" s="74" t="str">
        <f t="shared" si="5"/>
        <v/>
      </c>
      <c r="AH29" s="95">
        <f t="shared" si="8"/>
        <v>0</v>
      </c>
      <c r="AI29" s="172" t="str">
        <f>IF(F29="","",F29)</f>
        <v/>
      </c>
      <c r="AJ29" s="74" t="str">
        <f t="shared" si="9"/>
        <v/>
      </c>
      <c r="AK29" s="74" t="str">
        <f t="shared" si="10"/>
        <v/>
      </c>
      <c r="AL29" s="99" t="str">
        <f t="shared" si="6"/>
        <v/>
      </c>
      <c r="AM29" s="81">
        <f t="shared" si="28"/>
        <v>0</v>
      </c>
      <c r="AO29" s="81">
        <f t="shared" si="11"/>
        <v>0</v>
      </c>
      <c r="AP29" s="81" t="str">
        <f t="shared" si="12"/>
        <v>00000</v>
      </c>
      <c r="AQ29" s="105" t="str">
        <f t="shared" si="13"/>
        <v>0秒0</v>
      </c>
      <c r="AR29" s="106">
        <f t="shared" si="14"/>
        <v>0</v>
      </c>
      <c r="AS29" s="106" t="str">
        <f t="shared" si="15"/>
        <v>0</v>
      </c>
      <c r="AT29" s="106" t="str">
        <f t="shared" si="16"/>
        <v>0</v>
      </c>
      <c r="AU29" s="106" t="str">
        <f t="shared" si="17"/>
        <v>0m</v>
      </c>
      <c r="AV29" s="106" t="str">
        <f t="shared" si="18"/>
        <v>点</v>
      </c>
      <c r="AW29" s="81">
        <f t="shared" si="19"/>
        <v>0</v>
      </c>
      <c r="AX29" s="73" t="str">
        <f t="shared" si="20"/>
        <v/>
      </c>
      <c r="AY29" s="81">
        <f t="shared" si="29"/>
        <v>0</v>
      </c>
      <c r="AZ29" s="81">
        <f t="shared" si="21"/>
        <v>0</v>
      </c>
      <c r="BA29" s="81">
        <f t="shared" si="22"/>
        <v>0</v>
      </c>
      <c r="BB29" s="586">
        <f>IF(W29="",0,COUNTA($W$17:W31))</f>
        <v>0</v>
      </c>
      <c r="BC29" s="586">
        <f>IF(X29="",0,COUNTA($X$17:X31))</f>
        <v>0</v>
      </c>
      <c r="BD29" s="628">
        <f>IF(OR($N29="20100",$N30="20100",$N31="20100"),COUNTIF($N$17:N31,"20100"),0)</f>
        <v>0</v>
      </c>
      <c r="BE29" s="625">
        <f>IF($BD29=0,0,INDEX($P29:$P31,MATCH("20100",$N29:$N31,0),1))</f>
        <v>0</v>
      </c>
      <c r="BF29" s="74" t="str">
        <f t="shared" si="23"/>
        <v/>
      </c>
      <c r="BG29" s="74" t="str">
        <f t="shared" si="24"/>
        <v/>
      </c>
      <c r="BH29" s="74" t="str">
        <f t="shared" si="25"/>
        <v/>
      </c>
      <c r="BI29" s="120" t="str">
        <f>IF(M29="","",COUNTIF($BH$17:BH29,BH29))</f>
        <v/>
      </c>
      <c r="BJ29" s="98" t="str">
        <f t="shared" si="26"/>
        <v/>
      </c>
      <c r="BK29" s="1" t="str">
        <f t="shared" si="27"/>
        <v/>
      </c>
      <c r="BL29" s="621" t="str">
        <f>IF(F29="","",COUNTIF($AI$17:AI29,AI29))</f>
        <v/>
      </c>
      <c r="BM29" s="621">
        <f>IF(BL29=1,BL29,0)</f>
        <v>0</v>
      </c>
      <c r="BN29" s="621" t="str">
        <f>IF(F29="","",$BR29)</f>
        <v/>
      </c>
      <c r="BO29" s="621" t="str">
        <f>IF(G29="","",$BR29)</f>
        <v/>
      </c>
      <c r="BP29" s="621" t="str">
        <f>IF(I29="","",$BR29)</f>
        <v/>
      </c>
      <c r="BQ29" s="622" t="str">
        <f>IFERROR(IF(J29="","",BR29),"")</f>
        <v/>
      </c>
      <c r="BR29" s="621">
        <v>5</v>
      </c>
      <c r="BS29" s="621">
        <f>IF(C29&gt;0,"",IF(COUNTIF(BN29:BQ31,BR29)=4,"",1))</f>
        <v>1</v>
      </c>
      <c r="BT29" s="74">
        <f>COUNTIF($AJ$17:AJ29,AI29&amp;"-"&amp;"*5000m*")</f>
        <v>0</v>
      </c>
      <c r="BU29" s="621">
        <f>SUM(BT29:BT31)/3</f>
        <v>0</v>
      </c>
      <c r="BV29" s="622" t="str">
        <f>IF(AI29="","",IF(AND(COUNTA(M29:M31)=0,COUNTA(W29:X31)=0),1,""))</f>
        <v/>
      </c>
      <c r="BW29" s="621">
        <f>IF(AND($AI29="",COUNTA(W29)&gt;0),1,0)</f>
        <v>0</v>
      </c>
      <c r="BX29" s="621">
        <f>IF(AND($AI29="",COUNTA(X29)&gt;0),1,0)</f>
        <v>0</v>
      </c>
      <c r="BY29" s="621" t="str">
        <f>F29&amp;"-"&amp;W29</f>
        <v>-</v>
      </c>
      <c r="BZ29" s="621" t="str">
        <f>IF(W29="","",COUNTIF($BY$17:BY29,BY29))</f>
        <v/>
      </c>
      <c r="CA29" s="621" t="str">
        <f>F29&amp;"-"&amp;X29</f>
        <v>-</v>
      </c>
      <c r="CB29" s="621" t="str">
        <f>IF(X29="","",COUNTIF($CA$17:CA29,CA29))</f>
        <v/>
      </c>
    </row>
    <row r="30" spans="1:84" s="1" customFormat="1" ht="18" customHeight="1">
      <c r="A30" s="684"/>
      <c r="B30" s="666"/>
      <c r="C30" s="668"/>
      <c r="D30" s="27" t="str">
        <f t="shared" si="1"/>
        <v/>
      </c>
      <c r="E30" s="244">
        <f>C29</f>
        <v>0</v>
      </c>
      <c r="F30" s="620"/>
      <c r="G30" s="620"/>
      <c r="H30" s="620"/>
      <c r="I30" s="256" t="str">
        <f>IF(C29&gt;0,VLOOKUP(C29,男子登録情報!$A$1:$H$1688,5,0),"")</f>
        <v/>
      </c>
      <c r="J30" s="654" t="e">
        <f>IF(D29&gt;0,VLOOKUP(D29,男子登録情報!$A$1:$H$1688,5,0),"")</f>
        <v>#N/A</v>
      </c>
      <c r="K30" s="654"/>
      <c r="L30" s="261" t="s">
        <v>28</v>
      </c>
      <c r="M30" s="27"/>
      <c r="N30" s="257" t="str">
        <f>IF(M30&gt;0,VLOOKUP(M30,男子登録情報!$N$1:$O$22,2,0),"")</f>
        <v/>
      </c>
      <c r="O30" s="261" t="s">
        <v>29</v>
      </c>
      <c r="P30" s="262"/>
      <c r="Q30" s="260" t="str">
        <f t="shared" si="0"/>
        <v/>
      </c>
      <c r="R30" s="284" t="str">
        <f t="shared" si="30"/>
        <v/>
      </c>
      <c r="S30" s="263"/>
      <c r="T30" s="613"/>
      <c r="U30" s="614"/>
      <c r="V30" s="615"/>
      <c r="W30" s="662"/>
      <c r="X30" s="662"/>
      <c r="AB30" s="85">
        <f t="shared" si="7"/>
        <v>0</v>
      </c>
      <c r="AC30" s="621"/>
      <c r="AD30" s="74" t="str">
        <f t="shared" si="2"/>
        <v/>
      </c>
      <c r="AE30" s="74" t="str">
        <f t="shared" si="3"/>
        <v/>
      </c>
      <c r="AF30" s="74" t="str">
        <f t="shared" si="4"/>
        <v/>
      </c>
      <c r="AG30" s="74" t="str">
        <f t="shared" si="5"/>
        <v/>
      </c>
      <c r="AH30" s="95">
        <f t="shared" si="8"/>
        <v>0</v>
      </c>
      <c r="AI30" s="173" t="str">
        <f>AI29</f>
        <v/>
      </c>
      <c r="AJ30" s="74" t="str">
        <f t="shared" si="9"/>
        <v/>
      </c>
      <c r="AK30" s="74" t="str">
        <f t="shared" si="10"/>
        <v/>
      </c>
      <c r="AL30" s="99" t="str">
        <f t="shared" si="6"/>
        <v/>
      </c>
      <c r="AM30" s="81">
        <f t="shared" si="28"/>
        <v>0</v>
      </c>
      <c r="AO30" s="81">
        <f t="shared" si="11"/>
        <v>0</v>
      </c>
      <c r="AP30" s="81" t="str">
        <f t="shared" si="12"/>
        <v>00000</v>
      </c>
      <c r="AQ30" s="105" t="str">
        <f t="shared" si="13"/>
        <v>0秒0</v>
      </c>
      <c r="AR30" s="106">
        <f t="shared" si="14"/>
        <v>0</v>
      </c>
      <c r="AS30" s="106" t="str">
        <f t="shared" si="15"/>
        <v>0</v>
      </c>
      <c r="AT30" s="106" t="str">
        <f t="shared" si="16"/>
        <v>0</v>
      </c>
      <c r="AU30" s="106" t="str">
        <f t="shared" si="17"/>
        <v>0m</v>
      </c>
      <c r="AV30" s="106" t="str">
        <f t="shared" si="18"/>
        <v>点</v>
      </c>
      <c r="AW30" s="81">
        <f t="shared" si="19"/>
        <v>0</v>
      </c>
      <c r="AX30" s="73" t="str">
        <f t="shared" si="20"/>
        <v/>
      </c>
      <c r="AY30" s="81">
        <f t="shared" si="29"/>
        <v>0</v>
      </c>
      <c r="AZ30" s="81">
        <f t="shared" si="21"/>
        <v>0</v>
      </c>
      <c r="BA30" s="81">
        <f t="shared" si="22"/>
        <v>0</v>
      </c>
      <c r="BB30" s="595"/>
      <c r="BC30" s="595"/>
      <c r="BD30" s="629"/>
      <c r="BE30" s="626"/>
      <c r="BF30" s="74" t="str">
        <f t="shared" si="23"/>
        <v/>
      </c>
      <c r="BG30" s="74" t="str">
        <f t="shared" si="24"/>
        <v/>
      </c>
      <c r="BH30" s="74" t="str">
        <f t="shared" si="25"/>
        <v/>
      </c>
      <c r="BI30" s="120" t="str">
        <f>IF(M30="","",COUNTIF($BH$17:BH30,BH30))</f>
        <v/>
      </c>
      <c r="BJ30" s="98" t="str">
        <f t="shared" si="26"/>
        <v/>
      </c>
      <c r="BK30" s="1" t="str">
        <f>IFERROR(BG30*BI30,"")</f>
        <v/>
      </c>
      <c r="BL30" s="621"/>
      <c r="BM30" s="621"/>
      <c r="BN30" s="621"/>
      <c r="BO30" s="621"/>
      <c r="BP30" s="621"/>
      <c r="BQ30" s="623"/>
      <c r="BR30" s="621"/>
      <c r="BS30" s="621"/>
      <c r="BT30" s="74">
        <f>COUNTIF($AJ$17:AJ30,AI30&amp;"-"&amp;"*5000m*")</f>
        <v>0</v>
      </c>
      <c r="BU30" s="621"/>
      <c r="BV30" s="623"/>
      <c r="BW30" s="621"/>
      <c r="BX30" s="621"/>
      <c r="BY30" s="621"/>
      <c r="BZ30" s="621"/>
      <c r="CA30" s="621"/>
      <c r="CB30" s="621"/>
    </row>
    <row r="31" spans="1:84" s="1" customFormat="1" ht="18" customHeight="1" thickBot="1">
      <c r="A31" s="685"/>
      <c r="B31" s="88" t="s">
        <v>30</v>
      </c>
      <c r="C31" s="89"/>
      <c r="D31" s="245" t="str">
        <f t="shared" si="1"/>
        <v/>
      </c>
      <c r="E31" s="274">
        <f>C29</f>
        <v>0</v>
      </c>
      <c r="F31" s="656"/>
      <c r="G31" s="656"/>
      <c r="H31" s="656"/>
      <c r="I31" s="657"/>
      <c r="J31" s="655" t="e">
        <f>IF(D30&gt;0,VLOOKUP(D30,男子登録情報!$A$1:$H$1688,5,0),"")</f>
        <v>#N/A</v>
      </c>
      <c r="K31" s="655"/>
      <c r="L31" s="7" t="s">
        <v>31</v>
      </c>
      <c r="M31" s="245"/>
      <c r="N31" s="247" t="str">
        <f>IF(M31&gt;0,VLOOKUP(M31,男子登録情報!$N$1:$O$22,2,0),"")</f>
        <v/>
      </c>
      <c r="O31" s="7" t="s">
        <v>32</v>
      </c>
      <c r="P31" s="248"/>
      <c r="Q31" s="249" t="str">
        <f t="shared" si="0"/>
        <v/>
      </c>
      <c r="R31" s="285" t="str">
        <f t="shared" si="30"/>
        <v/>
      </c>
      <c r="S31" s="259"/>
      <c r="T31" s="616"/>
      <c r="U31" s="617"/>
      <c r="V31" s="618"/>
      <c r="W31" s="663"/>
      <c r="X31" s="663"/>
      <c r="AB31" s="85">
        <f t="shared" si="7"/>
        <v>0</v>
      </c>
      <c r="AC31" s="621"/>
      <c r="AD31" s="74" t="str">
        <f t="shared" si="2"/>
        <v/>
      </c>
      <c r="AE31" s="74" t="str">
        <f t="shared" si="3"/>
        <v/>
      </c>
      <c r="AF31" s="74" t="str">
        <f t="shared" si="4"/>
        <v/>
      </c>
      <c r="AG31" s="74" t="str">
        <f t="shared" si="5"/>
        <v/>
      </c>
      <c r="AH31" s="95">
        <f t="shared" si="8"/>
        <v>0</v>
      </c>
      <c r="AI31" s="174" t="str">
        <f>AI30</f>
        <v/>
      </c>
      <c r="AJ31" s="74" t="str">
        <f t="shared" si="9"/>
        <v/>
      </c>
      <c r="AK31" s="74" t="str">
        <f t="shared" si="10"/>
        <v/>
      </c>
      <c r="AL31" s="99" t="str">
        <f t="shared" si="6"/>
        <v/>
      </c>
      <c r="AM31" s="81">
        <f t="shared" si="28"/>
        <v>0</v>
      </c>
      <c r="AO31" s="81">
        <f t="shared" si="11"/>
        <v>0</v>
      </c>
      <c r="AP31" s="81" t="str">
        <f t="shared" si="12"/>
        <v>00000</v>
      </c>
      <c r="AQ31" s="105" t="str">
        <f t="shared" si="13"/>
        <v>0秒0</v>
      </c>
      <c r="AR31" s="106">
        <f t="shared" si="14"/>
        <v>0</v>
      </c>
      <c r="AS31" s="106" t="str">
        <f t="shared" si="15"/>
        <v>0</v>
      </c>
      <c r="AT31" s="106" t="str">
        <f t="shared" si="16"/>
        <v>0</v>
      </c>
      <c r="AU31" s="106" t="str">
        <f t="shared" si="17"/>
        <v>0m</v>
      </c>
      <c r="AV31" s="106" t="str">
        <f t="shared" si="18"/>
        <v>点</v>
      </c>
      <c r="AW31" s="81">
        <f t="shared" si="19"/>
        <v>0</v>
      </c>
      <c r="AX31" s="73" t="str">
        <f t="shared" si="20"/>
        <v/>
      </c>
      <c r="AY31" s="81">
        <f t="shared" si="29"/>
        <v>0</v>
      </c>
      <c r="AZ31" s="81">
        <f t="shared" si="21"/>
        <v>0</v>
      </c>
      <c r="BA31" s="81">
        <f t="shared" si="22"/>
        <v>0</v>
      </c>
      <c r="BB31" s="587"/>
      <c r="BC31" s="587"/>
      <c r="BD31" s="630"/>
      <c r="BE31" s="627"/>
      <c r="BF31" s="74" t="str">
        <f t="shared" si="23"/>
        <v/>
      </c>
      <c r="BG31" s="74" t="str">
        <f t="shared" si="24"/>
        <v/>
      </c>
      <c r="BH31" s="74" t="str">
        <f t="shared" si="25"/>
        <v/>
      </c>
      <c r="BI31" s="120" t="str">
        <f>IF(M31="","",COUNTIF($BH$17:BH31,BH31))</f>
        <v/>
      </c>
      <c r="BJ31" s="98" t="str">
        <f t="shared" si="26"/>
        <v/>
      </c>
      <c r="BK31" s="1" t="str">
        <f t="shared" si="27"/>
        <v/>
      </c>
      <c r="BL31" s="621"/>
      <c r="BM31" s="621"/>
      <c r="BN31" s="621"/>
      <c r="BO31" s="621"/>
      <c r="BP31" s="621"/>
      <c r="BQ31" s="624"/>
      <c r="BR31" s="621"/>
      <c r="BS31" s="621"/>
      <c r="BT31" s="74">
        <f>COUNTIF($AJ$17:AJ31,AI31&amp;"-"&amp;"*5000m*")</f>
        <v>0</v>
      </c>
      <c r="BU31" s="621"/>
      <c r="BV31" s="624"/>
      <c r="BW31" s="621"/>
      <c r="BX31" s="621"/>
      <c r="BY31" s="621"/>
      <c r="BZ31" s="621"/>
      <c r="CA31" s="621"/>
      <c r="CB31" s="621"/>
    </row>
    <row r="32" spans="1:84" s="1" customFormat="1" ht="18" customHeight="1" thickTop="1">
      <c r="A32" s="683">
        <v>6</v>
      </c>
      <c r="B32" s="665" t="s">
        <v>339</v>
      </c>
      <c r="C32" s="667"/>
      <c r="D32" s="252" t="str">
        <f t="shared" si="1"/>
        <v/>
      </c>
      <c r="E32" s="243">
        <f>C32</f>
        <v>0</v>
      </c>
      <c r="F32" s="619" t="str">
        <f>IF(C32&gt;0,VLOOKUP(C32,男子登録情報!$A$1:$H$1688,3,0),"")</f>
        <v/>
      </c>
      <c r="G32" s="619" t="str">
        <f>IF(C32&gt;0,VLOOKUP(C32,男子登録情報!$A$1:$H$1688,4,0),"")</f>
        <v/>
      </c>
      <c r="H32" s="619" t="str">
        <f>IF(C32&gt;0,VLOOKUP(C32,男子登録情報!$A$1:$H$1688,7,0),"")</f>
        <v/>
      </c>
      <c r="I32" s="261" t="str">
        <f>IF(C32&gt;0,VLOOKUP(C32,男子登録情報!$A$1:$H$1688,8,0),"")</f>
        <v/>
      </c>
      <c r="J32" s="653" t="str">
        <f>IF(C32&gt;0,VLOOKUP(C32,男子登録情報!$A$1:$M$1688,13,0),"")</f>
        <v/>
      </c>
      <c r="K32" s="653" t="str">
        <f>IF(C32&gt;0,TEXT(C32,"100000000"),"000000000")</f>
        <v>000000000</v>
      </c>
      <c r="L32" s="251" t="s">
        <v>24</v>
      </c>
      <c r="M32" s="243"/>
      <c r="N32" s="428" t="str">
        <f>IF(M32&gt;0,VLOOKUP(M32,男子登録情報!$N$1:$O$22,2,0),"")</f>
        <v/>
      </c>
      <c r="O32" s="251" t="s">
        <v>27</v>
      </c>
      <c r="P32" s="253"/>
      <c r="Q32" s="254" t="str">
        <f t="shared" si="0"/>
        <v/>
      </c>
      <c r="R32" s="283" t="str">
        <f t="shared" si="30"/>
        <v/>
      </c>
      <c r="S32" s="255"/>
      <c r="T32" s="610"/>
      <c r="U32" s="611"/>
      <c r="V32" s="612"/>
      <c r="W32" s="664"/>
      <c r="X32" s="664"/>
      <c r="AA32" s="1">
        <f>IF(C32="",0,IF(H32=F5,0,1))</f>
        <v>0</v>
      </c>
      <c r="AB32" s="85">
        <f t="shared" si="7"/>
        <v>0</v>
      </c>
      <c r="AC32" s="621">
        <f>C32</f>
        <v>0</v>
      </c>
      <c r="AD32" s="74" t="str">
        <f t="shared" si="2"/>
        <v/>
      </c>
      <c r="AE32" s="74" t="str">
        <f t="shared" si="3"/>
        <v/>
      </c>
      <c r="AF32" s="74" t="str">
        <f t="shared" si="4"/>
        <v/>
      </c>
      <c r="AG32" s="74" t="str">
        <f t="shared" si="5"/>
        <v/>
      </c>
      <c r="AH32" s="95">
        <f t="shared" si="8"/>
        <v>0</v>
      </c>
      <c r="AI32" s="172" t="str">
        <f>IF(F32="","",F32)</f>
        <v/>
      </c>
      <c r="AJ32" s="74" t="str">
        <f t="shared" si="9"/>
        <v/>
      </c>
      <c r="AK32" s="74" t="str">
        <f t="shared" si="10"/>
        <v/>
      </c>
      <c r="AL32" s="99" t="str">
        <f t="shared" si="6"/>
        <v/>
      </c>
      <c r="AM32" s="81">
        <f t="shared" si="28"/>
        <v>0</v>
      </c>
      <c r="AO32" s="81">
        <f t="shared" si="11"/>
        <v>0</v>
      </c>
      <c r="AP32" s="81" t="str">
        <f t="shared" si="12"/>
        <v>00000</v>
      </c>
      <c r="AQ32" s="105" t="str">
        <f t="shared" si="13"/>
        <v>0秒0</v>
      </c>
      <c r="AR32" s="106">
        <f t="shared" si="14"/>
        <v>0</v>
      </c>
      <c r="AS32" s="106" t="str">
        <f t="shared" si="15"/>
        <v>0</v>
      </c>
      <c r="AT32" s="106" t="str">
        <f t="shared" si="16"/>
        <v>0</v>
      </c>
      <c r="AU32" s="106" t="str">
        <f t="shared" si="17"/>
        <v>0m</v>
      </c>
      <c r="AV32" s="106" t="str">
        <f t="shared" si="18"/>
        <v>点</v>
      </c>
      <c r="AW32" s="81">
        <f t="shared" si="19"/>
        <v>0</v>
      </c>
      <c r="AX32" s="73" t="str">
        <f t="shared" si="20"/>
        <v/>
      </c>
      <c r="AY32" s="81">
        <f t="shared" si="29"/>
        <v>0</v>
      </c>
      <c r="AZ32" s="81">
        <f t="shared" si="21"/>
        <v>0</v>
      </c>
      <c r="BA32" s="81">
        <f t="shared" si="22"/>
        <v>0</v>
      </c>
      <c r="BB32" s="586">
        <f>IF(W32="",0,COUNTA($W$17:W34))</f>
        <v>0</v>
      </c>
      <c r="BC32" s="586">
        <f>IF(X32="",0,COUNTA($X$17:X34))</f>
        <v>0</v>
      </c>
      <c r="BD32" s="628">
        <f>IF(OR($N32="20100",$N33="20100",$N34="20100"),COUNTIF($N$17:N34,"20100"),0)</f>
        <v>0</v>
      </c>
      <c r="BE32" s="625">
        <f>IF($BD32=0,0,INDEX($P32:$P34,MATCH("20100",$N32:$N34,0),1))</f>
        <v>0</v>
      </c>
      <c r="BF32" s="74" t="str">
        <f t="shared" si="23"/>
        <v/>
      </c>
      <c r="BG32" s="74" t="str">
        <f t="shared" si="24"/>
        <v/>
      </c>
      <c r="BH32" s="74" t="str">
        <f t="shared" si="25"/>
        <v/>
      </c>
      <c r="BI32" s="120" t="str">
        <f>IF(M32="","",COUNTIF($BH$17:BH32,BH32))</f>
        <v/>
      </c>
      <c r="BJ32" s="98" t="str">
        <f t="shared" si="26"/>
        <v/>
      </c>
      <c r="BK32" s="1" t="str">
        <f t="shared" si="27"/>
        <v/>
      </c>
      <c r="BL32" s="621" t="str">
        <f>IF(F32="","",COUNTIF($AI$17:AI32,AI32))</f>
        <v/>
      </c>
      <c r="BM32" s="621">
        <f>IF(BL32=1,BL32,0)</f>
        <v>0</v>
      </c>
      <c r="BN32" s="621" t="str">
        <f>IF(F32="","",$BR32)</f>
        <v/>
      </c>
      <c r="BO32" s="621" t="str">
        <f>IF(G32="","",$BR32)</f>
        <v/>
      </c>
      <c r="BP32" s="621" t="str">
        <f>IF(I32="","",$BR32)</f>
        <v/>
      </c>
      <c r="BQ32" s="622" t="str">
        <f>IFERROR(IF(J32="","",BR32),"")</f>
        <v/>
      </c>
      <c r="BR32" s="621">
        <v>6</v>
      </c>
      <c r="BS32" s="621">
        <f>IF(C32&gt;0,"",IF(COUNTIF(BN32:BQ34,BR32)=4,"",1))</f>
        <v>1</v>
      </c>
      <c r="BT32" s="74">
        <f>COUNTIF($AJ$17:AJ32,AI32&amp;"-"&amp;"*5000m*")</f>
        <v>0</v>
      </c>
      <c r="BU32" s="621">
        <f>SUM(BT32:BT34)/3</f>
        <v>0</v>
      </c>
      <c r="BV32" s="622" t="str">
        <f>IF(AI32="","",IF(AND(COUNTA(M32:M34)=0,COUNTA(W32:X34)=0),1,""))</f>
        <v/>
      </c>
      <c r="BW32" s="621">
        <f>IF(AND($AI32="",COUNTA(W32)&gt;0),1,0)</f>
        <v>0</v>
      </c>
      <c r="BX32" s="621">
        <f>IF(AND($AI32="",COUNTA(X32)&gt;0),1,0)</f>
        <v>0</v>
      </c>
      <c r="BY32" s="621" t="str">
        <f>F32&amp;"-"&amp;W32</f>
        <v>-</v>
      </c>
      <c r="BZ32" s="621" t="str">
        <f>IF(W32="","",COUNTIF($BY$17:BY32,BY32))</f>
        <v/>
      </c>
      <c r="CA32" s="621" t="str">
        <f>F32&amp;"-"&amp;X32</f>
        <v>-</v>
      </c>
      <c r="CB32" s="621" t="str">
        <f>IF(X32="","",COUNTIF($CA$17:CA32,CA32))</f>
        <v/>
      </c>
    </row>
    <row r="33" spans="1:80" s="1" customFormat="1" ht="18" customHeight="1">
      <c r="A33" s="684"/>
      <c r="B33" s="666"/>
      <c r="C33" s="668"/>
      <c r="D33" s="27" t="str">
        <f t="shared" si="1"/>
        <v/>
      </c>
      <c r="E33" s="244">
        <f>C32</f>
        <v>0</v>
      </c>
      <c r="F33" s="620"/>
      <c r="G33" s="620"/>
      <c r="H33" s="620"/>
      <c r="I33" s="256" t="str">
        <f>IF(C32&gt;0,VLOOKUP(C32,男子登録情報!$A$1:$H$1688,5,0),"")</f>
        <v/>
      </c>
      <c r="J33" s="654" t="e">
        <f>IF(D32&gt;0,VLOOKUP(D32,男子登録情報!$A$1:$H$1688,5,0),"")</f>
        <v>#N/A</v>
      </c>
      <c r="K33" s="654"/>
      <c r="L33" s="261" t="s">
        <v>28</v>
      </c>
      <c r="M33" s="27"/>
      <c r="N33" s="257" t="str">
        <f>IF(M33&gt;0,VLOOKUP(M33,男子登録情報!$N$1:$O$22,2,0),"")</f>
        <v/>
      </c>
      <c r="O33" s="261" t="s">
        <v>29</v>
      </c>
      <c r="P33" s="262"/>
      <c r="Q33" s="260" t="str">
        <f t="shared" si="0"/>
        <v/>
      </c>
      <c r="R33" s="284" t="str">
        <f t="shared" si="30"/>
        <v/>
      </c>
      <c r="S33" s="263"/>
      <c r="T33" s="613"/>
      <c r="U33" s="614"/>
      <c r="V33" s="615"/>
      <c r="W33" s="662"/>
      <c r="X33" s="662"/>
      <c r="AB33" s="85">
        <f t="shared" si="7"/>
        <v>0</v>
      </c>
      <c r="AC33" s="621"/>
      <c r="AD33" s="74" t="str">
        <f t="shared" si="2"/>
        <v/>
      </c>
      <c r="AE33" s="74" t="str">
        <f t="shared" si="3"/>
        <v/>
      </c>
      <c r="AF33" s="74" t="str">
        <f t="shared" si="4"/>
        <v/>
      </c>
      <c r="AG33" s="74" t="str">
        <f t="shared" si="5"/>
        <v/>
      </c>
      <c r="AH33" s="95">
        <f t="shared" si="8"/>
        <v>0</v>
      </c>
      <c r="AI33" s="173" t="str">
        <f>AI32</f>
        <v/>
      </c>
      <c r="AJ33" s="74" t="str">
        <f t="shared" si="9"/>
        <v/>
      </c>
      <c r="AK33" s="74" t="str">
        <f t="shared" si="10"/>
        <v/>
      </c>
      <c r="AL33" s="99" t="str">
        <f t="shared" si="6"/>
        <v/>
      </c>
      <c r="AM33" s="81">
        <f t="shared" si="28"/>
        <v>0</v>
      </c>
      <c r="AO33" s="81">
        <f t="shared" si="11"/>
        <v>0</v>
      </c>
      <c r="AP33" s="81" t="str">
        <f t="shared" si="12"/>
        <v>00000</v>
      </c>
      <c r="AQ33" s="105" t="str">
        <f t="shared" si="13"/>
        <v>0秒0</v>
      </c>
      <c r="AR33" s="106">
        <f t="shared" si="14"/>
        <v>0</v>
      </c>
      <c r="AS33" s="106" t="str">
        <f t="shared" si="15"/>
        <v>0</v>
      </c>
      <c r="AT33" s="106" t="str">
        <f t="shared" si="16"/>
        <v>0</v>
      </c>
      <c r="AU33" s="106" t="str">
        <f t="shared" si="17"/>
        <v>0m</v>
      </c>
      <c r="AV33" s="106" t="str">
        <f t="shared" si="18"/>
        <v>点</v>
      </c>
      <c r="AW33" s="81">
        <f t="shared" si="19"/>
        <v>0</v>
      </c>
      <c r="AX33" s="73" t="str">
        <f t="shared" si="20"/>
        <v/>
      </c>
      <c r="AY33" s="81">
        <f t="shared" si="29"/>
        <v>0</v>
      </c>
      <c r="AZ33" s="81">
        <f t="shared" si="21"/>
        <v>0</v>
      </c>
      <c r="BA33" s="81">
        <f t="shared" si="22"/>
        <v>0</v>
      </c>
      <c r="BB33" s="595"/>
      <c r="BC33" s="595"/>
      <c r="BD33" s="629"/>
      <c r="BE33" s="626"/>
      <c r="BF33" s="74" t="str">
        <f t="shared" si="23"/>
        <v/>
      </c>
      <c r="BG33" s="74" t="str">
        <f t="shared" si="24"/>
        <v/>
      </c>
      <c r="BH33" s="74" t="str">
        <f t="shared" si="25"/>
        <v/>
      </c>
      <c r="BI33" s="120" t="str">
        <f>IF(M33="","",COUNTIF($BH$17:BH33,BH33))</f>
        <v/>
      </c>
      <c r="BJ33" s="98" t="str">
        <f t="shared" si="26"/>
        <v/>
      </c>
      <c r="BK33" s="1" t="str">
        <f t="shared" si="27"/>
        <v/>
      </c>
      <c r="BL33" s="621"/>
      <c r="BM33" s="621"/>
      <c r="BN33" s="621"/>
      <c r="BO33" s="621"/>
      <c r="BP33" s="621"/>
      <c r="BQ33" s="623"/>
      <c r="BR33" s="621"/>
      <c r="BS33" s="621"/>
      <c r="BT33" s="74">
        <f>COUNTIF($AJ$17:AJ33,AI33&amp;"-"&amp;"*5000m*")</f>
        <v>0</v>
      </c>
      <c r="BU33" s="621"/>
      <c r="BV33" s="623"/>
      <c r="BW33" s="621"/>
      <c r="BX33" s="621"/>
      <c r="BY33" s="621"/>
      <c r="BZ33" s="621"/>
      <c r="CA33" s="621"/>
      <c r="CB33" s="621"/>
    </row>
    <row r="34" spans="1:80" s="1" customFormat="1" ht="18" customHeight="1" thickBot="1">
      <c r="A34" s="685"/>
      <c r="B34" s="88" t="s">
        <v>30</v>
      </c>
      <c r="C34" s="89"/>
      <c r="D34" s="245" t="str">
        <f t="shared" si="1"/>
        <v/>
      </c>
      <c r="E34" s="274">
        <f>C32</f>
        <v>0</v>
      </c>
      <c r="F34" s="656"/>
      <c r="G34" s="656"/>
      <c r="H34" s="656"/>
      <c r="I34" s="657"/>
      <c r="J34" s="655" t="e">
        <f>IF(D33&gt;0,VLOOKUP(D33,男子登録情報!$A$1:$H$1688,5,0),"")</f>
        <v>#N/A</v>
      </c>
      <c r="K34" s="655"/>
      <c r="L34" s="7" t="s">
        <v>31</v>
      </c>
      <c r="M34" s="245"/>
      <c r="N34" s="247" t="str">
        <f>IF(M34&gt;0,VLOOKUP(M34,男子登録情報!$N$1:$O$22,2,0),"")</f>
        <v/>
      </c>
      <c r="O34" s="7" t="s">
        <v>32</v>
      </c>
      <c r="P34" s="248"/>
      <c r="Q34" s="249" t="str">
        <f t="shared" si="0"/>
        <v/>
      </c>
      <c r="R34" s="285" t="str">
        <f t="shared" si="30"/>
        <v/>
      </c>
      <c r="S34" s="259"/>
      <c r="T34" s="616"/>
      <c r="U34" s="617"/>
      <c r="V34" s="618"/>
      <c r="W34" s="663"/>
      <c r="X34" s="663"/>
      <c r="AB34" s="85">
        <f t="shared" si="7"/>
        <v>0</v>
      </c>
      <c r="AC34" s="621"/>
      <c r="AD34" s="74" t="str">
        <f t="shared" si="2"/>
        <v/>
      </c>
      <c r="AE34" s="74" t="str">
        <f t="shared" si="3"/>
        <v/>
      </c>
      <c r="AF34" s="74" t="str">
        <f t="shared" si="4"/>
        <v/>
      </c>
      <c r="AG34" s="74" t="str">
        <f t="shared" si="5"/>
        <v/>
      </c>
      <c r="AH34" s="95">
        <f t="shared" si="8"/>
        <v>0</v>
      </c>
      <c r="AI34" s="174" t="str">
        <f>AI33</f>
        <v/>
      </c>
      <c r="AJ34" s="74" t="str">
        <f t="shared" si="9"/>
        <v/>
      </c>
      <c r="AK34" s="74" t="str">
        <f t="shared" si="10"/>
        <v/>
      </c>
      <c r="AL34" s="99" t="str">
        <f t="shared" si="6"/>
        <v/>
      </c>
      <c r="AM34" s="81">
        <f t="shared" si="28"/>
        <v>0</v>
      </c>
      <c r="AO34" s="81">
        <f t="shared" si="11"/>
        <v>0</v>
      </c>
      <c r="AP34" s="81" t="str">
        <f t="shared" si="12"/>
        <v>00000</v>
      </c>
      <c r="AQ34" s="105" t="str">
        <f t="shared" si="13"/>
        <v>0秒0</v>
      </c>
      <c r="AR34" s="106">
        <f t="shared" si="14"/>
        <v>0</v>
      </c>
      <c r="AS34" s="106" t="str">
        <f t="shared" si="15"/>
        <v>0</v>
      </c>
      <c r="AT34" s="106" t="str">
        <f t="shared" si="16"/>
        <v>0</v>
      </c>
      <c r="AU34" s="106" t="str">
        <f t="shared" si="17"/>
        <v>0m</v>
      </c>
      <c r="AV34" s="106" t="str">
        <f t="shared" si="18"/>
        <v>点</v>
      </c>
      <c r="AW34" s="81">
        <f t="shared" si="19"/>
        <v>0</v>
      </c>
      <c r="AX34" s="73" t="str">
        <f t="shared" si="20"/>
        <v/>
      </c>
      <c r="AY34" s="81">
        <f t="shared" si="29"/>
        <v>0</v>
      </c>
      <c r="AZ34" s="81">
        <f t="shared" si="21"/>
        <v>0</v>
      </c>
      <c r="BA34" s="81">
        <f t="shared" si="22"/>
        <v>0</v>
      </c>
      <c r="BB34" s="587"/>
      <c r="BC34" s="587"/>
      <c r="BD34" s="630"/>
      <c r="BE34" s="627"/>
      <c r="BF34" s="74" t="str">
        <f t="shared" si="23"/>
        <v/>
      </c>
      <c r="BG34" s="74" t="str">
        <f t="shared" si="24"/>
        <v/>
      </c>
      <c r="BH34" s="74" t="str">
        <f t="shared" si="25"/>
        <v/>
      </c>
      <c r="BI34" s="120" t="str">
        <f>IF(M34="","",COUNTIF($BH$17:BH34,BH34))</f>
        <v/>
      </c>
      <c r="BJ34" s="98" t="str">
        <f t="shared" si="26"/>
        <v/>
      </c>
      <c r="BK34" s="1" t="str">
        <f t="shared" si="27"/>
        <v/>
      </c>
      <c r="BL34" s="621"/>
      <c r="BM34" s="621"/>
      <c r="BN34" s="621"/>
      <c r="BO34" s="621"/>
      <c r="BP34" s="621"/>
      <c r="BQ34" s="624"/>
      <c r="BR34" s="621"/>
      <c r="BS34" s="621"/>
      <c r="BT34" s="74">
        <f>COUNTIF($AJ$17:AJ34,AI34&amp;"-"&amp;"*5000m*")</f>
        <v>0</v>
      </c>
      <c r="BU34" s="621"/>
      <c r="BV34" s="624"/>
      <c r="BW34" s="621"/>
      <c r="BX34" s="621"/>
      <c r="BY34" s="621"/>
      <c r="BZ34" s="621"/>
      <c r="CA34" s="621"/>
      <c r="CB34" s="621"/>
    </row>
    <row r="35" spans="1:80" s="1" customFormat="1" ht="18" customHeight="1" thickTop="1">
      <c r="A35" s="683">
        <v>7</v>
      </c>
      <c r="B35" s="665" t="s">
        <v>339</v>
      </c>
      <c r="C35" s="667"/>
      <c r="D35" s="252" t="str">
        <f t="shared" si="1"/>
        <v/>
      </c>
      <c r="E35" s="243">
        <f>C35</f>
        <v>0</v>
      </c>
      <c r="F35" s="619" t="str">
        <f>IF(C35&gt;0,VLOOKUP(C35,男子登録情報!$A$1:$H$1688,3,0),"")</f>
        <v/>
      </c>
      <c r="G35" s="619" t="str">
        <f>IF(C35&gt;0,VLOOKUP(C35,男子登録情報!$A$1:$H$1688,4,0),"")</f>
        <v/>
      </c>
      <c r="H35" s="619" t="str">
        <f>IF(C35&gt;0,VLOOKUP(C35,男子登録情報!$A$1:$H$1688,7,0),"")</f>
        <v/>
      </c>
      <c r="I35" s="261" t="str">
        <f>IF(C35&gt;0,VLOOKUP(C35,男子登録情報!$A$1:$H$1688,8,0),"")</f>
        <v/>
      </c>
      <c r="J35" s="653" t="str">
        <f>IF(C35&gt;0,VLOOKUP(C35,男子登録情報!$A$1:$M$1688,13,0),"")</f>
        <v/>
      </c>
      <c r="K35" s="653" t="str">
        <f>IF(C35&gt;0,TEXT(C35,"100000000"),"000000000")</f>
        <v>000000000</v>
      </c>
      <c r="L35" s="251" t="s">
        <v>24</v>
      </c>
      <c r="M35" s="243"/>
      <c r="N35" s="428" t="str">
        <f>IF(M35&gt;0,VLOOKUP(M35,男子登録情報!$N$1:$O$22,2,0),"")</f>
        <v/>
      </c>
      <c r="O35" s="251" t="s">
        <v>27</v>
      </c>
      <c r="P35" s="253"/>
      <c r="Q35" s="254" t="str">
        <f>IF(N35="","",IF(LEFT(N35,1)="2",CONCATENATE(N35," 00000"),LEFT(N35,5)&amp;" "&amp;IF(OR(LEFT(N35,3)*1&lt;70,LEFT(N35,3)*1&gt;100),REPT(0,7-LEN(P35)),REPT(0,5-LEN(P35))))&amp;P35)</f>
        <v/>
      </c>
      <c r="R35" s="283" t="str">
        <f t="shared" si="30"/>
        <v/>
      </c>
      <c r="S35" s="255"/>
      <c r="T35" s="610"/>
      <c r="U35" s="611"/>
      <c r="V35" s="612"/>
      <c r="W35" s="664"/>
      <c r="X35" s="664"/>
      <c r="AA35" s="1">
        <f>IF(C35="",0,IF(H35=F5,0,1))</f>
        <v>0</v>
      </c>
      <c r="AB35" s="85">
        <f t="shared" si="7"/>
        <v>0</v>
      </c>
      <c r="AC35" s="621">
        <f>C35</f>
        <v>0</v>
      </c>
      <c r="AD35" s="74" t="str">
        <f t="shared" si="2"/>
        <v/>
      </c>
      <c r="AE35" s="74" t="str">
        <f t="shared" si="3"/>
        <v/>
      </c>
      <c r="AF35" s="74" t="str">
        <f t="shared" si="4"/>
        <v/>
      </c>
      <c r="AG35" s="74" t="str">
        <f t="shared" si="5"/>
        <v/>
      </c>
      <c r="AH35" s="95">
        <f t="shared" si="8"/>
        <v>0</v>
      </c>
      <c r="AI35" s="172" t="str">
        <f>IF(F35="","",F35)</f>
        <v/>
      </c>
      <c r="AJ35" s="74" t="str">
        <f t="shared" si="9"/>
        <v/>
      </c>
      <c r="AK35" s="74" t="str">
        <f t="shared" si="10"/>
        <v/>
      </c>
      <c r="AL35" s="99" t="str">
        <f t="shared" si="6"/>
        <v/>
      </c>
      <c r="AM35" s="81">
        <f t="shared" si="28"/>
        <v>0</v>
      </c>
      <c r="AO35" s="81">
        <f t="shared" si="11"/>
        <v>0</v>
      </c>
      <c r="AP35" s="81" t="str">
        <f t="shared" si="12"/>
        <v>00000</v>
      </c>
      <c r="AQ35" s="105" t="str">
        <f t="shared" si="13"/>
        <v>0秒0</v>
      </c>
      <c r="AR35" s="106">
        <f t="shared" si="14"/>
        <v>0</v>
      </c>
      <c r="AS35" s="106" t="str">
        <f t="shared" si="15"/>
        <v>0</v>
      </c>
      <c r="AT35" s="106" t="str">
        <f t="shared" si="16"/>
        <v>0</v>
      </c>
      <c r="AU35" s="106" t="str">
        <f t="shared" si="17"/>
        <v>0m</v>
      </c>
      <c r="AV35" s="106" t="str">
        <f t="shared" si="18"/>
        <v>点</v>
      </c>
      <c r="AW35" s="81">
        <f t="shared" si="19"/>
        <v>0</v>
      </c>
      <c r="AX35" s="73" t="str">
        <f t="shared" si="20"/>
        <v/>
      </c>
      <c r="AY35" s="81">
        <f t="shared" si="29"/>
        <v>0</v>
      </c>
      <c r="AZ35" s="81">
        <f t="shared" si="21"/>
        <v>0</v>
      </c>
      <c r="BA35" s="81">
        <f t="shared" si="22"/>
        <v>0</v>
      </c>
      <c r="BB35" s="586">
        <f>IF(W35="",0,COUNTA($W$17:W37))</f>
        <v>0</v>
      </c>
      <c r="BC35" s="586">
        <f>IF(X35="",0,COUNTA($X$17:X37))</f>
        <v>0</v>
      </c>
      <c r="BD35" s="628">
        <f>IF(OR($N35="20100",$N36="20100",$N37="20100"),COUNTIF($N$17:N37,"20100"),0)</f>
        <v>0</v>
      </c>
      <c r="BE35" s="625">
        <f>IF($BD35=0,0,INDEX($P35:$P37,MATCH("20100",$N35:$N37,0),1))</f>
        <v>0</v>
      </c>
      <c r="BF35" s="74" t="str">
        <f t="shared" si="23"/>
        <v/>
      </c>
      <c r="BG35" s="74" t="str">
        <f t="shared" si="24"/>
        <v/>
      </c>
      <c r="BH35" s="74" t="str">
        <f t="shared" si="25"/>
        <v/>
      </c>
      <c r="BI35" s="120" t="str">
        <f>IF(M35="","",COUNTIF($BH$17:BH35,BH35))</f>
        <v/>
      </c>
      <c r="BJ35" s="98" t="str">
        <f t="shared" si="26"/>
        <v/>
      </c>
      <c r="BK35" s="1" t="str">
        <f t="shared" si="27"/>
        <v/>
      </c>
      <c r="BL35" s="621" t="str">
        <f>IF(F35="","",COUNTIF($AI$17:AI35,AI35))</f>
        <v/>
      </c>
      <c r="BM35" s="621">
        <f>IF(BL35=1,BL35,0)</f>
        <v>0</v>
      </c>
      <c r="BN35" s="621" t="str">
        <f>IF(F35="","",$BR35)</f>
        <v/>
      </c>
      <c r="BO35" s="621" t="str">
        <f>IF(G35="","",$BR35)</f>
        <v/>
      </c>
      <c r="BP35" s="621" t="str">
        <f>IF(I35="","",$BR35)</f>
        <v/>
      </c>
      <c r="BQ35" s="622" t="str">
        <f>IFERROR(IF(J35="","",BR35),"")</f>
        <v/>
      </c>
      <c r="BR35" s="621">
        <v>7</v>
      </c>
      <c r="BS35" s="621">
        <f>IF(C35&gt;0,"",IF(COUNTIF(BN35:BQ37,BR35)=4,"",1))</f>
        <v>1</v>
      </c>
      <c r="BT35" s="74">
        <f>COUNTIF($AJ$17:AJ35,AI35&amp;"-"&amp;"*5000m*")</f>
        <v>0</v>
      </c>
      <c r="BU35" s="621">
        <f>SUM(BT35:BT37)/3</f>
        <v>0</v>
      </c>
      <c r="BV35" s="622" t="str">
        <f>IF(AI35="","",IF(AND(COUNTA(M35:M37)=0,COUNTA(W35:X37)=0),1,""))</f>
        <v/>
      </c>
      <c r="BW35" s="621">
        <f>IF(AND($AI35="",COUNTA(W35)&gt;0),1,0)</f>
        <v>0</v>
      </c>
      <c r="BX35" s="621">
        <f>IF(AND($AI35="",COUNTA(X35)&gt;0),1,0)</f>
        <v>0</v>
      </c>
      <c r="BY35" s="621" t="str">
        <f>F35&amp;"-"&amp;W35</f>
        <v>-</v>
      </c>
      <c r="BZ35" s="621" t="str">
        <f>IF(W35="","",COUNTIF($BY$17:BY35,BY35))</f>
        <v/>
      </c>
      <c r="CA35" s="621" t="str">
        <f>F35&amp;"-"&amp;X35</f>
        <v>-</v>
      </c>
      <c r="CB35" s="621" t="str">
        <f>IF(X35="","",COUNTIF($CA$17:CA35,CA35))</f>
        <v/>
      </c>
    </row>
    <row r="36" spans="1:80" s="1" customFormat="1" ht="18" customHeight="1">
      <c r="A36" s="684"/>
      <c r="B36" s="666"/>
      <c r="C36" s="668"/>
      <c r="D36" s="27" t="str">
        <f t="shared" si="1"/>
        <v/>
      </c>
      <c r="E36" s="244">
        <f>C35</f>
        <v>0</v>
      </c>
      <c r="F36" s="620"/>
      <c r="G36" s="620"/>
      <c r="H36" s="620"/>
      <c r="I36" s="256" t="str">
        <f>IF(C35&gt;0,VLOOKUP(C35,男子登録情報!$A$1:$H$1688,5,0),"")</f>
        <v/>
      </c>
      <c r="J36" s="654" t="e">
        <f>IF(D35&gt;0,VLOOKUP(D35,男子登録情報!$A$1:$H$1688,5,0),"")</f>
        <v>#N/A</v>
      </c>
      <c r="K36" s="654"/>
      <c r="L36" s="261" t="s">
        <v>28</v>
      </c>
      <c r="M36" s="27"/>
      <c r="N36" s="257" t="str">
        <f>IF(M36&gt;0,VLOOKUP(M36,男子登録情報!$N$1:$O$22,2,0),"")</f>
        <v/>
      </c>
      <c r="O36" s="261" t="s">
        <v>29</v>
      </c>
      <c r="P36" s="262"/>
      <c r="Q36" s="260" t="str">
        <f t="shared" si="0"/>
        <v/>
      </c>
      <c r="R36" s="284" t="str">
        <f t="shared" si="30"/>
        <v/>
      </c>
      <c r="S36" s="263"/>
      <c r="T36" s="613"/>
      <c r="U36" s="614"/>
      <c r="V36" s="615"/>
      <c r="W36" s="662"/>
      <c r="X36" s="662"/>
      <c r="AB36" s="85">
        <f t="shared" si="7"/>
        <v>0</v>
      </c>
      <c r="AC36" s="621"/>
      <c r="AD36" s="74" t="str">
        <f t="shared" si="2"/>
        <v/>
      </c>
      <c r="AE36" s="74" t="str">
        <f t="shared" si="3"/>
        <v/>
      </c>
      <c r="AF36" s="74" t="str">
        <f t="shared" si="4"/>
        <v/>
      </c>
      <c r="AG36" s="74" t="str">
        <f t="shared" si="5"/>
        <v/>
      </c>
      <c r="AH36" s="95">
        <f t="shared" si="8"/>
        <v>0</v>
      </c>
      <c r="AI36" s="173" t="str">
        <f>AI35</f>
        <v/>
      </c>
      <c r="AJ36" s="74" t="str">
        <f t="shared" si="9"/>
        <v/>
      </c>
      <c r="AK36" s="74" t="str">
        <f t="shared" si="10"/>
        <v/>
      </c>
      <c r="AL36" s="99" t="str">
        <f t="shared" si="6"/>
        <v/>
      </c>
      <c r="AM36" s="81">
        <f t="shared" si="28"/>
        <v>0</v>
      </c>
      <c r="AO36" s="81">
        <f t="shared" si="11"/>
        <v>0</v>
      </c>
      <c r="AP36" s="81" t="str">
        <f t="shared" si="12"/>
        <v>00000</v>
      </c>
      <c r="AQ36" s="105" t="str">
        <f t="shared" si="13"/>
        <v>0秒0</v>
      </c>
      <c r="AR36" s="106">
        <f t="shared" si="14"/>
        <v>0</v>
      </c>
      <c r="AS36" s="106" t="str">
        <f t="shared" si="15"/>
        <v>0</v>
      </c>
      <c r="AT36" s="106" t="str">
        <f t="shared" si="16"/>
        <v>0</v>
      </c>
      <c r="AU36" s="106" t="str">
        <f t="shared" si="17"/>
        <v>0m</v>
      </c>
      <c r="AV36" s="106" t="str">
        <f t="shared" si="18"/>
        <v>点</v>
      </c>
      <c r="AW36" s="81">
        <f t="shared" si="19"/>
        <v>0</v>
      </c>
      <c r="AX36" s="73" t="str">
        <f t="shared" si="20"/>
        <v/>
      </c>
      <c r="AY36" s="81">
        <f t="shared" si="29"/>
        <v>0</v>
      </c>
      <c r="AZ36" s="81">
        <f t="shared" si="21"/>
        <v>0</v>
      </c>
      <c r="BA36" s="81">
        <f t="shared" si="22"/>
        <v>0</v>
      </c>
      <c r="BB36" s="595"/>
      <c r="BC36" s="595"/>
      <c r="BD36" s="629"/>
      <c r="BE36" s="626"/>
      <c r="BF36" s="74" t="str">
        <f t="shared" si="23"/>
        <v/>
      </c>
      <c r="BG36" s="74" t="str">
        <f t="shared" si="24"/>
        <v/>
      </c>
      <c r="BH36" s="74" t="str">
        <f t="shared" si="25"/>
        <v/>
      </c>
      <c r="BI36" s="120" t="str">
        <f>IF(M36="","",COUNTIF($BH$17:BH36,BH36))</f>
        <v/>
      </c>
      <c r="BJ36" s="98" t="str">
        <f t="shared" si="26"/>
        <v/>
      </c>
      <c r="BK36" s="1" t="str">
        <f t="shared" si="27"/>
        <v/>
      </c>
      <c r="BL36" s="621"/>
      <c r="BM36" s="621"/>
      <c r="BN36" s="621"/>
      <c r="BO36" s="621"/>
      <c r="BP36" s="621"/>
      <c r="BQ36" s="623"/>
      <c r="BR36" s="621"/>
      <c r="BS36" s="621"/>
      <c r="BT36" s="74">
        <f>COUNTIF($AJ$17:AJ36,AI36&amp;"-"&amp;"*5000m*")</f>
        <v>0</v>
      </c>
      <c r="BU36" s="621"/>
      <c r="BV36" s="623"/>
      <c r="BW36" s="621"/>
      <c r="BX36" s="621"/>
      <c r="BY36" s="621"/>
      <c r="BZ36" s="621"/>
      <c r="CA36" s="621"/>
      <c r="CB36" s="621"/>
    </row>
    <row r="37" spans="1:80" s="1" customFormat="1" ht="18" customHeight="1" thickBot="1">
      <c r="A37" s="685"/>
      <c r="B37" s="88" t="s">
        <v>30</v>
      </c>
      <c r="C37" s="89"/>
      <c r="D37" s="245" t="str">
        <f t="shared" si="1"/>
        <v/>
      </c>
      <c r="E37" s="274">
        <f>C35</f>
        <v>0</v>
      </c>
      <c r="F37" s="656"/>
      <c r="G37" s="656"/>
      <c r="H37" s="656"/>
      <c r="I37" s="657"/>
      <c r="J37" s="655" t="e">
        <f>IF(D36&gt;0,VLOOKUP(D36,男子登録情報!$A$1:$H$1688,5,0),"")</f>
        <v>#N/A</v>
      </c>
      <c r="K37" s="655"/>
      <c r="L37" s="7" t="s">
        <v>31</v>
      </c>
      <c r="M37" s="245"/>
      <c r="N37" s="247" t="str">
        <f>IF(M37&gt;0,VLOOKUP(M37,男子登録情報!$N$1:$O$22,2,0),"")</f>
        <v/>
      </c>
      <c r="O37" s="7" t="s">
        <v>32</v>
      </c>
      <c r="P37" s="248"/>
      <c r="Q37" s="249" t="str">
        <f t="shared" si="0"/>
        <v/>
      </c>
      <c r="R37" s="285" t="str">
        <f t="shared" si="30"/>
        <v/>
      </c>
      <c r="S37" s="259"/>
      <c r="T37" s="616"/>
      <c r="U37" s="617"/>
      <c r="V37" s="618"/>
      <c r="W37" s="663"/>
      <c r="X37" s="663"/>
      <c r="AB37" s="85">
        <f t="shared" si="7"/>
        <v>0</v>
      </c>
      <c r="AC37" s="621"/>
      <c r="AD37" s="74" t="str">
        <f t="shared" si="2"/>
        <v/>
      </c>
      <c r="AE37" s="74" t="str">
        <f t="shared" si="3"/>
        <v/>
      </c>
      <c r="AF37" s="74" t="str">
        <f t="shared" si="4"/>
        <v/>
      </c>
      <c r="AG37" s="74" t="str">
        <f t="shared" si="5"/>
        <v/>
      </c>
      <c r="AH37" s="95">
        <f t="shared" si="8"/>
        <v>0</v>
      </c>
      <c r="AI37" s="174" t="str">
        <f>AI36</f>
        <v/>
      </c>
      <c r="AJ37" s="74" t="str">
        <f t="shared" si="9"/>
        <v/>
      </c>
      <c r="AK37" s="74" t="str">
        <f t="shared" si="10"/>
        <v/>
      </c>
      <c r="AL37" s="99" t="str">
        <f t="shared" si="6"/>
        <v/>
      </c>
      <c r="AM37" s="81">
        <f t="shared" si="28"/>
        <v>0</v>
      </c>
      <c r="AO37" s="81">
        <f t="shared" si="11"/>
        <v>0</v>
      </c>
      <c r="AP37" s="81" t="str">
        <f t="shared" si="12"/>
        <v>00000</v>
      </c>
      <c r="AQ37" s="105" t="str">
        <f t="shared" si="13"/>
        <v>0秒0</v>
      </c>
      <c r="AR37" s="106">
        <f t="shared" si="14"/>
        <v>0</v>
      </c>
      <c r="AS37" s="106" t="str">
        <f t="shared" si="15"/>
        <v>0</v>
      </c>
      <c r="AT37" s="106" t="str">
        <f t="shared" si="16"/>
        <v>0</v>
      </c>
      <c r="AU37" s="106" t="str">
        <f t="shared" si="17"/>
        <v>0m</v>
      </c>
      <c r="AV37" s="106" t="str">
        <f t="shared" si="18"/>
        <v>点</v>
      </c>
      <c r="AW37" s="81">
        <f t="shared" si="19"/>
        <v>0</v>
      </c>
      <c r="AX37" s="73" t="str">
        <f t="shared" si="20"/>
        <v/>
      </c>
      <c r="AY37" s="81">
        <f t="shared" si="29"/>
        <v>0</v>
      </c>
      <c r="AZ37" s="81">
        <f t="shared" si="21"/>
        <v>0</v>
      </c>
      <c r="BA37" s="81">
        <f t="shared" si="22"/>
        <v>0</v>
      </c>
      <c r="BB37" s="587"/>
      <c r="BC37" s="587"/>
      <c r="BD37" s="630"/>
      <c r="BE37" s="627"/>
      <c r="BF37" s="74" t="str">
        <f t="shared" si="23"/>
        <v/>
      </c>
      <c r="BG37" s="74" t="str">
        <f t="shared" si="24"/>
        <v/>
      </c>
      <c r="BH37" s="74" t="str">
        <f t="shared" si="25"/>
        <v/>
      </c>
      <c r="BI37" s="120" t="str">
        <f>IF(M37="","",COUNTIF($BH$17:BH37,BH37))</f>
        <v/>
      </c>
      <c r="BJ37" s="98" t="str">
        <f t="shared" si="26"/>
        <v/>
      </c>
      <c r="BK37" s="1" t="str">
        <f t="shared" si="27"/>
        <v/>
      </c>
      <c r="BL37" s="621"/>
      <c r="BM37" s="621"/>
      <c r="BN37" s="621"/>
      <c r="BO37" s="621"/>
      <c r="BP37" s="621"/>
      <c r="BQ37" s="624"/>
      <c r="BR37" s="621"/>
      <c r="BS37" s="621"/>
      <c r="BT37" s="74">
        <f>COUNTIF($AJ$17:AJ37,AI37&amp;"-"&amp;"*5000m*")</f>
        <v>0</v>
      </c>
      <c r="BU37" s="621"/>
      <c r="BV37" s="624"/>
      <c r="BW37" s="621"/>
      <c r="BX37" s="621"/>
      <c r="BY37" s="621"/>
      <c r="BZ37" s="621"/>
      <c r="CA37" s="621"/>
      <c r="CB37" s="621"/>
    </row>
    <row r="38" spans="1:80" s="1" customFormat="1" ht="18" customHeight="1" thickTop="1">
      <c r="A38" s="683">
        <v>8</v>
      </c>
      <c r="B38" s="665" t="s">
        <v>339</v>
      </c>
      <c r="C38" s="667"/>
      <c r="D38" s="252" t="str">
        <f t="shared" si="1"/>
        <v/>
      </c>
      <c r="E38" s="243">
        <f>C38</f>
        <v>0</v>
      </c>
      <c r="F38" s="619" t="str">
        <f>IF(C38&gt;0,VLOOKUP(C38,男子登録情報!$A$1:$H$1688,3,0),"")</f>
        <v/>
      </c>
      <c r="G38" s="619" t="str">
        <f>IF(C38&gt;0,VLOOKUP(C38,男子登録情報!$A$1:$H$1688,4,0),"")</f>
        <v/>
      </c>
      <c r="H38" s="619" t="str">
        <f>IF(C38&gt;0,VLOOKUP(C38,男子登録情報!$A$1:$H$1688,7,0),"")</f>
        <v/>
      </c>
      <c r="I38" s="261" t="str">
        <f>IF(C38&gt;0,VLOOKUP(C38,男子登録情報!$A$1:$H$1688,8,0),"")</f>
        <v/>
      </c>
      <c r="J38" s="653" t="str">
        <f>IF(C38&gt;0,VLOOKUP(C38,男子登録情報!$A$1:$M$1688,13,0),"")</f>
        <v/>
      </c>
      <c r="K38" s="653" t="str">
        <f>IF(C38&gt;0,TEXT(C38,"100000000"),"000000000")</f>
        <v>000000000</v>
      </c>
      <c r="L38" s="251" t="s">
        <v>24</v>
      </c>
      <c r="M38" s="243"/>
      <c r="N38" s="428" t="str">
        <f>IF(M38&gt;0,VLOOKUP(M38,男子登録情報!$N$1:$O$22,2,0),"")</f>
        <v/>
      </c>
      <c r="O38" s="251" t="s">
        <v>27</v>
      </c>
      <c r="P38" s="253"/>
      <c r="Q38" s="254" t="str">
        <f t="shared" si="0"/>
        <v/>
      </c>
      <c r="R38" s="283" t="str">
        <f t="shared" si="30"/>
        <v/>
      </c>
      <c r="S38" s="255"/>
      <c r="T38" s="610"/>
      <c r="U38" s="611"/>
      <c r="V38" s="612"/>
      <c r="W38" s="664"/>
      <c r="X38" s="664"/>
      <c r="AA38" s="1">
        <f>IF(C38="",0,IF(H38=F5,0,1))</f>
        <v>0</v>
      </c>
      <c r="AB38" s="85">
        <f t="shared" si="7"/>
        <v>0</v>
      </c>
      <c r="AC38" s="621">
        <f>C38</f>
        <v>0</v>
      </c>
      <c r="AD38" s="74" t="str">
        <f t="shared" si="2"/>
        <v/>
      </c>
      <c r="AE38" s="74" t="str">
        <f t="shared" si="3"/>
        <v/>
      </c>
      <c r="AF38" s="74" t="str">
        <f t="shared" si="4"/>
        <v/>
      </c>
      <c r="AG38" s="74" t="str">
        <f t="shared" si="5"/>
        <v/>
      </c>
      <c r="AH38" s="95">
        <f t="shared" si="8"/>
        <v>0</v>
      </c>
      <c r="AI38" s="172" t="str">
        <f>IF(F38="","",F38)</f>
        <v/>
      </c>
      <c r="AJ38" s="74" t="str">
        <f t="shared" si="9"/>
        <v/>
      </c>
      <c r="AK38" s="74" t="str">
        <f t="shared" si="10"/>
        <v/>
      </c>
      <c r="AL38" s="99" t="str">
        <f t="shared" si="6"/>
        <v/>
      </c>
      <c r="AM38" s="81">
        <f t="shared" si="28"/>
        <v>0</v>
      </c>
      <c r="AO38" s="81">
        <f t="shared" si="11"/>
        <v>0</v>
      </c>
      <c r="AP38" s="81" t="str">
        <f t="shared" si="12"/>
        <v>00000</v>
      </c>
      <c r="AQ38" s="105" t="str">
        <f t="shared" si="13"/>
        <v>0秒0</v>
      </c>
      <c r="AR38" s="106">
        <f t="shared" si="14"/>
        <v>0</v>
      </c>
      <c r="AS38" s="106" t="str">
        <f t="shared" si="15"/>
        <v>0</v>
      </c>
      <c r="AT38" s="106" t="str">
        <f t="shared" si="16"/>
        <v>0</v>
      </c>
      <c r="AU38" s="106" t="str">
        <f t="shared" si="17"/>
        <v>0m</v>
      </c>
      <c r="AV38" s="106" t="str">
        <f t="shared" si="18"/>
        <v>点</v>
      </c>
      <c r="AW38" s="81">
        <f t="shared" si="19"/>
        <v>0</v>
      </c>
      <c r="AX38" s="73" t="str">
        <f t="shared" si="20"/>
        <v/>
      </c>
      <c r="AY38" s="81">
        <f t="shared" si="29"/>
        <v>0</v>
      </c>
      <c r="AZ38" s="81">
        <f t="shared" si="21"/>
        <v>0</v>
      </c>
      <c r="BA38" s="81">
        <f t="shared" si="22"/>
        <v>0</v>
      </c>
      <c r="BB38" s="586">
        <f>IF(W38="",0,COUNTA($W$17:W40))</f>
        <v>0</v>
      </c>
      <c r="BC38" s="586">
        <f>IF(X38="",0,COUNTA($X$17:X40))</f>
        <v>0</v>
      </c>
      <c r="BD38" s="628">
        <f>IF(OR($N38="20100",$N39="20100",$N40="20100"),COUNTIF($N$17:N40,"20100"),0)</f>
        <v>0</v>
      </c>
      <c r="BE38" s="625">
        <f>IF($BD38=0,0,INDEX($P38:$P40,MATCH("20100",$N38:$N40,0),1))</f>
        <v>0</v>
      </c>
      <c r="BF38" s="74" t="str">
        <f t="shared" si="23"/>
        <v/>
      </c>
      <c r="BG38" s="74" t="str">
        <f t="shared" si="24"/>
        <v/>
      </c>
      <c r="BH38" s="74" t="str">
        <f t="shared" si="25"/>
        <v/>
      </c>
      <c r="BI38" s="120" t="str">
        <f>IF(M38="","",COUNTIF($BH$17:BH38,BH38))</f>
        <v/>
      </c>
      <c r="BJ38" s="98" t="str">
        <f t="shared" si="26"/>
        <v/>
      </c>
      <c r="BK38" s="1" t="str">
        <f t="shared" si="27"/>
        <v/>
      </c>
      <c r="BL38" s="621" t="str">
        <f>IF(F38="","",COUNTIF($AI$17:AI38,AI38))</f>
        <v/>
      </c>
      <c r="BM38" s="621">
        <f>IF(BL38=1,BL38,0)</f>
        <v>0</v>
      </c>
      <c r="BN38" s="621" t="str">
        <f>IF(F38="","",$BR38)</f>
        <v/>
      </c>
      <c r="BO38" s="621" t="str">
        <f>IF(G38="","",$BR38)</f>
        <v/>
      </c>
      <c r="BP38" s="621" t="str">
        <f>IF(I38="","",$BR38)</f>
        <v/>
      </c>
      <c r="BQ38" s="622" t="str">
        <f>IFERROR(IF(J38="","",BR38),"")</f>
        <v/>
      </c>
      <c r="BR38" s="621">
        <v>8</v>
      </c>
      <c r="BS38" s="621">
        <f>IF(C38&gt;0,"",IF(COUNTIF(BN38:BQ40,BR38)=4,"",1))</f>
        <v>1</v>
      </c>
      <c r="BT38" s="74">
        <f>COUNTIF($AJ$17:AJ38,AI38&amp;"-"&amp;"*5000m*")</f>
        <v>0</v>
      </c>
      <c r="BU38" s="621">
        <f>SUM(BT38:BT40)/3</f>
        <v>0</v>
      </c>
      <c r="BV38" s="622" t="str">
        <f>IF(AI38="","",IF(AND(COUNTA(M38:M40)=0,COUNTA(W38:X40)=0),1,""))</f>
        <v/>
      </c>
      <c r="BW38" s="621">
        <f>IF(AND($AI38="",COUNTA(W38)&gt;0),1,0)</f>
        <v>0</v>
      </c>
      <c r="BX38" s="621">
        <f>IF(AND($AI38="",COUNTA(X38)&gt;0),1,0)</f>
        <v>0</v>
      </c>
      <c r="BY38" s="621" t="str">
        <f>F38&amp;"-"&amp;W38</f>
        <v>-</v>
      </c>
      <c r="BZ38" s="621" t="str">
        <f>IF(W38="","",COUNTIF($BY$17:BY38,BY38))</f>
        <v/>
      </c>
      <c r="CA38" s="621" t="str">
        <f>F38&amp;"-"&amp;X38</f>
        <v>-</v>
      </c>
      <c r="CB38" s="621" t="str">
        <f>IF(X38="","",COUNTIF($CA$17:CA38,CA38))</f>
        <v/>
      </c>
    </row>
    <row r="39" spans="1:80" s="1" customFormat="1" ht="18" customHeight="1">
      <c r="A39" s="684"/>
      <c r="B39" s="666"/>
      <c r="C39" s="668"/>
      <c r="D39" s="27" t="str">
        <f t="shared" si="1"/>
        <v/>
      </c>
      <c r="E39" s="244">
        <f>C38</f>
        <v>0</v>
      </c>
      <c r="F39" s="620"/>
      <c r="G39" s="620"/>
      <c r="H39" s="620"/>
      <c r="I39" s="256" t="str">
        <f>IF(C38&gt;0,VLOOKUP(C38,男子登録情報!$A$1:$H$1688,5,0),"")</f>
        <v/>
      </c>
      <c r="J39" s="654" t="e">
        <f>IF(D38&gt;0,VLOOKUP(D38,男子登録情報!$A$1:$H$1688,5,0),"")</f>
        <v>#N/A</v>
      </c>
      <c r="K39" s="654"/>
      <c r="L39" s="261" t="s">
        <v>28</v>
      </c>
      <c r="M39" s="27"/>
      <c r="N39" s="257" t="str">
        <f>IF(M39&gt;0,VLOOKUP(M39,男子登録情報!$N$1:$O$22,2,0),"")</f>
        <v/>
      </c>
      <c r="O39" s="261" t="s">
        <v>29</v>
      </c>
      <c r="P39" s="262"/>
      <c r="Q39" s="260" t="str">
        <f t="shared" si="0"/>
        <v/>
      </c>
      <c r="R39" s="284" t="str">
        <f t="shared" si="30"/>
        <v/>
      </c>
      <c r="S39" s="263"/>
      <c r="T39" s="613"/>
      <c r="U39" s="614"/>
      <c r="V39" s="615"/>
      <c r="W39" s="662"/>
      <c r="X39" s="662"/>
      <c r="AB39" s="85">
        <f t="shared" si="7"/>
        <v>0</v>
      </c>
      <c r="AC39" s="621"/>
      <c r="AD39" s="74" t="str">
        <f t="shared" si="2"/>
        <v/>
      </c>
      <c r="AE39" s="74" t="str">
        <f t="shared" si="3"/>
        <v/>
      </c>
      <c r="AF39" s="74" t="str">
        <f t="shared" si="4"/>
        <v/>
      </c>
      <c r="AG39" s="74" t="str">
        <f t="shared" si="5"/>
        <v/>
      </c>
      <c r="AH39" s="95">
        <f t="shared" si="8"/>
        <v>0</v>
      </c>
      <c r="AI39" s="173" t="str">
        <f>AI38</f>
        <v/>
      </c>
      <c r="AJ39" s="74" t="str">
        <f t="shared" si="9"/>
        <v/>
      </c>
      <c r="AK39" s="74" t="str">
        <f t="shared" si="10"/>
        <v/>
      </c>
      <c r="AL39" s="99" t="str">
        <f t="shared" si="6"/>
        <v/>
      </c>
      <c r="AM39" s="81">
        <f t="shared" si="28"/>
        <v>0</v>
      </c>
      <c r="AO39" s="81">
        <f t="shared" si="11"/>
        <v>0</v>
      </c>
      <c r="AP39" s="81" t="str">
        <f t="shared" si="12"/>
        <v>00000</v>
      </c>
      <c r="AQ39" s="105" t="str">
        <f t="shared" si="13"/>
        <v>0秒0</v>
      </c>
      <c r="AR39" s="106">
        <f t="shared" si="14"/>
        <v>0</v>
      </c>
      <c r="AS39" s="106" t="str">
        <f t="shared" si="15"/>
        <v>0</v>
      </c>
      <c r="AT39" s="106" t="str">
        <f t="shared" si="16"/>
        <v>0</v>
      </c>
      <c r="AU39" s="106" t="str">
        <f t="shared" si="17"/>
        <v>0m</v>
      </c>
      <c r="AV39" s="106" t="str">
        <f t="shared" si="18"/>
        <v>点</v>
      </c>
      <c r="AW39" s="81">
        <f t="shared" si="19"/>
        <v>0</v>
      </c>
      <c r="AX39" s="73" t="str">
        <f t="shared" si="20"/>
        <v/>
      </c>
      <c r="AY39" s="81">
        <f t="shared" si="29"/>
        <v>0</v>
      </c>
      <c r="AZ39" s="81">
        <f t="shared" si="21"/>
        <v>0</v>
      </c>
      <c r="BA39" s="81">
        <f t="shared" si="22"/>
        <v>0</v>
      </c>
      <c r="BB39" s="595"/>
      <c r="BC39" s="595"/>
      <c r="BD39" s="629"/>
      <c r="BE39" s="626"/>
      <c r="BF39" s="74" t="str">
        <f t="shared" si="23"/>
        <v/>
      </c>
      <c r="BG39" s="74" t="str">
        <f t="shared" si="24"/>
        <v/>
      </c>
      <c r="BH39" s="74" t="str">
        <f t="shared" si="25"/>
        <v/>
      </c>
      <c r="BI39" s="120" t="str">
        <f>IF(M39="","",COUNTIF($BH$17:BH39,BH39))</f>
        <v/>
      </c>
      <c r="BJ39" s="98" t="str">
        <f t="shared" si="26"/>
        <v/>
      </c>
      <c r="BK39" s="1" t="str">
        <f t="shared" si="27"/>
        <v/>
      </c>
      <c r="BL39" s="621"/>
      <c r="BM39" s="621"/>
      <c r="BN39" s="621"/>
      <c r="BO39" s="621"/>
      <c r="BP39" s="621"/>
      <c r="BQ39" s="623"/>
      <c r="BR39" s="621"/>
      <c r="BS39" s="621"/>
      <c r="BT39" s="74">
        <f>COUNTIF($AJ$17:AJ39,AI39&amp;"-"&amp;"*5000m*")</f>
        <v>0</v>
      </c>
      <c r="BU39" s="621"/>
      <c r="BV39" s="623"/>
      <c r="BW39" s="621"/>
      <c r="BX39" s="621"/>
      <c r="BY39" s="621"/>
      <c r="BZ39" s="621"/>
      <c r="CA39" s="621"/>
      <c r="CB39" s="621"/>
    </row>
    <row r="40" spans="1:80" s="1" customFormat="1" ht="18" customHeight="1" thickBot="1">
      <c r="A40" s="685"/>
      <c r="B40" s="88" t="s">
        <v>30</v>
      </c>
      <c r="C40" s="89"/>
      <c r="D40" s="245" t="str">
        <f t="shared" si="1"/>
        <v/>
      </c>
      <c r="E40" s="274">
        <f>C38</f>
        <v>0</v>
      </c>
      <c r="F40" s="656"/>
      <c r="G40" s="656"/>
      <c r="H40" s="656"/>
      <c r="I40" s="657"/>
      <c r="J40" s="655" t="e">
        <f>IF(D39&gt;0,VLOOKUP(D39,男子登録情報!$A$1:$H$1688,5,0),"")</f>
        <v>#N/A</v>
      </c>
      <c r="K40" s="655"/>
      <c r="L40" s="7" t="s">
        <v>31</v>
      </c>
      <c r="M40" s="245"/>
      <c r="N40" s="247" t="str">
        <f>IF(M40&gt;0,VLOOKUP(M40,男子登録情報!$N$1:$O$22,2,0),"")</f>
        <v/>
      </c>
      <c r="O40" s="7" t="s">
        <v>32</v>
      </c>
      <c r="P40" s="248"/>
      <c r="Q40" s="249" t="str">
        <f t="shared" si="0"/>
        <v/>
      </c>
      <c r="R40" s="285" t="str">
        <f t="shared" ref="R40:R103" si="31">IF(OR(M40="",P40=""),"",IF(COUNTIF(M40,"*m*")&gt;0,AQ40,IF(COUNTIF(M40,"*種*")&gt;0,AV40,AU40)))</f>
        <v/>
      </c>
      <c r="S40" s="259"/>
      <c r="T40" s="616"/>
      <c r="U40" s="617"/>
      <c r="V40" s="618"/>
      <c r="W40" s="663"/>
      <c r="X40" s="663"/>
      <c r="AB40" s="85">
        <f t="shared" si="7"/>
        <v>0</v>
      </c>
      <c r="AC40" s="621"/>
      <c r="AD40" s="74" t="str">
        <f t="shared" si="2"/>
        <v/>
      </c>
      <c r="AE40" s="74" t="str">
        <f t="shared" si="3"/>
        <v/>
      </c>
      <c r="AF40" s="74" t="str">
        <f t="shared" si="4"/>
        <v/>
      </c>
      <c r="AG40" s="74" t="str">
        <f t="shared" si="5"/>
        <v/>
      </c>
      <c r="AH40" s="95">
        <f t="shared" si="8"/>
        <v>0</v>
      </c>
      <c r="AI40" s="174" t="str">
        <f>AI39</f>
        <v/>
      </c>
      <c r="AJ40" s="74" t="str">
        <f t="shared" si="9"/>
        <v/>
      </c>
      <c r="AK40" s="74" t="str">
        <f t="shared" si="10"/>
        <v/>
      </c>
      <c r="AL40" s="99" t="str">
        <f t="shared" si="6"/>
        <v/>
      </c>
      <c r="AM40" s="81">
        <f t="shared" si="28"/>
        <v>0</v>
      </c>
      <c r="AO40" s="81">
        <f t="shared" si="11"/>
        <v>0</v>
      </c>
      <c r="AP40" s="81" t="str">
        <f t="shared" si="12"/>
        <v>00000</v>
      </c>
      <c r="AQ40" s="105" t="str">
        <f t="shared" si="13"/>
        <v>0秒0</v>
      </c>
      <c r="AR40" s="106">
        <f t="shared" si="14"/>
        <v>0</v>
      </c>
      <c r="AS40" s="106" t="str">
        <f t="shared" si="15"/>
        <v>0</v>
      </c>
      <c r="AT40" s="106" t="str">
        <f t="shared" si="16"/>
        <v>0</v>
      </c>
      <c r="AU40" s="106" t="str">
        <f t="shared" si="17"/>
        <v>0m</v>
      </c>
      <c r="AV40" s="106" t="str">
        <f t="shared" si="18"/>
        <v>点</v>
      </c>
      <c r="AW40" s="81">
        <f t="shared" si="19"/>
        <v>0</v>
      </c>
      <c r="AX40" s="73" t="str">
        <f t="shared" si="20"/>
        <v/>
      </c>
      <c r="AY40" s="81">
        <f t="shared" si="29"/>
        <v>0</v>
      </c>
      <c r="AZ40" s="81">
        <f t="shared" si="21"/>
        <v>0</v>
      </c>
      <c r="BA40" s="81">
        <f t="shared" si="22"/>
        <v>0</v>
      </c>
      <c r="BB40" s="587"/>
      <c r="BC40" s="587"/>
      <c r="BD40" s="630"/>
      <c r="BE40" s="627"/>
      <c r="BF40" s="74" t="str">
        <f t="shared" si="23"/>
        <v/>
      </c>
      <c r="BG40" s="74" t="str">
        <f t="shared" si="24"/>
        <v/>
      </c>
      <c r="BH40" s="74" t="str">
        <f t="shared" si="25"/>
        <v/>
      </c>
      <c r="BI40" s="120" t="str">
        <f>IF(M40="","",COUNTIF($BH$17:BH40,BH40))</f>
        <v/>
      </c>
      <c r="BJ40" s="98" t="str">
        <f t="shared" si="26"/>
        <v/>
      </c>
      <c r="BK40" s="1" t="str">
        <f t="shared" si="27"/>
        <v/>
      </c>
      <c r="BL40" s="621"/>
      <c r="BM40" s="621"/>
      <c r="BN40" s="621"/>
      <c r="BO40" s="621"/>
      <c r="BP40" s="621"/>
      <c r="BQ40" s="624"/>
      <c r="BR40" s="621"/>
      <c r="BS40" s="621"/>
      <c r="BT40" s="74">
        <f>COUNTIF($AJ$17:AJ40,AI40&amp;"-"&amp;"*5000m*")</f>
        <v>0</v>
      </c>
      <c r="BU40" s="621"/>
      <c r="BV40" s="624"/>
      <c r="BW40" s="621"/>
      <c r="BX40" s="621"/>
      <c r="BY40" s="621"/>
      <c r="BZ40" s="621"/>
      <c r="CA40" s="621"/>
      <c r="CB40" s="621"/>
    </row>
    <row r="41" spans="1:80" s="1" customFormat="1" ht="18" customHeight="1" thickTop="1">
      <c r="A41" s="683">
        <v>9</v>
      </c>
      <c r="B41" s="665" t="s">
        <v>339</v>
      </c>
      <c r="C41" s="667"/>
      <c r="D41" s="252" t="str">
        <f t="shared" si="1"/>
        <v/>
      </c>
      <c r="E41" s="243">
        <f>C41</f>
        <v>0</v>
      </c>
      <c r="F41" s="619" t="str">
        <f>IF(C41&gt;0,VLOOKUP(C41,男子登録情報!$A$1:$H$1688,3,0),"")</f>
        <v/>
      </c>
      <c r="G41" s="619" t="str">
        <f>IF(C41&gt;0,VLOOKUP(C41,男子登録情報!$A$1:$H$1688,4,0),"")</f>
        <v/>
      </c>
      <c r="H41" s="619" t="str">
        <f>IF(C41&gt;0,VLOOKUP(C41,男子登録情報!$A$1:$H$1688,7,0),"")</f>
        <v/>
      </c>
      <c r="I41" s="261" t="str">
        <f>IF(C41&gt;0,VLOOKUP(C41,男子登録情報!$A$1:$H$1688,8,0),"")</f>
        <v/>
      </c>
      <c r="J41" s="653" t="str">
        <f>IF(C41&gt;0,VLOOKUP(C41,男子登録情報!$A$1:$M$1688,13,0),"")</f>
        <v/>
      </c>
      <c r="K41" s="653" t="str">
        <f>IF(C41&gt;0,TEXT(C41,"100000000"),"000000000")</f>
        <v>000000000</v>
      </c>
      <c r="L41" s="251" t="s">
        <v>24</v>
      </c>
      <c r="M41" s="243"/>
      <c r="N41" s="428" t="str">
        <f>IF(M41&gt;0,VLOOKUP(M41,男子登録情報!$N$1:$O$22,2,0),"")</f>
        <v/>
      </c>
      <c r="O41" s="251" t="s">
        <v>27</v>
      </c>
      <c r="P41" s="253"/>
      <c r="Q41" s="254" t="str">
        <f t="shared" si="0"/>
        <v/>
      </c>
      <c r="R41" s="283" t="str">
        <f t="shared" si="31"/>
        <v/>
      </c>
      <c r="S41" s="255"/>
      <c r="T41" s="610"/>
      <c r="U41" s="611"/>
      <c r="V41" s="612"/>
      <c r="W41" s="664"/>
      <c r="X41" s="664"/>
      <c r="AA41" s="1">
        <f>IF(C41="",0,IF(H41=F5,0,1))</f>
        <v>0</v>
      </c>
      <c r="AB41" s="85">
        <f t="shared" si="7"/>
        <v>0</v>
      </c>
      <c r="AC41" s="621">
        <f>C41</f>
        <v>0</v>
      </c>
      <c r="AD41" s="74" t="str">
        <f t="shared" si="2"/>
        <v/>
      </c>
      <c r="AE41" s="74" t="str">
        <f t="shared" si="3"/>
        <v/>
      </c>
      <c r="AF41" s="74" t="str">
        <f t="shared" si="4"/>
        <v/>
      </c>
      <c r="AG41" s="74" t="str">
        <f t="shared" si="5"/>
        <v/>
      </c>
      <c r="AH41" s="95">
        <f t="shared" si="8"/>
        <v>0</v>
      </c>
      <c r="AI41" s="172" t="str">
        <f>IF(F41="","",F41)</f>
        <v/>
      </c>
      <c r="AJ41" s="74" t="str">
        <f t="shared" si="9"/>
        <v/>
      </c>
      <c r="AK41" s="74" t="str">
        <f t="shared" si="10"/>
        <v/>
      </c>
      <c r="AL41" s="99" t="str">
        <f t="shared" si="6"/>
        <v/>
      </c>
      <c r="AM41" s="81">
        <f t="shared" si="28"/>
        <v>0</v>
      </c>
      <c r="AO41" s="81">
        <f t="shared" si="11"/>
        <v>0</v>
      </c>
      <c r="AP41" s="81" t="str">
        <f t="shared" si="12"/>
        <v>00000</v>
      </c>
      <c r="AQ41" s="105" t="str">
        <f t="shared" si="13"/>
        <v>0秒0</v>
      </c>
      <c r="AR41" s="106">
        <f t="shared" si="14"/>
        <v>0</v>
      </c>
      <c r="AS41" s="106" t="str">
        <f t="shared" si="15"/>
        <v>0</v>
      </c>
      <c r="AT41" s="106" t="str">
        <f t="shared" si="16"/>
        <v>0</v>
      </c>
      <c r="AU41" s="106" t="str">
        <f t="shared" si="17"/>
        <v>0m</v>
      </c>
      <c r="AV41" s="106" t="str">
        <f t="shared" si="18"/>
        <v>点</v>
      </c>
      <c r="AW41" s="81">
        <f t="shared" si="19"/>
        <v>0</v>
      </c>
      <c r="AX41" s="73" t="str">
        <f t="shared" si="20"/>
        <v/>
      </c>
      <c r="AY41" s="81">
        <f t="shared" si="29"/>
        <v>0</v>
      </c>
      <c r="AZ41" s="81">
        <f t="shared" si="21"/>
        <v>0</v>
      </c>
      <c r="BA41" s="81">
        <f t="shared" si="22"/>
        <v>0</v>
      </c>
      <c r="BB41" s="586">
        <f>IF(W41="",0,COUNTA($W$17:W43))</f>
        <v>0</v>
      </c>
      <c r="BC41" s="586">
        <f>IF(X41="",0,COUNTA($X$17:X43))</f>
        <v>0</v>
      </c>
      <c r="BD41" s="628">
        <f>IF(OR($N41="20100",$N42="20100",$N43="20100"),COUNTIF($N$17:N43,"20100"),0)</f>
        <v>0</v>
      </c>
      <c r="BE41" s="625">
        <f>IF($BD41=0,0,INDEX($P41:$P43,MATCH("20100",$N41:$N43,0),1))</f>
        <v>0</v>
      </c>
      <c r="BF41" s="74" t="str">
        <f t="shared" si="23"/>
        <v/>
      </c>
      <c r="BG41" s="74" t="str">
        <f t="shared" si="24"/>
        <v/>
      </c>
      <c r="BH41" s="74" t="str">
        <f t="shared" si="25"/>
        <v/>
      </c>
      <c r="BI41" s="120" t="str">
        <f>IF(M41="","",COUNTIF($BH$17:BH41,BH41))</f>
        <v/>
      </c>
      <c r="BJ41" s="98" t="str">
        <f t="shared" si="26"/>
        <v/>
      </c>
      <c r="BK41" s="1" t="str">
        <f t="shared" si="27"/>
        <v/>
      </c>
      <c r="BL41" s="621" t="str">
        <f>IF(F41="","",COUNTIF($AI$17:AI41,AI41))</f>
        <v/>
      </c>
      <c r="BM41" s="621">
        <f>IF(BL41=1,BL41,0)</f>
        <v>0</v>
      </c>
      <c r="BN41" s="621" t="str">
        <f>IF(F41="","",$BR41)</f>
        <v/>
      </c>
      <c r="BO41" s="621" t="str">
        <f>IF(G41="","",$BR41)</f>
        <v/>
      </c>
      <c r="BP41" s="621" t="str">
        <f>IF(I41="","",$BR41)</f>
        <v/>
      </c>
      <c r="BQ41" s="622" t="str">
        <f>IFERROR(IF(J41="","",BR41),"")</f>
        <v/>
      </c>
      <c r="BR41" s="621">
        <v>9</v>
      </c>
      <c r="BS41" s="621">
        <f>IF(C41&gt;0,"",IF(COUNTIF(BN41:BQ43,BR41)=4,"",1))</f>
        <v>1</v>
      </c>
      <c r="BT41" s="74">
        <f>COUNTIF($AJ$17:AJ41,AI41&amp;"-"&amp;"*5000m*")</f>
        <v>0</v>
      </c>
      <c r="BU41" s="621">
        <f>SUM(BT41:BT43)/3</f>
        <v>0</v>
      </c>
      <c r="BV41" s="622" t="str">
        <f>IF(AI41="","",IF(AND(COUNTA(M41:M43)=0,COUNTA(W41:X43)=0),1,""))</f>
        <v/>
      </c>
      <c r="BW41" s="621">
        <f>IF(AND($AI41="",COUNTA(W41)&gt;0),1,0)</f>
        <v>0</v>
      </c>
      <c r="BX41" s="621">
        <f>IF(AND($AI41="",COUNTA(X41)&gt;0),1,0)</f>
        <v>0</v>
      </c>
      <c r="BY41" s="621" t="str">
        <f>F41&amp;"-"&amp;W41</f>
        <v>-</v>
      </c>
      <c r="BZ41" s="621" t="str">
        <f>IF(W41="","",COUNTIF($BY$17:BY41,BY41))</f>
        <v/>
      </c>
      <c r="CA41" s="621" t="str">
        <f>F41&amp;"-"&amp;X41</f>
        <v>-</v>
      </c>
      <c r="CB41" s="621" t="str">
        <f>IF(X41="","",COUNTIF($CA$17:CA41,CA41))</f>
        <v/>
      </c>
    </row>
    <row r="42" spans="1:80" s="1" customFormat="1" ht="18" customHeight="1">
      <c r="A42" s="684"/>
      <c r="B42" s="666"/>
      <c r="C42" s="668"/>
      <c r="D42" s="27" t="str">
        <f t="shared" si="1"/>
        <v/>
      </c>
      <c r="E42" s="244">
        <f>C41</f>
        <v>0</v>
      </c>
      <c r="F42" s="620"/>
      <c r="G42" s="620"/>
      <c r="H42" s="620"/>
      <c r="I42" s="256" t="str">
        <f>IF(C41&gt;0,VLOOKUP(C41,男子登録情報!$A$1:$H$1688,5,0),"")</f>
        <v/>
      </c>
      <c r="J42" s="654" t="e">
        <f>IF(D41&gt;0,VLOOKUP(D41,男子登録情報!$A$1:$H$1688,5,0),"")</f>
        <v>#N/A</v>
      </c>
      <c r="K42" s="654"/>
      <c r="L42" s="261" t="s">
        <v>28</v>
      </c>
      <c r="M42" s="27"/>
      <c r="N42" s="257" t="str">
        <f>IF(M42&gt;0,VLOOKUP(M42,男子登録情報!$N$1:$O$22,2,0),"")</f>
        <v/>
      </c>
      <c r="O42" s="261" t="s">
        <v>29</v>
      </c>
      <c r="P42" s="262"/>
      <c r="Q42" s="260" t="str">
        <f t="shared" si="0"/>
        <v/>
      </c>
      <c r="R42" s="284" t="str">
        <f t="shared" si="31"/>
        <v/>
      </c>
      <c r="S42" s="263"/>
      <c r="T42" s="613"/>
      <c r="U42" s="614"/>
      <c r="V42" s="615"/>
      <c r="W42" s="662"/>
      <c r="X42" s="662"/>
      <c r="AB42" s="85">
        <f t="shared" si="7"/>
        <v>0</v>
      </c>
      <c r="AC42" s="621"/>
      <c r="AD42" s="74" t="str">
        <f t="shared" si="2"/>
        <v/>
      </c>
      <c r="AE42" s="74" t="str">
        <f t="shared" si="3"/>
        <v/>
      </c>
      <c r="AF42" s="74" t="str">
        <f t="shared" si="4"/>
        <v/>
      </c>
      <c r="AG42" s="74" t="str">
        <f t="shared" si="5"/>
        <v/>
      </c>
      <c r="AH42" s="95">
        <f t="shared" si="8"/>
        <v>0</v>
      </c>
      <c r="AI42" s="173" t="str">
        <f>AI41</f>
        <v/>
      </c>
      <c r="AJ42" s="74" t="str">
        <f t="shared" si="9"/>
        <v/>
      </c>
      <c r="AK42" s="74" t="str">
        <f t="shared" si="10"/>
        <v/>
      </c>
      <c r="AL42" s="99" t="str">
        <f t="shared" si="6"/>
        <v/>
      </c>
      <c r="AM42" s="81">
        <f t="shared" si="28"/>
        <v>0</v>
      </c>
      <c r="AO42" s="81">
        <f t="shared" si="11"/>
        <v>0</v>
      </c>
      <c r="AP42" s="81" t="str">
        <f t="shared" si="12"/>
        <v>00000</v>
      </c>
      <c r="AQ42" s="105" t="str">
        <f t="shared" si="13"/>
        <v>0秒0</v>
      </c>
      <c r="AR42" s="106">
        <f t="shared" si="14"/>
        <v>0</v>
      </c>
      <c r="AS42" s="106" t="str">
        <f t="shared" si="15"/>
        <v>0</v>
      </c>
      <c r="AT42" s="106" t="str">
        <f t="shared" si="16"/>
        <v>0</v>
      </c>
      <c r="AU42" s="106" t="str">
        <f t="shared" si="17"/>
        <v>0m</v>
      </c>
      <c r="AV42" s="106" t="str">
        <f t="shared" si="18"/>
        <v>点</v>
      </c>
      <c r="AW42" s="81">
        <f t="shared" si="19"/>
        <v>0</v>
      </c>
      <c r="AX42" s="73" t="str">
        <f t="shared" si="20"/>
        <v/>
      </c>
      <c r="AY42" s="81">
        <f t="shared" si="29"/>
        <v>0</v>
      </c>
      <c r="AZ42" s="81">
        <f t="shared" si="21"/>
        <v>0</v>
      </c>
      <c r="BA42" s="81">
        <f t="shared" si="22"/>
        <v>0</v>
      </c>
      <c r="BB42" s="595"/>
      <c r="BC42" s="595"/>
      <c r="BD42" s="629"/>
      <c r="BE42" s="626"/>
      <c r="BF42" s="74" t="str">
        <f t="shared" si="23"/>
        <v/>
      </c>
      <c r="BG42" s="74" t="str">
        <f t="shared" si="24"/>
        <v/>
      </c>
      <c r="BH42" s="74" t="str">
        <f t="shared" si="25"/>
        <v/>
      </c>
      <c r="BI42" s="120" t="str">
        <f>IF(M42="","",COUNTIF($BH$17:BH42,BH42))</f>
        <v/>
      </c>
      <c r="BJ42" s="98" t="str">
        <f t="shared" si="26"/>
        <v/>
      </c>
      <c r="BK42" s="1" t="str">
        <f t="shared" si="27"/>
        <v/>
      </c>
      <c r="BL42" s="621"/>
      <c r="BM42" s="621"/>
      <c r="BN42" s="621"/>
      <c r="BO42" s="621"/>
      <c r="BP42" s="621"/>
      <c r="BQ42" s="623"/>
      <c r="BR42" s="621"/>
      <c r="BS42" s="621"/>
      <c r="BT42" s="74">
        <f>COUNTIF($AJ$17:AJ42,AI42&amp;"-"&amp;"*5000m*")</f>
        <v>0</v>
      </c>
      <c r="BU42" s="621"/>
      <c r="BV42" s="623"/>
      <c r="BW42" s="621"/>
      <c r="BX42" s="621"/>
      <c r="BY42" s="621"/>
      <c r="BZ42" s="621"/>
      <c r="CA42" s="621"/>
      <c r="CB42" s="621"/>
    </row>
    <row r="43" spans="1:80" s="1" customFormat="1" ht="18" customHeight="1" thickBot="1">
      <c r="A43" s="685"/>
      <c r="B43" s="88" t="s">
        <v>30</v>
      </c>
      <c r="C43" s="89"/>
      <c r="D43" s="245" t="str">
        <f t="shared" si="1"/>
        <v/>
      </c>
      <c r="E43" s="274">
        <f>C41</f>
        <v>0</v>
      </c>
      <c r="F43" s="656"/>
      <c r="G43" s="656"/>
      <c r="H43" s="656"/>
      <c r="I43" s="657"/>
      <c r="J43" s="655" t="e">
        <f>IF(D42&gt;0,VLOOKUP(D42,男子登録情報!$A$1:$H$1688,5,0),"")</f>
        <v>#N/A</v>
      </c>
      <c r="K43" s="655"/>
      <c r="L43" s="7" t="s">
        <v>31</v>
      </c>
      <c r="M43" s="245"/>
      <c r="N43" s="247" t="str">
        <f>IF(M43&gt;0,VLOOKUP(M43,男子登録情報!$N$1:$O$22,2,0),"")</f>
        <v/>
      </c>
      <c r="O43" s="7" t="s">
        <v>32</v>
      </c>
      <c r="P43" s="248"/>
      <c r="Q43" s="249" t="str">
        <f t="shared" si="0"/>
        <v/>
      </c>
      <c r="R43" s="285" t="str">
        <f t="shared" si="31"/>
        <v/>
      </c>
      <c r="S43" s="259"/>
      <c r="T43" s="616"/>
      <c r="U43" s="617"/>
      <c r="V43" s="618"/>
      <c r="W43" s="663"/>
      <c r="X43" s="663"/>
      <c r="AB43" s="85">
        <f t="shared" si="7"/>
        <v>0</v>
      </c>
      <c r="AC43" s="621"/>
      <c r="AD43" s="74" t="str">
        <f t="shared" si="2"/>
        <v/>
      </c>
      <c r="AE43" s="74" t="str">
        <f t="shared" si="3"/>
        <v/>
      </c>
      <c r="AF43" s="74" t="str">
        <f t="shared" si="4"/>
        <v/>
      </c>
      <c r="AG43" s="74" t="str">
        <f t="shared" si="5"/>
        <v/>
      </c>
      <c r="AH43" s="95">
        <f t="shared" si="8"/>
        <v>0</v>
      </c>
      <c r="AI43" s="174" t="str">
        <f>AI42</f>
        <v/>
      </c>
      <c r="AJ43" s="74" t="str">
        <f t="shared" si="9"/>
        <v/>
      </c>
      <c r="AK43" s="74" t="str">
        <f t="shared" si="10"/>
        <v/>
      </c>
      <c r="AL43" s="99" t="str">
        <f t="shared" si="6"/>
        <v/>
      </c>
      <c r="AM43" s="81">
        <f t="shared" si="28"/>
        <v>0</v>
      </c>
      <c r="AO43" s="81">
        <f t="shared" si="11"/>
        <v>0</v>
      </c>
      <c r="AP43" s="81" t="str">
        <f t="shared" si="12"/>
        <v>00000</v>
      </c>
      <c r="AQ43" s="105" t="str">
        <f t="shared" si="13"/>
        <v>0秒0</v>
      </c>
      <c r="AR43" s="106">
        <f t="shared" si="14"/>
        <v>0</v>
      </c>
      <c r="AS43" s="106" t="str">
        <f t="shared" si="15"/>
        <v>0</v>
      </c>
      <c r="AT43" s="106" t="str">
        <f t="shared" si="16"/>
        <v>0</v>
      </c>
      <c r="AU43" s="106" t="str">
        <f t="shared" si="17"/>
        <v>0m</v>
      </c>
      <c r="AV43" s="106" t="str">
        <f t="shared" si="18"/>
        <v>点</v>
      </c>
      <c r="AW43" s="81">
        <f t="shared" si="19"/>
        <v>0</v>
      </c>
      <c r="AX43" s="73" t="str">
        <f t="shared" si="20"/>
        <v/>
      </c>
      <c r="AY43" s="81">
        <f t="shared" si="29"/>
        <v>0</v>
      </c>
      <c r="AZ43" s="81">
        <f t="shared" si="21"/>
        <v>0</v>
      </c>
      <c r="BA43" s="81">
        <f t="shared" si="22"/>
        <v>0</v>
      </c>
      <c r="BB43" s="587"/>
      <c r="BC43" s="587"/>
      <c r="BD43" s="630"/>
      <c r="BE43" s="627"/>
      <c r="BF43" s="74" t="str">
        <f t="shared" si="23"/>
        <v/>
      </c>
      <c r="BG43" s="74" t="str">
        <f t="shared" si="24"/>
        <v/>
      </c>
      <c r="BH43" s="74" t="str">
        <f t="shared" si="25"/>
        <v/>
      </c>
      <c r="BI43" s="120" t="str">
        <f>IF(M43="","",COUNTIF($BH$17:BH43,BH43))</f>
        <v/>
      </c>
      <c r="BJ43" s="98" t="str">
        <f t="shared" si="26"/>
        <v/>
      </c>
      <c r="BK43" s="1" t="str">
        <f t="shared" si="27"/>
        <v/>
      </c>
      <c r="BL43" s="621"/>
      <c r="BM43" s="621"/>
      <c r="BN43" s="621"/>
      <c r="BO43" s="621"/>
      <c r="BP43" s="621"/>
      <c r="BQ43" s="624"/>
      <c r="BR43" s="621"/>
      <c r="BS43" s="621"/>
      <c r="BT43" s="74">
        <f>COUNTIF($AJ$17:AJ43,AI43&amp;"-"&amp;"*5000m*")</f>
        <v>0</v>
      </c>
      <c r="BU43" s="621"/>
      <c r="BV43" s="624"/>
      <c r="BW43" s="621"/>
      <c r="BX43" s="621"/>
      <c r="BY43" s="621"/>
      <c r="BZ43" s="621"/>
      <c r="CA43" s="621"/>
      <c r="CB43" s="621"/>
    </row>
    <row r="44" spans="1:80" s="1" customFormat="1" ht="18" customHeight="1" thickTop="1">
      <c r="A44" s="683">
        <v>10</v>
      </c>
      <c r="B44" s="665" t="s">
        <v>339</v>
      </c>
      <c r="C44" s="667"/>
      <c r="D44" s="252" t="str">
        <f t="shared" si="1"/>
        <v/>
      </c>
      <c r="E44" s="243">
        <f>C44</f>
        <v>0</v>
      </c>
      <c r="F44" s="619" t="str">
        <f>IF(C44&gt;0,VLOOKUP(C44,男子登録情報!$A$1:$H$1688,3,0),"")</f>
        <v/>
      </c>
      <c r="G44" s="619" t="str">
        <f>IF(C44&gt;0,VLOOKUP(C44,男子登録情報!$A$1:$H$1688,4,0),"")</f>
        <v/>
      </c>
      <c r="H44" s="619" t="str">
        <f>IF(C44&gt;0,VLOOKUP(C44,男子登録情報!$A$1:$H$1688,7,0),"")</f>
        <v/>
      </c>
      <c r="I44" s="261" t="str">
        <f>IF(C44&gt;0,VLOOKUP(C44,男子登録情報!$A$1:$H$1688,8,0),"")</f>
        <v/>
      </c>
      <c r="J44" s="653" t="str">
        <f>IF(C44&gt;0,VLOOKUP(C44,男子登録情報!$A$1:$M$1688,13,0),"")</f>
        <v/>
      </c>
      <c r="K44" s="653" t="str">
        <f>IF(C44&gt;0,TEXT(C44,"100000000"),"000000000")</f>
        <v>000000000</v>
      </c>
      <c r="L44" s="251" t="s">
        <v>24</v>
      </c>
      <c r="M44" s="243"/>
      <c r="N44" s="428" t="str">
        <f>IF(M44&gt;0,VLOOKUP(M44,男子登録情報!$N$1:$O$22,2,0),"")</f>
        <v/>
      </c>
      <c r="O44" s="251" t="s">
        <v>27</v>
      </c>
      <c r="P44" s="253"/>
      <c r="Q44" s="254" t="str">
        <f t="shared" si="0"/>
        <v/>
      </c>
      <c r="R44" s="283" t="str">
        <f t="shared" si="31"/>
        <v/>
      </c>
      <c r="S44" s="255"/>
      <c r="T44" s="610"/>
      <c r="U44" s="611"/>
      <c r="V44" s="612"/>
      <c r="W44" s="664"/>
      <c r="X44" s="664"/>
      <c r="AA44" s="1">
        <f>IF(C44="",0,IF(H44=F5,0,1))</f>
        <v>0</v>
      </c>
      <c r="AB44" s="85">
        <f t="shared" si="7"/>
        <v>0</v>
      </c>
      <c r="AC44" s="621">
        <f>C44</f>
        <v>0</v>
      </c>
      <c r="AD44" s="74" t="str">
        <f t="shared" si="2"/>
        <v/>
      </c>
      <c r="AE44" s="74" t="str">
        <f t="shared" si="3"/>
        <v/>
      </c>
      <c r="AF44" s="74" t="str">
        <f t="shared" si="4"/>
        <v/>
      </c>
      <c r="AG44" s="74" t="str">
        <f t="shared" si="5"/>
        <v/>
      </c>
      <c r="AH44" s="95">
        <f t="shared" si="8"/>
        <v>0</v>
      </c>
      <c r="AI44" s="172" t="str">
        <f>IF(F44="","",F44)</f>
        <v/>
      </c>
      <c r="AJ44" s="74" t="str">
        <f t="shared" si="9"/>
        <v/>
      </c>
      <c r="AK44" s="74" t="str">
        <f t="shared" si="10"/>
        <v/>
      </c>
      <c r="AL44" s="99" t="str">
        <f t="shared" si="6"/>
        <v/>
      </c>
      <c r="AM44" s="81">
        <f t="shared" si="28"/>
        <v>0</v>
      </c>
      <c r="AO44" s="81">
        <f t="shared" si="11"/>
        <v>0</v>
      </c>
      <c r="AP44" s="81" t="str">
        <f t="shared" si="12"/>
        <v>00000</v>
      </c>
      <c r="AQ44" s="105" t="str">
        <f t="shared" si="13"/>
        <v>0秒0</v>
      </c>
      <c r="AR44" s="106">
        <f t="shared" si="14"/>
        <v>0</v>
      </c>
      <c r="AS44" s="106" t="str">
        <f t="shared" si="15"/>
        <v>0</v>
      </c>
      <c r="AT44" s="106" t="str">
        <f t="shared" si="16"/>
        <v>0</v>
      </c>
      <c r="AU44" s="106" t="str">
        <f t="shared" si="17"/>
        <v>0m</v>
      </c>
      <c r="AV44" s="106" t="str">
        <f t="shared" si="18"/>
        <v>点</v>
      </c>
      <c r="AW44" s="81">
        <f t="shared" si="19"/>
        <v>0</v>
      </c>
      <c r="AX44" s="73" t="str">
        <f t="shared" si="20"/>
        <v/>
      </c>
      <c r="AY44" s="81">
        <f t="shared" si="29"/>
        <v>0</v>
      </c>
      <c r="AZ44" s="81">
        <f t="shared" si="21"/>
        <v>0</v>
      </c>
      <c r="BA44" s="81">
        <f t="shared" si="22"/>
        <v>0</v>
      </c>
      <c r="BB44" s="586">
        <f>IF(W44="",0,COUNTA($W$17:W46))</f>
        <v>0</v>
      </c>
      <c r="BC44" s="586">
        <f>IF(X44="",0,COUNTA($X$17:X46))</f>
        <v>0</v>
      </c>
      <c r="BD44" s="628">
        <f>IF(OR($N44="20100",$N45="20100",$N46="20100"),COUNTIF($N$17:N46,"20100"),0)</f>
        <v>0</v>
      </c>
      <c r="BE44" s="625">
        <f>IF($BD44=0,0,INDEX($P44:$P46,MATCH("20100",$N44:$N46,0),1))</f>
        <v>0</v>
      </c>
      <c r="BF44" s="74" t="str">
        <f t="shared" si="23"/>
        <v/>
      </c>
      <c r="BG44" s="74" t="str">
        <f t="shared" si="24"/>
        <v/>
      </c>
      <c r="BH44" s="74" t="str">
        <f t="shared" si="25"/>
        <v/>
      </c>
      <c r="BI44" s="120" t="str">
        <f>IF(M44="","",COUNTIF($BH$17:BH44,BH44))</f>
        <v/>
      </c>
      <c r="BJ44" s="98" t="str">
        <f t="shared" si="26"/>
        <v/>
      </c>
      <c r="BK44" s="1" t="str">
        <f t="shared" si="27"/>
        <v/>
      </c>
      <c r="BL44" s="621" t="str">
        <f>IF(F44="","",COUNTIF($AI$17:AI44,AI44))</f>
        <v/>
      </c>
      <c r="BM44" s="621">
        <f>IF(BL44=1,BL44,0)</f>
        <v>0</v>
      </c>
      <c r="BN44" s="621" t="str">
        <f>IF(F44="","",$BR44)</f>
        <v/>
      </c>
      <c r="BO44" s="621" t="str">
        <f>IF(G44="","",$BR44)</f>
        <v/>
      </c>
      <c r="BP44" s="621" t="str">
        <f>IF(I44="","",$BR44)</f>
        <v/>
      </c>
      <c r="BQ44" s="622" t="str">
        <f>IFERROR(IF(J44="","",BR44),"")</f>
        <v/>
      </c>
      <c r="BR44" s="621">
        <v>10</v>
      </c>
      <c r="BS44" s="621">
        <f>IF(C44&gt;0,"",IF(COUNTIF(BN44:BQ46,BR44)=4,"",1))</f>
        <v>1</v>
      </c>
      <c r="BT44" s="74">
        <f>COUNTIF($AJ$17:AJ44,AI44&amp;"-"&amp;"*5000m*")</f>
        <v>0</v>
      </c>
      <c r="BU44" s="621">
        <f>SUM(BT44:BT46)/3</f>
        <v>0</v>
      </c>
      <c r="BV44" s="622" t="str">
        <f>IF(AI44="","",IF(AND(COUNTA(M44:M46)=0,COUNTA(W44:X46)=0),1,""))</f>
        <v/>
      </c>
      <c r="BW44" s="621">
        <f>IF(AND($AI44="",COUNTA(W44)&gt;0),1,0)</f>
        <v>0</v>
      </c>
      <c r="BX44" s="621">
        <f>IF(AND($AI44="",COUNTA(X44)&gt;0),1,0)</f>
        <v>0</v>
      </c>
      <c r="BY44" s="621" t="str">
        <f>F44&amp;"-"&amp;W44</f>
        <v>-</v>
      </c>
      <c r="BZ44" s="621" t="str">
        <f>IF(W44="","",COUNTIF($BY$17:BY44,BY44))</f>
        <v/>
      </c>
      <c r="CA44" s="621" t="str">
        <f>F44&amp;"-"&amp;X44</f>
        <v>-</v>
      </c>
      <c r="CB44" s="621" t="str">
        <f>IF(X44="","",COUNTIF($CA$17:CA44,CA44))</f>
        <v/>
      </c>
    </row>
    <row r="45" spans="1:80" s="1" customFormat="1" ht="18" customHeight="1">
      <c r="A45" s="684"/>
      <c r="B45" s="666"/>
      <c r="C45" s="668"/>
      <c r="D45" s="27" t="str">
        <f t="shared" si="1"/>
        <v/>
      </c>
      <c r="E45" s="244">
        <f>C44</f>
        <v>0</v>
      </c>
      <c r="F45" s="620"/>
      <c r="G45" s="620"/>
      <c r="H45" s="620"/>
      <c r="I45" s="256" t="str">
        <f>IF(C44&gt;0,VLOOKUP(C44,男子登録情報!$A$1:$H$1688,5,0),"")</f>
        <v/>
      </c>
      <c r="J45" s="654" t="e">
        <f>IF(D44&gt;0,VLOOKUP(D44,男子登録情報!$A$1:$H$1688,5,0),"")</f>
        <v>#N/A</v>
      </c>
      <c r="K45" s="654"/>
      <c r="L45" s="261" t="s">
        <v>28</v>
      </c>
      <c r="M45" s="27"/>
      <c r="N45" s="257" t="str">
        <f>IF(M45&gt;0,VLOOKUP(M45,男子登録情報!$N$1:$O$22,2,0),"")</f>
        <v/>
      </c>
      <c r="O45" s="261" t="s">
        <v>29</v>
      </c>
      <c r="P45" s="262"/>
      <c r="Q45" s="260" t="str">
        <f t="shared" si="0"/>
        <v/>
      </c>
      <c r="R45" s="284" t="str">
        <f t="shared" si="31"/>
        <v/>
      </c>
      <c r="S45" s="263"/>
      <c r="T45" s="613"/>
      <c r="U45" s="614"/>
      <c r="V45" s="615"/>
      <c r="W45" s="662"/>
      <c r="X45" s="662"/>
      <c r="AB45" s="85">
        <f t="shared" si="7"/>
        <v>0</v>
      </c>
      <c r="AC45" s="621"/>
      <c r="AD45" s="74" t="str">
        <f t="shared" si="2"/>
        <v/>
      </c>
      <c r="AE45" s="74" t="str">
        <f t="shared" si="3"/>
        <v/>
      </c>
      <c r="AF45" s="74" t="str">
        <f t="shared" si="4"/>
        <v/>
      </c>
      <c r="AG45" s="74" t="str">
        <f t="shared" si="5"/>
        <v/>
      </c>
      <c r="AH45" s="95">
        <f t="shared" si="8"/>
        <v>0</v>
      </c>
      <c r="AI45" s="173" t="str">
        <f>AI44</f>
        <v/>
      </c>
      <c r="AJ45" s="74" t="str">
        <f t="shared" si="9"/>
        <v/>
      </c>
      <c r="AK45" s="74" t="str">
        <f t="shared" si="10"/>
        <v/>
      </c>
      <c r="AL45" s="99" t="str">
        <f t="shared" si="6"/>
        <v/>
      </c>
      <c r="AM45" s="81">
        <f t="shared" si="28"/>
        <v>0</v>
      </c>
      <c r="AO45" s="81">
        <f t="shared" si="11"/>
        <v>0</v>
      </c>
      <c r="AP45" s="81" t="str">
        <f t="shared" si="12"/>
        <v>00000</v>
      </c>
      <c r="AQ45" s="105" t="str">
        <f t="shared" si="13"/>
        <v>0秒0</v>
      </c>
      <c r="AR45" s="106">
        <f t="shared" si="14"/>
        <v>0</v>
      </c>
      <c r="AS45" s="106" t="str">
        <f t="shared" si="15"/>
        <v>0</v>
      </c>
      <c r="AT45" s="106" t="str">
        <f t="shared" si="16"/>
        <v>0</v>
      </c>
      <c r="AU45" s="106" t="str">
        <f t="shared" si="17"/>
        <v>0m</v>
      </c>
      <c r="AV45" s="106" t="str">
        <f t="shared" si="18"/>
        <v>点</v>
      </c>
      <c r="AW45" s="81">
        <f t="shared" si="19"/>
        <v>0</v>
      </c>
      <c r="AX45" s="73" t="str">
        <f t="shared" si="20"/>
        <v/>
      </c>
      <c r="AY45" s="81">
        <f t="shared" si="29"/>
        <v>0</v>
      </c>
      <c r="AZ45" s="81">
        <f t="shared" si="21"/>
        <v>0</v>
      </c>
      <c r="BA45" s="81">
        <f t="shared" si="22"/>
        <v>0</v>
      </c>
      <c r="BB45" s="595"/>
      <c r="BC45" s="595"/>
      <c r="BD45" s="629"/>
      <c r="BE45" s="626"/>
      <c r="BF45" s="74" t="str">
        <f t="shared" si="23"/>
        <v/>
      </c>
      <c r="BG45" s="74" t="str">
        <f t="shared" si="24"/>
        <v/>
      </c>
      <c r="BH45" s="74" t="str">
        <f t="shared" si="25"/>
        <v/>
      </c>
      <c r="BI45" s="120" t="str">
        <f>IF(M45="","",COUNTIF($BH$17:BH45,BH45))</f>
        <v/>
      </c>
      <c r="BJ45" s="98" t="str">
        <f t="shared" si="26"/>
        <v/>
      </c>
      <c r="BK45" s="1" t="str">
        <f t="shared" si="27"/>
        <v/>
      </c>
      <c r="BL45" s="621"/>
      <c r="BM45" s="621"/>
      <c r="BN45" s="621"/>
      <c r="BO45" s="621"/>
      <c r="BP45" s="621"/>
      <c r="BQ45" s="623"/>
      <c r="BR45" s="621"/>
      <c r="BS45" s="621"/>
      <c r="BT45" s="74">
        <f>COUNTIF($AJ$17:AJ45,AI45&amp;"-"&amp;"*5000m*")</f>
        <v>0</v>
      </c>
      <c r="BU45" s="621"/>
      <c r="BV45" s="623"/>
      <c r="BW45" s="621"/>
      <c r="BX45" s="621"/>
      <c r="BY45" s="621"/>
      <c r="BZ45" s="621"/>
      <c r="CA45" s="621"/>
      <c r="CB45" s="621"/>
    </row>
    <row r="46" spans="1:80" s="1" customFormat="1" ht="18" customHeight="1" thickBot="1">
      <c r="A46" s="685"/>
      <c r="B46" s="88" t="s">
        <v>30</v>
      </c>
      <c r="C46" s="89"/>
      <c r="D46" s="245" t="str">
        <f t="shared" si="1"/>
        <v/>
      </c>
      <c r="E46" s="274">
        <f>C44</f>
        <v>0</v>
      </c>
      <c r="F46" s="656"/>
      <c r="G46" s="656"/>
      <c r="H46" s="656"/>
      <c r="I46" s="657"/>
      <c r="J46" s="655" t="e">
        <f>IF(D45&gt;0,VLOOKUP(D45,男子登録情報!$A$1:$H$1688,5,0),"")</f>
        <v>#N/A</v>
      </c>
      <c r="K46" s="655"/>
      <c r="L46" s="7" t="s">
        <v>31</v>
      </c>
      <c r="M46" s="245"/>
      <c r="N46" s="247" t="str">
        <f>IF(M46&gt;0,VLOOKUP(M46,男子登録情報!$N$1:$O$22,2,0),"")</f>
        <v/>
      </c>
      <c r="O46" s="7" t="s">
        <v>32</v>
      </c>
      <c r="P46" s="248"/>
      <c r="Q46" s="249" t="str">
        <f t="shared" si="0"/>
        <v/>
      </c>
      <c r="R46" s="285" t="str">
        <f t="shared" si="31"/>
        <v/>
      </c>
      <c r="S46" s="259"/>
      <c r="T46" s="616"/>
      <c r="U46" s="617"/>
      <c r="V46" s="618"/>
      <c r="W46" s="663"/>
      <c r="X46" s="663"/>
      <c r="AB46" s="85">
        <f t="shared" si="7"/>
        <v>0</v>
      </c>
      <c r="AC46" s="621"/>
      <c r="AD46" s="74" t="str">
        <f t="shared" si="2"/>
        <v/>
      </c>
      <c r="AE46" s="74" t="str">
        <f t="shared" si="3"/>
        <v/>
      </c>
      <c r="AF46" s="74" t="str">
        <f t="shared" si="4"/>
        <v/>
      </c>
      <c r="AG46" s="74" t="str">
        <f t="shared" si="5"/>
        <v/>
      </c>
      <c r="AH46" s="95">
        <f t="shared" si="8"/>
        <v>0</v>
      </c>
      <c r="AI46" s="174" t="str">
        <f>AI45</f>
        <v/>
      </c>
      <c r="AJ46" s="74" t="str">
        <f t="shared" si="9"/>
        <v/>
      </c>
      <c r="AK46" s="74" t="str">
        <f t="shared" si="10"/>
        <v/>
      </c>
      <c r="AL46" s="99" t="str">
        <f t="shared" si="6"/>
        <v/>
      </c>
      <c r="AM46" s="81">
        <f t="shared" si="28"/>
        <v>0</v>
      </c>
      <c r="AO46" s="81">
        <f t="shared" si="11"/>
        <v>0</v>
      </c>
      <c r="AP46" s="81" t="str">
        <f t="shared" si="12"/>
        <v>00000</v>
      </c>
      <c r="AQ46" s="105" t="str">
        <f t="shared" si="13"/>
        <v>0秒0</v>
      </c>
      <c r="AR46" s="106">
        <f t="shared" si="14"/>
        <v>0</v>
      </c>
      <c r="AS46" s="106" t="str">
        <f t="shared" si="15"/>
        <v>0</v>
      </c>
      <c r="AT46" s="106" t="str">
        <f t="shared" si="16"/>
        <v>0</v>
      </c>
      <c r="AU46" s="106" t="str">
        <f t="shared" si="17"/>
        <v>0m</v>
      </c>
      <c r="AV46" s="106" t="str">
        <f t="shared" si="18"/>
        <v>点</v>
      </c>
      <c r="AW46" s="81">
        <f t="shared" si="19"/>
        <v>0</v>
      </c>
      <c r="AX46" s="73" t="str">
        <f t="shared" si="20"/>
        <v/>
      </c>
      <c r="AY46" s="81">
        <f t="shared" si="29"/>
        <v>0</v>
      </c>
      <c r="AZ46" s="81">
        <f t="shared" si="21"/>
        <v>0</v>
      </c>
      <c r="BA46" s="81">
        <f t="shared" si="22"/>
        <v>0</v>
      </c>
      <c r="BB46" s="587"/>
      <c r="BC46" s="587"/>
      <c r="BD46" s="630"/>
      <c r="BE46" s="627"/>
      <c r="BF46" s="74" t="str">
        <f t="shared" si="23"/>
        <v/>
      </c>
      <c r="BG46" s="74" t="str">
        <f t="shared" si="24"/>
        <v/>
      </c>
      <c r="BH46" s="74" t="str">
        <f t="shared" si="25"/>
        <v/>
      </c>
      <c r="BI46" s="120" t="str">
        <f>IF(M46="","",COUNTIF($BH$17:BH46,BH46))</f>
        <v/>
      </c>
      <c r="BJ46" s="98" t="str">
        <f t="shared" si="26"/>
        <v/>
      </c>
      <c r="BK46" s="1" t="str">
        <f t="shared" si="27"/>
        <v/>
      </c>
      <c r="BL46" s="621"/>
      <c r="BM46" s="621"/>
      <c r="BN46" s="621"/>
      <c r="BO46" s="621"/>
      <c r="BP46" s="621"/>
      <c r="BQ46" s="624"/>
      <c r="BR46" s="621"/>
      <c r="BS46" s="621"/>
      <c r="BT46" s="74">
        <f>COUNTIF($AJ$17:AJ46,AI46&amp;"-"&amp;"*5000m*")</f>
        <v>0</v>
      </c>
      <c r="BU46" s="621"/>
      <c r="BV46" s="624"/>
      <c r="BW46" s="621"/>
      <c r="BX46" s="621"/>
      <c r="BY46" s="621"/>
      <c r="BZ46" s="621"/>
      <c r="CA46" s="621"/>
      <c r="CB46" s="621"/>
    </row>
    <row r="47" spans="1:80" s="1" customFormat="1" ht="18" customHeight="1" thickTop="1">
      <c r="A47" s="683">
        <v>11</v>
      </c>
      <c r="B47" s="665" t="s">
        <v>339</v>
      </c>
      <c r="C47" s="667"/>
      <c r="D47" s="252" t="str">
        <f t="shared" si="1"/>
        <v/>
      </c>
      <c r="E47" s="243">
        <f>C47</f>
        <v>0</v>
      </c>
      <c r="F47" s="619" t="str">
        <f>IF(C47&gt;0,VLOOKUP(C47,男子登録情報!$A$1:$H$1688,3,0),"")</f>
        <v/>
      </c>
      <c r="G47" s="619" t="str">
        <f>IF(C47&gt;0,VLOOKUP(C47,男子登録情報!$A$1:$H$1688,4,0),"")</f>
        <v/>
      </c>
      <c r="H47" s="619" t="str">
        <f>IF(C47&gt;0,VLOOKUP(C47,男子登録情報!$A$1:$H$1688,7,0),"")</f>
        <v/>
      </c>
      <c r="I47" s="261" t="str">
        <f>IF(C47&gt;0,VLOOKUP(C47,男子登録情報!$A$1:$H$1688,8,0),"")</f>
        <v/>
      </c>
      <c r="J47" s="653" t="str">
        <f>IF(C47&gt;0,VLOOKUP(C47,男子登録情報!$A$1:$M$1688,13,0),"")</f>
        <v/>
      </c>
      <c r="K47" s="653" t="str">
        <f>IF(C47&gt;0,TEXT(C47,"100000000"),"000000000")</f>
        <v>000000000</v>
      </c>
      <c r="L47" s="251" t="s">
        <v>24</v>
      </c>
      <c r="M47" s="243"/>
      <c r="N47" s="428" t="str">
        <f>IF(M47&gt;0,VLOOKUP(M47,男子登録情報!$N$1:$O$22,2,0),"")</f>
        <v/>
      </c>
      <c r="O47" s="251" t="s">
        <v>27</v>
      </c>
      <c r="P47" s="253"/>
      <c r="Q47" s="254" t="str">
        <f t="shared" si="0"/>
        <v/>
      </c>
      <c r="R47" s="283" t="str">
        <f t="shared" si="31"/>
        <v/>
      </c>
      <c r="S47" s="255"/>
      <c r="T47" s="610"/>
      <c r="U47" s="611"/>
      <c r="V47" s="612"/>
      <c r="W47" s="664"/>
      <c r="X47" s="664"/>
      <c r="AA47" s="1">
        <f>IF(C47="",0,IF(H47=F5,0,1))</f>
        <v>0</v>
      </c>
      <c r="AB47" s="85">
        <f t="shared" si="7"/>
        <v>0</v>
      </c>
      <c r="AC47" s="621">
        <f>C47</f>
        <v>0</v>
      </c>
      <c r="AD47" s="74" t="str">
        <f t="shared" si="2"/>
        <v/>
      </c>
      <c r="AE47" s="74" t="str">
        <f t="shared" si="3"/>
        <v/>
      </c>
      <c r="AF47" s="74" t="str">
        <f t="shared" si="4"/>
        <v/>
      </c>
      <c r="AG47" s="74" t="str">
        <f t="shared" si="5"/>
        <v/>
      </c>
      <c r="AH47" s="95">
        <f t="shared" si="8"/>
        <v>0</v>
      </c>
      <c r="AI47" s="172" t="str">
        <f>IF(F47="","",F47)</f>
        <v/>
      </c>
      <c r="AJ47" s="74" t="str">
        <f t="shared" si="9"/>
        <v/>
      </c>
      <c r="AK47" s="74" t="str">
        <f t="shared" si="10"/>
        <v/>
      </c>
      <c r="AL47" s="99" t="str">
        <f t="shared" si="6"/>
        <v/>
      </c>
      <c r="AM47" s="81">
        <f t="shared" si="28"/>
        <v>0</v>
      </c>
      <c r="AO47" s="81">
        <f t="shared" si="11"/>
        <v>0</v>
      </c>
      <c r="AP47" s="81" t="str">
        <f t="shared" si="12"/>
        <v>00000</v>
      </c>
      <c r="AQ47" s="105" t="str">
        <f t="shared" si="13"/>
        <v>0秒0</v>
      </c>
      <c r="AR47" s="106">
        <f t="shared" si="14"/>
        <v>0</v>
      </c>
      <c r="AS47" s="106" t="str">
        <f t="shared" si="15"/>
        <v>0</v>
      </c>
      <c r="AT47" s="106" t="str">
        <f t="shared" si="16"/>
        <v>0</v>
      </c>
      <c r="AU47" s="106" t="str">
        <f t="shared" si="17"/>
        <v>0m</v>
      </c>
      <c r="AV47" s="106" t="str">
        <f t="shared" si="18"/>
        <v>点</v>
      </c>
      <c r="AW47" s="81">
        <f t="shared" si="19"/>
        <v>0</v>
      </c>
      <c r="AX47" s="73" t="str">
        <f t="shared" si="20"/>
        <v/>
      </c>
      <c r="AY47" s="81">
        <f t="shared" si="29"/>
        <v>0</v>
      </c>
      <c r="AZ47" s="81">
        <f t="shared" si="21"/>
        <v>0</v>
      </c>
      <c r="BA47" s="81">
        <f t="shared" si="22"/>
        <v>0</v>
      </c>
      <c r="BB47" s="586">
        <f>IF(W47="",0,COUNTA($W$17:W49))</f>
        <v>0</v>
      </c>
      <c r="BC47" s="586">
        <f>IF(X47="",0,COUNTA($X$17:X49))</f>
        <v>0</v>
      </c>
      <c r="BD47" s="628">
        <f>IF(OR($N47="20100",$N48="20100",$N49="20100"),COUNTIF($N$17:N49,"20100"),0)</f>
        <v>0</v>
      </c>
      <c r="BE47" s="625">
        <f>IF($BD47=0,0,INDEX($P47:$P49,MATCH("20100",$N47:$N49,0),1))</f>
        <v>0</v>
      </c>
      <c r="BF47" s="74" t="str">
        <f t="shared" si="23"/>
        <v/>
      </c>
      <c r="BG47" s="74" t="str">
        <f t="shared" si="24"/>
        <v/>
      </c>
      <c r="BH47" s="74" t="str">
        <f t="shared" si="25"/>
        <v/>
      </c>
      <c r="BI47" s="120" t="str">
        <f>IF(M47="","",COUNTIF($BH$17:BH47,BH47))</f>
        <v/>
      </c>
      <c r="BJ47" s="98" t="str">
        <f t="shared" si="26"/>
        <v/>
      </c>
      <c r="BK47" s="1" t="str">
        <f t="shared" si="27"/>
        <v/>
      </c>
      <c r="BL47" s="621" t="str">
        <f>IF(F47="","",COUNTIF($AI$17:AI47,AI47))</f>
        <v/>
      </c>
      <c r="BM47" s="621">
        <f>IF(BL47=1,BL47,0)</f>
        <v>0</v>
      </c>
      <c r="BN47" s="621" t="str">
        <f>IF(F47="","",$BR47)</f>
        <v/>
      </c>
      <c r="BO47" s="621" t="str">
        <f>IF(G47="","",$BR47)</f>
        <v/>
      </c>
      <c r="BP47" s="621" t="str">
        <f>IF(I47="","",$BR47)</f>
        <v/>
      </c>
      <c r="BQ47" s="622" t="str">
        <f>IFERROR(IF(J47="","",BR47),"")</f>
        <v/>
      </c>
      <c r="BR47" s="621">
        <v>11</v>
      </c>
      <c r="BS47" s="621">
        <f>IF(C47&gt;0,"",IF(COUNTIF(BN47:BQ49,BR47)=4,"",1))</f>
        <v>1</v>
      </c>
      <c r="BT47" s="74">
        <f>COUNTIF($AJ$17:AJ47,AI47&amp;"-"&amp;"*5000m*")</f>
        <v>0</v>
      </c>
      <c r="BU47" s="621">
        <f>SUM(BT47:BT49)/3</f>
        <v>0</v>
      </c>
      <c r="BV47" s="622" t="str">
        <f>IF(AI47="","",IF(AND(COUNTA(M47:M49)=0,COUNTA(W47:X49)=0),1,""))</f>
        <v/>
      </c>
      <c r="BW47" s="621">
        <f>IF(AND($AI47="",COUNTA(W47)&gt;0),1,0)</f>
        <v>0</v>
      </c>
      <c r="BX47" s="621">
        <f>IF(AND($AI47="",COUNTA(X47)&gt;0),1,0)</f>
        <v>0</v>
      </c>
      <c r="BY47" s="621" t="str">
        <f>F47&amp;"-"&amp;W47</f>
        <v>-</v>
      </c>
      <c r="BZ47" s="621" t="str">
        <f>IF(W47="","",COUNTIF($BY$17:BY47,BY47))</f>
        <v/>
      </c>
      <c r="CA47" s="621" t="str">
        <f>F47&amp;"-"&amp;X47</f>
        <v>-</v>
      </c>
      <c r="CB47" s="621" t="str">
        <f>IF(X47="","",COUNTIF($CA$17:CA47,CA47))</f>
        <v/>
      </c>
    </row>
    <row r="48" spans="1:80" s="60" customFormat="1" ht="18" customHeight="1">
      <c r="A48" s="684"/>
      <c r="B48" s="666"/>
      <c r="C48" s="668"/>
      <c r="D48" s="27" t="str">
        <f t="shared" si="1"/>
        <v/>
      </c>
      <c r="E48" s="244">
        <f>C47</f>
        <v>0</v>
      </c>
      <c r="F48" s="620"/>
      <c r="G48" s="620"/>
      <c r="H48" s="620"/>
      <c r="I48" s="256" t="str">
        <f>IF(C47&gt;0,VLOOKUP(C47,男子登録情報!$A$1:$H$1688,5,0),"")</f>
        <v/>
      </c>
      <c r="J48" s="654" t="e">
        <f>IF(D47&gt;0,VLOOKUP(D47,男子登録情報!$A$1:$H$1688,5,0),"")</f>
        <v>#N/A</v>
      </c>
      <c r="K48" s="654"/>
      <c r="L48" s="261" t="s">
        <v>28</v>
      </c>
      <c r="M48" s="27"/>
      <c r="N48" s="257" t="str">
        <f>IF(M48&gt;0,VLOOKUP(M48,男子登録情報!$N$1:$O$22,2,0),"")</f>
        <v/>
      </c>
      <c r="O48" s="261" t="s">
        <v>29</v>
      </c>
      <c r="P48" s="262"/>
      <c r="Q48" s="260" t="str">
        <f t="shared" si="0"/>
        <v/>
      </c>
      <c r="R48" s="284" t="str">
        <f t="shared" si="31"/>
        <v/>
      </c>
      <c r="S48" s="263"/>
      <c r="T48" s="613"/>
      <c r="U48" s="614"/>
      <c r="V48" s="615"/>
      <c r="W48" s="662"/>
      <c r="X48" s="662"/>
      <c r="AB48" s="85">
        <f t="shared" si="7"/>
        <v>0</v>
      </c>
      <c r="AC48" s="621"/>
      <c r="AD48" s="74" t="str">
        <f t="shared" si="2"/>
        <v/>
      </c>
      <c r="AE48" s="74" t="str">
        <f t="shared" si="3"/>
        <v/>
      </c>
      <c r="AF48" s="74" t="str">
        <f t="shared" si="4"/>
        <v/>
      </c>
      <c r="AG48" s="74" t="str">
        <f t="shared" si="5"/>
        <v/>
      </c>
      <c r="AH48" s="95">
        <f t="shared" si="8"/>
        <v>0</v>
      </c>
      <c r="AI48" s="173" t="str">
        <f>AI47</f>
        <v/>
      </c>
      <c r="AJ48" s="74" t="str">
        <f t="shared" si="9"/>
        <v/>
      </c>
      <c r="AK48" s="74" t="str">
        <f t="shared" si="10"/>
        <v/>
      </c>
      <c r="AL48" s="99" t="str">
        <f t="shared" si="6"/>
        <v/>
      </c>
      <c r="AM48" s="81">
        <f t="shared" si="28"/>
        <v>0</v>
      </c>
      <c r="AO48" s="81">
        <f t="shared" si="11"/>
        <v>0</v>
      </c>
      <c r="AP48" s="81" t="str">
        <f t="shared" si="12"/>
        <v>00000</v>
      </c>
      <c r="AQ48" s="105" t="str">
        <f t="shared" si="13"/>
        <v>0秒0</v>
      </c>
      <c r="AR48" s="106">
        <f t="shared" si="14"/>
        <v>0</v>
      </c>
      <c r="AS48" s="106" t="str">
        <f t="shared" si="15"/>
        <v>0</v>
      </c>
      <c r="AT48" s="106" t="str">
        <f t="shared" si="16"/>
        <v>0</v>
      </c>
      <c r="AU48" s="106" t="str">
        <f t="shared" si="17"/>
        <v>0m</v>
      </c>
      <c r="AV48" s="106" t="str">
        <f t="shared" si="18"/>
        <v>点</v>
      </c>
      <c r="AW48" s="81">
        <f t="shared" si="19"/>
        <v>0</v>
      </c>
      <c r="AX48" s="73" t="str">
        <f t="shared" si="20"/>
        <v/>
      </c>
      <c r="AY48" s="81">
        <f t="shared" si="29"/>
        <v>0</v>
      </c>
      <c r="AZ48" s="81">
        <f t="shared" si="21"/>
        <v>0</v>
      </c>
      <c r="BA48" s="81">
        <f t="shared" si="22"/>
        <v>0</v>
      </c>
      <c r="BB48" s="595"/>
      <c r="BC48" s="595"/>
      <c r="BD48" s="629"/>
      <c r="BE48" s="626"/>
      <c r="BF48" s="74" t="str">
        <f t="shared" si="23"/>
        <v/>
      </c>
      <c r="BG48" s="74" t="str">
        <f t="shared" si="24"/>
        <v/>
      </c>
      <c r="BH48" s="74" t="str">
        <f t="shared" si="25"/>
        <v/>
      </c>
      <c r="BI48" s="120" t="str">
        <f>IF(M48="","",COUNTIF($BH$17:BH48,BH48))</f>
        <v/>
      </c>
      <c r="BJ48" s="98" t="str">
        <f t="shared" si="26"/>
        <v/>
      </c>
      <c r="BK48" s="1" t="str">
        <f t="shared" si="27"/>
        <v/>
      </c>
      <c r="BL48" s="621"/>
      <c r="BM48" s="621"/>
      <c r="BN48" s="621"/>
      <c r="BO48" s="621"/>
      <c r="BP48" s="621"/>
      <c r="BQ48" s="623"/>
      <c r="BR48" s="621"/>
      <c r="BS48" s="621"/>
      <c r="BT48" s="74">
        <f>COUNTIF($AJ$17:AJ48,AI48&amp;"-"&amp;"*5000m*")</f>
        <v>0</v>
      </c>
      <c r="BU48" s="621"/>
      <c r="BV48" s="623"/>
      <c r="BW48" s="621"/>
      <c r="BX48" s="621"/>
      <c r="BY48" s="621"/>
      <c r="BZ48" s="621"/>
      <c r="CA48" s="621"/>
      <c r="CB48" s="621"/>
    </row>
    <row r="49" spans="1:80" s="1" customFormat="1" ht="18" customHeight="1" thickBot="1">
      <c r="A49" s="694"/>
      <c r="B49" s="6" t="s">
        <v>30</v>
      </c>
      <c r="C49" s="90"/>
      <c r="D49" s="245" t="str">
        <f t="shared" ref="D49:D81" si="32">BJ49</f>
        <v/>
      </c>
      <c r="E49" s="274">
        <f>C47</f>
        <v>0</v>
      </c>
      <c r="F49" s="58"/>
      <c r="G49" s="58"/>
      <c r="H49" s="58"/>
      <c r="I49" s="59"/>
      <c r="J49" s="655" t="e">
        <f>IF(D48&gt;0,VLOOKUP(D48,男子登録情報!$A$1:$H$1688,5,0),"")</f>
        <v>#N/A</v>
      </c>
      <c r="K49" s="655"/>
      <c r="L49" s="7" t="s">
        <v>31</v>
      </c>
      <c r="M49" s="245"/>
      <c r="N49" s="247" t="str">
        <f>IF(M49&gt;0,VLOOKUP(M49,男子登録情報!$N$1:$O$22,2,0),"")</f>
        <v/>
      </c>
      <c r="O49" s="7" t="s">
        <v>32</v>
      </c>
      <c r="P49" s="248"/>
      <c r="Q49" s="249" t="str">
        <f t="shared" si="0"/>
        <v/>
      </c>
      <c r="R49" s="285" t="str">
        <f t="shared" si="31"/>
        <v/>
      </c>
      <c r="S49" s="259"/>
      <c r="T49" s="616"/>
      <c r="U49" s="617"/>
      <c r="V49" s="618"/>
      <c r="W49" s="663"/>
      <c r="X49" s="663"/>
      <c r="AB49" s="85">
        <f t="shared" si="7"/>
        <v>0</v>
      </c>
      <c r="AC49" s="621"/>
      <c r="AD49" s="74" t="str">
        <f t="shared" si="2"/>
        <v/>
      </c>
      <c r="AE49" s="74" t="str">
        <f t="shared" si="3"/>
        <v/>
      </c>
      <c r="AF49" s="74" t="str">
        <f t="shared" si="4"/>
        <v/>
      </c>
      <c r="AG49" s="74" t="str">
        <f t="shared" si="5"/>
        <v/>
      </c>
      <c r="AH49" s="95">
        <f t="shared" si="8"/>
        <v>0</v>
      </c>
      <c r="AI49" s="174" t="str">
        <f>AI48</f>
        <v/>
      </c>
      <c r="AJ49" s="74" t="str">
        <f t="shared" si="9"/>
        <v/>
      </c>
      <c r="AK49" s="74" t="str">
        <f t="shared" si="10"/>
        <v/>
      </c>
      <c r="AL49" s="99" t="str">
        <f t="shared" si="6"/>
        <v/>
      </c>
      <c r="AM49" s="81">
        <f t="shared" si="28"/>
        <v>0</v>
      </c>
      <c r="AO49" s="81">
        <f t="shared" si="11"/>
        <v>0</v>
      </c>
      <c r="AP49" s="81" t="str">
        <f t="shared" si="12"/>
        <v>00000</v>
      </c>
      <c r="AQ49" s="105" t="str">
        <f t="shared" si="13"/>
        <v>0秒0</v>
      </c>
      <c r="AR49" s="106">
        <f t="shared" si="14"/>
        <v>0</v>
      </c>
      <c r="AS49" s="106" t="str">
        <f t="shared" si="15"/>
        <v>0</v>
      </c>
      <c r="AT49" s="106" t="str">
        <f t="shared" si="16"/>
        <v>0</v>
      </c>
      <c r="AU49" s="106" t="str">
        <f t="shared" si="17"/>
        <v>0m</v>
      </c>
      <c r="AV49" s="106" t="str">
        <f t="shared" si="18"/>
        <v>点</v>
      </c>
      <c r="AW49" s="81">
        <f t="shared" si="19"/>
        <v>0</v>
      </c>
      <c r="AX49" s="73" t="str">
        <f t="shared" si="20"/>
        <v/>
      </c>
      <c r="AY49" s="81">
        <f t="shared" si="29"/>
        <v>0</v>
      </c>
      <c r="AZ49" s="81">
        <f t="shared" si="21"/>
        <v>0</v>
      </c>
      <c r="BA49" s="81">
        <f t="shared" si="22"/>
        <v>0</v>
      </c>
      <c r="BB49" s="587"/>
      <c r="BC49" s="587"/>
      <c r="BD49" s="630"/>
      <c r="BE49" s="627"/>
      <c r="BF49" s="74" t="str">
        <f t="shared" si="23"/>
        <v/>
      </c>
      <c r="BG49" s="74" t="str">
        <f t="shared" si="24"/>
        <v/>
      </c>
      <c r="BH49" s="74" t="str">
        <f t="shared" si="25"/>
        <v/>
      </c>
      <c r="BI49" s="120" t="str">
        <f>IF(M49="","",COUNTIF($BH$17:BH49,BH49))</f>
        <v/>
      </c>
      <c r="BJ49" s="98" t="str">
        <f t="shared" si="26"/>
        <v/>
      </c>
      <c r="BK49" s="1" t="str">
        <f t="shared" si="27"/>
        <v/>
      </c>
      <c r="BL49" s="621"/>
      <c r="BM49" s="621"/>
      <c r="BN49" s="621"/>
      <c r="BO49" s="621"/>
      <c r="BP49" s="621"/>
      <c r="BQ49" s="624"/>
      <c r="BR49" s="621"/>
      <c r="BS49" s="621"/>
      <c r="BT49" s="74">
        <f>COUNTIF($AJ$17:AJ49,AI49&amp;"-"&amp;"*5000m*")</f>
        <v>0</v>
      </c>
      <c r="BU49" s="621"/>
      <c r="BV49" s="624"/>
      <c r="BW49" s="621"/>
      <c r="BX49" s="621"/>
      <c r="BY49" s="621"/>
      <c r="BZ49" s="621"/>
      <c r="CA49" s="621"/>
      <c r="CB49" s="621"/>
    </row>
    <row r="50" spans="1:80" s="1" customFormat="1" ht="18" customHeight="1" thickTop="1">
      <c r="A50" s="684">
        <v>12</v>
      </c>
      <c r="B50" s="688" t="s">
        <v>339</v>
      </c>
      <c r="C50" s="698"/>
      <c r="D50" s="252" t="str">
        <f t="shared" si="32"/>
        <v/>
      </c>
      <c r="E50" s="243">
        <f>C50</f>
        <v>0</v>
      </c>
      <c r="F50" s="693" t="str">
        <f>IF(C50&gt;0,VLOOKUP(C50,男子登録情報!$A$1:$H$1688,3,0),"")</f>
        <v/>
      </c>
      <c r="G50" s="693" t="str">
        <f>IF(C50&gt;0,VLOOKUP(C50,男子登録情報!$A$1:$H$1688,4,0),"")</f>
        <v/>
      </c>
      <c r="H50" s="619" t="str">
        <f>IF(C50&gt;0,VLOOKUP(C50,男子登録情報!$A$1:$H$1688,7,0),"")</f>
        <v/>
      </c>
      <c r="I50" s="261" t="str">
        <f>IF(C50&gt;0,VLOOKUP(C50,男子登録情報!$A$1:$H$1688,8,0),"")</f>
        <v/>
      </c>
      <c r="J50" s="653" t="str">
        <f>IF(C50&gt;0,VLOOKUP(C50,男子登録情報!$A$1:$M$1688,13,0),"")</f>
        <v/>
      </c>
      <c r="K50" s="653" t="str">
        <f>IF(C50&gt;0,TEXT(C50,"100000000"),"000000000")</f>
        <v>000000000</v>
      </c>
      <c r="L50" s="251" t="s">
        <v>24</v>
      </c>
      <c r="M50" s="243"/>
      <c r="N50" s="428" t="str">
        <f>IF(M50&gt;0,VLOOKUP(M50,男子登録情報!$N$1:$O$22,2,0),"")</f>
        <v/>
      </c>
      <c r="O50" s="251" t="s">
        <v>27</v>
      </c>
      <c r="P50" s="253"/>
      <c r="Q50" s="254" t="str">
        <f t="shared" si="0"/>
        <v/>
      </c>
      <c r="R50" s="283" t="str">
        <f t="shared" si="31"/>
        <v/>
      </c>
      <c r="S50" s="255"/>
      <c r="T50" s="610"/>
      <c r="U50" s="611"/>
      <c r="V50" s="612"/>
      <c r="W50" s="664"/>
      <c r="X50" s="664"/>
      <c r="AA50" s="1">
        <f>IF(C50="",0,IF(H50=F5,0,1))</f>
        <v>0</v>
      </c>
      <c r="AB50" s="85">
        <f t="shared" si="7"/>
        <v>0</v>
      </c>
      <c r="AC50" s="621">
        <f>C50</f>
        <v>0</v>
      </c>
      <c r="AD50" s="74" t="str">
        <f t="shared" si="2"/>
        <v/>
      </c>
      <c r="AE50" s="74" t="str">
        <f t="shared" si="3"/>
        <v/>
      </c>
      <c r="AF50" s="74" t="str">
        <f t="shared" si="4"/>
        <v/>
      </c>
      <c r="AG50" s="74" t="str">
        <f t="shared" si="5"/>
        <v/>
      </c>
      <c r="AH50" s="95">
        <f t="shared" si="8"/>
        <v>0</v>
      </c>
      <c r="AI50" s="172" t="str">
        <f>IF(F50="","",F50)</f>
        <v/>
      </c>
      <c r="AJ50" s="74" t="str">
        <f t="shared" si="9"/>
        <v/>
      </c>
      <c r="AK50" s="74" t="str">
        <f t="shared" si="10"/>
        <v/>
      </c>
      <c r="AL50" s="99" t="str">
        <f t="shared" si="6"/>
        <v/>
      </c>
      <c r="AM50" s="81">
        <f t="shared" si="28"/>
        <v>0</v>
      </c>
      <c r="AO50" s="81">
        <f t="shared" si="11"/>
        <v>0</v>
      </c>
      <c r="AP50" s="81" t="str">
        <f t="shared" si="12"/>
        <v>00000</v>
      </c>
      <c r="AQ50" s="105" t="str">
        <f t="shared" si="13"/>
        <v>0秒0</v>
      </c>
      <c r="AR50" s="106">
        <f t="shared" si="14"/>
        <v>0</v>
      </c>
      <c r="AS50" s="106" t="str">
        <f t="shared" si="15"/>
        <v>0</v>
      </c>
      <c r="AT50" s="106" t="str">
        <f t="shared" si="16"/>
        <v>0</v>
      </c>
      <c r="AU50" s="106" t="str">
        <f t="shared" si="17"/>
        <v>0m</v>
      </c>
      <c r="AV50" s="106" t="str">
        <f t="shared" si="18"/>
        <v>点</v>
      </c>
      <c r="AW50" s="81">
        <f t="shared" si="19"/>
        <v>0</v>
      </c>
      <c r="AX50" s="73" t="str">
        <f t="shared" si="20"/>
        <v/>
      </c>
      <c r="AY50" s="81">
        <f t="shared" si="29"/>
        <v>0</v>
      </c>
      <c r="AZ50" s="81">
        <f t="shared" si="21"/>
        <v>0</v>
      </c>
      <c r="BA50" s="81">
        <f t="shared" si="22"/>
        <v>0</v>
      </c>
      <c r="BB50" s="586">
        <f>IF(W50="",0,COUNTA($W$17:W52))</f>
        <v>0</v>
      </c>
      <c r="BC50" s="586">
        <f>IF(X50="",0,COUNTA($X$17:X52))</f>
        <v>0</v>
      </c>
      <c r="BD50" s="628">
        <f>IF(OR($N50="20100",$N51="20100",$N52="20100"),COUNTIF($N$17:N52,"20100"),0)</f>
        <v>0</v>
      </c>
      <c r="BE50" s="625">
        <f>IF($BD50=0,0,INDEX($P50:$P52,MATCH("20100",$N50:$N52,0),1))</f>
        <v>0</v>
      </c>
      <c r="BF50" s="74" t="str">
        <f t="shared" si="23"/>
        <v/>
      </c>
      <c r="BG50" s="74" t="str">
        <f t="shared" si="24"/>
        <v/>
      </c>
      <c r="BH50" s="74" t="str">
        <f t="shared" si="25"/>
        <v/>
      </c>
      <c r="BI50" s="120" t="str">
        <f>IF(M50="","",COUNTIF($BH$17:BH50,BH50))</f>
        <v/>
      </c>
      <c r="BJ50" s="98" t="str">
        <f t="shared" si="26"/>
        <v/>
      </c>
      <c r="BK50" s="1" t="str">
        <f t="shared" si="27"/>
        <v/>
      </c>
      <c r="BL50" s="621" t="str">
        <f>IF(F50="","",COUNTIF($AI$17:AI50,AI50))</f>
        <v/>
      </c>
      <c r="BM50" s="621">
        <f>IF(BL50=1,BL50,0)</f>
        <v>0</v>
      </c>
      <c r="BN50" s="621" t="str">
        <f>IF(F50="","",$BR50)</f>
        <v/>
      </c>
      <c r="BO50" s="621" t="str">
        <f>IF(G50="","",$BR50)</f>
        <v/>
      </c>
      <c r="BP50" s="621" t="str">
        <f>IF(I50="","",$BR50)</f>
        <v/>
      </c>
      <c r="BQ50" s="622" t="str">
        <f>IFERROR(IF(J50="","",BR50),"")</f>
        <v/>
      </c>
      <c r="BR50" s="621">
        <v>12</v>
      </c>
      <c r="BS50" s="621">
        <f>IF(C50&gt;0,"",IF(COUNTIF(BN50:BQ52,BR50)=4,"",1))</f>
        <v>1</v>
      </c>
      <c r="BT50" s="74">
        <f>COUNTIF($AJ$17:AJ50,AI50&amp;"-"&amp;"*5000m*")</f>
        <v>0</v>
      </c>
      <c r="BU50" s="621">
        <f>SUM(BT50:BT52)/3</f>
        <v>0</v>
      </c>
      <c r="BV50" s="622" t="str">
        <f>IF(AI50="","",IF(AND(COUNTA(M50:M52)=0,COUNTA(W50:X52)=0),1,""))</f>
        <v/>
      </c>
      <c r="BW50" s="621">
        <f>IF(AND($AI50="",COUNTA(W50)&gt;0),1,0)</f>
        <v>0</v>
      </c>
      <c r="BX50" s="621">
        <f>IF(AND($AI50="",COUNTA(X50)&gt;0),1,0)</f>
        <v>0</v>
      </c>
      <c r="BY50" s="621" t="str">
        <f>F50&amp;"-"&amp;W50</f>
        <v>-</v>
      </c>
      <c r="BZ50" s="621" t="str">
        <f>IF(W50="","",COUNTIF($BY$17:BY50,BY50))</f>
        <v/>
      </c>
      <c r="CA50" s="621" t="str">
        <f>F50&amp;"-"&amp;X50</f>
        <v>-</v>
      </c>
      <c r="CB50" s="621" t="str">
        <f>IF(X50="","",COUNTIF($CA$17:CA50,CA50))</f>
        <v/>
      </c>
    </row>
    <row r="51" spans="1:80" s="1" customFormat="1" ht="18" customHeight="1">
      <c r="A51" s="684"/>
      <c r="B51" s="666"/>
      <c r="C51" s="668"/>
      <c r="D51" s="27" t="str">
        <f t="shared" si="32"/>
        <v/>
      </c>
      <c r="E51" s="244">
        <f>C50</f>
        <v>0</v>
      </c>
      <c r="F51" s="620"/>
      <c r="G51" s="620"/>
      <c r="H51" s="620"/>
      <c r="I51" s="256" t="str">
        <f>IF(C50&gt;0,VLOOKUP(C50,男子登録情報!$A$1:$H$1688,5,0),"")</f>
        <v/>
      </c>
      <c r="J51" s="654" t="e">
        <f>IF(D50&gt;0,VLOOKUP(D50,男子登録情報!$A$1:$H$1688,5,0),"")</f>
        <v>#N/A</v>
      </c>
      <c r="K51" s="654"/>
      <c r="L51" s="261" t="s">
        <v>28</v>
      </c>
      <c r="M51" s="27"/>
      <c r="N51" s="257" t="str">
        <f>IF(M51&gt;0,VLOOKUP(M51,男子登録情報!$N$1:$O$22,2,0),"")</f>
        <v/>
      </c>
      <c r="O51" s="261" t="s">
        <v>29</v>
      </c>
      <c r="P51" s="262"/>
      <c r="Q51" s="260" t="str">
        <f t="shared" si="0"/>
        <v/>
      </c>
      <c r="R51" s="284" t="str">
        <f t="shared" si="31"/>
        <v/>
      </c>
      <c r="S51" s="263"/>
      <c r="T51" s="613"/>
      <c r="U51" s="614"/>
      <c r="V51" s="615"/>
      <c r="W51" s="662"/>
      <c r="X51" s="662"/>
      <c r="AB51" s="85">
        <f t="shared" si="7"/>
        <v>0</v>
      </c>
      <c r="AC51" s="621"/>
      <c r="AD51" s="74" t="str">
        <f t="shared" si="2"/>
        <v/>
      </c>
      <c r="AE51" s="74" t="str">
        <f t="shared" si="3"/>
        <v/>
      </c>
      <c r="AF51" s="74" t="str">
        <f t="shared" si="4"/>
        <v/>
      </c>
      <c r="AG51" s="74" t="str">
        <f t="shared" si="5"/>
        <v/>
      </c>
      <c r="AH51" s="95">
        <f t="shared" si="8"/>
        <v>0</v>
      </c>
      <c r="AI51" s="173" t="str">
        <f>AI50</f>
        <v/>
      </c>
      <c r="AJ51" s="74" t="str">
        <f t="shared" si="9"/>
        <v/>
      </c>
      <c r="AK51" s="74" t="str">
        <f t="shared" si="10"/>
        <v/>
      </c>
      <c r="AL51" s="99" t="str">
        <f t="shared" si="6"/>
        <v/>
      </c>
      <c r="AM51" s="81">
        <f t="shared" si="28"/>
        <v>0</v>
      </c>
      <c r="AO51" s="81">
        <f t="shared" si="11"/>
        <v>0</v>
      </c>
      <c r="AP51" s="81" t="str">
        <f t="shared" si="12"/>
        <v>00000</v>
      </c>
      <c r="AQ51" s="105" t="str">
        <f t="shared" si="13"/>
        <v>0秒0</v>
      </c>
      <c r="AR51" s="106">
        <f t="shared" si="14"/>
        <v>0</v>
      </c>
      <c r="AS51" s="106" t="str">
        <f t="shared" si="15"/>
        <v>0</v>
      </c>
      <c r="AT51" s="106" t="str">
        <f t="shared" si="16"/>
        <v>0</v>
      </c>
      <c r="AU51" s="106" t="str">
        <f t="shared" si="17"/>
        <v>0m</v>
      </c>
      <c r="AV51" s="106" t="str">
        <f t="shared" si="18"/>
        <v>点</v>
      </c>
      <c r="AW51" s="81">
        <f t="shared" si="19"/>
        <v>0</v>
      </c>
      <c r="AX51" s="73" t="str">
        <f t="shared" si="20"/>
        <v/>
      </c>
      <c r="AY51" s="81">
        <f t="shared" si="29"/>
        <v>0</v>
      </c>
      <c r="AZ51" s="81">
        <f t="shared" si="21"/>
        <v>0</v>
      </c>
      <c r="BA51" s="81">
        <f t="shared" si="22"/>
        <v>0</v>
      </c>
      <c r="BB51" s="595"/>
      <c r="BC51" s="595"/>
      <c r="BD51" s="629"/>
      <c r="BE51" s="626"/>
      <c r="BF51" s="74" t="str">
        <f t="shared" si="23"/>
        <v/>
      </c>
      <c r="BG51" s="74" t="str">
        <f t="shared" si="24"/>
        <v/>
      </c>
      <c r="BH51" s="74" t="str">
        <f t="shared" si="25"/>
        <v/>
      </c>
      <c r="BI51" s="120" t="str">
        <f>IF(M51="","",COUNTIF($BH$17:BH51,BH51))</f>
        <v/>
      </c>
      <c r="BJ51" s="98" t="str">
        <f t="shared" si="26"/>
        <v/>
      </c>
      <c r="BK51" s="1" t="str">
        <f t="shared" si="27"/>
        <v/>
      </c>
      <c r="BL51" s="621"/>
      <c r="BM51" s="621"/>
      <c r="BN51" s="621"/>
      <c r="BO51" s="621"/>
      <c r="BP51" s="621"/>
      <c r="BQ51" s="623"/>
      <c r="BR51" s="621"/>
      <c r="BS51" s="621"/>
      <c r="BT51" s="74">
        <f>COUNTIF($AJ$17:AJ51,AI51&amp;"-"&amp;"*5000m*")</f>
        <v>0</v>
      </c>
      <c r="BU51" s="621"/>
      <c r="BV51" s="623"/>
      <c r="BW51" s="621"/>
      <c r="BX51" s="621"/>
      <c r="BY51" s="621"/>
      <c r="BZ51" s="621"/>
      <c r="CA51" s="621"/>
      <c r="CB51" s="621"/>
    </row>
    <row r="52" spans="1:80" s="1" customFormat="1" ht="18" customHeight="1" thickBot="1">
      <c r="A52" s="685"/>
      <c r="B52" s="86" t="s">
        <v>30</v>
      </c>
      <c r="C52" s="87"/>
      <c r="D52" s="245" t="str">
        <f t="shared" si="32"/>
        <v/>
      </c>
      <c r="E52" s="274">
        <f>C50</f>
        <v>0</v>
      </c>
      <c r="F52" s="28"/>
      <c r="G52" s="28"/>
      <c r="H52" s="28"/>
      <c r="I52" s="29"/>
      <c r="J52" s="655" t="e">
        <f>IF(D51&gt;0,VLOOKUP(D51,男子登録情報!$A$1:$H$1688,5,0),"")</f>
        <v>#N/A</v>
      </c>
      <c r="K52" s="655"/>
      <c r="L52" s="7" t="s">
        <v>31</v>
      </c>
      <c r="M52" s="245"/>
      <c r="N52" s="247" t="str">
        <f>IF(M52&gt;0,VLOOKUP(M52,男子登録情報!$N$1:$O$22,2,0),"")</f>
        <v/>
      </c>
      <c r="O52" s="7" t="s">
        <v>32</v>
      </c>
      <c r="P52" s="248"/>
      <c r="Q52" s="249" t="str">
        <f t="shared" si="0"/>
        <v/>
      </c>
      <c r="R52" s="285" t="str">
        <f t="shared" si="31"/>
        <v/>
      </c>
      <c r="S52" s="259"/>
      <c r="T52" s="616"/>
      <c r="U52" s="617"/>
      <c r="V52" s="618"/>
      <c r="W52" s="663"/>
      <c r="X52" s="663"/>
      <c r="AB52" s="85">
        <f t="shared" si="7"/>
        <v>0</v>
      </c>
      <c r="AC52" s="621"/>
      <c r="AD52" s="74" t="str">
        <f t="shared" si="2"/>
        <v/>
      </c>
      <c r="AE52" s="74" t="str">
        <f t="shared" si="3"/>
        <v/>
      </c>
      <c r="AF52" s="74" t="str">
        <f t="shared" si="4"/>
        <v/>
      </c>
      <c r="AG52" s="74" t="str">
        <f t="shared" si="5"/>
        <v/>
      </c>
      <c r="AH52" s="95">
        <f t="shared" si="8"/>
        <v>0</v>
      </c>
      <c r="AI52" s="174" t="str">
        <f>AI51</f>
        <v/>
      </c>
      <c r="AJ52" s="74" t="str">
        <f t="shared" si="9"/>
        <v/>
      </c>
      <c r="AK52" s="74" t="str">
        <f t="shared" si="10"/>
        <v/>
      </c>
      <c r="AL52" s="99" t="str">
        <f t="shared" si="6"/>
        <v/>
      </c>
      <c r="AM52" s="81">
        <f t="shared" si="28"/>
        <v>0</v>
      </c>
      <c r="AO52" s="81">
        <f t="shared" si="11"/>
        <v>0</v>
      </c>
      <c r="AP52" s="81" t="str">
        <f t="shared" si="12"/>
        <v>00000</v>
      </c>
      <c r="AQ52" s="105" t="str">
        <f t="shared" si="13"/>
        <v>0秒0</v>
      </c>
      <c r="AR52" s="106">
        <f t="shared" si="14"/>
        <v>0</v>
      </c>
      <c r="AS52" s="106" t="str">
        <f t="shared" si="15"/>
        <v>0</v>
      </c>
      <c r="AT52" s="106" t="str">
        <f t="shared" si="16"/>
        <v>0</v>
      </c>
      <c r="AU52" s="106" t="str">
        <f t="shared" si="17"/>
        <v>0m</v>
      </c>
      <c r="AV52" s="106" t="str">
        <f t="shared" si="18"/>
        <v>点</v>
      </c>
      <c r="AW52" s="81">
        <f t="shared" si="19"/>
        <v>0</v>
      </c>
      <c r="AX52" s="73" t="str">
        <f t="shared" si="20"/>
        <v/>
      </c>
      <c r="AY52" s="81">
        <f t="shared" si="29"/>
        <v>0</v>
      </c>
      <c r="AZ52" s="81">
        <f t="shared" si="21"/>
        <v>0</v>
      </c>
      <c r="BA52" s="81">
        <f t="shared" si="22"/>
        <v>0</v>
      </c>
      <c r="BB52" s="587"/>
      <c r="BC52" s="587"/>
      <c r="BD52" s="630"/>
      <c r="BE52" s="627"/>
      <c r="BF52" s="74" t="str">
        <f t="shared" si="23"/>
        <v/>
      </c>
      <c r="BG52" s="74" t="str">
        <f t="shared" si="24"/>
        <v/>
      </c>
      <c r="BH52" s="74" t="str">
        <f t="shared" si="25"/>
        <v/>
      </c>
      <c r="BI52" s="120" t="str">
        <f>IF(M52="","",COUNTIF($BH$17:BH52,BH52))</f>
        <v/>
      </c>
      <c r="BJ52" s="98" t="str">
        <f t="shared" si="26"/>
        <v/>
      </c>
      <c r="BK52" s="1" t="str">
        <f t="shared" si="27"/>
        <v/>
      </c>
      <c r="BL52" s="621"/>
      <c r="BM52" s="621"/>
      <c r="BN52" s="621"/>
      <c r="BO52" s="621"/>
      <c r="BP52" s="621"/>
      <c r="BQ52" s="624"/>
      <c r="BR52" s="621"/>
      <c r="BS52" s="621"/>
      <c r="BT52" s="74">
        <f>COUNTIF($AJ$17:AJ52,AI52&amp;"-"&amp;"*5000m*")</f>
        <v>0</v>
      </c>
      <c r="BU52" s="621"/>
      <c r="BV52" s="624"/>
      <c r="BW52" s="621"/>
      <c r="BX52" s="621"/>
      <c r="BY52" s="621"/>
      <c r="BZ52" s="621"/>
      <c r="CA52" s="621"/>
      <c r="CB52" s="621"/>
    </row>
    <row r="53" spans="1:80" s="1" customFormat="1" ht="18" customHeight="1" thickTop="1">
      <c r="A53" s="683">
        <v>13</v>
      </c>
      <c r="B53" s="665" t="s">
        <v>339</v>
      </c>
      <c r="C53" s="667"/>
      <c r="D53" s="252" t="str">
        <f t="shared" si="32"/>
        <v/>
      </c>
      <c r="E53" s="243">
        <f>C53</f>
        <v>0</v>
      </c>
      <c r="F53" s="619" t="str">
        <f>IF(C53&gt;0,VLOOKUP(C53,男子登録情報!$A$1:$H$1688,3,0),"")</f>
        <v/>
      </c>
      <c r="G53" s="619" t="str">
        <f>IF(C53&gt;0,VLOOKUP(C53,男子登録情報!$A$1:$H$1688,4,0),"")</f>
        <v/>
      </c>
      <c r="H53" s="619" t="str">
        <f>IF(C53&gt;0,VLOOKUP(C53,男子登録情報!$A$1:$H$1688,7,0),"")</f>
        <v/>
      </c>
      <c r="I53" s="261" t="str">
        <f>IF(C53&gt;0,VLOOKUP(C53,男子登録情報!$A$1:$H$1688,8,0),"")</f>
        <v/>
      </c>
      <c r="J53" s="653" t="str">
        <f>IF(C53&gt;0,VLOOKUP(C53,男子登録情報!$A$1:$M$1688,13,0),"")</f>
        <v/>
      </c>
      <c r="K53" s="653" t="str">
        <f>IF(C53&gt;0,TEXT(C53,"100000000"),"000000000")</f>
        <v>000000000</v>
      </c>
      <c r="L53" s="251" t="s">
        <v>24</v>
      </c>
      <c r="M53" s="243"/>
      <c r="N53" s="428" t="str">
        <f>IF(M53&gt;0,VLOOKUP(M53,男子登録情報!$N$1:$O$22,2,0),"")</f>
        <v/>
      </c>
      <c r="O53" s="251" t="s">
        <v>27</v>
      </c>
      <c r="P53" s="253"/>
      <c r="Q53" s="254" t="str">
        <f t="shared" si="0"/>
        <v/>
      </c>
      <c r="R53" s="283" t="str">
        <f t="shared" si="31"/>
        <v/>
      </c>
      <c r="S53" s="255"/>
      <c r="T53" s="610"/>
      <c r="U53" s="611"/>
      <c r="V53" s="612"/>
      <c r="W53" s="664"/>
      <c r="X53" s="664"/>
      <c r="AA53" s="1">
        <f>IF(C53="",0,IF(H53=F5,0,1))</f>
        <v>0</v>
      </c>
      <c r="AB53" s="85">
        <f t="shared" si="7"/>
        <v>0</v>
      </c>
      <c r="AC53" s="621">
        <f>C53</f>
        <v>0</v>
      </c>
      <c r="AD53" s="74" t="str">
        <f t="shared" si="2"/>
        <v/>
      </c>
      <c r="AE53" s="74" t="str">
        <f t="shared" si="3"/>
        <v/>
      </c>
      <c r="AF53" s="74" t="str">
        <f t="shared" si="4"/>
        <v/>
      </c>
      <c r="AG53" s="74" t="str">
        <f t="shared" si="5"/>
        <v/>
      </c>
      <c r="AH53" s="95">
        <f t="shared" si="8"/>
        <v>0</v>
      </c>
      <c r="AI53" s="172" t="str">
        <f>IF(F53="","",F53)</f>
        <v/>
      </c>
      <c r="AJ53" s="74" t="str">
        <f t="shared" si="9"/>
        <v/>
      </c>
      <c r="AK53" s="74" t="str">
        <f t="shared" si="10"/>
        <v/>
      </c>
      <c r="AL53" s="99" t="str">
        <f t="shared" si="6"/>
        <v/>
      </c>
      <c r="AM53" s="81">
        <f t="shared" si="28"/>
        <v>0</v>
      </c>
      <c r="AO53" s="81">
        <f t="shared" si="11"/>
        <v>0</v>
      </c>
      <c r="AP53" s="81" t="str">
        <f t="shared" si="12"/>
        <v>00000</v>
      </c>
      <c r="AQ53" s="105" t="str">
        <f t="shared" si="13"/>
        <v>0秒0</v>
      </c>
      <c r="AR53" s="106">
        <f t="shared" si="14"/>
        <v>0</v>
      </c>
      <c r="AS53" s="106" t="str">
        <f t="shared" si="15"/>
        <v>0</v>
      </c>
      <c r="AT53" s="106" t="str">
        <f t="shared" si="16"/>
        <v>0</v>
      </c>
      <c r="AU53" s="106" t="str">
        <f t="shared" si="17"/>
        <v>0m</v>
      </c>
      <c r="AV53" s="106" t="str">
        <f t="shared" si="18"/>
        <v>点</v>
      </c>
      <c r="AW53" s="81">
        <f t="shared" si="19"/>
        <v>0</v>
      </c>
      <c r="AX53" s="73" t="str">
        <f t="shared" si="20"/>
        <v/>
      </c>
      <c r="AY53" s="81">
        <f t="shared" si="29"/>
        <v>0</v>
      </c>
      <c r="AZ53" s="81">
        <f t="shared" si="21"/>
        <v>0</v>
      </c>
      <c r="BA53" s="81">
        <f t="shared" si="22"/>
        <v>0</v>
      </c>
      <c r="BB53" s="586">
        <f>IF(W53="",0,COUNTA($W$17:W55))</f>
        <v>0</v>
      </c>
      <c r="BC53" s="586">
        <f>IF(X53="",0,COUNTA($X$17:X55))</f>
        <v>0</v>
      </c>
      <c r="BD53" s="628">
        <f>IF(OR($N53="20100",$N54="20100",$N55="20100"),COUNTIF($N$17:N55,"20100"),0)</f>
        <v>0</v>
      </c>
      <c r="BE53" s="625">
        <f>IF($BD53=0,0,INDEX($P53:$P55,MATCH("20100",$N53:$N55,0),1))</f>
        <v>0</v>
      </c>
      <c r="BF53" s="74" t="str">
        <f t="shared" si="23"/>
        <v/>
      </c>
      <c r="BG53" s="74" t="str">
        <f t="shared" si="24"/>
        <v/>
      </c>
      <c r="BH53" s="74" t="str">
        <f t="shared" si="25"/>
        <v/>
      </c>
      <c r="BI53" s="120" t="str">
        <f>IF(M53="","",COUNTIF($BH$17:BH53,BH53))</f>
        <v/>
      </c>
      <c r="BJ53" s="98" t="str">
        <f t="shared" si="26"/>
        <v/>
      </c>
      <c r="BK53" s="1" t="str">
        <f t="shared" si="27"/>
        <v/>
      </c>
      <c r="BL53" s="621" t="str">
        <f>IF(F53="","",COUNTIF($AI$17:AI53,AI53))</f>
        <v/>
      </c>
      <c r="BM53" s="621">
        <f>IF(BL53=1,BL53,0)</f>
        <v>0</v>
      </c>
      <c r="BN53" s="621" t="str">
        <f>IF(F53="","",$BR53)</f>
        <v/>
      </c>
      <c r="BO53" s="621" t="str">
        <f>IF(G53="","",$BR53)</f>
        <v/>
      </c>
      <c r="BP53" s="621" t="str">
        <f>IF(I53="","",$BR53)</f>
        <v/>
      </c>
      <c r="BQ53" s="622" t="str">
        <f>IFERROR(IF(J53="","",BR53),"")</f>
        <v/>
      </c>
      <c r="BR53" s="621">
        <v>13</v>
      </c>
      <c r="BS53" s="621">
        <f>IF(C53&gt;0,"",IF(COUNTIF(BN53:BQ55,BR53)=4,"",1))</f>
        <v>1</v>
      </c>
      <c r="BT53" s="74">
        <f>COUNTIF($AJ$17:AJ53,AI53&amp;"-"&amp;"*5000m*")</f>
        <v>0</v>
      </c>
      <c r="BU53" s="621">
        <f>SUM(BT53:BT55)/3</f>
        <v>0</v>
      </c>
      <c r="BV53" s="622" t="str">
        <f>IF(AI53="","",IF(AND(COUNTA(M53:M55)=0,COUNTA(W53:X55)=0),1,""))</f>
        <v/>
      </c>
      <c r="BW53" s="621">
        <f>IF(AND($AI53="",COUNTA(W53)&gt;0),1,0)</f>
        <v>0</v>
      </c>
      <c r="BX53" s="621">
        <f>IF(AND($AI53="",COUNTA(X53)&gt;0),1,0)</f>
        <v>0</v>
      </c>
      <c r="BY53" s="621" t="str">
        <f>F53&amp;"-"&amp;W53</f>
        <v>-</v>
      </c>
      <c r="BZ53" s="621" t="str">
        <f>IF(W53="","",COUNTIF($BY$17:BY53,BY53))</f>
        <v/>
      </c>
      <c r="CA53" s="621" t="str">
        <f>F53&amp;"-"&amp;X53</f>
        <v>-</v>
      </c>
      <c r="CB53" s="621" t="str">
        <f>IF(X53="","",COUNTIF($CA$17:CA53,CA53))</f>
        <v/>
      </c>
    </row>
    <row r="54" spans="1:80" s="1" customFormat="1" ht="18" customHeight="1">
      <c r="A54" s="684"/>
      <c r="B54" s="666"/>
      <c r="C54" s="668"/>
      <c r="D54" s="27" t="str">
        <f t="shared" si="32"/>
        <v/>
      </c>
      <c r="E54" s="244">
        <f>C53</f>
        <v>0</v>
      </c>
      <c r="F54" s="620"/>
      <c r="G54" s="620"/>
      <c r="H54" s="620"/>
      <c r="I54" s="256" t="str">
        <f>IF(C53&gt;0,VLOOKUP(C53,男子登録情報!$A$1:$H$1688,5,0),"")</f>
        <v/>
      </c>
      <c r="J54" s="654" t="e">
        <f>IF(D53&gt;0,VLOOKUP(D53,男子登録情報!$A$1:$H$1688,5,0),"")</f>
        <v>#N/A</v>
      </c>
      <c r="K54" s="654"/>
      <c r="L54" s="261" t="s">
        <v>28</v>
      </c>
      <c r="M54" s="27"/>
      <c r="N54" s="257" t="str">
        <f>IF(M54&gt;0,VLOOKUP(M54,男子登録情報!$N$1:$O$22,2,0),"")</f>
        <v/>
      </c>
      <c r="O54" s="261" t="s">
        <v>29</v>
      </c>
      <c r="P54" s="262"/>
      <c r="Q54" s="260" t="str">
        <f t="shared" si="0"/>
        <v/>
      </c>
      <c r="R54" s="284" t="str">
        <f t="shared" si="31"/>
        <v/>
      </c>
      <c r="S54" s="263"/>
      <c r="T54" s="613"/>
      <c r="U54" s="614"/>
      <c r="V54" s="615"/>
      <c r="W54" s="662"/>
      <c r="X54" s="662"/>
      <c r="AB54" s="85">
        <f t="shared" si="7"/>
        <v>0</v>
      </c>
      <c r="AC54" s="621"/>
      <c r="AD54" s="74" t="str">
        <f t="shared" si="2"/>
        <v/>
      </c>
      <c r="AE54" s="74" t="str">
        <f t="shared" si="3"/>
        <v/>
      </c>
      <c r="AF54" s="74" t="str">
        <f t="shared" si="4"/>
        <v/>
      </c>
      <c r="AG54" s="74" t="str">
        <f t="shared" si="5"/>
        <v/>
      </c>
      <c r="AH54" s="95">
        <f t="shared" si="8"/>
        <v>0</v>
      </c>
      <c r="AI54" s="173" t="str">
        <f>AI53</f>
        <v/>
      </c>
      <c r="AJ54" s="74" t="str">
        <f t="shared" si="9"/>
        <v/>
      </c>
      <c r="AK54" s="74" t="str">
        <f t="shared" si="10"/>
        <v/>
      </c>
      <c r="AL54" s="99" t="str">
        <f t="shared" si="6"/>
        <v/>
      </c>
      <c r="AM54" s="81">
        <f t="shared" si="28"/>
        <v>0</v>
      </c>
      <c r="AO54" s="81">
        <f t="shared" si="11"/>
        <v>0</v>
      </c>
      <c r="AP54" s="81" t="str">
        <f t="shared" si="12"/>
        <v>00000</v>
      </c>
      <c r="AQ54" s="105" t="str">
        <f t="shared" si="13"/>
        <v>0秒0</v>
      </c>
      <c r="AR54" s="106">
        <f t="shared" si="14"/>
        <v>0</v>
      </c>
      <c r="AS54" s="106" t="str">
        <f t="shared" si="15"/>
        <v>0</v>
      </c>
      <c r="AT54" s="106" t="str">
        <f t="shared" si="16"/>
        <v>0</v>
      </c>
      <c r="AU54" s="106" t="str">
        <f t="shared" si="17"/>
        <v>0m</v>
      </c>
      <c r="AV54" s="106" t="str">
        <f t="shared" si="18"/>
        <v>点</v>
      </c>
      <c r="AW54" s="81">
        <f t="shared" si="19"/>
        <v>0</v>
      </c>
      <c r="AX54" s="73" t="str">
        <f t="shared" si="20"/>
        <v/>
      </c>
      <c r="AY54" s="81">
        <f t="shared" si="29"/>
        <v>0</v>
      </c>
      <c r="AZ54" s="81">
        <f t="shared" si="21"/>
        <v>0</v>
      </c>
      <c r="BA54" s="81">
        <f t="shared" si="22"/>
        <v>0</v>
      </c>
      <c r="BB54" s="595"/>
      <c r="BC54" s="595"/>
      <c r="BD54" s="629"/>
      <c r="BE54" s="626"/>
      <c r="BF54" s="74" t="str">
        <f t="shared" si="23"/>
        <v/>
      </c>
      <c r="BG54" s="74" t="str">
        <f t="shared" si="24"/>
        <v/>
      </c>
      <c r="BH54" s="74" t="str">
        <f t="shared" si="25"/>
        <v/>
      </c>
      <c r="BI54" s="120" t="str">
        <f>IF(M54="","",COUNTIF($BH$17:BH54,BH54))</f>
        <v/>
      </c>
      <c r="BJ54" s="98" t="str">
        <f t="shared" si="26"/>
        <v/>
      </c>
      <c r="BK54" s="1" t="str">
        <f t="shared" si="27"/>
        <v/>
      </c>
      <c r="BL54" s="621"/>
      <c r="BM54" s="621"/>
      <c r="BN54" s="621"/>
      <c r="BO54" s="621"/>
      <c r="BP54" s="621"/>
      <c r="BQ54" s="623"/>
      <c r="BR54" s="621"/>
      <c r="BS54" s="621"/>
      <c r="BT54" s="74">
        <f>COUNTIF($AJ$17:AJ54,AI54&amp;"-"&amp;"*5000m*")</f>
        <v>0</v>
      </c>
      <c r="BU54" s="621"/>
      <c r="BV54" s="623"/>
      <c r="BW54" s="621"/>
      <c r="BX54" s="621"/>
      <c r="BY54" s="621"/>
      <c r="BZ54" s="621"/>
      <c r="CA54" s="621"/>
      <c r="CB54" s="621"/>
    </row>
    <row r="55" spans="1:80" s="1" customFormat="1" ht="18" customHeight="1" thickBot="1">
      <c r="A55" s="685"/>
      <c r="B55" s="86" t="s">
        <v>30</v>
      </c>
      <c r="C55" s="87"/>
      <c r="D55" s="245" t="str">
        <f t="shared" si="32"/>
        <v/>
      </c>
      <c r="E55" s="274">
        <f>C53</f>
        <v>0</v>
      </c>
      <c r="F55" s="28"/>
      <c r="G55" s="28"/>
      <c r="H55" s="28"/>
      <c r="I55" s="29"/>
      <c r="J55" s="655" t="e">
        <f>IF(D54&gt;0,VLOOKUP(D54,男子登録情報!$A$1:$H$1688,5,0),"")</f>
        <v>#N/A</v>
      </c>
      <c r="K55" s="655"/>
      <c r="L55" s="7" t="s">
        <v>31</v>
      </c>
      <c r="M55" s="245"/>
      <c r="N55" s="247" t="str">
        <f>IF(M55&gt;0,VLOOKUP(M55,男子登録情報!$N$1:$O$22,2,0),"")</f>
        <v/>
      </c>
      <c r="O55" s="7" t="s">
        <v>32</v>
      </c>
      <c r="P55" s="248"/>
      <c r="Q55" s="249" t="str">
        <f t="shared" si="0"/>
        <v/>
      </c>
      <c r="R55" s="285" t="str">
        <f t="shared" si="31"/>
        <v/>
      </c>
      <c r="S55" s="259"/>
      <c r="T55" s="616"/>
      <c r="U55" s="617"/>
      <c r="V55" s="618"/>
      <c r="W55" s="663"/>
      <c r="X55" s="663"/>
      <c r="AB55" s="85">
        <f t="shared" si="7"/>
        <v>0</v>
      </c>
      <c r="AC55" s="621"/>
      <c r="AD55" s="74" t="str">
        <f t="shared" si="2"/>
        <v/>
      </c>
      <c r="AE55" s="74" t="str">
        <f t="shared" si="3"/>
        <v/>
      </c>
      <c r="AF55" s="74" t="str">
        <f t="shared" si="4"/>
        <v/>
      </c>
      <c r="AG55" s="74" t="str">
        <f t="shared" si="5"/>
        <v/>
      </c>
      <c r="AH55" s="95">
        <f t="shared" si="8"/>
        <v>0</v>
      </c>
      <c r="AI55" s="174" t="str">
        <f>AI54</f>
        <v/>
      </c>
      <c r="AJ55" s="74" t="str">
        <f t="shared" si="9"/>
        <v/>
      </c>
      <c r="AK55" s="74" t="str">
        <f t="shared" si="10"/>
        <v/>
      </c>
      <c r="AL55" s="99" t="str">
        <f t="shared" si="6"/>
        <v/>
      </c>
      <c r="AM55" s="81">
        <f t="shared" si="28"/>
        <v>0</v>
      </c>
      <c r="AO55" s="81">
        <f t="shared" si="11"/>
        <v>0</v>
      </c>
      <c r="AP55" s="81" t="str">
        <f t="shared" si="12"/>
        <v>00000</v>
      </c>
      <c r="AQ55" s="105" t="str">
        <f t="shared" si="13"/>
        <v>0秒0</v>
      </c>
      <c r="AR55" s="106">
        <f t="shared" si="14"/>
        <v>0</v>
      </c>
      <c r="AS55" s="106" t="str">
        <f t="shared" si="15"/>
        <v>0</v>
      </c>
      <c r="AT55" s="106" t="str">
        <f t="shared" si="16"/>
        <v>0</v>
      </c>
      <c r="AU55" s="106" t="str">
        <f t="shared" si="17"/>
        <v>0m</v>
      </c>
      <c r="AV55" s="106" t="str">
        <f t="shared" si="18"/>
        <v>点</v>
      </c>
      <c r="AW55" s="81">
        <f t="shared" si="19"/>
        <v>0</v>
      </c>
      <c r="AX55" s="73" t="str">
        <f t="shared" si="20"/>
        <v/>
      </c>
      <c r="AY55" s="81">
        <f t="shared" si="29"/>
        <v>0</v>
      </c>
      <c r="AZ55" s="81">
        <f t="shared" si="21"/>
        <v>0</v>
      </c>
      <c r="BA55" s="81">
        <f t="shared" si="22"/>
        <v>0</v>
      </c>
      <c r="BB55" s="587"/>
      <c r="BC55" s="587"/>
      <c r="BD55" s="630"/>
      <c r="BE55" s="627"/>
      <c r="BF55" s="74" t="str">
        <f t="shared" si="23"/>
        <v/>
      </c>
      <c r="BG55" s="74" t="str">
        <f t="shared" si="24"/>
        <v/>
      </c>
      <c r="BH55" s="74" t="str">
        <f t="shared" si="25"/>
        <v/>
      </c>
      <c r="BI55" s="120" t="str">
        <f>IF(M55="","",COUNTIF($BH$17:BH55,BH55))</f>
        <v/>
      </c>
      <c r="BJ55" s="98" t="str">
        <f t="shared" si="26"/>
        <v/>
      </c>
      <c r="BK55" s="1" t="str">
        <f t="shared" si="27"/>
        <v/>
      </c>
      <c r="BL55" s="621"/>
      <c r="BM55" s="621"/>
      <c r="BN55" s="621"/>
      <c r="BO55" s="621"/>
      <c r="BP55" s="621"/>
      <c r="BQ55" s="624"/>
      <c r="BR55" s="621"/>
      <c r="BS55" s="621"/>
      <c r="BT55" s="74">
        <f>COUNTIF($AJ$17:AJ55,AI55&amp;"-"&amp;"*5000m*")</f>
        <v>0</v>
      </c>
      <c r="BU55" s="621"/>
      <c r="BV55" s="624"/>
      <c r="BW55" s="621"/>
      <c r="BX55" s="621"/>
      <c r="BY55" s="621"/>
      <c r="BZ55" s="621"/>
      <c r="CA55" s="621"/>
      <c r="CB55" s="621"/>
    </row>
    <row r="56" spans="1:80" s="1" customFormat="1" ht="18" customHeight="1" thickTop="1">
      <c r="A56" s="683">
        <v>14</v>
      </c>
      <c r="B56" s="665" t="s">
        <v>339</v>
      </c>
      <c r="C56" s="667"/>
      <c r="D56" s="252" t="str">
        <f t="shared" si="32"/>
        <v/>
      </c>
      <c r="E56" s="243">
        <f>C56</f>
        <v>0</v>
      </c>
      <c r="F56" s="619" t="str">
        <f>IF(C56&gt;0,VLOOKUP(C56,男子登録情報!$A$1:$H$1688,3,0),"")</f>
        <v/>
      </c>
      <c r="G56" s="619" t="str">
        <f>IF(C56&gt;0,VLOOKUP(C56,男子登録情報!$A$1:$H$1688,4,0),"")</f>
        <v/>
      </c>
      <c r="H56" s="619" t="str">
        <f>IF(C56&gt;0,VLOOKUP(C56,男子登録情報!$A$1:$H$1688,7,0),"")</f>
        <v/>
      </c>
      <c r="I56" s="261" t="str">
        <f>IF(C56&gt;0,VLOOKUP(C56,男子登録情報!$A$1:$H$1688,8,0),"")</f>
        <v/>
      </c>
      <c r="J56" s="653" t="str">
        <f>IF(C56&gt;0,VLOOKUP(C56,男子登録情報!$A$1:$M$1688,13,0),"")</f>
        <v/>
      </c>
      <c r="K56" s="653" t="str">
        <f>IF(C56&gt;0,TEXT(C56,"100000000"),"000000000")</f>
        <v>000000000</v>
      </c>
      <c r="L56" s="251" t="s">
        <v>24</v>
      </c>
      <c r="M56" s="243"/>
      <c r="N56" s="428" t="str">
        <f>IF(M56&gt;0,VLOOKUP(M56,男子登録情報!$N$1:$O$22,2,0),"")</f>
        <v/>
      </c>
      <c r="O56" s="251" t="s">
        <v>27</v>
      </c>
      <c r="P56" s="253"/>
      <c r="Q56" s="254" t="str">
        <f t="shared" si="0"/>
        <v/>
      </c>
      <c r="R56" s="283" t="str">
        <f t="shared" si="31"/>
        <v/>
      </c>
      <c r="S56" s="255"/>
      <c r="T56" s="610"/>
      <c r="U56" s="611"/>
      <c r="V56" s="612"/>
      <c r="W56" s="664"/>
      <c r="X56" s="664"/>
      <c r="AA56" s="1">
        <f>IF(C56="",0,IF(H56=F5,0,1))</f>
        <v>0</v>
      </c>
      <c r="AB56" s="85">
        <f t="shared" si="7"/>
        <v>0</v>
      </c>
      <c r="AC56" s="621">
        <f>C56</f>
        <v>0</v>
      </c>
      <c r="AD56" s="74" t="str">
        <f t="shared" si="2"/>
        <v/>
      </c>
      <c r="AE56" s="74" t="str">
        <f t="shared" si="3"/>
        <v/>
      </c>
      <c r="AF56" s="74" t="str">
        <f t="shared" si="4"/>
        <v/>
      </c>
      <c r="AG56" s="74" t="str">
        <f t="shared" si="5"/>
        <v/>
      </c>
      <c r="AH56" s="95">
        <f t="shared" si="8"/>
        <v>0</v>
      </c>
      <c r="AI56" s="172" t="str">
        <f>IF(F56="","",F56)</f>
        <v/>
      </c>
      <c r="AJ56" s="74" t="str">
        <f t="shared" si="9"/>
        <v/>
      </c>
      <c r="AK56" s="74" t="str">
        <f t="shared" si="10"/>
        <v/>
      </c>
      <c r="AL56" s="99" t="str">
        <f t="shared" si="6"/>
        <v/>
      </c>
      <c r="AM56" s="81">
        <f t="shared" si="28"/>
        <v>0</v>
      </c>
      <c r="AO56" s="81">
        <f t="shared" si="11"/>
        <v>0</v>
      </c>
      <c r="AP56" s="81" t="str">
        <f t="shared" si="12"/>
        <v>00000</v>
      </c>
      <c r="AQ56" s="105" t="str">
        <f t="shared" si="13"/>
        <v>0秒0</v>
      </c>
      <c r="AR56" s="106">
        <f t="shared" si="14"/>
        <v>0</v>
      </c>
      <c r="AS56" s="106" t="str">
        <f t="shared" si="15"/>
        <v>0</v>
      </c>
      <c r="AT56" s="106" t="str">
        <f t="shared" si="16"/>
        <v>0</v>
      </c>
      <c r="AU56" s="106" t="str">
        <f t="shared" si="17"/>
        <v>0m</v>
      </c>
      <c r="AV56" s="106" t="str">
        <f t="shared" si="18"/>
        <v>点</v>
      </c>
      <c r="AW56" s="81">
        <f t="shared" si="19"/>
        <v>0</v>
      </c>
      <c r="AX56" s="73" t="str">
        <f t="shared" si="20"/>
        <v/>
      </c>
      <c r="AY56" s="81">
        <f t="shared" si="29"/>
        <v>0</v>
      </c>
      <c r="AZ56" s="81">
        <f t="shared" si="21"/>
        <v>0</v>
      </c>
      <c r="BA56" s="81">
        <f t="shared" si="22"/>
        <v>0</v>
      </c>
      <c r="BB56" s="586">
        <f>IF(W56="",0,COUNTA($W$17:W58))</f>
        <v>0</v>
      </c>
      <c r="BC56" s="586">
        <f>IF(X56="",0,COUNTA($X$17:X58))</f>
        <v>0</v>
      </c>
      <c r="BD56" s="628">
        <f>IF(OR($N56="20100",$N57="20100",$N58="20100"),COUNTIF($N$17:N58,"20100"),0)</f>
        <v>0</v>
      </c>
      <c r="BE56" s="625">
        <f>IF($BD56=0,0,INDEX($P56:$P58,MATCH("20100",$N56:$N58,0),1))</f>
        <v>0</v>
      </c>
      <c r="BF56" s="74" t="str">
        <f t="shared" si="23"/>
        <v/>
      </c>
      <c r="BG56" s="74" t="str">
        <f t="shared" si="24"/>
        <v/>
      </c>
      <c r="BH56" s="74" t="str">
        <f t="shared" si="25"/>
        <v/>
      </c>
      <c r="BI56" s="120" t="str">
        <f>IF(M56="","",COUNTIF($BH$17:BH56,BH56))</f>
        <v/>
      </c>
      <c r="BJ56" s="98" t="str">
        <f t="shared" si="26"/>
        <v/>
      </c>
      <c r="BK56" s="1" t="str">
        <f t="shared" si="27"/>
        <v/>
      </c>
      <c r="BL56" s="621" t="str">
        <f>IF(F56="","",COUNTIF($AI$17:AI56,AI56))</f>
        <v/>
      </c>
      <c r="BM56" s="621">
        <f>IF(BL56=1,BL56,0)</f>
        <v>0</v>
      </c>
      <c r="BN56" s="621" t="str">
        <f>IF(F56="","",$BR56)</f>
        <v/>
      </c>
      <c r="BO56" s="621" t="str">
        <f>IF(G56="","",$BR56)</f>
        <v/>
      </c>
      <c r="BP56" s="621" t="str">
        <f>IF(I56="","",$BR56)</f>
        <v/>
      </c>
      <c r="BQ56" s="622" t="str">
        <f>IFERROR(IF(J56="","",BR56),"")</f>
        <v/>
      </c>
      <c r="BR56" s="621">
        <v>14</v>
      </c>
      <c r="BS56" s="621">
        <f>IF(C56&gt;0,"",IF(COUNTIF(BN56:BQ58,BR56)=4,"",1))</f>
        <v>1</v>
      </c>
      <c r="BT56" s="74">
        <f>COUNTIF($AJ$17:AJ56,AI56&amp;"-"&amp;"*5000m*")</f>
        <v>0</v>
      </c>
      <c r="BU56" s="621">
        <f>SUM(BT56:BT58)/3</f>
        <v>0</v>
      </c>
      <c r="BV56" s="622" t="str">
        <f>IF(AI56="","",IF(AND(COUNTA(M56:M58)=0,COUNTA(W56:X58)=0),1,""))</f>
        <v/>
      </c>
      <c r="BW56" s="621">
        <f>IF(AND($AI56="",COUNTA(W56)&gt;0),1,0)</f>
        <v>0</v>
      </c>
      <c r="BX56" s="621">
        <f>IF(AND($AI56="",COUNTA(X56)&gt;0),1,0)</f>
        <v>0</v>
      </c>
      <c r="BY56" s="621" t="str">
        <f>F56&amp;"-"&amp;W56</f>
        <v>-</v>
      </c>
      <c r="BZ56" s="621" t="str">
        <f>IF(W56="","",COUNTIF($BY$17:BY56,BY56))</f>
        <v/>
      </c>
      <c r="CA56" s="621" t="str">
        <f>F56&amp;"-"&amp;X56</f>
        <v>-</v>
      </c>
      <c r="CB56" s="621" t="str">
        <f>IF(X56="","",COUNTIF($CA$17:CA56,CA56))</f>
        <v/>
      </c>
    </row>
    <row r="57" spans="1:80" s="1" customFormat="1" ht="18" customHeight="1">
      <c r="A57" s="684"/>
      <c r="B57" s="666"/>
      <c r="C57" s="668"/>
      <c r="D57" s="27" t="str">
        <f t="shared" si="32"/>
        <v/>
      </c>
      <c r="E57" s="244">
        <f>C56</f>
        <v>0</v>
      </c>
      <c r="F57" s="620"/>
      <c r="G57" s="620"/>
      <c r="H57" s="620"/>
      <c r="I57" s="256" t="str">
        <f>IF(C56&gt;0,VLOOKUP(C56,男子登録情報!$A$1:$H$1688,5,0),"")</f>
        <v/>
      </c>
      <c r="J57" s="654" t="e">
        <f>IF(D56&gt;0,VLOOKUP(D56,男子登録情報!$A$1:$H$1688,5,0),"")</f>
        <v>#N/A</v>
      </c>
      <c r="K57" s="654"/>
      <c r="L57" s="261" t="s">
        <v>28</v>
      </c>
      <c r="M57" s="27"/>
      <c r="N57" s="257" t="str">
        <f>IF(M57&gt;0,VLOOKUP(M57,男子登録情報!$N$1:$O$22,2,0),"")</f>
        <v/>
      </c>
      <c r="O57" s="261" t="s">
        <v>29</v>
      </c>
      <c r="P57" s="262"/>
      <c r="Q57" s="260" t="str">
        <f t="shared" si="0"/>
        <v/>
      </c>
      <c r="R57" s="284" t="str">
        <f t="shared" si="31"/>
        <v/>
      </c>
      <c r="S57" s="263"/>
      <c r="T57" s="613"/>
      <c r="U57" s="614"/>
      <c r="V57" s="615"/>
      <c r="W57" s="662"/>
      <c r="X57" s="662"/>
      <c r="AB57" s="85">
        <f t="shared" si="7"/>
        <v>0</v>
      </c>
      <c r="AC57" s="621"/>
      <c r="AD57" s="74" t="str">
        <f t="shared" si="2"/>
        <v/>
      </c>
      <c r="AE57" s="74" t="str">
        <f t="shared" si="3"/>
        <v/>
      </c>
      <c r="AF57" s="74" t="str">
        <f t="shared" si="4"/>
        <v/>
      </c>
      <c r="AG57" s="74" t="str">
        <f t="shared" si="5"/>
        <v/>
      </c>
      <c r="AH57" s="95">
        <f t="shared" si="8"/>
        <v>0</v>
      </c>
      <c r="AI57" s="173" t="str">
        <f>AI56</f>
        <v/>
      </c>
      <c r="AJ57" s="74" t="str">
        <f t="shared" si="9"/>
        <v/>
      </c>
      <c r="AK57" s="74" t="str">
        <f t="shared" si="10"/>
        <v/>
      </c>
      <c r="AL57" s="99" t="str">
        <f t="shared" si="6"/>
        <v/>
      </c>
      <c r="AM57" s="81">
        <f t="shared" si="28"/>
        <v>0</v>
      </c>
      <c r="AO57" s="81">
        <f t="shared" si="11"/>
        <v>0</v>
      </c>
      <c r="AP57" s="81" t="str">
        <f t="shared" si="12"/>
        <v>00000</v>
      </c>
      <c r="AQ57" s="105" t="str">
        <f t="shared" si="13"/>
        <v>0秒0</v>
      </c>
      <c r="AR57" s="106">
        <f t="shared" si="14"/>
        <v>0</v>
      </c>
      <c r="AS57" s="106" t="str">
        <f t="shared" si="15"/>
        <v>0</v>
      </c>
      <c r="AT57" s="106" t="str">
        <f t="shared" si="16"/>
        <v>0</v>
      </c>
      <c r="AU57" s="106" t="str">
        <f t="shared" si="17"/>
        <v>0m</v>
      </c>
      <c r="AV57" s="106" t="str">
        <f t="shared" si="18"/>
        <v>点</v>
      </c>
      <c r="AW57" s="81">
        <f t="shared" si="19"/>
        <v>0</v>
      </c>
      <c r="AX57" s="73" t="str">
        <f t="shared" si="20"/>
        <v/>
      </c>
      <c r="AY57" s="81">
        <f t="shared" si="29"/>
        <v>0</v>
      </c>
      <c r="AZ57" s="81">
        <f t="shared" si="21"/>
        <v>0</v>
      </c>
      <c r="BA57" s="81">
        <f t="shared" si="22"/>
        <v>0</v>
      </c>
      <c r="BB57" s="595"/>
      <c r="BC57" s="595"/>
      <c r="BD57" s="629"/>
      <c r="BE57" s="626"/>
      <c r="BF57" s="74" t="str">
        <f t="shared" si="23"/>
        <v/>
      </c>
      <c r="BG57" s="74" t="str">
        <f t="shared" si="24"/>
        <v/>
      </c>
      <c r="BH57" s="74" t="str">
        <f t="shared" si="25"/>
        <v/>
      </c>
      <c r="BI57" s="120" t="str">
        <f>IF(M57="","",COUNTIF($BH$17:BH57,BH57))</f>
        <v/>
      </c>
      <c r="BJ57" s="98" t="str">
        <f t="shared" si="26"/>
        <v/>
      </c>
      <c r="BK57" s="1" t="str">
        <f t="shared" si="27"/>
        <v/>
      </c>
      <c r="BL57" s="621"/>
      <c r="BM57" s="621"/>
      <c r="BN57" s="621"/>
      <c r="BO57" s="621"/>
      <c r="BP57" s="621"/>
      <c r="BQ57" s="623"/>
      <c r="BR57" s="621"/>
      <c r="BS57" s="621"/>
      <c r="BT57" s="74">
        <f>COUNTIF($AJ$17:AJ57,AI57&amp;"-"&amp;"*5000m*")</f>
        <v>0</v>
      </c>
      <c r="BU57" s="621"/>
      <c r="BV57" s="623"/>
      <c r="BW57" s="621"/>
      <c r="BX57" s="621"/>
      <c r="BY57" s="621"/>
      <c r="BZ57" s="621"/>
      <c r="CA57" s="621"/>
      <c r="CB57" s="621"/>
    </row>
    <row r="58" spans="1:80" s="1" customFormat="1" ht="18" customHeight="1" thickBot="1">
      <c r="A58" s="685"/>
      <c r="B58" s="86" t="s">
        <v>30</v>
      </c>
      <c r="C58" s="87"/>
      <c r="D58" s="245" t="str">
        <f t="shared" si="32"/>
        <v/>
      </c>
      <c r="E58" s="274">
        <f>C56</f>
        <v>0</v>
      </c>
      <c r="F58" s="28"/>
      <c r="G58" s="28"/>
      <c r="H58" s="28"/>
      <c r="I58" s="29"/>
      <c r="J58" s="655" t="e">
        <f>IF(D57&gt;0,VLOOKUP(D57,男子登録情報!$A$1:$H$1688,5,0),"")</f>
        <v>#N/A</v>
      </c>
      <c r="K58" s="655"/>
      <c r="L58" s="7" t="s">
        <v>31</v>
      </c>
      <c r="M58" s="245"/>
      <c r="N58" s="247" t="str">
        <f>IF(M58&gt;0,VLOOKUP(M58,男子登録情報!$N$1:$O$22,2,0),"")</f>
        <v/>
      </c>
      <c r="O58" s="7" t="s">
        <v>32</v>
      </c>
      <c r="P58" s="248"/>
      <c r="Q58" s="249" t="str">
        <f t="shared" si="0"/>
        <v/>
      </c>
      <c r="R58" s="285" t="str">
        <f t="shared" si="31"/>
        <v/>
      </c>
      <c r="S58" s="259"/>
      <c r="T58" s="616"/>
      <c r="U58" s="617"/>
      <c r="V58" s="618"/>
      <c r="W58" s="663"/>
      <c r="X58" s="663"/>
      <c r="AB58" s="85">
        <f t="shared" si="7"/>
        <v>0</v>
      </c>
      <c r="AC58" s="621"/>
      <c r="AD58" s="74" t="str">
        <f t="shared" si="2"/>
        <v/>
      </c>
      <c r="AE58" s="74" t="str">
        <f t="shared" si="3"/>
        <v/>
      </c>
      <c r="AF58" s="74" t="str">
        <f t="shared" si="4"/>
        <v/>
      </c>
      <c r="AG58" s="74" t="str">
        <f t="shared" si="5"/>
        <v/>
      </c>
      <c r="AH58" s="95">
        <f t="shared" si="8"/>
        <v>0</v>
      </c>
      <c r="AI58" s="174" t="str">
        <f>AI57</f>
        <v/>
      </c>
      <c r="AJ58" s="74" t="str">
        <f t="shared" si="9"/>
        <v/>
      </c>
      <c r="AK58" s="74" t="str">
        <f t="shared" si="10"/>
        <v/>
      </c>
      <c r="AL58" s="99" t="str">
        <f t="shared" si="6"/>
        <v/>
      </c>
      <c r="AM58" s="81">
        <f t="shared" si="28"/>
        <v>0</v>
      </c>
      <c r="AO58" s="81">
        <f t="shared" si="11"/>
        <v>0</v>
      </c>
      <c r="AP58" s="81" t="str">
        <f t="shared" si="12"/>
        <v>00000</v>
      </c>
      <c r="AQ58" s="105" t="str">
        <f t="shared" si="13"/>
        <v>0秒0</v>
      </c>
      <c r="AR58" s="106">
        <f t="shared" si="14"/>
        <v>0</v>
      </c>
      <c r="AS58" s="106" t="str">
        <f t="shared" si="15"/>
        <v>0</v>
      </c>
      <c r="AT58" s="106" t="str">
        <f t="shared" si="16"/>
        <v>0</v>
      </c>
      <c r="AU58" s="106" t="str">
        <f t="shared" si="17"/>
        <v>0m</v>
      </c>
      <c r="AV58" s="106" t="str">
        <f t="shared" si="18"/>
        <v>点</v>
      </c>
      <c r="AW58" s="81">
        <f t="shared" si="19"/>
        <v>0</v>
      </c>
      <c r="AX58" s="73" t="str">
        <f t="shared" si="20"/>
        <v/>
      </c>
      <c r="AY58" s="81">
        <f t="shared" si="29"/>
        <v>0</v>
      </c>
      <c r="AZ58" s="81">
        <f t="shared" si="21"/>
        <v>0</v>
      </c>
      <c r="BA58" s="81">
        <f t="shared" si="22"/>
        <v>0</v>
      </c>
      <c r="BB58" s="587"/>
      <c r="BC58" s="587"/>
      <c r="BD58" s="630"/>
      <c r="BE58" s="627"/>
      <c r="BF58" s="74" t="str">
        <f t="shared" si="23"/>
        <v/>
      </c>
      <c r="BG58" s="74" t="str">
        <f t="shared" si="24"/>
        <v/>
      </c>
      <c r="BH58" s="74" t="str">
        <f t="shared" si="25"/>
        <v/>
      </c>
      <c r="BI58" s="120" t="str">
        <f>IF(M58="","",COUNTIF($BH$17:BH58,BH58))</f>
        <v/>
      </c>
      <c r="BJ58" s="98" t="str">
        <f t="shared" si="26"/>
        <v/>
      </c>
      <c r="BK58" s="1" t="str">
        <f t="shared" si="27"/>
        <v/>
      </c>
      <c r="BL58" s="621"/>
      <c r="BM58" s="621"/>
      <c r="BN58" s="621"/>
      <c r="BO58" s="621"/>
      <c r="BP58" s="621"/>
      <c r="BQ58" s="624"/>
      <c r="BR58" s="621"/>
      <c r="BS58" s="621"/>
      <c r="BT58" s="74">
        <f>COUNTIF($AJ$17:AJ58,AI58&amp;"-"&amp;"*5000m*")</f>
        <v>0</v>
      </c>
      <c r="BU58" s="621"/>
      <c r="BV58" s="624"/>
      <c r="BW58" s="621"/>
      <c r="BX58" s="621"/>
      <c r="BY58" s="621"/>
      <c r="BZ58" s="621"/>
      <c r="CA58" s="621"/>
      <c r="CB58" s="621"/>
    </row>
    <row r="59" spans="1:80" s="1" customFormat="1" ht="18" customHeight="1" thickTop="1">
      <c r="A59" s="683">
        <v>15</v>
      </c>
      <c r="B59" s="665" t="s">
        <v>339</v>
      </c>
      <c r="C59" s="667"/>
      <c r="D59" s="252" t="str">
        <f t="shared" si="32"/>
        <v/>
      </c>
      <c r="E59" s="243">
        <f>C59</f>
        <v>0</v>
      </c>
      <c r="F59" s="619" t="str">
        <f>IF(C59&gt;0,VLOOKUP(C59,男子登録情報!$A$1:$H$1688,3,0),"")</f>
        <v/>
      </c>
      <c r="G59" s="619" t="str">
        <f>IF(C59&gt;0,VLOOKUP(C59,男子登録情報!$A$1:$H$1688,4,0),"")</f>
        <v/>
      </c>
      <c r="H59" s="619" t="str">
        <f>IF(C59&gt;0,VLOOKUP(C59,男子登録情報!$A$1:$H$1688,7,0),"")</f>
        <v/>
      </c>
      <c r="I59" s="261" t="str">
        <f>IF(C59&gt;0,VLOOKUP(C59,男子登録情報!$A$1:$H$1688,8,0),"")</f>
        <v/>
      </c>
      <c r="J59" s="653" t="str">
        <f>IF(C59&gt;0,VLOOKUP(C59,男子登録情報!$A$1:$M$1688,13,0),"")</f>
        <v/>
      </c>
      <c r="K59" s="653" t="str">
        <f>IF(C59&gt;0,TEXT(C59,"100000000"),"000000000")</f>
        <v>000000000</v>
      </c>
      <c r="L59" s="251" t="s">
        <v>24</v>
      </c>
      <c r="M59" s="243"/>
      <c r="N59" s="428" t="str">
        <f>IF(M59&gt;0,VLOOKUP(M59,男子登録情報!$N$1:$O$22,2,0),"")</f>
        <v/>
      </c>
      <c r="O59" s="251" t="s">
        <v>27</v>
      </c>
      <c r="P59" s="253"/>
      <c r="Q59" s="254" t="str">
        <f t="shared" si="0"/>
        <v/>
      </c>
      <c r="R59" s="283" t="str">
        <f t="shared" si="31"/>
        <v/>
      </c>
      <c r="S59" s="255"/>
      <c r="T59" s="610"/>
      <c r="U59" s="611"/>
      <c r="V59" s="612"/>
      <c r="W59" s="664"/>
      <c r="X59" s="664"/>
      <c r="AA59" s="1">
        <f>IF(C59="",0,IF(H59=F5,0,1))</f>
        <v>0</v>
      </c>
      <c r="AB59" s="85">
        <f t="shared" si="7"/>
        <v>0</v>
      </c>
      <c r="AC59" s="621">
        <f>C59</f>
        <v>0</v>
      </c>
      <c r="AD59" s="74" t="str">
        <f t="shared" si="2"/>
        <v/>
      </c>
      <c r="AE59" s="74" t="str">
        <f t="shared" si="3"/>
        <v/>
      </c>
      <c r="AF59" s="74" t="str">
        <f t="shared" si="4"/>
        <v/>
      </c>
      <c r="AG59" s="74" t="str">
        <f t="shared" si="5"/>
        <v/>
      </c>
      <c r="AH59" s="95">
        <f t="shared" si="8"/>
        <v>0</v>
      </c>
      <c r="AI59" s="172" t="str">
        <f>IF(F59="","",F59)</f>
        <v/>
      </c>
      <c r="AJ59" s="74" t="str">
        <f t="shared" si="9"/>
        <v/>
      </c>
      <c r="AK59" s="74" t="str">
        <f t="shared" si="10"/>
        <v/>
      </c>
      <c r="AL59" s="99" t="str">
        <f t="shared" si="6"/>
        <v/>
      </c>
      <c r="AM59" s="81">
        <f t="shared" si="28"/>
        <v>0</v>
      </c>
      <c r="AO59" s="81">
        <f t="shared" si="11"/>
        <v>0</v>
      </c>
      <c r="AP59" s="81" t="str">
        <f t="shared" si="12"/>
        <v>00000</v>
      </c>
      <c r="AQ59" s="105" t="str">
        <f t="shared" si="13"/>
        <v>0秒0</v>
      </c>
      <c r="AR59" s="106">
        <f t="shared" si="14"/>
        <v>0</v>
      </c>
      <c r="AS59" s="106" t="str">
        <f t="shared" si="15"/>
        <v>0</v>
      </c>
      <c r="AT59" s="106" t="str">
        <f t="shared" si="16"/>
        <v>0</v>
      </c>
      <c r="AU59" s="106" t="str">
        <f t="shared" si="17"/>
        <v>0m</v>
      </c>
      <c r="AV59" s="106" t="str">
        <f t="shared" si="18"/>
        <v>点</v>
      </c>
      <c r="AW59" s="81">
        <f t="shared" si="19"/>
        <v>0</v>
      </c>
      <c r="AX59" s="73" t="str">
        <f t="shared" si="20"/>
        <v/>
      </c>
      <c r="AY59" s="81">
        <f t="shared" si="29"/>
        <v>0</v>
      </c>
      <c r="AZ59" s="81">
        <f t="shared" si="21"/>
        <v>0</v>
      </c>
      <c r="BA59" s="81">
        <f t="shared" si="22"/>
        <v>0</v>
      </c>
      <c r="BB59" s="586">
        <f>IF(W59="",0,COUNTA($W$17:W61))</f>
        <v>0</v>
      </c>
      <c r="BC59" s="586">
        <f>IF(X59="",0,COUNTA($X$17:X61))</f>
        <v>0</v>
      </c>
      <c r="BD59" s="628">
        <f>IF(OR($N59="20100",$N60="20100",$N61="20100"),COUNTIF($N$17:N61,"20100"),0)</f>
        <v>0</v>
      </c>
      <c r="BE59" s="625">
        <f>IF($BD59=0,0,INDEX($P59:$P61,MATCH("20100",$N59:$N61,0),1))</f>
        <v>0</v>
      </c>
      <c r="BF59" s="74" t="str">
        <f t="shared" si="23"/>
        <v/>
      </c>
      <c r="BG59" s="74" t="str">
        <f t="shared" si="24"/>
        <v/>
      </c>
      <c r="BH59" s="74" t="str">
        <f t="shared" si="25"/>
        <v/>
      </c>
      <c r="BI59" s="120" t="str">
        <f>IF(M59="","",COUNTIF($BH$17:BH59,BH59))</f>
        <v/>
      </c>
      <c r="BJ59" s="98" t="str">
        <f t="shared" si="26"/>
        <v/>
      </c>
      <c r="BK59" s="1" t="str">
        <f t="shared" si="27"/>
        <v/>
      </c>
      <c r="BL59" s="621" t="str">
        <f>IF(F59="","",COUNTIF($AI$17:AI59,AI59))</f>
        <v/>
      </c>
      <c r="BM59" s="621">
        <f>IF(BL59=1,BL59,0)</f>
        <v>0</v>
      </c>
      <c r="BN59" s="621" t="str">
        <f>IF(F59="","",$BR59)</f>
        <v/>
      </c>
      <c r="BO59" s="621" t="str">
        <f>IF(G59="","",$BR59)</f>
        <v/>
      </c>
      <c r="BP59" s="621" t="str">
        <f>IF(I59="","",$BR59)</f>
        <v/>
      </c>
      <c r="BQ59" s="622" t="str">
        <f>IFERROR(IF(J59="","",BR59),"")</f>
        <v/>
      </c>
      <c r="BR59" s="621">
        <v>15</v>
      </c>
      <c r="BS59" s="621">
        <f>IF(C59&gt;0,"",IF(COUNTIF(BN59:BQ61,BR59)=4,"",1))</f>
        <v>1</v>
      </c>
      <c r="BT59" s="74">
        <f>COUNTIF($AJ$17:AJ59,AI59&amp;"-"&amp;"*5000m*")</f>
        <v>0</v>
      </c>
      <c r="BU59" s="621">
        <f>SUM(BT59:BT61)/3</f>
        <v>0</v>
      </c>
      <c r="BV59" s="622" t="str">
        <f>IF(AI59="","",IF(AND(COUNTA(M59:M61)=0,COUNTA(W59:X61)=0),1,""))</f>
        <v/>
      </c>
      <c r="BW59" s="621">
        <f>IF(AND($AI59="",COUNTA(W59)&gt;0),1,0)</f>
        <v>0</v>
      </c>
      <c r="BX59" s="621">
        <f>IF(AND($AI59="",COUNTA(X59)&gt;0),1,0)</f>
        <v>0</v>
      </c>
      <c r="BY59" s="621" t="str">
        <f>F59&amp;"-"&amp;W59</f>
        <v>-</v>
      </c>
      <c r="BZ59" s="621" t="str">
        <f>IF(W59="","",COUNTIF($BY$17:BY59,BY59))</f>
        <v/>
      </c>
      <c r="CA59" s="621" t="str">
        <f>F59&amp;"-"&amp;X59</f>
        <v>-</v>
      </c>
      <c r="CB59" s="621" t="str">
        <f>IF(X59="","",COUNTIF($CA$17:CA59,CA59))</f>
        <v/>
      </c>
    </row>
    <row r="60" spans="1:80" s="1" customFormat="1" ht="18" customHeight="1">
      <c r="A60" s="684"/>
      <c r="B60" s="666"/>
      <c r="C60" s="668"/>
      <c r="D60" s="27" t="str">
        <f t="shared" si="32"/>
        <v/>
      </c>
      <c r="E60" s="244">
        <f>C59</f>
        <v>0</v>
      </c>
      <c r="F60" s="620"/>
      <c r="G60" s="620"/>
      <c r="H60" s="620"/>
      <c r="I60" s="256" t="str">
        <f>IF(C59&gt;0,VLOOKUP(C59,男子登録情報!$A$1:$H$1688,5,0),"")</f>
        <v/>
      </c>
      <c r="J60" s="654" t="e">
        <f>IF(D59&gt;0,VLOOKUP(D59,男子登録情報!$A$1:$H$1688,5,0),"")</f>
        <v>#N/A</v>
      </c>
      <c r="K60" s="654"/>
      <c r="L60" s="261" t="s">
        <v>28</v>
      </c>
      <c r="M60" s="27"/>
      <c r="N60" s="257" t="str">
        <f>IF(M60&gt;0,VLOOKUP(M60,男子登録情報!$N$1:$O$22,2,0),"")</f>
        <v/>
      </c>
      <c r="O60" s="261" t="s">
        <v>29</v>
      </c>
      <c r="P60" s="262"/>
      <c r="Q60" s="260" t="str">
        <f t="shared" si="0"/>
        <v/>
      </c>
      <c r="R60" s="284" t="str">
        <f t="shared" si="31"/>
        <v/>
      </c>
      <c r="S60" s="263"/>
      <c r="T60" s="613"/>
      <c r="U60" s="614"/>
      <c r="V60" s="615"/>
      <c r="W60" s="662"/>
      <c r="X60" s="662"/>
      <c r="AB60" s="85">
        <f t="shared" si="7"/>
        <v>0</v>
      </c>
      <c r="AC60" s="621"/>
      <c r="AD60" s="74" t="str">
        <f t="shared" si="2"/>
        <v/>
      </c>
      <c r="AE60" s="74" t="str">
        <f t="shared" si="3"/>
        <v/>
      </c>
      <c r="AF60" s="74" t="str">
        <f t="shared" si="4"/>
        <v/>
      </c>
      <c r="AG60" s="74" t="str">
        <f t="shared" si="5"/>
        <v/>
      </c>
      <c r="AH60" s="95">
        <f t="shared" si="8"/>
        <v>0</v>
      </c>
      <c r="AI60" s="173" t="str">
        <f>AI59</f>
        <v/>
      </c>
      <c r="AJ60" s="74" t="str">
        <f t="shared" si="9"/>
        <v/>
      </c>
      <c r="AK60" s="74" t="str">
        <f t="shared" si="10"/>
        <v/>
      </c>
      <c r="AL60" s="99" t="str">
        <f t="shared" si="6"/>
        <v/>
      </c>
      <c r="AM60" s="81">
        <f t="shared" si="28"/>
        <v>0</v>
      </c>
      <c r="AO60" s="81">
        <f t="shared" si="11"/>
        <v>0</v>
      </c>
      <c r="AP60" s="81" t="str">
        <f t="shared" si="12"/>
        <v>00000</v>
      </c>
      <c r="AQ60" s="105" t="str">
        <f t="shared" si="13"/>
        <v>0秒0</v>
      </c>
      <c r="AR60" s="106">
        <f t="shared" si="14"/>
        <v>0</v>
      </c>
      <c r="AS60" s="106" t="str">
        <f t="shared" si="15"/>
        <v>0</v>
      </c>
      <c r="AT60" s="106" t="str">
        <f t="shared" si="16"/>
        <v>0</v>
      </c>
      <c r="AU60" s="106" t="str">
        <f t="shared" si="17"/>
        <v>0m</v>
      </c>
      <c r="AV60" s="106" t="str">
        <f t="shared" si="18"/>
        <v>点</v>
      </c>
      <c r="AW60" s="81">
        <f t="shared" si="19"/>
        <v>0</v>
      </c>
      <c r="AX60" s="73" t="str">
        <f t="shared" si="20"/>
        <v/>
      </c>
      <c r="AY60" s="81">
        <f t="shared" si="29"/>
        <v>0</v>
      </c>
      <c r="AZ60" s="81">
        <f t="shared" si="21"/>
        <v>0</v>
      </c>
      <c r="BA60" s="81">
        <f t="shared" si="22"/>
        <v>0</v>
      </c>
      <c r="BB60" s="595"/>
      <c r="BC60" s="595"/>
      <c r="BD60" s="629"/>
      <c r="BE60" s="626"/>
      <c r="BF60" s="74" t="str">
        <f t="shared" si="23"/>
        <v/>
      </c>
      <c r="BG60" s="74" t="str">
        <f t="shared" si="24"/>
        <v/>
      </c>
      <c r="BH60" s="74" t="str">
        <f t="shared" si="25"/>
        <v/>
      </c>
      <c r="BI60" s="120" t="str">
        <f>IF(M60="","",COUNTIF($BH$17:BH60,BH60))</f>
        <v/>
      </c>
      <c r="BJ60" s="98" t="str">
        <f t="shared" si="26"/>
        <v/>
      </c>
      <c r="BK60" s="1" t="str">
        <f t="shared" si="27"/>
        <v/>
      </c>
      <c r="BL60" s="621"/>
      <c r="BM60" s="621"/>
      <c r="BN60" s="621"/>
      <c r="BO60" s="621"/>
      <c r="BP60" s="621"/>
      <c r="BQ60" s="623"/>
      <c r="BR60" s="621"/>
      <c r="BS60" s="621"/>
      <c r="BT60" s="74">
        <f>COUNTIF($AJ$17:AJ60,AI60&amp;"-"&amp;"*5000m*")</f>
        <v>0</v>
      </c>
      <c r="BU60" s="621"/>
      <c r="BV60" s="623"/>
      <c r="BW60" s="621"/>
      <c r="BX60" s="621"/>
      <c r="BY60" s="621"/>
      <c r="BZ60" s="621"/>
      <c r="CA60" s="621"/>
      <c r="CB60" s="621"/>
    </row>
    <row r="61" spans="1:80" s="1" customFormat="1" ht="18" customHeight="1" thickBot="1">
      <c r="A61" s="685"/>
      <c r="B61" s="86" t="s">
        <v>30</v>
      </c>
      <c r="C61" s="87"/>
      <c r="D61" s="245" t="str">
        <f t="shared" si="32"/>
        <v/>
      </c>
      <c r="E61" s="274">
        <f>C59</f>
        <v>0</v>
      </c>
      <c r="F61" s="28"/>
      <c r="G61" s="28"/>
      <c r="H61" s="28"/>
      <c r="I61" s="29"/>
      <c r="J61" s="655" t="e">
        <f>IF(D60&gt;0,VLOOKUP(D60,男子登録情報!$A$1:$H$1688,5,0),"")</f>
        <v>#N/A</v>
      </c>
      <c r="K61" s="655"/>
      <c r="L61" s="7" t="s">
        <v>31</v>
      </c>
      <c r="M61" s="245"/>
      <c r="N61" s="247" t="str">
        <f>IF(M61&gt;0,VLOOKUP(M61,男子登録情報!$N$1:$O$22,2,0),"")</f>
        <v/>
      </c>
      <c r="O61" s="7" t="s">
        <v>32</v>
      </c>
      <c r="P61" s="248"/>
      <c r="Q61" s="249" t="str">
        <f t="shared" si="0"/>
        <v/>
      </c>
      <c r="R61" s="285" t="str">
        <f t="shared" si="31"/>
        <v/>
      </c>
      <c r="S61" s="259"/>
      <c r="T61" s="616"/>
      <c r="U61" s="617"/>
      <c r="V61" s="618"/>
      <c r="W61" s="663"/>
      <c r="X61" s="663"/>
      <c r="AB61" s="85">
        <f t="shared" si="7"/>
        <v>0</v>
      </c>
      <c r="AC61" s="621"/>
      <c r="AD61" s="74" t="str">
        <f t="shared" si="2"/>
        <v/>
      </c>
      <c r="AE61" s="74" t="str">
        <f t="shared" si="3"/>
        <v/>
      </c>
      <c r="AF61" s="74" t="str">
        <f t="shared" si="4"/>
        <v/>
      </c>
      <c r="AG61" s="74" t="str">
        <f t="shared" si="5"/>
        <v/>
      </c>
      <c r="AH61" s="95">
        <f t="shared" si="8"/>
        <v>0</v>
      </c>
      <c r="AI61" s="174" t="str">
        <f>AI60</f>
        <v/>
      </c>
      <c r="AJ61" s="74" t="str">
        <f t="shared" si="9"/>
        <v/>
      </c>
      <c r="AK61" s="74" t="str">
        <f t="shared" si="10"/>
        <v/>
      </c>
      <c r="AL61" s="99" t="str">
        <f t="shared" si="6"/>
        <v/>
      </c>
      <c r="AM61" s="81">
        <f t="shared" si="28"/>
        <v>0</v>
      </c>
      <c r="AO61" s="81">
        <f t="shared" si="11"/>
        <v>0</v>
      </c>
      <c r="AP61" s="81" t="str">
        <f t="shared" si="12"/>
        <v>00000</v>
      </c>
      <c r="AQ61" s="105" t="str">
        <f t="shared" si="13"/>
        <v>0秒0</v>
      </c>
      <c r="AR61" s="106">
        <f t="shared" si="14"/>
        <v>0</v>
      </c>
      <c r="AS61" s="106" t="str">
        <f t="shared" si="15"/>
        <v>0</v>
      </c>
      <c r="AT61" s="106" t="str">
        <f t="shared" si="16"/>
        <v>0</v>
      </c>
      <c r="AU61" s="106" t="str">
        <f t="shared" si="17"/>
        <v>0m</v>
      </c>
      <c r="AV61" s="106" t="str">
        <f t="shared" si="18"/>
        <v>点</v>
      </c>
      <c r="AW61" s="81">
        <f t="shared" si="19"/>
        <v>0</v>
      </c>
      <c r="AX61" s="73" t="str">
        <f t="shared" si="20"/>
        <v/>
      </c>
      <c r="AY61" s="81">
        <f t="shared" si="29"/>
        <v>0</v>
      </c>
      <c r="AZ61" s="81">
        <f t="shared" si="21"/>
        <v>0</v>
      </c>
      <c r="BA61" s="81">
        <f t="shared" si="22"/>
        <v>0</v>
      </c>
      <c r="BB61" s="587"/>
      <c r="BC61" s="587"/>
      <c r="BD61" s="630"/>
      <c r="BE61" s="627"/>
      <c r="BF61" s="74" t="str">
        <f t="shared" si="23"/>
        <v/>
      </c>
      <c r="BG61" s="74" t="str">
        <f t="shared" si="24"/>
        <v/>
      </c>
      <c r="BH61" s="74" t="str">
        <f t="shared" si="25"/>
        <v/>
      </c>
      <c r="BI61" s="120" t="str">
        <f>IF(M61="","",COUNTIF($BH$17:BH61,BH61))</f>
        <v/>
      </c>
      <c r="BJ61" s="98" t="str">
        <f t="shared" si="26"/>
        <v/>
      </c>
      <c r="BK61" s="1" t="str">
        <f t="shared" si="27"/>
        <v/>
      </c>
      <c r="BL61" s="621"/>
      <c r="BM61" s="621"/>
      <c r="BN61" s="621"/>
      <c r="BO61" s="621"/>
      <c r="BP61" s="621"/>
      <c r="BQ61" s="624"/>
      <c r="BR61" s="621"/>
      <c r="BS61" s="621"/>
      <c r="BT61" s="74">
        <f>COUNTIF($AJ$17:AJ61,AI61&amp;"-"&amp;"*5000m*")</f>
        <v>0</v>
      </c>
      <c r="BU61" s="621"/>
      <c r="BV61" s="624"/>
      <c r="BW61" s="621"/>
      <c r="BX61" s="621"/>
      <c r="BY61" s="621"/>
      <c r="BZ61" s="621"/>
      <c r="CA61" s="621"/>
      <c r="CB61" s="621"/>
    </row>
    <row r="62" spans="1:80" s="1" customFormat="1" ht="18" customHeight="1" thickTop="1">
      <c r="A62" s="683">
        <v>16</v>
      </c>
      <c r="B62" s="665" t="s">
        <v>339</v>
      </c>
      <c r="C62" s="667"/>
      <c r="D62" s="252" t="str">
        <f t="shared" si="32"/>
        <v/>
      </c>
      <c r="E62" s="243">
        <f>C62</f>
        <v>0</v>
      </c>
      <c r="F62" s="619" t="str">
        <f>IF(C62&gt;0,VLOOKUP(C62,男子登録情報!$A$1:$H$1688,3,0),"")</f>
        <v/>
      </c>
      <c r="G62" s="619" t="str">
        <f>IF(C62&gt;0,VLOOKUP(C62,男子登録情報!$A$1:$H$1688,4,0),"")</f>
        <v/>
      </c>
      <c r="H62" s="619" t="str">
        <f>IF(C62&gt;0,VLOOKUP(C62,男子登録情報!$A$1:$H$1688,7,0),"")</f>
        <v/>
      </c>
      <c r="I62" s="261" t="str">
        <f>IF(C62&gt;0,VLOOKUP(C62,男子登録情報!$A$1:$H$1688,8,0),"")</f>
        <v/>
      </c>
      <c r="J62" s="653" t="str">
        <f>IF(C62&gt;0,VLOOKUP(C62,男子登録情報!$A$1:$M$1688,13,0),"")</f>
        <v/>
      </c>
      <c r="K62" s="653" t="str">
        <f>IF(C62&gt;0,TEXT(C62,"100000000"),"000000000")</f>
        <v>000000000</v>
      </c>
      <c r="L62" s="251" t="s">
        <v>24</v>
      </c>
      <c r="M62" s="243"/>
      <c r="N62" s="428" t="str">
        <f>IF(M62&gt;0,VLOOKUP(M62,男子登録情報!$N$1:$O$22,2,0),"")</f>
        <v/>
      </c>
      <c r="O62" s="251" t="s">
        <v>27</v>
      </c>
      <c r="P62" s="253"/>
      <c r="Q62" s="254" t="str">
        <f t="shared" si="0"/>
        <v/>
      </c>
      <c r="R62" s="283" t="str">
        <f t="shared" si="31"/>
        <v/>
      </c>
      <c r="S62" s="255"/>
      <c r="T62" s="610"/>
      <c r="U62" s="611"/>
      <c r="V62" s="612"/>
      <c r="W62" s="664"/>
      <c r="X62" s="664"/>
      <c r="AA62" s="1">
        <f>IF(C62="",0,IF(H62=F5,0,1))</f>
        <v>0</v>
      </c>
      <c r="AB62" s="85">
        <f t="shared" si="7"/>
        <v>0</v>
      </c>
      <c r="AC62" s="621">
        <f>C62</f>
        <v>0</v>
      </c>
      <c r="AD62" s="74" t="str">
        <f t="shared" si="2"/>
        <v/>
      </c>
      <c r="AE62" s="74" t="str">
        <f t="shared" si="3"/>
        <v/>
      </c>
      <c r="AF62" s="74" t="str">
        <f t="shared" si="4"/>
        <v/>
      </c>
      <c r="AG62" s="74" t="str">
        <f t="shared" si="5"/>
        <v/>
      </c>
      <c r="AH62" s="95">
        <f t="shared" si="8"/>
        <v>0</v>
      </c>
      <c r="AI62" s="172" t="str">
        <f>IF(F62="","",F62)</f>
        <v/>
      </c>
      <c r="AJ62" s="74" t="str">
        <f t="shared" si="9"/>
        <v/>
      </c>
      <c r="AK62" s="74" t="str">
        <f t="shared" si="10"/>
        <v/>
      </c>
      <c r="AL62" s="99" t="str">
        <f t="shared" si="6"/>
        <v/>
      </c>
      <c r="AM62" s="81">
        <f t="shared" si="28"/>
        <v>0</v>
      </c>
      <c r="AO62" s="81">
        <f t="shared" si="11"/>
        <v>0</v>
      </c>
      <c r="AP62" s="81" t="str">
        <f t="shared" si="12"/>
        <v>00000</v>
      </c>
      <c r="AQ62" s="105" t="str">
        <f t="shared" si="13"/>
        <v>0秒0</v>
      </c>
      <c r="AR62" s="106">
        <f t="shared" si="14"/>
        <v>0</v>
      </c>
      <c r="AS62" s="106" t="str">
        <f t="shared" si="15"/>
        <v>0</v>
      </c>
      <c r="AT62" s="106" t="str">
        <f t="shared" si="16"/>
        <v>0</v>
      </c>
      <c r="AU62" s="106" t="str">
        <f t="shared" si="17"/>
        <v>0m</v>
      </c>
      <c r="AV62" s="106" t="str">
        <f t="shared" si="18"/>
        <v>点</v>
      </c>
      <c r="AW62" s="81">
        <f t="shared" si="19"/>
        <v>0</v>
      </c>
      <c r="AX62" s="73" t="str">
        <f t="shared" si="20"/>
        <v/>
      </c>
      <c r="AY62" s="81">
        <f t="shared" si="29"/>
        <v>0</v>
      </c>
      <c r="AZ62" s="81">
        <f t="shared" si="21"/>
        <v>0</v>
      </c>
      <c r="BA62" s="81">
        <f t="shared" si="22"/>
        <v>0</v>
      </c>
      <c r="BB62" s="586">
        <f>IF(W62="",0,COUNTA($W$17:W64))</f>
        <v>0</v>
      </c>
      <c r="BC62" s="586">
        <f>IF(X62="",0,COUNTA($X$17:X64))</f>
        <v>0</v>
      </c>
      <c r="BD62" s="628">
        <f>IF(OR($N62="20100",$N63="20100",$N64="20100"),COUNTIF($N$17:N64,"20100"),0)</f>
        <v>0</v>
      </c>
      <c r="BE62" s="625">
        <f>IF($BD62=0,0,INDEX($P62:$P64,MATCH("20100",$N62:$N64,0),1))</f>
        <v>0</v>
      </c>
      <c r="BF62" s="74" t="str">
        <f t="shared" si="23"/>
        <v/>
      </c>
      <c r="BG62" s="74" t="str">
        <f t="shared" si="24"/>
        <v/>
      </c>
      <c r="BH62" s="74" t="str">
        <f t="shared" si="25"/>
        <v/>
      </c>
      <c r="BI62" s="120" t="str">
        <f>IF(M62="","",COUNTIF($BH$17:BH62,BH62))</f>
        <v/>
      </c>
      <c r="BJ62" s="98" t="str">
        <f t="shared" si="26"/>
        <v/>
      </c>
      <c r="BK62" s="1" t="str">
        <f t="shared" si="27"/>
        <v/>
      </c>
      <c r="BL62" s="621" t="str">
        <f>IF(F62="","",COUNTIF($AI$17:AI62,AI62))</f>
        <v/>
      </c>
      <c r="BM62" s="621">
        <f>IF(BL62=1,BL62,0)</f>
        <v>0</v>
      </c>
      <c r="BN62" s="621" t="str">
        <f>IF(F62="","",$BR62)</f>
        <v/>
      </c>
      <c r="BO62" s="621" t="str">
        <f>IF(G62="","",$BR62)</f>
        <v/>
      </c>
      <c r="BP62" s="621" t="str">
        <f>IF(I62="","",$BR62)</f>
        <v/>
      </c>
      <c r="BQ62" s="622" t="str">
        <f>IFERROR(IF(J62="","",BR62),"")</f>
        <v/>
      </c>
      <c r="BR62" s="621">
        <v>16</v>
      </c>
      <c r="BS62" s="621">
        <f>IF(C62&gt;0,"",IF(COUNTIF(BN62:BQ64,BR62)=4,"",1))</f>
        <v>1</v>
      </c>
      <c r="BT62" s="74">
        <f>COUNTIF($AJ$17:AJ62,AI62&amp;"-"&amp;"*5000m*")</f>
        <v>0</v>
      </c>
      <c r="BU62" s="621">
        <f>SUM(BT62:BT64)/3</f>
        <v>0</v>
      </c>
      <c r="BV62" s="622" t="str">
        <f>IF(AI62="","",IF(AND(COUNTA(M62:M64)=0,COUNTA(W62:X64)=0),1,""))</f>
        <v/>
      </c>
      <c r="BW62" s="621">
        <f>IF(AND($AI62="",COUNTA(W62)&gt;0),1,0)</f>
        <v>0</v>
      </c>
      <c r="BX62" s="621">
        <f>IF(AND($AI62="",COUNTA(X62)&gt;0),1,0)</f>
        <v>0</v>
      </c>
      <c r="BY62" s="621" t="str">
        <f>F62&amp;"-"&amp;W62</f>
        <v>-</v>
      </c>
      <c r="BZ62" s="621" t="str">
        <f>IF(W62="","",COUNTIF($BY$17:BY62,BY62))</f>
        <v/>
      </c>
      <c r="CA62" s="621" t="str">
        <f>F62&amp;"-"&amp;X62</f>
        <v>-</v>
      </c>
      <c r="CB62" s="621" t="str">
        <f>IF(X62="","",COUNTIF($CA$17:CA62,CA62))</f>
        <v/>
      </c>
    </row>
    <row r="63" spans="1:80" s="1" customFormat="1" ht="18" customHeight="1">
      <c r="A63" s="684"/>
      <c r="B63" s="666"/>
      <c r="C63" s="668"/>
      <c r="D63" s="27" t="str">
        <f t="shared" si="32"/>
        <v/>
      </c>
      <c r="E63" s="244">
        <f>C62</f>
        <v>0</v>
      </c>
      <c r="F63" s="620"/>
      <c r="G63" s="620"/>
      <c r="H63" s="620"/>
      <c r="I63" s="256" t="str">
        <f>IF(C62&gt;0,VLOOKUP(C62,男子登録情報!$A$1:$H$1688,5,0),"")</f>
        <v/>
      </c>
      <c r="J63" s="654" t="e">
        <f>IF(D62&gt;0,VLOOKUP(D62,男子登録情報!$A$1:$H$1688,5,0),"")</f>
        <v>#N/A</v>
      </c>
      <c r="K63" s="654"/>
      <c r="L63" s="261" t="s">
        <v>28</v>
      </c>
      <c r="M63" s="27"/>
      <c r="N63" s="257" t="str">
        <f>IF(M63&gt;0,VLOOKUP(M63,男子登録情報!$N$1:$O$22,2,0),"")</f>
        <v/>
      </c>
      <c r="O63" s="261" t="s">
        <v>29</v>
      </c>
      <c r="P63" s="262"/>
      <c r="Q63" s="260" t="str">
        <f t="shared" si="0"/>
        <v/>
      </c>
      <c r="R63" s="284" t="str">
        <f t="shared" si="31"/>
        <v/>
      </c>
      <c r="S63" s="263"/>
      <c r="T63" s="613"/>
      <c r="U63" s="614"/>
      <c r="V63" s="615"/>
      <c r="W63" s="662"/>
      <c r="X63" s="662"/>
      <c r="AB63" s="85">
        <f t="shared" si="7"/>
        <v>0</v>
      </c>
      <c r="AC63" s="621"/>
      <c r="AD63" s="74" t="str">
        <f t="shared" si="2"/>
        <v/>
      </c>
      <c r="AE63" s="74" t="str">
        <f t="shared" si="3"/>
        <v/>
      </c>
      <c r="AF63" s="74" t="str">
        <f t="shared" si="4"/>
        <v/>
      </c>
      <c r="AG63" s="74" t="str">
        <f t="shared" si="5"/>
        <v/>
      </c>
      <c r="AH63" s="95">
        <f t="shared" si="8"/>
        <v>0</v>
      </c>
      <c r="AI63" s="173" t="str">
        <f>AI62</f>
        <v/>
      </c>
      <c r="AJ63" s="74" t="str">
        <f t="shared" si="9"/>
        <v/>
      </c>
      <c r="AK63" s="74" t="str">
        <f t="shared" si="10"/>
        <v/>
      </c>
      <c r="AL63" s="99" t="str">
        <f t="shared" si="6"/>
        <v/>
      </c>
      <c r="AM63" s="81">
        <f t="shared" si="28"/>
        <v>0</v>
      </c>
      <c r="AO63" s="81">
        <f t="shared" si="11"/>
        <v>0</v>
      </c>
      <c r="AP63" s="81" t="str">
        <f t="shared" si="12"/>
        <v>00000</v>
      </c>
      <c r="AQ63" s="105" t="str">
        <f t="shared" si="13"/>
        <v>0秒0</v>
      </c>
      <c r="AR63" s="106">
        <f t="shared" si="14"/>
        <v>0</v>
      </c>
      <c r="AS63" s="106" t="str">
        <f t="shared" si="15"/>
        <v>0</v>
      </c>
      <c r="AT63" s="106" t="str">
        <f t="shared" si="16"/>
        <v>0</v>
      </c>
      <c r="AU63" s="106" t="str">
        <f t="shared" si="17"/>
        <v>0m</v>
      </c>
      <c r="AV63" s="106" t="str">
        <f t="shared" si="18"/>
        <v>点</v>
      </c>
      <c r="AW63" s="81">
        <f t="shared" si="19"/>
        <v>0</v>
      </c>
      <c r="AX63" s="73" t="str">
        <f t="shared" si="20"/>
        <v/>
      </c>
      <c r="AY63" s="81">
        <f t="shared" si="29"/>
        <v>0</v>
      </c>
      <c r="AZ63" s="81">
        <f t="shared" si="21"/>
        <v>0</v>
      </c>
      <c r="BA63" s="81">
        <f t="shared" si="22"/>
        <v>0</v>
      </c>
      <c r="BB63" s="595"/>
      <c r="BC63" s="595"/>
      <c r="BD63" s="629"/>
      <c r="BE63" s="626"/>
      <c r="BF63" s="74" t="str">
        <f t="shared" si="23"/>
        <v/>
      </c>
      <c r="BG63" s="74" t="str">
        <f t="shared" si="24"/>
        <v/>
      </c>
      <c r="BH63" s="74" t="str">
        <f t="shared" si="25"/>
        <v/>
      </c>
      <c r="BI63" s="120" t="str">
        <f>IF(M63="","",COUNTIF($BH$17:BH63,BH63))</f>
        <v/>
      </c>
      <c r="BJ63" s="98" t="str">
        <f t="shared" si="26"/>
        <v/>
      </c>
      <c r="BK63" s="1" t="str">
        <f t="shared" si="27"/>
        <v/>
      </c>
      <c r="BL63" s="621"/>
      <c r="BM63" s="621"/>
      <c r="BN63" s="621"/>
      <c r="BO63" s="621"/>
      <c r="BP63" s="621"/>
      <c r="BQ63" s="623"/>
      <c r="BR63" s="621"/>
      <c r="BS63" s="621"/>
      <c r="BT63" s="74">
        <f>COUNTIF($AJ$17:AJ63,AI63&amp;"-"&amp;"*5000m*")</f>
        <v>0</v>
      </c>
      <c r="BU63" s="621"/>
      <c r="BV63" s="623"/>
      <c r="BW63" s="621"/>
      <c r="BX63" s="621"/>
      <c r="BY63" s="621"/>
      <c r="BZ63" s="621"/>
      <c r="CA63" s="621"/>
      <c r="CB63" s="621"/>
    </row>
    <row r="64" spans="1:80" s="1" customFormat="1" ht="18" customHeight="1" thickBot="1">
      <c r="A64" s="685"/>
      <c r="B64" s="86" t="s">
        <v>30</v>
      </c>
      <c r="C64" s="87"/>
      <c r="D64" s="245" t="str">
        <f t="shared" si="32"/>
        <v/>
      </c>
      <c r="E64" s="274">
        <f>C62</f>
        <v>0</v>
      </c>
      <c r="F64" s="28"/>
      <c r="G64" s="28"/>
      <c r="H64" s="28"/>
      <c r="I64" s="29"/>
      <c r="J64" s="655" t="e">
        <f>IF(D63&gt;0,VLOOKUP(D63,男子登録情報!$A$1:$H$1688,5,0),"")</f>
        <v>#N/A</v>
      </c>
      <c r="K64" s="655"/>
      <c r="L64" s="7" t="s">
        <v>31</v>
      </c>
      <c r="M64" s="245"/>
      <c r="N64" s="247" t="str">
        <f>IF(M64&gt;0,VLOOKUP(M64,男子登録情報!$N$1:$O$22,2,0),"")</f>
        <v/>
      </c>
      <c r="O64" s="7" t="s">
        <v>32</v>
      </c>
      <c r="P64" s="248"/>
      <c r="Q64" s="249" t="str">
        <f t="shared" si="0"/>
        <v/>
      </c>
      <c r="R64" s="285" t="str">
        <f t="shared" si="31"/>
        <v/>
      </c>
      <c r="S64" s="259"/>
      <c r="T64" s="616"/>
      <c r="U64" s="617"/>
      <c r="V64" s="618"/>
      <c r="W64" s="663"/>
      <c r="X64" s="663"/>
      <c r="AB64" s="85">
        <f t="shared" si="7"/>
        <v>0</v>
      </c>
      <c r="AC64" s="621"/>
      <c r="AD64" s="74" t="str">
        <f t="shared" si="2"/>
        <v/>
      </c>
      <c r="AE64" s="74" t="str">
        <f t="shared" si="3"/>
        <v/>
      </c>
      <c r="AF64" s="74" t="str">
        <f t="shared" si="4"/>
        <v/>
      </c>
      <c r="AG64" s="74" t="str">
        <f t="shared" si="5"/>
        <v/>
      </c>
      <c r="AH64" s="95">
        <f t="shared" si="8"/>
        <v>0</v>
      </c>
      <c r="AI64" s="174" t="str">
        <f>AI63</f>
        <v/>
      </c>
      <c r="AJ64" s="74" t="str">
        <f t="shared" si="9"/>
        <v/>
      </c>
      <c r="AK64" s="74" t="str">
        <f t="shared" si="10"/>
        <v/>
      </c>
      <c r="AL64" s="99" t="str">
        <f t="shared" si="6"/>
        <v/>
      </c>
      <c r="AM64" s="81">
        <f t="shared" si="28"/>
        <v>0</v>
      </c>
      <c r="AO64" s="81">
        <f t="shared" si="11"/>
        <v>0</v>
      </c>
      <c r="AP64" s="81" t="str">
        <f t="shared" si="12"/>
        <v>00000</v>
      </c>
      <c r="AQ64" s="105" t="str">
        <f t="shared" si="13"/>
        <v>0秒0</v>
      </c>
      <c r="AR64" s="106">
        <f t="shared" si="14"/>
        <v>0</v>
      </c>
      <c r="AS64" s="106" t="str">
        <f t="shared" si="15"/>
        <v>0</v>
      </c>
      <c r="AT64" s="106" t="str">
        <f t="shared" si="16"/>
        <v>0</v>
      </c>
      <c r="AU64" s="106" t="str">
        <f t="shared" si="17"/>
        <v>0m</v>
      </c>
      <c r="AV64" s="106" t="str">
        <f t="shared" si="18"/>
        <v>点</v>
      </c>
      <c r="AW64" s="81">
        <f t="shared" si="19"/>
        <v>0</v>
      </c>
      <c r="AX64" s="73" t="str">
        <f t="shared" si="20"/>
        <v/>
      </c>
      <c r="AY64" s="81">
        <f t="shared" si="29"/>
        <v>0</v>
      </c>
      <c r="AZ64" s="81">
        <f t="shared" si="21"/>
        <v>0</v>
      </c>
      <c r="BA64" s="81">
        <f t="shared" si="22"/>
        <v>0</v>
      </c>
      <c r="BB64" s="587"/>
      <c r="BC64" s="587"/>
      <c r="BD64" s="630"/>
      <c r="BE64" s="627"/>
      <c r="BF64" s="74" t="str">
        <f t="shared" si="23"/>
        <v/>
      </c>
      <c r="BG64" s="74" t="str">
        <f t="shared" si="24"/>
        <v/>
      </c>
      <c r="BH64" s="74" t="str">
        <f t="shared" si="25"/>
        <v/>
      </c>
      <c r="BI64" s="120" t="str">
        <f>IF(M64="","",COUNTIF($BH$17:BH64,BH64))</f>
        <v/>
      </c>
      <c r="BJ64" s="98" t="str">
        <f t="shared" si="26"/>
        <v/>
      </c>
      <c r="BK64" s="1" t="str">
        <f t="shared" si="27"/>
        <v/>
      </c>
      <c r="BL64" s="621"/>
      <c r="BM64" s="621"/>
      <c r="BN64" s="621"/>
      <c r="BO64" s="621"/>
      <c r="BP64" s="621"/>
      <c r="BQ64" s="624"/>
      <c r="BR64" s="621"/>
      <c r="BS64" s="621"/>
      <c r="BT64" s="74">
        <f>COUNTIF($AJ$17:AJ64,AI64&amp;"-"&amp;"*5000m*")</f>
        <v>0</v>
      </c>
      <c r="BU64" s="621"/>
      <c r="BV64" s="624"/>
      <c r="BW64" s="621"/>
      <c r="BX64" s="621"/>
      <c r="BY64" s="621"/>
      <c r="BZ64" s="621"/>
      <c r="CA64" s="621"/>
      <c r="CB64" s="621"/>
    </row>
    <row r="65" spans="1:80" s="1" customFormat="1" ht="18" customHeight="1" thickTop="1">
      <c r="A65" s="683">
        <v>17</v>
      </c>
      <c r="B65" s="665" t="s">
        <v>339</v>
      </c>
      <c r="C65" s="667"/>
      <c r="D65" s="252" t="str">
        <f t="shared" si="32"/>
        <v/>
      </c>
      <c r="E65" s="243">
        <f>C65</f>
        <v>0</v>
      </c>
      <c r="F65" s="619" t="str">
        <f>IF(C65&gt;0,VLOOKUP(C65,男子登録情報!$A$1:$H$1688,3,0),"")</f>
        <v/>
      </c>
      <c r="G65" s="619" t="str">
        <f>IF(C65&gt;0,VLOOKUP(C65,男子登録情報!$A$1:$H$1688,4,0),"")</f>
        <v/>
      </c>
      <c r="H65" s="619" t="str">
        <f>IF(C65&gt;0,VLOOKUP(C65,男子登録情報!$A$1:$H$1688,7,0),"")</f>
        <v/>
      </c>
      <c r="I65" s="261" t="str">
        <f>IF(C65&gt;0,VLOOKUP(C65,男子登録情報!$A$1:$H$1688,8,0),"")</f>
        <v/>
      </c>
      <c r="J65" s="653" t="str">
        <f>IF(C65&gt;0,VLOOKUP(C65,男子登録情報!$A$1:$M$1688,13,0),"")</f>
        <v/>
      </c>
      <c r="K65" s="653" t="str">
        <f>IF(C65&gt;0,TEXT(C65,"100000000"),"000000000")</f>
        <v>000000000</v>
      </c>
      <c r="L65" s="251" t="s">
        <v>24</v>
      </c>
      <c r="M65" s="243"/>
      <c r="N65" s="428" t="str">
        <f>IF(M65&gt;0,VLOOKUP(M65,男子登録情報!$N$1:$O$22,2,0),"")</f>
        <v/>
      </c>
      <c r="O65" s="251" t="s">
        <v>27</v>
      </c>
      <c r="P65" s="253"/>
      <c r="Q65" s="254" t="str">
        <f t="shared" si="0"/>
        <v/>
      </c>
      <c r="R65" s="283" t="str">
        <f t="shared" si="31"/>
        <v/>
      </c>
      <c r="S65" s="255"/>
      <c r="T65" s="610"/>
      <c r="U65" s="611"/>
      <c r="V65" s="612"/>
      <c r="W65" s="664"/>
      <c r="X65" s="664"/>
      <c r="AA65" s="1">
        <f>IF(C65="",0,IF(H65=F5,0,1))</f>
        <v>0</v>
      </c>
      <c r="AB65" s="85">
        <f t="shared" si="7"/>
        <v>0</v>
      </c>
      <c r="AC65" s="621">
        <f>C65</f>
        <v>0</v>
      </c>
      <c r="AD65" s="74" t="str">
        <f t="shared" si="2"/>
        <v/>
      </c>
      <c r="AE65" s="74" t="str">
        <f t="shared" si="3"/>
        <v/>
      </c>
      <c r="AF65" s="74" t="str">
        <f t="shared" si="4"/>
        <v/>
      </c>
      <c r="AG65" s="74" t="str">
        <f t="shared" si="5"/>
        <v/>
      </c>
      <c r="AH65" s="95">
        <f t="shared" si="8"/>
        <v>0</v>
      </c>
      <c r="AI65" s="172" t="str">
        <f>IF(F65="","",F65)</f>
        <v/>
      </c>
      <c r="AJ65" s="74" t="str">
        <f t="shared" si="9"/>
        <v/>
      </c>
      <c r="AK65" s="74" t="str">
        <f t="shared" si="10"/>
        <v/>
      </c>
      <c r="AL65" s="99" t="str">
        <f t="shared" si="6"/>
        <v/>
      </c>
      <c r="AM65" s="81">
        <f t="shared" si="28"/>
        <v>0</v>
      </c>
      <c r="AO65" s="81">
        <f t="shared" si="11"/>
        <v>0</v>
      </c>
      <c r="AP65" s="81" t="str">
        <f t="shared" si="12"/>
        <v>00000</v>
      </c>
      <c r="AQ65" s="105" t="str">
        <f t="shared" si="13"/>
        <v>0秒0</v>
      </c>
      <c r="AR65" s="106">
        <f t="shared" si="14"/>
        <v>0</v>
      </c>
      <c r="AS65" s="106" t="str">
        <f t="shared" si="15"/>
        <v>0</v>
      </c>
      <c r="AT65" s="106" t="str">
        <f t="shared" si="16"/>
        <v>0</v>
      </c>
      <c r="AU65" s="106" t="str">
        <f t="shared" si="17"/>
        <v>0m</v>
      </c>
      <c r="AV65" s="106" t="str">
        <f t="shared" si="18"/>
        <v>点</v>
      </c>
      <c r="AW65" s="81">
        <f t="shared" si="19"/>
        <v>0</v>
      </c>
      <c r="AX65" s="73" t="str">
        <f t="shared" si="20"/>
        <v/>
      </c>
      <c r="AY65" s="81">
        <f t="shared" si="29"/>
        <v>0</v>
      </c>
      <c r="AZ65" s="81">
        <f t="shared" si="21"/>
        <v>0</v>
      </c>
      <c r="BA65" s="81">
        <f t="shared" si="22"/>
        <v>0</v>
      </c>
      <c r="BB65" s="586">
        <f>IF(W65="",0,COUNTA($W$17:W67))</f>
        <v>0</v>
      </c>
      <c r="BC65" s="586">
        <f>IF(X65="",0,COUNTA($X$17:X67))</f>
        <v>0</v>
      </c>
      <c r="BD65" s="628">
        <f>IF(OR($N65="20100",$N66="20100",$N67="20100"),COUNTIF($N$17:N67,"20100"),0)</f>
        <v>0</v>
      </c>
      <c r="BE65" s="625">
        <f>IF($BD65=0,0,INDEX($P65:$P67,MATCH("20100",$N65:$N67,0),1))</f>
        <v>0</v>
      </c>
      <c r="BF65" s="74" t="str">
        <f t="shared" si="23"/>
        <v/>
      </c>
      <c r="BG65" s="74" t="str">
        <f t="shared" si="24"/>
        <v/>
      </c>
      <c r="BH65" s="74" t="str">
        <f t="shared" si="25"/>
        <v/>
      </c>
      <c r="BI65" s="120" t="str">
        <f>IF(M65="","",COUNTIF($BH$17:BH65,BH65))</f>
        <v/>
      </c>
      <c r="BJ65" s="98" t="str">
        <f t="shared" si="26"/>
        <v/>
      </c>
      <c r="BK65" s="1" t="str">
        <f t="shared" si="27"/>
        <v/>
      </c>
      <c r="BL65" s="621" t="str">
        <f>IF(F65="","",COUNTIF($AI$17:AI65,AI65))</f>
        <v/>
      </c>
      <c r="BM65" s="621">
        <f>IF(BL65=1,BL65,0)</f>
        <v>0</v>
      </c>
      <c r="BN65" s="621" t="str">
        <f>IF(F65="","",$BR65)</f>
        <v/>
      </c>
      <c r="BO65" s="621" t="str">
        <f>IF(G65="","",$BR65)</f>
        <v/>
      </c>
      <c r="BP65" s="621" t="str">
        <f>IF(I65="","",$BR65)</f>
        <v/>
      </c>
      <c r="BQ65" s="622" t="str">
        <f>IFERROR(IF(J65="","",BR65),"")</f>
        <v/>
      </c>
      <c r="BR65" s="621">
        <v>17</v>
      </c>
      <c r="BS65" s="621">
        <f>IF(C65&gt;0,"",IF(COUNTIF(BN65:BQ67,BR65)=4,"",1))</f>
        <v>1</v>
      </c>
      <c r="BT65" s="74">
        <f>COUNTIF($AJ$17:AJ65,AI65&amp;"-"&amp;"*5000m*")</f>
        <v>0</v>
      </c>
      <c r="BU65" s="621">
        <f>SUM(BT65:BT67)/3</f>
        <v>0</v>
      </c>
      <c r="BV65" s="622" t="str">
        <f>IF(AI65="","",IF(AND(COUNTA(M65:M67)=0,COUNTA(W65:X67)=0),1,""))</f>
        <v/>
      </c>
      <c r="BW65" s="621">
        <f>IF(AND($AI65="",COUNTA(W65)&gt;0),1,0)</f>
        <v>0</v>
      </c>
      <c r="BX65" s="621">
        <f>IF(AND($AI65="",COUNTA(X65)&gt;0),1,0)</f>
        <v>0</v>
      </c>
      <c r="BY65" s="621" t="str">
        <f>F65&amp;"-"&amp;W65</f>
        <v>-</v>
      </c>
      <c r="BZ65" s="621" t="str">
        <f>IF(W65="","",COUNTIF($BY$17:BY65,BY65))</f>
        <v/>
      </c>
      <c r="CA65" s="621" t="str">
        <f>F65&amp;"-"&amp;X65</f>
        <v>-</v>
      </c>
      <c r="CB65" s="621" t="str">
        <f>IF(X65="","",COUNTIF($CA$17:CA65,CA65))</f>
        <v/>
      </c>
    </row>
    <row r="66" spans="1:80" s="1" customFormat="1" ht="18" customHeight="1">
      <c r="A66" s="684"/>
      <c r="B66" s="666"/>
      <c r="C66" s="668"/>
      <c r="D66" s="27" t="str">
        <f t="shared" si="32"/>
        <v/>
      </c>
      <c r="E66" s="244">
        <f>C65</f>
        <v>0</v>
      </c>
      <c r="F66" s="620"/>
      <c r="G66" s="620"/>
      <c r="H66" s="620"/>
      <c r="I66" s="256" t="str">
        <f>IF(C65&gt;0,VLOOKUP(C65,男子登録情報!$A$1:$H$1688,5,0),"")</f>
        <v/>
      </c>
      <c r="J66" s="654" t="e">
        <f>IF(D65&gt;0,VLOOKUP(D65,男子登録情報!$A$1:$H$1688,5,0),"")</f>
        <v>#N/A</v>
      </c>
      <c r="K66" s="654"/>
      <c r="L66" s="261" t="s">
        <v>28</v>
      </c>
      <c r="M66" s="27"/>
      <c r="N66" s="257" t="str">
        <f>IF(M66&gt;0,VLOOKUP(M66,男子登録情報!$N$1:$O$22,2,0),"")</f>
        <v/>
      </c>
      <c r="O66" s="261" t="s">
        <v>29</v>
      </c>
      <c r="P66" s="262"/>
      <c r="Q66" s="260" t="str">
        <f t="shared" si="0"/>
        <v/>
      </c>
      <c r="R66" s="284" t="str">
        <f t="shared" si="31"/>
        <v/>
      </c>
      <c r="S66" s="263"/>
      <c r="T66" s="613"/>
      <c r="U66" s="614"/>
      <c r="V66" s="615"/>
      <c r="W66" s="662"/>
      <c r="X66" s="662"/>
      <c r="AB66" s="85">
        <f t="shared" si="7"/>
        <v>0</v>
      </c>
      <c r="AC66" s="621"/>
      <c r="AD66" s="74" t="str">
        <f t="shared" si="2"/>
        <v/>
      </c>
      <c r="AE66" s="74" t="str">
        <f t="shared" si="3"/>
        <v/>
      </c>
      <c r="AF66" s="74" t="str">
        <f t="shared" si="4"/>
        <v/>
      </c>
      <c r="AG66" s="74" t="str">
        <f t="shared" si="5"/>
        <v/>
      </c>
      <c r="AH66" s="95">
        <f t="shared" si="8"/>
        <v>0</v>
      </c>
      <c r="AI66" s="173" t="str">
        <f>AI65</f>
        <v/>
      </c>
      <c r="AJ66" s="74" t="str">
        <f t="shared" si="9"/>
        <v/>
      </c>
      <c r="AK66" s="74" t="str">
        <f t="shared" si="10"/>
        <v/>
      </c>
      <c r="AL66" s="99" t="str">
        <f t="shared" si="6"/>
        <v/>
      </c>
      <c r="AM66" s="81">
        <f t="shared" si="28"/>
        <v>0</v>
      </c>
      <c r="AO66" s="81">
        <f t="shared" si="11"/>
        <v>0</v>
      </c>
      <c r="AP66" s="81" t="str">
        <f t="shared" si="12"/>
        <v>00000</v>
      </c>
      <c r="AQ66" s="105" t="str">
        <f t="shared" si="13"/>
        <v>0秒0</v>
      </c>
      <c r="AR66" s="106">
        <f t="shared" si="14"/>
        <v>0</v>
      </c>
      <c r="AS66" s="106" t="str">
        <f t="shared" si="15"/>
        <v>0</v>
      </c>
      <c r="AT66" s="106" t="str">
        <f t="shared" si="16"/>
        <v>0</v>
      </c>
      <c r="AU66" s="106" t="str">
        <f t="shared" si="17"/>
        <v>0m</v>
      </c>
      <c r="AV66" s="106" t="str">
        <f t="shared" si="18"/>
        <v>点</v>
      </c>
      <c r="AW66" s="81">
        <f t="shared" si="19"/>
        <v>0</v>
      </c>
      <c r="AX66" s="73" t="str">
        <f t="shared" si="20"/>
        <v/>
      </c>
      <c r="AY66" s="81">
        <f t="shared" si="29"/>
        <v>0</v>
      </c>
      <c r="AZ66" s="81">
        <f t="shared" si="21"/>
        <v>0</v>
      </c>
      <c r="BA66" s="81">
        <f t="shared" si="22"/>
        <v>0</v>
      </c>
      <c r="BB66" s="595"/>
      <c r="BC66" s="595"/>
      <c r="BD66" s="629"/>
      <c r="BE66" s="626"/>
      <c r="BF66" s="74" t="str">
        <f t="shared" si="23"/>
        <v/>
      </c>
      <c r="BG66" s="74" t="str">
        <f t="shared" si="24"/>
        <v/>
      </c>
      <c r="BH66" s="74" t="str">
        <f t="shared" si="25"/>
        <v/>
      </c>
      <c r="BI66" s="120" t="str">
        <f>IF(M66="","",COUNTIF($BH$17:BH66,BH66))</f>
        <v/>
      </c>
      <c r="BJ66" s="98" t="str">
        <f t="shared" si="26"/>
        <v/>
      </c>
      <c r="BK66" s="1" t="str">
        <f t="shared" si="27"/>
        <v/>
      </c>
      <c r="BL66" s="621"/>
      <c r="BM66" s="621"/>
      <c r="BN66" s="621"/>
      <c r="BO66" s="621"/>
      <c r="BP66" s="621"/>
      <c r="BQ66" s="623"/>
      <c r="BR66" s="621"/>
      <c r="BS66" s="621"/>
      <c r="BT66" s="74">
        <f>COUNTIF($AJ$17:AJ66,AI66&amp;"-"&amp;"*5000m*")</f>
        <v>0</v>
      </c>
      <c r="BU66" s="621"/>
      <c r="BV66" s="623"/>
      <c r="BW66" s="621"/>
      <c r="BX66" s="621"/>
      <c r="BY66" s="621"/>
      <c r="BZ66" s="621"/>
      <c r="CA66" s="621"/>
      <c r="CB66" s="621"/>
    </row>
    <row r="67" spans="1:80" s="1" customFormat="1" ht="18" customHeight="1" thickBot="1">
      <c r="A67" s="685"/>
      <c r="B67" s="86" t="s">
        <v>30</v>
      </c>
      <c r="C67" s="87"/>
      <c r="D67" s="245" t="str">
        <f t="shared" si="32"/>
        <v/>
      </c>
      <c r="E67" s="274">
        <f>C65</f>
        <v>0</v>
      </c>
      <c r="F67" s="28"/>
      <c r="G67" s="28"/>
      <c r="H67" s="28"/>
      <c r="I67" s="29"/>
      <c r="J67" s="655" t="e">
        <f>IF(D66&gt;0,VLOOKUP(D66,男子登録情報!$A$1:$H$1688,5,0),"")</f>
        <v>#N/A</v>
      </c>
      <c r="K67" s="655"/>
      <c r="L67" s="7" t="s">
        <v>31</v>
      </c>
      <c r="M67" s="245"/>
      <c r="N67" s="247" t="str">
        <f>IF(M67&gt;0,VLOOKUP(M67,男子登録情報!$N$1:$O$22,2,0),"")</f>
        <v/>
      </c>
      <c r="O67" s="7" t="s">
        <v>32</v>
      </c>
      <c r="P67" s="248"/>
      <c r="Q67" s="249" t="str">
        <f t="shared" si="0"/>
        <v/>
      </c>
      <c r="R67" s="285" t="str">
        <f t="shared" si="31"/>
        <v/>
      </c>
      <c r="S67" s="259"/>
      <c r="T67" s="616"/>
      <c r="U67" s="617"/>
      <c r="V67" s="618"/>
      <c r="W67" s="663"/>
      <c r="X67" s="663"/>
      <c r="AB67" s="85">
        <f t="shared" si="7"/>
        <v>0</v>
      </c>
      <c r="AC67" s="621"/>
      <c r="AD67" s="74" t="str">
        <f t="shared" si="2"/>
        <v/>
      </c>
      <c r="AE67" s="74" t="str">
        <f t="shared" si="3"/>
        <v/>
      </c>
      <c r="AF67" s="74" t="str">
        <f t="shared" si="4"/>
        <v/>
      </c>
      <c r="AG67" s="74" t="str">
        <f t="shared" si="5"/>
        <v/>
      </c>
      <c r="AH67" s="95">
        <f t="shared" si="8"/>
        <v>0</v>
      </c>
      <c r="AI67" s="174" t="str">
        <f>AI66</f>
        <v/>
      </c>
      <c r="AJ67" s="74" t="str">
        <f t="shared" si="9"/>
        <v/>
      </c>
      <c r="AK67" s="74" t="str">
        <f t="shared" si="10"/>
        <v/>
      </c>
      <c r="AL67" s="99" t="str">
        <f t="shared" si="6"/>
        <v/>
      </c>
      <c r="AM67" s="81">
        <f t="shared" si="28"/>
        <v>0</v>
      </c>
      <c r="AO67" s="81">
        <f t="shared" si="11"/>
        <v>0</v>
      </c>
      <c r="AP67" s="81" t="str">
        <f t="shared" si="12"/>
        <v>00000</v>
      </c>
      <c r="AQ67" s="105" t="str">
        <f t="shared" si="13"/>
        <v>0秒0</v>
      </c>
      <c r="AR67" s="106">
        <f t="shared" si="14"/>
        <v>0</v>
      </c>
      <c r="AS67" s="106" t="str">
        <f t="shared" si="15"/>
        <v>0</v>
      </c>
      <c r="AT67" s="106" t="str">
        <f t="shared" si="16"/>
        <v>0</v>
      </c>
      <c r="AU67" s="106" t="str">
        <f t="shared" si="17"/>
        <v>0m</v>
      </c>
      <c r="AV67" s="106" t="str">
        <f t="shared" si="18"/>
        <v>点</v>
      </c>
      <c r="AW67" s="81">
        <f t="shared" si="19"/>
        <v>0</v>
      </c>
      <c r="AX67" s="73" t="str">
        <f t="shared" si="20"/>
        <v/>
      </c>
      <c r="AY67" s="81">
        <f t="shared" si="29"/>
        <v>0</v>
      </c>
      <c r="AZ67" s="81">
        <f t="shared" si="21"/>
        <v>0</v>
      </c>
      <c r="BA67" s="81">
        <f t="shared" si="22"/>
        <v>0</v>
      </c>
      <c r="BB67" s="587"/>
      <c r="BC67" s="587"/>
      <c r="BD67" s="630"/>
      <c r="BE67" s="627"/>
      <c r="BF67" s="74" t="str">
        <f t="shared" si="23"/>
        <v/>
      </c>
      <c r="BG67" s="74" t="str">
        <f t="shared" si="24"/>
        <v/>
      </c>
      <c r="BH67" s="74" t="str">
        <f t="shared" si="25"/>
        <v/>
      </c>
      <c r="BI67" s="120" t="str">
        <f>IF(M67="","",COUNTIF($BH$17:BH67,BH67))</f>
        <v/>
      </c>
      <c r="BJ67" s="98" t="str">
        <f t="shared" si="26"/>
        <v/>
      </c>
      <c r="BK67" s="1" t="str">
        <f t="shared" si="27"/>
        <v/>
      </c>
      <c r="BL67" s="621"/>
      <c r="BM67" s="621"/>
      <c r="BN67" s="621"/>
      <c r="BO67" s="621"/>
      <c r="BP67" s="621"/>
      <c r="BQ67" s="624"/>
      <c r="BR67" s="621"/>
      <c r="BS67" s="621"/>
      <c r="BT67" s="74">
        <f>COUNTIF($AJ$17:AJ67,AI67&amp;"-"&amp;"*5000m*")</f>
        <v>0</v>
      </c>
      <c r="BU67" s="621"/>
      <c r="BV67" s="624"/>
      <c r="BW67" s="621"/>
      <c r="BX67" s="621"/>
      <c r="BY67" s="621"/>
      <c r="BZ67" s="621"/>
      <c r="CA67" s="621"/>
      <c r="CB67" s="621"/>
    </row>
    <row r="68" spans="1:80" s="1" customFormat="1" ht="18" customHeight="1" thickTop="1">
      <c r="A68" s="683">
        <v>18</v>
      </c>
      <c r="B68" s="665" t="s">
        <v>339</v>
      </c>
      <c r="C68" s="667"/>
      <c r="D68" s="252" t="str">
        <f t="shared" si="32"/>
        <v/>
      </c>
      <c r="E68" s="243">
        <f>C68</f>
        <v>0</v>
      </c>
      <c r="F68" s="619" t="str">
        <f>IF(C68&gt;0,VLOOKUP(C68,男子登録情報!$A$1:$H$1688,3,0),"")</f>
        <v/>
      </c>
      <c r="G68" s="619" t="str">
        <f>IF(C68&gt;0,VLOOKUP(C68,男子登録情報!$A$1:$H$1688,4,0),"")</f>
        <v/>
      </c>
      <c r="H68" s="619" t="str">
        <f>IF(C68&gt;0,VLOOKUP(C68,男子登録情報!$A$1:$H$1688,7,0),"")</f>
        <v/>
      </c>
      <c r="I68" s="261" t="str">
        <f>IF(C68&gt;0,VLOOKUP(C68,男子登録情報!$A$1:$H$1688,8,0),"")</f>
        <v/>
      </c>
      <c r="J68" s="653" t="str">
        <f>IF(C68&gt;0,VLOOKUP(C68,男子登録情報!$A$1:$M$1688,13,0),"")</f>
        <v/>
      </c>
      <c r="K68" s="653" t="str">
        <f>IF(C68&gt;0,TEXT(C68,"100000000"),"000000000")</f>
        <v>000000000</v>
      </c>
      <c r="L68" s="251" t="s">
        <v>24</v>
      </c>
      <c r="M68" s="243"/>
      <c r="N68" s="428" t="str">
        <f>IF(M68&gt;0,VLOOKUP(M68,男子登録情報!$N$1:$O$22,2,0),"")</f>
        <v/>
      </c>
      <c r="O68" s="251" t="s">
        <v>27</v>
      </c>
      <c r="P68" s="253"/>
      <c r="Q68" s="254" t="str">
        <f t="shared" si="0"/>
        <v/>
      </c>
      <c r="R68" s="283" t="str">
        <f t="shared" si="31"/>
        <v/>
      </c>
      <c r="S68" s="255"/>
      <c r="T68" s="610"/>
      <c r="U68" s="611"/>
      <c r="V68" s="612"/>
      <c r="W68" s="664"/>
      <c r="X68" s="664"/>
      <c r="AA68" s="1">
        <f>IF(C68="",0,IF(H68=F5,0,1))</f>
        <v>0</v>
      </c>
      <c r="AB68" s="85">
        <f t="shared" si="7"/>
        <v>0</v>
      </c>
      <c r="AC68" s="621">
        <f>C68</f>
        <v>0</v>
      </c>
      <c r="AD68" s="74" t="str">
        <f t="shared" si="2"/>
        <v/>
      </c>
      <c r="AE68" s="74" t="str">
        <f t="shared" si="3"/>
        <v/>
      </c>
      <c r="AF68" s="74" t="str">
        <f t="shared" si="4"/>
        <v/>
      </c>
      <c r="AG68" s="74" t="str">
        <f t="shared" si="5"/>
        <v/>
      </c>
      <c r="AH68" s="95">
        <f t="shared" si="8"/>
        <v>0</v>
      </c>
      <c r="AI68" s="172" t="str">
        <f>IF(F68="","",F68)</f>
        <v/>
      </c>
      <c r="AJ68" s="74" t="str">
        <f t="shared" si="9"/>
        <v/>
      </c>
      <c r="AK68" s="74" t="str">
        <f t="shared" si="10"/>
        <v/>
      </c>
      <c r="AL68" s="99" t="str">
        <f t="shared" si="6"/>
        <v/>
      </c>
      <c r="AM68" s="81">
        <f t="shared" si="28"/>
        <v>0</v>
      </c>
      <c r="AO68" s="81">
        <f t="shared" si="11"/>
        <v>0</v>
      </c>
      <c r="AP68" s="81" t="str">
        <f t="shared" si="12"/>
        <v>00000</v>
      </c>
      <c r="AQ68" s="105" t="str">
        <f t="shared" si="13"/>
        <v>0秒0</v>
      </c>
      <c r="AR68" s="106">
        <f t="shared" si="14"/>
        <v>0</v>
      </c>
      <c r="AS68" s="106" t="str">
        <f t="shared" si="15"/>
        <v>0</v>
      </c>
      <c r="AT68" s="106" t="str">
        <f t="shared" si="16"/>
        <v>0</v>
      </c>
      <c r="AU68" s="106" t="str">
        <f t="shared" si="17"/>
        <v>0m</v>
      </c>
      <c r="AV68" s="106" t="str">
        <f t="shared" si="18"/>
        <v>点</v>
      </c>
      <c r="AW68" s="81">
        <f t="shared" si="19"/>
        <v>0</v>
      </c>
      <c r="AX68" s="73" t="str">
        <f t="shared" si="20"/>
        <v/>
      </c>
      <c r="AY68" s="81">
        <f t="shared" si="29"/>
        <v>0</v>
      </c>
      <c r="AZ68" s="81">
        <f t="shared" si="21"/>
        <v>0</v>
      </c>
      <c r="BA68" s="81">
        <f t="shared" si="22"/>
        <v>0</v>
      </c>
      <c r="BB68" s="586">
        <f>IF(W68="",0,COUNTA($W$17:W70))</f>
        <v>0</v>
      </c>
      <c r="BC68" s="586">
        <f>IF(X68="",0,COUNTA($X$17:X70))</f>
        <v>0</v>
      </c>
      <c r="BD68" s="628">
        <f>IF(OR($N68="20100",$N69="20100",$N70="20100"),COUNTIF($N$17:N70,"20100"),0)</f>
        <v>0</v>
      </c>
      <c r="BE68" s="625">
        <f>IF($BD68=0,0,INDEX($P68:$P70,MATCH("20100",$N68:$N70,0),1))</f>
        <v>0</v>
      </c>
      <c r="BF68" s="74" t="str">
        <f t="shared" si="23"/>
        <v/>
      </c>
      <c r="BG68" s="74" t="str">
        <f t="shared" si="24"/>
        <v/>
      </c>
      <c r="BH68" s="74" t="str">
        <f t="shared" si="25"/>
        <v/>
      </c>
      <c r="BI68" s="120" t="str">
        <f>IF(M68="","",COUNTIF($BH$17:BH68,BH68))</f>
        <v/>
      </c>
      <c r="BJ68" s="98" t="str">
        <f t="shared" si="26"/>
        <v/>
      </c>
      <c r="BK68" s="1" t="str">
        <f t="shared" si="27"/>
        <v/>
      </c>
      <c r="BL68" s="621" t="str">
        <f>IF(F68="","",COUNTIF($AI$17:AI68,AI68))</f>
        <v/>
      </c>
      <c r="BM68" s="621">
        <f>IF(BL68=1,BL68,0)</f>
        <v>0</v>
      </c>
      <c r="BN68" s="621" t="str">
        <f>IF(F68="","",$BR68)</f>
        <v/>
      </c>
      <c r="BO68" s="621" t="str">
        <f>IF(G68="","",$BR68)</f>
        <v/>
      </c>
      <c r="BP68" s="621" t="str">
        <f>IF(I68="","",$BR68)</f>
        <v/>
      </c>
      <c r="BQ68" s="622" t="str">
        <f>IFERROR(IF(J68="","",BR68),"")</f>
        <v/>
      </c>
      <c r="BR68" s="621">
        <v>18</v>
      </c>
      <c r="BS68" s="621">
        <f>IF(C68&gt;0,"",IF(COUNTIF(BN68:BQ70,BR68)=4,"",1))</f>
        <v>1</v>
      </c>
      <c r="BT68" s="74">
        <f>COUNTIF($AJ$17:AJ68,AI68&amp;"-"&amp;"*5000m*")</f>
        <v>0</v>
      </c>
      <c r="BU68" s="621">
        <f>SUM(BT68:BT70)/3</f>
        <v>0</v>
      </c>
      <c r="BV68" s="622" t="str">
        <f>IF(AI68="","",IF(AND(COUNTA(M68:M70)=0,COUNTA(W68:X70)=0),1,""))</f>
        <v/>
      </c>
      <c r="BW68" s="621">
        <f>IF(AND($AI68="",COUNTA(W68)&gt;0),1,0)</f>
        <v>0</v>
      </c>
      <c r="BX68" s="621">
        <f>IF(AND($AI68="",COUNTA(X68)&gt;0),1,0)</f>
        <v>0</v>
      </c>
      <c r="BY68" s="621" t="str">
        <f>F68&amp;"-"&amp;W68</f>
        <v>-</v>
      </c>
      <c r="BZ68" s="621" t="str">
        <f>IF(W68="","",COUNTIF($BY$17:BY68,BY68))</f>
        <v/>
      </c>
      <c r="CA68" s="621" t="str">
        <f>F68&amp;"-"&amp;X68</f>
        <v>-</v>
      </c>
      <c r="CB68" s="621" t="str">
        <f>IF(X68="","",COUNTIF($CA$17:CA68,CA68))</f>
        <v/>
      </c>
    </row>
    <row r="69" spans="1:80" s="1" customFormat="1" ht="18" customHeight="1">
      <c r="A69" s="684"/>
      <c r="B69" s="666"/>
      <c r="C69" s="668"/>
      <c r="D69" s="27" t="str">
        <f t="shared" si="32"/>
        <v/>
      </c>
      <c r="E69" s="244">
        <f>C68</f>
        <v>0</v>
      </c>
      <c r="F69" s="620"/>
      <c r="G69" s="620"/>
      <c r="H69" s="620"/>
      <c r="I69" s="256" t="str">
        <f>IF(C68&gt;0,VLOOKUP(C68,男子登録情報!$A$1:$H$1688,5,0),"")</f>
        <v/>
      </c>
      <c r="J69" s="654" t="e">
        <f>IF(D68&gt;0,VLOOKUP(D68,男子登録情報!$A$1:$H$1688,5,0),"")</f>
        <v>#N/A</v>
      </c>
      <c r="K69" s="654"/>
      <c r="L69" s="261" t="s">
        <v>28</v>
      </c>
      <c r="M69" s="27"/>
      <c r="N69" s="257" t="str">
        <f>IF(M69&gt;0,VLOOKUP(M69,男子登録情報!$N$1:$O$22,2,0),"")</f>
        <v/>
      </c>
      <c r="O69" s="261" t="s">
        <v>29</v>
      </c>
      <c r="P69" s="262"/>
      <c r="Q69" s="260" t="str">
        <f t="shared" si="0"/>
        <v/>
      </c>
      <c r="R69" s="284" t="str">
        <f t="shared" si="31"/>
        <v/>
      </c>
      <c r="S69" s="263"/>
      <c r="T69" s="613"/>
      <c r="U69" s="614"/>
      <c r="V69" s="615"/>
      <c r="W69" s="662"/>
      <c r="X69" s="662"/>
      <c r="AB69" s="85">
        <f t="shared" si="7"/>
        <v>0</v>
      </c>
      <c r="AC69" s="621"/>
      <c r="AD69" s="74" t="str">
        <f t="shared" si="2"/>
        <v/>
      </c>
      <c r="AE69" s="74" t="str">
        <f t="shared" si="3"/>
        <v/>
      </c>
      <c r="AF69" s="74" t="str">
        <f t="shared" si="4"/>
        <v/>
      </c>
      <c r="AG69" s="74" t="str">
        <f t="shared" si="5"/>
        <v/>
      </c>
      <c r="AH69" s="95">
        <f t="shared" si="8"/>
        <v>0</v>
      </c>
      <c r="AI69" s="173" t="str">
        <f>AI68</f>
        <v/>
      </c>
      <c r="AJ69" s="74" t="str">
        <f t="shared" si="9"/>
        <v/>
      </c>
      <c r="AK69" s="74" t="str">
        <f t="shared" si="10"/>
        <v/>
      </c>
      <c r="AL69" s="99" t="str">
        <f t="shared" si="6"/>
        <v/>
      </c>
      <c r="AM69" s="81">
        <f t="shared" si="28"/>
        <v>0</v>
      </c>
      <c r="AO69" s="81">
        <f t="shared" si="11"/>
        <v>0</v>
      </c>
      <c r="AP69" s="81" t="str">
        <f t="shared" si="12"/>
        <v>00000</v>
      </c>
      <c r="AQ69" s="105" t="str">
        <f t="shared" si="13"/>
        <v>0秒0</v>
      </c>
      <c r="AR69" s="106">
        <f t="shared" si="14"/>
        <v>0</v>
      </c>
      <c r="AS69" s="106" t="str">
        <f t="shared" si="15"/>
        <v>0</v>
      </c>
      <c r="AT69" s="106" t="str">
        <f t="shared" si="16"/>
        <v>0</v>
      </c>
      <c r="AU69" s="106" t="str">
        <f t="shared" si="17"/>
        <v>0m</v>
      </c>
      <c r="AV69" s="106" t="str">
        <f t="shared" si="18"/>
        <v>点</v>
      </c>
      <c r="AW69" s="81">
        <f t="shared" si="19"/>
        <v>0</v>
      </c>
      <c r="AX69" s="73" t="str">
        <f t="shared" si="20"/>
        <v/>
      </c>
      <c r="AY69" s="81">
        <f t="shared" si="29"/>
        <v>0</v>
      </c>
      <c r="AZ69" s="81">
        <f t="shared" si="21"/>
        <v>0</v>
      </c>
      <c r="BA69" s="81">
        <f t="shared" si="22"/>
        <v>0</v>
      </c>
      <c r="BB69" s="595"/>
      <c r="BC69" s="595"/>
      <c r="BD69" s="629"/>
      <c r="BE69" s="626"/>
      <c r="BF69" s="74" t="str">
        <f t="shared" si="23"/>
        <v/>
      </c>
      <c r="BG69" s="74" t="str">
        <f t="shared" si="24"/>
        <v/>
      </c>
      <c r="BH69" s="74" t="str">
        <f t="shared" si="25"/>
        <v/>
      </c>
      <c r="BI69" s="120" t="str">
        <f>IF(M69="","",COUNTIF($BH$17:BH69,BH69))</f>
        <v/>
      </c>
      <c r="BJ69" s="98" t="str">
        <f t="shared" si="26"/>
        <v/>
      </c>
      <c r="BK69" s="1" t="str">
        <f t="shared" si="27"/>
        <v/>
      </c>
      <c r="BL69" s="621"/>
      <c r="BM69" s="621"/>
      <c r="BN69" s="621"/>
      <c r="BO69" s="621"/>
      <c r="BP69" s="621"/>
      <c r="BQ69" s="623"/>
      <c r="BR69" s="621"/>
      <c r="BS69" s="621"/>
      <c r="BT69" s="74">
        <f>COUNTIF($AJ$17:AJ69,AI69&amp;"-"&amp;"*5000m*")</f>
        <v>0</v>
      </c>
      <c r="BU69" s="621"/>
      <c r="BV69" s="623"/>
      <c r="BW69" s="621"/>
      <c r="BX69" s="621"/>
      <c r="BY69" s="621"/>
      <c r="BZ69" s="621"/>
      <c r="CA69" s="621"/>
      <c r="CB69" s="621"/>
    </row>
    <row r="70" spans="1:80" s="1" customFormat="1" ht="18" customHeight="1" thickBot="1">
      <c r="A70" s="685"/>
      <c r="B70" s="86" t="s">
        <v>30</v>
      </c>
      <c r="C70" s="87"/>
      <c r="D70" s="245" t="str">
        <f t="shared" si="32"/>
        <v/>
      </c>
      <c r="E70" s="274">
        <f>C68</f>
        <v>0</v>
      </c>
      <c r="F70" s="28"/>
      <c r="G70" s="28"/>
      <c r="H70" s="28"/>
      <c r="I70" s="29"/>
      <c r="J70" s="655" t="e">
        <f>IF(D69&gt;0,VLOOKUP(D69,男子登録情報!$A$1:$H$1688,5,0),"")</f>
        <v>#N/A</v>
      </c>
      <c r="K70" s="655"/>
      <c r="L70" s="7" t="s">
        <v>31</v>
      </c>
      <c r="M70" s="245"/>
      <c r="N70" s="247" t="str">
        <f>IF(M70&gt;0,VLOOKUP(M70,男子登録情報!$N$1:$O$22,2,0),"")</f>
        <v/>
      </c>
      <c r="O70" s="7" t="s">
        <v>32</v>
      </c>
      <c r="P70" s="248"/>
      <c r="Q70" s="249" t="str">
        <f t="shared" si="0"/>
        <v/>
      </c>
      <c r="R70" s="285" t="str">
        <f t="shared" si="31"/>
        <v/>
      </c>
      <c r="S70" s="259"/>
      <c r="T70" s="616"/>
      <c r="U70" s="617"/>
      <c r="V70" s="618"/>
      <c r="W70" s="663"/>
      <c r="X70" s="663"/>
      <c r="AB70" s="85">
        <f t="shared" si="7"/>
        <v>0</v>
      </c>
      <c r="AC70" s="621"/>
      <c r="AD70" s="74" t="str">
        <f t="shared" si="2"/>
        <v/>
      </c>
      <c r="AE70" s="74" t="str">
        <f t="shared" si="3"/>
        <v/>
      </c>
      <c r="AF70" s="74" t="str">
        <f t="shared" si="4"/>
        <v/>
      </c>
      <c r="AG70" s="74" t="str">
        <f t="shared" si="5"/>
        <v/>
      </c>
      <c r="AH70" s="95">
        <f t="shared" si="8"/>
        <v>0</v>
      </c>
      <c r="AI70" s="174" t="str">
        <f>AI69</f>
        <v/>
      </c>
      <c r="AJ70" s="74" t="str">
        <f t="shared" si="9"/>
        <v/>
      </c>
      <c r="AK70" s="74" t="str">
        <f t="shared" si="10"/>
        <v/>
      </c>
      <c r="AL70" s="99" t="str">
        <f t="shared" si="6"/>
        <v/>
      </c>
      <c r="AM70" s="81">
        <f t="shared" si="28"/>
        <v>0</v>
      </c>
      <c r="AO70" s="81">
        <f t="shared" si="11"/>
        <v>0</v>
      </c>
      <c r="AP70" s="81" t="str">
        <f t="shared" si="12"/>
        <v>00000</v>
      </c>
      <c r="AQ70" s="105" t="str">
        <f t="shared" si="13"/>
        <v>0秒0</v>
      </c>
      <c r="AR70" s="106">
        <f t="shared" si="14"/>
        <v>0</v>
      </c>
      <c r="AS70" s="106" t="str">
        <f t="shared" si="15"/>
        <v>0</v>
      </c>
      <c r="AT70" s="106" t="str">
        <f t="shared" si="16"/>
        <v>0</v>
      </c>
      <c r="AU70" s="106" t="str">
        <f t="shared" si="17"/>
        <v>0m</v>
      </c>
      <c r="AV70" s="106" t="str">
        <f t="shared" si="18"/>
        <v>点</v>
      </c>
      <c r="AW70" s="81">
        <f t="shared" si="19"/>
        <v>0</v>
      </c>
      <c r="AX70" s="73" t="str">
        <f t="shared" si="20"/>
        <v/>
      </c>
      <c r="AY70" s="81">
        <f t="shared" si="29"/>
        <v>0</v>
      </c>
      <c r="AZ70" s="81">
        <f t="shared" si="21"/>
        <v>0</v>
      </c>
      <c r="BA70" s="81">
        <f t="shared" si="22"/>
        <v>0</v>
      </c>
      <c r="BB70" s="587"/>
      <c r="BC70" s="587"/>
      <c r="BD70" s="630"/>
      <c r="BE70" s="627"/>
      <c r="BF70" s="74" t="str">
        <f t="shared" si="23"/>
        <v/>
      </c>
      <c r="BG70" s="74" t="str">
        <f t="shared" si="24"/>
        <v/>
      </c>
      <c r="BH70" s="74" t="str">
        <f t="shared" si="25"/>
        <v/>
      </c>
      <c r="BI70" s="120" t="str">
        <f>IF(M70="","",COUNTIF($BH$17:BH70,BH70))</f>
        <v/>
      </c>
      <c r="BJ70" s="98" t="str">
        <f t="shared" si="26"/>
        <v/>
      </c>
      <c r="BK70" s="1" t="str">
        <f t="shared" si="27"/>
        <v/>
      </c>
      <c r="BL70" s="621"/>
      <c r="BM70" s="621"/>
      <c r="BN70" s="621"/>
      <c r="BO70" s="621"/>
      <c r="BP70" s="621"/>
      <c r="BQ70" s="624"/>
      <c r="BR70" s="621"/>
      <c r="BS70" s="621"/>
      <c r="BT70" s="74">
        <f>COUNTIF($AJ$17:AJ70,AI70&amp;"-"&amp;"*5000m*")</f>
        <v>0</v>
      </c>
      <c r="BU70" s="621"/>
      <c r="BV70" s="624"/>
      <c r="BW70" s="621"/>
      <c r="BX70" s="621"/>
      <c r="BY70" s="621"/>
      <c r="BZ70" s="621"/>
      <c r="CA70" s="621"/>
      <c r="CB70" s="621"/>
    </row>
    <row r="71" spans="1:80" s="1" customFormat="1" ht="18" customHeight="1" thickTop="1">
      <c r="A71" s="683">
        <v>19</v>
      </c>
      <c r="B71" s="665" t="s">
        <v>339</v>
      </c>
      <c r="C71" s="667"/>
      <c r="D71" s="252" t="str">
        <f t="shared" si="32"/>
        <v/>
      </c>
      <c r="E71" s="243">
        <f>C71</f>
        <v>0</v>
      </c>
      <c r="F71" s="619" t="str">
        <f>IF(C71&gt;0,VLOOKUP(C71,男子登録情報!$A$1:$H$1688,3,0),"")</f>
        <v/>
      </c>
      <c r="G71" s="619" t="str">
        <f>IF(C71&gt;0,VLOOKUP(C71,男子登録情報!$A$1:$H$1688,4,0),"")</f>
        <v/>
      </c>
      <c r="H71" s="619" t="str">
        <f>IF(C71&gt;0,VLOOKUP(C71,男子登録情報!$A$1:$H$1688,7,0),"")</f>
        <v/>
      </c>
      <c r="I71" s="261" t="str">
        <f>IF(C71&gt;0,VLOOKUP(C71,男子登録情報!$A$1:$H$1688,8,0),"")</f>
        <v/>
      </c>
      <c r="J71" s="653" t="str">
        <f>IF(C71&gt;0,VLOOKUP(C71,男子登録情報!$A$1:$M$1688,13,0),"")</f>
        <v/>
      </c>
      <c r="K71" s="653" t="str">
        <f>IF(C71&gt;0,TEXT(C71,"100000000"),"000000000")</f>
        <v>000000000</v>
      </c>
      <c r="L71" s="251" t="s">
        <v>24</v>
      </c>
      <c r="M71" s="243"/>
      <c r="N71" s="428" t="str">
        <f>IF(M71&gt;0,VLOOKUP(M71,男子登録情報!$N$1:$O$22,2,0),"")</f>
        <v/>
      </c>
      <c r="O71" s="251" t="s">
        <v>27</v>
      </c>
      <c r="P71" s="253"/>
      <c r="Q71" s="254" t="str">
        <f>IF(N71="","",IF(LEFT(N71,1)="2",CONCATENATE(N71," 0"),LEFT(N71,5)&amp;" "&amp;IF(OR(LEFT(N71,3)*1&lt;70,LEFT(N71,3)*1&gt;100),REPT(0,7-LEN(P71)),REPT(0,5-LEN(P71))))&amp;P71)</f>
        <v/>
      </c>
      <c r="R71" s="283" t="str">
        <f t="shared" si="31"/>
        <v/>
      </c>
      <c r="S71" s="255"/>
      <c r="T71" s="610"/>
      <c r="U71" s="611"/>
      <c r="V71" s="612"/>
      <c r="W71" s="664"/>
      <c r="X71" s="664"/>
      <c r="AA71" s="1">
        <f>IF(C71="",0,IF(H71=F5,0,1))</f>
        <v>0</v>
      </c>
      <c r="AB71" s="85">
        <f t="shared" si="7"/>
        <v>0</v>
      </c>
      <c r="AC71" s="621">
        <f>C71</f>
        <v>0</v>
      </c>
      <c r="AD71" s="74" t="str">
        <f t="shared" si="2"/>
        <v/>
      </c>
      <c r="AE71" s="74" t="str">
        <f t="shared" si="3"/>
        <v/>
      </c>
      <c r="AF71" s="74" t="str">
        <f t="shared" si="4"/>
        <v/>
      </c>
      <c r="AG71" s="74" t="str">
        <f t="shared" si="5"/>
        <v/>
      </c>
      <c r="AH71" s="95">
        <f t="shared" si="8"/>
        <v>0</v>
      </c>
      <c r="AI71" s="172" t="str">
        <f>IF(F71="","",F71)</f>
        <v/>
      </c>
      <c r="AJ71" s="74" t="str">
        <f t="shared" si="9"/>
        <v/>
      </c>
      <c r="AK71" s="74" t="str">
        <f t="shared" si="10"/>
        <v/>
      </c>
      <c r="AL71" s="99" t="str">
        <f t="shared" si="6"/>
        <v/>
      </c>
      <c r="AM71" s="81">
        <f t="shared" si="28"/>
        <v>0</v>
      </c>
      <c r="AO71" s="81">
        <f t="shared" si="11"/>
        <v>0</v>
      </c>
      <c r="AP71" s="81" t="str">
        <f t="shared" si="12"/>
        <v>00000</v>
      </c>
      <c r="AQ71" s="105" t="str">
        <f t="shared" si="13"/>
        <v>0秒0</v>
      </c>
      <c r="AR71" s="106">
        <f t="shared" si="14"/>
        <v>0</v>
      </c>
      <c r="AS71" s="106" t="str">
        <f t="shared" si="15"/>
        <v>0</v>
      </c>
      <c r="AT71" s="106" t="str">
        <f t="shared" si="16"/>
        <v>0</v>
      </c>
      <c r="AU71" s="106" t="str">
        <f t="shared" si="17"/>
        <v>0m</v>
      </c>
      <c r="AV71" s="106" t="str">
        <f t="shared" si="18"/>
        <v>点</v>
      </c>
      <c r="AW71" s="81">
        <f t="shared" si="19"/>
        <v>0</v>
      </c>
      <c r="AX71" s="73" t="str">
        <f t="shared" si="20"/>
        <v/>
      </c>
      <c r="AY71" s="81">
        <f t="shared" si="29"/>
        <v>0</v>
      </c>
      <c r="AZ71" s="81">
        <f t="shared" si="21"/>
        <v>0</v>
      </c>
      <c r="BA71" s="81">
        <f t="shared" si="22"/>
        <v>0</v>
      </c>
      <c r="BB71" s="586">
        <f>IF(W71="",0,COUNTA($W$17:W73))</f>
        <v>0</v>
      </c>
      <c r="BC71" s="586">
        <f>IF(X71="",0,COUNTA($X$17:X73))</f>
        <v>0</v>
      </c>
      <c r="BD71" s="628">
        <f>IF(OR($N71="20100",$N72="20100",$N73="20100"),COUNTIF($N$17:N73,"20100"),0)</f>
        <v>0</v>
      </c>
      <c r="BE71" s="625">
        <f>IF($BD71=0,0,INDEX($P71:$P73,MATCH("20100",$N71:$N73,0),1))</f>
        <v>0</v>
      </c>
      <c r="BF71" s="74" t="str">
        <f t="shared" si="23"/>
        <v/>
      </c>
      <c r="BG71" s="74" t="str">
        <f t="shared" si="24"/>
        <v/>
      </c>
      <c r="BH71" s="74" t="str">
        <f t="shared" si="25"/>
        <v/>
      </c>
      <c r="BI71" s="120" t="str">
        <f>IF(M71="","",COUNTIF($BH$17:BH71,BH71))</f>
        <v/>
      </c>
      <c r="BJ71" s="98" t="str">
        <f t="shared" si="26"/>
        <v/>
      </c>
      <c r="BK71" s="1" t="str">
        <f t="shared" si="27"/>
        <v/>
      </c>
      <c r="BL71" s="621" t="str">
        <f>IF(F71="","",COUNTIF($AI$17:AI71,AI71))</f>
        <v/>
      </c>
      <c r="BM71" s="621">
        <f>IF(BL71=1,BL71,0)</f>
        <v>0</v>
      </c>
      <c r="BN71" s="621" t="str">
        <f>IF(F71="","",$BR71)</f>
        <v/>
      </c>
      <c r="BO71" s="621" t="str">
        <f>IF(G71="","",$BR71)</f>
        <v/>
      </c>
      <c r="BP71" s="621" t="str">
        <f>IF(I71="","",$BR71)</f>
        <v/>
      </c>
      <c r="BQ71" s="622" t="str">
        <f>IFERROR(IF(J71="","",BR71),"")</f>
        <v/>
      </c>
      <c r="BR71" s="621">
        <v>19</v>
      </c>
      <c r="BS71" s="621">
        <f>IF(C71&gt;0,"",IF(COUNTIF(BN71:BQ73,BR71)=4,"",1))</f>
        <v>1</v>
      </c>
      <c r="BT71" s="74">
        <f>COUNTIF($AJ$17:AJ71,AI71&amp;"-"&amp;"*5000m*")</f>
        <v>0</v>
      </c>
      <c r="BU71" s="621">
        <f>SUM(BT71:BT73)/3</f>
        <v>0</v>
      </c>
      <c r="BV71" s="622" t="str">
        <f>IF(AI71="","",IF(AND(COUNTA(M71:M73)=0,COUNTA(W71:X73)=0),1,""))</f>
        <v/>
      </c>
      <c r="BW71" s="621">
        <f>IF(AND($AI71="",COUNTA(W71)&gt;0),1,0)</f>
        <v>0</v>
      </c>
      <c r="BX71" s="621">
        <f>IF(AND($AI71="",COUNTA(X71)&gt;0),1,0)</f>
        <v>0</v>
      </c>
      <c r="BY71" s="621" t="str">
        <f>F71&amp;"-"&amp;W71</f>
        <v>-</v>
      </c>
      <c r="BZ71" s="621" t="str">
        <f>IF(W71="","",COUNTIF($BY$17:BY71,BY71))</f>
        <v/>
      </c>
      <c r="CA71" s="621" t="str">
        <f>F71&amp;"-"&amp;X71</f>
        <v>-</v>
      </c>
      <c r="CB71" s="621" t="str">
        <f>IF(X71="","",COUNTIF($CA$17:CA71,CA71))</f>
        <v/>
      </c>
    </row>
    <row r="72" spans="1:80" s="1" customFormat="1" ht="18" customHeight="1">
      <c r="A72" s="684"/>
      <c r="B72" s="666"/>
      <c r="C72" s="668"/>
      <c r="D72" s="27" t="str">
        <f t="shared" si="32"/>
        <v/>
      </c>
      <c r="E72" s="244">
        <f>C71</f>
        <v>0</v>
      </c>
      <c r="F72" s="620"/>
      <c r="G72" s="620"/>
      <c r="H72" s="620"/>
      <c r="I72" s="256" t="str">
        <f>IF(C71&gt;0,VLOOKUP(C71,男子登録情報!$A$1:$H$1688,5,0),"")</f>
        <v/>
      </c>
      <c r="J72" s="654" t="e">
        <f>IF(D71&gt;0,VLOOKUP(D71,男子登録情報!$A$1:$H$1688,5,0),"")</f>
        <v>#N/A</v>
      </c>
      <c r="K72" s="654"/>
      <c r="L72" s="261" t="s">
        <v>28</v>
      </c>
      <c r="M72" s="27"/>
      <c r="N72" s="257" t="str">
        <f>IF(M72&gt;0,VLOOKUP(M72,男子登録情報!$N$1:$O$22,2,0),"")</f>
        <v/>
      </c>
      <c r="O72" s="261" t="s">
        <v>29</v>
      </c>
      <c r="P72" s="262"/>
      <c r="Q72" s="260" t="str">
        <f t="shared" si="0"/>
        <v/>
      </c>
      <c r="R72" s="284" t="str">
        <f t="shared" si="31"/>
        <v/>
      </c>
      <c r="S72" s="263"/>
      <c r="T72" s="613"/>
      <c r="U72" s="614"/>
      <c r="V72" s="615"/>
      <c r="W72" s="662"/>
      <c r="X72" s="662"/>
      <c r="AB72" s="85">
        <f t="shared" si="7"/>
        <v>0</v>
      </c>
      <c r="AC72" s="621"/>
      <c r="AD72" s="74" t="str">
        <f t="shared" si="2"/>
        <v/>
      </c>
      <c r="AE72" s="74" t="str">
        <f t="shared" si="3"/>
        <v/>
      </c>
      <c r="AF72" s="74" t="str">
        <f t="shared" si="4"/>
        <v/>
      </c>
      <c r="AG72" s="74" t="str">
        <f t="shared" si="5"/>
        <v/>
      </c>
      <c r="AH72" s="95">
        <f t="shared" si="8"/>
        <v>0</v>
      </c>
      <c r="AI72" s="173" t="str">
        <f>AI71</f>
        <v/>
      </c>
      <c r="AJ72" s="74" t="str">
        <f t="shared" si="9"/>
        <v/>
      </c>
      <c r="AK72" s="74" t="str">
        <f t="shared" si="10"/>
        <v/>
      </c>
      <c r="AL72" s="99" t="str">
        <f t="shared" si="6"/>
        <v/>
      </c>
      <c r="AM72" s="81">
        <f t="shared" si="28"/>
        <v>0</v>
      </c>
      <c r="AO72" s="81">
        <f t="shared" si="11"/>
        <v>0</v>
      </c>
      <c r="AP72" s="81" t="str">
        <f t="shared" si="12"/>
        <v>00000</v>
      </c>
      <c r="AQ72" s="105" t="str">
        <f t="shared" si="13"/>
        <v>0秒0</v>
      </c>
      <c r="AR72" s="106">
        <f t="shared" si="14"/>
        <v>0</v>
      </c>
      <c r="AS72" s="106" t="str">
        <f t="shared" si="15"/>
        <v>0</v>
      </c>
      <c r="AT72" s="106" t="str">
        <f t="shared" si="16"/>
        <v>0</v>
      </c>
      <c r="AU72" s="106" t="str">
        <f t="shared" si="17"/>
        <v>0m</v>
      </c>
      <c r="AV72" s="106" t="str">
        <f t="shared" si="18"/>
        <v>点</v>
      </c>
      <c r="AW72" s="81">
        <f t="shared" si="19"/>
        <v>0</v>
      </c>
      <c r="AX72" s="73" t="str">
        <f t="shared" si="20"/>
        <v/>
      </c>
      <c r="AY72" s="81">
        <f t="shared" si="29"/>
        <v>0</v>
      </c>
      <c r="AZ72" s="81">
        <f t="shared" si="21"/>
        <v>0</v>
      </c>
      <c r="BA72" s="81">
        <f t="shared" si="22"/>
        <v>0</v>
      </c>
      <c r="BB72" s="595"/>
      <c r="BC72" s="595"/>
      <c r="BD72" s="629"/>
      <c r="BE72" s="626"/>
      <c r="BF72" s="74" t="str">
        <f t="shared" si="23"/>
        <v/>
      </c>
      <c r="BG72" s="74" t="str">
        <f t="shared" si="24"/>
        <v/>
      </c>
      <c r="BH72" s="74" t="str">
        <f t="shared" si="25"/>
        <v/>
      </c>
      <c r="BI72" s="120" t="str">
        <f>IF(M72="","",COUNTIF($BH$17:BH72,BH72))</f>
        <v/>
      </c>
      <c r="BJ72" s="98" t="str">
        <f t="shared" si="26"/>
        <v/>
      </c>
      <c r="BK72" s="1" t="str">
        <f t="shared" si="27"/>
        <v/>
      </c>
      <c r="BL72" s="621"/>
      <c r="BM72" s="621"/>
      <c r="BN72" s="621"/>
      <c r="BO72" s="621"/>
      <c r="BP72" s="621"/>
      <c r="BQ72" s="623"/>
      <c r="BR72" s="621"/>
      <c r="BS72" s="621"/>
      <c r="BT72" s="74">
        <f>COUNTIF($AJ$17:AJ72,AI72&amp;"-"&amp;"*5000m*")</f>
        <v>0</v>
      </c>
      <c r="BU72" s="621"/>
      <c r="BV72" s="623"/>
      <c r="BW72" s="621"/>
      <c r="BX72" s="621"/>
      <c r="BY72" s="621"/>
      <c r="BZ72" s="621"/>
      <c r="CA72" s="621"/>
      <c r="CB72" s="621"/>
    </row>
    <row r="73" spans="1:80" s="1" customFormat="1" ht="18" customHeight="1" thickBot="1">
      <c r="A73" s="685"/>
      <c r="B73" s="86" t="s">
        <v>30</v>
      </c>
      <c r="C73" s="87"/>
      <c r="D73" s="245" t="str">
        <f t="shared" si="32"/>
        <v/>
      </c>
      <c r="E73" s="274">
        <f>C71</f>
        <v>0</v>
      </c>
      <c r="F73" s="28"/>
      <c r="G73" s="28"/>
      <c r="H73" s="28"/>
      <c r="I73" s="29"/>
      <c r="J73" s="655" t="e">
        <f>IF(D72&gt;0,VLOOKUP(D72,男子登録情報!$A$1:$H$1688,5,0),"")</f>
        <v>#N/A</v>
      </c>
      <c r="K73" s="655"/>
      <c r="L73" s="7" t="s">
        <v>31</v>
      </c>
      <c r="M73" s="245"/>
      <c r="N73" s="247" t="str">
        <f>IF(M73&gt;0,VLOOKUP(M73,男子登録情報!$N$1:$O$22,2,0),"")</f>
        <v/>
      </c>
      <c r="O73" s="7" t="s">
        <v>32</v>
      </c>
      <c r="P73" s="248"/>
      <c r="Q73" s="249" t="str">
        <f t="shared" si="0"/>
        <v/>
      </c>
      <c r="R73" s="285" t="str">
        <f t="shared" si="31"/>
        <v/>
      </c>
      <c r="S73" s="259"/>
      <c r="T73" s="616"/>
      <c r="U73" s="617"/>
      <c r="V73" s="618"/>
      <c r="W73" s="663"/>
      <c r="X73" s="663"/>
      <c r="AB73" s="85">
        <f t="shared" si="7"/>
        <v>0</v>
      </c>
      <c r="AC73" s="621"/>
      <c r="AD73" s="74" t="str">
        <f t="shared" si="2"/>
        <v/>
      </c>
      <c r="AE73" s="74" t="str">
        <f t="shared" si="3"/>
        <v/>
      </c>
      <c r="AF73" s="74" t="str">
        <f t="shared" si="4"/>
        <v/>
      </c>
      <c r="AG73" s="74" t="str">
        <f t="shared" si="5"/>
        <v/>
      </c>
      <c r="AH73" s="95">
        <f t="shared" si="8"/>
        <v>0</v>
      </c>
      <c r="AI73" s="174" t="str">
        <f>AI72</f>
        <v/>
      </c>
      <c r="AJ73" s="74" t="str">
        <f t="shared" si="9"/>
        <v/>
      </c>
      <c r="AK73" s="74" t="str">
        <f t="shared" si="10"/>
        <v/>
      </c>
      <c r="AL73" s="99" t="str">
        <f t="shared" si="6"/>
        <v/>
      </c>
      <c r="AM73" s="81">
        <f t="shared" si="28"/>
        <v>0</v>
      </c>
      <c r="AO73" s="81">
        <f t="shared" si="11"/>
        <v>0</v>
      </c>
      <c r="AP73" s="81" t="str">
        <f t="shared" si="12"/>
        <v>00000</v>
      </c>
      <c r="AQ73" s="105" t="str">
        <f t="shared" si="13"/>
        <v>0秒0</v>
      </c>
      <c r="AR73" s="106">
        <f t="shared" si="14"/>
        <v>0</v>
      </c>
      <c r="AS73" s="106" t="str">
        <f t="shared" si="15"/>
        <v>0</v>
      </c>
      <c r="AT73" s="106" t="str">
        <f t="shared" si="16"/>
        <v>0</v>
      </c>
      <c r="AU73" s="106" t="str">
        <f t="shared" si="17"/>
        <v>0m</v>
      </c>
      <c r="AV73" s="106" t="str">
        <f t="shared" si="18"/>
        <v>点</v>
      </c>
      <c r="AW73" s="81">
        <f t="shared" si="19"/>
        <v>0</v>
      </c>
      <c r="AX73" s="73" t="str">
        <f t="shared" si="20"/>
        <v/>
      </c>
      <c r="AY73" s="81">
        <f t="shared" si="29"/>
        <v>0</v>
      </c>
      <c r="AZ73" s="81">
        <f t="shared" si="21"/>
        <v>0</v>
      </c>
      <c r="BA73" s="81">
        <f t="shared" si="22"/>
        <v>0</v>
      </c>
      <c r="BB73" s="587"/>
      <c r="BC73" s="587"/>
      <c r="BD73" s="630"/>
      <c r="BE73" s="627"/>
      <c r="BF73" s="74" t="str">
        <f t="shared" si="23"/>
        <v/>
      </c>
      <c r="BG73" s="74" t="str">
        <f t="shared" si="24"/>
        <v/>
      </c>
      <c r="BH73" s="74" t="str">
        <f t="shared" si="25"/>
        <v/>
      </c>
      <c r="BI73" s="120" t="str">
        <f>IF(M73="","",COUNTIF($BH$17:BH73,BH73))</f>
        <v/>
      </c>
      <c r="BJ73" s="98" t="str">
        <f t="shared" si="26"/>
        <v/>
      </c>
      <c r="BK73" s="1" t="str">
        <f t="shared" si="27"/>
        <v/>
      </c>
      <c r="BL73" s="621"/>
      <c r="BM73" s="621"/>
      <c r="BN73" s="621"/>
      <c r="BO73" s="621"/>
      <c r="BP73" s="621"/>
      <c r="BQ73" s="624"/>
      <c r="BR73" s="621"/>
      <c r="BS73" s="621"/>
      <c r="BT73" s="74">
        <f>COUNTIF($AJ$17:AJ73,AI73&amp;"-"&amp;"*5000m*")</f>
        <v>0</v>
      </c>
      <c r="BU73" s="621"/>
      <c r="BV73" s="624"/>
      <c r="BW73" s="621"/>
      <c r="BX73" s="621"/>
      <c r="BY73" s="621"/>
      <c r="BZ73" s="621"/>
      <c r="CA73" s="621"/>
      <c r="CB73" s="621"/>
    </row>
    <row r="74" spans="1:80" s="1" customFormat="1" ht="18" customHeight="1" thickTop="1">
      <c r="A74" s="683">
        <v>20</v>
      </c>
      <c r="B74" s="665" t="s">
        <v>339</v>
      </c>
      <c r="C74" s="667"/>
      <c r="D74" s="252" t="str">
        <f t="shared" si="32"/>
        <v/>
      </c>
      <c r="E74" s="243">
        <f>C74</f>
        <v>0</v>
      </c>
      <c r="F74" s="619" t="str">
        <f>IF(C74&gt;0,VLOOKUP(C74,男子登録情報!$A$1:$H$1688,3,0),"")</f>
        <v/>
      </c>
      <c r="G74" s="619" t="str">
        <f>IF(C74&gt;0,VLOOKUP(C74,男子登録情報!$A$1:$H$1688,4,0),"")</f>
        <v/>
      </c>
      <c r="H74" s="619" t="str">
        <f>IF(C74&gt;0,VLOOKUP(C74,男子登録情報!$A$1:$H$1688,7,0),"")</f>
        <v/>
      </c>
      <c r="I74" s="261" t="str">
        <f>IF(C74&gt;0,VLOOKUP(C74,男子登録情報!$A$1:$H$1688,8,0),"")</f>
        <v/>
      </c>
      <c r="J74" s="653" t="str">
        <f>IF(C74&gt;0,VLOOKUP(C74,男子登録情報!$A$1:$M$1688,13,0),"")</f>
        <v/>
      </c>
      <c r="K74" s="653" t="str">
        <f>IF(C74&gt;0,TEXT(C74,"100000000"),"000000000")</f>
        <v>000000000</v>
      </c>
      <c r="L74" s="251" t="s">
        <v>24</v>
      </c>
      <c r="M74" s="243"/>
      <c r="N74" s="428" t="str">
        <f>IF(M74&gt;0,VLOOKUP(M74,男子登録情報!$N$1:$O$22,2,0),"")</f>
        <v/>
      </c>
      <c r="O74" s="251" t="s">
        <v>27</v>
      </c>
      <c r="P74" s="253"/>
      <c r="Q74" s="254" t="str">
        <f t="shared" si="0"/>
        <v/>
      </c>
      <c r="R74" s="283" t="str">
        <f t="shared" si="31"/>
        <v/>
      </c>
      <c r="S74" s="255"/>
      <c r="T74" s="610"/>
      <c r="U74" s="611"/>
      <c r="V74" s="612"/>
      <c r="W74" s="664"/>
      <c r="X74" s="664"/>
      <c r="AA74" s="1">
        <f>IF(C74="",0,IF(H74=F5,0,1))</f>
        <v>0</v>
      </c>
      <c r="AB74" s="85">
        <f t="shared" si="7"/>
        <v>0</v>
      </c>
      <c r="AC74" s="621">
        <f>C74</f>
        <v>0</v>
      </c>
      <c r="AD74" s="74" t="str">
        <f t="shared" si="2"/>
        <v/>
      </c>
      <c r="AE74" s="74" t="str">
        <f t="shared" si="3"/>
        <v/>
      </c>
      <c r="AF74" s="74" t="str">
        <f t="shared" si="4"/>
        <v/>
      </c>
      <c r="AG74" s="74" t="str">
        <f t="shared" si="5"/>
        <v/>
      </c>
      <c r="AH74" s="95">
        <f t="shared" si="8"/>
        <v>0</v>
      </c>
      <c r="AI74" s="172" t="str">
        <f>IF(F74="","",F74)</f>
        <v/>
      </c>
      <c r="AJ74" s="74" t="str">
        <f t="shared" si="9"/>
        <v/>
      </c>
      <c r="AK74" s="74" t="str">
        <f t="shared" si="10"/>
        <v/>
      </c>
      <c r="AL74" s="99" t="str">
        <f t="shared" si="6"/>
        <v/>
      </c>
      <c r="AM74" s="81">
        <f t="shared" si="28"/>
        <v>0</v>
      </c>
      <c r="AO74" s="81">
        <f t="shared" si="11"/>
        <v>0</v>
      </c>
      <c r="AP74" s="81" t="str">
        <f t="shared" si="12"/>
        <v>00000</v>
      </c>
      <c r="AQ74" s="105" t="str">
        <f t="shared" si="13"/>
        <v>0秒0</v>
      </c>
      <c r="AR74" s="106">
        <f t="shared" si="14"/>
        <v>0</v>
      </c>
      <c r="AS74" s="106" t="str">
        <f t="shared" si="15"/>
        <v>0</v>
      </c>
      <c r="AT74" s="106" t="str">
        <f t="shared" si="16"/>
        <v>0</v>
      </c>
      <c r="AU74" s="106" t="str">
        <f t="shared" si="17"/>
        <v>0m</v>
      </c>
      <c r="AV74" s="106" t="str">
        <f t="shared" si="18"/>
        <v>点</v>
      </c>
      <c r="AW74" s="81">
        <f t="shared" si="19"/>
        <v>0</v>
      </c>
      <c r="AX74" s="73" t="str">
        <f t="shared" si="20"/>
        <v/>
      </c>
      <c r="AY74" s="81">
        <f t="shared" si="29"/>
        <v>0</v>
      </c>
      <c r="AZ74" s="81">
        <f t="shared" si="21"/>
        <v>0</v>
      </c>
      <c r="BA74" s="81">
        <f t="shared" si="22"/>
        <v>0</v>
      </c>
      <c r="BB74" s="586">
        <f>IF(W74="",0,COUNTA($W$17:W76))</f>
        <v>0</v>
      </c>
      <c r="BC74" s="586">
        <f>IF(X74="",0,COUNTA($X$17:X76))</f>
        <v>0</v>
      </c>
      <c r="BD74" s="628">
        <f>IF(OR($N74="20100",$N75="20100",$N76="20100"),COUNTIF($N$17:N76,"20100"),0)</f>
        <v>0</v>
      </c>
      <c r="BE74" s="625">
        <f>IF($BD74=0,0,INDEX($P74:$P76,MATCH("20100",$N74:$N76,0),1))</f>
        <v>0</v>
      </c>
      <c r="BF74" s="74" t="str">
        <f t="shared" si="23"/>
        <v/>
      </c>
      <c r="BG74" s="74" t="str">
        <f t="shared" si="24"/>
        <v/>
      </c>
      <c r="BH74" s="74" t="str">
        <f t="shared" si="25"/>
        <v/>
      </c>
      <c r="BI74" s="120" t="str">
        <f>IF(M74="","",COUNTIF($BH$17:BH74,BH74))</f>
        <v/>
      </c>
      <c r="BJ74" s="98" t="str">
        <f t="shared" si="26"/>
        <v/>
      </c>
      <c r="BK74" s="1" t="str">
        <f t="shared" si="27"/>
        <v/>
      </c>
      <c r="BL74" s="621" t="str">
        <f>IF(F74="","",COUNTIF($AI$17:AI74,AI74))</f>
        <v/>
      </c>
      <c r="BM74" s="621">
        <f>IF(BL74=1,BL74,0)</f>
        <v>0</v>
      </c>
      <c r="BN74" s="621" t="str">
        <f>IF(F74="","",$BR74)</f>
        <v/>
      </c>
      <c r="BO74" s="621" t="str">
        <f>IF(G74="","",$BR74)</f>
        <v/>
      </c>
      <c r="BP74" s="621" t="str">
        <f>IF(I74="","",$BR74)</f>
        <v/>
      </c>
      <c r="BQ74" s="622" t="str">
        <f>IFERROR(IF(J74="","",BR74),"")</f>
        <v/>
      </c>
      <c r="BR74" s="621">
        <v>20</v>
      </c>
      <c r="BS74" s="621">
        <f>IF(C74&gt;0,"",IF(COUNTIF(BN74:BQ76,BR74)=4,"",1))</f>
        <v>1</v>
      </c>
      <c r="BT74" s="74">
        <f>COUNTIF($AJ$17:AJ74,AI74&amp;"-"&amp;"*5000m*")</f>
        <v>0</v>
      </c>
      <c r="BU74" s="621">
        <f>SUM(BT74:BT76)/3</f>
        <v>0</v>
      </c>
      <c r="BV74" s="622" t="str">
        <f>IF(AI74="","",IF(AND(COUNTA(M74:M76)=0,COUNTA(W74:X76)=0),1,""))</f>
        <v/>
      </c>
      <c r="BW74" s="621">
        <f>IF(AND($AI74="",COUNTA(W74)&gt;0),1,0)</f>
        <v>0</v>
      </c>
      <c r="BX74" s="621">
        <f>IF(AND($AI74="",COUNTA(X74)&gt;0),1,0)</f>
        <v>0</v>
      </c>
      <c r="BY74" s="621" t="str">
        <f>F74&amp;"-"&amp;W74</f>
        <v>-</v>
      </c>
      <c r="BZ74" s="621" t="str">
        <f>IF(W74="","",COUNTIF($BY$17:BY74,BY74))</f>
        <v/>
      </c>
      <c r="CA74" s="621" t="str">
        <f>F74&amp;"-"&amp;X74</f>
        <v>-</v>
      </c>
      <c r="CB74" s="621" t="str">
        <f>IF(X74="","",COUNTIF($CA$17:CA74,CA74))</f>
        <v/>
      </c>
    </row>
    <row r="75" spans="1:80" s="1" customFormat="1" ht="18" customHeight="1">
      <c r="A75" s="684"/>
      <c r="B75" s="666"/>
      <c r="C75" s="668"/>
      <c r="D75" s="27" t="str">
        <f t="shared" si="32"/>
        <v/>
      </c>
      <c r="E75" s="244">
        <f>C74</f>
        <v>0</v>
      </c>
      <c r="F75" s="620"/>
      <c r="G75" s="620"/>
      <c r="H75" s="620"/>
      <c r="I75" s="256" t="str">
        <f>IF(C74&gt;0,VLOOKUP(C74,男子登録情報!$A$1:$H$1688,5,0),"")</f>
        <v/>
      </c>
      <c r="J75" s="654" t="e">
        <f>IF(D74&gt;0,VLOOKUP(D74,男子登録情報!$A$1:$H$1688,5,0),"")</f>
        <v>#N/A</v>
      </c>
      <c r="K75" s="654"/>
      <c r="L75" s="261" t="s">
        <v>28</v>
      </c>
      <c r="M75" s="27"/>
      <c r="N75" s="257" t="str">
        <f>IF(M75&gt;0,VLOOKUP(M75,男子登録情報!$N$1:$O$22,2,0),"")</f>
        <v/>
      </c>
      <c r="O75" s="261" t="s">
        <v>29</v>
      </c>
      <c r="P75" s="262"/>
      <c r="Q75" s="260" t="str">
        <f t="shared" si="0"/>
        <v/>
      </c>
      <c r="R75" s="284" t="str">
        <f t="shared" si="31"/>
        <v/>
      </c>
      <c r="S75" s="263"/>
      <c r="T75" s="613"/>
      <c r="U75" s="614"/>
      <c r="V75" s="615"/>
      <c r="W75" s="662"/>
      <c r="X75" s="662"/>
      <c r="AB75" s="85">
        <f t="shared" si="7"/>
        <v>0</v>
      </c>
      <c r="AC75" s="621"/>
      <c r="AD75" s="74" t="str">
        <f t="shared" si="2"/>
        <v/>
      </c>
      <c r="AE75" s="74" t="str">
        <f t="shared" si="3"/>
        <v/>
      </c>
      <c r="AF75" s="74" t="str">
        <f t="shared" si="4"/>
        <v/>
      </c>
      <c r="AG75" s="74" t="str">
        <f t="shared" si="5"/>
        <v/>
      </c>
      <c r="AH75" s="95">
        <f t="shared" si="8"/>
        <v>0</v>
      </c>
      <c r="AI75" s="173" t="str">
        <f>AI74</f>
        <v/>
      </c>
      <c r="AJ75" s="74" t="str">
        <f t="shared" si="9"/>
        <v/>
      </c>
      <c r="AK75" s="74" t="str">
        <f t="shared" si="10"/>
        <v/>
      </c>
      <c r="AL75" s="99" t="str">
        <f t="shared" si="6"/>
        <v/>
      </c>
      <c r="AM75" s="81">
        <f t="shared" si="28"/>
        <v>0</v>
      </c>
      <c r="AO75" s="81">
        <f t="shared" si="11"/>
        <v>0</v>
      </c>
      <c r="AP75" s="81" t="str">
        <f t="shared" si="12"/>
        <v>00000</v>
      </c>
      <c r="AQ75" s="105" t="str">
        <f t="shared" si="13"/>
        <v>0秒0</v>
      </c>
      <c r="AR75" s="106">
        <f t="shared" si="14"/>
        <v>0</v>
      </c>
      <c r="AS75" s="106" t="str">
        <f t="shared" si="15"/>
        <v>0</v>
      </c>
      <c r="AT75" s="106" t="str">
        <f t="shared" si="16"/>
        <v>0</v>
      </c>
      <c r="AU75" s="106" t="str">
        <f t="shared" si="17"/>
        <v>0m</v>
      </c>
      <c r="AV75" s="106" t="str">
        <f t="shared" si="18"/>
        <v>点</v>
      </c>
      <c r="AW75" s="81">
        <f t="shared" si="19"/>
        <v>0</v>
      </c>
      <c r="AX75" s="73" t="str">
        <f t="shared" si="20"/>
        <v/>
      </c>
      <c r="AY75" s="81">
        <f t="shared" si="29"/>
        <v>0</v>
      </c>
      <c r="AZ75" s="81">
        <f t="shared" si="21"/>
        <v>0</v>
      </c>
      <c r="BA75" s="81">
        <f t="shared" si="22"/>
        <v>0</v>
      </c>
      <c r="BB75" s="595"/>
      <c r="BC75" s="595"/>
      <c r="BD75" s="629"/>
      <c r="BE75" s="626"/>
      <c r="BF75" s="74" t="str">
        <f t="shared" si="23"/>
        <v/>
      </c>
      <c r="BG75" s="74" t="str">
        <f t="shared" si="24"/>
        <v/>
      </c>
      <c r="BH75" s="74" t="str">
        <f t="shared" si="25"/>
        <v/>
      </c>
      <c r="BI75" s="120" t="str">
        <f>IF(M75="","",COUNTIF($BH$17:BH75,BH75))</f>
        <v/>
      </c>
      <c r="BJ75" s="98" t="str">
        <f t="shared" si="26"/>
        <v/>
      </c>
      <c r="BK75" s="1" t="str">
        <f t="shared" si="27"/>
        <v/>
      </c>
      <c r="BL75" s="621"/>
      <c r="BM75" s="621"/>
      <c r="BN75" s="621"/>
      <c r="BO75" s="621"/>
      <c r="BP75" s="621"/>
      <c r="BQ75" s="623"/>
      <c r="BR75" s="621"/>
      <c r="BS75" s="621"/>
      <c r="BT75" s="74">
        <f>COUNTIF($AJ$17:AJ75,AI75&amp;"-"&amp;"*5000m*")</f>
        <v>0</v>
      </c>
      <c r="BU75" s="621"/>
      <c r="BV75" s="623"/>
      <c r="BW75" s="621"/>
      <c r="BX75" s="621"/>
      <c r="BY75" s="621"/>
      <c r="BZ75" s="621"/>
      <c r="CA75" s="621"/>
      <c r="CB75" s="621"/>
    </row>
    <row r="76" spans="1:80" s="1" customFormat="1" ht="18" customHeight="1" thickBot="1">
      <c r="A76" s="685"/>
      <c r="B76" s="86" t="s">
        <v>30</v>
      </c>
      <c r="C76" s="87"/>
      <c r="D76" s="245" t="str">
        <f t="shared" si="32"/>
        <v/>
      </c>
      <c r="E76" s="274">
        <f>C74</f>
        <v>0</v>
      </c>
      <c r="F76" s="28"/>
      <c r="G76" s="28"/>
      <c r="H76" s="28"/>
      <c r="I76" s="29"/>
      <c r="J76" s="655" t="e">
        <f>IF(D75&gt;0,VLOOKUP(D75,男子登録情報!$A$1:$H$1688,5,0),"")</f>
        <v>#N/A</v>
      </c>
      <c r="K76" s="655"/>
      <c r="L76" s="7" t="s">
        <v>31</v>
      </c>
      <c r="M76" s="245"/>
      <c r="N76" s="247" t="str">
        <f>IF(M76&gt;0,VLOOKUP(M76,男子登録情報!$N$1:$O$22,2,0),"")</f>
        <v/>
      </c>
      <c r="O76" s="7" t="s">
        <v>32</v>
      </c>
      <c r="P76" s="248"/>
      <c r="Q76" s="249" t="str">
        <f t="shared" si="0"/>
        <v/>
      </c>
      <c r="R76" s="285" t="str">
        <f t="shared" si="31"/>
        <v/>
      </c>
      <c r="S76" s="259"/>
      <c r="T76" s="616"/>
      <c r="U76" s="617"/>
      <c r="V76" s="618"/>
      <c r="W76" s="663"/>
      <c r="X76" s="663"/>
      <c r="AB76" s="85">
        <f t="shared" si="7"/>
        <v>0</v>
      </c>
      <c r="AC76" s="621"/>
      <c r="AD76" s="74" t="str">
        <f t="shared" si="2"/>
        <v/>
      </c>
      <c r="AE76" s="74" t="str">
        <f t="shared" si="3"/>
        <v/>
      </c>
      <c r="AF76" s="74" t="str">
        <f t="shared" si="4"/>
        <v/>
      </c>
      <c r="AG76" s="74" t="str">
        <f t="shared" si="5"/>
        <v/>
      </c>
      <c r="AH76" s="95">
        <f t="shared" si="8"/>
        <v>0</v>
      </c>
      <c r="AI76" s="174" t="str">
        <f>AI75</f>
        <v/>
      </c>
      <c r="AJ76" s="74" t="str">
        <f t="shared" si="9"/>
        <v/>
      </c>
      <c r="AK76" s="74" t="str">
        <f t="shared" si="10"/>
        <v/>
      </c>
      <c r="AL76" s="99" t="str">
        <f t="shared" si="6"/>
        <v/>
      </c>
      <c r="AM76" s="81">
        <f t="shared" si="28"/>
        <v>0</v>
      </c>
      <c r="AO76" s="81">
        <f t="shared" si="11"/>
        <v>0</v>
      </c>
      <c r="AP76" s="81" t="str">
        <f t="shared" si="12"/>
        <v>00000</v>
      </c>
      <c r="AQ76" s="105" t="str">
        <f t="shared" si="13"/>
        <v>0秒0</v>
      </c>
      <c r="AR76" s="106">
        <f t="shared" si="14"/>
        <v>0</v>
      </c>
      <c r="AS76" s="106" t="str">
        <f t="shared" si="15"/>
        <v>0</v>
      </c>
      <c r="AT76" s="106" t="str">
        <f t="shared" si="16"/>
        <v>0</v>
      </c>
      <c r="AU76" s="106" t="str">
        <f t="shared" si="17"/>
        <v>0m</v>
      </c>
      <c r="AV76" s="106" t="str">
        <f t="shared" si="18"/>
        <v>点</v>
      </c>
      <c r="AW76" s="81">
        <f t="shared" si="19"/>
        <v>0</v>
      </c>
      <c r="AX76" s="73" t="str">
        <f t="shared" si="20"/>
        <v/>
      </c>
      <c r="AY76" s="81">
        <f t="shared" si="29"/>
        <v>0</v>
      </c>
      <c r="AZ76" s="81">
        <f t="shared" si="21"/>
        <v>0</v>
      </c>
      <c r="BA76" s="81">
        <f t="shared" si="22"/>
        <v>0</v>
      </c>
      <c r="BB76" s="587"/>
      <c r="BC76" s="587"/>
      <c r="BD76" s="630"/>
      <c r="BE76" s="627"/>
      <c r="BF76" s="74" t="str">
        <f t="shared" si="23"/>
        <v/>
      </c>
      <c r="BG76" s="74" t="str">
        <f t="shared" si="24"/>
        <v/>
      </c>
      <c r="BH76" s="74" t="str">
        <f t="shared" si="25"/>
        <v/>
      </c>
      <c r="BI76" s="120" t="str">
        <f>IF(M76="","",COUNTIF($BH$17:BH76,BH76))</f>
        <v/>
      </c>
      <c r="BJ76" s="98" t="str">
        <f t="shared" si="26"/>
        <v/>
      </c>
      <c r="BK76" s="1" t="str">
        <f t="shared" si="27"/>
        <v/>
      </c>
      <c r="BL76" s="621"/>
      <c r="BM76" s="621"/>
      <c r="BN76" s="621"/>
      <c r="BO76" s="621"/>
      <c r="BP76" s="621"/>
      <c r="BQ76" s="624"/>
      <c r="BR76" s="621"/>
      <c r="BS76" s="621"/>
      <c r="BT76" s="74">
        <f>COUNTIF($AJ$17:AJ76,AI76&amp;"-"&amp;"*5000m*")</f>
        <v>0</v>
      </c>
      <c r="BU76" s="621"/>
      <c r="BV76" s="624"/>
      <c r="BW76" s="621"/>
      <c r="BX76" s="621"/>
      <c r="BY76" s="621"/>
      <c r="BZ76" s="621"/>
      <c r="CA76" s="621"/>
      <c r="CB76" s="621"/>
    </row>
    <row r="77" spans="1:80" s="1" customFormat="1" ht="18" customHeight="1" thickTop="1">
      <c r="A77" s="683">
        <v>21</v>
      </c>
      <c r="B77" s="665" t="s">
        <v>339</v>
      </c>
      <c r="C77" s="667"/>
      <c r="D77" s="252" t="str">
        <f t="shared" si="32"/>
        <v/>
      </c>
      <c r="E77" s="243">
        <f>C77</f>
        <v>0</v>
      </c>
      <c r="F77" s="619" t="str">
        <f>IF(C77&gt;0,VLOOKUP(C77,男子登録情報!$A$1:$H$1688,3,0),"")</f>
        <v/>
      </c>
      <c r="G77" s="619" t="str">
        <f>IF(C77&gt;0,VLOOKUP(C77,男子登録情報!$A$1:$H$1688,4,0),"")</f>
        <v/>
      </c>
      <c r="H77" s="619" t="str">
        <f>IF(C77&gt;0,VLOOKUP(C77,男子登録情報!$A$1:$H$1688,7,0),"")</f>
        <v/>
      </c>
      <c r="I77" s="261" t="str">
        <f>IF(C77&gt;0,VLOOKUP(C77,男子登録情報!$A$1:$H$1688,8,0),"")</f>
        <v/>
      </c>
      <c r="J77" s="653" t="str">
        <f>IF(C77&gt;0,VLOOKUP(C77,男子登録情報!$A$1:$M$1688,13,0),"")</f>
        <v/>
      </c>
      <c r="K77" s="653" t="str">
        <f>IF(C77&gt;0,TEXT(C77,"100000000"),"000000000")</f>
        <v>000000000</v>
      </c>
      <c r="L77" s="251" t="s">
        <v>24</v>
      </c>
      <c r="M77" s="243"/>
      <c r="N77" s="428" t="str">
        <f>IF(M77&gt;0,VLOOKUP(M77,男子登録情報!$N$1:$O$22,2,0),"")</f>
        <v/>
      </c>
      <c r="O77" s="251" t="s">
        <v>27</v>
      </c>
      <c r="P77" s="253"/>
      <c r="Q77" s="254" t="str">
        <f t="shared" si="0"/>
        <v/>
      </c>
      <c r="R77" s="283" t="str">
        <f t="shared" si="31"/>
        <v/>
      </c>
      <c r="S77" s="255"/>
      <c r="T77" s="610"/>
      <c r="U77" s="611"/>
      <c r="V77" s="612"/>
      <c r="W77" s="664"/>
      <c r="X77" s="664"/>
      <c r="AA77" s="1">
        <f>IF(C77="",0,IF(H77=F5,0,1))</f>
        <v>0</v>
      </c>
      <c r="AB77" s="85">
        <f t="shared" si="7"/>
        <v>0</v>
      </c>
      <c r="AC77" s="621">
        <f>C77</f>
        <v>0</v>
      </c>
      <c r="AD77" s="74" t="str">
        <f t="shared" si="2"/>
        <v/>
      </c>
      <c r="AE77" s="74" t="str">
        <f t="shared" si="3"/>
        <v/>
      </c>
      <c r="AF77" s="74" t="str">
        <f t="shared" si="4"/>
        <v/>
      </c>
      <c r="AG77" s="74" t="str">
        <f t="shared" si="5"/>
        <v/>
      </c>
      <c r="AH77" s="95">
        <f t="shared" si="8"/>
        <v>0</v>
      </c>
      <c r="AI77" s="172" t="str">
        <f>IF(F77="","",F77)</f>
        <v/>
      </c>
      <c r="AJ77" s="74" t="str">
        <f t="shared" si="9"/>
        <v/>
      </c>
      <c r="AK77" s="74" t="str">
        <f t="shared" si="10"/>
        <v/>
      </c>
      <c r="AL77" s="99" t="str">
        <f t="shared" si="6"/>
        <v/>
      </c>
      <c r="AM77" s="81">
        <f t="shared" si="28"/>
        <v>0</v>
      </c>
      <c r="AO77" s="81">
        <f t="shared" si="11"/>
        <v>0</v>
      </c>
      <c r="AP77" s="81" t="str">
        <f t="shared" si="12"/>
        <v>00000</v>
      </c>
      <c r="AQ77" s="105" t="str">
        <f t="shared" si="13"/>
        <v>0秒0</v>
      </c>
      <c r="AR77" s="106">
        <f t="shared" si="14"/>
        <v>0</v>
      </c>
      <c r="AS77" s="106" t="str">
        <f t="shared" si="15"/>
        <v>0</v>
      </c>
      <c r="AT77" s="106" t="str">
        <f t="shared" si="16"/>
        <v>0</v>
      </c>
      <c r="AU77" s="106" t="str">
        <f t="shared" si="17"/>
        <v>0m</v>
      </c>
      <c r="AV77" s="106" t="str">
        <f t="shared" si="18"/>
        <v>点</v>
      </c>
      <c r="AW77" s="81">
        <f t="shared" si="19"/>
        <v>0</v>
      </c>
      <c r="AX77" s="73" t="str">
        <f t="shared" si="20"/>
        <v/>
      </c>
      <c r="AY77" s="81">
        <f t="shared" si="29"/>
        <v>0</v>
      </c>
      <c r="AZ77" s="81">
        <f t="shared" si="21"/>
        <v>0</v>
      </c>
      <c r="BA77" s="81">
        <f t="shared" si="22"/>
        <v>0</v>
      </c>
      <c r="BB77" s="586">
        <f>IF(W77="",0,COUNTA($W$17:W79))</f>
        <v>0</v>
      </c>
      <c r="BC77" s="586">
        <f>IF(X77="",0,COUNTA($X$17:X79))</f>
        <v>0</v>
      </c>
      <c r="BD77" s="628">
        <f>IF(OR($N77="20100",$N78="20100",$N79="20100"),COUNTIF($N$17:N79,"20100"),0)</f>
        <v>0</v>
      </c>
      <c r="BE77" s="625">
        <f>IF($BD77=0,0,INDEX($P77:$P79,MATCH("20100",$N77:$N79,0),1))</f>
        <v>0</v>
      </c>
      <c r="BF77" s="74" t="str">
        <f t="shared" si="23"/>
        <v/>
      </c>
      <c r="BG77" s="74" t="str">
        <f t="shared" si="24"/>
        <v/>
      </c>
      <c r="BH77" s="74" t="str">
        <f t="shared" si="25"/>
        <v/>
      </c>
      <c r="BI77" s="120" t="str">
        <f>IF(M77="","",COUNTIF($BH$17:BH77,BH77))</f>
        <v/>
      </c>
      <c r="BJ77" s="98" t="str">
        <f t="shared" si="26"/>
        <v/>
      </c>
      <c r="BK77" s="1" t="str">
        <f t="shared" si="27"/>
        <v/>
      </c>
      <c r="BL77" s="621" t="str">
        <f>IF(F77="","",COUNTIF($AI$17:AI77,AI77))</f>
        <v/>
      </c>
      <c r="BM77" s="621">
        <f>IF(BL77=1,BL77,0)</f>
        <v>0</v>
      </c>
      <c r="BN77" s="621" t="str">
        <f>IF(F77="","",$BR77)</f>
        <v/>
      </c>
      <c r="BO77" s="621" t="str">
        <f>IF(G77="","",$BR77)</f>
        <v/>
      </c>
      <c r="BP77" s="621" t="str">
        <f>IF(I77="","",$BR77)</f>
        <v/>
      </c>
      <c r="BQ77" s="622" t="str">
        <f>IFERROR(IF(J77="","",BR77),"")</f>
        <v/>
      </c>
      <c r="BR77" s="621">
        <v>21</v>
      </c>
      <c r="BS77" s="621">
        <f>IF(C77&gt;0,"",IF(COUNTIF(BN77:BQ79,BR77)=4,"",1))</f>
        <v>1</v>
      </c>
      <c r="BT77" s="74">
        <f>COUNTIF($AJ$17:AJ77,AI77&amp;"-"&amp;"*5000m*")</f>
        <v>0</v>
      </c>
      <c r="BU77" s="621">
        <f>SUM(BT77:BT79)/3</f>
        <v>0</v>
      </c>
      <c r="BV77" s="622" t="str">
        <f>IF(AI77="","",IF(AND(COUNTA(M77:M79)=0,COUNTA(W77:X79)=0),1,""))</f>
        <v/>
      </c>
      <c r="BW77" s="621">
        <f>IF(AND($AI77="",COUNTA(W77)&gt;0),1,0)</f>
        <v>0</v>
      </c>
      <c r="BX77" s="621">
        <f>IF(AND($AI77="",COUNTA(X77)&gt;0),1,0)</f>
        <v>0</v>
      </c>
      <c r="BY77" s="621" t="str">
        <f>F77&amp;"-"&amp;W77</f>
        <v>-</v>
      </c>
      <c r="BZ77" s="621" t="str">
        <f>IF(W77="","",COUNTIF($BY$17:BY77,BY77))</f>
        <v/>
      </c>
      <c r="CA77" s="621" t="str">
        <f>F77&amp;"-"&amp;X77</f>
        <v>-</v>
      </c>
      <c r="CB77" s="621" t="str">
        <f>IF(X77="","",COUNTIF($CA$17:CA77,CA77))</f>
        <v/>
      </c>
    </row>
    <row r="78" spans="1:80" s="1" customFormat="1" ht="18" customHeight="1">
      <c r="A78" s="684"/>
      <c r="B78" s="666"/>
      <c r="C78" s="668"/>
      <c r="D78" s="27" t="str">
        <f t="shared" si="32"/>
        <v/>
      </c>
      <c r="E78" s="244">
        <f>C77</f>
        <v>0</v>
      </c>
      <c r="F78" s="620"/>
      <c r="G78" s="620"/>
      <c r="H78" s="620"/>
      <c r="I78" s="256" t="str">
        <f>IF(C77&gt;0,VLOOKUP(C77,男子登録情報!$A$1:$H$1688,5,0),"")</f>
        <v/>
      </c>
      <c r="J78" s="654" t="e">
        <f>IF(D77&gt;0,VLOOKUP(D77,男子登録情報!$A$1:$H$1688,5,0),"")</f>
        <v>#N/A</v>
      </c>
      <c r="K78" s="654"/>
      <c r="L78" s="261" t="s">
        <v>28</v>
      </c>
      <c r="M78" s="27"/>
      <c r="N78" s="257" t="str">
        <f>IF(M78&gt;0,VLOOKUP(M78,男子登録情報!$N$1:$O$22,2,0),"")</f>
        <v/>
      </c>
      <c r="O78" s="261" t="s">
        <v>29</v>
      </c>
      <c r="P78" s="262"/>
      <c r="Q78" s="260" t="str">
        <f t="shared" si="0"/>
        <v/>
      </c>
      <c r="R78" s="284" t="str">
        <f t="shared" si="31"/>
        <v/>
      </c>
      <c r="S78" s="263"/>
      <c r="T78" s="613"/>
      <c r="U78" s="614"/>
      <c r="V78" s="615"/>
      <c r="W78" s="662"/>
      <c r="X78" s="662"/>
      <c r="AB78" s="85">
        <f t="shared" si="7"/>
        <v>0</v>
      </c>
      <c r="AC78" s="621"/>
      <c r="AD78" s="74" t="str">
        <f t="shared" si="2"/>
        <v/>
      </c>
      <c r="AE78" s="74" t="str">
        <f t="shared" si="3"/>
        <v/>
      </c>
      <c r="AF78" s="74" t="str">
        <f t="shared" si="4"/>
        <v/>
      </c>
      <c r="AG78" s="74" t="str">
        <f t="shared" si="5"/>
        <v/>
      </c>
      <c r="AH78" s="95">
        <f t="shared" si="8"/>
        <v>0</v>
      </c>
      <c r="AI78" s="173" t="str">
        <f>AI77</f>
        <v/>
      </c>
      <c r="AJ78" s="74" t="str">
        <f t="shared" si="9"/>
        <v/>
      </c>
      <c r="AK78" s="74" t="str">
        <f t="shared" si="10"/>
        <v/>
      </c>
      <c r="AL78" s="99" t="str">
        <f t="shared" si="6"/>
        <v/>
      </c>
      <c r="AM78" s="81">
        <f t="shared" si="28"/>
        <v>0</v>
      </c>
      <c r="AO78" s="81">
        <f t="shared" si="11"/>
        <v>0</v>
      </c>
      <c r="AP78" s="81" t="str">
        <f t="shared" si="12"/>
        <v>00000</v>
      </c>
      <c r="AQ78" s="105" t="str">
        <f t="shared" si="13"/>
        <v>0秒0</v>
      </c>
      <c r="AR78" s="106">
        <f t="shared" si="14"/>
        <v>0</v>
      </c>
      <c r="AS78" s="106" t="str">
        <f t="shared" si="15"/>
        <v>0</v>
      </c>
      <c r="AT78" s="106" t="str">
        <f t="shared" si="16"/>
        <v>0</v>
      </c>
      <c r="AU78" s="106" t="str">
        <f t="shared" si="17"/>
        <v>0m</v>
      </c>
      <c r="AV78" s="106" t="str">
        <f t="shared" si="18"/>
        <v>点</v>
      </c>
      <c r="AW78" s="81">
        <f t="shared" si="19"/>
        <v>0</v>
      </c>
      <c r="AX78" s="73" t="str">
        <f t="shared" si="20"/>
        <v/>
      </c>
      <c r="AY78" s="81">
        <f t="shared" si="29"/>
        <v>0</v>
      </c>
      <c r="AZ78" s="81">
        <f t="shared" si="21"/>
        <v>0</v>
      </c>
      <c r="BA78" s="81">
        <f t="shared" si="22"/>
        <v>0</v>
      </c>
      <c r="BB78" s="595"/>
      <c r="BC78" s="595"/>
      <c r="BD78" s="629"/>
      <c r="BE78" s="626"/>
      <c r="BF78" s="74" t="str">
        <f t="shared" si="23"/>
        <v/>
      </c>
      <c r="BG78" s="74" t="str">
        <f t="shared" si="24"/>
        <v/>
      </c>
      <c r="BH78" s="74" t="str">
        <f t="shared" si="25"/>
        <v/>
      </c>
      <c r="BI78" s="120" t="str">
        <f>IF(M78="","",COUNTIF($BH$17:BH78,BH78))</f>
        <v/>
      </c>
      <c r="BJ78" s="98" t="str">
        <f t="shared" si="26"/>
        <v/>
      </c>
      <c r="BK78" s="1" t="str">
        <f t="shared" si="27"/>
        <v/>
      </c>
      <c r="BL78" s="621"/>
      <c r="BM78" s="621"/>
      <c r="BN78" s="621"/>
      <c r="BO78" s="621"/>
      <c r="BP78" s="621"/>
      <c r="BQ78" s="623"/>
      <c r="BR78" s="621"/>
      <c r="BS78" s="621"/>
      <c r="BT78" s="74">
        <f>COUNTIF($AJ$17:AJ78,AI78&amp;"-"&amp;"*5000m*")</f>
        <v>0</v>
      </c>
      <c r="BU78" s="621"/>
      <c r="BV78" s="623"/>
      <c r="BW78" s="621"/>
      <c r="BX78" s="621"/>
      <c r="BY78" s="621"/>
      <c r="BZ78" s="621"/>
      <c r="CA78" s="621"/>
      <c r="CB78" s="621"/>
    </row>
    <row r="79" spans="1:80" s="1" customFormat="1" ht="18" customHeight="1" thickBot="1">
      <c r="A79" s="685"/>
      <c r="B79" s="86" t="s">
        <v>30</v>
      </c>
      <c r="C79" s="87"/>
      <c r="D79" s="245" t="str">
        <f t="shared" si="32"/>
        <v/>
      </c>
      <c r="E79" s="274">
        <f>C77</f>
        <v>0</v>
      </c>
      <c r="F79" s="28"/>
      <c r="G79" s="28"/>
      <c r="H79" s="28"/>
      <c r="I79" s="29"/>
      <c r="J79" s="655" t="e">
        <f>IF(D78&gt;0,VLOOKUP(D78,男子登録情報!$A$1:$H$1688,5,0),"")</f>
        <v>#N/A</v>
      </c>
      <c r="K79" s="655"/>
      <c r="L79" s="7" t="s">
        <v>31</v>
      </c>
      <c r="M79" s="245"/>
      <c r="N79" s="247" t="str">
        <f>IF(M79&gt;0,VLOOKUP(M79,男子登録情報!$N$1:$O$22,2,0),"")</f>
        <v/>
      </c>
      <c r="O79" s="7" t="s">
        <v>32</v>
      </c>
      <c r="P79" s="248"/>
      <c r="Q79" s="249" t="str">
        <f>IF(N79="","",IF(LEFT(N79,1)="2",CONCATENATE(N79," 0"),LEFT(N79,5)&amp;" "&amp;IF(OR(LEFT(N79,3)*1&lt;70,LEFT(N79,3)*1&gt;100),REPT(0,7-LEN(P79)),REPT(0,5-LEN(P79))))&amp;P79)</f>
        <v/>
      </c>
      <c r="R79" s="285" t="str">
        <f t="shared" si="31"/>
        <v/>
      </c>
      <c r="S79" s="259"/>
      <c r="T79" s="616"/>
      <c r="U79" s="617"/>
      <c r="V79" s="618"/>
      <c r="W79" s="663"/>
      <c r="X79" s="663"/>
      <c r="AB79" s="85">
        <f t="shared" si="7"/>
        <v>0</v>
      </c>
      <c r="AC79" s="621"/>
      <c r="AD79" s="74" t="str">
        <f t="shared" si="2"/>
        <v/>
      </c>
      <c r="AE79" s="74" t="str">
        <f t="shared" si="3"/>
        <v/>
      </c>
      <c r="AF79" s="74" t="str">
        <f t="shared" si="4"/>
        <v/>
      </c>
      <c r="AG79" s="74" t="str">
        <f t="shared" si="5"/>
        <v/>
      </c>
      <c r="AH79" s="95">
        <f t="shared" si="8"/>
        <v>0</v>
      </c>
      <c r="AI79" s="174" t="str">
        <f>AI78</f>
        <v/>
      </c>
      <c r="AJ79" s="74" t="str">
        <f t="shared" si="9"/>
        <v/>
      </c>
      <c r="AK79" s="74" t="str">
        <f t="shared" si="10"/>
        <v/>
      </c>
      <c r="AL79" s="99" t="str">
        <f t="shared" si="6"/>
        <v/>
      </c>
      <c r="AM79" s="81">
        <f t="shared" si="28"/>
        <v>0</v>
      </c>
      <c r="AO79" s="81">
        <f t="shared" si="11"/>
        <v>0</v>
      </c>
      <c r="AP79" s="81" t="str">
        <f t="shared" si="12"/>
        <v>00000</v>
      </c>
      <c r="AQ79" s="105" t="str">
        <f t="shared" si="13"/>
        <v>0秒0</v>
      </c>
      <c r="AR79" s="106">
        <f t="shared" si="14"/>
        <v>0</v>
      </c>
      <c r="AS79" s="106" t="str">
        <f t="shared" si="15"/>
        <v>0</v>
      </c>
      <c r="AT79" s="106" t="str">
        <f t="shared" si="16"/>
        <v>0</v>
      </c>
      <c r="AU79" s="106" t="str">
        <f t="shared" si="17"/>
        <v>0m</v>
      </c>
      <c r="AV79" s="106" t="str">
        <f t="shared" si="18"/>
        <v>点</v>
      </c>
      <c r="AW79" s="81">
        <f t="shared" si="19"/>
        <v>0</v>
      </c>
      <c r="AX79" s="73" t="str">
        <f t="shared" si="20"/>
        <v/>
      </c>
      <c r="AY79" s="81">
        <f t="shared" si="29"/>
        <v>0</v>
      </c>
      <c r="AZ79" s="81">
        <f t="shared" si="21"/>
        <v>0</v>
      </c>
      <c r="BA79" s="81">
        <f t="shared" si="22"/>
        <v>0</v>
      </c>
      <c r="BB79" s="587"/>
      <c r="BC79" s="587"/>
      <c r="BD79" s="630"/>
      <c r="BE79" s="627"/>
      <c r="BF79" s="74" t="str">
        <f t="shared" si="23"/>
        <v/>
      </c>
      <c r="BG79" s="74" t="str">
        <f t="shared" si="24"/>
        <v/>
      </c>
      <c r="BH79" s="74" t="str">
        <f t="shared" si="25"/>
        <v/>
      </c>
      <c r="BI79" s="120" t="str">
        <f>IF(M79="","",COUNTIF($BH$17:BH79,BH79))</f>
        <v/>
      </c>
      <c r="BJ79" s="98" t="str">
        <f t="shared" si="26"/>
        <v/>
      </c>
      <c r="BK79" s="1" t="str">
        <f t="shared" si="27"/>
        <v/>
      </c>
      <c r="BL79" s="621"/>
      <c r="BM79" s="621"/>
      <c r="BN79" s="621"/>
      <c r="BO79" s="621"/>
      <c r="BP79" s="621"/>
      <c r="BQ79" s="624"/>
      <c r="BR79" s="621"/>
      <c r="BS79" s="621"/>
      <c r="BT79" s="74">
        <f>COUNTIF($AJ$17:AJ79,AI79&amp;"-"&amp;"*5000m*")</f>
        <v>0</v>
      </c>
      <c r="BU79" s="621"/>
      <c r="BV79" s="624"/>
      <c r="BW79" s="621"/>
      <c r="BX79" s="621"/>
      <c r="BY79" s="621"/>
      <c r="BZ79" s="621"/>
      <c r="CA79" s="621"/>
      <c r="CB79" s="621"/>
    </row>
    <row r="80" spans="1:80" s="1" customFormat="1" ht="18" customHeight="1" thickTop="1" thickBot="1">
      <c r="A80" s="683">
        <v>22</v>
      </c>
      <c r="B80" s="665" t="s">
        <v>339</v>
      </c>
      <c r="C80" s="667"/>
      <c r="D80" s="252" t="str">
        <f t="shared" si="32"/>
        <v/>
      </c>
      <c r="E80" s="243">
        <f>C80</f>
        <v>0</v>
      </c>
      <c r="F80" s="619" t="str">
        <f>IF(C80&gt;0,VLOOKUP(C80,男子登録情報!$A$1:$H$1688,3,0),"")</f>
        <v/>
      </c>
      <c r="G80" s="619" t="str">
        <f>IF(C80&gt;0,VLOOKUP(C80,男子登録情報!$A$1:$H$1688,4,0),"")</f>
        <v/>
      </c>
      <c r="H80" s="619" t="str">
        <f>IF(C80&gt;0,VLOOKUP(C80,男子登録情報!$A$1:$H$1688,7,0),"")</f>
        <v/>
      </c>
      <c r="I80" s="261" t="str">
        <f>IF(C80&gt;0,VLOOKUP(C80,男子登録情報!$A$1:$H$1688,8,0),"")</f>
        <v/>
      </c>
      <c r="J80" s="653" t="str">
        <f>IF(C80&gt;0,VLOOKUP(C80,男子登録情報!$A$1:$M$1688,13,0),"")</f>
        <v/>
      </c>
      <c r="K80" s="653" t="str">
        <f>IF(C80&gt;0,TEXT(C80,"100000000"),"000000000")</f>
        <v>000000000</v>
      </c>
      <c r="L80" s="251" t="s">
        <v>24</v>
      </c>
      <c r="M80" s="243"/>
      <c r="N80" s="428" t="str">
        <f>IF(M80&gt;0,VLOOKUP(M80,男子登録情報!$N$1:$O$22,2,0),"")</f>
        <v/>
      </c>
      <c r="O80" s="251" t="s">
        <v>27</v>
      </c>
      <c r="P80" s="253"/>
      <c r="Q80" s="53" t="str">
        <f t="shared" ref="Q80:Q142" si="33">IF(N80="","",IF(LEFT(N80,1)="2",CONCATENATE(N80," 0"),LEFT(N80,5)&amp;" "&amp;IF(OR(LEFT(N80,3)*1&lt;70,LEFT(N80,3)*1&gt;100),REPT(0,7-LEN(P80)),REPT(0,5-LEN(P80))))&amp;P80)</f>
        <v/>
      </c>
      <c r="R80" s="283" t="str">
        <f t="shared" si="31"/>
        <v/>
      </c>
      <c r="S80" s="255"/>
      <c r="T80" s="610"/>
      <c r="U80" s="611"/>
      <c r="V80" s="612"/>
      <c r="W80" s="664"/>
      <c r="X80" s="664"/>
      <c r="AA80" s="1">
        <f>IF(C80="",0,IF(H80=F5,0,1))</f>
        <v>0</v>
      </c>
      <c r="AB80" s="85">
        <f t="shared" si="7"/>
        <v>0</v>
      </c>
      <c r="AC80" s="621">
        <f>C80</f>
        <v>0</v>
      </c>
      <c r="AD80" s="74" t="str">
        <f t="shared" si="2"/>
        <v/>
      </c>
      <c r="AE80" s="74" t="str">
        <f t="shared" si="3"/>
        <v/>
      </c>
      <c r="AF80" s="74" t="str">
        <f t="shared" si="4"/>
        <v/>
      </c>
      <c r="AG80" s="74" t="str">
        <f t="shared" si="5"/>
        <v/>
      </c>
      <c r="AH80" s="95">
        <f t="shared" si="8"/>
        <v>0</v>
      </c>
      <c r="AI80" s="172" t="str">
        <f>IF(F80="","",F80)</f>
        <v/>
      </c>
      <c r="AJ80" s="74" t="str">
        <f t="shared" si="9"/>
        <v/>
      </c>
      <c r="AK80" s="74" t="str">
        <f t="shared" si="10"/>
        <v/>
      </c>
      <c r="AL80" s="99" t="str">
        <f t="shared" si="6"/>
        <v/>
      </c>
      <c r="AM80" s="81">
        <f t="shared" si="28"/>
        <v>0</v>
      </c>
      <c r="AO80" s="81">
        <f t="shared" si="11"/>
        <v>0</v>
      </c>
      <c r="AP80" s="81" t="str">
        <f t="shared" si="12"/>
        <v>00000</v>
      </c>
      <c r="AQ80" s="105" t="str">
        <f t="shared" si="13"/>
        <v>0秒0</v>
      </c>
      <c r="AR80" s="106">
        <f t="shared" si="14"/>
        <v>0</v>
      </c>
      <c r="AS80" s="106" t="str">
        <f t="shared" si="15"/>
        <v>0</v>
      </c>
      <c r="AT80" s="106" t="str">
        <f t="shared" si="16"/>
        <v>0</v>
      </c>
      <c r="AU80" s="106" t="str">
        <f t="shared" si="17"/>
        <v>0m</v>
      </c>
      <c r="AV80" s="106" t="str">
        <f t="shared" si="18"/>
        <v>点</v>
      </c>
      <c r="AW80" s="81">
        <f t="shared" si="19"/>
        <v>0</v>
      </c>
      <c r="AX80" s="73" t="str">
        <f t="shared" si="20"/>
        <v/>
      </c>
      <c r="AY80" s="81">
        <f t="shared" si="29"/>
        <v>0</v>
      </c>
      <c r="AZ80" s="81">
        <f t="shared" si="21"/>
        <v>0</v>
      </c>
      <c r="BA80" s="81">
        <f t="shared" si="22"/>
        <v>0</v>
      </c>
      <c r="BB80" s="586">
        <f>IF(W80="",0,COUNTA($W$17:W82))</f>
        <v>0</v>
      </c>
      <c r="BC80" s="586">
        <f>IF(X80="",0,COUNTA($X$17:X82))</f>
        <v>0</v>
      </c>
      <c r="BD80" s="628">
        <f>IF(OR($N80="20100",$N81="20100",$N82="20100"),COUNTIF($N$17:N82,"20100"),0)</f>
        <v>0</v>
      </c>
      <c r="BE80" s="625">
        <f>IF($BD80=0,0,INDEX($P80:$P82,MATCH("20100",$N80:$N82,0),1))</f>
        <v>0</v>
      </c>
      <c r="BF80" s="74" t="str">
        <f t="shared" si="23"/>
        <v/>
      </c>
      <c r="BG80" s="74" t="str">
        <f t="shared" si="24"/>
        <v/>
      </c>
      <c r="BH80" s="74" t="str">
        <f t="shared" si="25"/>
        <v/>
      </c>
      <c r="BI80" s="120" t="str">
        <f>IF(M80="","",COUNTIF($BH$17:BH80,BH80))</f>
        <v/>
      </c>
      <c r="BJ80" s="98" t="str">
        <f t="shared" si="26"/>
        <v/>
      </c>
      <c r="BK80" s="1" t="str">
        <f t="shared" si="27"/>
        <v/>
      </c>
      <c r="BL80" s="621" t="str">
        <f>IF(F80="","",COUNTIF($AI$17:AI80,AI80))</f>
        <v/>
      </c>
      <c r="BM80" s="621">
        <f>IF(BL80=1,BL80,0)</f>
        <v>0</v>
      </c>
      <c r="BN80" s="621" t="str">
        <f>IF(F80="","",$BR80)</f>
        <v/>
      </c>
      <c r="BO80" s="621" t="str">
        <f>IF(G80="","",$BR80)</f>
        <v/>
      </c>
      <c r="BP80" s="621" t="str">
        <f>IF(I80="","",$BR80)</f>
        <v/>
      </c>
      <c r="BQ80" s="622" t="str">
        <f>IFERROR(IF(J80="","",BR80),"")</f>
        <v/>
      </c>
      <c r="BR80" s="621">
        <v>22</v>
      </c>
      <c r="BS80" s="621">
        <f>IF(C80&gt;0,"",IF(COUNTIF(BN80:BQ82,BR80)=4,"",1))</f>
        <v>1</v>
      </c>
      <c r="BT80" s="74">
        <f>COUNTIF($AJ$17:AJ80,AI80&amp;"-"&amp;"*5000m*")</f>
        <v>0</v>
      </c>
      <c r="BU80" s="621">
        <f>SUM(BT80:BT82)/3</f>
        <v>0</v>
      </c>
      <c r="BV80" s="622" t="str">
        <f>IF(AI80="","",IF(AND(COUNTA(M80:M82)=0,COUNTA(W80:X82)=0),1,""))</f>
        <v/>
      </c>
      <c r="BW80" s="621">
        <f>IF(AND($AI80="",COUNTA(W80)&gt;0),1,0)</f>
        <v>0</v>
      </c>
      <c r="BX80" s="621">
        <f>IF(AND($AI80="",COUNTA(X80)&gt;0),1,0)</f>
        <v>0</v>
      </c>
      <c r="BY80" s="621" t="str">
        <f>F80&amp;"-"&amp;W80</f>
        <v>-</v>
      </c>
      <c r="BZ80" s="621" t="str">
        <f>IF(W80="","",COUNTIF($BY$17:BY80,BY80))</f>
        <v/>
      </c>
      <c r="CA80" s="621" t="str">
        <f>F80&amp;"-"&amp;X80</f>
        <v>-</v>
      </c>
      <c r="CB80" s="621" t="str">
        <f>IF(X80="","",COUNTIF($CA$17:CA80,CA80))</f>
        <v/>
      </c>
    </row>
    <row r="81" spans="1:80" s="1" customFormat="1" ht="18" customHeight="1" thickBot="1">
      <c r="A81" s="684"/>
      <c r="B81" s="666"/>
      <c r="C81" s="668"/>
      <c r="D81" s="27" t="str">
        <f t="shared" si="32"/>
        <v/>
      </c>
      <c r="E81" s="244">
        <f>C80</f>
        <v>0</v>
      </c>
      <c r="F81" s="620"/>
      <c r="G81" s="620"/>
      <c r="H81" s="620"/>
      <c r="I81" s="256" t="str">
        <f>IF(C80&gt;0,VLOOKUP(C80,男子登録情報!$A$1:$H$1688,5,0),"")</f>
        <v/>
      </c>
      <c r="J81" s="654" t="e">
        <f>IF(D80&gt;0,VLOOKUP(D80,男子登録情報!$A$1:$H$1688,5,0),"")</f>
        <v>#N/A</v>
      </c>
      <c r="K81" s="654"/>
      <c r="L81" s="261" t="s">
        <v>28</v>
      </c>
      <c r="M81" s="27"/>
      <c r="N81" s="257" t="str">
        <f>IF(M81&gt;0,VLOOKUP(M81,男子登録情報!$N$1:$O$22,2,0),"")</f>
        <v/>
      </c>
      <c r="O81" s="261" t="s">
        <v>29</v>
      </c>
      <c r="P81" s="262"/>
      <c r="Q81" s="53" t="str">
        <f t="shared" si="33"/>
        <v/>
      </c>
      <c r="R81" s="284" t="str">
        <f t="shared" si="31"/>
        <v/>
      </c>
      <c r="S81" s="263"/>
      <c r="T81" s="613"/>
      <c r="U81" s="614"/>
      <c r="V81" s="615"/>
      <c r="W81" s="662"/>
      <c r="X81" s="662"/>
      <c r="AB81" s="85">
        <f t="shared" ref="AB81:AB144" si="34">IF(C81&gt;1999,1,0)</f>
        <v>0</v>
      </c>
      <c r="AC81" s="621"/>
      <c r="AD81" s="74" t="str">
        <f t="shared" ref="AD81:AD144" si="35">IF($C81="","",IF(F81="",1,0))</f>
        <v/>
      </c>
      <c r="AE81" s="74" t="str">
        <f t="shared" ref="AE81:AE144" si="36">IF($C81="","",IF(G81="",1,0))</f>
        <v/>
      </c>
      <c r="AF81" s="74" t="str">
        <f t="shared" ref="AF81:AF144" si="37">IF($C81="","",IF(I81="",1,0))</f>
        <v/>
      </c>
      <c r="AG81" s="74" t="str">
        <f t="shared" ref="AG81:AG144" si="38">IF($C81="","",IF(J81="",1,0))</f>
        <v/>
      </c>
      <c r="AH81" s="95">
        <f t="shared" si="8"/>
        <v>0</v>
      </c>
      <c r="AI81" s="173" t="str">
        <f>AI80</f>
        <v/>
      </c>
      <c r="AJ81" s="74" t="str">
        <f t="shared" si="9"/>
        <v/>
      </c>
      <c r="AK81" s="74" t="str">
        <f t="shared" si="10"/>
        <v/>
      </c>
      <c r="AL81" s="99" t="str">
        <f t="shared" ref="AL81:AL144" si="39">IF(M81="","",COUNTIF($AJ$12:$AJ$466,AJ81))</f>
        <v/>
      </c>
      <c r="AM81" s="81">
        <f t="shared" si="28"/>
        <v>0</v>
      </c>
      <c r="AO81" s="81">
        <f t="shared" si="11"/>
        <v>0</v>
      </c>
      <c r="AP81" s="81" t="str">
        <f t="shared" si="12"/>
        <v>00000</v>
      </c>
      <c r="AQ81" s="105" t="str">
        <f t="shared" si="13"/>
        <v>0秒0</v>
      </c>
      <c r="AR81" s="106">
        <f t="shared" si="14"/>
        <v>0</v>
      </c>
      <c r="AS81" s="106" t="str">
        <f t="shared" si="15"/>
        <v>0</v>
      </c>
      <c r="AT81" s="106" t="str">
        <f t="shared" si="16"/>
        <v>0</v>
      </c>
      <c r="AU81" s="106" t="str">
        <f t="shared" si="17"/>
        <v>0m</v>
      </c>
      <c r="AV81" s="106" t="str">
        <f t="shared" si="18"/>
        <v>点</v>
      </c>
      <c r="AW81" s="81">
        <f t="shared" si="19"/>
        <v>0</v>
      </c>
      <c r="AX81" s="73" t="str">
        <f t="shared" si="20"/>
        <v/>
      </c>
      <c r="AY81" s="81">
        <f t="shared" si="29"/>
        <v>0</v>
      </c>
      <c r="AZ81" s="81">
        <f t="shared" si="21"/>
        <v>0</v>
      </c>
      <c r="BA81" s="81">
        <f t="shared" si="22"/>
        <v>0</v>
      </c>
      <c r="BB81" s="595"/>
      <c r="BC81" s="595"/>
      <c r="BD81" s="629"/>
      <c r="BE81" s="626"/>
      <c r="BF81" s="74" t="str">
        <f t="shared" si="23"/>
        <v/>
      </c>
      <c r="BG81" s="74" t="str">
        <f t="shared" si="24"/>
        <v/>
      </c>
      <c r="BH81" s="74" t="str">
        <f t="shared" si="25"/>
        <v/>
      </c>
      <c r="BI81" s="120" t="str">
        <f>IF(M81="","",COUNTIF($BH$17:BH81,BH81))</f>
        <v/>
      </c>
      <c r="BJ81" s="98" t="str">
        <f t="shared" si="26"/>
        <v/>
      </c>
      <c r="BK81" s="1" t="str">
        <f t="shared" si="27"/>
        <v/>
      </c>
      <c r="BL81" s="621"/>
      <c r="BM81" s="621"/>
      <c r="BN81" s="621"/>
      <c r="BO81" s="621"/>
      <c r="BP81" s="621"/>
      <c r="BQ81" s="623"/>
      <c r="BR81" s="621"/>
      <c r="BS81" s="621"/>
      <c r="BT81" s="74">
        <f>COUNTIF($AJ$17:AJ81,AI81&amp;"-"&amp;"*5000m*")</f>
        <v>0</v>
      </c>
      <c r="BU81" s="621"/>
      <c r="BV81" s="623"/>
      <c r="BW81" s="621"/>
      <c r="BX81" s="621"/>
      <c r="BY81" s="621"/>
      <c r="BZ81" s="621"/>
      <c r="CA81" s="621"/>
      <c r="CB81" s="621"/>
    </row>
    <row r="82" spans="1:80" s="1" customFormat="1" ht="18" customHeight="1" thickBot="1">
      <c r="A82" s="685"/>
      <c r="B82" s="86" t="s">
        <v>30</v>
      </c>
      <c r="C82" s="87"/>
      <c r="D82" s="245" t="str">
        <f t="shared" ref="D82:D145" si="40">BJ82</f>
        <v/>
      </c>
      <c r="E82" s="274">
        <f>C80</f>
        <v>0</v>
      </c>
      <c r="F82" s="28"/>
      <c r="G82" s="28"/>
      <c r="H82" s="28"/>
      <c r="I82" s="29"/>
      <c r="J82" s="655" t="e">
        <f>IF(D81&gt;0,VLOOKUP(D81,男子登録情報!$A$1:$H$1688,5,0),"")</f>
        <v>#N/A</v>
      </c>
      <c r="K82" s="655"/>
      <c r="L82" s="7" t="s">
        <v>31</v>
      </c>
      <c r="M82" s="245"/>
      <c r="N82" s="247" t="str">
        <f>IF(M82&gt;0,VLOOKUP(M82,男子登録情報!$N$1:$O$22,2,0),"")</f>
        <v/>
      </c>
      <c r="O82" s="7" t="s">
        <v>32</v>
      </c>
      <c r="P82" s="248"/>
      <c r="Q82" s="53" t="str">
        <f t="shared" si="33"/>
        <v/>
      </c>
      <c r="R82" s="285" t="str">
        <f t="shared" si="31"/>
        <v/>
      </c>
      <c r="S82" s="259"/>
      <c r="T82" s="616"/>
      <c r="U82" s="617"/>
      <c r="V82" s="618"/>
      <c r="W82" s="663"/>
      <c r="X82" s="663"/>
      <c r="AB82" s="85">
        <f t="shared" si="34"/>
        <v>0</v>
      </c>
      <c r="AC82" s="621"/>
      <c r="AD82" s="74" t="str">
        <f t="shared" si="35"/>
        <v/>
      </c>
      <c r="AE82" s="74" t="str">
        <f t="shared" si="36"/>
        <v/>
      </c>
      <c r="AF82" s="74" t="str">
        <f t="shared" si="37"/>
        <v/>
      </c>
      <c r="AG82" s="74" t="str">
        <f t="shared" si="38"/>
        <v/>
      </c>
      <c r="AH82" s="95">
        <f t="shared" ref="AH82:AH145" si="41">IF(ISNA(OR(AD82:AG82)),1,SUM(AD82:AG82))</f>
        <v>0</v>
      </c>
      <c r="AI82" s="174" t="str">
        <f>AI81</f>
        <v/>
      </c>
      <c r="AJ82" s="74" t="str">
        <f t="shared" ref="AJ82:AJ145" si="42">IF($AI82="","",IF(M82="","",$AI82&amp;"-"&amp;M82))</f>
        <v/>
      </c>
      <c r="AK82" s="74" t="str">
        <f t="shared" ref="AK82:AK145" si="43">IF(AND(COUNTA(M82,P82,S82,T82,W82,X82)&gt;0,BS82=1),1,"")</f>
        <v/>
      </c>
      <c r="AL82" s="99" t="str">
        <f t="shared" si="39"/>
        <v/>
      </c>
      <c r="AM82" s="81">
        <f t="shared" ref="AM82:AM145" si="44">IF(MAX(AL82)&gt;1,1,0)</f>
        <v>0</v>
      </c>
      <c r="AO82" s="81">
        <f t="shared" ref="AO82:AO145" si="45">IF(COUNTIF(M82,"*m*")&gt;0,IF(VALUE(AS82)&gt;59,1,0),0)</f>
        <v>0</v>
      </c>
      <c r="AP82" s="81" t="str">
        <f t="shared" ref="AP82:AP145" si="46">IF(COUNTIF(N82,"*m*")&gt;0,RIGHT(10000000+AW82,7),RIGHT(100000+AW82,5))</f>
        <v>00000</v>
      </c>
      <c r="AQ82" s="105" t="str">
        <f t="shared" ref="AQ82:AQ145" si="47">IF(AR82=0,AS82&amp;"秒"&amp;AT82,AR82&amp;"分"&amp;AS82&amp;"秒"&amp;AT82)</f>
        <v>0秒0</v>
      </c>
      <c r="AR82" s="106">
        <f t="shared" ref="AR82:AR145" si="48">INT(P82/10000)</f>
        <v>0</v>
      </c>
      <c r="AS82" s="106" t="str">
        <f t="shared" ref="AS82:AS145" si="49">RIGHT(INT(P82/100),2)</f>
        <v>0</v>
      </c>
      <c r="AT82" s="106" t="str">
        <f t="shared" ref="AT82:AT145" si="50">RIGHT(INT(P82/1),2)</f>
        <v>0</v>
      </c>
      <c r="AU82" s="106" t="str">
        <f t="shared" ref="AU82:AU145" si="51">INT(P82/100)&amp;"m"&amp;RIGHT(P82,2)</f>
        <v>0m</v>
      </c>
      <c r="AV82" s="106" t="str">
        <f t="shared" ref="AV82:AV145" si="52">P82&amp;"点"</f>
        <v>点</v>
      </c>
      <c r="AW82" s="81">
        <f t="shared" ref="AW82:AW145" si="53">VALUE(P82)</f>
        <v>0</v>
      </c>
      <c r="AX82" s="73" t="str">
        <f t="shared" ref="AX82:AX145" si="54">IF(COUNTIF(M82,"*m*")=0,"",IF($M82="","",COUNTIF($P82,AX$13)))</f>
        <v/>
      </c>
      <c r="AY82" s="81">
        <f t="shared" ref="AY82:AY145" si="55">IF(S82="",0,IF(OR(S82&lt;$AY$12,S82&gt;$AY$13),1,0))</f>
        <v>0</v>
      </c>
      <c r="AZ82" s="81">
        <f t="shared" ref="AZ82:AZ145" si="56">IF($P82="",0,IF($S82="",1,0))</f>
        <v>0</v>
      </c>
      <c r="BA82" s="81">
        <f t="shared" ref="BA82:BA145" si="57">IF($P82="",0,IF($T82="",1,0))</f>
        <v>0</v>
      </c>
      <c r="BB82" s="587"/>
      <c r="BC82" s="587"/>
      <c r="BD82" s="630"/>
      <c r="BE82" s="627"/>
      <c r="BF82" s="74" t="str">
        <f t="shared" ref="BF82:BF145" si="58">IF(M82="","",IF(COUNTIF(M82,"*OP*")&gt;0,1,""))</f>
        <v/>
      </c>
      <c r="BG82" s="74" t="str">
        <f t="shared" ref="BG82:BG145" si="59">IF(M82="","",IF(COUNTIF(M82,"*OP*")&gt;0,"",1))</f>
        <v/>
      </c>
      <c r="BH82" s="74" t="str">
        <f t="shared" ref="BH82:BH145" si="60">IF(M82="","",IF(COUNTIF(M82,"*OP*")&gt;0,"",M82))</f>
        <v/>
      </c>
      <c r="BI82" s="120" t="str">
        <f>IF(M82="","",COUNTIF($BH$17:BH82,BH82))</f>
        <v/>
      </c>
      <c r="BJ82" s="98" t="str">
        <f t="shared" ref="BJ82:BJ145" si="61">BH82&amp;BI82</f>
        <v/>
      </c>
      <c r="BK82" s="1" t="str">
        <f t="shared" ref="BK82:BK145" si="62">IFERROR(BG82*BI82,"")</f>
        <v/>
      </c>
      <c r="BL82" s="621"/>
      <c r="BM82" s="621"/>
      <c r="BN82" s="621"/>
      <c r="BO82" s="621"/>
      <c r="BP82" s="621"/>
      <c r="BQ82" s="624"/>
      <c r="BR82" s="621"/>
      <c r="BS82" s="621"/>
      <c r="BT82" s="74">
        <f>COUNTIF($AJ$17:AJ82,AI82&amp;"-"&amp;"*5000m*")</f>
        <v>0</v>
      </c>
      <c r="BU82" s="621"/>
      <c r="BV82" s="624"/>
      <c r="BW82" s="621"/>
      <c r="BX82" s="621"/>
      <c r="BY82" s="621"/>
      <c r="BZ82" s="621"/>
      <c r="CA82" s="621"/>
      <c r="CB82" s="621"/>
    </row>
    <row r="83" spans="1:80" s="1" customFormat="1" ht="18" customHeight="1" thickTop="1" thickBot="1">
      <c r="A83" s="683">
        <v>23</v>
      </c>
      <c r="B83" s="665" t="s">
        <v>339</v>
      </c>
      <c r="C83" s="667"/>
      <c r="D83" s="252" t="str">
        <f t="shared" si="40"/>
        <v/>
      </c>
      <c r="E83" s="243">
        <f>C83</f>
        <v>0</v>
      </c>
      <c r="F83" s="619" t="str">
        <f>IF(C83&gt;0,VLOOKUP(C83,男子登録情報!$A$1:$H$1688,3,0),"")</f>
        <v/>
      </c>
      <c r="G83" s="619" t="str">
        <f>IF(C83&gt;0,VLOOKUP(C83,男子登録情報!$A$1:$H$1688,4,0),"")</f>
        <v/>
      </c>
      <c r="H83" s="619" t="str">
        <f>IF(C83&gt;0,VLOOKUP(C83,男子登録情報!$A$1:$H$1688,7,0),"")</f>
        <v/>
      </c>
      <c r="I83" s="261" t="str">
        <f>IF(C83&gt;0,VLOOKUP(C83,男子登録情報!$A$1:$H$1688,8,0),"")</f>
        <v/>
      </c>
      <c r="J83" s="653" t="str">
        <f>IF(C83&gt;0,VLOOKUP(C83,男子登録情報!$A$1:$M$1688,13,0),"")</f>
        <v/>
      </c>
      <c r="K83" s="653" t="str">
        <f>IF(C83&gt;0,TEXT(C83,"100000000"),"000000000")</f>
        <v>000000000</v>
      </c>
      <c r="L83" s="251" t="s">
        <v>24</v>
      </c>
      <c r="M83" s="243"/>
      <c r="N83" s="428" t="str">
        <f>IF(M83&gt;0,VLOOKUP(M83,男子登録情報!$N$1:$O$22,2,0),"")</f>
        <v/>
      </c>
      <c r="O83" s="251" t="s">
        <v>27</v>
      </c>
      <c r="P83" s="253"/>
      <c r="Q83" s="53" t="str">
        <f t="shared" si="33"/>
        <v/>
      </c>
      <c r="R83" s="283" t="str">
        <f t="shared" si="31"/>
        <v/>
      </c>
      <c r="S83" s="255"/>
      <c r="T83" s="610"/>
      <c r="U83" s="611"/>
      <c r="V83" s="612"/>
      <c r="W83" s="664"/>
      <c r="X83" s="664"/>
      <c r="AA83" s="1">
        <f>IF(C83="",0,IF(H83=F5,0,1))</f>
        <v>0</v>
      </c>
      <c r="AB83" s="85">
        <f t="shared" si="34"/>
        <v>0</v>
      </c>
      <c r="AC83" s="621">
        <f>C83</f>
        <v>0</v>
      </c>
      <c r="AD83" s="74" t="str">
        <f t="shared" si="35"/>
        <v/>
      </c>
      <c r="AE83" s="74" t="str">
        <f t="shared" si="36"/>
        <v/>
      </c>
      <c r="AF83" s="74" t="str">
        <f t="shared" si="37"/>
        <v/>
      </c>
      <c r="AG83" s="74" t="str">
        <f t="shared" si="38"/>
        <v/>
      </c>
      <c r="AH83" s="95">
        <f t="shared" si="41"/>
        <v>0</v>
      </c>
      <c r="AI83" s="172" t="str">
        <f>IF(F83="","",F83)</f>
        <v/>
      </c>
      <c r="AJ83" s="74" t="str">
        <f t="shared" si="42"/>
        <v/>
      </c>
      <c r="AK83" s="74" t="str">
        <f t="shared" si="43"/>
        <v/>
      </c>
      <c r="AL83" s="99" t="str">
        <f t="shared" si="39"/>
        <v/>
      </c>
      <c r="AM83" s="81">
        <f t="shared" si="44"/>
        <v>0</v>
      </c>
      <c r="AO83" s="81">
        <f t="shared" si="45"/>
        <v>0</v>
      </c>
      <c r="AP83" s="81" t="str">
        <f t="shared" si="46"/>
        <v>00000</v>
      </c>
      <c r="AQ83" s="105" t="str">
        <f t="shared" si="47"/>
        <v>0秒0</v>
      </c>
      <c r="AR83" s="106">
        <f t="shared" si="48"/>
        <v>0</v>
      </c>
      <c r="AS83" s="106" t="str">
        <f t="shared" si="49"/>
        <v>0</v>
      </c>
      <c r="AT83" s="106" t="str">
        <f t="shared" si="50"/>
        <v>0</v>
      </c>
      <c r="AU83" s="106" t="str">
        <f t="shared" si="51"/>
        <v>0m</v>
      </c>
      <c r="AV83" s="106" t="str">
        <f t="shared" si="52"/>
        <v>点</v>
      </c>
      <c r="AW83" s="81">
        <f t="shared" si="53"/>
        <v>0</v>
      </c>
      <c r="AX83" s="73" t="str">
        <f t="shared" si="54"/>
        <v/>
      </c>
      <c r="AY83" s="81">
        <f t="shared" si="55"/>
        <v>0</v>
      </c>
      <c r="AZ83" s="81">
        <f t="shared" si="56"/>
        <v>0</v>
      </c>
      <c r="BA83" s="81">
        <f t="shared" si="57"/>
        <v>0</v>
      </c>
      <c r="BB83" s="586">
        <f>IF(W83="",0,COUNTA($W$17:W85))</f>
        <v>0</v>
      </c>
      <c r="BC83" s="586">
        <f>IF(X83="",0,COUNTA($X$17:X85))</f>
        <v>0</v>
      </c>
      <c r="BD83" s="628">
        <f>IF(OR($N83="20100",$N84="20100",$N85="20100"),COUNTIF($N$17:N85,"20100"),0)</f>
        <v>0</v>
      </c>
      <c r="BE83" s="625">
        <f>IF($BD83=0,0,INDEX($P83:$P85,MATCH("20100",$N83:$N85,0),1))</f>
        <v>0</v>
      </c>
      <c r="BF83" s="74" t="str">
        <f t="shared" si="58"/>
        <v/>
      </c>
      <c r="BG83" s="74" t="str">
        <f t="shared" si="59"/>
        <v/>
      </c>
      <c r="BH83" s="74" t="str">
        <f t="shared" si="60"/>
        <v/>
      </c>
      <c r="BI83" s="120" t="str">
        <f>IF(M83="","",COUNTIF($BH$17:BH83,BH83))</f>
        <v/>
      </c>
      <c r="BJ83" s="98" t="str">
        <f t="shared" si="61"/>
        <v/>
      </c>
      <c r="BK83" s="1" t="str">
        <f t="shared" si="62"/>
        <v/>
      </c>
      <c r="BL83" s="621" t="str">
        <f>IF(F83="","",COUNTIF($AI$17:AI83,AI83))</f>
        <v/>
      </c>
      <c r="BM83" s="621">
        <f>IF(BL83=1,BL83,0)</f>
        <v>0</v>
      </c>
      <c r="BN83" s="621" t="str">
        <f>IF(F83="","",$BR83)</f>
        <v/>
      </c>
      <c r="BO83" s="621" t="str">
        <f>IF(G83="","",$BR83)</f>
        <v/>
      </c>
      <c r="BP83" s="621" t="str">
        <f>IF(I83="","",$BR83)</f>
        <v/>
      </c>
      <c r="BQ83" s="622" t="str">
        <f>IFERROR(IF(J83="","",BR83),"")</f>
        <v/>
      </c>
      <c r="BR83" s="621">
        <v>23</v>
      </c>
      <c r="BS83" s="621">
        <f>IF(C83&gt;0,"",IF(COUNTIF(BN83:BQ85,BR83)=4,"",1))</f>
        <v>1</v>
      </c>
      <c r="BT83" s="74">
        <f>COUNTIF($AJ$17:AJ83,AI83&amp;"-"&amp;"*5000m*")</f>
        <v>0</v>
      </c>
      <c r="BU83" s="621">
        <f>SUM(BT83:BT85)/3</f>
        <v>0</v>
      </c>
      <c r="BV83" s="622" t="str">
        <f>IF(AI83="","",IF(AND(COUNTA(M83:M85)=0,COUNTA(W83:X85)=0),1,""))</f>
        <v/>
      </c>
      <c r="BW83" s="621">
        <f>IF(AND($AI83="",COUNTA(W83)&gt;0),1,0)</f>
        <v>0</v>
      </c>
      <c r="BX83" s="621">
        <f>IF(AND($AI83="",COUNTA(X83)&gt;0),1,0)</f>
        <v>0</v>
      </c>
      <c r="BY83" s="621" t="str">
        <f>F83&amp;"-"&amp;W83</f>
        <v>-</v>
      </c>
      <c r="BZ83" s="621" t="str">
        <f>IF(W83="","",COUNTIF($BY$17:BY83,BY83))</f>
        <v/>
      </c>
      <c r="CA83" s="621" t="str">
        <f>F83&amp;"-"&amp;X83</f>
        <v>-</v>
      </c>
      <c r="CB83" s="621" t="str">
        <f>IF(X83="","",COUNTIF($CA$17:CA83,CA83))</f>
        <v/>
      </c>
    </row>
    <row r="84" spans="1:80" s="1" customFormat="1" ht="18" customHeight="1" thickBot="1">
      <c r="A84" s="684"/>
      <c r="B84" s="666"/>
      <c r="C84" s="668"/>
      <c r="D84" s="27" t="str">
        <f t="shared" si="40"/>
        <v/>
      </c>
      <c r="E84" s="244">
        <f>C83</f>
        <v>0</v>
      </c>
      <c r="F84" s="620"/>
      <c r="G84" s="620"/>
      <c r="H84" s="620"/>
      <c r="I84" s="256" t="str">
        <f>IF(C83&gt;0,VLOOKUP(C83,男子登録情報!$A$1:$H$1688,5,0),"")</f>
        <v/>
      </c>
      <c r="J84" s="654" t="e">
        <f>IF(D83&gt;0,VLOOKUP(D83,男子登録情報!$A$1:$H$1688,5,0),"")</f>
        <v>#N/A</v>
      </c>
      <c r="K84" s="654"/>
      <c r="L84" s="261" t="s">
        <v>28</v>
      </c>
      <c r="M84" s="27"/>
      <c r="N84" s="257" t="str">
        <f>IF(M84&gt;0,VLOOKUP(M84,男子登録情報!$N$1:$O$22,2,0),"")</f>
        <v/>
      </c>
      <c r="O84" s="261" t="s">
        <v>29</v>
      </c>
      <c r="P84" s="262"/>
      <c r="Q84" s="53" t="str">
        <f t="shared" si="33"/>
        <v/>
      </c>
      <c r="R84" s="284" t="str">
        <f t="shared" si="31"/>
        <v/>
      </c>
      <c r="S84" s="263"/>
      <c r="T84" s="613"/>
      <c r="U84" s="614"/>
      <c r="V84" s="615"/>
      <c r="W84" s="662"/>
      <c r="X84" s="662"/>
      <c r="AB84" s="85">
        <f t="shared" si="34"/>
        <v>0</v>
      </c>
      <c r="AC84" s="621"/>
      <c r="AD84" s="74" t="str">
        <f t="shared" si="35"/>
        <v/>
      </c>
      <c r="AE84" s="74" t="str">
        <f t="shared" si="36"/>
        <v/>
      </c>
      <c r="AF84" s="74" t="str">
        <f t="shared" si="37"/>
        <v/>
      </c>
      <c r="AG84" s="74" t="str">
        <f t="shared" si="38"/>
        <v/>
      </c>
      <c r="AH84" s="95">
        <f t="shared" si="41"/>
        <v>0</v>
      </c>
      <c r="AI84" s="173" t="str">
        <f>AI83</f>
        <v/>
      </c>
      <c r="AJ84" s="74" t="str">
        <f t="shared" si="42"/>
        <v/>
      </c>
      <c r="AK84" s="74" t="str">
        <f t="shared" si="43"/>
        <v/>
      </c>
      <c r="AL84" s="99" t="str">
        <f t="shared" si="39"/>
        <v/>
      </c>
      <c r="AM84" s="81">
        <f t="shared" si="44"/>
        <v>0</v>
      </c>
      <c r="AO84" s="81">
        <f t="shared" si="45"/>
        <v>0</v>
      </c>
      <c r="AP84" s="81" t="str">
        <f t="shared" si="46"/>
        <v>00000</v>
      </c>
      <c r="AQ84" s="105" t="str">
        <f t="shared" si="47"/>
        <v>0秒0</v>
      </c>
      <c r="AR84" s="106">
        <f t="shared" si="48"/>
        <v>0</v>
      </c>
      <c r="AS84" s="106" t="str">
        <f t="shared" si="49"/>
        <v>0</v>
      </c>
      <c r="AT84" s="106" t="str">
        <f t="shared" si="50"/>
        <v>0</v>
      </c>
      <c r="AU84" s="106" t="str">
        <f t="shared" si="51"/>
        <v>0m</v>
      </c>
      <c r="AV84" s="106" t="str">
        <f t="shared" si="52"/>
        <v>点</v>
      </c>
      <c r="AW84" s="81">
        <f t="shared" si="53"/>
        <v>0</v>
      </c>
      <c r="AX84" s="73" t="str">
        <f t="shared" si="54"/>
        <v/>
      </c>
      <c r="AY84" s="81">
        <f t="shared" si="55"/>
        <v>0</v>
      </c>
      <c r="AZ84" s="81">
        <f t="shared" si="56"/>
        <v>0</v>
      </c>
      <c r="BA84" s="81">
        <f t="shared" si="57"/>
        <v>0</v>
      </c>
      <c r="BB84" s="595"/>
      <c r="BC84" s="595"/>
      <c r="BD84" s="629"/>
      <c r="BE84" s="626"/>
      <c r="BF84" s="74" t="str">
        <f t="shared" si="58"/>
        <v/>
      </c>
      <c r="BG84" s="74" t="str">
        <f t="shared" si="59"/>
        <v/>
      </c>
      <c r="BH84" s="74" t="str">
        <f t="shared" si="60"/>
        <v/>
      </c>
      <c r="BI84" s="120" t="str">
        <f>IF(M84="","",COUNTIF($BH$17:BH84,BH84))</f>
        <v/>
      </c>
      <c r="BJ84" s="98" t="str">
        <f t="shared" si="61"/>
        <v/>
      </c>
      <c r="BK84" s="1" t="str">
        <f t="shared" si="62"/>
        <v/>
      </c>
      <c r="BL84" s="621"/>
      <c r="BM84" s="621"/>
      <c r="BN84" s="621"/>
      <c r="BO84" s="621"/>
      <c r="BP84" s="621"/>
      <c r="BQ84" s="623"/>
      <c r="BR84" s="621"/>
      <c r="BS84" s="621"/>
      <c r="BT84" s="74">
        <f>COUNTIF($AJ$17:AJ84,AI84&amp;"-"&amp;"*5000m*")</f>
        <v>0</v>
      </c>
      <c r="BU84" s="621"/>
      <c r="BV84" s="623"/>
      <c r="BW84" s="621"/>
      <c r="BX84" s="621"/>
      <c r="BY84" s="621"/>
      <c r="BZ84" s="621"/>
      <c r="CA84" s="621"/>
      <c r="CB84" s="621"/>
    </row>
    <row r="85" spans="1:80" s="1" customFormat="1" ht="18" customHeight="1" thickBot="1">
      <c r="A85" s="685"/>
      <c r="B85" s="86" t="s">
        <v>30</v>
      </c>
      <c r="C85" s="87"/>
      <c r="D85" s="245" t="str">
        <f t="shared" si="40"/>
        <v/>
      </c>
      <c r="E85" s="274">
        <f>C83</f>
        <v>0</v>
      </c>
      <c r="F85" s="28"/>
      <c r="G85" s="28"/>
      <c r="H85" s="28"/>
      <c r="I85" s="29"/>
      <c r="J85" s="655" t="e">
        <f>IF(D84&gt;0,VLOOKUP(D84,男子登録情報!$A$1:$H$1688,5,0),"")</f>
        <v>#N/A</v>
      </c>
      <c r="K85" s="655"/>
      <c r="L85" s="7" t="s">
        <v>31</v>
      </c>
      <c r="M85" s="245"/>
      <c r="N85" s="247" t="str">
        <f>IF(M85&gt;0,VLOOKUP(M85,男子登録情報!$N$1:$O$22,2,0),"")</f>
        <v/>
      </c>
      <c r="O85" s="7" t="s">
        <v>32</v>
      </c>
      <c r="P85" s="248"/>
      <c r="Q85" s="53" t="str">
        <f t="shared" si="33"/>
        <v/>
      </c>
      <c r="R85" s="285" t="str">
        <f t="shared" si="31"/>
        <v/>
      </c>
      <c r="S85" s="259"/>
      <c r="T85" s="616"/>
      <c r="U85" s="617"/>
      <c r="V85" s="618"/>
      <c r="W85" s="663"/>
      <c r="X85" s="663"/>
      <c r="AB85" s="85">
        <f t="shared" si="34"/>
        <v>0</v>
      </c>
      <c r="AC85" s="621"/>
      <c r="AD85" s="74" t="str">
        <f t="shared" si="35"/>
        <v/>
      </c>
      <c r="AE85" s="74" t="str">
        <f t="shared" si="36"/>
        <v/>
      </c>
      <c r="AF85" s="74" t="str">
        <f t="shared" si="37"/>
        <v/>
      </c>
      <c r="AG85" s="74" t="str">
        <f t="shared" si="38"/>
        <v/>
      </c>
      <c r="AH85" s="95">
        <f t="shared" si="41"/>
        <v>0</v>
      </c>
      <c r="AI85" s="174" t="str">
        <f>AI84</f>
        <v/>
      </c>
      <c r="AJ85" s="74" t="str">
        <f t="shared" si="42"/>
        <v/>
      </c>
      <c r="AK85" s="74" t="str">
        <f t="shared" si="43"/>
        <v/>
      </c>
      <c r="AL85" s="99" t="str">
        <f t="shared" si="39"/>
        <v/>
      </c>
      <c r="AM85" s="81">
        <f t="shared" si="44"/>
        <v>0</v>
      </c>
      <c r="AO85" s="81">
        <f t="shared" si="45"/>
        <v>0</v>
      </c>
      <c r="AP85" s="81" t="str">
        <f t="shared" si="46"/>
        <v>00000</v>
      </c>
      <c r="AQ85" s="105" t="str">
        <f t="shared" si="47"/>
        <v>0秒0</v>
      </c>
      <c r="AR85" s="106">
        <f t="shared" si="48"/>
        <v>0</v>
      </c>
      <c r="AS85" s="106" t="str">
        <f t="shared" si="49"/>
        <v>0</v>
      </c>
      <c r="AT85" s="106" t="str">
        <f t="shared" si="50"/>
        <v>0</v>
      </c>
      <c r="AU85" s="106" t="str">
        <f t="shared" si="51"/>
        <v>0m</v>
      </c>
      <c r="AV85" s="106" t="str">
        <f t="shared" si="52"/>
        <v>点</v>
      </c>
      <c r="AW85" s="81">
        <f t="shared" si="53"/>
        <v>0</v>
      </c>
      <c r="AX85" s="73" t="str">
        <f t="shared" si="54"/>
        <v/>
      </c>
      <c r="AY85" s="81">
        <f t="shared" si="55"/>
        <v>0</v>
      </c>
      <c r="AZ85" s="81">
        <f t="shared" si="56"/>
        <v>0</v>
      </c>
      <c r="BA85" s="81">
        <f t="shared" si="57"/>
        <v>0</v>
      </c>
      <c r="BB85" s="587"/>
      <c r="BC85" s="587"/>
      <c r="BD85" s="630"/>
      <c r="BE85" s="627"/>
      <c r="BF85" s="74" t="str">
        <f t="shared" si="58"/>
        <v/>
      </c>
      <c r="BG85" s="74" t="str">
        <f t="shared" si="59"/>
        <v/>
      </c>
      <c r="BH85" s="74" t="str">
        <f t="shared" si="60"/>
        <v/>
      </c>
      <c r="BI85" s="120" t="str">
        <f>IF(M85="","",COUNTIF($BH$17:BH85,BH85))</f>
        <v/>
      </c>
      <c r="BJ85" s="98" t="str">
        <f t="shared" si="61"/>
        <v/>
      </c>
      <c r="BK85" s="1" t="str">
        <f t="shared" si="62"/>
        <v/>
      </c>
      <c r="BL85" s="621"/>
      <c r="BM85" s="621"/>
      <c r="BN85" s="621"/>
      <c r="BO85" s="621"/>
      <c r="BP85" s="621"/>
      <c r="BQ85" s="624"/>
      <c r="BR85" s="621"/>
      <c r="BS85" s="621"/>
      <c r="BT85" s="74">
        <f>COUNTIF($AJ$17:AJ85,AI85&amp;"-"&amp;"*5000m*")</f>
        <v>0</v>
      </c>
      <c r="BU85" s="621"/>
      <c r="BV85" s="624"/>
      <c r="BW85" s="621"/>
      <c r="BX85" s="621"/>
      <c r="BY85" s="621"/>
      <c r="BZ85" s="621"/>
      <c r="CA85" s="621"/>
      <c r="CB85" s="621"/>
    </row>
    <row r="86" spans="1:80" s="1" customFormat="1" ht="18" customHeight="1" thickTop="1" thickBot="1">
      <c r="A86" s="683">
        <v>24</v>
      </c>
      <c r="B86" s="665" t="s">
        <v>339</v>
      </c>
      <c r="C86" s="667"/>
      <c r="D86" s="252" t="str">
        <f t="shared" si="40"/>
        <v/>
      </c>
      <c r="E86" s="243">
        <f>C86</f>
        <v>0</v>
      </c>
      <c r="F86" s="619" t="str">
        <f>IF(C86&gt;0,VLOOKUP(C86,男子登録情報!$A$1:$H$1688,3,0),"")</f>
        <v/>
      </c>
      <c r="G86" s="619" t="str">
        <f>IF(C86&gt;0,VLOOKUP(C86,男子登録情報!$A$1:$H$1688,4,0),"")</f>
        <v/>
      </c>
      <c r="H86" s="619" t="str">
        <f>IF(C86&gt;0,VLOOKUP(C86,男子登録情報!$A$1:$H$1688,7,0),"")</f>
        <v/>
      </c>
      <c r="I86" s="261" t="str">
        <f>IF(C86&gt;0,VLOOKUP(C86,男子登録情報!$A$1:$H$1688,8,0),"")</f>
        <v/>
      </c>
      <c r="J86" s="653" t="str">
        <f>IF(C86&gt;0,VLOOKUP(C86,男子登録情報!$A$1:$M$1688,13,0),"")</f>
        <v/>
      </c>
      <c r="K86" s="653" t="str">
        <f>IF(C86&gt;0,TEXT(C86,"100000000"),"000000000")</f>
        <v>000000000</v>
      </c>
      <c r="L86" s="251" t="s">
        <v>24</v>
      </c>
      <c r="M86" s="243"/>
      <c r="N86" s="428" t="str">
        <f>IF(M86&gt;0,VLOOKUP(M86,男子登録情報!$N$1:$O$22,2,0),"")</f>
        <v/>
      </c>
      <c r="O86" s="251" t="s">
        <v>27</v>
      </c>
      <c r="P86" s="253"/>
      <c r="Q86" s="53" t="str">
        <f t="shared" si="33"/>
        <v/>
      </c>
      <c r="R86" s="283" t="str">
        <f t="shared" si="31"/>
        <v/>
      </c>
      <c r="S86" s="255"/>
      <c r="T86" s="610"/>
      <c r="U86" s="611"/>
      <c r="V86" s="612"/>
      <c r="W86" s="664"/>
      <c r="X86" s="664"/>
      <c r="AA86" s="1">
        <f>IF(C86="",0,IF(H86=F5,0,1))</f>
        <v>0</v>
      </c>
      <c r="AB86" s="85">
        <f t="shared" si="34"/>
        <v>0</v>
      </c>
      <c r="AC86" s="621">
        <f>C86</f>
        <v>0</v>
      </c>
      <c r="AD86" s="74" t="str">
        <f t="shared" si="35"/>
        <v/>
      </c>
      <c r="AE86" s="74" t="str">
        <f t="shared" si="36"/>
        <v/>
      </c>
      <c r="AF86" s="74" t="str">
        <f t="shared" si="37"/>
        <v/>
      </c>
      <c r="AG86" s="74" t="str">
        <f t="shared" si="38"/>
        <v/>
      </c>
      <c r="AH86" s="95">
        <f t="shared" si="41"/>
        <v>0</v>
      </c>
      <c r="AI86" s="172" t="str">
        <f>IF(F86="","",F86)</f>
        <v/>
      </c>
      <c r="AJ86" s="74" t="str">
        <f t="shared" si="42"/>
        <v/>
      </c>
      <c r="AK86" s="74" t="str">
        <f t="shared" si="43"/>
        <v/>
      </c>
      <c r="AL86" s="99" t="str">
        <f t="shared" si="39"/>
        <v/>
      </c>
      <c r="AM86" s="81">
        <f t="shared" si="44"/>
        <v>0</v>
      </c>
      <c r="AO86" s="81">
        <f t="shared" si="45"/>
        <v>0</v>
      </c>
      <c r="AP86" s="81" t="str">
        <f t="shared" si="46"/>
        <v>00000</v>
      </c>
      <c r="AQ86" s="105" t="str">
        <f t="shared" si="47"/>
        <v>0秒0</v>
      </c>
      <c r="AR86" s="106">
        <f t="shared" si="48"/>
        <v>0</v>
      </c>
      <c r="AS86" s="106" t="str">
        <f t="shared" si="49"/>
        <v>0</v>
      </c>
      <c r="AT86" s="106" t="str">
        <f t="shared" si="50"/>
        <v>0</v>
      </c>
      <c r="AU86" s="106" t="str">
        <f t="shared" si="51"/>
        <v>0m</v>
      </c>
      <c r="AV86" s="106" t="str">
        <f t="shared" si="52"/>
        <v>点</v>
      </c>
      <c r="AW86" s="81">
        <f t="shared" si="53"/>
        <v>0</v>
      </c>
      <c r="AX86" s="73" t="str">
        <f t="shared" si="54"/>
        <v/>
      </c>
      <c r="AY86" s="81">
        <f t="shared" si="55"/>
        <v>0</v>
      </c>
      <c r="AZ86" s="81">
        <f t="shared" si="56"/>
        <v>0</v>
      </c>
      <c r="BA86" s="81">
        <f t="shared" si="57"/>
        <v>0</v>
      </c>
      <c r="BB86" s="586">
        <f>IF(W86="",0,COUNTA($W$17:W88))</f>
        <v>0</v>
      </c>
      <c r="BC86" s="586">
        <f>IF(X86="",0,COUNTA($X$17:X88))</f>
        <v>0</v>
      </c>
      <c r="BD86" s="628">
        <f>IF(OR($N86="20100",$N87="20100",$N88="20100"),COUNTIF($N$17:N88,"20100"),0)</f>
        <v>0</v>
      </c>
      <c r="BE86" s="625">
        <f>IF($BD86=0,0,INDEX($P86:$P88,MATCH("20100",$N86:$N88,0),1))</f>
        <v>0</v>
      </c>
      <c r="BF86" s="74" t="str">
        <f t="shared" si="58"/>
        <v/>
      </c>
      <c r="BG86" s="74" t="str">
        <f t="shared" si="59"/>
        <v/>
      </c>
      <c r="BH86" s="74" t="str">
        <f t="shared" si="60"/>
        <v/>
      </c>
      <c r="BI86" s="120" t="str">
        <f>IF(M86="","",COUNTIF($BH$17:BH86,BH86))</f>
        <v/>
      </c>
      <c r="BJ86" s="98" t="str">
        <f t="shared" si="61"/>
        <v/>
      </c>
      <c r="BK86" s="1" t="str">
        <f t="shared" si="62"/>
        <v/>
      </c>
      <c r="BL86" s="621" t="str">
        <f>IF(F86="","",COUNTIF($AI$17:AI86,AI86))</f>
        <v/>
      </c>
      <c r="BM86" s="621">
        <f>IF(BL86=1,BL86,0)</f>
        <v>0</v>
      </c>
      <c r="BN86" s="621" t="str">
        <f>IF(F86="","",$BR86)</f>
        <v/>
      </c>
      <c r="BO86" s="621" t="str">
        <f>IF(G86="","",$BR86)</f>
        <v/>
      </c>
      <c r="BP86" s="621" t="str">
        <f>IF(I86="","",$BR86)</f>
        <v/>
      </c>
      <c r="BQ86" s="622" t="str">
        <f>IFERROR(IF(J86="","",BR86),"")</f>
        <v/>
      </c>
      <c r="BR86" s="621">
        <v>24</v>
      </c>
      <c r="BS86" s="621">
        <f>IF(C86&gt;0,"",IF(COUNTIF(BN86:BQ88,BR86)=4,"",1))</f>
        <v>1</v>
      </c>
      <c r="BT86" s="74">
        <f>COUNTIF($AJ$17:AJ86,AI86&amp;"-"&amp;"*5000m*")</f>
        <v>0</v>
      </c>
      <c r="BU86" s="621">
        <f>SUM(BT86:BT88)/3</f>
        <v>0</v>
      </c>
      <c r="BV86" s="622" t="str">
        <f>IF(AI86="","",IF(AND(COUNTA(M86:M88)=0,COUNTA(W86:X88)=0),1,""))</f>
        <v/>
      </c>
      <c r="BW86" s="621">
        <f>IF(AND($AI86="",COUNTA(W86)&gt;0),1,0)</f>
        <v>0</v>
      </c>
      <c r="BX86" s="621">
        <f>IF(AND($AI86="",COUNTA(X86)&gt;0),1,0)</f>
        <v>0</v>
      </c>
      <c r="BY86" s="621" t="str">
        <f>F86&amp;"-"&amp;W86</f>
        <v>-</v>
      </c>
      <c r="BZ86" s="621" t="str">
        <f>IF(W86="","",COUNTIF($BY$17:BY86,BY86))</f>
        <v/>
      </c>
      <c r="CA86" s="621" t="str">
        <f>F86&amp;"-"&amp;X86</f>
        <v>-</v>
      </c>
      <c r="CB86" s="621" t="str">
        <f>IF(X86="","",COUNTIF($CA$17:CA86,CA86))</f>
        <v/>
      </c>
    </row>
    <row r="87" spans="1:80" s="1" customFormat="1" ht="18" customHeight="1" thickBot="1">
      <c r="A87" s="684"/>
      <c r="B87" s="666"/>
      <c r="C87" s="668"/>
      <c r="D87" s="27" t="str">
        <f t="shared" si="40"/>
        <v/>
      </c>
      <c r="E87" s="244">
        <f>C86</f>
        <v>0</v>
      </c>
      <c r="F87" s="620"/>
      <c r="G87" s="620"/>
      <c r="H87" s="620"/>
      <c r="I87" s="256" t="str">
        <f>IF(C86&gt;0,VLOOKUP(C86,男子登録情報!$A$1:$H$1688,5,0),"")</f>
        <v/>
      </c>
      <c r="J87" s="654" t="e">
        <f>IF(D86&gt;0,VLOOKUP(D86,男子登録情報!$A$1:$H$1688,5,0),"")</f>
        <v>#N/A</v>
      </c>
      <c r="K87" s="654"/>
      <c r="L87" s="261" t="s">
        <v>28</v>
      </c>
      <c r="M87" s="27"/>
      <c r="N87" s="257" t="str">
        <f>IF(M87&gt;0,VLOOKUP(M87,男子登録情報!$N$1:$O$22,2,0),"")</f>
        <v/>
      </c>
      <c r="O87" s="261" t="s">
        <v>29</v>
      </c>
      <c r="P87" s="262"/>
      <c r="Q87" s="53" t="str">
        <f t="shared" si="33"/>
        <v/>
      </c>
      <c r="R87" s="284" t="str">
        <f t="shared" si="31"/>
        <v/>
      </c>
      <c r="S87" s="263"/>
      <c r="T87" s="613"/>
      <c r="U87" s="614"/>
      <c r="V87" s="615"/>
      <c r="W87" s="662"/>
      <c r="X87" s="662"/>
      <c r="AB87" s="85">
        <f t="shared" si="34"/>
        <v>0</v>
      </c>
      <c r="AC87" s="621"/>
      <c r="AD87" s="74" t="str">
        <f t="shared" si="35"/>
        <v/>
      </c>
      <c r="AE87" s="74" t="str">
        <f t="shared" si="36"/>
        <v/>
      </c>
      <c r="AF87" s="74" t="str">
        <f t="shared" si="37"/>
        <v/>
      </c>
      <c r="AG87" s="74" t="str">
        <f t="shared" si="38"/>
        <v/>
      </c>
      <c r="AH87" s="95">
        <f t="shared" si="41"/>
        <v>0</v>
      </c>
      <c r="AI87" s="173" t="str">
        <f>AI86</f>
        <v/>
      </c>
      <c r="AJ87" s="74" t="str">
        <f t="shared" si="42"/>
        <v/>
      </c>
      <c r="AK87" s="74" t="str">
        <f t="shared" si="43"/>
        <v/>
      </c>
      <c r="AL87" s="99" t="str">
        <f t="shared" si="39"/>
        <v/>
      </c>
      <c r="AM87" s="81">
        <f t="shared" si="44"/>
        <v>0</v>
      </c>
      <c r="AO87" s="81">
        <f t="shared" si="45"/>
        <v>0</v>
      </c>
      <c r="AP87" s="81" t="str">
        <f t="shared" si="46"/>
        <v>00000</v>
      </c>
      <c r="AQ87" s="105" t="str">
        <f t="shared" si="47"/>
        <v>0秒0</v>
      </c>
      <c r="AR87" s="106">
        <f t="shared" si="48"/>
        <v>0</v>
      </c>
      <c r="AS87" s="106" t="str">
        <f t="shared" si="49"/>
        <v>0</v>
      </c>
      <c r="AT87" s="106" t="str">
        <f t="shared" si="50"/>
        <v>0</v>
      </c>
      <c r="AU87" s="106" t="str">
        <f t="shared" si="51"/>
        <v>0m</v>
      </c>
      <c r="AV87" s="106" t="str">
        <f t="shared" si="52"/>
        <v>点</v>
      </c>
      <c r="AW87" s="81">
        <f t="shared" si="53"/>
        <v>0</v>
      </c>
      <c r="AX87" s="73" t="str">
        <f t="shared" si="54"/>
        <v/>
      </c>
      <c r="AY87" s="81">
        <f t="shared" si="55"/>
        <v>0</v>
      </c>
      <c r="AZ87" s="81">
        <f t="shared" si="56"/>
        <v>0</v>
      </c>
      <c r="BA87" s="81">
        <f t="shared" si="57"/>
        <v>0</v>
      </c>
      <c r="BB87" s="595"/>
      <c r="BC87" s="595"/>
      <c r="BD87" s="629"/>
      <c r="BE87" s="626"/>
      <c r="BF87" s="74" t="str">
        <f t="shared" si="58"/>
        <v/>
      </c>
      <c r="BG87" s="74" t="str">
        <f t="shared" si="59"/>
        <v/>
      </c>
      <c r="BH87" s="74" t="str">
        <f t="shared" si="60"/>
        <v/>
      </c>
      <c r="BI87" s="120" t="str">
        <f>IF(M87="","",COUNTIF($BH$17:BH87,BH87))</f>
        <v/>
      </c>
      <c r="BJ87" s="98" t="str">
        <f t="shared" si="61"/>
        <v/>
      </c>
      <c r="BK87" s="1" t="str">
        <f t="shared" si="62"/>
        <v/>
      </c>
      <c r="BL87" s="621"/>
      <c r="BM87" s="621"/>
      <c r="BN87" s="621"/>
      <c r="BO87" s="621"/>
      <c r="BP87" s="621"/>
      <c r="BQ87" s="623"/>
      <c r="BR87" s="621"/>
      <c r="BS87" s="621"/>
      <c r="BT87" s="74">
        <f>COUNTIF($AJ$17:AJ87,AI87&amp;"-"&amp;"*5000m*")</f>
        <v>0</v>
      </c>
      <c r="BU87" s="621"/>
      <c r="BV87" s="623"/>
      <c r="BW87" s="621"/>
      <c r="BX87" s="621"/>
      <c r="BY87" s="621"/>
      <c r="BZ87" s="621"/>
      <c r="CA87" s="621"/>
      <c r="CB87" s="621"/>
    </row>
    <row r="88" spans="1:80" s="1" customFormat="1" ht="18" customHeight="1" thickBot="1">
      <c r="A88" s="685"/>
      <c r="B88" s="86" t="s">
        <v>30</v>
      </c>
      <c r="C88" s="87"/>
      <c r="D88" s="245" t="str">
        <f t="shared" si="40"/>
        <v/>
      </c>
      <c r="E88" s="274">
        <f>C86</f>
        <v>0</v>
      </c>
      <c r="F88" s="30"/>
      <c r="G88" s="28"/>
      <c r="H88" s="28"/>
      <c r="I88" s="29"/>
      <c r="J88" s="655" t="e">
        <f>IF(D87&gt;0,VLOOKUP(D87,男子登録情報!$A$1:$H$1688,5,0),"")</f>
        <v>#N/A</v>
      </c>
      <c r="K88" s="655"/>
      <c r="L88" s="7" t="s">
        <v>31</v>
      </c>
      <c r="M88" s="245"/>
      <c r="N88" s="247" t="str">
        <f>IF(M88&gt;0,VLOOKUP(M88,男子登録情報!$N$1:$O$22,2,0),"")</f>
        <v/>
      </c>
      <c r="O88" s="7" t="s">
        <v>32</v>
      </c>
      <c r="P88" s="248"/>
      <c r="Q88" s="53" t="str">
        <f t="shared" si="33"/>
        <v/>
      </c>
      <c r="R88" s="285" t="str">
        <f t="shared" si="31"/>
        <v/>
      </c>
      <c r="S88" s="259"/>
      <c r="T88" s="616"/>
      <c r="U88" s="617"/>
      <c r="V88" s="618"/>
      <c r="W88" s="663"/>
      <c r="X88" s="663"/>
      <c r="AB88" s="85">
        <f t="shared" si="34"/>
        <v>0</v>
      </c>
      <c r="AC88" s="621"/>
      <c r="AD88" s="74" t="str">
        <f t="shared" si="35"/>
        <v/>
      </c>
      <c r="AE88" s="74" t="str">
        <f t="shared" si="36"/>
        <v/>
      </c>
      <c r="AF88" s="74" t="str">
        <f t="shared" si="37"/>
        <v/>
      </c>
      <c r="AG88" s="74" t="str">
        <f t="shared" si="38"/>
        <v/>
      </c>
      <c r="AH88" s="95">
        <f t="shared" si="41"/>
        <v>0</v>
      </c>
      <c r="AI88" s="174" t="str">
        <f>AI87</f>
        <v/>
      </c>
      <c r="AJ88" s="74" t="str">
        <f t="shared" si="42"/>
        <v/>
      </c>
      <c r="AK88" s="74" t="str">
        <f t="shared" si="43"/>
        <v/>
      </c>
      <c r="AL88" s="99" t="str">
        <f t="shared" si="39"/>
        <v/>
      </c>
      <c r="AM88" s="81">
        <f t="shared" si="44"/>
        <v>0</v>
      </c>
      <c r="AO88" s="81">
        <f t="shared" si="45"/>
        <v>0</v>
      </c>
      <c r="AP88" s="81" t="str">
        <f t="shared" si="46"/>
        <v>00000</v>
      </c>
      <c r="AQ88" s="105" t="str">
        <f t="shared" si="47"/>
        <v>0秒0</v>
      </c>
      <c r="AR88" s="106">
        <f t="shared" si="48"/>
        <v>0</v>
      </c>
      <c r="AS88" s="106" t="str">
        <f t="shared" si="49"/>
        <v>0</v>
      </c>
      <c r="AT88" s="106" t="str">
        <f t="shared" si="50"/>
        <v>0</v>
      </c>
      <c r="AU88" s="106" t="str">
        <f t="shared" si="51"/>
        <v>0m</v>
      </c>
      <c r="AV88" s="106" t="str">
        <f t="shared" si="52"/>
        <v>点</v>
      </c>
      <c r="AW88" s="81">
        <f t="shared" si="53"/>
        <v>0</v>
      </c>
      <c r="AX88" s="73" t="str">
        <f t="shared" si="54"/>
        <v/>
      </c>
      <c r="AY88" s="81">
        <f t="shared" si="55"/>
        <v>0</v>
      </c>
      <c r="AZ88" s="81">
        <f t="shared" si="56"/>
        <v>0</v>
      </c>
      <c r="BA88" s="81">
        <f t="shared" si="57"/>
        <v>0</v>
      </c>
      <c r="BB88" s="587"/>
      <c r="BC88" s="587"/>
      <c r="BD88" s="630"/>
      <c r="BE88" s="627"/>
      <c r="BF88" s="74" t="str">
        <f t="shared" si="58"/>
        <v/>
      </c>
      <c r="BG88" s="74" t="str">
        <f t="shared" si="59"/>
        <v/>
      </c>
      <c r="BH88" s="74" t="str">
        <f t="shared" si="60"/>
        <v/>
      </c>
      <c r="BI88" s="120" t="str">
        <f>IF(M88="","",COUNTIF($BH$17:BH88,BH88))</f>
        <v/>
      </c>
      <c r="BJ88" s="98" t="str">
        <f t="shared" si="61"/>
        <v/>
      </c>
      <c r="BK88" s="1" t="str">
        <f t="shared" si="62"/>
        <v/>
      </c>
      <c r="BL88" s="621"/>
      <c r="BM88" s="621"/>
      <c r="BN88" s="621"/>
      <c r="BO88" s="621"/>
      <c r="BP88" s="621"/>
      <c r="BQ88" s="624"/>
      <c r="BR88" s="621"/>
      <c r="BS88" s="621"/>
      <c r="BT88" s="74">
        <f>COUNTIF($AJ$17:AJ88,AI88&amp;"-"&amp;"*5000m*")</f>
        <v>0</v>
      </c>
      <c r="BU88" s="621"/>
      <c r="BV88" s="624"/>
      <c r="BW88" s="621"/>
      <c r="BX88" s="621"/>
      <c r="BY88" s="621"/>
      <c r="BZ88" s="621"/>
      <c r="CA88" s="621"/>
      <c r="CB88" s="621"/>
    </row>
    <row r="89" spans="1:80" s="1" customFormat="1" ht="18" customHeight="1" thickTop="1" thickBot="1">
      <c r="A89" s="683">
        <v>25</v>
      </c>
      <c r="B89" s="665" t="s">
        <v>339</v>
      </c>
      <c r="C89" s="667"/>
      <c r="D89" s="252" t="str">
        <f t="shared" si="40"/>
        <v/>
      </c>
      <c r="E89" s="243">
        <f>C89</f>
        <v>0</v>
      </c>
      <c r="F89" s="619" t="str">
        <f>IF(C89&gt;0,VLOOKUP(C89,男子登録情報!$A$1:$H$1688,3,0),"")</f>
        <v/>
      </c>
      <c r="G89" s="619" t="str">
        <f>IF(C89&gt;0,VLOOKUP(C89,男子登録情報!$A$1:$H$1688,4,0),"")</f>
        <v/>
      </c>
      <c r="H89" s="619" t="str">
        <f>IF(C89&gt;0,VLOOKUP(C89,男子登録情報!$A$1:$H$1688,7,0),"")</f>
        <v/>
      </c>
      <c r="I89" s="261" t="str">
        <f>IF(C89&gt;0,VLOOKUP(C89,男子登録情報!$A$1:$H$1688,8,0),"")</f>
        <v/>
      </c>
      <c r="J89" s="653" t="str">
        <f>IF(C89&gt;0,VLOOKUP(C89,男子登録情報!$A$1:$M$1688,13,0),"")</f>
        <v/>
      </c>
      <c r="K89" s="653" t="str">
        <f>IF(C89&gt;0,TEXT(C89,"100000000"),"000000000")</f>
        <v>000000000</v>
      </c>
      <c r="L89" s="251" t="s">
        <v>24</v>
      </c>
      <c r="M89" s="243"/>
      <c r="N89" s="428" t="str">
        <f>IF(M89&gt;0,VLOOKUP(M89,男子登録情報!$N$1:$O$22,2,0),"")</f>
        <v/>
      </c>
      <c r="O89" s="251" t="s">
        <v>27</v>
      </c>
      <c r="P89" s="253"/>
      <c r="Q89" s="53" t="str">
        <f t="shared" si="33"/>
        <v/>
      </c>
      <c r="R89" s="283" t="str">
        <f t="shared" si="31"/>
        <v/>
      </c>
      <c r="S89" s="255"/>
      <c r="T89" s="610"/>
      <c r="U89" s="611"/>
      <c r="V89" s="612"/>
      <c r="W89" s="664"/>
      <c r="X89" s="664"/>
      <c r="AA89" s="1">
        <f>IF(C89="",0,IF(H89=F5,0,1))</f>
        <v>0</v>
      </c>
      <c r="AB89" s="85">
        <f t="shared" si="34"/>
        <v>0</v>
      </c>
      <c r="AC89" s="621">
        <f>C89</f>
        <v>0</v>
      </c>
      <c r="AD89" s="74" t="str">
        <f t="shared" si="35"/>
        <v/>
      </c>
      <c r="AE89" s="74" t="str">
        <f t="shared" si="36"/>
        <v/>
      </c>
      <c r="AF89" s="74" t="str">
        <f t="shared" si="37"/>
        <v/>
      </c>
      <c r="AG89" s="74" t="str">
        <f t="shared" si="38"/>
        <v/>
      </c>
      <c r="AH89" s="95">
        <f t="shared" si="41"/>
        <v>0</v>
      </c>
      <c r="AI89" s="172" t="str">
        <f>IF(F89="","",F89)</f>
        <v/>
      </c>
      <c r="AJ89" s="74" t="str">
        <f t="shared" si="42"/>
        <v/>
      </c>
      <c r="AK89" s="74" t="str">
        <f t="shared" si="43"/>
        <v/>
      </c>
      <c r="AL89" s="99" t="str">
        <f t="shared" si="39"/>
        <v/>
      </c>
      <c r="AM89" s="81">
        <f t="shared" si="44"/>
        <v>0</v>
      </c>
      <c r="AO89" s="81">
        <f t="shared" si="45"/>
        <v>0</v>
      </c>
      <c r="AP89" s="81" t="str">
        <f t="shared" si="46"/>
        <v>00000</v>
      </c>
      <c r="AQ89" s="105" t="str">
        <f t="shared" si="47"/>
        <v>0秒0</v>
      </c>
      <c r="AR89" s="106">
        <f t="shared" si="48"/>
        <v>0</v>
      </c>
      <c r="AS89" s="106" t="str">
        <f t="shared" si="49"/>
        <v>0</v>
      </c>
      <c r="AT89" s="106" t="str">
        <f t="shared" si="50"/>
        <v>0</v>
      </c>
      <c r="AU89" s="106" t="str">
        <f t="shared" si="51"/>
        <v>0m</v>
      </c>
      <c r="AV89" s="106" t="str">
        <f t="shared" si="52"/>
        <v>点</v>
      </c>
      <c r="AW89" s="81">
        <f t="shared" si="53"/>
        <v>0</v>
      </c>
      <c r="AX89" s="73" t="str">
        <f t="shared" si="54"/>
        <v/>
      </c>
      <c r="AY89" s="81">
        <f t="shared" si="55"/>
        <v>0</v>
      </c>
      <c r="AZ89" s="81">
        <f t="shared" si="56"/>
        <v>0</v>
      </c>
      <c r="BA89" s="81">
        <f t="shared" si="57"/>
        <v>0</v>
      </c>
      <c r="BB89" s="586">
        <f>IF(W89="",0,COUNTA($W$17:W91))</f>
        <v>0</v>
      </c>
      <c r="BC89" s="586">
        <f>IF(X89="",0,COUNTA($X$17:X91))</f>
        <v>0</v>
      </c>
      <c r="BD89" s="628">
        <f>IF(OR($N89="20100",$N90="20100",$N91="20100"),COUNTIF($N$17:N91,"20100"),0)</f>
        <v>0</v>
      </c>
      <c r="BE89" s="625">
        <f>IF($BD89=0,0,INDEX($P89:$P91,MATCH("20100",$N89:$N91,0),1))</f>
        <v>0</v>
      </c>
      <c r="BF89" s="74" t="str">
        <f t="shared" si="58"/>
        <v/>
      </c>
      <c r="BG89" s="74" t="str">
        <f t="shared" si="59"/>
        <v/>
      </c>
      <c r="BH89" s="74" t="str">
        <f t="shared" si="60"/>
        <v/>
      </c>
      <c r="BI89" s="120" t="str">
        <f>IF(M89="","",COUNTIF($BH$17:BH89,BH89))</f>
        <v/>
      </c>
      <c r="BJ89" s="98" t="str">
        <f t="shared" si="61"/>
        <v/>
      </c>
      <c r="BK89" s="1" t="str">
        <f t="shared" si="62"/>
        <v/>
      </c>
      <c r="BL89" s="621" t="str">
        <f>IF(F89="","",COUNTIF($AI$17:AI89,AI89))</f>
        <v/>
      </c>
      <c r="BM89" s="621">
        <f>IF(BL89=1,BL89,0)</f>
        <v>0</v>
      </c>
      <c r="BN89" s="621" t="str">
        <f>IF(F89="","",$BR89)</f>
        <v/>
      </c>
      <c r="BO89" s="621" t="str">
        <f>IF(G89="","",$BR89)</f>
        <v/>
      </c>
      <c r="BP89" s="621" t="str">
        <f>IF(I89="","",$BR89)</f>
        <v/>
      </c>
      <c r="BQ89" s="622" t="str">
        <f>IFERROR(IF(J89="","",BR89),"")</f>
        <v/>
      </c>
      <c r="BR89" s="621">
        <v>25</v>
      </c>
      <c r="BS89" s="621">
        <f>IF(C89&gt;0,"",IF(COUNTIF(BN89:BQ91,BR89)=4,"",1))</f>
        <v>1</v>
      </c>
      <c r="BT89" s="74">
        <f>COUNTIF($AJ$17:AJ89,AI89&amp;"-"&amp;"*5000m*")</f>
        <v>0</v>
      </c>
      <c r="BU89" s="621">
        <f>SUM(BT89:BT91)/3</f>
        <v>0</v>
      </c>
      <c r="BV89" s="622" t="str">
        <f>IF(AI89="","",IF(AND(COUNTA(M89:M91)=0,COUNTA(W89:X91)=0),1,""))</f>
        <v/>
      </c>
      <c r="BW89" s="621">
        <f>IF(AND($AI89="",COUNTA(W89)&gt;0),1,0)</f>
        <v>0</v>
      </c>
      <c r="BX89" s="621">
        <f>IF(AND($AI89="",COUNTA(X89)&gt;0),1,0)</f>
        <v>0</v>
      </c>
      <c r="BY89" s="621" t="str">
        <f>F89&amp;"-"&amp;W89</f>
        <v>-</v>
      </c>
      <c r="BZ89" s="621" t="str">
        <f>IF(W89="","",COUNTIF($BY$17:BY89,BY89))</f>
        <v/>
      </c>
      <c r="CA89" s="621" t="str">
        <f>F89&amp;"-"&amp;X89</f>
        <v>-</v>
      </c>
      <c r="CB89" s="621" t="str">
        <f>IF(X89="","",COUNTIF($CA$17:CA89,CA89))</f>
        <v/>
      </c>
    </row>
    <row r="90" spans="1:80" s="1" customFormat="1" ht="18" customHeight="1" thickBot="1">
      <c r="A90" s="684"/>
      <c r="B90" s="666"/>
      <c r="C90" s="668"/>
      <c r="D90" s="27" t="str">
        <f t="shared" si="40"/>
        <v/>
      </c>
      <c r="E90" s="244">
        <f>C89</f>
        <v>0</v>
      </c>
      <c r="F90" s="620"/>
      <c r="G90" s="620"/>
      <c r="H90" s="620"/>
      <c r="I90" s="256" t="str">
        <f>IF(C89&gt;0,VLOOKUP(C89,男子登録情報!$A$1:$H$1688,5,0),"")</f>
        <v/>
      </c>
      <c r="J90" s="654" t="e">
        <f>IF(D89&gt;0,VLOOKUP(D89,男子登録情報!$A$1:$H$1688,5,0),"")</f>
        <v>#N/A</v>
      </c>
      <c r="K90" s="654"/>
      <c r="L90" s="261" t="s">
        <v>28</v>
      </c>
      <c r="M90" s="27"/>
      <c r="N90" s="257" t="str">
        <f>IF(M90&gt;0,VLOOKUP(M90,男子登録情報!$N$1:$O$22,2,0),"")</f>
        <v/>
      </c>
      <c r="O90" s="261" t="s">
        <v>29</v>
      </c>
      <c r="P90" s="262"/>
      <c r="Q90" s="53" t="str">
        <f t="shared" si="33"/>
        <v/>
      </c>
      <c r="R90" s="284" t="str">
        <f t="shared" si="31"/>
        <v/>
      </c>
      <c r="S90" s="263"/>
      <c r="T90" s="613"/>
      <c r="U90" s="614"/>
      <c r="V90" s="615"/>
      <c r="W90" s="662"/>
      <c r="X90" s="662"/>
      <c r="AB90" s="85">
        <f t="shared" si="34"/>
        <v>0</v>
      </c>
      <c r="AC90" s="621"/>
      <c r="AD90" s="74" t="str">
        <f t="shared" si="35"/>
        <v/>
      </c>
      <c r="AE90" s="74" t="str">
        <f t="shared" si="36"/>
        <v/>
      </c>
      <c r="AF90" s="74" t="str">
        <f t="shared" si="37"/>
        <v/>
      </c>
      <c r="AG90" s="74" t="str">
        <f t="shared" si="38"/>
        <v/>
      </c>
      <c r="AH90" s="95">
        <f t="shared" si="41"/>
        <v>0</v>
      </c>
      <c r="AI90" s="173" t="str">
        <f>AI89</f>
        <v/>
      </c>
      <c r="AJ90" s="74" t="str">
        <f t="shared" si="42"/>
        <v/>
      </c>
      <c r="AK90" s="74" t="str">
        <f t="shared" si="43"/>
        <v/>
      </c>
      <c r="AL90" s="99" t="str">
        <f t="shared" si="39"/>
        <v/>
      </c>
      <c r="AM90" s="81">
        <f t="shared" si="44"/>
        <v>0</v>
      </c>
      <c r="AO90" s="81">
        <f t="shared" si="45"/>
        <v>0</v>
      </c>
      <c r="AP90" s="81" t="str">
        <f t="shared" si="46"/>
        <v>00000</v>
      </c>
      <c r="AQ90" s="105" t="str">
        <f t="shared" si="47"/>
        <v>0秒0</v>
      </c>
      <c r="AR90" s="106">
        <f t="shared" si="48"/>
        <v>0</v>
      </c>
      <c r="AS90" s="106" t="str">
        <f t="shared" si="49"/>
        <v>0</v>
      </c>
      <c r="AT90" s="106" t="str">
        <f t="shared" si="50"/>
        <v>0</v>
      </c>
      <c r="AU90" s="106" t="str">
        <f t="shared" si="51"/>
        <v>0m</v>
      </c>
      <c r="AV90" s="106" t="str">
        <f t="shared" si="52"/>
        <v>点</v>
      </c>
      <c r="AW90" s="81">
        <f t="shared" si="53"/>
        <v>0</v>
      </c>
      <c r="AX90" s="73" t="str">
        <f t="shared" si="54"/>
        <v/>
      </c>
      <c r="AY90" s="81">
        <f t="shared" si="55"/>
        <v>0</v>
      </c>
      <c r="AZ90" s="81">
        <f t="shared" si="56"/>
        <v>0</v>
      </c>
      <c r="BA90" s="81">
        <f t="shared" si="57"/>
        <v>0</v>
      </c>
      <c r="BB90" s="595"/>
      <c r="BC90" s="595"/>
      <c r="BD90" s="629"/>
      <c r="BE90" s="626"/>
      <c r="BF90" s="74" t="str">
        <f t="shared" si="58"/>
        <v/>
      </c>
      <c r="BG90" s="74" t="str">
        <f t="shared" si="59"/>
        <v/>
      </c>
      <c r="BH90" s="74" t="str">
        <f t="shared" si="60"/>
        <v/>
      </c>
      <c r="BI90" s="120" t="str">
        <f>IF(M90="","",COUNTIF($BH$17:BH90,BH90))</f>
        <v/>
      </c>
      <c r="BJ90" s="98" t="str">
        <f t="shared" si="61"/>
        <v/>
      </c>
      <c r="BK90" s="1" t="str">
        <f t="shared" si="62"/>
        <v/>
      </c>
      <c r="BL90" s="621"/>
      <c r="BM90" s="621"/>
      <c r="BN90" s="621"/>
      <c r="BO90" s="621"/>
      <c r="BP90" s="621"/>
      <c r="BQ90" s="623"/>
      <c r="BR90" s="621"/>
      <c r="BS90" s="621"/>
      <c r="BT90" s="74">
        <f>COUNTIF($AJ$17:AJ90,AI90&amp;"-"&amp;"*5000m*")</f>
        <v>0</v>
      </c>
      <c r="BU90" s="621"/>
      <c r="BV90" s="623"/>
      <c r="BW90" s="621"/>
      <c r="BX90" s="621"/>
      <c r="BY90" s="621"/>
      <c r="BZ90" s="621"/>
      <c r="CA90" s="621"/>
      <c r="CB90" s="621"/>
    </row>
    <row r="91" spans="1:80" s="1" customFormat="1" ht="18" customHeight="1" thickBot="1">
      <c r="A91" s="685"/>
      <c r="B91" s="86" t="s">
        <v>30</v>
      </c>
      <c r="C91" s="87"/>
      <c r="D91" s="245" t="str">
        <f t="shared" si="40"/>
        <v/>
      </c>
      <c r="E91" s="274">
        <f>C89</f>
        <v>0</v>
      </c>
      <c r="F91" s="28"/>
      <c r="G91" s="28"/>
      <c r="H91" s="28"/>
      <c r="I91" s="29"/>
      <c r="J91" s="655" t="e">
        <f>IF(D90&gt;0,VLOOKUP(D90,男子登録情報!$A$1:$H$1688,5,0),"")</f>
        <v>#N/A</v>
      </c>
      <c r="K91" s="655"/>
      <c r="L91" s="7" t="s">
        <v>31</v>
      </c>
      <c r="M91" s="245"/>
      <c r="N91" s="247" t="str">
        <f>IF(M91&gt;0,VLOOKUP(M91,男子登録情報!$N$1:$O$22,2,0),"")</f>
        <v/>
      </c>
      <c r="O91" s="7" t="s">
        <v>32</v>
      </c>
      <c r="P91" s="248"/>
      <c r="Q91" s="53" t="str">
        <f t="shared" si="33"/>
        <v/>
      </c>
      <c r="R91" s="285" t="str">
        <f t="shared" si="31"/>
        <v/>
      </c>
      <c r="S91" s="259"/>
      <c r="T91" s="616"/>
      <c r="U91" s="617"/>
      <c r="V91" s="618"/>
      <c r="W91" s="663"/>
      <c r="X91" s="663"/>
      <c r="AB91" s="85">
        <f t="shared" si="34"/>
        <v>0</v>
      </c>
      <c r="AC91" s="621"/>
      <c r="AD91" s="74" t="str">
        <f t="shared" si="35"/>
        <v/>
      </c>
      <c r="AE91" s="74" t="str">
        <f t="shared" si="36"/>
        <v/>
      </c>
      <c r="AF91" s="74" t="str">
        <f t="shared" si="37"/>
        <v/>
      </c>
      <c r="AG91" s="74" t="str">
        <f t="shared" si="38"/>
        <v/>
      </c>
      <c r="AH91" s="95">
        <f t="shared" si="41"/>
        <v>0</v>
      </c>
      <c r="AI91" s="174" t="str">
        <f>AI90</f>
        <v/>
      </c>
      <c r="AJ91" s="74" t="str">
        <f t="shared" si="42"/>
        <v/>
      </c>
      <c r="AK91" s="74" t="str">
        <f t="shared" si="43"/>
        <v/>
      </c>
      <c r="AL91" s="99" t="str">
        <f t="shared" si="39"/>
        <v/>
      </c>
      <c r="AM91" s="81">
        <f t="shared" si="44"/>
        <v>0</v>
      </c>
      <c r="AO91" s="81">
        <f t="shared" si="45"/>
        <v>0</v>
      </c>
      <c r="AP91" s="81" t="str">
        <f t="shared" si="46"/>
        <v>00000</v>
      </c>
      <c r="AQ91" s="105" t="str">
        <f t="shared" si="47"/>
        <v>0秒0</v>
      </c>
      <c r="AR91" s="106">
        <f t="shared" si="48"/>
        <v>0</v>
      </c>
      <c r="AS91" s="106" t="str">
        <f t="shared" si="49"/>
        <v>0</v>
      </c>
      <c r="AT91" s="106" t="str">
        <f t="shared" si="50"/>
        <v>0</v>
      </c>
      <c r="AU91" s="106" t="str">
        <f t="shared" si="51"/>
        <v>0m</v>
      </c>
      <c r="AV91" s="106" t="str">
        <f t="shared" si="52"/>
        <v>点</v>
      </c>
      <c r="AW91" s="81">
        <f t="shared" si="53"/>
        <v>0</v>
      </c>
      <c r="AX91" s="73" t="str">
        <f t="shared" si="54"/>
        <v/>
      </c>
      <c r="AY91" s="81">
        <f t="shared" si="55"/>
        <v>0</v>
      </c>
      <c r="AZ91" s="81">
        <f t="shared" si="56"/>
        <v>0</v>
      </c>
      <c r="BA91" s="81">
        <f t="shared" si="57"/>
        <v>0</v>
      </c>
      <c r="BB91" s="587"/>
      <c r="BC91" s="587"/>
      <c r="BD91" s="630"/>
      <c r="BE91" s="627"/>
      <c r="BF91" s="74" t="str">
        <f t="shared" si="58"/>
        <v/>
      </c>
      <c r="BG91" s="74" t="str">
        <f t="shared" si="59"/>
        <v/>
      </c>
      <c r="BH91" s="74" t="str">
        <f t="shared" si="60"/>
        <v/>
      </c>
      <c r="BI91" s="120" t="str">
        <f>IF(M91="","",COUNTIF($BH$17:BH91,BH91))</f>
        <v/>
      </c>
      <c r="BJ91" s="98" t="str">
        <f t="shared" si="61"/>
        <v/>
      </c>
      <c r="BK91" s="1" t="str">
        <f t="shared" si="62"/>
        <v/>
      </c>
      <c r="BL91" s="621"/>
      <c r="BM91" s="621"/>
      <c r="BN91" s="621"/>
      <c r="BO91" s="621"/>
      <c r="BP91" s="621"/>
      <c r="BQ91" s="624"/>
      <c r="BR91" s="621"/>
      <c r="BS91" s="621"/>
      <c r="BT91" s="74">
        <f>COUNTIF($AJ$17:AJ91,AI91&amp;"-"&amp;"*5000m*")</f>
        <v>0</v>
      </c>
      <c r="BU91" s="621"/>
      <c r="BV91" s="624"/>
      <c r="BW91" s="621"/>
      <c r="BX91" s="621"/>
      <c r="BY91" s="621"/>
      <c r="BZ91" s="621"/>
      <c r="CA91" s="621"/>
      <c r="CB91" s="621"/>
    </row>
    <row r="92" spans="1:80" s="1" customFormat="1" ht="18" customHeight="1" thickTop="1" thickBot="1">
      <c r="A92" s="683">
        <v>26</v>
      </c>
      <c r="B92" s="665" t="s">
        <v>339</v>
      </c>
      <c r="C92" s="667"/>
      <c r="D92" s="252" t="str">
        <f t="shared" si="40"/>
        <v/>
      </c>
      <c r="E92" s="243">
        <f>C92</f>
        <v>0</v>
      </c>
      <c r="F92" s="619" t="str">
        <f>IF(C92&gt;0,VLOOKUP(C92,男子登録情報!$A$1:$H$1688,3,0),"")</f>
        <v/>
      </c>
      <c r="G92" s="619" t="str">
        <f>IF(C92&gt;0,VLOOKUP(C92,男子登録情報!$A$1:$H$1688,4,0),"")</f>
        <v/>
      </c>
      <c r="H92" s="619" t="str">
        <f>IF(C92&gt;0,VLOOKUP(C92,男子登録情報!$A$1:$H$1688,7,0),"")</f>
        <v/>
      </c>
      <c r="I92" s="261" t="str">
        <f>IF(C92&gt;0,VLOOKUP(C92,男子登録情報!$A$1:$H$1688,8,0),"")</f>
        <v/>
      </c>
      <c r="J92" s="653" t="str">
        <f>IF(C92&gt;0,VLOOKUP(C92,男子登録情報!$A$1:$M$1688,13,0),"")</f>
        <v/>
      </c>
      <c r="K92" s="653" t="str">
        <f>IF(C92&gt;0,TEXT(C92,"100000000"),"000000000")</f>
        <v>000000000</v>
      </c>
      <c r="L92" s="251" t="s">
        <v>24</v>
      </c>
      <c r="M92" s="243"/>
      <c r="N92" s="428" t="str">
        <f>IF(M92&gt;0,VLOOKUP(M92,男子登録情報!$N$1:$O$22,2,0),"")</f>
        <v/>
      </c>
      <c r="O92" s="251" t="s">
        <v>27</v>
      </c>
      <c r="P92" s="253"/>
      <c r="Q92" s="53" t="str">
        <f t="shared" si="33"/>
        <v/>
      </c>
      <c r="R92" s="283" t="str">
        <f t="shared" si="31"/>
        <v/>
      </c>
      <c r="S92" s="255"/>
      <c r="T92" s="610"/>
      <c r="U92" s="611"/>
      <c r="V92" s="612"/>
      <c r="W92" s="664"/>
      <c r="X92" s="664"/>
      <c r="AA92" s="1">
        <f>IF(C92="",0,IF(H92=F5,0,1))</f>
        <v>0</v>
      </c>
      <c r="AB92" s="85">
        <f t="shared" si="34"/>
        <v>0</v>
      </c>
      <c r="AC92" s="621">
        <f>C92</f>
        <v>0</v>
      </c>
      <c r="AD92" s="74" t="str">
        <f t="shared" si="35"/>
        <v/>
      </c>
      <c r="AE92" s="74" t="str">
        <f t="shared" si="36"/>
        <v/>
      </c>
      <c r="AF92" s="74" t="str">
        <f t="shared" si="37"/>
        <v/>
      </c>
      <c r="AG92" s="74" t="str">
        <f t="shared" si="38"/>
        <v/>
      </c>
      <c r="AH92" s="95">
        <f t="shared" si="41"/>
        <v>0</v>
      </c>
      <c r="AI92" s="172" t="str">
        <f>IF(F92="","",F92)</f>
        <v/>
      </c>
      <c r="AJ92" s="74" t="str">
        <f t="shared" si="42"/>
        <v/>
      </c>
      <c r="AK92" s="74" t="str">
        <f t="shared" si="43"/>
        <v/>
      </c>
      <c r="AL92" s="99" t="str">
        <f t="shared" si="39"/>
        <v/>
      </c>
      <c r="AM92" s="81">
        <f t="shared" si="44"/>
        <v>0</v>
      </c>
      <c r="AO92" s="81">
        <f t="shared" si="45"/>
        <v>0</v>
      </c>
      <c r="AP92" s="81" t="str">
        <f t="shared" si="46"/>
        <v>00000</v>
      </c>
      <c r="AQ92" s="105" t="str">
        <f t="shared" si="47"/>
        <v>0秒0</v>
      </c>
      <c r="AR92" s="106">
        <f t="shared" si="48"/>
        <v>0</v>
      </c>
      <c r="AS92" s="106" t="str">
        <f t="shared" si="49"/>
        <v>0</v>
      </c>
      <c r="AT92" s="106" t="str">
        <f t="shared" si="50"/>
        <v>0</v>
      </c>
      <c r="AU92" s="106" t="str">
        <f t="shared" si="51"/>
        <v>0m</v>
      </c>
      <c r="AV92" s="106" t="str">
        <f t="shared" si="52"/>
        <v>点</v>
      </c>
      <c r="AW92" s="81">
        <f t="shared" si="53"/>
        <v>0</v>
      </c>
      <c r="AX92" s="73" t="str">
        <f t="shared" si="54"/>
        <v/>
      </c>
      <c r="AY92" s="81">
        <f t="shared" si="55"/>
        <v>0</v>
      </c>
      <c r="AZ92" s="81">
        <f t="shared" si="56"/>
        <v>0</v>
      </c>
      <c r="BA92" s="81">
        <f t="shared" si="57"/>
        <v>0</v>
      </c>
      <c r="BB92" s="586">
        <f>IF(W92="",0,COUNTA($W$17:W94))</f>
        <v>0</v>
      </c>
      <c r="BC92" s="586">
        <f>IF(X92="",0,COUNTA($X$17:X94))</f>
        <v>0</v>
      </c>
      <c r="BD92" s="628">
        <f>IF(OR($N92="20100",$N93="20100",$N94="20100"),COUNTIF($N$17:N94,"20100"),0)</f>
        <v>0</v>
      </c>
      <c r="BE92" s="625">
        <f>IF($BD92=0,0,INDEX($P92:$P94,MATCH("20100",$N92:$N94,0),1))</f>
        <v>0</v>
      </c>
      <c r="BF92" s="74" t="str">
        <f t="shared" si="58"/>
        <v/>
      </c>
      <c r="BG92" s="74" t="str">
        <f t="shared" si="59"/>
        <v/>
      </c>
      <c r="BH92" s="74" t="str">
        <f t="shared" si="60"/>
        <v/>
      </c>
      <c r="BI92" s="120" t="str">
        <f>IF(M92="","",COUNTIF($BH$17:BH92,BH92))</f>
        <v/>
      </c>
      <c r="BJ92" s="98" t="str">
        <f t="shared" si="61"/>
        <v/>
      </c>
      <c r="BK92" s="1" t="str">
        <f t="shared" si="62"/>
        <v/>
      </c>
      <c r="BL92" s="621" t="str">
        <f>IF(F92="","",COUNTIF($AI$17:AI92,AI92))</f>
        <v/>
      </c>
      <c r="BM92" s="621">
        <f>IF(BL92=1,BL92,0)</f>
        <v>0</v>
      </c>
      <c r="BN92" s="621" t="str">
        <f>IF(F92="","",$BR92)</f>
        <v/>
      </c>
      <c r="BO92" s="621" t="str">
        <f>IF(G92="","",$BR92)</f>
        <v/>
      </c>
      <c r="BP92" s="621" t="str">
        <f>IF(I92="","",$BR92)</f>
        <v/>
      </c>
      <c r="BQ92" s="622" t="str">
        <f>IFERROR(IF(J92="","",BR92),"")</f>
        <v/>
      </c>
      <c r="BR92" s="621">
        <v>26</v>
      </c>
      <c r="BS92" s="621">
        <f>IF(C92&gt;0,"",IF(COUNTIF(BN92:BQ94,BR92)=4,"",1))</f>
        <v>1</v>
      </c>
      <c r="BT92" s="74">
        <f>COUNTIF($AJ$17:AJ92,AI92&amp;"-"&amp;"*5000m*")</f>
        <v>0</v>
      </c>
      <c r="BU92" s="621">
        <f>SUM(BT92:BT94)/3</f>
        <v>0</v>
      </c>
      <c r="BV92" s="622" t="str">
        <f>IF(AI92="","",IF(AND(COUNTA(M92:M94)=0,COUNTA(W92:X94)=0),1,""))</f>
        <v/>
      </c>
      <c r="BW92" s="621">
        <f>IF(AND($AI92="",COUNTA(W92)&gt;0),1,0)</f>
        <v>0</v>
      </c>
      <c r="BX92" s="621">
        <f>IF(AND($AI92="",COUNTA(X92)&gt;0),1,0)</f>
        <v>0</v>
      </c>
      <c r="BY92" s="621" t="str">
        <f>F92&amp;"-"&amp;W92</f>
        <v>-</v>
      </c>
      <c r="BZ92" s="621" t="str">
        <f>IF(W92="","",COUNTIF($BY$17:BY92,BY92))</f>
        <v/>
      </c>
      <c r="CA92" s="621" t="str">
        <f>F92&amp;"-"&amp;X92</f>
        <v>-</v>
      </c>
      <c r="CB92" s="621" t="str">
        <f>IF(X92="","",COUNTIF($CA$17:CA92,CA92))</f>
        <v/>
      </c>
    </row>
    <row r="93" spans="1:80" s="1" customFormat="1" ht="18" customHeight="1" thickBot="1">
      <c r="A93" s="684"/>
      <c r="B93" s="666"/>
      <c r="C93" s="668"/>
      <c r="D93" s="27" t="str">
        <f t="shared" si="40"/>
        <v/>
      </c>
      <c r="E93" s="244">
        <f>C92</f>
        <v>0</v>
      </c>
      <c r="F93" s="620"/>
      <c r="G93" s="620"/>
      <c r="H93" s="620"/>
      <c r="I93" s="256" t="str">
        <f>IF(C92&gt;0,VLOOKUP(C92,男子登録情報!$A$1:$H$1688,5,0),"")</f>
        <v/>
      </c>
      <c r="J93" s="654" t="e">
        <f>IF(D92&gt;0,VLOOKUP(D92,男子登録情報!$A$1:$H$1688,5,0),"")</f>
        <v>#N/A</v>
      </c>
      <c r="K93" s="654"/>
      <c r="L93" s="261" t="s">
        <v>28</v>
      </c>
      <c r="M93" s="27"/>
      <c r="N93" s="257" t="str">
        <f>IF(M93&gt;0,VLOOKUP(M93,男子登録情報!$N$1:$O$22,2,0),"")</f>
        <v/>
      </c>
      <c r="O93" s="261" t="s">
        <v>29</v>
      </c>
      <c r="P93" s="262"/>
      <c r="Q93" s="53" t="str">
        <f t="shared" si="33"/>
        <v/>
      </c>
      <c r="R93" s="284" t="str">
        <f t="shared" si="31"/>
        <v/>
      </c>
      <c r="S93" s="263"/>
      <c r="T93" s="613"/>
      <c r="U93" s="614"/>
      <c r="V93" s="615"/>
      <c r="W93" s="662"/>
      <c r="X93" s="662"/>
      <c r="AB93" s="85">
        <f t="shared" si="34"/>
        <v>0</v>
      </c>
      <c r="AC93" s="621"/>
      <c r="AD93" s="74" t="str">
        <f t="shared" si="35"/>
        <v/>
      </c>
      <c r="AE93" s="74" t="str">
        <f t="shared" si="36"/>
        <v/>
      </c>
      <c r="AF93" s="74" t="str">
        <f t="shared" si="37"/>
        <v/>
      </c>
      <c r="AG93" s="74" t="str">
        <f t="shared" si="38"/>
        <v/>
      </c>
      <c r="AH93" s="95">
        <f t="shared" si="41"/>
        <v>0</v>
      </c>
      <c r="AI93" s="173" t="str">
        <f>AI92</f>
        <v/>
      </c>
      <c r="AJ93" s="74" t="str">
        <f t="shared" si="42"/>
        <v/>
      </c>
      <c r="AK93" s="74" t="str">
        <f t="shared" si="43"/>
        <v/>
      </c>
      <c r="AL93" s="99" t="str">
        <f t="shared" si="39"/>
        <v/>
      </c>
      <c r="AM93" s="81">
        <f t="shared" si="44"/>
        <v>0</v>
      </c>
      <c r="AO93" s="81">
        <f t="shared" si="45"/>
        <v>0</v>
      </c>
      <c r="AP93" s="81" t="str">
        <f t="shared" si="46"/>
        <v>00000</v>
      </c>
      <c r="AQ93" s="105" t="str">
        <f t="shared" si="47"/>
        <v>0秒0</v>
      </c>
      <c r="AR93" s="106">
        <f t="shared" si="48"/>
        <v>0</v>
      </c>
      <c r="AS93" s="106" t="str">
        <f t="shared" si="49"/>
        <v>0</v>
      </c>
      <c r="AT93" s="106" t="str">
        <f t="shared" si="50"/>
        <v>0</v>
      </c>
      <c r="AU93" s="106" t="str">
        <f t="shared" si="51"/>
        <v>0m</v>
      </c>
      <c r="AV93" s="106" t="str">
        <f t="shared" si="52"/>
        <v>点</v>
      </c>
      <c r="AW93" s="81">
        <f t="shared" si="53"/>
        <v>0</v>
      </c>
      <c r="AX93" s="73" t="str">
        <f t="shared" si="54"/>
        <v/>
      </c>
      <c r="AY93" s="81">
        <f t="shared" si="55"/>
        <v>0</v>
      </c>
      <c r="AZ93" s="81">
        <f t="shared" si="56"/>
        <v>0</v>
      </c>
      <c r="BA93" s="81">
        <f t="shared" si="57"/>
        <v>0</v>
      </c>
      <c r="BB93" s="595"/>
      <c r="BC93" s="595"/>
      <c r="BD93" s="629"/>
      <c r="BE93" s="626"/>
      <c r="BF93" s="74" t="str">
        <f t="shared" si="58"/>
        <v/>
      </c>
      <c r="BG93" s="74" t="str">
        <f t="shared" si="59"/>
        <v/>
      </c>
      <c r="BH93" s="74" t="str">
        <f t="shared" si="60"/>
        <v/>
      </c>
      <c r="BI93" s="120" t="str">
        <f>IF(M93="","",COUNTIF($BH$17:BH93,BH93))</f>
        <v/>
      </c>
      <c r="BJ93" s="98" t="str">
        <f t="shared" si="61"/>
        <v/>
      </c>
      <c r="BK93" s="1" t="str">
        <f t="shared" si="62"/>
        <v/>
      </c>
      <c r="BL93" s="621"/>
      <c r="BM93" s="621"/>
      <c r="BN93" s="621"/>
      <c r="BO93" s="621"/>
      <c r="BP93" s="621"/>
      <c r="BQ93" s="623"/>
      <c r="BR93" s="621"/>
      <c r="BS93" s="621"/>
      <c r="BT93" s="74">
        <f>COUNTIF($AJ$17:AJ93,AI93&amp;"-"&amp;"*5000m*")</f>
        <v>0</v>
      </c>
      <c r="BU93" s="621"/>
      <c r="BV93" s="623"/>
      <c r="BW93" s="621"/>
      <c r="BX93" s="621"/>
      <c r="BY93" s="621"/>
      <c r="BZ93" s="621"/>
      <c r="CA93" s="621"/>
      <c r="CB93" s="621"/>
    </row>
    <row r="94" spans="1:80" s="1" customFormat="1" ht="18" customHeight="1" thickBot="1">
      <c r="A94" s="685"/>
      <c r="B94" s="86" t="s">
        <v>30</v>
      </c>
      <c r="C94" s="87"/>
      <c r="D94" s="245" t="str">
        <f t="shared" si="40"/>
        <v/>
      </c>
      <c r="E94" s="274">
        <f>C92</f>
        <v>0</v>
      </c>
      <c r="F94" s="28"/>
      <c r="G94" s="28"/>
      <c r="H94" s="28"/>
      <c r="I94" s="29"/>
      <c r="J94" s="655" t="e">
        <f>IF(D93&gt;0,VLOOKUP(D93,男子登録情報!$A$1:$H$1688,5,0),"")</f>
        <v>#N/A</v>
      </c>
      <c r="K94" s="655"/>
      <c r="L94" s="7" t="s">
        <v>31</v>
      </c>
      <c r="M94" s="245"/>
      <c r="N94" s="247" t="str">
        <f>IF(M94&gt;0,VLOOKUP(M94,男子登録情報!$N$1:$O$22,2,0),"")</f>
        <v/>
      </c>
      <c r="O94" s="7" t="s">
        <v>32</v>
      </c>
      <c r="P94" s="248"/>
      <c r="Q94" s="53" t="str">
        <f t="shared" si="33"/>
        <v/>
      </c>
      <c r="R94" s="285" t="str">
        <f t="shared" si="31"/>
        <v/>
      </c>
      <c r="S94" s="259"/>
      <c r="T94" s="616"/>
      <c r="U94" s="617"/>
      <c r="V94" s="618"/>
      <c r="W94" s="663"/>
      <c r="X94" s="663"/>
      <c r="AB94" s="85">
        <f t="shared" si="34"/>
        <v>0</v>
      </c>
      <c r="AC94" s="621"/>
      <c r="AD94" s="74" t="str">
        <f t="shared" si="35"/>
        <v/>
      </c>
      <c r="AE94" s="74" t="str">
        <f t="shared" si="36"/>
        <v/>
      </c>
      <c r="AF94" s="74" t="str">
        <f t="shared" si="37"/>
        <v/>
      </c>
      <c r="AG94" s="74" t="str">
        <f t="shared" si="38"/>
        <v/>
      </c>
      <c r="AH94" s="95">
        <f t="shared" si="41"/>
        <v>0</v>
      </c>
      <c r="AI94" s="174" t="str">
        <f>AI93</f>
        <v/>
      </c>
      <c r="AJ94" s="74" t="str">
        <f t="shared" si="42"/>
        <v/>
      </c>
      <c r="AK94" s="74" t="str">
        <f t="shared" si="43"/>
        <v/>
      </c>
      <c r="AL94" s="99" t="str">
        <f t="shared" si="39"/>
        <v/>
      </c>
      <c r="AM94" s="81">
        <f t="shared" si="44"/>
        <v>0</v>
      </c>
      <c r="AO94" s="81">
        <f t="shared" si="45"/>
        <v>0</v>
      </c>
      <c r="AP94" s="81" t="str">
        <f t="shared" si="46"/>
        <v>00000</v>
      </c>
      <c r="AQ94" s="105" t="str">
        <f t="shared" si="47"/>
        <v>0秒0</v>
      </c>
      <c r="AR94" s="106">
        <f t="shared" si="48"/>
        <v>0</v>
      </c>
      <c r="AS94" s="106" t="str">
        <f t="shared" si="49"/>
        <v>0</v>
      </c>
      <c r="AT94" s="106" t="str">
        <f t="shared" si="50"/>
        <v>0</v>
      </c>
      <c r="AU94" s="106" t="str">
        <f t="shared" si="51"/>
        <v>0m</v>
      </c>
      <c r="AV94" s="106" t="str">
        <f t="shared" si="52"/>
        <v>点</v>
      </c>
      <c r="AW94" s="81">
        <f t="shared" si="53"/>
        <v>0</v>
      </c>
      <c r="AX94" s="73" t="str">
        <f t="shared" si="54"/>
        <v/>
      </c>
      <c r="AY94" s="81">
        <f t="shared" si="55"/>
        <v>0</v>
      </c>
      <c r="AZ94" s="81">
        <f t="shared" si="56"/>
        <v>0</v>
      </c>
      <c r="BA94" s="81">
        <f t="shared" si="57"/>
        <v>0</v>
      </c>
      <c r="BB94" s="587"/>
      <c r="BC94" s="587"/>
      <c r="BD94" s="630"/>
      <c r="BE94" s="627"/>
      <c r="BF94" s="74" t="str">
        <f t="shared" si="58"/>
        <v/>
      </c>
      <c r="BG94" s="74" t="str">
        <f t="shared" si="59"/>
        <v/>
      </c>
      <c r="BH94" s="74" t="str">
        <f t="shared" si="60"/>
        <v/>
      </c>
      <c r="BI94" s="120" t="str">
        <f>IF(M94="","",COUNTIF($BH$17:BH94,BH94))</f>
        <v/>
      </c>
      <c r="BJ94" s="98" t="str">
        <f t="shared" si="61"/>
        <v/>
      </c>
      <c r="BK94" s="1" t="str">
        <f t="shared" si="62"/>
        <v/>
      </c>
      <c r="BL94" s="621"/>
      <c r="BM94" s="621"/>
      <c r="BN94" s="621"/>
      <c r="BO94" s="621"/>
      <c r="BP94" s="621"/>
      <c r="BQ94" s="624"/>
      <c r="BR94" s="621"/>
      <c r="BS94" s="621"/>
      <c r="BT94" s="74">
        <f>COUNTIF($AJ$17:AJ94,AI94&amp;"-"&amp;"*5000m*")</f>
        <v>0</v>
      </c>
      <c r="BU94" s="621"/>
      <c r="BV94" s="624"/>
      <c r="BW94" s="621"/>
      <c r="BX94" s="621"/>
      <c r="BY94" s="621"/>
      <c r="BZ94" s="621"/>
      <c r="CA94" s="621"/>
      <c r="CB94" s="621"/>
    </row>
    <row r="95" spans="1:80" s="1" customFormat="1" ht="18" customHeight="1" thickTop="1" thickBot="1">
      <c r="A95" s="683">
        <v>27</v>
      </c>
      <c r="B95" s="665" t="s">
        <v>339</v>
      </c>
      <c r="C95" s="667"/>
      <c r="D95" s="252" t="str">
        <f t="shared" si="40"/>
        <v/>
      </c>
      <c r="E95" s="243">
        <f>C95</f>
        <v>0</v>
      </c>
      <c r="F95" s="619" t="str">
        <f>IF(C95&gt;0,VLOOKUP(C95,男子登録情報!$A$1:$H$1688,3,0),"")</f>
        <v/>
      </c>
      <c r="G95" s="619" t="str">
        <f>IF(C95&gt;0,VLOOKUP(C95,男子登録情報!$A$1:$H$1688,4,0),"")</f>
        <v/>
      </c>
      <c r="H95" s="619" t="str">
        <f>IF(C95&gt;0,VLOOKUP(C95,男子登録情報!$A$1:$H$1688,7,0),"")</f>
        <v/>
      </c>
      <c r="I95" s="261" t="str">
        <f>IF(C95&gt;0,VLOOKUP(C95,男子登録情報!$A$1:$H$1688,8,0),"")</f>
        <v/>
      </c>
      <c r="J95" s="653" t="str">
        <f>IF(C95&gt;0,VLOOKUP(C95,男子登録情報!$A$1:$M$1688,13,0),"")</f>
        <v/>
      </c>
      <c r="K95" s="653" t="str">
        <f>IF(C95&gt;0,TEXT(C95,"100000000"),"000000000")</f>
        <v>000000000</v>
      </c>
      <c r="L95" s="251" t="s">
        <v>24</v>
      </c>
      <c r="M95" s="243"/>
      <c r="N95" s="428" t="str">
        <f>IF(M95&gt;0,VLOOKUP(M95,男子登録情報!$N$1:$O$22,2,0),"")</f>
        <v/>
      </c>
      <c r="O95" s="251" t="s">
        <v>27</v>
      </c>
      <c r="P95" s="253"/>
      <c r="Q95" s="53" t="str">
        <f t="shared" si="33"/>
        <v/>
      </c>
      <c r="R95" s="283" t="str">
        <f t="shared" si="31"/>
        <v/>
      </c>
      <c r="S95" s="255"/>
      <c r="T95" s="610"/>
      <c r="U95" s="611"/>
      <c r="V95" s="612"/>
      <c r="W95" s="664"/>
      <c r="X95" s="664"/>
      <c r="AA95" s="1">
        <f>IF(C95="",0,IF(H95=F5,0,1))</f>
        <v>0</v>
      </c>
      <c r="AB95" s="85">
        <f t="shared" si="34"/>
        <v>0</v>
      </c>
      <c r="AC95" s="621">
        <f>C95</f>
        <v>0</v>
      </c>
      <c r="AD95" s="74" t="str">
        <f t="shared" si="35"/>
        <v/>
      </c>
      <c r="AE95" s="74" t="str">
        <f t="shared" si="36"/>
        <v/>
      </c>
      <c r="AF95" s="74" t="str">
        <f t="shared" si="37"/>
        <v/>
      </c>
      <c r="AG95" s="74" t="str">
        <f t="shared" si="38"/>
        <v/>
      </c>
      <c r="AH95" s="95">
        <f t="shared" si="41"/>
        <v>0</v>
      </c>
      <c r="AI95" s="172" t="str">
        <f>IF(F95="","",F95)</f>
        <v/>
      </c>
      <c r="AJ95" s="74" t="str">
        <f t="shared" si="42"/>
        <v/>
      </c>
      <c r="AK95" s="74" t="str">
        <f t="shared" si="43"/>
        <v/>
      </c>
      <c r="AL95" s="99" t="str">
        <f t="shared" si="39"/>
        <v/>
      </c>
      <c r="AM95" s="81">
        <f t="shared" si="44"/>
        <v>0</v>
      </c>
      <c r="AO95" s="81">
        <f t="shared" si="45"/>
        <v>0</v>
      </c>
      <c r="AP95" s="81" t="str">
        <f t="shared" si="46"/>
        <v>00000</v>
      </c>
      <c r="AQ95" s="105" t="str">
        <f t="shared" si="47"/>
        <v>0秒0</v>
      </c>
      <c r="AR95" s="106">
        <f t="shared" si="48"/>
        <v>0</v>
      </c>
      <c r="AS95" s="106" t="str">
        <f t="shared" si="49"/>
        <v>0</v>
      </c>
      <c r="AT95" s="106" t="str">
        <f t="shared" si="50"/>
        <v>0</v>
      </c>
      <c r="AU95" s="106" t="str">
        <f t="shared" si="51"/>
        <v>0m</v>
      </c>
      <c r="AV95" s="106" t="str">
        <f t="shared" si="52"/>
        <v>点</v>
      </c>
      <c r="AW95" s="81">
        <f t="shared" si="53"/>
        <v>0</v>
      </c>
      <c r="AX95" s="73" t="str">
        <f t="shared" si="54"/>
        <v/>
      </c>
      <c r="AY95" s="81">
        <f t="shared" si="55"/>
        <v>0</v>
      </c>
      <c r="AZ95" s="81">
        <f t="shared" si="56"/>
        <v>0</v>
      </c>
      <c r="BA95" s="81">
        <f t="shared" si="57"/>
        <v>0</v>
      </c>
      <c r="BB95" s="586">
        <f>IF(W95="",0,COUNTA($W$17:W97))</f>
        <v>0</v>
      </c>
      <c r="BC95" s="586">
        <f>IF(X95="",0,COUNTA($X$17:X97))</f>
        <v>0</v>
      </c>
      <c r="BD95" s="628">
        <f>IF(OR($N95="20100",$N96="20100",$N97="20100"),COUNTIF($N$17:N97,"20100"),0)</f>
        <v>0</v>
      </c>
      <c r="BE95" s="625">
        <f>IF($BD95=0,0,INDEX($P95:$P97,MATCH("20100",$N95:$N97,0),1))</f>
        <v>0</v>
      </c>
      <c r="BF95" s="74" t="str">
        <f t="shared" si="58"/>
        <v/>
      </c>
      <c r="BG95" s="74" t="str">
        <f t="shared" si="59"/>
        <v/>
      </c>
      <c r="BH95" s="74" t="str">
        <f t="shared" si="60"/>
        <v/>
      </c>
      <c r="BI95" s="120" t="str">
        <f>IF(M95="","",COUNTIF($BH$17:BH95,BH95))</f>
        <v/>
      </c>
      <c r="BJ95" s="98" t="str">
        <f t="shared" si="61"/>
        <v/>
      </c>
      <c r="BK95" s="1" t="str">
        <f t="shared" si="62"/>
        <v/>
      </c>
      <c r="BL95" s="621" t="str">
        <f>IF(F95="","",COUNTIF($AI$17:AI95,AI95))</f>
        <v/>
      </c>
      <c r="BM95" s="621">
        <f>IF(BL95=1,BL95,0)</f>
        <v>0</v>
      </c>
      <c r="BN95" s="621" t="str">
        <f>IF(F95="","",$BR95)</f>
        <v/>
      </c>
      <c r="BO95" s="621" t="str">
        <f>IF(G95="","",$BR95)</f>
        <v/>
      </c>
      <c r="BP95" s="621" t="str">
        <f>IF(I95="","",$BR95)</f>
        <v/>
      </c>
      <c r="BQ95" s="622" t="str">
        <f>IFERROR(IF(J95="","",BR95),"")</f>
        <v/>
      </c>
      <c r="BR95" s="621">
        <v>27</v>
      </c>
      <c r="BS95" s="621">
        <f>IF(C95&gt;0,"",IF(COUNTIF(BN95:BQ97,BR95)=4,"",1))</f>
        <v>1</v>
      </c>
      <c r="BT95" s="74">
        <f>COUNTIF($AJ$17:AJ95,AI95&amp;"-"&amp;"*5000m*")</f>
        <v>0</v>
      </c>
      <c r="BU95" s="621">
        <f>SUM(BT95:BT97)/3</f>
        <v>0</v>
      </c>
      <c r="BV95" s="622" t="str">
        <f>IF(AI95="","",IF(AND(COUNTA(M95:M97)=0,COUNTA(W95:X97)=0),1,""))</f>
        <v/>
      </c>
      <c r="BW95" s="621">
        <f>IF(AND($AI95="",COUNTA(W95)&gt;0),1,0)</f>
        <v>0</v>
      </c>
      <c r="BX95" s="621">
        <f>IF(AND($AI95="",COUNTA(X95)&gt;0),1,0)</f>
        <v>0</v>
      </c>
      <c r="BY95" s="621" t="str">
        <f>F95&amp;"-"&amp;W95</f>
        <v>-</v>
      </c>
      <c r="BZ95" s="621" t="str">
        <f>IF(W95="","",COUNTIF($BY$17:BY95,BY95))</f>
        <v/>
      </c>
      <c r="CA95" s="621" t="str">
        <f>F95&amp;"-"&amp;X95</f>
        <v>-</v>
      </c>
      <c r="CB95" s="621" t="str">
        <f>IF(X95="","",COUNTIF($CA$17:CA95,CA95))</f>
        <v/>
      </c>
    </row>
    <row r="96" spans="1:80" s="1" customFormat="1" ht="18" customHeight="1" thickBot="1">
      <c r="A96" s="684"/>
      <c r="B96" s="666"/>
      <c r="C96" s="668"/>
      <c r="D96" s="27" t="str">
        <f t="shared" si="40"/>
        <v/>
      </c>
      <c r="E96" s="244">
        <f>C95</f>
        <v>0</v>
      </c>
      <c r="F96" s="620"/>
      <c r="G96" s="620"/>
      <c r="H96" s="620"/>
      <c r="I96" s="256" t="str">
        <f>IF(C95&gt;0,VLOOKUP(C95,男子登録情報!$A$1:$H$1688,5,0),"")</f>
        <v/>
      </c>
      <c r="J96" s="654" t="e">
        <f>IF(D95&gt;0,VLOOKUP(D95,男子登録情報!$A$1:$H$1688,5,0),"")</f>
        <v>#N/A</v>
      </c>
      <c r="K96" s="654"/>
      <c r="L96" s="261" t="s">
        <v>28</v>
      </c>
      <c r="M96" s="27"/>
      <c r="N96" s="257" t="str">
        <f>IF(M96&gt;0,VLOOKUP(M96,男子登録情報!$N$1:$O$22,2,0),"")</f>
        <v/>
      </c>
      <c r="O96" s="261" t="s">
        <v>29</v>
      </c>
      <c r="P96" s="262"/>
      <c r="Q96" s="53" t="str">
        <f t="shared" si="33"/>
        <v/>
      </c>
      <c r="R96" s="284" t="str">
        <f t="shared" si="31"/>
        <v/>
      </c>
      <c r="S96" s="263"/>
      <c r="T96" s="613"/>
      <c r="U96" s="614"/>
      <c r="V96" s="615"/>
      <c r="W96" s="662"/>
      <c r="X96" s="662"/>
      <c r="AB96" s="85">
        <f t="shared" si="34"/>
        <v>0</v>
      </c>
      <c r="AC96" s="621"/>
      <c r="AD96" s="74" t="str">
        <f t="shared" si="35"/>
        <v/>
      </c>
      <c r="AE96" s="74" t="str">
        <f t="shared" si="36"/>
        <v/>
      </c>
      <c r="AF96" s="74" t="str">
        <f t="shared" si="37"/>
        <v/>
      </c>
      <c r="AG96" s="74" t="str">
        <f t="shared" si="38"/>
        <v/>
      </c>
      <c r="AH96" s="95">
        <f t="shared" si="41"/>
        <v>0</v>
      </c>
      <c r="AI96" s="173" t="str">
        <f>AI95</f>
        <v/>
      </c>
      <c r="AJ96" s="74" t="str">
        <f t="shared" si="42"/>
        <v/>
      </c>
      <c r="AK96" s="74" t="str">
        <f t="shared" si="43"/>
        <v/>
      </c>
      <c r="AL96" s="99" t="str">
        <f t="shared" si="39"/>
        <v/>
      </c>
      <c r="AM96" s="81">
        <f t="shared" si="44"/>
        <v>0</v>
      </c>
      <c r="AO96" s="81">
        <f t="shared" si="45"/>
        <v>0</v>
      </c>
      <c r="AP96" s="81" t="str">
        <f t="shared" si="46"/>
        <v>00000</v>
      </c>
      <c r="AQ96" s="105" t="str">
        <f t="shared" si="47"/>
        <v>0秒0</v>
      </c>
      <c r="AR96" s="106">
        <f t="shared" si="48"/>
        <v>0</v>
      </c>
      <c r="AS96" s="106" t="str">
        <f t="shared" si="49"/>
        <v>0</v>
      </c>
      <c r="AT96" s="106" t="str">
        <f t="shared" si="50"/>
        <v>0</v>
      </c>
      <c r="AU96" s="106" t="str">
        <f t="shared" si="51"/>
        <v>0m</v>
      </c>
      <c r="AV96" s="106" t="str">
        <f t="shared" si="52"/>
        <v>点</v>
      </c>
      <c r="AW96" s="81">
        <f t="shared" si="53"/>
        <v>0</v>
      </c>
      <c r="AX96" s="73" t="str">
        <f t="shared" si="54"/>
        <v/>
      </c>
      <c r="AY96" s="81">
        <f t="shared" si="55"/>
        <v>0</v>
      </c>
      <c r="AZ96" s="81">
        <f t="shared" si="56"/>
        <v>0</v>
      </c>
      <c r="BA96" s="81">
        <f t="shared" si="57"/>
        <v>0</v>
      </c>
      <c r="BB96" s="595"/>
      <c r="BC96" s="595"/>
      <c r="BD96" s="629"/>
      <c r="BE96" s="626"/>
      <c r="BF96" s="74" t="str">
        <f t="shared" si="58"/>
        <v/>
      </c>
      <c r="BG96" s="74" t="str">
        <f t="shared" si="59"/>
        <v/>
      </c>
      <c r="BH96" s="74" t="str">
        <f t="shared" si="60"/>
        <v/>
      </c>
      <c r="BI96" s="120" t="str">
        <f>IF(M96="","",COUNTIF($BH$17:BH96,BH96))</f>
        <v/>
      </c>
      <c r="BJ96" s="98" t="str">
        <f t="shared" si="61"/>
        <v/>
      </c>
      <c r="BK96" s="1" t="str">
        <f t="shared" si="62"/>
        <v/>
      </c>
      <c r="BL96" s="621"/>
      <c r="BM96" s="621"/>
      <c r="BN96" s="621"/>
      <c r="BO96" s="621"/>
      <c r="BP96" s="621"/>
      <c r="BQ96" s="623"/>
      <c r="BR96" s="621"/>
      <c r="BS96" s="621"/>
      <c r="BT96" s="74">
        <f>COUNTIF($AJ$17:AJ96,AI96&amp;"-"&amp;"*5000m*")</f>
        <v>0</v>
      </c>
      <c r="BU96" s="621"/>
      <c r="BV96" s="623"/>
      <c r="BW96" s="621"/>
      <c r="BX96" s="621"/>
      <c r="BY96" s="621"/>
      <c r="BZ96" s="621"/>
      <c r="CA96" s="621"/>
      <c r="CB96" s="621"/>
    </row>
    <row r="97" spans="1:80" s="1" customFormat="1" ht="18" customHeight="1" thickBot="1">
      <c r="A97" s="685"/>
      <c r="B97" s="86" t="s">
        <v>30</v>
      </c>
      <c r="C97" s="87"/>
      <c r="D97" s="245" t="str">
        <f t="shared" si="40"/>
        <v/>
      </c>
      <c r="E97" s="274">
        <f>C95</f>
        <v>0</v>
      </c>
      <c r="F97" s="28"/>
      <c r="G97" s="28"/>
      <c r="H97" s="28"/>
      <c r="I97" s="29"/>
      <c r="J97" s="655" t="e">
        <f>IF(D96&gt;0,VLOOKUP(D96,男子登録情報!$A$1:$H$1688,5,0),"")</f>
        <v>#N/A</v>
      </c>
      <c r="K97" s="655"/>
      <c r="L97" s="7" t="s">
        <v>31</v>
      </c>
      <c r="M97" s="245"/>
      <c r="N97" s="247" t="str">
        <f>IF(M97&gt;0,VLOOKUP(M97,男子登録情報!$N$1:$O$22,2,0),"")</f>
        <v/>
      </c>
      <c r="O97" s="7" t="s">
        <v>32</v>
      </c>
      <c r="P97" s="248"/>
      <c r="Q97" s="53" t="str">
        <f t="shared" si="33"/>
        <v/>
      </c>
      <c r="R97" s="285" t="str">
        <f t="shared" si="31"/>
        <v/>
      </c>
      <c r="S97" s="259"/>
      <c r="T97" s="616"/>
      <c r="U97" s="617"/>
      <c r="V97" s="618"/>
      <c r="W97" s="663"/>
      <c r="X97" s="663"/>
      <c r="AB97" s="85">
        <f t="shared" si="34"/>
        <v>0</v>
      </c>
      <c r="AC97" s="621"/>
      <c r="AD97" s="74" t="str">
        <f t="shared" si="35"/>
        <v/>
      </c>
      <c r="AE97" s="74" t="str">
        <f t="shared" si="36"/>
        <v/>
      </c>
      <c r="AF97" s="74" t="str">
        <f t="shared" si="37"/>
        <v/>
      </c>
      <c r="AG97" s="74" t="str">
        <f t="shared" si="38"/>
        <v/>
      </c>
      <c r="AH97" s="95">
        <f t="shared" si="41"/>
        <v>0</v>
      </c>
      <c r="AI97" s="174" t="str">
        <f>AI96</f>
        <v/>
      </c>
      <c r="AJ97" s="74" t="str">
        <f t="shared" si="42"/>
        <v/>
      </c>
      <c r="AK97" s="74" t="str">
        <f t="shared" si="43"/>
        <v/>
      </c>
      <c r="AL97" s="99" t="str">
        <f t="shared" si="39"/>
        <v/>
      </c>
      <c r="AM97" s="81">
        <f t="shared" si="44"/>
        <v>0</v>
      </c>
      <c r="AO97" s="81">
        <f t="shared" si="45"/>
        <v>0</v>
      </c>
      <c r="AP97" s="81" t="str">
        <f t="shared" si="46"/>
        <v>00000</v>
      </c>
      <c r="AQ97" s="105" t="str">
        <f t="shared" si="47"/>
        <v>0秒0</v>
      </c>
      <c r="AR97" s="106">
        <f t="shared" si="48"/>
        <v>0</v>
      </c>
      <c r="AS97" s="106" t="str">
        <f t="shared" si="49"/>
        <v>0</v>
      </c>
      <c r="AT97" s="106" t="str">
        <f t="shared" si="50"/>
        <v>0</v>
      </c>
      <c r="AU97" s="106" t="str">
        <f t="shared" si="51"/>
        <v>0m</v>
      </c>
      <c r="AV97" s="106" t="str">
        <f t="shared" si="52"/>
        <v>点</v>
      </c>
      <c r="AW97" s="81">
        <f t="shared" si="53"/>
        <v>0</v>
      </c>
      <c r="AX97" s="73" t="str">
        <f t="shared" si="54"/>
        <v/>
      </c>
      <c r="AY97" s="81">
        <f t="shared" si="55"/>
        <v>0</v>
      </c>
      <c r="AZ97" s="81">
        <f t="shared" si="56"/>
        <v>0</v>
      </c>
      <c r="BA97" s="81">
        <f t="shared" si="57"/>
        <v>0</v>
      </c>
      <c r="BB97" s="587"/>
      <c r="BC97" s="587"/>
      <c r="BD97" s="630"/>
      <c r="BE97" s="627"/>
      <c r="BF97" s="74" t="str">
        <f t="shared" si="58"/>
        <v/>
      </c>
      <c r="BG97" s="74" t="str">
        <f t="shared" si="59"/>
        <v/>
      </c>
      <c r="BH97" s="74" t="str">
        <f t="shared" si="60"/>
        <v/>
      </c>
      <c r="BI97" s="120" t="str">
        <f>IF(M97="","",COUNTIF($BH$17:BH97,BH97))</f>
        <v/>
      </c>
      <c r="BJ97" s="98" t="str">
        <f t="shared" si="61"/>
        <v/>
      </c>
      <c r="BK97" s="1" t="str">
        <f t="shared" si="62"/>
        <v/>
      </c>
      <c r="BL97" s="621"/>
      <c r="BM97" s="621"/>
      <c r="BN97" s="621"/>
      <c r="BO97" s="621"/>
      <c r="BP97" s="621"/>
      <c r="BQ97" s="624"/>
      <c r="BR97" s="621"/>
      <c r="BS97" s="621"/>
      <c r="BT97" s="74">
        <f>COUNTIF($AJ$17:AJ97,AI97&amp;"-"&amp;"*5000m*")</f>
        <v>0</v>
      </c>
      <c r="BU97" s="621"/>
      <c r="BV97" s="624"/>
      <c r="BW97" s="621"/>
      <c r="BX97" s="621"/>
      <c r="BY97" s="621"/>
      <c r="BZ97" s="621"/>
      <c r="CA97" s="621"/>
      <c r="CB97" s="621"/>
    </row>
    <row r="98" spans="1:80" s="1" customFormat="1" ht="18" customHeight="1" thickTop="1" thickBot="1">
      <c r="A98" s="683">
        <v>28</v>
      </c>
      <c r="B98" s="665" t="s">
        <v>339</v>
      </c>
      <c r="C98" s="667"/>
      <c r="D98" s="252" t="str">
        <f t="shared" si="40"/>
        <v/>
      </c>
      <c r="E98" s="243">
        <f>C98</f>
        <v>0</v>
      </c>
      <c r="F98" s="619" t="str">
        <f>IF(C98&gt;0,VLOOKUP(C98,男子登録情報!$A$1:$H$1688,3,0),"")</f>
        <v/>
      </c>
      <c r="G98" s="619" t="str">
        <f>IF(C98&gt;0,VLOOKUP(C98,男子登録情報!$A$1:$H$1688,4,0),"")</f>
        <v/>
      </c>
      <c r="H98" s="619" t="str">
        <f>IF(C98&gt;0,VLOOKUP(C98,男子登録情報!$A$1:$H$1688,7,0),"")</f>
        <v/>
      </c>
      <c r="I98" s="261" t="str">
        <f>IF(C98&gt;0,VLOOKUP(C98,男子登録情報!$A$1:$H$1688,8,0),"")</f>
        <v/>
      </c>
      <c r="J98" s="653" t="str">
        <f>IF(C98&gt;0,VLOOKUP(C98,男子登録情報!$A$1:$M$1688,13,0),"")</f>
        <v/>
      </c>
      <c r="K98" s="653" t="str">
        <f>IF(C98&gt;0,TEXT(C98,"100000000"),"000000000")</f>
        <v>000000000</v>
      </c>
      <c r="L98" s="251" t="s">
        <v>24</v>
      </c>
      <c r="M98" s="243"/>
      <c r="N98" s="428" t="str">
        <f>IF(M98&gt;0,VLOOKUP(M98,男子登録情報!$N$1:$O$22,2,0),"")</f>
        <v/>
      </c>
      <c r="O98" s="251" t="s">
        <v>27</v>
      </c>
      <c r="P98" s="253"/>
      <c r="Q98" s="53" t="str">
        <f t="shared" si="33"/>
        <v/>
      </c>
      <c r="R98" s="283" t="str">
        <f t="shared" si="31"/>
        <v/>
      </c>
      <c r="S98" s="255"/>
      <c r="T98" s="610"/>
      <c r="U98" s="611"/>
      <c r="V98" s="612"/>
      <c r="W98" s="664"/>
      <c r="X98" s="664"/>
      <c r="AA98" s="1">
        <f>IF(C98="",0,IF(H98=F5,0,1))</f>
        <v>0</v>
      </c>
      <c r="AB98" s="85">
        <f t="shared" si="34"/>
        <v>0</v>
      </c>
      <c r="AC98" s="621">
        <f>C98</f>
        <v>0</v>
      </c>
      <c r="AD98" s="74" t="str">
        <f t="shared" si="35"/>
        <v/>
      </c>
      <c r="AE98" s="74" t="str">
        <f t="shared" si="36"/>
        <v/>
      </c>
      <c r="AF98" s="74" t="str">
        <f t="shared" si="37"/>
        <v/>
      </c>
      <c r="AG98" s="74" t="str">
        <f t="shared" si="38"/>
        <v/>
      </c>
      <c r="AH98" s="95">
        <f t="shared" si="41"/>
        <v>0</v>
      </c>
      <c r="AI98" s="172" t="str">
        <f>IF(F98="","",F98)</f>
        <v/>
      </c>
      <c r="AJ98" s="74" t="str">
        <f t="shared" si="42"/>
        <v/>
      </c>
      <c r="AK98" s="74" t="str">
        <f t="shared" si="43"/>
        <v/>
      </c>
      <c r="AL98" s="99" t="str">
        <f t="shared" si="39"/>
        <v/>
      </c>
      <c r="AM98" s="81">
        <f t="shared" si="44"/>
        <v>0</v>
      </c>
      <c r="AO98" s="81">
        <f t="shared" si="45"/>
        <v>0</v>
      </c>
      <c r="AP98" s="81" t="str">
        <f t="shared" si="46"/>
        <v>00000</v>
      </c>
      <c r="AQ98" s="105" t="str">
        <f t="shared" si="47"/>
        <v>0秒0</v>
      </c>
      <c r="AR98" s="106">
        <f t="shared" si="48"/>
        <v>0</v>
      </c>
      <c r="AS98" s="106" t="str">
        <f t="shared" si="49"/>
        <v>0</v>
      </c>
      <c r="AT98" s="106" t="str">
        <f t="shared" si="50"/>
        <v>0</v>
      </c>
      <c r="AU98" s="106" t="str">
        <f t="shared" si="51"/>
        <v>0m</v>
      </c>
      <c r="AV98" s="106" t="str">
        <f t="shared" si="52"/>
        <v>点</v>
      </c>
      <c r="AW98" s="81">
        <f t="shared" si="53"/>
        <v>0</v>
      </c>
      <c r="AX98" s="73" t="str">
        <f t="shared" si="54"/>
        <v/>
      </c>
      <c r="AY98" s="81">
        <f t="shared" si="55"/>
        <v>0</v>
      </c>
      <c r="AZ98" s="81">
        <f t="shared" si="56"/>
        <v>0</v>
      </c>
      <c r="BA98" s="81">
        <f t="shared" si="57"/>
        <v>0</v>
      </c>
      <c r="BB98" s="586">
        <f>IF(W98="",0,COUNTA($W$17:W100))</f>
        <v>0</v>
      </c>
      <c r="BC98" s="586">
        <f>IF(X98="",0,COUNTA($X$17:X100))</f>
        <v>0</v>
      </c>
      <c r="BD98" s="628">
        <f>IF(OR($N98="20100",$N99="20100",$N100="20100"),COUNTIF($N$17:N100,"20100"),0)</f>
        <v>0</v>
      </c>
      <c r="BE98" s="625">
        <f>IF($BD98=0,0,INDEX($P98:$P100,MATCH("20100",$N98:$N100,0),1))</f>
        <v>0</v>
      </c>
      <c r="BF98" s="74" t="str">
        <f t="shared" si="58"/>
        <v/>
      </c>
      <c r="BG98" s="74" t="str">
        <f t="shared" si="59"/>
        <v/>
      </c>
      <c r="BH98" s="74" t="str">
        <f t="shared" si="60"/>
        <v/>
      </c>
      <c r="BI98" s="120" t="str">
        <f>IF(M98="","",COUNTIF($BH$17:BH98,BH98))</f>
        <v/>
      </c>
      <c r="BJ98" s="98" t="str">
        <f t="shared" si="61"/>
        <v/>
      </c>
      <c r="BK98" s="1" t="str">
        <f t="shared" si="62"/>
        <v/>
      </c>
      <c r="BL98" s="621" t="str">
        <f>IF(F98="","",COUNTIF($AI$17:AI98,AI98))</f>
        <v/>
      </c>
      <c r="BM98" s="621">
        <f>IF(BL98=1,BL98,0)</f>
        <v>0</v>
      </c>
      <c r="BN98" s="621" t="str">
        <f>IF(F98="","",$BR98)</f>
        <v/>
      </c>
      <c r="BO98" s="621" t="str">
        <f>IF(G98="","",$BR98)</f>
        <v/>
      </c>
      <c r="BP98" s="621" t="str">
        <f>IF(I98="","",$BR98)</f>
        <v/>
      </c>
      <c r="BQ98" s="622" t="str">
        <f>IFERROR(IF(J98="","",BR98),"")</f>
        <v/>
      </c>
      <c r="BR98" s="621">
        <v>28</v>
      </c>
      <c r="BS98" s="621">
        <f>IF(C98&gt;0,"",IF(COUNTIF(BN98:BQ100,BR98)=4,"",1))</f>
        <v>1</v>
      </c>
      <c r="BT98" s="74">
        <f>COUNTIF($AJ$17:AJ98,AI98&amp;"-"&amp;"*5000m*")</f>
        <v>0</v>
      </c>
      <c r="BU98" s="621">
        <f>SUM(BT98:BT100)/3</f>
        <v>0</v>
      </c>
      <c r="BV98" s="622" t="str">
        <f>IF(AI98="","",IF(AND(COUNTA(M98:M100)=0,COUNTA(W98:X100)=0),1,""))</f>
        <v/>
      </c>
      <c r="BW98" s="621">
        <f>IF(AND($AI98="",COUNTA(W98)&gt;0),1,0)</f>
        <v>0</v>
      </c>
      <c r="BX98" s="621">
        <f>IF(AND($AI98="",COUNTA(X98)&gt;0),1,0)</f>
        <v>0</v>
      </c>
      <c r="BY98" s="621" t="str">
        <f>F98&amp;"-"&amp;W98</f>
        <v>-</v>
      </c>
      <c r="BZ98" s="621" t="str">
        <f>IF(W98="","",COUNTIF($BY$17:BY98,BY98))</f>
        <v/>
      </c>
      <c r="CA98" s="621" t="str">
        <f>F98&amp;"-"&amp;X98</f>
        <v>-</v>
      </c>
      <c r="CB98" s="621" t="str">
        <f>IF(X98="","",COUNTIF($CA$17:CA98,CA98))</f>
        <v/>
      </c>
    </row>
    <row r="99" spans="1:80" s="1" customFormat="1" ht="18" customHeight="1" thickBot="1">
      <c r="A99" s="684"/>
      <c r="B99" s="666"/>
      <c r="C99" s="668"/>
      <c r="D99" s="27" t="str">
        <f t="shared" si="40"/>
        <v/>
      </c>
      <c r="E99" s="244">
        <f>C98</f>
        <v>0</v>
      </c>
      <c r="F99" s="620"/>
      <c r="G99" s="620"/>
      <c r="H99" s="620"/>
      <c r="I99" s="256" t="str">
        <f>IF(C98&gt;0,VLOOKUP(C98,男子登録情報!$A$1:$H$1688,5,0),"")</f>
        <v/>
      </c>
      <c r="J99" s="654" t="e">
        <f>IF(D98&gt;0,VLOOKUP(D98,男子登録情報!$A$1:$H$1688,5,0),"")</f>
        <v>#N/A</v>
      </c>
      <c r="K99" s="654"/>
      <c r="L99" s="261" t="s">
        <v>28</v>
      </c>
      <c r="M99" s="27"/>
      <c r="N99" s="257" t="str">
        <f>IF(M99&gt;0,VLOOKUP(M99,男子登録情報!$N$1:$O$22,2,0),"")</f>
        <v/>
      </c>
      <c r="O99" s="261" t="s">
        <v>29</v>
      </c>
      <c r="P99" s="262"/>
      <c r="Q99" s="53" t="str">
        <f t="shared" si="33"/>
        <v/>
      </c>
      <c r="R99" s="284" t="str">
        <f t="shared" si="31"/>
        <v/>
      </c>
      <c r="S99" s="263"/>
      <c r="T99" s="613"/>
      <c r="U99" s="614"/>
      <c r="V99" s="615"/>
      <c r="W99" s="662"/>
      <c r="X99" s="662"/>
      <c r="AB99" s="85">
        <f t="shared" si="34"/>
        <v>0</v>
      </c>
      <c r="AC99" s="621"/>
      <c r="AD99" s="74" t="str">
        <f t="shared" si="35"/>
        <v/>
      </c>
      <c r="AE99" s="74" t="str">
        <f t="shared" si="36"/>
        <v/>
      </c>
      <c r="AF99" s="74" t="str">
        <f t="shared" si="37"/>
        <v/>
      </c>
      <c r="AG99" s="74" t="str">
        <f t="shared" si="38"/>
        <v/>
      </c>
      <c r="AH99" s="95">
        <f t="shared" si="41"/>
        <v>0</v>
      </c>
      <c r="AI99" s="173" t="str">
        <f>AI98</f>
        <v/>
      </c>
      <c r="AJ99" s="74" t="str">
        <f t="shared" si="42"/>
        <v/>
      </c>
      <c r="AK99" s="74" t="str">
        <f t="shared" si="43"/>
        <v/>
      </c>
      <c r="AL99" s="99" t="str">
        <f t="shared" si="39"/>
        <v/>
      </c>
      <c r="AM99" s="81">
        <f t="shared" si="44"/>
        <v>0</v>
      </c>
      <c r="AO99" s="81">
        <f t="shared" si="45"/>
        <v>0</v>
      </c>
      <c r="AP99" s="81" t="str">
        <f t="shared" si="46"/>
        <v>00000</v>
      </c>
      <c r="AQ99" s="105" t="str">
        <f t="shared" si="47"/>
        <v>0秒0</v>
      </c>
      <c r="AR99" s="106">
        <f t="shared" si="48"/>
        <v>0</v>
      </c>
      <c r="AS99" s="106" t="str">
        <f t="shared" si="49"/>
        <v>0</v>
      </c>
      <c r="AT99" s="106" t="str">
        <f t="shared" si="50"/>
        <v>0</v>
      </c>
      <c r="AU99" s="106" t="str">
        <f t="shared" si="51"/>
        <v>0m</v>
      </c>
      <c r="AV99" s="106" t="str">
        <f t="shared" si="52"/>
        <v>点</v>
      </c>
      <c r="AW99" s="81">
        <f t="shared" si="53"/>
        <v>0</v>
      </c>
      <c r="AX99" s="73" t="str">
        <f t="shared" si="54"/>
        <v/>
      </c>
      <c r="AY99" s="81">
        <f t="shared" si="55"/>
        <v>0</v>
      </c>
      <c r="AZ99" s="81">
        <f t="shared" si="56"/>
        <v>0</v>
      </c>
      <c r="BA99" s="81">
        <f t="shared" si="57"/>
        <v>0</v>
      </c>
      <c r="BB99" s="595"/>
      <c r="BC99" s="595"/>
      <c r="BD99" s="629"/>
      <c r="BE99" s="626"/>
      <c r="BF99" s="74" t="str">
        <f t="shared" si="58"/>
        <v/>
      </c>
      <c r="BG99" s="74" t="str">
        <f t="shared" si="59"/>
        <v/>
      </c>
      <c r="BH99" s="74" t="str">
        <f t="shared" si="60"/>
        <v/>
      </c>
      <c r="BI99" s="120" t="str">
        <f>IF(M99="","",COUNTIF($BH$17:BH99,BH99))</f>
        <v/>
      </c>
      <c r="BJ99" s="98" t="str">
        <f t="shared" si="61"/>
        <v/>
      </c>
      <c r="BK99" s="1" t="str">
        <f t="shared" si="62"/>
        <v/>
      </c>
      <c r="BL99" s="621"/>
      <c r="BM99" s="621"/>
      <c r="BN99" s="621"/>
      <c r="BO99" s="621"/>
      <c r="BP99" s="621"/>
      <c r="BQ99" s="623"/>
      <c r="BR99" s="621"/>
      <c r="BS99" s="621"/>
      <c r="BT99" s="74">
        <f>COUNTIF($AJ$17:AJ99,AI99&amp;"-"&amp;"*5000m*")</f>
        <v>0</v>
      </c>
      <c r="BU99" s="621"/>
      <c r="BV99" s="623"/>
      <c r="BW99" s="621"/>
      <c r="BX99" s="621"/>
      <c r="BY99" s="621"/>
      <c r="BZ99" s="621"/>
      <c r="CA99" s="621"/>
      <c r="CB99" s="621"/>
    </row>
    <row r="100" spans="1:80" s="1" customFormat="1" ht="18" customHeight="1" thickBot="1">
      <c r="A100" s="685"/>
      <c r="B100" s="86" t="s">
        <v>30</v>
      </c>
      <c r="C100" s="87"/>
      <c r="D100" s="245" t="str">
        <f t="shared" si="40"/>
        <v/>
      </c>
      <c r="E100" s="274">
        <f>C98</f>
        <v>0</v>
      </c>
      <c r="F100" s="28"/>
      <c r="G100" s="28"/>
      <c r="H100" s="28"/>
      <c r="I100" s="29"/>
      <c r="J100" s="655" t="e">
        <f>IF(D99&gt;0,VLOOKUP(D99,男子登録情報!$A$1:$H$1688,5,0),"")</f>
        <v>#N/A</v>
      </c>
      <c r="K100" s="655"/>
      <c r="L100" s="7" t="s">
        <v>31</v>
      </c>
      <c r="M100" s="245"/>
      <c r="N100" s="247" t="str">
        <f>IF(M100&gt;0,VLOOKUP(M100,男子登録情報!$N$1:$O$22,2,0),"")</f>
        <v/>
      </c>
      <c r="O100" s="7" t="s">
        <v>32</v>
      </c>
      <c r="P100" s="248"/>
      <c r="Q100" s="53" t="str">
        <f t="shared" si="33"/>
        <v/>
      </c>
      <c r="R100" s="285" t="str">
        <f t="shared" si="31"/>
        <v/>
      </c>
      <c r="S100" s="259"/>
      <c r="T100" s="616"/>
      <c r="U100" s="617"/>
      <c r="V100" s="618"/>
      <c r="W100" s="663"/>
      <c r="X100" s="663"/>
      <c r="AB100" s="85">
        <f t="shared" si="34"/>
        <v>0</v>
      </c>
      <c r="AC100" s="621"/>
      <c r="AD100" s="74" t="str">
        <f t="shared" si="35"/>
        <v/>
      </c>
      <c r="AE100" s="74" t="str">
        <f t="shared" si="36"/>
        <v/>
      </c>
      <c r="AF100" s="74" t="str">
        <f t="shared" si="37"/>
        <v/>
      </c>
      <c r="AG100" s="74" t="str">
        <f t="shared" si="38"/>
        <v/>
      </c>
      <c r="AH100" s="95">
        <f t="shared" si="41"/>
        <v>0</v>
      </c>
      <c r="AI100" s="174" t="str">
        <f>AI99</f>
        <v/>
      </c>
      <c r="AJ100" s="74" t="str">
        <f t="shared" si="42"/>
        <v/>
      </c>
      <c r="AK100" s="74" t="str">
        <f t="shared" si="43"/>
        <v/>
      </c>
      <c r="AL100" s="99" t="str">
        <f t="shared" si="39"/>
        <v/>
      </c>
      <c r="AM100" s="81">
        <f t="shared" si="44"/>
        <v>0</v>
      </c>
      <c r="AO100" s="81">
        <f t="shared" si="45"/>
        <v>0</v>
      </c>
      <c r="AP100" s="81" t="str">
        <f t="shared" si="46"/>
        <v>00000</v>
      </c>
      <c r="AQ100" s="105" t="str">
        <f t="shared" si="47"/>
        <v>0秒0</v>
      </c>
      <c r="AR100" s="106">
        <f t="shared" si="48"/>
        <v>0</v>
      </c>
      <c r="AS100" s="106" t="str">
        <f t="shared" si="49"/>
        <v>0</v>
      </c>
      <c r="AT100" s="106" t="str">
        <f t="shared" si="50"/>
        <v>0</v>
      </c>
      <c r="AU100" s="106" t="str">
        <f t="shared" si="51"/>
        <v>0m</v>
      </c>
      <c r="AV100" s="106" t="str">
        <f t="shared" si="52"/>
        <v>点</v>
      </c>
      <c r="AW100" s="81">
        <f t="shared" si="53"/>
        <v>0</v>
      </c>
      <c r="AX100" s="73" t="str">
        <f t="shared" si="54"/>
        <v/>
      </c>
      <c r="AY100" s="81">
        <f t="shared" si="55"/>
        <v>0</v>
      </c>
      <c r="AZ100" s="81">
        <f t="shared" si="56"/>
        <v>0</v>
      </c>
      <c r="BA100" s="81">
        <f t="shared" si="57"/>
        <v>0</v>
      </c>
      <c r="BB100" s="587"/>
      <c r="BC100" s="587"/>
      <c r="BD100" s="630"/>
      <c r="BE100" s="627"/>
      <c r="BF100" s="74" t="str">
        <f t="shared" si="58"/>
        <v/>
      </c>
      <c r="BG100" s="74" t="str">
        <f t="shared" si="59"/>
        <v/>
      </c>
      <c r="BH100" s="74" t="str">
        <f t="shared" si="60"/>
        <v/>
      </c>
      <c r="BI100" s="120" t="str">
        <f>IF(M100="","",COUNTIF($BH$17:BH100,BH100))</f>
        <v/>
      </c>
      <c r="BJ100" s="98" t="str">
        <f t="shared" si="61"/>
        <v/>
      </c>
      <c r="BK100" s="1" t="str">
        <f t="shared" si="62"/>
        <v/>
      </c>
      <c r="BL100" s="621"/>
      <c r="BM100" s="621"/>
      <c r="BN100" s="621"/>
      <c r="BO100" s="621"/>
      <c r="BP100" s="621"/>
      <c r="BQ100" s="624"/>
      <c r="BR100" s="621"/>
      <c r="BS100" s="621"/>
      <c r="BT100" s="74">
        <f>COUNTIF($AJ$17:AJ100,AI100&amp;"-"&amp;"*5000m*")</f>
        <v>0</v>
      </c>
      <c r="BU100" s="621"/>
      <c r="BV100" s="624"/>
      <c r="BW100" s="621"/>
      <c r="BX100" s="621"/>
      <c r="BY100" s="621"/>
      <c r="BZ100" s="621"/>
      <c r="CA100" s="621"/>
      <c r="CB100" s="621"/>
    </row>
    <row r="101" spans="1:80" s="1" customFormat="1" ht="18" customHeight="1" thickTop="1" thickBot="1">
      <c r="A101" s="683">
        <v>29</v>
      </c>
      <c r="B101" s="665" t="s">
        <v>339</v>
      </c>
      <c r="C101" s="667"/>
      <c r="D101" s="252" t="str">
        <f t="shared" si="40"/>
        <v/>
      </c>
      <c r="E101" s="243">
        <f>C101</f>
        <v>0</v>
      </c>
      <c r="F101" s="619" t="str">
        <f>IF(C101&gt;0,VLOOKUP(C101,男子登録情報!$A$1:$H$1688,3,0),"")</f>
        <v/>
      </c>
      <c r="G101" s="619" t="str">
        <f>IF(C101&gt;0,VLOOKUP(C101,男子登録情報!$A$1:$H$1688,4,0),"")</f>
        <v/>
      </c>
      <c r="H101" s="619" t="str">
        <f>IF(C101&gt;0,VLOOKUP(C101,男子登録情報!$A$1:$H$1688,7,0),"")</f>
        <v/>
      </c>
      <c r="I101" s="261" t="str">
        <f>IF(C101&gt;0,VLOOKUP(C101,男子登録情報!$A$1:$H$1688,8,0),"")</f>
        <v/>
      </c>
      <c r="J101" s="653" t="str">
        <f>IF(C101&gt;0,VLOOKUP(C101,男子登録情報!$A$1:$M$1688,13,0),"")</f>
        <v/>
      </c>
      <c r="K101" s="653" t="str">
        <f>IF(C101&gt;0,TEXT(C101,"100000000"),"000000000")</f>
        <v>000000000</v>
      </c>
      <c r="L101" s="251" t="s">
        <v>24</v>
      </c>
      <c r="M101" s="243"/>
      <c r="N101" s="428" t="str">
        <f>IF(M101&gt;0,VLOOKUP(M101,男子登録情報!$N$1:$O$22,2,0),"")</f>
        <v/>
      </c>
      <c r="O101" s="251" t="s">
        <v>27</v>
      </c>
      <c r="P101" s="253"/>
      <c r="Q101" s="53" t="str">
        <f t="shared" si="33"/>
        <v/>
      </c>
      <c r="R101" s="283" t="str">
        <f t="shared" si="31"/>
        <v/>
      </c>
      <c r="S101" s="255"/>
      <c r="T101" s="610"/>
      <c r="U101" s="611"/>
      <c r="V101" s="612"/>
      <c r="W101" s="664"/>
      <c r="X101" s="664"/>
      <c r="AA101" s="1">
        <f>IF(C101="",0,IF(H101=F5,0,1))</f>
        <v>0</v>
      </c>
      <c r="AB101" s="85">
        <f t="shared" si="34"/>
        <v>0</v>
      </c>
      <c r="AC101" s="621">
        <f>C101</f>
        <v>0</v>
      </c>
      <c r="AD101" s="74" t="str">
        <f t="shared" si="35"/>
        <v/>
      </c>
      <c r="AE101" s="74" t="str">
        <f t="shared" si="36"/>
        <v/>
      </c>
      <c r="AF101" s="74" t="str">
        <f t="shared" si="37"/>
        <v/>
      </c>
      <c r="AG101" s="74" t="str">
        <f t="shared" si="38"/>
        <v/>
      </c>
      <c r="AH101" s="95">
        <f t="shared" si="41"/>
        <v>0</v>
      </c>
      <c r="AI101" s="172" t="str">
        <f>IF(F101="","",F101)</f>
        <v/>
      </c>
      <c r="AJ101" s="74" t="str">
        <f t="shared" si="42"/>
        <v/>
      </c>
      <c r="AK101" s="74" t="str">
        <f t="shared" si="43"/>
        <v/>
      </c>
      <c r="AL101" s="99" t="str">
        <f t="shared" si="39"/>
        <v/>
      </c>
      <c r="AM101" s="81">
        <f t="shared" si="44"/>
        <v>0</v>
      </c>
      <c r="AO101" s="81">
        <f t="shared" si="45"/>
        <v>0</v>
      </c>
      <c r="AP101" s="81" t="str">
        <f t="shared" si="46"/>
        <v>00000</v>
      </c>
      <c r="AQ101" s="105" t="str">
        <f t="shared" si="47"/>
        <v>0秒0</v>
      </c>
      <c r="AR101" s="106">
        <f t="shared" si="48"/>
        <v>0</v>
      </c>
      <c r="AS101" s="106" t="str">
        <f t="shared" si="49"/>
        <v>0</v>
      </c>
      <c r="AT101" s="106" t="str">
        <f t="shared" si="50"/>
        <v>0</v>
      </c>
      <c r="AU101" s="106" t="str">
        <f t="shared" si="51"/>
        <v>0m</v>
      </c>
      <c r="AV101" s="106" t="str">
        <f t="shared" si="52"/>
        <v>点</v>
      </c>
      <c r="AW101" s="81">
        <f t="shared" si="53"/>
        <v>0</v>
      </c>
      <c r="AX101" s="73" t="str">
        <f t="shared" si="54"/>
        <v/>
      </c>
      <c r="AY101" s="81">
        <f t="shared" si="55"/>
        <v>0</v>
      </c>
      <c r="AZ101" s="81">
        <f t="shared" si="56"/>
        <v>0</v>
      </c>
      <c r="BA101" s="81">
        <f t="shared" si="57"/>
        <v>0</v>
      </c>
      <c r="BB101" s="586">
        <f>IF(W101="",0,COUNTA($W$17:W103))</f>
        <v>0</v>
      </c>
      <c r="BC101" s="586">
        <f>IF(X101="",0,COUNTA($X$17:X103))</f>
        <v>0</v>
      </c>
      <c r="BD101" s="628">
        <f>IF(OR($N101="20100",$N102="20100",$N103="20100"),COUNTIF($N$17:N103,"20100"),0)</f>
        <v>0</v>
      </c>
      <c r="BE101" s="625">
        <f>IF($BD101=0,0,INDEX($P101:$P103,MATCH("20100",$N101:$N103,0),1))</f>
        <v>0</v>
      </c>
      <c r="BF101" s="74" t="str">
        <f t="shared" si="58"/>
        <v/>
      </c>
      <c r="BG101" s="74" t="str">
        <f t="shared" si="59"/>
        <v/>
      </c>
      <c r="BH101" s="74" t="str">
        <f t="shared" si="60"/>
        <v/>
      </c>
      <c r="BI101" s="120" t="str">
        <f>IF(M101="","",COUNTIF($BH$17:BH101,BH101))</f>
        <v/>
      </c>
      <c r="BJ101" s="98" t="str">
        <f t="shared" si="61"/>
        <v/>
      </c>
      <c r="BK101" s="1" t="str">
        <f t="shared" si="62"/>
        <v/>
      </c>
      <c r="BL101" s="621" t="str">
        <f>IF(F101="","",COUNTIF($AI$17:AI101,AI101))</f>
        <v/>
      </c>
      <c r="BM101" s="621">
        <f>IF(BL101=1,BL101,0)</f>
        <v>0</v>
      </c>
      <c r="BN101" s="621" t="str">
        <f>IF(F101="","",$BR101)</f>
        <v/>
      </c>
      <c r="BO101" s="621" t="str">
        <f>IF(G101="","",$BR101)</f>
        <v/>
      </c>
      <c r="BP101" s="621" t="str">
        <f>IF(I101="","",$BR101)</f>
        <v/>
      </c>
      <c r="BQ101" s="622" t="str">
        <f>IFERROR(IF(J101="","",BR101),"")</f>
        <v/>
      </c>
      <c r="BR101" s="621">
        <v>29</v>
      </c>
      <c r="BS101" s="621">
        <f>IF(C101&gt;0,"",IF(COUNTIF(BN101:BQ103,BR101)=4,"",1))</f>
        <v>1</v>
      </c>
      <c r="BT101" s="74">
        <f>COUNTIF($AJ$17:AJ101,AI101&amp;"-"&amp;"*5000m*")</f>
        <v>0</v>
      </c>
      <c r="BU101" s="621">
        <f>SUM(BT101:BT103)/3</f>
        <v>0</v>
      </c>
      <c r="BV101" s="622" t="str">
        <f>IF(AI101="","",IF(AND(COUNTA(M101:M103)=0,COUNTA(W101:X103)=0),1,""))</f>
        <v/>
      </c>
      <c r="BW101" s="621">
        <f>IF(AND($AI101="",COUNTA(W101)&gt;0),1,0)</f>
        <v>0</v>
      </c>
      <c r="BX101" s="621">
        <f>IF(AND($AI101="",COUNTA(X101)&gt;0),1,0)</f>
        <v>0</v>
      </c>
      <c r="BY101" s="621" t="str">
        <f>F101&amp;"-"&amp;W101</f>
        <v>-</v>
      </c>
      <c r="BZ101" s="621" t="str">
        <f>IF(W101="","",COUNTIF($BY$17:BY101,BY101))</f>
        <v/>
      </c>
      <c r="CA101" s="621" t="str">
        <f>F101&amp;"-"&amp;X101</f>
        <v>-</v>
      </c>
      <c r="CB101" s="621" t="str">
        <f>IF(X101="","",COUNTIF($CA$17:CA101,CA101))</f>
        <v/>
      </c>
    </row>
    <row r="102" spans="1:80" s="1" customFormat="1" ht="18" customHeight="1" thickBot="1">
      <c r="A102" s="684"/>
      <c r="B102" s="666"/>
      <c r="C102" s="668"/>
      <c r="D102" s="27" t="str">
        <f t="shared" si="40"/>
        <v/>
      </c>
      <c r="E102" s="244">
        <f>C101</f>
        <v>0</v>
      </c>
      <c r="F102" s="620"/>
      <c r="G102" s="620"/>
      <c r="H102" s="620"/>
      <c r="I102" s="256" t="str">
        <f>IF(C101&gt;0,VLOOKUP(C101,男子登録情報!$A$1:$H$1688,5,0),"")</f>
        <v/>
      </c>
      <c r="J102" s="654" t="e">
        <f>IF(D101&gt;0,VLOOKUP(D101,男子登録情報!$A$1:$H$1688,5,0),"")</f>
        <v>#N/A</v>
      </c>
      <c r="K102" s="654"/>
      <c r="L102" s="261" t="s">
        <v>28</v>
      </c>
      <c r="M102" s="27"/>
      <c r="N102" s="257" t="str">
        <f>IF(M102&gt;0,VLOOKUP(M102,男子登録情報!$N$1:$O$22,2,0),"")</f>
        <v/>
      </c>
      <c r="O102" s="261" t="s">
        <v>29</v>
      </c>
      <c r="P102" s="262"/>
      <c r="Q102" s="53" t="str">
        <f t="shared" si="33"/>
        <v/>
      </c>
      <c r="R102" s="284" t="str">
        <f t="shared" si="31"/>
        <v/>
      </c>
      <c r="S102" s="263"/>
      <c r="T102" s="613"/>
      <c r="U102" s="614"/>
      <c r="V102" s="615"/>
      <c r="W102" s="662"/>
      <c r="X102" s="662"/>
      <c r="AB102" s="85">
        <f t="shared" si="34"/>
        <v>0</v>
      </c>
      <c r="AC102" s="621"/>
      <c r="AD102" s="74" t="str">
        <f t="shared" si="35"/>
        <v/>
      </c>
      <c r="AE102" s="74" t="str">
        <f t="shared" si="36"/>
        <v/>
      </c>
      <c r="AF102" s="74" t="str">
        <f t="shared" si="37"/>
        <v/>
      </c>
      <c r="AG102" s="74" t="str">
        <f t="shared" si="38"/>
        <v/>
      </c>
      <c r="AH102" s="95">
        <f t="shared" si="41"/>
        <v>0</v>
      </c>
      <c r="AI102" s="173" t="str">
        <f>AI101</f>
        <v/>
      </c>
      <c r="AJ102" s="74" t="str">
        <f t="shared" si="42"/>
        <v/>
      </c>
      <c r="AK102" s="74" t="str">
        <f t="shared" si="43"/>
        <v/>
      </c>
      <c r="AL102" s="99" t="str">
        <f t="shared" si="39"/>
        <v/>
      </c>
      <c r="AM102" s="81">
        <f t="shared" si="44"/>
        <v>0</v>
      </c>
      <c r="AO102" s="81">
        <f t="shared" si="45"/>
        <v>0</v>
      </c>
      <c r="AP102" s="81" t="str">
        <f t="shared" si="46"/>
        <v>00000</v>
      </c>
      <c r="AQ102" s="105" t="str">
        <f t="shared" si="47"/>
        <v>0秒0</v>
      </c>
      <c r="AR102" s="106">
        <f t="shared" si="48"/>
        <v>0</v>
      </c>
      <c r="AS102" s="106" t="str">
        <f t="shared" si="49"/>
        <v>0</v>
      </c>
      <c r="AT102" s="106" t="str">
        <f t="shared" si="50"/>
        <v>0</v>
      </c>
      <c r="AU102" s="106" t="str">
        <f t="shared" si="51"/>
        <v>0m</v>
      </c>
      <c r="AV102" s="106" t="str">
        <f t="shared" si="52"/>
        <v>点</v>
      </c>
      <c r="AW102" s="81">
        <f t="shared" si="53"/>
        <v>0</v>
      </c>
      <c r="AX102" s="73" t="str">
        <f t="shared" si="54"/>
        <v/>
      </c>
      <c r="AY102" s="81">
        <f t="shared" si="55"/>
        <v>0</v>
      </c>
      <c r="AZ102" s="81">
        <f t="shared" si="56"/>
        <v>0</v>
      </c>
      <c r="BA102" s="81">
        <f t="shared" si="57"/>
        <v>0</v>
      </c>
      <c r="BB102" s="595"/>
      <c r="BC102" s="595"/>
      <c r="BD102" s="629"/>
      <c r="BE102" s="626"/>
      <c r="BF102" s="74" t="str">
        <f t="shared" si="58"/>
        <v/>
      </c>
      <c r="BG102" s="74" t="str">
        <f t="shared" si="59"/>
        <v/>
      </c>
      <c r="BH102" s="74" t="str">
        <f t="shared" si="60"/>
        <v/>
      </c>
      <c r="BI102" s="120" t="str">
        <f>IF(M102="","",COUNTIF($BH$17:BH102,BH102))</f>
        <v/>
      </c>
      <c r="BJ102" s="98" t="str">
        <f t="shared" si="61"/>
        <v/>
      </c>
      <c r="BK102" s="1" t="str">
        <f t="shared" si="62"/>
        <v/>
      </c>
      <c r="BL102" s="621"/>
      <c r="BM102" s="621"/>
      <c r="BN102" s="621"/>
      <c r="BO102" s="621"/>
      <c r="BP102" s="621"/>
      <c r="BQ102" s="623"/>
      <c r="BR102" s="621"/>
      <c r="BS102" s="621"/>
      <c r="BT102" s="74">
        <f>COUNTIF($AJ$17:AJ102,AI102&amp;"-"&amp;"*5000m*")</f>
        <v>0</v>
      </c>
      <c r="BU102" s="621"/>
      <c r="BV102" s="623"/>
      <c r="BW102" s="621"/>
      <c r="BX102" s="621"/>
      <c r="BY102" s="621"/>
      <c r="BZ102" s="621"/>
      <c r="CA102" s="621"/>
      <c r="CB102" s="621"/>
    </row>
    <row r="103" spans="1:80" s="1" customFormat="1" ht="18" customHeight="1" thickBot="1">
      <c r="A103" s="685"/>
      <c r="B103" s="86" t="s">
        <v>30</v>
      </c>
      <c r="C103" s="87"/>
      <c r="D103" s="245" t="str">
        <f t="shared" si="40"/>
        <v/>
      </c>
      <c r="E103" s="274">
        <f>C101</f>
        <v>0</v>
      </c>
      <c r="F103" s="28"/>
      <c r="G103" s="28"/>
      <c r="H103" s="28"/>
      <c r="I103" s="29"/>
      <c r="J103" s="655" t="e">
        <f>IF(D102&gt;0,VLOOKUP(D102,男子登録情報!$A$1:$H$1688,5,0),"")</f>
        <v>#N/A</v>
      </c>
      <c r="K103" s="655"/>
      <c r="L103" s="7" t="s">
        <v>31</v>
      </c>
      <c r="M103" s="245"/>
      <c r="N103" s="247" t="str">
        <f>IF(M103&gt;0,VLOOKUP(M103,男子登録情報!$N$1:$O$22,2,0),"")</f>
        <v/>
      </c>
      <c r="O103" s="7" t="s">
        <v>32</v>
      </c>
      <c r="P103" s="248"/>
      <c r="Q103" s="53" t="str">
        <f t="shared" si="33"/>
        <v/>
      </c>
      <c r="R103" s="285" t="str">
        <f t="shared" si="31"/>
        <v/>
      </c>
      <c r="S103" s="259"/>
      <c r="T103" s="616"/>
      <c r="U103" s="617"/>
      <c r="V103" s="618"/>
      <c r="W103" s="663"/>
      <c r="X103" s="663"/>
      <c r="AB103" s="85">
        <f t="shared" si="34"/>
        <v>0</v>
      </c>
      <c r="AC103" s="621"/>
      <c r="AD103" s="74" t="str">
        <f t="shared" si="35"/>
        <v/>
      </c>
      <c r="AE103" s="74" t="str">
        <f t="shared" si="36"/>
        <v/>
      </c>
      <c r="AF103" s="74" t="str">
        <f t="shared" si="37"/>
        <v/>
      </c>
      <c r="AG103" s="74" t="str">
        <f t="shared" si="38"/>
        <v/>
      </c>
      <c r="AH103" s="95">
        <f t="shared" si="41"/>
        <v>0</v>
      </c>
      <c r="AI103" s="174" t="str">
        <f>AI102</f>
        <v/>
      </c>
      <c r="AJ103" s="74" t="str">
        <f t="shared" si="42"/>
        <v/>
      </c>
      <c r="AK103" s="74" t="str">
        <f t="shared" si="43"/>
        <v/>
      </c>
      <c r="AL103" s="99" t="str">
        <f t="shared" si="39"/>
        <v/>
      </c>
      <c r="AM103" s="81">
        <f t="shared" si="44"/>
        <v>0</v>
      </c>
      <c r="AO103" s="81">
        <f t="shared" si="45"/>
        <v>0</v>
      </c>
      <c r="AP103" s="81" t="str">
        <f t="shared" si="46"/>
        <v>00000</v>
      </c>
      <c r="AQ103" s="105" t="str">
        <f t="shared" si="47"/>
        <v>0秒0</v>
      </c>
      <c r="AR103" s="106">
        <f t="shared" si="48"/>
        <v>0</v>
      </c>
      <c r="AS103" s="106" t="str">
        <f t="shared" si="49"/>
        <v>0</v>
      </c>
      <c r="AT103" s="106" t="str">
        <f t="shared" si="50"/>
        <v>0</v>
      </c>
      <c r="AU103" s="106" t="str">
        <f t="shared" si="51"/>
        <v>0m</v>
      </c>
      <c r="AV103" s="106" t="str">
        <f t="shared" si="52"/>
        <v>点</v>
      </c>
      <c r="AW103" s="81">
        <f t="shared" si="53"/>
        <v>0</v>
      </c>
      <c r="AX103" s="73" t="str">
        <f t="shared" si="54"/>
        <v/>
      </c>
      <c r="AY103" s="81">
        <f t="shared" si="55"/>
        <v>0</v>
      </c>
      <c r="AZ103" s="81">
        <f t="shared" si="56"/>
        <v>0</v>
      </c>
      <c r="BA103" s="81">
        <f t="shared" si="57"/>
        <v>0</v>
      </c>
      <c r="BB103" s="587"/>
      <c r="BC103" s="587"/>
      <c r="BD103" s="630"/>
      <c r="BE103" s="627"/>
      <c r="BF103" s="74" t="str">
        <f t="shared" si="58"/>
        <v/>
      </c>
      <c r="BG103" s="74" t="str">
        <f t="shared" si="59"/>
        <v/>
      </c>
      <c r="BH103" s="74" t="str">
        <f t="shared" si="60"/>
        <v/>
      </c>
      <c r="BI103" s="120" t="str">
        <f>IF(M103="","",COUNTIF($BH$17:BH103,BH103))</f>
        <v/>
      </c>
      <c r="BJ103" s="98" t="str">
        <f t="shared" si="61"/>
        <v/>
      </c>
      <c r="BK103" s="1" t="str">
        <f t="shared" si="62"/>
        <v/>
      </c>
      <c r="BL103" s="621"/>
      <c r="BM103" s="621"/>
      <c r="BN103" s="621"/>
      <c r="BO103" s="621"/>
      <c r="BP103" s="621"/>
      <c r="BQ103" s="624"/>
      <c r="BR103" s="621"/>
      <c r="BS103" s="621"/>
      <c r="BT103" s="74">
        <f>COUNTIF($AJ$17:AJ103,AI103&amp;"-"&amp;"*5000m*")</f>
        <v>0</v>
      </c>
      <c r="BU103" s="621"/>
      <c r="BV103" s="624"/>
      <c r="BW103" s="621"/>
      <c r="BX103" s="621"/>
      <c r="BY103" s="621"/>
      <c r="BZ103" s="621"/>
      <c r="CA103" s="621"/>
      <c r="CB103" s="621"/>
    </row>
    <row r="104" spans="1:80" s="1" customFormat="1" ht="18" customHeight="1" thickTop="1" thickBot="1">
      <c r="A104" s="683">
        <v>30</v>
      </c>
      <c r="B104" s="665" t="s">
        <v>339</v>
      </c>
      <c r="C104" s="667"/>
      <c r="D104" s="252" t="str">
        <f t="shared" si="40"/>
        <v/>
      </c>
      <c r="E104" s="243">
        <f>C104</f>
        <v>0</v>
      </c>
      <c r="F104" s="619" t="str">
        <f>IF(C104&gt;0,VLOOKUP(C104,男子登録情報!$A$1:$H$1688,3,0),"")</f>
        <v/>
      </c>
      <c r="G104" s="619" t="str">
        <f>IF(C104&gt;0,VLOOKUP(C104,男子登録情報!$A$1:$H$1688,4,0),"")</f>
        <v/>
      </c>
      <c r="H104" s="619" t="str">
        <f>IF(C104&gt;0,VLOOKUP(C104,男子登録情報!$A$1:$H$1688,7,0),"")</f>
        <v/>
      </c>
      <c r="I104" s="261" t="str">
        <f>IF(C104&gt;0,VLOOKUP(C104,男子登録情報!$A$1:$H$1688,8,0),"")</f>
        <v/>
      </c>
      <c r="J104" s="653" t="str">
        <f>IF(C104&gt;0,VLOOKUP(C104,男子登録情報!$A$1:$M$1688,13,0),"")</f>
        <v/>
      </c>
      <c r="K104" s="653" t="str">
        <f>IF(C104&gt;0,TEXT(C104,"100000000"),"000000000")</f>
        <v>000000000</v>
      </c>
      <c r="L104" s="251" t="s">
        <v>24</v>
      </c>
      <c r="M104" s="243"/>
      <c r="N104" s="428" t="str">
        <f>IF(M104&gt;0,VLOOKUP(M104,男子登録情報!$N$1:$O$22,2,0),"")</f>
        <v/>
      </c>
      <c r="O104" s="251" t="s">
        <v>27</v>
      </c>
      <c r="P104" s="253"/>
      <c r="Q104" s="53" t="str">
        <f t="shared" si="33"/>
        <v/>
      </c>
      <c r="R104" s="283" t="str">
        <f t="shared" ref="R104:R167" si="63">IF(OR(M104="",P104=""),"",IF(COUNTIF(M104,"*m*")&gt;0,AQ104,IF(COUNTIF(M104,"*種*")&gt;0,AV104,AU104)))</f>
        <v/>
      </c>
      <c r="S104" s="255"/>
      <c r="T104" s="610"/>
      <c r="U104" s="611"/>
      <c r="V104" s="612"/>
      <c r="W104" s="664"/>
      <c r="X104" s="664"/>
      <c r="AA104" s="1">
        <f>IF(C104="",0,IF(H104=F5,0,1))</f>
        <v>0</v>
      </c>
      <c r="AB104" s="85">
        <f t="shared" si="34"/>
        <v>0</v>
      </c>
      <c r="AC104" s="621">
        <f>C104</f>
        <v>0</v>
      </c>
      <c r="AD104" s="74" t="str">
        <f t="shared" si="35"/>
        <v/>
      </c>
      <c r="AE104" s="74" t="str">
        <f t="shared" si="36"/>
        <v/>
      </c>
      <c r="AF104" s="74" t="str">
        <f t="shared" si="37"/>
        <v/>
      </c>
      <c r="AG104" s="74" t="str">
        <f t="shared" si="38"/>
        <v/>
      </c>
      <c r="AH104" s="95">
        <f t="shared" si="41"/>
        <v>0</v>
      </c>
      <c r="AI104" s="172" t="str">
        <f>IF(F104="","",F104)</f>
        <v/>
      </c>
      <c r="AJ104" s="74" t="str">
        <f t="shared" si="42"/>
        <v/>
      </c>
      <c r="AK104" s="74" t="str">
        <f t="shared" si="43"/>
        <v/>
      </c>
      <c r="AL104" s="99" t="str">
        <f t="shared" si="39"/>
        <v/>
      </c>
      <c r="AM104" s="81">
        <f t="shared" si="44"/>
        <v>0</v>
      </c>
      <c r="AO104" s="81">
        <f t="shared" si="45"/>
        <v>0</v>
      </c>
      <c r="AP104" s="81" t="str">
        <f t="shared" si="46"/>
        <v>00000</v>
      </c>
      <c r="AQ104" s="105" t="str">
        <f t="shared" si="47"/>
        <v>0秒0</v>
      </c>
      <c r="AR104" s="106">
        <f t="shared" si="48"/>
        <v>0</v>
      </c>
      <c r="AS104" s="106" t="str">
        <f t="shared" si="49"/>
        <v>0</v>
      </c>
      <c r="AT104" s="106" t="str">
        <f t="shared" si="50"/>
        <v>0</v>
      </c>
      <c r="AU104" s="106" t="str">
        <f t="shared" si="51"/>
        <v>0m</v>
      </c>
      <c r="AV104" s="106" t="str">
        <f t="shared" si="52"/>
        <v>点</v>
      </c>
      <c r="AW104" s="81">
        <f t="shared" si="53"/>
        <v>0</v>
      </c>
      <c r="AX104" s="73" t="str">
        <f t="shared" si="54"/>
        <v/>
      </c>
      <c r="AY104" s="81">
        <f t="shared" si="55"/>
        <v>0</v>
      </c>
      <c r="AZ104" s="81">
        <f t="shared" si="56"/>
        <v>0</v>
      </c>
      <c r="BA104" s="81">
        <f t="shared" si="57"/>
        <v>0</v>
      </c>
      <c r="BB104" s="586">
        <f>IF(W104="",0,COUNTA($W$17:W106))</f>
        <v>0</v>
      </c>
      <c r="BC104" s="586">
        <f>IF(X104="",0,COUNTA($X$17:X106))</f>
        <v>0</v>
      </c>
      <c r="BD104" s="628">
        <f>IF(OR($N104="20100",$N105="20100",$N106="20100"),COUNTIF($N$17:N106,"20100"),0)</f>
        <v>0</v>
      </c>
      <c r="BE104" s="625">
        <f>IF($BD104=0,0,INDEX($P104:$P106,MATCH("20100",$N104:$N106,0),1))</f>
        <v>0</v>
      </c>
      <c r="BF104" s="74" t="str">
        <f t="shared" si="58"/>
        <v/>
      </c>
      <c r="BG104" s="74" t="str">
        <f t="shared" si="59"/>
        <v/>
      </c>
      <c r="BH104" s="74" t="str">
        <f t="shared" si="60"/>
        <v/>
      </c>
      <c r="BI104" s="120" t="str">
        <f>IF(M104="","",COUNTIF($BH$17:BH104,BH104))</f>
        <v/>
      </c>
      <c r="BJ104" s="98" t="str">
        <f t="shared" si="61"/>
        <v/>
      </c>
      <c r="BK104" s="1" t="str">
        <f t="shared" si="62"/>
        <v/>
      </c>
      <c r="BL104" s="621" t="str">
        <f>IF(F104="","",COUNTIF($AI$17:AI104,AI104))</f>
        <v/>
      </c>
      <c r="BM104" s="621">
        <f>IF(BL104=1,BL104,0)</f>
        <v>0</v>
      </c>
      <c r="BN104" s="621" t="str">
        <f>IF(F104="","",$BR104)</f>
        <v/>
      </c>
      <c r="BO104" s="621" t="str">
        <f>IF(G104="","",$BR104)</f>
        <v/>
      </c>
      <c r="BP104" s="621" t="str">
        <f>IF(I104="","",$BR104)</f>
        <v/>
      </c>
      <c r="BQ104" s="622" t="str">
        <f>IFERROR(IF(J104="","",BR104),"")</f>
        <v/>
      </c>
      <c r="BR104" s="621">
        <v>30</v>
      </c>
      <c r="BS104" s="621">
        <f>IF(C104&gt;0,"",IF(COUNTIF(BN104:BQ106,BR104)=4,"",1))</f>
        <v>1</v>
      </c>
      <c r="BT104" s="74">
        <f>COUNTIF($AJ$17:AJ104,AI104&amp;"-"&amp;"*5000m*")</f>
        <v>0</v>
      </c>
      <c r="BU104" s="621">
        <f>SUM(BT104:BT106)/3</f>
        <v>0</v>
      </c>
      <c r="BV104" s="622" t="str">
        <f>IF(AI104="","",IF(AND(COUNTA(M104:M106)=0,COUNTA(W104:X106)=0),1,""))</f>
        <v/>
      </c>
      <c r="BW104" s="621">
        <f>IF(AND($AI104="",COUNTA(W104)&gt;0),1,0)</f>
        <v>0</v>
      </c>
      <c r="BX104" s="621">
        <f>IF(AND($AI104="",COUNTA(X104)&gt;0),1,0)</f>
        <v>0</v>
      </c>
      <c r="BY104" s="621" t="str">
        <f>F104&amp;"-"&amp;W104</f>
        <v>-</v>
      </c>
      <c r="BZ104" s="621" t="str">
        <f>IF(W104="","",COUNTIF($BY$17:BY104,BY104))</f>
        <v/>
      </c>
      <c r="CA104" s="621" t="str">
        <f>F104&amp;"-"&amp;X104</f>
        <v>-</v>
      </c>
      <c r="CB104" s="621" t="str">
        <f>IF(X104="","",COUNTIF($CA$17:CA104,CA104))</f>
        <v/>
      </c>
    </row>
    <row r="105" spans="1:80" s="1" customFormat="1" ht="18" customHeight="1" thickBot="1">
      <c r="A105" s="684"/>
      <c r="B105" s="666"/>
      <c r="C105" s="668"/>
      <c r="D105" s="27" t="str">
        <f t="shared" si="40"/>
        <v/>
      </c>
      <c r="E105" s="244">
        <f>C104</f>
        <v>0</v>
      </c>
      <c r="F105" s="620"/>
      <c r="G105" s="620"/>
      <c r="H105" s="620"/>
      <c r="I105" s="256" t="str">
        <f>IF(C104&gt;0,VLOOKUP(C104,男子登録情報!$A$1:$H$1688,5,0),"")</f>
        <v/>
      </c>
      <c r="J105" s="654" t="e">
        <f>IF(D104&gt;0,VLOOKUP(D104,男子登録情報!$A$1:$H$1688,5,0),"")</f>
        <v>#N/A</v>
      </c>
      <c r="K105" s="654"/>
      <c r="L105" s="261" t="s">
        <v>28</v>
      </c>
      <c r="M105" s="27"/>
      <c r="N105" s="257" t="str">
        <f>IF(M105&gt;0,VLOOKUP(M105,男子登録情報!$N$1:$O$22,2,0),"")</f>
        <v/>
      </c>
      <c r="O105" s="261" t="s">
        <v>29</v>
      </c>
      <c r="P105" s="262"/>
      <c r="Q105" s="53" t="str">
        <f t="shared" si="33"/>
        <v/>
      </c>
      <c r="R105" s="284" t="str">
        <f t="shared" si="63"/>
        <v/>
      </c>
      <c r="S105" s="263"/>
      <c r="T105" s="613"/>
      <c r="U105" s="614"/>
      <c r="V105" s="615"/>
      <c r="W105" s="662"/>
      <c r="X105" s="662"/>
      <c r="AB105" s="85">
        <f t="shared" si="34"/>
        <v>0</v>
      </c>
      <c r="AC105" s="621"/>
      <c r="AD105" s="74" t="str">
        <f t="shared" si="35"/>
        <v/>
      </c>
      <c r="AE105" s="74" t="str">
        <f t="shared" si="36"/>
        <v/>
      </c>
      <c r="AF105" s="74" t="str">
        <f t="shared" si="37"/>
        <v/>
      </c>
      <c r="AG105" s="74" t="str">
        <f t="shared" si="38"/>
        <v/>
      </c>
      <c r="AH105" s="95">
        <f t="shared" si="41"/>
        <v>0</v>
      </c>
      <c r="AI105" s="173" t="str">
        <f>AI104</f>
        <v/>
      </c>
      <c r="AJ105" s="74" t="str">
        <f t="shared" si="42"/>
        <v/>
      </c>
      <c r="AK105" s="74" t="str">
        <f t="shared" si="43"/>
        <v/>
      </c>
      <c r="AL105" s="99" t="str">
        <f t="shared" si="39"/>
        <v/>
      </c>
      <c r="AM105" s="81">
        <f t="shared" si="44"/>
        <v>0</v>
      </c>
      <c r="AO105" s="81">
        <f t="shared" si="45"/>
        <v>0</v>
      </c>
      <c r="AP105" s="81" t="str">
        <f t="shared" si="46"/>
        <v>00000</v>
      </c>
      <c r="AQ105" s="105" t="str">
        <f t="shared" si="47"/>
        <v>0秒0</v>
      </c>
      <c r="AR105" s="106">
        <f t="shared" si="48"/>
        <v>0</v>
      </c>
      <c r="AS105" s="106" t="str">
        <f t="shared" si="49"/>
        <v>0</v>
      </c>
      <c r="AT105" s="106" t="str">
        <f t="shared" si="50"/>
        <v>0</v>
      </c>
      <c r="AU105" s="106" t="str">
        <f t="shared" si="51"/>
        <v>0m</v>
      </c>
      <c r="AV105" s="106" t="str">
        <f t="shared" si="52"/>
        <v>点</v>
      </c>
      <c r="AW105" s="81">
        <f t="shared" si="53"/>
        <v>0</v>
      </c>
      <c r="AX105" s="73" t="str">
        <f t="shared" si="54"/>
        <v/>
      </c>
      <c r="AY105" s="81">
        <f t="shared" si="55"/>
        <v>0</v>
      </c>
      <c r="AZ105" s="81">
        <f t="shared" si="56"/>
        <v>0</v>
      </c>
      <c r="BA105" s="81">
        <f t="shared" si="57"/>
        <v>0</v>
      </c>
      <c r="BB105" s="595"/>
      <c r="BC105" s="595"/>
      <c r="BD105" s="629"/>
      <c r="BE105" s="626"/>
      <c r="BF105" s="74" t="str">
        <f t="shared" si="58"/>
        <v/>
      </c>
      <c r="BG105" s="74" t="str">
        <f t="shared" si="59"/>
        <v/>
      </c>
      <c r="BH105" s="74" t="str">
        <f t="shared" si="60"/>
        <v/>
      </c>
      <c r="BI105" s="120" t="str">
        <f>IF(M105="","",COUNTIF($BH$17:BH105,BH105))</f>
        <v/>
      </c>
      <c r="BJ105" s="98" t="str">
        <f t="shared" si="61"/>
        <v/>
      </c>
      <c r="BK105" s="1" t="str">
        <f t="shared" si="62"/>
        <v/>
      </c>
      <c r="BL105" s="621"/>
      <c r="BM105" s="621"/>
      <c r="BN105" s="621"/>
      <c r="BO105" s="621"/>
      <c r="BP105" s="621"/>
      <c r="BQ105" s="623"/>
      <c r="BR105" s="621"/>
      <c r="BS105" s="621"/>
      <c r="BT105" s="74">
        <f>COUNTIF($AJ$17:AJ105,AI105&amp;"-"&amp;"*5000m*")</f>
        <v>0</v>
      </c>
      <c r="BU105" s="621"/>
      <c r="BV105" s="623"/>
      <c r="BW105" s="621"/>
      <c r="BX105" s="621"/>
      <c r="BY105" s="621"/>
      <c r="BZ105" s="621"/>
      <c r="CA105" s="621"/>
      <c r="CB105" s="621"/>
    </row>
    <row r="106" spans="1:80" s="1" customFormat="1" ht="18" customHeight="1" thickBot="1">
      <c r="A106" s="685"/>
      <c r="B106" s="86" t="s">
        <v>30</v>
      </c>
      <c r="C106" s="87"/>
      <c r="D106" s="245" t="str">
        <f t="shared" si="40"/>
        <v/>
      </c>
      <c r="E106" s="274">
        <f>C104</f>
        <v>0</v>
      </c>
      <c r="F106" s="28"/>
      <c r="G106" s="28"/>
      <c r="H106" s="28"/>
      <c r="I106" s="29"/>
      <c r="J106" s="655" t="e">
        <f>IF(D105&gt;0,VLOOKUP(D105,男子登録情報!$A$1:$H$1688,5,0),"")</f>
        <v>#N/A</v>
      </c>
      <c r="K106" s="655"/>
      <c r="L106" s="7" t="s">
        <v>31</v>
      </c>
      <c r="M106" s="245"/>
      <c r="N106" s="247" t="str">
        <f>IF(M106&gt;0,VLOOKUP(M106,男子登録情報!$N$1:$O$22,2,0),"")</f>
        <v/>
      </c>
      <c r="O106" s="7" t="s">
        <v>32</v>
      </c>
      <c r="P106" s="248"/>
      <c r="Q106" s="53" t="str">
        <f t="shared" si="33"/>
        <v/>
      </c>
      <c r="R106" s="285" t="str">
        <f t="shared" si="63"/>
        <v/>
      </c>
      <c r="S106" s="259"/>
      <c r="T106" s="616"/>
      <c r="U106" s="617"/>
      <c r="V106" s="618"/>
      <c r="W106" s="663"/>
      <c r="X106" s="663"/>
      <c r="AB106" s="85">
        <f t="shared" si="34"/>
        <v>0</v>
      </c>
      <c r="AC106" s="621"/>
      <c r="AD106" s="74" t="str">
        <f t="shared" si="35"/>
        <v/>
      </c>
      <c r="AE106" s="74" t="str">
        <f t="shared" si="36"/>
        <v/>
      </c>
      <c r="AF106" s="74" t="str">
        <f t="shared" si="37"/>
        <v/>
      </c>
      <c r="AG106" s="74" t="str">
        <f t="shared" si="38"/>
        <v/>
      </c>
      <c r="AH106" s="95">
        <f t="shared" si="41"/>
        <v>0</v>
      </c>
      <c r="AI106" s="174" t="str">
        <f>AI105</f>
        <v/>
      </c>
      <c r="AJ106" s="74" t="str">
        <f t="shared" si="42"/>
        <v/>
      </c>
      <c r="AK106" s="74" t="str">
        <f t="shared" si="43"/>
        <v/>
      </c>
      <c r="AL106" s="99" t="str">
        <f t="shared" si="39"/>
        <v/>
      </c>
      <c r="AM106" s="81">
        <f t="shared" si="44"/>
        <v>0</v>
      </c>
      <c r="AO106" s="81">
        <f t="shared" si="45"/>
        <v>0</v>
      </c>
      <c r="AP106" s="81" t="str">
        <f t="shared" si="46"/>
        <v>00000</v>
      </c>
      <c r="AQ106" s="105" t="str">
        <f t="shared" si="47"/>
        <v>0秒0</v>
      </c>
      <c r="AR106" s="106">
        <f t="shared" si="48"/>
        <v>0</v>
      </c>
      <c r="AS106" s="106" t="str">
        <f t="shared" si="49"/>
        <v>0</v>
      </c>
      <c r="AT106" s="106" t="str">
        <f t="shared" si="50"/>
        <v>0</v>
      </c>
      <c r="AU106" s="106" t="str">
        <f t="shared" si="51"/>
        <v>0m</v>
      </c>
      <c r="AV106" s="106" t="str">
        <f t="shared" si="52"/>
        <v>点</v>
      </c>
      <c r="AW106" s="81">
        <f t="shared" si="53"/>
        <v>0</v>
      </c>
      <c r="AX106" s="73" t="str">
        <f t="shared" si="54"/>
        <v/>
      </c>
      <c r="AY106" s="81">
        <f t="shared" si="55"/>
        <v>0</v>
      </c>
      <c r="AZ106" s="81">
        <f t="shared" si="56"/>
        <v>0</v>
      </c>
      <c r="BA106" s="81">
        <f t="shared" si="57"/>
        <v>0</v>
      </c>
      <c r="BB106" s="587"/>
      <c r="BC106" s="587"/>
      <c r="BD106" s="630"/>
      <c r="BE106" s="627"/>
      <c r="BF106" s="74" t="str">
        <f t="shared" si="58"/>
        <v/>
      </c>
      <c r="BG106" s="74" t="str">
        <f t="shared" si="59"/>
        <v/>
      </c>
      <c r="BH106" s="74" t="str">
        <f t="shared" si="60"/>
        <v/>
      </c>
      <c r="BI106" s="120" t="str">
        <f>IF(M106="","",COUNTIF($BH$17:BH106,BH106))</f>
        <v/>
      </c>
      <c r="BJ106" s="98" t="str">
        <f t="shared" si="61"/>
        <v/>
      </c>
      <c r="BK106" s="1" t="str">
        <f t="shared" si="62"/>
        <v/>
      </c>
      <c r="BL106" s="621"/>
      <c r="BM106" s="621"/>
      <c r="BN106" s="621"/>
      <c r="BO106" s="621"/>
      <c r="BP106" s="621"/>
      <c r="BQ106" s="624"/>
      <c r="BR106" s="621"/>
      <c r="BS106" s="621"/>
      <c r="BT106" s="74">
        <f>COUNTIF($AJ$17:AJ106,AI106&amp;"-"&amp;"*5000m*")</f>
        <v>0</v>
      </c>
      <c r="BU106" s="621"/>
      <c r="BV106" s="624"/>
      <c r="BW106" s="621"/>
      <c r="BX106" s="621"/>
      <c r="BY106" s="621"/>
      <c r="BZ106" s="621"/>
      <c r="CA106" s="621"/>
      <c r="CB106" s="621"/>
    </row>
    <row r="107" spans="1:80" s="1" customFormat="1" ht="18" customHeight="1" thickTop="1" thickBot="1">
      <c r="A107" s="683">
        <v>31</v>
      </c>
      <c r="B107" s="665" t="s">
        <v>339</v>
      </c>
      <c r="C107" s="667"/>
      <c r="D107" s="252" t="str">
        <f t="shared" si="40"/>
        <v/>
      </c>
      <c r="E107" s="243">
        <f>C107</f>
        <v>0</v>
      </c>
      <c r="F107" s="619" t="str">
        <f>IF(C107&gt;0,VLOOKUP(C107,男子登録情報!$A$1:$H$1688,3,0),"")</f>
        <v/>
      </c>
      <c r="G107" s="619" t="str">
        <f>IF(C107&gt;0,VLOOKUP(C107,男子登録情報!$A$1:$H$1688,4,0),"")</f>
        <v/>
      </c>
      <c r="H107" s="619" t="str">
        <f>IF(C107&gt;0,VLOOKUP(C107,男子登録情報!$A$1:$H$1688,7,0),"")</f>
        <v/>
      </c>
      <c r="I107" s="261" t="str">
        <f>IF(C107&gt;0,VLOOKUP(C107,男子登録情報!$A$1:$H$1688,8,0),"")</f>
        <v/>
      </c>
      <c r="J107" s="653" t="str">
        <f>IF(C107&gt;0,VLOOKUP(C107,男子登録情報!$A$1:$M$1688,13,0),"")</f>
        <v/>
      </c>
      <c r="K107" s="653" t="str">
        <f>IF(C107&gt;0,TEXT(C107,"100000000"),"000000000")</f>
        <v>000000000</v>
      </c>
      <c r="L107" s="251" t="s">
        <v>24</v>
      </c>
      <c r="M107" s="243"/>
      <c r="N107" s="428" t="str">
        <f>IF(M107&gt;0,VLOOKUP(M107,男子登録情報!$N$1:$O$22,2,0),"")</f>
        <v/>
      </c>
      <c r="O107" s="251" t="s">
        <v>27</v>
      </c>
      <c r="P107" s="253"/>
      <c r="Q107" s="53" t="str">
        <f t="shared" si="33"/>
        <v/>
      </c>
      <c r="R107" s="283" t="str">
        <f t="shared" si="63"/>
        <v/>
      </c>
      <c r="S107" s="255"/>
      <c r="T107" s="610"/>
      <c r="U107" s="611"/>
      <c r="V107" s="612"/>
      <c r="W107" s="664"/>
      <c r="X107" s="664"/>
      <c r="AA107" s="1">
        <f>IF(C107="",0,IF(H107=F5,0,1))</f>
        <v>0</v>
      </c>
      <c r="AB107" s="85">
        <f t="shared" si="34"/>
        <v>0</v>
      </c>
      <c r="AC107" s="621">
        <f>C107</f>
        <v>0</v>
      </c>
      <c r="AD107" s="74" t="str">
        <f t="shared" si="35"/>
        <v/>
      </c>
      <c r="AE107" s="74" t="str">
        <f t="shared" si="36"/>
        <v/>
      </c>
      <c r="AF107" s="74" t="str">
        <f t="shared" si="37"/>
        <v/>
      </c>
      <c r="AG107" s="74" t="str">
        <f t="shared" si="38"/>
        <v/>
      </c>
      <c r="AH107" s="95">
        <f t="shared" si="41"/>
        <v>0</v>
      </c>
      <c r="AI107" s="172" t="str">
        <f>IF(F107="","",F107)</f>
        <v/>
      </c>
      <c r="AJ107" s="74" t="str">
        <f t="shared" si="42"/>
        <v/>
      </c>
      <c r="AK107" s="74" t="str">
        <f t="shared" si="43"/>
        <v/>
      </c>
      <c r="AL107" s="99" t="str">
        <f t="shared" si="39"/>
        <v/>
      </c>
      <c r="AM107" s="81">
        <f t="shared" si="44"/>
        <v>0</v>
      </c>
      <c r="AO107" s="81">
        <f t="shared" si="45"/>
        <v>0</v>
      </c>
      <c r="AP107" s="81" t="str">
        <f t="shared" si="46"/>
        <v>00000</v>
      </c>
      <c r="AQ107" s="105" t="str">
        <f t="shared" si="47"/>
        <v>0秒0</v>
      </c>
      <c r="AR107" s="106">
        <f t="shared" si="48"/>
        <v>0</v>
      </c>
      <c r="AS107" s="106" t="str">
        <f t="shared" si="49"/>
        <v>0</v>
      </c>
      <c r="AT107" s="106" t="str">
        <f t="shared" si="50"/>
        <v>0</v>
      </c>
      <c r="AU107" s="106" t="str">
        <f t="shared" si="51"/>
        <v>0m</v>
      </c>
      <c r="AV107" s="106" t="str">
        <f t="shared" si="52"/>
        <v>点</v>
      </c>
      <c r="AW107" s="81">
        <f t="shared" si="53"/>
        <v>0</v>
      </c>
      <c r="AX107" s="73" t="str">
        <f t="shared" si="54"/>
        <v/>
      </c>
      <c r="AY107" s="81">
        <f t="shared" si="55"/>
        <v>0</v>
      </c>
      <c r="AZ107" s="81">
        <f t="shared" si="56"/>
        <v>0</v>
      </c>
      <c r="BA107" s="81">
        <f t="shared" si="57"/>
        <v>0</v>
      </c>
      <c r="BB107" s="586">
        <f>IF(W107="",0,COUNTA($W$17:W109))</f>
        <v>0</v>
      </c>
      <c r="BC107" s="586">
        <f>IF(X107="",0,COUNTA($X$17:X109))</f>
        <v>0</v>
      </c>
      <c r="BD107" s="628">
        <f>IF(OR($N107="20100",$N108="20100",$N109="20100"),COUNTIF($N$17:N109,"20100"),0)</f>
        <v>0</v>
      </c>
      <c r="BE107" s="625">
        <f>IF($BD107=0,0,INDEX($P107:$P109,MATCH("20100",$N107:$N109,0),1))</f>
        <v>0</v>
      </c>
      <c r="BF107" s="74" t="str">
        <f t="shared" si="58"/>
        <v/>
      </c>
      <c r="BG107" s="74" t="str">
        <f t="shared" si="59"/>
        <v/>
      </c>
      <c r="BH107" s="74" t="str">
        <f t="shared" si="60"/>
        <v/>
      </c>
      <c r="BI107" s="120" t="str">
        <f>IF(M107="","",COUNTIF($BH$17:BH107,BH107))</f>
        <v/>
      </c>
      <c r="BJ107" s="98" t="str">
        <f t="shared" si="61"/>
        <v/>
      </c>
      <c r="BK107" s="1" t="str">
        <f t="shared" si="62"/>
        <v/>
      </c>
      <c r="BL107" s="621" t="str">
        <f>IF(F107="","",COUNTIF($AI$17:AI107,AI107))</f>
        <v/>
      </c>
      <c r="BM107" s="621">
        <f>IF(BL107=1,BL107,0)</f>
        <v>0</v>
      </c>
      <c r="BN107" s="621" t="str">
        <f>IF(F107="","",$BR107)</f>
        <v/>
      </c>
      <c r="BO107" s="621" t="str">
        <f>IF(G107="","",$BR107)</f>
        <v/>
      </c>
      <c r="BP107" s="621" t="str">
        <f>IF(I107="","",$BR107)</f>
        <v/>
      </c>
      <c r="BQ107" s="622" t="str">
        <f>IFERROR(IF(J107="","",BR107),"")</f>
        <v/>
      </c>
      <c r="BR107" s="621">
        <v>31</v>
      </c>
      <c r="BS107" s="621">
        <f>IF(C107&gt;0,"",IF(COUNTIF(BN107:BQ109,BR107)=4,"",1))</f>
        <v>1</v>
      </c>
      <c r="BT107" s="74">
        <f>COUNTIF($AJ$17:AJ107,AI107&amp;"-"&amp;"*5000m*")</f>
        <v>0</v>
      </c>
      <c r="BU107" s="621">
        <f>SUM(BT107:BT109)/3</f>
        <v>0</v>
      </c>
      <c r="BV107" s="622" t="str">
        <f>IF(AI107="","",IF(AND(COUNTA(M107:M109)=0,COUNTA(W107:X109)=0),1,""))</f>
        <v/>
      </c>
      <c r="BW107" s="621">
        <f>IF(AND($AI107="",COUNTA(W107)&gt;0),1,0)</f>
        <v>0</v>
      </c>
      <c r="BX107" s="621">
        <f>IF(AND($AI107="",COUNTA(X107)&gt;0),1,0)</f>
        <v>0</v>
      </c>
      <c r="BY107" s="621" t="str">
        <f>F107&amp;"-"&amp;W107</f>
        <v>-</v>
      </c>
      <c r="BZ107" s="621" t="str">
        <f>IF(W107="","",COUNTIF($BY$17:BY107,BY107))</f>
        <v/>
      </c>
      <c r="CA107" s="621" t="str">
        <f>F107&amp;"-"&amp;X107</f>
        <v>-</v>
      </c>
      <c r="CB107" s="621" t="str">
        <f>IF(X107="","",COUNTIF($CA$17:CA107,CA107))</f>
        <v/>
      </c>
    </row>
    <row r="108" spans="1:80" s="1" customFormat="1" ht="18" customHeight="1" thickBot="1">
      <c r="A108" s="684"/>
      <c r="B108" s="666"/>
      <c r="C108" s="668"/>
      <c r="D108" s="27" t="str">
        <f t="shared" si="40"/>
        <v/>
      </c>
      <c r="E108" s="244">
        <f>C107</f>
        <v>0</v>
      </c>
      <c r="F108" s="620"/>
      <c r="G108" s="620"/>
      <c r="H108" s="620"/>
      <c r="I108" s="256" t="str">
        <f>IF(C107&gt;0,VLOOKUP(C107,男子登録情報!$A$1:$H$1688,5,0),"")</f>
        <v/>
      </c>
      <c r="J108" s="654" t="e">
        <f>IF(D107&gt;0,VLOOKUP(D107,男子登録情報!$A$1:$H$1688,5,0),"")</f>
        <v>#N/A</v>
      </c>
      <c r="K108" s="654"/>
      <c r="L108" s="261" t="s">
        <v>28</v>
      </c>
      <c r="M108" s="27"/>
      <c r="N108" s="257" t="str">
        <f>IF(M108&gt;0,VLOOKUP(M108,男子登録情報!$N$1:$O$22,2,0),"")</f>
        <v/>
      </c>
      <c r="O108" s="261" t="s">
        <v>29</v>
      </c>
      <c r="P108" s="262"/>
      <c r="Q108" s="53" t="str">
        <f t="shared" si="33"/>
        <v/>
      </c>
      <c r="R108" s="284" t="str">
        <f t="shared" si="63"/>
        <v/>
      </c>
      <c r="S108" s="263"/>
      <c r="T108" s="613"/>
      <c r="U108" s="614"/>
      <c r="V108" s="615"/>
      <c r="W108" s="662"/>
      <c r="X108" s="662"/>
      <c r="AB108" s="85">
        <f t="shared" si="34"/>
        <v>0</v>
      </c>
      <c r="AC108" s="621"/>
      <c r="AD108" s="74" t="str">
        <f t="shared" si="35"/>
        <v/>
      </c>
      <c r="AE108" s="74" t="str">
        <f t="shared" si="36"/>
        <v/>
      </c>
      <c r="AF108" s="74" t="str">
        <f t="shared" si="37"/>
        <v/>
      </c>
      <c r="AG108" s="74" t="str">
        <f t="shared" si="38"/>
        <v/>
      </c>
      <c r="AH108" s="95">
        <f t="shared" si="41"/>
        <v>0</v>
      </c>
      <c r="AI108" s="173" t="str">
        <f>AI107</f>
        <v/>
      </c>
      <c r="AJ108" s="74" t="str">
        <f t="shared" si="42"/>
        <v/>
      </c>
      <c r="AK108" s="74" t="str">
        <f t="shared" si="43"/>
        <v/>
      </c>
      <c r="AL108" s="99" t="str">
        <f t="shared" si="39"/>
        <v/>
      </c>
      <c r="AM108" s="81">
        <f t="shared" si="44"/>
        <v>0</v>
      </c>
      <c r="AO108" s="81">
        <f t="shared" si="45"/>
        <v>0</v>
      </c>
      <c r="AP108" s="81" t="str">
        <f t="shared" si="46"/>
        <v>00000</v>
      </c>
      <c r="AQ108" s="105" t="str">
        <f t="shared" si="47"/>
        <v>0秒0</v>
      </c>
      <c r="AR108" s="106">
        <f t="shared" si="48"/>
        <v>0</v>
      </c>
      <c r="AS108" s="106" t="str">
        <f t="shared" si="49"/>
        <v>0</v>
      </c>
      <c r="AT108" s="106" t="str">
        <f t="shared" si="50"/>
        <v>0</v>
      </c>
      <c r="AU108" s="106" t="str">
        <f t="shared" si="51"/>
        <v>0m</v>
      </c>
      <c r="AV108" s="106" t="str">
        <f t="shared" si="52"/>
        <v>点</v>
      </c>
      <c r="AW108" s="81">
        <f t="shared" si="53"/>
        <v>0</v>
      </c>
      <c r="AX108" s="73" t="str">
        <f t="shared" si="54"/>
        <v/>
      </c>
      <c r="AY108" s="81">
        <f t="shared" si="55"/>
        <v>0</v>
      </c>
      <c r="AZ108" s="81">
        <f t="shared" si="56"/>
        <v>0</v>
      </c>
      <c r="BA108" s="81">
        <f t="shared" si="57"/>
        <v>0</v>
      </c>
      <c r="BB108" s="595"/>
      <c r="BC108" s="595"/>
      <c r="BD108" s="629"/>
      <c r="BE108" s="626"/>
      <c r="BF108" s="74" t="str">
        <f t="shared" si="58"/>
        <v/>
      </c>
      <c r="BG108" s="74" t="str">
        <f t="shared" si="59"/>
        <v/>
      </c>
      <c r="BH108" s="74" t="str">
        <f t="shared" si="60"/>
        <v/>
      </c>
      <c r="BI108" s="120" t="str">
        <f>IF(M108="","",COUNTIF($BH$17:BH108,BH108))</f>
        <v/>
      </c>
      <c r="BJ108" s="98" t="str">
        <f t="shared" si="61"/>
        <v/>
      </c>
      <c r="BK108" s="1" t="str">
        <f t="shared" si="62"/>
        <v/>
      </c>
      <c r="BL108" s="621"/>
      <c r="BM108" s="621"/>
      <c r="BN108" s="621"/>
      <c r="BO108" s="621"/>
      <c r="BP108" s="621"/>
      <c r="BQ108" s="623"/>
      <c r="BR108" s="621"/>
      <c r="BS108" s="621"/>
      <c r="BT108" s="74">
        <f>COUNTIF($AJ$17:AJ108,AI108&amp;"-"&amp;"*5000m*")</f>
        <v>0</v>
      </c>
      <c r="BU108" s="621"/>
      <c r="BV108" s="623"/>
      <c r="BW108" s="621"/>
      <c r="BX108" s="621"/>
      <c r="BY108" s="621"/>
      <c r="BZ108" s="621"/>
      <c r="CA108" s="621"/>
      <c r="CB108" s="621"/>
    </row>
    <row r="109" spans="1:80" s="1" customFormat="1" ht="18" customHeight="1" thickBot="1">
      <c r="A109" s="685"/>
      <c r="B109" s="86" t="s">
        <v>30</v>
      </c>
      <c r="C109" s="87"/>
      <c r="D109" s="245" t="str">
        <f t="shared" si="40"/>
        <v/>
      </c>
      <c r="E109" s="274">
        <f>C107</f>
        <v>0</v>
      </c>
      <c r="F109" s="28"/>
      <c r="G109" s="28"/>
      <c r="H109" s="28"/>
      <c r="I109" s="29"/>
      <c r="J109" s="655" t="e">
        <f>IF(D108&gt;0,VLOOKUP(D108,男子登録情報!$A$1:$H$1688,5,0),"")</f>
        <v>#N/A</v>
      </c>
      <c r="K109" s="655"/>
      <c r="L109" s="7" t="s">
        <v>31</v>
      </c>
      <c r="M109" s="245"/>
      <c r="N109" s="247" t="str">
        <f>IF(M109&gt;0,VLOOKUP(M109,男子登録情報!$N$1:$O$22,2,0),"")</f>
        <v/>
      </c>
      <c r="O109" s="7" t="s">
        <v>32</v>
      </c>
      <c r="P109" s="248"/>
      <c r="Q109" s="53" t="str">
        <f t="shared" si="33"/>
        <v/>
      </c>
      <c r="R109" s="285" t="str">
        <f t="shared" si="63"/>
        <v/>
      </c>
      <c r="S109" s="259"/>
      <c r="T109" s="616"/>
      <c r="U109" s="617"/>
      <c r="V109" s="618"/>
      <c r="W109" s="663"/>
      <c r="X109" s="663"/>
      <c r="AB109" s="85">
        <f t="shared" si="34"/>
        <v>0</v>
      </c>
      <c r="AC109" s="621"/>
      <c r="AD109" s="74" t="str">
        <f t="shared" si="35"/>
        <v/>
      </c>
      <c r="AE109" s="74" t="str">
        <f t="shared" si="36"/>
        <v/>
      </c>
      <c r="AF109" s="74" t="str">
        <f t="shared" si="37"/>
        <v/>
      </c>
      <c r="AG109" s="74" t="str">
        <f t="shared" si="38"/>
        <v/>
      </c>
      <c r="AH109" s="95">
        <f t="shared" si="41"/>
        <v>0</v>
      </c>
      <c r="AI109" s="174" t="str">
        <f>AI108</f>
        <v/>
      </c>
      <c r="AJ109" s="74" t="str">
        <f t="shared" si="42"/>
        <v/>
      </c>
      <c r="AK109" s="74" t="str">
        <f t="shared" si="43"/>
        <v/>
      </c>
      <c r="AL109" s="99" t="str">
        <f t="shared" si="39"/>
        <v/>
      </c>
      <c r="AM109" s="81">
        <f t="shared" si="44"/>
        <v>0</v>
      </c>
      <c r="AO109" s="81">
        <f t="shared" si="45"/>
        <v>0</v>
      </c>
      <c r="AP109" s="81" t="str">
        <f t="shared" si="46"/>
        <v>00000</v>
      </c>
      <c r="AQ109" s="105" t="str">
        <f t="shared" si="47"/>
        <v>0秒0</v>
      </c>
      <c r="AR109" s="106">
        <f t="shared" si="48"/>
        <v>0</v>
      </c>
      <c r="AS109" s="106" t="str">
        <f t="shared" si="49"/>
        <v>0</v>
      </c>
      <c r="AT109" s="106" t="str">
        <f t="shared" si="50"/>
        <v>0</v>
      </c>
      <c r="AU109" s="106" t="str">
        <f t="shared" si="51"/>
        <v>0m</v>
      </c>
      <c r="AV109" s="106" t="str">
        <f t="shared" si="52"/>
        <v>点</v>
      </c>
      <c r="AW109" s="81">
        <f t="shared" si="53"/>
        <v>0</v>
      </c>
      <c r="AX109" s="73" t="str">
        <f t="shared" si="54"/>
        <v/>
      </c>
      <c r="AY109" s="81">
        <f t="shared" si="55"/>
        <v>0</v>
      </c>
      <c r="AZ109" s="81">
        <f t="shared" si="56"/>
        <v>0</v>
      </c>
      <c r="BA109" s="81">
        <f t="shared" si="57"/>
        <v>0</v>
      </c>
      <c r="BB109" s="587"/>
      <c r="BC109" s="587"/>
      <c r="BD109" s="630"/>
      <c r="BE109" s="627"/>
      <c r="BF109" s="74" t="str">
        <f t="shared" si="58"/>
        <v/>
      </c>
      <c r="BG109" s="74" t="str">
        <f t="shared" si="59"/>
        <v/>
      </c>
      <c r="BH109" s="74" t="str">
        <f t="shared" si="60"/>
        <v/>
      </c>
      <c r="BI109" s="120" t="str">
        <f>IF(M109="","",COUNTIF($BH$17:BH109,BH109))</f>
        <v/>
      </c>
      <c r="BJ109" s="98" t="str">
        <f t="shared" si="61"/>
        <v/>
      </c>
      <c r="BK109" s="1" t="str">
        <f t="shared" si="62"/>
        <v/>
      </c>
      <c r="BL109" s="621"/>
      <c r="BM109" s="621"/>
      <c r="BN109" s="621"/>
      <c r="BO109" s="621"/>
      <c r="BP109" s="621"/>
      <c r="BQ109" s="624"/>
      <c r="BR109" s="621"/>
      <c r="BS109" s="621"/>
      <c r="BT109" s="74">
        <f>COUNTIF($AJ$17:AJ109,AI109&amp;"-"&amp;"*5000m*")</f>
        <v>0</v>
      </c>
      <c r="BU109" s="621"/>
      <c r="BV109" s="624"/>
      <c r="BW109" s="621"/>
      <c r="BX109" s="621"/>
      <c r="BY109" s="621"/>
      <c r="BZ109" s="621"/>
      <c r="CA109" s="621"/>
      <c r="CB109" s="621"/>
    </row>
    <row r="110" spans="1:80" s="1" customFormat="1" ht="18" customHeight="1" thickTop="1" thickBot="1">
      <c r="A110" s="683">
        <v>32</v>
      </c>
      <c r="B110" s="665" t="s">
        <v>339</v>
      </c>
      <c r="C110" s="667"/>
      <c r="D110" s="252" t="str">
        <f t="shared" si="40"/>
        <v/>
      </c>
      <c r="E110" s="243">
        <f>C110</f>
        <v>0</v>
      </c>
      <c r="F110" s="619" t="str">
        <f>IF(C110&gt;0,VLOOKUP(C110,男子登録情報!$A$1:$H$1688,3,0),"")</f>
        <v/>
      </c>
      <c r="G110" s="619" t="str">
        <f>IF(C110&gt;0,VLOOKUP(C110,男子登録情報!$A$1:$H$1688,4,0),"")</f>
        <v/>
      </c>
      <c r="H110" s="619" t="str">
        <f>IF(C110&gt;0,VLOOKUP(C110,男子登録情報!$A$1:$H$1688,7,0),"")</f>
        <v/>
      </c>
      <c r="I110" s="261" t="str">
        <f>IF(C110&gt;0,VLOOKUP(C110,男子登録情報!$A$1:$H$1688,8,0),"")</f>
        <v/>
      </c>
      <c r="J110" s="653" t="str">
        <f>IF(C110&gt;0,VLOOKUP(C110,男子登録情報!$A$1:$M$1688,13,0),"")</f>
        <v/>
      </c>
      <c r="K110" s="653" t="str">
        <f>IF(C110&gt;0,TEXT(C110,"100000000"),"000000000")</f>
        <v>000000000</v>
      </c>
      <c r="L110" s="251" t="s">
        <v>24</v>
      </c>
      <c r="M110" s="243"/>
      <c r="N110" s="428" t="str">
        <f>IF(M110&gt;0,VLOOKUP(M110,男子登録情報!$N$1:$O$22,2,0),"")</f>
        <v/>
      </c>
      <c r="O110" s="251" t="s">
        <v>27</v>
      </c>
      <c r="P110" s="253"/>
      <c r="Q110" s="53" t="str">
        <f t="shared" si="33"/>
        <v/>
      </c>
      <c r="R110" s="283" t="str">
        <f t="shared" si="63"/>
        <v/>
      </c>
      <c r="S110" s="255"/>
      <c r="T110" s="610"/>
      <c r="U110" s="611"/>
      <c r="V110" s="612"/>
      <c r="W110" s="664"/>
      <c r="X110" s="664"/>
      <c r="AA110" s="1">
        <f>IF(C110="",0,IF(H110=F5,0,1))</f>
        <v>0</v>
      </c>
      <c r="AB110" s="85">
        <f t="shared" si="34"/>
        <v>0</v>
      </c>
      <c r="AC110" s="621">
        <f>C110</f>
        <v>0</v>
      </c>
      <c r="AD110" s="74" t="str">
        <f t="shared" si="35"/>
        <v/>
      </c>
      <c r="AE110" s="74" t="str">
        <f t="shared" si="36"/>
        <v/>
      </c>
      <c r="AF110" s="74" t="str">
        <f t="shared" si="37"/>
        <v/>
      </c>
      <c r="AG110" s="74" t="str">
        <f t="shared" si="38"/>
        <v/>
      </c>
      <c r="AH110" s="95">
        <f t="shared" si="41"/>
        <v>0</v>
      </c>
      <c r="AI110" s="172" t="str">
        <f>IF(F110="","",F110)</f>
        <v/>
      </c>
      <c r="AJ110" s="74" t="str">
        <f t="shared" si="42"/>
        <v/>
      </c>
      <c r="AK110" s="74" t="str">
        <f t="shared" si="43"/>
        <v/>
      </c>
      <c r="AL110" s="99" t="str">
        <f t="shared" si="39"/>
        <v/>
      </c>
      <c r="AM110" s="81">
        <f t="shared" si="44"/>
        <v>0</v>
      </c>
      <c r="AO110" s="81">
        <f t="shared" si="45"/>
        <v>0</v>
      </c>
      <c r="AP110" s="81" t="str">
        <f t="shared" si="46"/>
        <v>00000</v>
      </c>
      <c r="AQ110" s="105" t="str">
        <f t="shared" si="47"/>
        <v>0秒0</v>
      </c>
      <c r="AR110" s="106">
        <f t="shared" si="48"/>
        <v>0</v>
      </c>
      <c r="AS110" s="106" t="str">
        <f t="shared" si="49"/>
        <v>0</v>
      </c>
      <c r="AT110" s="106" t="str">
        <f t="shared" si="50"/>
        <v>0</v>
      </c>
      <c r="AU110" s="106" t="str">
        <f t="shared" si="51"/>
        <v>0m</v>
      </c>
      <c r="AV110" s="106" t="str">
        <f t="shared" si="52"/>
        <v>点</v>
      </c>
      <c r="AW110" s="81">
        <f t="shared" si="53"/>
        <v>0</v>
      </c>
      <c r="AX110" s="73" t="str">
        <f t="shared" si="54"/>
        <v/>
      </c>
      <c r="AY110" s="81">
        <f t="shared" si="55"/>
        <v>0</v>
      </c>
      <c r="AZ110" s="81">
        <f t="shared" si="56"/>
        <v>0</v>
      </c>
      <c r="BA110" s="81">
        <f t="shared" si="57"/>
        <v>0</v>
      </c>
      <c r="BB110" s="586">
        <f>IF(W110="",0,COUNTA($W$17:W112))</f>
        <v>0</v>
      </c>
      <c r="BC110" s="586">
        <f>IF(X110="",0,COUNTA($X$17:X112))</f>
        <v>0</v>
      </c>
      <c r="BD110" s="628">
        <f>IF(OR($N110="20100",$N111="20100",$N112="20100"),COUNTIF($N$17:N112,"20100"),0)</f>
        <v>0</v>
      </c>
      <c r="BE110" s="625">
        <f>IF($BD110=0,0,INDEX($P110:$P112,MATCH("20100",$N110:$N112,0),1))</f>
        <v>0</v>
      </c>
      <c r="BF110" s="74" t="str">
        <f t="shared" si="58"/>
        <v/>
      </c>
      <c r="BG110" s="74" t="str">
        <f t="shared" si="59"/>
        <v/>
      </c>
      <c r="BH110" s="74" t="str">
        <f t="shared" si="60"/>
        <v/>
      </c>
      <c r="BI110" s="120" t="str">
        <f>IF(M110="","",COUNTIF($BH$17:BH110,BH110))</f>
        <v/>
      </c>
      <c r="BJ110" s="98" t="str">
        <f t="shared" si="61"/>
        <v/>
      </c>
      <c r="BK110" s="1" t="str">
        <f t="shared" si="62"/>
        <v/>
      </c>
      <c r="BL110" s="621" t="str">
        <f>IF(F110="","",COUNTIF($AI$17:AI110,AI110))</f>
        <v/>
      </c>
      <c r="BM110" s="621">
        <f>IF(BL110=1,BL110,0)</f>
        <v>0</v>
      </c>
      <c r="BN110" s="621" t="str">
        <f>IF(F110="","",$BR110)</f>
        <v/>
      </c>
      <c r="BO110" s="621" t="str">
        <f>IF(G110="","",$BR110)</f>
        <v/>
      </c>
      <c r="BP110" s="621" t="str">
        <f>IF(I110="","",$BR110)</f>
        <v/>
      </c>
      <c r="BQ110" s="622" t="str">
        <f>IFERROR(IF(J110="","",BR110),"")</f>
        <v/>
      </c>
      <c r="BR110" s="621">
        <v>32</v>
      </c>
      <c r="BS110" s="621">
        <f>IF(C110&gt;0,"",IF(COUNTIF(BN110:BQ112,BR110)=4,"",1))</f>
        <v>1</v>
      </c>
      <c r="BT110" s="74">
        <f>COUNTIF($AJ$17:AJ110,AI110&amp;"-"&amp;"*5000m*")</f>
        <v>0</v>
      </c>
      <c r="BU110" s="621">
        <f>SUM(BT110:BT112)/3</f>
        <v>0</v>
      </c>
      <c r="BV110" s="622" t="str">
        <f>IF(AI110="","",IF(AND(COUNTA(M110:M112)=0,COUNTA(W110:X112)=0),1,""))</f>
        <v/>
      </c>
      <c r="BW110" s="621">
        <f>IF(AND($AI110="",COUNTA(W110)&gt;0),1,0)</f>
        <v>0</v>
      </c>
      <c r="BX110" s="621">
        <f>IF(AND($AI110="",COUNTA(X110)&gt;0),1,0)</f>
        <v>0</v>
      </c>
      <c r="BY110" s="621" t="str">
        <f>F110&amp;"-"&amp;W110</f>
        <v>-</v>
      </c>
      <c r="BZ110" s="621" t="str">
        <f>IF(W110="","",COUNTIF($BY$17:BY110,BY110))</f>
        <v/>
      </c>
      <c r="CA110" s="621" t="str">
        <f>F110&amp;"-"&amp;X110</f>
        <v>-</v>
      </c>
      <c r="CB110" s="621" t="str">
        <f>IF(X110="","",COUNTIF($CA$17:CA110,CA110))</f>
        <v/>
      </c>
    </row>
    <row r="111" spans="1:80" s="1" customFormat="1" ht="18" customHeight="1" thickBot="1">
      <c r="A111" s="684"/>
      <c r="B111" s="666"/>
      <c r="C111" s="668"/>
      <c r="D111" s="27" t="str">
        <f t="shared" si="40"/>
        <v/>
      </c>
      <c r="E111" s="244">
        <f>C110</f>
        <v>0</v>
      </c>
      <c r="F111" s="620"/>
      <c r="G111" s="620"/>
      <c r="H111" s="620"/>
      <c r="I111" s="256" t="str">
        <f>IF(C110&gt;0,VLOOKUP(C110,男子登録情報!$A$1:$H$1688,5,0),"")</f>
        <v/>
      </c>
      <c r="J111" s="654" t="e">
        <f>IF(D110&gt;0,VLOOKUP(D110,男子登録情報!$A$1:$H$1688,5,0),"")</f>
        <v>#N/A</v>
      </c>
      <c r="K111" s="654"/>
      <c r="L111" s="261" t="s">
        <v>28</v>
      </c>
      <c r="M111" s="27"/>
      <c r="N111" s="257" t="str">
        <f>IF(M111&gt;0,VLOOKUP(M111,男子登録情報!$N$1:$O$22,2,0),"")</f>
        <v/>
      </c>
      <c r="O111" s="261" t="s">
        <v>29</v>
      </c>
      <c r="P111" s="262"/>
      <c r="Q111" s="53" t="str">
        <f t="shared" si="33"/>
        <v/>
      </c>
      <c r="R111" s="284" t="str">
        <f t="shared" si="63"/>
        <v/>
      </c>
      <c r="S111" s="263"/>
      <c r="T111" s="613"/>
      <c r="U111" s="614"/>
      <c r="V111" s="615"/>
      <c r="W111" s="662"/>
      <c r="X111" s="662"/>
      <c r="AB111" s="85">
        <f t="shared" si="34"/>
        <v>0</v>
      </c>
      <c r="AC111" s="621"/>
      <c r="AD111" s="74" t="str">
        <f t="shared" si="35"/>
        <v/>
      </c>
      <c r="AE111" s="74" t="str">
        <f t="shared" si="36"/>
        <v/>
      </c>
      <c r="AF111" s="74" t="str">
        <f t="shared" si="37"/>
        <v/>
      </c>
      <c r="AG111" s="74" t="str">
        <f t="shared" si="38"/>
        <v/>
      </c>
      <c r="AH111" s="95">
        <f t="shared" si="41"/>
        <v>0</v>
      </c>
      <c r="AI111" s="173" t="str">
        <f>AI110</f>
        <v/>
      </c>
      <c r="AJ111" s="74" t="str">
        <f t="shared" si="42"/>
        <v/>
      </c>
      <c r="AK111" s="74" t="str">
        <f t="shared" si="43"/>
        <v/>
      </c>
      <c r="AL111" s="99" t="str">
        <f t="shared" si="39"/>
        <v/>
      </c>
      <c r="AM111" s="81">
        <f t="shared" si="44"/>
        <v>0</v>
      </c>
      <c r="AO111" s="81">
        <f t="shared" si="45"/>
        <v>0</v>
      </c>
      <c r="AP111" s="81" t="str">
        <f t="shared" si="46"/>
        <v>00000</v>
      </c>
      <c r="AQ111" s="105" t="str">
        <f t="shared" si="47"/>
        <v>0秒0</v>
      </c>
      <c r="AR111" s="106">
        <f t="shared" si="48"/>
        <v>0</v>
      </c>
      <c r="AS111" s="106" t="str">
        <f t="shared" si="49"/>
        <v>0</v>
      </c>
      <c r="AT111" s="106" t="str">
        <f t="shared" si="50"/>
        <v>0</v>
      </c>
      <c r="AU111" s="106" t="str">
        <f t="shared" si="51"/>
        <v>0m</v>
      </c>
      <c r="AV111" s="106" t="str">
        <f t="shared" si="52"/>
        <v>点</v>
      </c>
      <c r="AW111" s="81">
        <f t="shared" si="53"/>
        <v>0</v>
      </c>
      <c r="AX111" s="73" t="str">
        <f t="shared" si="54"/>
        <v/>
      </c>
      <c r="AY111" s="81">
        <f t="shared" si="55"/>
        <v>0</v>
      </c>
      <c r="AZ111" s="81">
        <f t="shared" si="56"/>
        <v>0</v>
      </c>
      <c r="BA111" s="81">
        <f t="shared" si="57"/>
        <v>0</v>
      </c>
      <c r="BB111" s="595"/>
      <c r="BC111" s="595"/>
      <c r="BD111" s="629"/>
      <c r="BE111" s="626"/>
      <c r="BF111" s="74" t="str">
        <f t="shared" si="58"/>
        <v/>
      </c>
      <c r="BG111" s="74" t="str">
        <f t="shared" si="59"/>
        <v/>
      </c>
      <c r="BH111" s="74" t="str">
        <f t="shared" si="60"/>
        <v/>
      </c>
      <c r="BI111" s="120" t="str">
        <f>IF(M111="","",COUNTIF($BH$17:BH111,BH111))</f>
        <v/>
      </c>
      <c r="BJ111" s="98" t="str">
        <f t="shared" si="61"/>
        <v/>
      </c>
      <c r="BK111" s="1" t="str">
        <f t="shared" si="62"/>
        <v/>
      </c>
      <c r="BL111" s="621"/>
      <c r="BM111" s="621"/>
      <c r="BN111" s="621"/>
      <c r="BO111" s="621"/>
      <c r="BP111" s="621"/>
      <c r="BQ111" s="623"/>
      <c r="BR111" s="621"/>
      <c r="BS111" s="621"/>
      <c r="BT111" s="74">
        <f>COUNTIF($AJ$17:AJ111,AI111&amp;"-"&amp;"*5000m*")</f>
        <v>0</v>
      </c>
      <c r="BU111" s="621"/>
      <c r="BV111" s="623"/>
      <c r="BW111" s="621"/>
      <c r="BX111" s="621"/>
      <c r="BY111" s="621"/>
      <c r="BZ111" s="621"/>
      <c r="CA111" s="621"/>
      <c r="CB111" s="621"/>
    </row>
    <row r="112" spans="1:80" s="1" customFormat="1" ht="18" customHeight="1" thickBot="1">
      <c r="A112" s="685"/>
      <c r="B112" s="86" t="s">
        <v>30</v>
      </c>
      <c r="C112" s="87"/>
      <c r="D112" s="245" t="str">
        <f t="shared" si="40"/>
        <v/>
      </c>
      <c r="E112" s="274">
        <f>C110</f>
        <v>0</v>
      </c>
      <c r="F112" s="28"/>
      <c r="G112" s="28"/>
      <c r="H112" s="28"/>
      <c r="I112" s="29"/>
      <c r="J112" s="655" t="e">
        <f>IF(D111&gt;0,VLOOKUP(D111,男子登録情報!$A$1:$H$1688,5,0),"")</f>
        <v>#N/A</v>
      </c>
      <c r="K112" s="655"/>
      <c r="L112" s="7" t="s">
        <v>31</v>
      </c>
      <c r="M112" s="245"/>
      <c r="N112" s="247" t="str">
        <f>IF(M112&gt;0,VLOOKUP(M112,男子登録情報!$N$1:$O$22,2,0),"")</f>
        <v/>
      </c>
      <c r="O112" s="7" t="s">
        <v>32</v>
      </c>
      <c r="P112" s="248"/>
      <c r="Q112" s="53" t="str">
        <f t="shared" si="33"/>
        <v/>
      </c>
      <c r="R112" s="285" t="str">
        <f t="shared" si="63"/>
        <v/>
      </c>
      <c r="S112" s="259"/>
      <c r="T112" s="616"/>
      <c r="U112" s="617"/>
      <c r="V112" s="618"/>
      <c r="W112" s="663"/>
      <c r="X112" s="663"/>
      <c r="AB112" s="85">
        <f t="shared" si="34"/>
        <v>0</v>
      </c>
      <c r="AC112" s="621"/>
      <c r="AD112" s="74" t="str">
        <f t="shared" si="35"/>
        <v/>
      </c>
      <c r="AE112" s="74" t="str">
        <f t="shared" si="36"/>
        <v/>
      </c>
      <c r="AF112" s="74" t="str">
        <f t="shared" si="37"/>
        <v/>
      </c>
      <c r="AG112" s="74" t="str">
        <f t="shared" si="38"/>
        <v/>
      </c>
      <c r="AH112" s="95">
        <f t="shared" si="41"/>
        <v>0</v>
      </c>
      <c r="AI112" s="174" t="str">
        <f>AI111</f>
        <v/>
      </c>
      <c r="AJ112" s="74" t="str">
        <f t="shared" si="42"/>
        <v/>
      </c>
      <c r="AK112" s="74" t="str">
        <f t="shared" si="43"/>
        <v/>
      </c>
      <c r="AL112" s="99" t="str">
        <f t="shared" si="39"/>
        <v/>
      </c>
      <c r="AM112" s="81">
        <f t="shared" si="44"/>
        <v>0</v>
      </c>
      <c r="AO112" s="81">
        <f t="shared" si="45"/>
        <v>0</v>
      </c>
      <c r="AP112" s="81" t="str">
        <f t="shared" si="46"/>
        <v>00000</v>
      </c>
      <c r="AQ112" s="105" t="str">
        <f t="shared" si="47"/>
        <v>0秒0</v>
      </c>
      <c r="AR112" s="106">
        <f t="shared" si="48"/>
        <v>0</v>
      </c>
      <c r="AS112" s="106" t="str">
        <f t="shared" si="49"/>
        <v>0</v>
      </c>
      <c r="AT112" s="106" t="str">
        <f t="shared" si="50"/>
        <v>0</v>
      </c>
      <c r="AU112" s="106" t="str">
        <f t="shared" si="51"/>
        <v>0m</v>
      </c>
      <c r="AV112" s="106" t="str">
        <f t="shared" si="52"/>
        <v>点</v>
      </c>
      <c r="AW112" s="81">
        <f t="shared" si="53"/>
        <v>0</v>
      </c>
      <c r="AX112" s="73" t="str">
        <f t="shared" si="54"/>
        <v/>
      </c>
      <c r="AY112" s="81">
        <f t="shared" si="55"/>
        <v>0</v>
      </c>
      <c r="AZ112" s="81">
        <f t="shared" si="56"/>
        <v>0</v>
      </c>
      <c r="BA112" s="81">
        <f t="shared" si="57"/>
        <v>0</v>
      </c>
      <c r="BB112" s="587"/>
      <c r="BC112" s="587"/>
      <c r="BD112" s="630"/>
      <c r="BE112" s="627"/>
      <c r="BF112" s="74" t="str">
        <f t="shared" si="58"/>
        <v/>
      </c>
      <c r="BG112" s="74" t="str">
        <f t="shared" si="59"/>
        <v/>
      </c>
      <c r="BH112" s="74" t="str">
        <f t="shared" si="60"/>
        <v/>
      </c>
      <c r="BI112" s="120" t="str">
        <f>IF(M112="","",COUNTIF($BH$17:BH112,BH112))</f>
        <v/>
      </c>
      <c r="BJ112" s="98" t="str">
        <f t="shared" si="61"/>
        <v/>
      </c>
      <c r="BK112" s="1" t="str">
        <f t="shared" si="62"/>
        <v/>
      </c>
      <c r="BL112" s="621"/>
      <c r="BM112" s="621"/>
      <c r="BN112" s="621"/>
      <c r="BO112" s="621"/>
      <c r="BP112" s="621"/>
      <c r="BQ112" s="624"/>
      <c r="BR112" s="621"/>
      <c r="BS112" s="621"/>
      <c r="BT112" s="74">
        <f>COUNTIF($AJ$17:AJ112,AI112&amp;"-"&amp;"*5000m*")</f>
        <v>0</v>
      </c>
      <c r="BU112" s="621"/>
      <c r="BV112" s="624"/>
      <c r="BW112" s="621"/>
      <c r="BX112" s="621"/>
      <c r="BY112" s="621"/>
      <c r="BZ112" s="621"/>
      <c r="CA112" s="621"/>
      <c r="CB112" s="621"/>
    </row>
    <row r="113" spans="1:80" s="1" customFormat="1" ht="18" customHeight="1" thickTop="1" thickBot="1">
      <c r="A113" s="683">
        <v>33</v>
      </c>
      <c r="B113" s="665" t="s">
        <v>339</v>
      </c>
      <c r="C113" s="667"/>
      <c r="D113" s="252" t="str">
        <f t="shared" si="40"/>
        <v/>
      </c>
      <c r="E113" s="243">
        <f>C113</f>
        <v>0</v>
      </c>
      <c r="F113" s="619" t="str">
        <f>IF(C113&gt;0,VLOOKUP(C113,男子登録情報!$A$1:$H$1688,3,0),"")</f>
        <v/>
      </c>
      <c r="G113" s="619" t="str">
        <f>IF(C113&gt;0,VLOOKUP(C113,男子登録情報!$A$1:$H$1688,4,0),"")</f>
        <v/>
      </c>
      <c r="H113" s="619" t="str">
        <f>IF(C113&gt;0,VLOOKUP(C113,男子登録情報!$A$1:$H$1688,7,0),"")</f>
        <v/>
      </c>
      <c r="I113" s="261" t="str">
        <f>IF(C113&gt;0,VLOOKUP(C113,男子登録情報!$A$1:$H$1688,8,0),"")</f>
        <v/>
      </c>
      <c r="J113" s="653" t="str">
        <f>IF(C113&gt;0,VLOOKUP(C113,男子登録情報!$A$1:$M$1688,13,0),"")</f>
        <v/>
      </c>
      <c r="K113" s="653" t="str">
        <f>IF(C113&gt;0,TEXT(C113,"100000000"),"000000000")</f>
        <v>000000000</v>
      </c>
      <c r="L113" s="251" t="s">
        <v>24</v>
      </c>
      <c r="M113" s="243"/>
      <c r="N113" s="428" t="str">
        <f>IF(M113&gt;0,VLOOKUP(M113,男子登録情報!$N$1:$O$22,2,0),"")</f>
        <v/>
      </c>
      <c r="O113" s="251" t="s">
        <v>27</v>
      </c>
      <c r="P113" s="253"/>
      <c r="Q113" s="53" t="str">
        <f t="shared" si="33"/>
        <v/>
      </c>
      <c r="R113" s="283" t="str">
        <f t="shared" si="63"/>
        <v/>
      </c>
      <c r="S113" s="255"/>
      <c r="T113" s="610"/>
      <c r="U113" s="611"/>
      <c r="V113" s="612"/>
      <c r="W113" s="664"/>
      <c r="X113" s="664"/>
      <c r="AA113" s="1">
        <f>IF(C113="",0,IF(H113=F5,0,1))</f>
        <v>0</v>
      </c>
      <c r="AB113" s="85">
        <f t="shared" si="34"/>
        <v>0</v>
      </c>
      <c r="AC113" s="621">
        <f>C113</f>
        <v>0</v>
      </c>
      <c r="AD113" s="74" t="str">
        <f t="shared" si="35"/>
        <v/>
      </c>
      <c r="AE113" s="74" t="str">
        <f t="shared" si="36"/>
        <v/>
      </c>
      <c r="AF113" s="74" t="str">
        <f t="shared" si="37"/>
        <v/>
      </c>
      <c r="AG113" s="74" t="str">
        <f t="shared" si="38"/>
        <v/>
      </c>
      <c r="AH113" s="95">
        <f t="shared" si="41"/>
        <v>0</v>
      </c>
      <c r="AI113" s="172" t="str">
        <f>IF(F113="","",F113)</f>
        <v/>
      </c>
      <c r="AJ113" s="74" t="str">
        <f t="shared" si="42"/>
        <v/>
      </c>
      <c r="AK113" s="74" t="str">
        <f t="shared" si="43"/>
        <v/>
      </c>
      <c r="AL113" s="99" t="str">
        <f t="shared" si="39"/>
        <v/>
      </c>
      <c r="AM113" s="81">
        <f t="shared" si="44"/>
        <v>0</v>
      </c>
      <c r="AO113" s="81">
        <f t="shared" si="45"/>
        <v>0</v>
      </c>
      <c r="AP113" s="81" t="str">
        <f t="shared" si="46"/>
        <v>00000</v>
      </c>
      <c r="AQ113" s="105" t="str">
        <f t="shared" si="47"/>
        <v>0秒0</v>
      </c>
      <c r="AR113" s="106">
        <f t="shared" si="48"/>
        <v>0</v>
      </c>
      <c r="AS113" s="106" t="str">
        <f t="shared" si="49"/>
        <v>0</v>
      </c>
      <c r="AT113" s="106" t="str">
        <f t="shared" si="50"/>
        <v>0</v>
      </c>
      <c r="AU113" s="106" t="str">
        <f t="shared" si="51"/>
        <v>0m</v>
      </c>
      <c r="AV113" s="106" t="str">
        <f t="shared" si="52"/>
        <v>点</v>
      </c>
      <c r="AW113" s="81">
        <f t="shared" si="53"/>
        <v>0</v>
      </c>
      <c r="AX113" s="73" t="str">
        <f t="shared" si="54"/>
        <v/>
      </c>
      <c r="AY113" s="81">
        <f t="shared" si="55"/>
        <v>0</v>
      </c>
      <c r="AZ113" s="81">
        <f t="shared" si="56"/>
        <v>0</v>
      </c>
      <c r="BA113" s="81">
        <f t="shared" si="57"/>
        <v>0</v>
      </c>
      <c r="BB113" s="586">
        <f>IF(W113="",0,COUNTA($W$17:W115))</f>
        <v>0</v>
      </c>
      <c r="BC113" s="586">
        <f>IF(X113="",0,COUNTA($X$17:X115))</f>
        <v>0</v>
      </c>
      <c r="BD113" s="628">
        <f>IF(OR($N113="20100",$N114="20100",$N115="20100"),COUNTIF($N$17:N115,"20100"),0)</f>
        <v>0</v>
      </c>
      <c r="BE113" s="625">
        <f>IF($BD113=0,0,INDEX($P113:$P115,MATCH("20100",$N113:$N115,0),1))</f>
        <v>0</v>
      </c>
      <c r="BF113" s="74" t="str">
        <f t="shared" si="58"/>
        <v/>
      </c>
      <c r="BG113" s="74" t="str">
        <f t="shared" si="59"/>
        <v/>
      </c>
      <c r="BH113" s="74" t="str">
        <f t="shared" si="60"/>
        <v/>
      </c>
      <c r="BI113" s="120" t="str">
        <f>IF(M113="","",COUNTIF($BH$17:BH113,BH113))</f>
        <v/>
      </c>
      <c r="BJ113" s="98" t="str">
        <f t="shared" si="61"/>
        <v/>
      </c>
      <c r="BK113" s="1" t="str">
        <f t="shared" si="62"/>
        <v/>
      </c>
      <c r="BL113" s="621" t="str">
        <f>IF(F113="","",COUNTIF($AI$17:AI113,AI113))</f>
        <v/>
      </c>
      <c r="BM113" s="621">
        <f>IF(BL113=1,BL113,0)</f>
        <v>0</v>
      </c>
      <c r="BN113" s="621" t="str">
        <f>IF(F113="","",$BR113)</f>
        <v/>
      </c>
      <c r="BO113" s="621" t="str">
        <f>IF(G113="","",$BR113)</f>
        <v/>
      </c>
      <c r="BP113" s="621" t="str">
        <f>IF(I113="","",$BR113)</f>
        <v/>
      </c>
      <c r="BQ113" s="622" t="str">
        <f>IFERROR(IF(J113="","",BR113),"")</f>
        <v/>
      </c>
      <c r="BR113" s="621">
        <v>33</v>
      </c>
      <c r="BS113" s="621">
        <f>IF(C113&gt;0,"",IF(COUNTIF(BN113:BQ115,BR113)=4,"",1))</f>
        <v>1</v>
      </c>
      <c r="BT113" s="74">
        <f>COUNTIF($AJ$17:AJ113,AI113&amp;"-"&amp;"*5000m*")</f>
        <v>0</v>
      </c>
      <c r="BU113" s="621">
        <f>SUM(BT113:BT115)/3</f>
        <v>0</v>
      </c>
      <c r="BV113" s="622" t="str">
        <f>IF(AI113="","",IF(AND(COUNTA(M113:M115)=0,COUNTA(W113:X115)=0),1,""))</f>
        <v/>
      </c>
      <c r="BW113" s="621">
        <f>IF(AND($AI113="",COUNTA(W113)&gt;0),1,0)</f>
        <v>0</v>
      </c>
      <c r="BX113" s="621">
        <f>IF(AND($AI113="",COUNTA(X113)&gt;0),1,0)</f>
        <v>0</v>
      </c>
      <c r="BY113" s="621" t="str">
        <f>F113&amp;"-"&amp;W113</f>
        <v>-</v>
      </c>
      <c r="BZ113" s="621" t="str">
        <f>IF(W113="","",COUNTIF($BY$17:BY113,BY113))</f>
        <v/>
      </c>
      <c r="CA113" s="621" t="str">
        <f>F113&amp;"-"&amp;X113</f>
        <v>-</v>
      </c>
      <c r="CB113" s="621" t="str">
        <f>IF(X113="","",COUNTIF($CA$17:CA113,CA113))</f>
        <v/>
      </c>
    </row>
    <row r="114" spans="1:80" s="1" customFormat="1" ht="18" customHeight="1" thickBot="1">
      <c r="A114" s="684"/>
      <c r="B114" s="666"/>
      <c r="C114" s="668"/>
      <c r="D114" s="27" t="str">
        <f t="shared" si="40"/>
        <v/>
      </c>
      <c r="E114" s="244">
        <f>C113</f>
        <v>0</v>
      </c>
      <c r="F114" s="620"/>
      <c r="G114" s="620"/>
      <c r="H114" s="620"/>
      <c r="I114" s="256" t="str">
        <f>IF(C113&gt;0,VLOOKUP(C113,男子登録情報!$A$1:$H$1688,5,0),"")</f>
        <v/>
      </c>
      <c r="J114" s="654" t="e">
        <f>IF(D113&gt;0,VLOOKUP(D113,男子登録情報!$A$1:$H$1688,5,0),"")</f>
        <v>#N/A</v>
      </c>
      <c r="K114" s="654"/>
      <c r="L114" s="261" t="s">
        <v>28</v>
      </c>
      <c r="M114" s="27"/>
      <c r="N114" s="257" t="str">
        <f>IF(M114&gt;0,VLOOKUP(M114,男子登録情報!$N$1:$O$22,2,0),"")</f>
        <v/>
      </c>
      <c r="O114" s="261" t="s">
        <v>29</v>
      </c>
      <c r="P114" s="262"/>
      <c r="Q114" s="53" t="str">
        <f t="shared" si="33"/>
        <v/>
      </c>
      <c r="R114" s="284" t="str">
        <f t="shared" si="63"/>
        <v/>
      </c>
      <c r="S114" s="263"/>
      <c r="T114" s="613"/>
      <c r="U114" s="614"/>
      <c r="V114" s="615"/>
      <c r="W114" s="662"/>
      <c r="X114" s="662"/>
      <c r="AB114" s="85">
        <f t="shared" si="34"/>
        <v>0</v>
      </c>
      <c r="AC114" s="621"/>
      <c r="AD114" s="74" t="str">
        <f t="shared" si="35"/>
        <v/>
      </c>
      <c r="AE114" s="74" t="str">
        <f t="shared" si="36"/>
        <v/>
      </c>
      <c r="AF114" s="74" t="str">
        <f t="shared" si="37"/>
        <v/>
      </c>
      <c r="AG114" s="74" t="str">
        <f t="shared" si="38"/>
        <v/>
      </c>
      <c r="AH114" s="95">
        <f t="shared" si="41"/>
        <v>0</v>
      </c>
      <c r="AI114" s="173" t="str">
        <f>AI113</f>
        <v/>
      </c>
      <c r="AJ114" s="74" t="str">
        <f t="shared" si="42"/>
        <v/>
      </c>
      <c r="AK114" s="74" t="str">
        <f t="shared" si="43"/>
        <v/>
      </c>
      <c r="AL114" s="99" t="str">
        <f t="shared" si="39"/>
        <v/>
      </c>
      <c r="AM114" s="81">
        <f t="shared" si="44"/>
        <v>0</v>
      </c>
      <c r="AO114" s="81">
        <f t="shared" si="45"/>
        <v>0</v>
      </c>
      <c r="AP114" s="81" t="str">
        <f t="shared" si="46"/>
        <v>00000</v>
      </c>
      <c r="AQ114" s="105" t="str">
        <f t="shared" si="47"/>
        <v>0秒0</v>
      </c>
      <c r="AR114" s="106">
        <f t="shared" si="48"/>
        <v>0</v>
      </c>
      <c r="AS114" s="106" t="str">
        <f t="shared" si="49"/>
        <v>0</v>
      </c>
      <c r="AT114" s="106" t="str">
        <f t="shared" si="50"/>
        <v>0</v>
      </c>
      <c r="AU114" s="106" t="str">
        <f t="shared" si="51"/>
        <v>0m</v>
      </c>
      <c r="AV114" s="106" t="str">
        <f t="shared" si="52"/>
        <v>点</v>
      </c>
      <c r="AW114" s="81">
        <f t="shared" si="53"/>
        <v>0</v>
      </c>
      <c r="AX114" s="73" t="str">
        <f t="shared" si="54"/>
        <v/>
      </c>
      <c r="AY114" s="81">
        <f t="shared" si="55"/>
        <v>0</v>
      </c>
      <c r="AZ114" s="81">
        <f t="shared" si="56"/>
        <v>0</v>
      </c>
      <c r="BA114" s="81">
        <f t="shared" si="57"/>
        <v>0</v>
      </c>
      <c r="BB114" s="595"/>
      <c r="BC114" s="595"/>
      <c r="BD114" s="629"/>
      <c r="BE114" s="626"/>
      <c r="BF114" s="74" t="str">
        <f t="shared" si="58"/>
        <v/>
      </c>
      <c r="BG114" s="74" t="str">
        <f t="shared" si="59"/>
        <v/>
      </c>
      <c r="BH114" s="74" t="str">
        <f t="shared" si="60"/>
        <v/>
      </c>
      <c r="BI114" s="120" t="str">
        <f>IF(M114="","",COUNTIF($BH$17:BH114,BH114))</f>
        <v/>
      </c>
      <c r="BJ114" s="98" t="str">
        <f t="shared" si="61"/>
        <v/>
      </c>
      <c r="BK114" s="1" t="str">
        <f t="shared" si="62"/>
        <v/>
      </c>
      <c r="BL114" s="621"/>
      <c r="BM114" s="621"/>
      <c r="BN114" s="621"/>
      <c r="BO114" s="621"/>
      <c r="BP114" s="621"/>
      <c r="BQ114" s="623"/>
      <c r="BR114" s="621"/>
      <c r="BS114" s="621"/>
      <c r="BT114" s="74">
        <f>COUNTIF($AJ$17:AJ114,AI114&amp;"-"&amp;"*5000m*")</f>
        <v>0</v>
      </c>
      <c r="BU114" s="621"/>
      <c r="BV114" s="623"/>
      <c r="BW114" s="621"/>
      <c r="BX114" s="621"/>
      <c r="BY114" s="621"/>
      <c r="BZ114" s="621"/>
      <c r="CA114" s="621"/>
      <c r="CB114" s="621"/>
    </row>
    <row r="115" spans="1:80" s="1" customFormat="1" ht="18" customHeight="1" thickBot="1">
      <c r="A115" s="685"/>
      <c r="B115" s="86" t="s">
        <v>30</v>
      </c>
      <c r="C115" s="87"/>
      <c r="D115" s="245" t="str">
        <f t="shared" si="40"/>
        <v/>
      </c>
      <c r="E115" s="274">
        <f>C113</f>
        <v>0</v>
      </c>
      <c r="F115" s="28"/>
      <c r="G115" s="28"/>
      <c r="H115" s="28"/>
      <c r="I115" s="29"/>
      <c r="J115" s="655" t="e">
        <f>IF(D114&gt;0,VLOOKUP(D114,男子登録情報!$A$1:$H$1688,5,0),"")</f>
        <v>#N/A</v>
      </c>
      <c r="K115" s="655"/>
      <c r="L115" s="7" t="s">
        <v>31</v>
      </c>
      <c r="M115" s="245"/>
      <c r="N115" s="247" t="str">
        <f>IF(M115&gt;0,VLOOKUP(M115,男子登録情報!$N$1:$O$22,2,0),"")</f>
        <v/>
      </c>
      <c r="O115" s="7" t="s">
        <v>32</v>
      </c>
      <c r="P115" s="248"/>
      <c r="Q115" s="53" t="str">
        <f t="shared" si="33"/>
        <v/>
      </c>
      <c r="R115" s="285" t="str">
        <f t="shared" si="63"/>
        <v/>
      </c>
      <c r="S115" s="259"/>
      <c r="T115" s="616"/>
      <c r="U115" s="617"/>
      <c r="V115" s="618"/>
      <c r="W115" s="663"/>
      <c r="X115" s="663"/>
      <c r="AB115" s="85">
        <f t="shared" si="34"/>
        <v>0</v>
      </c>
      <c r="AC115" s="621"/>
      <c r="AD115" s="74" t="str">
        <f t="shared" si="35"/>
        <v/>
      </c>
      <c r="AE115" s="74" t="str">
        <f t="shared" si="36"/>
        <v/>
      </c>
      <c r="AF115" s="74" t="str">
        <f t="shared" si="37"/>
        <v/>
      </c>
      <c r="AG115" s="74" t="str">
        <f t="shared" si="38"/>
        <v/>
      </c>
      <c r="AH115" s="95">
        <f t="shared" si="41"/>
        <v>0</v>
      </c>
      <c r="AI115" s="174" t="str">
        <f>AI114</f>
        <v/>
      </c>
      <c r="AJ115" s="74" t="str">
        <f t="shared" si="42"/>
        <v/>
      </c>
      <c r="AK115" s="74" t="str">
        <f t="shared" si="43"/>
        <v/>
      </c>
      <c r="AL115" s="99" t="str">
        <f t="shared" si="39"/>
        <v/>
      </c>
      <c r="AM115" s="81">
        <f t="shared" si="44"/>
        <v>0</v>
      </c>
      <c r="AO115" s="81">
        <f t="shared" si="45"/>
        <v>0</v>
      </c>
      <c r="AP115" s="81" t="str">
        <f t="shared" si="46"/>
        <v>00000</v>
      </c>
      <c r="AQ115" s="105" t="str">
        <f t="shared" si="47"/>
        <v>0秒0</v>
      </c>
      <c r="AR115" s="106">
        <f t="shared" si="48"/>
        <v>0</v>
      </c>
      <c r="AS115" s="106" t="str">
        <f t="shared" si="49"/>
        <v>0</v>
      </c>
      <c r="AT115" s="106" t="str">
        <f t="shared" si="50"/>
        <v>0</v>
      </c>
      <c r="AU115" s="106" t="str">
        <f t="shared" si="51"/>
        <v>0m</v>
      </c>
      <c r="AV115" s="106" t="str">
        <f t="shared" si="52"/>
        <v>点</v>
      </c>
      <c r="AW115" s="81">
        <f t="shared" si="53"/>
        <v>0</v>
      </c>
      <c r="AX115" s="73" t="str">
        <f t="shared" si="54"/>
        <v/>
      </c>
      <c r="AY115" s="81">
        <f t="shared" si="55"/>
        <v>0</v>
      </c>
      <c r="AZ115" s="81">
        <f t="shared" si="56"/>
        <v>0</v>
      </c>
      <c r="BA115" s="81">
        <f t="shared" si="57"/>
        <v>0</v>
      </c>
      <c r="BB115" s="587"/>
      <c r="BC115" s="587"/>
      <c r="BD115" s="630"/>
      <c r="BE115" s="627"/>
      <c r="BF115" s="74" t="str">
        <f t="shared" si="58"/>
        <v/>
      </c>
      <c r="BG115" s="74" t="str">
        <f t="shared" si="59"/>
        <v/>
      </c>
      <c r="BH115" s="74" t="str">
        <f t="shared" si="60"/>
        <v/>
      </c>
      <c r="BI115" s="120" t="str">
        <f>IF(M115="","",COUNTIF($BH$17:BH115,BH115))</f>
        <v/>
      </c>
      <c r="BJ115" s="98" t="str">
        <f t="shared" si="61"/>
        <v/>
      </c>
      <c r="BK115" s="1" t="str">
        <f t="shared" si="62"/>
        <v/>
      </c>
      <c r="BL115" s="621"/>
      <c r="BM115" s="621"/>
      <c r="BN115" s="621"/>
      <c r="BO115" s="621"/>
      <c r="BP115" s="621"/>
      <c r="BQ115" s="624"/>
      <c r="BR115" s="621"/>
      <c r="BS115" s="621"/>
      <c r="BT115" s="74">
        <f>COUNTIF($AJ$17:AJ115,AI115&amp;"-"&amp;"*5000m*")</f>
        <v>0</v>
      </c>
      <c r="BU115" s="621"/>
      <c r="BV115" s="624"/>
      <c r="BW115" s="621"/>
      <c r="BX115" s="621"/>
      <c r="BY115" s="621"/>
      <c r="BZ115" s="621"/>
      <c r="CA115" s="621"/>
      <c r="CB115" s="621"/>
    </row>
    <row r="116" spans="1:80" s="1" customFormat="1" ht="18" customHeight="1" thickTop="1" thickBot="1">
      <c r="A116" s="683">
        <v>34</v>
      </c>
      <c r="B116" s="665" t="s">
        <v>339</v>
      </c>
      <c r="C116" s="667"/>
      <c r="D116" s="252" t="str">
        <f t="shared" si="40"/>
        <v/>
      </c>
      <c r="E116" s="243">
        <f>C116</f>
        <v>0</v>
      </c>
      <c r="F116" s="619" t="str">
        <f>IF(C116&gt;0,VLOOKUP(C116,男子登録情報!$A$1:$H$1688,3,0),"")</f>
        <v/>
      </c>
      <c r="G116" s="619" t="str">
        <f>IF(C116&gt;0,VLOOKUP(C116,男子登録情報!$A$1:$H$1688,4,0),"")</f>
        <v/>
      </c>
      <c r="H116" s="619" t="str">
        <f>IF(C116&gt;0,VLOOKUP(C116,男子登録情報!$A$1:$H$1688,7,0),"")</f>
        <v/>
      </c>
      <c r="I116" s="261" t="str">
        <f>IF(C116&gt;0,VLOOKUP(C116,男子登録情報!$A$1:$H$1688,8,0),"")</f>
        <v/>
      </c>
      <c r="J116" s="653" t="str">
        <f>IF(C116&gt;0,VLOOKUP(C116,男子登録情報!$A$1:$M$1688,13,0),"")</f>
        <v/>
      </c>
      <c r="K116" s="653" t="str">
        <f>IF(C116&gt;0,TEXT(C116,"100000000"),"000000000")</f>
        <v>000000000</v>
      </c>
      <c r="L116" s="251" t="s">
        <v>24</v>
      </c>
      <c r="M116" s="243"/>
      <c r="N116" s="428" t="str">
        <f>IF(M116&gt;0,VLOOKUP(M116,男子登録情報!$N$1:$O$22,2,0),"")</f>
        <v/>
      </c>
      <c r="O116" s="251" t="s">
        <v>27</v>
      </c>
      <c r="P116" s="253"/>
      <c r="Q116" s="53" t="str">
        <f t="shared" si="33"/>
        <v/>
      </c>
      <c r="R116" s="283" t="str">
        <f t="shared" si="63"/>
        <v/>
      </c>
      <c r="S116" s="255"/>
      <c r="T116" s="610"/>
      <c r="U116" s="611"/>
      <c r="V116" s="612"/>
      <c r="W116" s="664"/>
      <c r="X116" s="664"/>
      <c r="AA116" s="1">
        <f>IF(C116="",0,IF(H116=F5,0,1))</f>
        <v>0</v>
      </c>
      <c r="AB116" s="85">
        <f t="shared" si="34"/>
        <v>0</v>
      </c>
      <c r="AC116" s="621">
        <f>C116</f>
        <v>0</v>
      </c>
      <c r="AD116" s="74" t="str">
        <f t="shared" si="35"/>
        <v/>
      </c>
      <c r="AE116" s="74" t="str">
        <f t="shared" si="36"/>
        <v/>
      </c>
      <c r="AF116" s="74" t="str">
        <f t="shared" si="37"/>
        <v/>
      </c>
      <c r="AG116" s="74" t="str">
        <f t="shared" si="38"/>
        <v/>
      </c>
      <c r="AH116" s="95">
        <f t="shared" si="41"/>
        <v>0</v>
      </c>
      <c r="AI116" s="172" t="str">
        <f>IF(F116="","",F116)</f>
        <v/>
      </c>
      <c r="AJ116" s="74" t="str">
        <f t="shared" si="42"/>
        <v/>
      </c>
      <c r="AK116" s="74" t="str">
        <f t="shared" si="43"/>
        <v/>
      </c>
      <c r="AL116" s="99" t="str">
        <f t="shared" si="39"/>
        <v/>
      </c>
      <c r="AM116" s="81">
        <f t="shared" si="44"/>
        <v>0</v>
      </c>
      <c r="AO116" s="81">
        <f t="shared" si="45"/>
        <v>0</v>
      </c>
      <c r="AP116" s="81" t="str">
        <f t="shared" si="46"/>
        <v>00000</v>
      </c>
      <c r="AQ116" s="105" t="str">
        <f t="shared" si="47"/>
        <v>0秒0</v>
      </c>
      <c r="AR116" s="106">
        <f t="shared" si="48"/>
        <v>0</v>
      </c>
      <c r="AS116" s="106" t="str">
        <f t="shared" si="49"/>
        <v>0</v>
      </c>
      <c r="AT116" s="106" t="str">
        <f t="shared" si="50"/>
        <v>0</v>
      </c>
      <c r="AU116" s="106" t="str">
        <f t="shared" si="51"/>
        <v>0m</v>
      </c>
      <c r="AV116" s="106" t="str">
        <f t="shared" si="52"/>
        <v>点</v>
      </c>
      <c r="AW116" s="81">
        <f t="shared" si="53"/>
        <v>0</v>
      </c>
      <c r="AX116" s="73" t="str">
        <f t="shared" si="54"/>
        <v/>
      </c>
      <c r="AY116" s="81">
        <f t="shared" si="55"/>
        <v>0</v>
      </c>
      <c r="AZ116" s="81">
        <f t="shared" si="56"/>
        <v>0</v>
      </c>
      <c r="BA116" s="81">
        <f t="shared" si="57"/>
        <v>0</v>
      </c>
      <c r="BB116" s="586">
        <f>IF(W116="",0,COUNTA($W$17:W118))</f>
        <v>0</v>
      </c>
      <c r="BC116" s="586">
        <f>IF(X116="",0,COUNTA($X$17:X118))</f>
        <v>0</v>
      </c>
      <c r="BD116" s="628">
        <f>IF(OR($N116="20100",$N117="20100",$N118="20100"),COUNTIF($N$17:N118,"20100"),0)</f>
        <v>0</v>
      </c>
      <c r="BE116" s="625">
        <f>IF($BD116=0,0,INDEX($P116:$P118,MATCH("20100",$N116:$N118,0),1))</f>
        <v>0</v>
      </c>
      <c r="BF116" s="74" t="str">
        <f t="shared" si="58"/>
        <v/>
      </c>
      <c r="BG116" s="74" t="str">
        <f t="shared" si="59"/>
        <v/>
      </c>
      <c r="BH116" s="74" t="str">
        <f t="shared" si="60"/>
        <v/>
      </c>
      <c r="BI116" s="120" t="str">
        <f>IF(M116="","",COUNTIF($BH$17:BH116,BH116))</f>
        <v/>
      </c>
      <c r="BJ116" s="98" t="str">
        <f t="shared" si="61"/>
        <v/>
      </c>
      <c r="BK116" s="1" t="str">
        <f t="shared" si="62"/>
        <v/>
      </c>
      <c r="BL116" s="621" t="str">
        <f>IF(F116="","",COUNTIF($AI$17:AI116,AI116))</f>
        <v/>
      </c>
      <c r="BM116" s="621">
        <f>IF(BL116=1,BL116,0)</f>
        <v>0</v>
      </c>
      <c r="BN116" s="621" t="str">
        <f>IF(F116="","",$BR116)</f>
        <v/>
      </c>
      <c r="BO116" s="621" t="str">
        <f>IF(G116="","",$BR116)</f>
        <v/>
      </c>
      <c r="BP116" s="621" t="str">
        <f>IF(I116="","",$BR116)</f>
        <v/>
      </c>
      <c r="BQ116" s="622" t="str">
        <f>IFERROR(IF(J116="","",BR116),"")</f>
        <v/>
      </c>
      <c r="BR116" s="621">
        <v>34</v>
      </c>
      <c r="BS116" s="621">
        <f>IF(C116&gt;0,"",IF(COUNTIF(BN116:BQ118,BR116)=4,"",1))</f>
        <v>1</v>
      </c>
      <c r="BT116" s="74">
        <f>COUNTIF($AJ$17:AJ116,AI116&amp;"-"&amp;"*5000m*")</f>
        <v>0</v>
      </c>
      <c r="BU116" s="621">
        <f>SUM(BT116:BT118)/3</f>
        <v>0</v>
      </c>
      <c r="BV116" s="622" t="str">
        <f>IF(AI116="","",IF(AND(COUNTA(M116:M118)=0,COUNTA(W116:X118)=0),1,""))</f>
        <v/>
      </c>
      <c r="BW116" s="621">
        <f>IF(AND($AI116="",COUNTA(W116)&gt;0),1,0)</f>
        <v>0</v>
      </c>
      <c r="BX116" s="621">
        <f>IF(AND($AI116="",COUNTA(X116)&gt;0),1,0)</f>
        <v>0</v>
      </c>
      <c r="BY116" s="621" t="str">
        <f>F116&amp;"-"&amp;W116</f>
        <v>-</v>
      </c>
      <c r="BZ116" s="621" t="str">
        <f>IF(W116="","",COUNTIF($BY$17:BY116,BY116))</f>
        <v/>
      </c>
      <c r="CA116" s="621" t="str">
        <f>F116&amp;"-"&amp;X116</f>
        <v>-</v>
      </c>
      <c r="CB116" s="621" t="str">
        <f>IF(X116="","",COUNTIF($CA$17:CA116,CA116))</f>
        <v/>
      </c>
    </row>
    <row r="117" spans="1:80" s="1" customFormat="1" ht="18" customHeight="1" thickBot="1">
      <c r="A117" s="684"/>
      <c r="B117" s="666"/>
      <c r="C117" s="668"/>
      <c r="D117" s="27" t="str">
        <f t="shared" si="40"/>
        <v/>
      </c>
      <c r="E117" s="244">
        <f>C116</f>
        <v>0</v>
      </c>
      <c r="F117" s="620"/>
      <c r="G117" s="620"/>
      <c r="H117" s="620"/>
      <c r="I117" s="256" t="str">
        <f>IF(C116&gt;0,VLOOKUP(C116,男子登録情報!$A$1:$H$1688,5,0),"")</f>
        <v/>
      </c>
      <c r="J117" s="654" t="e">
        <f>IF(D116&gt;0,VLOOKUP(D116,男子登録情報!$A$1:$H$1688,5,0),"")</f>
        <v>#N/A</v>
      </c>
      <c r="K117" s="654"/>
      <c r="L117" s="261" t="s">
        <v>28</v>
      </c>
      <c r="M117" s="27"/>
      <c r="N117" s="257" t="str">
        <f>IF(M117&gt;0,VLOOKUP(M117,男子登録情報!$N$1:$O$22,2,0),"")</f>
        <v/>
      </c>
      <c r="O117" s="261" t="s">
        <v>29</v>
      </c>
      <c r="P117" s="262"/>
      <c r="Q117" s="53" t="str">
        <f t="shared" si="33"/>
        <v/>
      </c>
      <c r="R117" s="284" t="str">
        <f t="shared" si="63"/>
        <v/>
      </c>
      <c r="S117" s="263"/>
      <c r="T117" s="613"/>
      <c r="U117" s="614"/>
      <c r="V117" s="615"/>
      <c r="W117" s="662"/>
      <c r="X117" s="662"/>
      <c r="AB117" s="85">
        <f t="shared" si="34"/>
        <v>0</v>
      </c>
      <c r="AC117" s="621"/>
      <c r="AD117" s="74" t="str">
        <f t="shared" si="35"/>
        <v/>
      </c>
      <c r="AE117" s="74" t="str">
        <f t="shared" si="36"/>
        <v/>
      </c>
      <c r="AF117" s="74" t="str">
        <f t="shared" si="37"/>
        <v/>
      </c>
      <c r="AG117" s="74" t="str">
        <f t="shared" si="38"/>
        <v/>
      </c>
      <c r="AH117" s="95">
        <f t="shared" si="41"/>
        <v>0</v>
      </c>
      <c r="AI117" s="173" t="str">
        <f>AI116</f>
        <v/>
      </c>
      <c r="AJ117" s="74" t="str">
        <f t="shared" si="42"/>
        <v/>
      </c>
      <c r="AK117" s="74" t="str">
        <f t="shared" si="43"/>
        <v/>
      </c>
      <c r="AL117" s="99" t="str">
        <f t="shared" si="39"/>
        <v/>
      </c>
      <c r="AM117" s="81">
        <f t="shared" si="44"/>
        <v>0</v>
      </c>
      <c r="AO117" s="81">
        <f t="shared" si="45"/>
        <v>0</v>
      </c>
      <c r="AP117" s="81" t="str">
        <f t="shared" si="46"/>
        <v>00000</v>
      </c>
      <c r="AQ117" s="105" t="str">
        <f t="shared" si="47"/>
        <v>0秒0</v>
      </c>
      <c r="AR117" s="106">
        <f t="shared" si="48"/>
        <v>0</v>
      </c>
      <c r="AS117" s="106" t="str">
        <f t="shared" si="49"/>
        <v>0</v>
      </c>
      <c r="AT117" s="106" t="str">
        <f t="shared" si="50"/>
        <v>0</v>
      </c>
      <c r="AU117" s="106" t="str">
        <f t="shared" si="51"/>
        <v>0m</v>
      </c>
      <c r="AV117" s="106" t="str">
        <f t="shared" si="52"/>
        <v>点</v>
      </c>
      <c r="AW117" s="81">
        <f t="shared" si="53"/>
        <v>0</v>
      </c>
      <c r="AX117" s="73" t="str">
        <f t="shared" si="54"/>
        <v/>
      </c>
      <c r="AY117" s="81">
        <f t="shared" si="55"/>
        <v>0</v>
      </c>
      <c r="AZ117" s="81">
        <f t="shared" si="56"/>
        <v>0</v>
      </c>
      <c r="BA117" s="81">
        <f t="shared" si="57"/>
        <v>0</v>
      </c>
      <c r="BB117" s="595"/>
      <c r="BC117" s="595"/>
      <c r="BD117" s="629"/>
      <c r="BE117" s="626"/>
      <c r="BF117" s="74" t="str">
        <f t="shared" si="58"/>
        <v/>
      </c>
      <c r="BG117" s="74" t="str">
        <f t="shared" si="59"/>
        <v/>
      </c>
      <c r="BH117" s="74" t="str">
        <f t="shared" si="60"/>
        <v/>
      </c>
      <c r="BI117" s="120" t="str">
        <f>IF(M117="","",COUNTIF($BH$17:BH117,BH117))</f>
        <v/>
      </c>
      <c r="BJ117" s="98" t="str">
        <f t="shared" si="61"/>
        <v/>
      </c>
      <c r="BK117" s="1" t="str">
        <f t="shared" si="62"/>
        <v/>
      </c>
      <c r="BL117" s="621"/>
      <c r="BM117" s="621"/>
      <c r="BN117" s="621"/>
      <c r="BO117" s="621"/>
      <c r="BP117" s="621"/>
      <c r="BQ117" s="623"/>
      <c r="BR117" s="621"/>
      <c r="BS117" s="621"/>
      <c r="BT117" s="74">
        <f>COUNTIF($AJ$17:AJ117,AI117&amp;"-"&amp;"*5000m*")</f>
        <v>0</v>
      </c>
      <c r="BU117" s="621"/>
      <c r="BV117" s="623"/>
      <c r="BW117" s="621"/>
      <c r="BX117" s="621"/>
      <c r="BY117" s="621"/>
      <c r="BZ117" s="621"/>
      <c r="CA117" s="621"/>
      <c r="CB117" s="621"/>
    </row>
    <row r="118" spans="1:80" s="1" customFormat="1" ht="18" customHeight="1" thickBot="1">
      <c r="A118" s="685"/>
      <c r="B118" s="86" t="s">
        <v>30</v>
      </c>
      <c r="C118" s="87"/>
      <c r="D118" s="245" t="str">
        <f t="shared" si="40"/>
        <v/>
      </c>
      <c r="E118" s="274">
        <f>C116</f>
        <v>0</v>
      </c>
      <c r="F118" s="28"/>
      <c r="G118" s="28"/>
      <c r="H118" s="28"/>
      <c r="I118" s="29"/>
      <c r="J118" s="655" t="e">
        <f>IF(D117&gt;0,VLOOKUP(D117,男子登録情報!$A$1:$H$1688,5,0),"")</f>
        <v>#N/A</v>
      </c>
      <c r="K118" s="655"/>
      <c r="L118" s="7" t="s">
        <v>31</v>
      </c>
      <c r="M118" s="245"/>
      <c r="N118" s="247" t="str">
        <f>IF(M118&gt;0,VLOOKUP(M118,男子登録情報!$N$1:$O$22,2,0),"")</f>
        <v/>
      </c>
      <c r="O118" s="7" t="s">
        <v>32</v>
      </c>
      <c r="P118" s="248"/>
      <c r="Q118" s="53" t="str">
        <f t="shared" si="33"/>
        <v/>
      </c>
      <c r="R118" s="285" t="str">
        <f t="shared" si="63"/>
        <v/>
      </c>
      <c r="S118" s="259"/>
      <c r="T118" s="616"/>
      <c r="U118" s="617"/>
      <c r="V118" s="618"/>
      <c r="W118" s="663"/>
      <c r="X118" s="663"/>
      <c r="AB118" s="85">
        <f t="shared" si="34"/>
        <v>0</v>
      </c>
      <c r="AC118" s="621"/>
      <c r="AD118" s="74" t="str">
        <f t="shared" si="35"/>
        <v/>
      </c>
      <c r="AE118" s="74" t="str">
        <f t="shared" si="36"/>
        <v/>
      </c>
      <c r="AF118" s="74" t="str">
        <f t="shared" si="37"/>
        <v/>
      </c>
      <c r="AG118" s="74" t="str">
        <f t="shared" si="38"/>
        <v/>
      </c>
      <c r="AH118" s="95">
        <f t="shared" si="41"/>
        <v>0</v>
      </c>
      <c r="AI118" s="174" t="str">
        <f>AI117</f>
        <v/>
      </c>
      <c r="AJ118" s="74" t="str">
        <f t="shared" si="42"/>
        <v/>
      </c>
      <c r="AK118" s="74" t="str">
        <f t="shared" si="43"/>
        <v/>
      </c>
      <c r="AL118" s="99" t="str">
        <f t="shared" si="39"/>
        <v/>
      </c>
      <c r="AM118" s="81">
        <f t="shared" si="44"/>
        <v>0</v>
      </c>
      <c r="AO118" s="81">
        <f t="shared" si="45"/>
        <v>0</v>
      </c>
      <c r="AP118" s="81" t="str">
        <f t="shared" si="46"/>
        <v>00000</v>
      </c>
      <c r="AQ118" s="105" t="str">
        <f t="shared" si="47"/>
        <v>0秒0</v>
      </c>
      <c r="AR118" s="106">
        <f t="shared" si="48"/>
        <v>0</v>
      </c>
      <c r="AS118" s="106" t="str">
        <f t="shared" si="49"/>
        <v>0</v>
      </c>
      <c r="AT118" s="106" t="str">
        <f t="shared" si="50"/>
        <v>0</v>
      </c>
      <c r="AU118" s="106" t="str">
        <f t="shared" si="51"/>
        <v>0m</v>
      </c>
      <c r="AV118" s="106" t="str">
        <f t="shared" si="52"/>
        <v>点</v>
      </c>
      <c r="AW118" s="81">
        <f t="shared" si="53"/>
        <v>0</v>
      </c>
      <c r="AX118" s="73" t="str">
        <f t="shared" si="54"/>
        <v/>
      </c>
      <c r="AY118" s="81">
        <f t="shared" si="55"/>
        <v>0</v>
      </c>
      <c r="AZ118" s="81">
        <f t="shared" si="56"/>
        <v>0</v>
      </c>
      <c r="BA118" s="81">
        <f t="shared" si="57"/>
        <v>0</v>
      </c>
      <c r="BB118" s="587"/>
      <c r="BC118" s="587"/>
      <c r="BD118" s="630"/>
      <c r="BE118" s="627"/>
      <c r="BF118" s="74" t="str">
        <f t="shared" si="58"/>
        <v/>
      </c>
      <c r="BG118" s="74" t="str">
        <f t="shared" si="59"/>
        <v/>
      </c>
      <c r="BH118" s="74" t="str">
        <f t="shared" si="60"/>
        <v/>
      </c>
      <c r="BI118" s="120" t="str">
        <f>IF(M118="","",COUNTIF($BH$17:BH118,BH118))</f>
        <v/>
      </c>
      <c r="BJ118" s="98" t="str">
        <f t="shared" si="61"/>
        <v/>
      </c>
      <c r="BK118" s="1" t="str">
        <f t="shared" si="62"/>
        <v/>
      </c>
      <c r="BL118" s="621"/>
      <c r="BM118" s="621"/>
      <c r="BN118" s="621"/>
      <c r="BO118" s="621"/>
      <c r="BP118" s="621"/>
      <c r="BQ118" s="624"/>
      <c r="BR118" s="621"/>
      <c r="BS118" s="621"/>
      <c r="BT118" s="74">
        <f>COUNTIF($AJ$17:AJ118,AI118&amp;"-"&amp;"*5000m*")</f>
        <v>0</v>
      </c>
      <c r="BU118" s="621"/>
      <c r="BV118" s="624"/>
      <c r="BW118" s="621"/>
      <c r="BX118" s="621"/>
      <c r="BY118" s="621"/>
      <c r="BZ118" s="621"/>
      <c r="CA118" s="621"/>
      <c r="CB118" s="621"/>
    </row>
    <row r="119" spans="1:80" s="1" customFormat="1" ht="18" customHeight="1" thickTop="1" thickBot="1">
      <c r="A119" s="683">
        <v>35</v>
      </c>
      <c r="B119" s="665" t="s">
        <v>339</v>
      </c>
      <c r="C119" s="667"/>
      <c r="D119" s="252" t="str">
        <f t="shared" si="40"/>
        <v/>
      </c>
      <c r="E119" s="243">
        <f>C119</f>
        <v>0</v>
      </c>
      <c r="F119" s="619" t="str">
        <f>IF(C119&gt;0,VLOOKUP(C119,男子登録情報!$A$1:$H$1688,3,0),"")</f>
        <v/>
      </c>
      <c r="G119" s="619" t="str">
        <f>IF(C119&gt;0,VLOOKUP(C119,男子登録情報!$A$1:$H$1688,4,0),"")</f>
        <v/>
      </c>
      <c r="H119" s="619" t="str">
        <f>IF(C119&gt;0,VLOOKUP(C119,男子登録情報!$A$1:$H$1688,7,0),"")</f>
        <v/>
      </c>
      <c r="I119" s="261" t="str">
        <f>IF(C119&gt;0,VLOOKUP(C119,男子登録情報!$A$1:$H$1688,8,0),"")</f>
        <v/>
      </c>
      <c r="J119" s="653" t="str">
        <f>IF(C119&gt;0,VLOOKUP(C119,男子登録情報!$A$1:$M$1688,13,0),"")</f>
        <v/>
      </c>
      <c r="K119" s="653" t="str">
        <f>IF(C119&gt;0,TEXT(C119,"100000000"),"000000000")</f>
        <v>000000000</v>
      </c>
      <c r="L119" s="251" t="s">
        <v>24</v>
      </c>
      <c r="M119" s="243"/>
      <c r="N119" s="428" t="str">
        <f>IF(M119&gt;0,VLOOKUP(M119,男子登録情報!$N$1:$O$22,2,0),"")</f>
        <v/>
      </c>
      <c r="O119" s="251" t="s">
        <v>27</v>
      </c>
      <c r="P119" s="253"/>
      <c r="Q119" s="53" t="str">
        <f t="shared" si="33"/>
        <v/>
      </c>
      <c r="R119" s="283" t="str">
        <f t="shared" si="63"/>
        <v/>
      </c>
      <c r="S119" s="255"/>
      <c r="T119" s="610"/>
      <c r="U119" s="611"/>
      <c r="V119" s="612"/>
      <c r="W119" s="664"/>
      <c r="X119" s="664"/>
      <c r="AA119" s="1">
        <f>IF(C119="",0,IF(H119=F5,0,1))</f>
        <v>0</v>
      </c>
      <c r="AB119" s="85">
        <f t="shared" si="34"/>
        <v>0</v>
      </c>
      <c r="AC119" s="621">
        <f>C119</f>
        <v>0</v>
      </c>
      <c r="AD119" s="74" t="str">
        <f t="shared" si="35"/>
        <v/>
      </c>
      <c r="AE119" s="74" t="str">
        <f t="shared" si="36"/>
        <v/>
      </c>
      <c r="AF119" s="74" t="str">
        <f t="shared" si="37"/>
        <v/>
      </c>
      <c r="AG119" s="74" t="str">
        <f t="shared" si="38"/>
        <v/>
      </c>
      <c r="AH119" s="95">
        <f t="shared" si="41"/>
        <v>0</v>
      </c>
      <c r="AI119" s="172" t="str">
        <f>IF(F119="","",F119)</f>
        <v/>
      </c>
      <c r="AJ119" s="74" t="str">
        <f t="shared" si="42"/>
        <v/>
      </c>
      <c r="AK119" s="74" t="str">
        <f t="shared" si="43"/>
        <v/>
      </c>
      <c r="AL119" s="99" t="str">
        <f t="shared" si="39"/>
        <v/>
      </c>
      <c r="AM119" s="81">
        <f t="shared" si="44"/>
        <v>0</v>
      </c>
      <c r="AO119" s="81">
        <f t="shared" si="45"/>
        <v>0</v>
      </c>
      <c r="AP119" s="81" t="str">
        <f t="shared" si="46"/>
        <v>00000</v>
      </c>
      <c r="AQ119" s="105" t="str">
        <f t="shared" si="47"/>
        <v>0秒0</v>
      </c>
      <c r="AR119" s="106">
        <f t="shared" si="48"/>
        <v>0</v>
      </c>
      <c r="AS119" s="106" t="str">
        <f t="shared" si="49"/>
        <v>0</v>
      </c>
      <c r="AT119" s="106" t="str">
        <f t="shared" si="50"/>
        <v>0</v>
      </c>
      <c r="AU119" s="106" t="str">
        <f t="shared" si="51"/>
        <v>0m</v>
      </c>
      <c r="AV119" s="106" t="str">
        <f t="shared" si="52"/>
        <v>点</v>
      </c>
      <c r="AW119" s="81">
        <f t="shared" si="53"/>
        <v>0</v>
      </c>
      <c r="AX119" s="73" t="str">
        <f t="shared" si="54"/>
        <v/>
      </c>
      <c r="AY119" s="81">
        <f t="shared" si="55"/>
        <v>0</v>
      </c>
      <c r="AZ119" s="81">
        <f t="shared" si="56"/>
        <v>0</v>
      </c>
      <c r="BA119" s="81">
        <f t="shared" si="57"/>
        <v>0</v>
      </c>
      <c r="BB119" s="586">
        <f>IF(W119="",0,COUNTA($W$17:W121))</f>
        <v>0</v>
      </c>
      <c r="BC119" s="586">
        <f>IF(X119="",0,COUNTA($X$17:X121))</f>
        <v>0</v>
      </c>
      <c r="BD119" s="628">
        <f>IF(OR($N119="20100",$N120="20100",$N121="20100"),COUNTIF($N$17:N121,"20100"),0)</f>
        <v>0</v>
      </c>
      <c r="BE119" s="625">
        <f>IF($BD119=0,0,INDEX($P119:$P121,MATCH("20100",$N119:$N121,0),1))</f>
        <v>0</v>
      </c>
      <c r="BF119" s="74" t="str">
        <f t="shared" si="58"/>
        <v/>
      </c>
      <c r="BG119" s="74" t="str">
        <f t="shared" si="59"/>
        <v/>
      </c>
      <c r="BH119" s="74" t="str">
        <f t="shared" si="60"/>
        <v/>
      </c>
      <c r="BI119" s="120" t="str">
        <f>IF(M119="","",COUNTIF($BH$17:BH119,BH119))</f>
        <v/>
      </c>
      <c r="BJ119" s="98" t="str">
        <f t="shared" si="61"/>
        <v/>
      </c>
      <c r="BK119" s="1" t="str">
        <f t="shared" si="62"/>
        <v/>
      </c>
      <c r="BL119" s="621" t="str">
        <f>IF(F119="","",COUNTIF($AI$17:AI119,AI119))</f>
        <v/>
      </c>
      <c r="BM119" s="621">
        <f>IF(BL119=1,BL119,0)</f>
        <v>0</v>
      </c>
      <c r="BN119" s="621" t="str">
        <f>IF(F119="","",$BR119)</f>
        <v/>
      </c>
      <c r="BO119" s="621" t="str">
        <f>IF(G119="","",$BR119)</f>
        <v/>
      </c>
      <c r="BP119" s="621" t="str">
        <f>IF(I119="","",$BR119)</f>
        <v/>
      </c>
      <c r="BQ119" s="622" t="str">
        <f>IFERROR(IF(J119="","",BR119),"")</f>
        <v/>
      </c>
      <c r="BR119" s="621">
        <v>35</v>
      </c>
      <c r="BS119" s="621">
        <f>IF(C119&gt;0,"",IF(COUNTIF(BN119:BQ121,BR119)=4,"",1))</f>
        <v>1</v>
      </c>
      <c r="BT119" s="74">
        <f>COUNTIF($AJ$17:AJ119,AI119&amp;"-"&amp;"*5000m*")</f>
        <v>0</v>
      </c>
      <c r="BU119" s="621">
        <f>SUM(BT119:BT121)/3</f>
        <v>0</v>
      </c>
      <c r="BV119" s="622" t="str">
        <f>IF(AI119="","",IF(AND(COUNTA(M119:M121)=0,COUNTA(W119:X121)=0),1,""))</f>
        <v/>
      </c>
      <c r="BW119" s="621">
        <f>IF(AND($AI119="",COUNTA(W119)&gt;0),1,0)</f>
        <v>0</v>
      </c>
      <c r="BX119" s="621">
        <f>IF(AND($AI119="",COUNTA(X119)&gt;0),1,0)</f>
        <v>0</v>
      </c>
      <c r="BY119" s="621" t="str">
        <f>F119&amp;"-"&amp;W119</f>
        <v>-</v>
      </c>
      <c r="BZ119" s="621" t="str">
        <f>IF(W119="","",COUNTIF($BY$17:BY119,BY119))</f>
        <v/>
      </c>
      <c r="CA119" s="621" t="str">
        <f>F119&amp;"-"&amp;X119</f>
        <v>-</v>
      </c>
      <c r="CB119" s="621" t="str">
        <f>IF(X119="","",COUNTIF($CA$17:CA119,CA119))</f>
        <v/>
      </c>
    </row>
    <row r="120" spans="1:80" s="1" customFormat="1" ht="18" customHeight="1" thickBot="1">
      <c r="A120" s="684"/>
      <c r="B120" s="666"/>
      <c r="C120" s="668"/>
      <c r="D120" s="27" t="str">
        <f t="shared" si="40"/>
        <v/>
      </c>
      <c r="E120" s="244">
        <f>C119</f>
        <v>0</v>
      </c>
      <c r="F120" s="620"/>
      <c r="G120" s="620"/>
      <c r="H120" s="620"/>
      <c r="I120" s="256" t="str">
        <f>IF(C119&gt;0,VLOOKUP(C119,男子登録情報!$A$1:$H$1688,5,0),"")</f>
        <v/>
      </c>
      <c r="J120" s="654" t="e">
        <f>IF(D119&gt;0,VLOOKUP(D119,男子登録情報!$A$1:$H$1688,5,0),"")</f>
        <v>#N/A</v>
      </c>
      <c r="K120" s="654"/>
      <c r="L120" s="261" t="s">
        <v>28</v>
      </c>
      <c r="M120" s="27"/>
      <c r="N120" s="257" t="str">
        <f>IF(M120&gt;0,VLOOKUP(M120,男子登録情報!$N$1:$O$22,2,0),"")</f>
        <v/>
      </c>
      <c r="O120" s="261" t="s">
        <v>29</v>
      </c>
      <c r="P120" s="262"/>
      <c r="Q120" s="53" t="str">
        <f t="shared" si="33"/>
        <v/>
      </c>
      <c r="R120" s="284" t="str">
        <f t="shared" si="63"/>
        <v/>
      </c>
      <c r="S120" s="263"/>
      <c r="T120" s="613"/>
      <c r="U120" s="614"/>
      <c r="V120" s="615"/>
      <c r="W120" s="662"/>
      <c r="X120" s="662"/>
      <c r="AB120" s="85">
        <f t="shared" si="34"/>
        <v>0</v>
      </c>
      <c r="AC120" s="621"/>
      <c r="AD120" s="74" t="str">
        <f t="shared" si="35"/>
        <v/>
      </c>
      <c r="AE120" s="74" t="str">
        <f t="shared" si="36"/>
        <v/>
      </c>
      <c r="AF120" s="74" t="str">
        <f t="shared" si="37"/>
        <v/>
      </c>
      <c r="AG120" s="74" t="str">
        <f t="shared" si="38"/>
        <v/>
      </c>
      <c r="AH120" s="95">
        <f t="shared" si="41"/>
        <v>0</v>
      </c>
      <c r="AI120" s="173" t="str">
        <f>AI119</f>
        <v/>
      </c>
      <c r="AJ120" s="74" t="str">
        <f t="shared" si="42"/>
        <v/>
      </c>
      <c r="AK120" s="74" t="str">
        <f t="shared" si="43"/>
        <v/>
      </c>
      <c r="AL120" s="99" t="str">
        <f t="shared" si="39"/>
        <v/>
      </c>
      <c r="AM120" s="81">
        <f t="shared" si="44"/>
        <v>0</v>
      </c>
      <c r="AO120" s="81">
        <f t="shared" si="45"/>
        <v>0</v>
      </c>
      <c r="AP120" s="81" t="str">
        <f t="shared" si="46"/>
        <v>00000</v>
      </c>
      <c r="AQ120" s="105" t="str">
        <f t="shared" si="47"/>
        <v>0秒0</v>
      </c>
      <c r="AR120" s="106">
        <f t="shared" si="48"/>
        <v>0</v>
      </c>
      <c r="AS120" s="106" t="str">
        <f t="shared" si="49"/>
        <v>0</v>
      </c>
      <c r="AT120" s="106" t="str">
        <f t="shared" si="50"/>
        <v>0</v>
      </c>
      <c r="AU120" s="106" t="str">
        <f t="shared" si="51"/>
        <v>0m</v>
      </c>
      <c r="AV120" s="106" t="str">
        <f t="shared" si="52"/>
        <v>点</v>
      </c>
      <c r="AW120" s="81">
        <f t="shared" si="53"/>
        <v>0</v>
      </c>
      <c r="AX120" s="73" t="str">
        <f t="shared" si="54"/>
        <v/>
      </c>
      <c r="AY120" s="81">
        <f t="shared" si="55"/>
        <v>0</v>
      </c>
      <c r="AZ120" s="81">
        <f t="shared" si="56"/>
        <v>0</v>
      </c>
      <c r="BA120" s="81">
        <f t="shared" si="57"/>
        <v>0</v>
      </c>
      <c r="BB120" s="595"/>
      <c r="BC120" s="595"/>
      <c r="BD120" s="629"/>
      <c r="BE120" s="626"/>
      <c r="BF120" s="74" t="str">
        <f t="shared" si="58"/>
        <v/>
      </c>
      <c r="BG120" s="74" t="str">
        <f t="shared" si="59"/>
        <v/>
      </c>
      <c r="BH120" s="74" t="str">
        <f t="shared" si="60"/>
        <v/>
      </c>
      <c r="BI120" s="120" t="str">
        <f>IF(M120="","",COUNTIF($BH$17:BH120,BH120))</f>
        <v/>
      </c>
      <c r="BJ120" s="98" t="str">
        <f t="shared" si="61"/>
        <v/>
      </c>
      <c r="BK120" s="1" t="str">
        <f t="shared" si="62"/>
        <v/>
      </c>
      <c r="BL120" s="621"/>
      <c r="BM120" s="621"/>
      <c r="BN120" s="621"/>
      <c r="BO120" s="621"/>
      <c r="BP120" s="621"/>
      <c r="BQ120" s="623"/>
      <c r="BR120" s="621"/>
      <c r="BS120" s="621"/>
      <c r="BT120" s="74">
        <f>COUNTIF($AJ$17:AJ120,AI120&amp;"-"&amp;"*5000m*")</f>
        <v>0</v>
      </c>
      <c r="BU120" s="621"/>
      <c r="BV120" s="623"/>
      <c r="BW120" s="621"/>
      <c r="BX120" s="621"/>
      <c r="BY120" s="621"/>
      <c r="BZ120" s="621"/>
      <c r="CA120" s="621"/>
      <c r="CB120" s="621"/>
    </row>
    <row r="121" spans="1:80" s="1" customFormat="1" ht="18" customHeight="1" thickBot="1">
      <c r="A121" s="685"/>
      <c r="B121" s="86" t="s">
        <v>30</v>
      </c>
      <c r="C121" s="87"/>
      <c r="D121" s="245" t="str">
        <f t="shared" si="40"/>
        <v/>
      </c>
      <c r="E121" s="274">
        <f>C119</f>
        <v>0</v>
      </c>
      <c r="F121" s="28"/>
      <c r="G121" s="28"/>
      <c r="H121" s="28"/>
      <c r="I121" s="29"/>
      <c r="J121" s="655" t="e">
        <f>IF(D120&gt;0,VLOOKUP(D120,男子登録情報!$A$1:$H$1688,5,0),"")</f>
        <v>#N/A</v>
      </c>
      <c r="K121" s="655"/>
      <c r="L121" s="7" t="s">
        <v>31</v>
      </c>
      <c r="M121" s="245"/>
      <c r="N121" s="247" t="str">
        <f>IF(M121&gt;0,VLOOKUP(M121,男子登録情報!$N$1:$O$22,2,0),"")</f>
        <v/>
      </c>
      <c r="O121" s="7" t="s">
        <v>32</v>
      </c>
      <c r="P121" s="248"/>
      <c r="Q121" s="53" t="str">
        <f t="shared" si="33"/>
        <v/>
      </c>
      <c r="R121" s="285" t="str">
        <f t="shared" si="63"/>
        <v/>
      </c>
      <c r="S121" s="259"/>
      <c r="T121" s="616"/>
      <c r="U121" s="617"/>
      <c r="V121" s="618"/>
      <c r="W121" s="663"/>
      <c r="X121" s="663"/>
      <c r="AB121" s="85">
        <f t="shared" si="34"/>
        <v>0</v>
      </c>
      <c r="AC121" s="621"/>
      <c r="AD121" s="74" t="str">
        <f t="shared" si="35"/>
        <v/>
      </c>
      <c r="AE121" s="74" t="str">
        <f t="shared" si="36"/>
        <v/>
      </c>
      <c r="AF121" s="74" t="str">
        <f t="shared" si="37"/>
        <v/>
      </c>
      <c r="AG121" s="74" t="str">
        <f t="shared" si="38"/>
        <v/>
      </c>
      <c r="AH121" s="95">
        <f t="shared" si="41"/>
        <v>0</v>
      </c>
      <c r="AI121" s="174" t="str">
        <f>AI120</f>
        <v/>
      </c>
      <c r="AJ121" s="74" t="str">
        <f t="shared" si="42"/>
        <v/>
      </c>
      <c r="AK121" s="74" t="str">
        <f t="shared" si="43"/>
        <v/>
      </c>
      <c r="AL121" s="99" t="str">
        <f t="shared" si="39"/>
        <v/>
      </c>
      <c r="AM121" s="81">
        <f t="shared" si="44"/>
        <v>0</v>
      </c>
      <c r="AO121" s="81">
        <f t="shared" si="45"/>
        <v>0</v>
      </c>
      <c r="AP121" s="81" t="str">
        <f t="shared" si="46"/>
        <v>00000</v>
      </c>
      <c r="AQ121" s="105" t="str">
        <f t="shared" si="47"/>
        <v>0秒0</v>
      </c>
      <c r="AR121" s="106">
        <f t="shared" si="48"/>
        <v>0</v>
      </c>
      <c r="AS121" s="106" t="str">
        <f t="shared" si="49"/>
        <v>0</v>
      </c>
      <c r="AT121" s="106" t="str">
        <f t="shared" si="50"/>
        <v>0</v>
      </c>
      <c r="AU121" s="106" t="str">
        <f t="shared" si="51"/>
        <v>0m</v>
      </c>
      <c r="AV121" s="106" t="str">
        <f t="shared" si="52"/>
        <v>点</v>
      </c>
      <c r="AW121" s="81">
        <f t="shared" si="53"/>
        <v>0</v>
      </c>
      <c r="AX121" s="73" t="str">
        <f t="shared" si="54"/>
        <v/>
      </c>
      <c r="AY121" s="81">
        <f t="shared" si="55"/>
        <v>0</v>
      </c>
      <c r="AZ121" s="81">
        <f t="shared" si="56"/>
        <v>0</v>
      </c>
      <c r="BA121" s="81">
        <f t="shared" si="57"/>
        <v>0</v>
      </c>
      <c r="BB121" s="587"/>
      <c r="BC121" s="587"/>
      <c r="BD121" s="630"/>
      <c r="BE121" s="627"/>
      <c r="BF121" s="74" t="str">
        <f t="shared" si="58"/>
        <v/>
      </c>
      <c r="BG121" s="74" t="str">
        <f t="shared" si="59"/>
        <v/>
      </c>
      <c r="BH121" s="74" t="str">
        <f t="shared" si="60"/>
        <v/>
      </c>
      <c r="BI121" s="120" t="str">
        <f>IF(M121="","",COUNTIF($BH$17:BH121,BH121))</f>
        <v/>
      </c>
      <c r="BJ121" s="98" t="str">
        <f t="shared" si="61"/>
        <v/>
      </c>
      <c r="BK121" s="1" t="str">
        <f t="shared" si="62"/>
        <v/>
      </c>
      <c r="BL121" s="621"/>
      <c r="BM121" s="621"/>
      <c r="BN121" s="621"/>
      <c r="BO121" s="621"/>
      <c r="BP121" s="621"/>
      <c r="BQ121" s="624"/>
      <c r="BR121" s="621"/>
      <c r="BS121" s="621"/>
      <c r="BT121" s="74">
        <f>COUNTIF($AJ$17:AJ121,AI121&amp;"-"&amp;"*5000m*")</f>
        <v>0</v>
      </c>
      <c r="BU121" s="621"/>
      <c r="BV121" s="624"/>
      <c r="BW121" s="621"/>
      <c r="BX121" s="621"/>
      <c r="BY121" s="621"/>
      <c r="BZ121" s="621"/>
      <c r="CA121" s="621"/>
      <c r="CB121" s="621"/>
    </row>
    <row r="122" spans="1:80" s="1" customFormat="1" ht="18" customHeight="1" thickTop="1" thickBot="1">
      <c r="A122" s="683">
        <v>36</v>
      </c>
      <c r="B122" s="665" t="s">
        <v>339</v>
      </c>
      <c r="C122" s="667"/>
      <c r="D122" s="252" t="str">
        <f t="shared" si="40"/>
        <v/>
      </c>
      <c r="E122" s="243">
        <f>C122</f>
        <v>0</v>
      </c>
      <c r="F122" s="619" t="str">
        <f>IF(C122&gt;0,VLOOKUP(C122,男子登録情報!$A$1:$H$1688,3,0),"")</f>
        <v/>
      </c>
      <c r="G122" s="619" t="str">
        <f>IF(C122&gt;0,VLOOKUP(C122,男子登録情報!$A$1:$H$1688,4,0),"")</f>
        <v/>
      </c>
      <c r="H122" s="619" t="str">
        <f>IF(C122&gt;0,VLOOKUP(C122,男子登録情報!$A$1:$H$1688,7,0),"")</f>
        <v/>
      </c>
      <c r="I122" s="261" t="str">
        <f>IF(C122&gt;0,VLOOKUP(C122,男子登録情報!$A$1:$H$1688,8,0),"")</f>
        <v/>
      </c>
      <c r="J122" s="653" t="str">
        <f>IF(C122&gt;0,VLOOKUP(C122,男子登録情報!$A$1:$M$1688,13,0),"")</f>
        <v/>
      </c>
      <c r="K122" s="653" t="str">
        <f>IF(C122&gt;0,TEXT(C122,"100000000"),"000000000")</f>
        <v>000000000</v>
      </c>
      <c r="L122" s="251" t="s">
        <v>24</v>
      </c>
      <c r="M122" s="243"/>
      <c r="N122" s="428" t="str">
        <f>IF(M122&gt;0,VLOOKUP(M122,男子登録情報!$N$1:$O$22,2,0),"")</f>
        <v/>
      </c>
      <c r="O122" s="251" t="s">
        <v>27</v>
      </c>
      <c r="P122" s="253"/>
      <c r="Q122" s="53" t="str">
        <f t="shared" si="33"/>
        <v/>
      </c>
      <c r="R122" s="283" t="str">
        <f t="shared" si="63"/>
        <v/>
      </c>
      <c r="S122" s="255"/>
      <c r="T122" s="610"/>
      <c r="U122" s="611"/>
      <c r="V122" s="612"/>
      <c r="W122" s="664"/>
      <c r="X122" s="664"/>
      <c r="AA122" s="1">
        <f>IF(C122="",0,IF(H122=F5,0,1))</f>
        <v>0</v>
      </c>
      <c r="AB122" s="85">
        <f t="shared" si="34"/>
        <v>0</v>
      </c>
      <c r="AC122" s="621">
        <f>C122</f>
        <v>0</v>
      </c>
      <c r="AD122" s="74" t="str">
        <f t="shared" si="35"/>
        <v/>
      </c>
      <c r="AE122" s="74" t="str">
        <f t="shared" si="36"/>
        <v/>
      </c>
      <c r="AF122" s="74" t="str">
        <f t="shared" si="37"/>
        <v/>
      </c>
      <c r="AG122" s="74" t="str">
        <f t="shared" si="38"/>
        <v/>
      </c>
      <c r="AH122" s="95">
        <f t="shared" si="41"/>
        <v>0</v>
      </c>
      <c r="AI122" s="172" t="str">
        <f>IF(F122="","",F122)</f>
        <v/>
      </c>
      <c r="AJ122" s="74" t="str">
        <f t="shared" si="42"/>
        <v/>
      </c>
      <c r="AK122" s="74" t="str">
        <f t="shared" si="43"/>
        <v/>
      </c>
      <c r="AL122" s="99" t="str">
        <f t="shared" si="39"/>
        <v/>
      </c>
      <c r="AM122" s="81">
        <f t="shared" si="44"/>
        <v>0</v>
      </c>
      <c r="AO122" s="81">
        <f t="shared" si="45"/>
        <v>0</v>
      </c>
      <c r="AP122" s="81" t="str">
        <f t="shared" si="46"/>
        <v>00000</v>
      </c>
      <c r="AQ122" s="105" t="str">
        <f t="shared" si="47"/>
        <v>0秒0</v>
      </c>
      <c r="AR122" s="106">
        <f t="shared" si="48"/>
        <v>0</v>
      </c>
      <c r="AS122" s="106" t="str">
        <f t="shared" si="49"/>
        <v>0</v>
      </c>
      <c r="AT122" s="106" t="str">
        <f t="shared" si="50"/>
        <v>0</v>
      </c>
      <c r="AU122" s="106" t="str">
        <f t="shared" si="51"/>
        <v>0m</v>
      </c>
      <c r="AV122" s="106" t="str">
        <f t="shared" si="52"/>
        <v>点</v>
      </c>
      <c r="AW122" s="81">
        <f t="shared" si="53"/>
        <v>0</v>
      </c>
      <c r="AX122" s="73" t="str">
        <f t="shared" si="54"/>
        <v/>
      </c>
      <c r="AY122" s="81">
        <f t="shared" si="55"/>
        <v>0</v>
      </c>
      <c r="AZ122" s="81">
        <f t="shared" si="56"/>
        <v>0</v>
      </c>
      <c r="BA122" s="81">
        <f t="shared" si="57"/>
        <v>0</v>
      </c>
      <c r="BB122" s="586">
        <f>IF(W122="",0,COUNTA($W$17:W124))</f>
        <v>0</v>
      </c>
      <c r="BC122" s="586">
        <f>IF(X122="",0,COUNTA($X$17:X124))</f>
        <v>0</v>
      </c>
      <c r="BD122" s="628">
        <f>IF(OR($N122="20100",$N123="20100",$N124="20100"),COUNTIF($N$17:N124,"20100"),0)</f>
        <v>0</v>
      </c>
      <c r="BE122" s="625">
        <f>IF($BD122=0,0,INDEX($P122:$P124,MATCH("20100",$N122:$N124,0),1))</f>
        <v>0</v>
      </c>
      <c r="BF122" s="74" t="str">
        <f t="shared" si="58"/>
        <v/>
      </c>
      <c r="BG122" s="74" t="str">
        <f t="shared" si="59"/>
        <v/>
      </c>
      <c r="BH122" s="74" t="str">
        <f t="shared" si="60"/>
        <v/>
      </c>
      <c r="BI122" s="120" t="str">
        <f>IF(M122="","",COUNTIF($BH$17:BH122,BH122))</f>
        <v/>
      </c>
      <c r="BJ122" s="98" t="str">
        <f t="shared" si="61"/>
        <v/>
      </c>
      <c r="BK122" s="1" t="str">
        <f t="shared" si="62"/>
        <v/>
      </c>
      <c r="BL122" s="621" t="str">
        <f>IF(F122="","",COUNTIF($AI$17:AI122,AI122))</f>
        <v/>
      </c>
      <c r="BM122" s="621">
        <f>IF(BL122=1,BL122,0)</f>
        <v>0</v>
      </c>
      <c r="BN122" s="621" t="str">
        <f>IF(F122="","",$BR122)</f>
        <v/>
      </c>
      <c r="BO122" s="621" t="str">
        <f>IF(G122="","",$BR122)</f>
        <v/>
      </c>
      <c r="BP122" s="621" t="str">
        <f>IF(I122="","",$BR122)</f>
        <v/>
      </c>
      <c r="BQ122" s="622" t="str">
        <f>IFERROR(IF(J122="","",BR122),"")</f>
        <v/>
      </c>
      <c r="BR122" s="621">
        <v>36</v>
      </c>
      <c r="BS122" s="621">
        <f>IF(C122&gt;0,"",IF(COUNTIF(BN122:BQ124,BR122)=4,"",1))</f>
        <v>1</v>
      </c>
      <c r="BT122" s="74">
        <f>COUNTIF($AJ$17:AJ122,AI122&amp;"-"&amp;"*5000m*")</f>
        <v>0</v>
      </c>
      <c r="BU122" s="621">
        <f>SUM(BT122:BT124)/3</f>
        <v>0</v>
      </c>
      <c r="BV122" s="622" t="str">
        <f>IF(AI122="","",IF(AND(COUNTA(M122:M124)=0,COUNTA(W122:X124)=0),1,""))</f>
        <v/>
      </c>
      <c r="BW122" s="621">
        <f>IF(AND($AI122="",COUNTA(W122)&gt;0),1,0)</f>
        <v>0</v>
      </c>
      <c r="BX122" s="621">
        <f>IF(AND($AI122="",COUNTA(X122)&gt;0),1,0)</f>
        <v>0</v>
      </c>
      <c r="BY122" s="621" t="str">
        <f>F122&amp;"-"&amp;W122</f>
        <v>-</v>
      </c>
      <c r="BZ122" s="621" t="str">
        <f>IF(W122="","",COUNTIF($BY$17:BY122,BY122))</f>
        <v/>
      </c>
      <c r="CA122" s="621" t="str">
        <f>F122&amp;"-"&amp;X122</f>
        <v>-</v>
      </c>
      <c r="CB122" s="621" t="str">
        <f>IF(X122="","",COUNTIF($CA$17:CA122,CA122))</f>
        <v/>
      </c>
    </row>
    <row r="123" spans="1:80" s="1" customFormat="1" ht="18" customHeight="1" thickBot="1">
      <c r="A123" s="684"/>
      <c r="B123" s="666"/>
      <c r="C123" s="668"/>
      <c r="D123" s="27" t="str">
        <f t="shared" si="40"/>
        <v/>
      </c>
      <c r="E123" s="244">
        <f>C122</f>
        <v>0</v>
      </c>
      <c r="F123" s="620"/>
      <c r="G123" s="620"/>
      <c r="H123" s="620"/>
      <c r="I123" s="256" t="str">
        <f>IF(C122&gt;0,VLOOKUP(C122,男子登録情報!$A$1:$H$1688,5,0),"")</f>
        <v/>
      </c>
      <c r="J123" s="654" t="e">
        <f>IF(D122&gt;0,VLOOKUP(D122,男子登録情報!$A$1:$H$1688,5,0),"")</f>
        <v>#N/A</v>
      </c>
      <c r="K123" s="654"/>
      <c r="L123" s="261" t="s">
        <v>28</v>
      </c>
      <c r="M123" s="27"/>
      <c r="N123" s="257" t="str">
        <f>IF(M123&gt;0,VLOOKUP(M123,男子登録情報!$N$1:$O$22,2,0),"")</f>
        <v/>
      </c>
      <c r="O123" s="261" t="s">
        <v>29</v>
      </c>
      <c r="P123" s="262"/>
      <c r="Q123" s="53" t="str">
        <f t="shared" si="33"/>
        <v/>
      </c>
      <c r="R123" s="284" t="str">
        <f t="shared" si="63"/>
        <v/>
      </c>
      <c r="S123" s="263"/>
      <c r="T123" s="613"/>
      <c r="U123" s="614"/>
      <c r="V123" s="615"/>
      <c r="W123" s="662"/>
      <c r="X123" s="662"/>
      <c r="AB123" s="85">
        <f t="shared" si="34"/>
        <v>0</v>
      </c>
      <c r="AC123" s="621"/>
      <c r="AD123" s="74" t="str">
        <f t="shared" si="35"/>
        <v/>
      </c>
      <c r="AE123" s="74" t="str">
        <f t="shared" si="36"/>
        <v/>
      </c>
      <c r="AF123" s="74" t="str">
        <f t="shared" si="37"/>
        <v/>
      </c>
      <c r="AG123" s="74" t="str">
        <f t="shared" si="38"/>
        <v/>
      </c>
      <c r="AH123" s="95">
        <f t="shared" si="41"/>
        <v>0</v>
      </c>
      <c r="AI123" s="173" t="str">
        <f>AI122</f>
        <v/>
      </c>
      <c r="AJ123" s="74" t="str">
        <f t="shared" si="42"/>
        <v/>
      </c>
      <c r="AK123" s="74" t="str">
        <f t="shared" si="43"/>
        <v/>
      </c>
      <c r="AL123" s="99" t="str">
        <f t="shared" si="39"/>
        <v/>
      </c>
      <c r="AM123" s="81">
        <f t="shared" si="44"/>
        <v>0</v>
      </c>
      <c r="AO123" s="81">
        <f t="shared" si="45"/>
        <v>0</v>
      </c>
      <c r="AP123" s="81" t="str">
        <f t="shared" si="46"/>
        <v>00000</v>
      </c>
      <c r="AQ123" s="105" t="str">
        <f t="shared" si="47"/>
        <v>0秒0</v>
      </c>
      <c r="AR123" s="106">
        <f t="shared" si="48"/>
        <v>0</v>
      </c>
      <c r="AS123" s="106" t="str">
        <f t="shared" si="49"/>
        <v>0</v>
      </c>
      <c r="AT123" s="106" t="str">
        <f t="shared" si="50"/>
        <v>0</v>
      </c>
      <c r="AU123" s="106" t="str">
        <f t="shared" si="51"/>
        <v>0m</v>
      </c>
      <c r="AV123" s="106" t="str">
        <f t="shared" si="52"/>
        <v>点</v>
      </c>
      <c r="AW123" s="81">
        <f t="shared" si="53"/>
        <v>0</v>
      </c>
      <c r="AX123" s="73" t="str">
        <f t="shared" si="54"/>
        <v/>
      </c>
      <c r="AY123" s="81">
        <f t="shared" si="55"/>
        <v>0</v>
      </c>
      <c r="AZ123" s="81">
        <f t="shared" si="56"/>
        <v>0</v>
      </c>
      <c r="BA123" s="81">
        <f t="shared" si="57"/>
        <v>0</v>
      </c>
      <c r="BB123" s="595"/>
      <c r="BC123" s="595"/>
      <c r="BD123" s="629"/>
      <c r="BE123" s="626"/>
      <c r="BF123" s="74" t="str">
        <f t="shared" si="58"/>
        <v/>
      </c>
      <c r="BG123" s="74" t="str">
        <f t="shared" si="59"/>
        <v/>
      </c>
      <c r="BH123" s="74" t="str">
        <f t="shared" si="60"/>
        <v/>
      </c>
      <c r="BI123" s="120" t="str">
        <f>IF(M123="","",COUNTIF($BH$17:BH123,BH123))</f>
        <v/>
      </c>
      <c r="BJ123" s="98" t="str">
        <f t="shared" si="61"/>
        <v/>
      </c>
      <c r="BK123" s="1" t="str">
        <f t="shared" si="62"/>
        <v/>
      </c>
      <c r="BL123" s="621"/>
      <c r="BM123" s="621"/>
      <c r="BN123" s="621"/>
      <c r="BO123" s="621"/>
      <c r="BP123" s="621"/>
      <c r="BQ123" s="623"/>
      <c r="BR123" s="621"/>
      <c r="BS123" s="621"/>
      <c r="BT123" s="74">
        <f>COUNTIF($AJ$17:AJ123,AI123&amp;"-"&amp;"*5000m*")</f>
        <v>0</v>
      </c>
      <c r="BU123" s="621"/>
      <c r="BV123" s="623"/>
      <c r="BW123" s="621"/>
      <c r="BX123" s="621"/>
      <c r="BY123" s="621"/>
      <c r="BZ123" s="621"/>
      <c r="CA123" s="621"/>
      <c r="CB123" s="621"/>
    </row>
    <row r="124" spans="1:80" s="1" customFormat="1" ht="18" customHeight="1" thickBot="1">
      <c r="A124" s="685"/>
      <c r="B124" s="86" t="s">
        <v>30</v>
      </c>
      <c r="C124" s="87"/>
      <c r="D124" s="245" t="str">
        <f t="shared" si="40"/>
        <v/>
      </c>
      <c r="E124" s="274">
        <f>C122</f>
        <v>0</v>
      </c>
      <c r="F124" s="28"/>
      <c r="G124" s="28"/>
      <c r="H124" s="28"/>
      <c r="I124" s="29"/>
      <c r="J124" s="655" t="e">
        <f>IF(D123&gt;0,VLOOKUP(D123,男子登録情報!$A$1:$H$1688,5,0),"")</f>
        <v>#N/A</v>
      </c>
      <c r="K124" s="655"/>
      <c r="L124" s="7" t="s">
        <v>31</v>
      </c>
      <c r="M124" s="245"/>
      <c r="N124" s="247" t="str">
        <f>IF(M124&gt;0,VLOOKUP(M124,男子登録情報!$N$1:$O$22,2,0),"")</f>
        <v/>
      </c>
      <c r="O124" s="7" t="s">
        <v>32</v>
      </c>
      <c r="P124" s="248"/>
      <c r="Q124" s="53" t="str">
        <f t="shared" si="33"/>
        <v/>
      </c>
      <c r="R124" s="285" t="str">
        <f t="shared" si="63"/>
        <v/>
      </c>
      <c r="S124" s="259"/>
      <c r="T124" s="616"/>
      <c r="U124" s="617"/>
      <c r="V124" s="618"/>
      <c r="W124" s="663"/>
      <c r="X124" s="663"/>
      <c r="AB124" s="85">
        <f t="shared" si="34"/>
        <v>0</v>
      </c>
      <c r="AC124" s="621"/>
      <c r="AD124" s="74" t="str">
        <f t="shared" si="35"/>
        <v/>
      </c>
      <c r="AE124" s="74" t="str">
        <f t="shared" si="36"/>
        <v/>
      </c>
      <c r="AF124" s="74" t="str">
        <f t="shared" si="37"/>
        <v/>
      </c>
      <c r="AG124" s="74" t="str">
        <f t="shared" si="38"/>
        <v/>
      </c>
      <c r="AH124" s="95">
        <f t="shared" si="41"/>
        <v>0</v>
      </c>
      <c r="AI124" s="174" t="str">
        <f>AI123</f>
        <v/>
      </c>
      <c r="AJ124" s="74" t="str">
        <f t="shared" si="42"/>
        <v/>
      </c>
      <c r="AK124" s="74" t="str">
        <f t="shared" si="43"/>
        <v/>
      </c>
      <c r="AL124" s="99" t="str">
        <f t="shared" si="39"/>
        <v/>
      </c>
      <c r="AM124" s="81">
        <f t="shared" si="44"/>
        <v>0</v>
      </c>
      <c r="AO124" s="81">
        <f t="shared" si="45"/>
        <v>0</v>
      </c>
      <c r="AP124" s="81" t="str">
        <f t="shared" si="46"/>
        <v>00000</v>
      </c>
      <c r="AQ124" s="105" t="str">
        <f t="shared" si="47"/>
        <v>0秒0</v>
      </c>
      <c r="AR124" s="106">
        <f t="shared" si="48"/>
        <v>0</v>
      </c>
      <c r="AS124" s="106" t="str">
        <f t="shared" si="49"/>
        <v>0</v>
      </c>
      <c r="AT124" s="106" t="str">
        <f t="shared" si="50"/>
        <v>0</v>
      </c>
      <c r="AU124" s="106" t="str">
        <f t="shared" si="51"/>
        <v>0m</v>
      </c>
      <c r="AV124" s="106" t="str">
        <f t="shared" si="52"/>
        <v>点</v>
      </c>
      <c r="AW124" s="81">
        <f t="shared" si="53"/>
        <v>0</v>
      </c>
      <c r="AX124" s="73" t="str">
        <f t="shared" si="54"/>
        <v/>
      </c>
      <c r="AY124" s="81">
        <f t="shared" si="55"/>
        <v>0</v>
      </c>
      <c r="AZ124" s="81">
        <f t="shared" si="56"/>
        <v>0</v>
      </c>
      <c r="BA124" s="81">
        <f t="shared" si="57"/>
        <v>0</v>
      </c>
      <c r="BB124" s="587"/>
      <c r="BC124" s="587"/>
      <c r="BD124" s="630"/>
      <c r="BE124" s="627"/>
      <c r="BF124" s="74" t="str">
        <f t="shared" si="58"/>
        <v/>
      </c>
      <c r="BG124" s="74" t="str">
        <f t="shared" si="59"/>
        <v/>
      </c>
      <c r="BH124" s="74" t="str">
        <f t="shared" si="60"/>
        <v/>
      </c>
      <c r="BI124" s="120" t="str">
        <f>IF(M124="","",COUNTIF($BH$17:BH124,BH124))</f>
        <v/>
      </c>
      <c r="BJ124" s="98" t="str">
        <f t="shared" si="61"/>
        <v/>
      </c>
      <c r="BK124" s="1" t="str">
        <f t="shared" si="62"/>
        <v/>
      </c>
      <c r="BL124" s="621"/>
      <c r="BM124" s="621"/>
      <c r="BN124" s="621"/>
      <c r="BO124" s="621"/>
      <c r="BP124" s="621"/>
      <c r="BQ124" s="624"/>
      <c r="BR124" s="621"/>
      <c r="BS124" s="621"/>
      <c r="BT124" s="74">
        <f>COUNTIF($AJ$17:AJ124,AI124&amp;"-"&amp;"*5000m*")</f>
        <v>0</v>
      </c>
      <c r="BU124" s="621"/>
      <c r="BV124" s="624"/>
      <c r="BW124" s="621"/>
      <c r="BX124" s="621"/>
      <c r="BY124" s="621"/>
      <c r="BZ124" s="621"/>
      <c r="CA124" s="621"/>
      <c r="CB124" s="621"/>
    </row>
    <row r="125" spans="1:80" s="1" customFormat="1" ht="18" customHeight="1" thickTop="1" thickBot="1">
      <c r="A125" s="683">
        <v>37</v>
      </c>
      <c r="B125" s="665" t="s">
        <v>339</v>
      </c>
      <c r="C125" s="667"/>
      <c r="D125" s="252" t="str">
        <f t="shared" si="40"/>
        <v/>
      </c>
      <c r="E125" s="243">
        <f>C125</f>
        <v>0</v>
      </c>
      <c r="F125" s="619" t="str">
        <f>IF(C125&gt;0,VLOOKUP(C125,男子登録情報!$A$1:$H$1688,3,0),"")</f>
        <v/>
      </c>
      <c r="G125" s="619" t="str">
        <f>IF(C125&gt;0,VLOOKUP(C125,男子登録情報!$A$1:$H$1688,4,0),"")</f>
        <v/>
      </c>
      <c r="H125" s="619" t="str">
        <f>IF(C125&gt;0,VLOOKUP(C125,男子登録情報!$A$1:$H$1688,7,0),"")</f>
        <v/>
      </c>
      <c r="I125" s="261" t="str">
        <f>IF(C125&gt;0,VLOOKUP(C125,男子登録情報!$A$1:$H$1688,8,0),"")</f>
        <v/>
      </c>
      <c r="J125" s="653" t="str">
        <f>IF(C125&gt;0,VLOOKUP(C125,男子登録情報!$A$1:$M$1688,13,0),"")</f>
        <v/>
      </c>
      <c r="K125" s="653" t="str">
        <f>IF(C125&gt;0,TEXT(C125,"100000000"),"000000000")</f>
        <v>000000000</v>
      </c>
      <c r="L125" s="251" t="s">
        <v>24</v>
      </c>
      <c r="M125" s="243"/>
      <c r="N125" s="428" t="str">
        <f>IF(M125&gt;0,VLOOKUP(M125,男子登録情報!$N$1:$O$22,2,0),"")</f>
        <v/>
      </c>
      <c r="O125" s="251" t="s">
        <v>27</v>
      </c>
      <c r="P125" s="253"/>
      <c r="Q125" s="53" t="str">
        <f t="shared" si="33"/>
        <v/>
      </c>
      <c r="R125" s="283" t="str">
        <f t="shared" si="63"/>
        <v/>
      </c>
      <c r="S125" s="255"/>
      <c r="T125" s="610"/>
      <c r="U125" s="611"/>
      <c r="V125" s="612"/>
      <c r="W125" s="664"/>
      <c r="X125" s="664"/>
      <c r="AA125" s="1">
        <f>IF(C125="",0,IF(H125=F5,0,1))</f>
        <v>0</v>
      </c>
      <c r="AB125" s="85">
        <f t="shared" si="34"/>
        <v>0</v>
      </c>
      <c r="AC125" s="621">
        <f>C125</f>
        <v>0</v>
      </c>
      <c r="AD125" s="74" t="str">
        <f t="shared" si="35"/>
        <v/>
      </c>
      <c r="AE125" s="74" t="str">
        <f t="shared" si="36"/>
        <v/>
      </c>
      <c r="AF125" s="74" t="str">
        <f t="shared" si="37"/>
        <v/>
      </c>
      <c r="AG125" s="74" t="str">
        <f t="shared" si="38"/>
        <v/>
      </c>
      <c r="AH125" s="95">
        <f t="shared" si="41"/>
        <v>0</v>
      </c>
      <c r="AI125" s="172" t="str">
        <f>IF(F125="","",F125)</f>
        <v/>
      </c>
      <c r="AJ125" s="74" t="str">
        <f t="shared" si="42"/>
        <v/>
      </c>
      <c r="AK125" s="74" t="str">
        <f t="shared" si="43"/>
        <v/>
      </c>
      <c r="AL125" s="99" t="str">
        <f t="shared" si="39"/>
        <v/>
      </c>
      <c r="AM125" s="81">
        <f t="shared" si="44"/>
        <v>0</v>
      </c>
      <c r="AO125" s="81">
        <f t="shared" si="45"/>
        <v>0</v>
      </c>
      <c r="AP125" s="81" t="str">
        <f t="shared" si="46"/>
        <v>00000</v>
      </c>
      <c r="AQ125" s="105" t="str">
        <f t="shared" si="47"/>
        <v>0秒0</v>
      </c>
      <c r="AR125" s="106">
        <f t="shared" si="48"/>
        <v>0</v>
      </c>
      <c r="AS125" s="106" t="str">
        <f t="shared" si="49"/>
        <v>0</v>
      </c>
      <c r="AT125" s="106" t="str">
        <f t="shared" si="50"/>
        <v>0</v>
      </c>
      <c r="AU125" s="106" t="str">
        <f t="shared" si="51"/>
        <v>0m</v>
      </c>
      <c r="AV125" s="106" t="str">
        <f t="shared" si="52"/>
        <v>点</v>
      </c>
      <c r="AW125" s="81">
        <f t="shared" si="53"/>
        <v>0</v>
      </c>
      <c r="AX125" s="73" t="str">
        <f t="shared" si="54"/>
        <v/>
      </c>
      <c r="AY125" s="81">
        <f t="shared" si="55"/>
        <v>0</v>
      </c>
      <c r="AZ125" s="81">
        <f t="shared" si="56"/>
        <v>0</v>
      </c>
      <c r="BA125" s="81">
        <f t="shared" si="57"/>
        <v>0</v>
      </c>
      <c r="BB125" s="586">
        <f>IF(W125="",0,COUNTA($W$17:W127))</f>
        <v>0</v>
      </c>
      <c r="BC125" s="586">
        <f>IF(X125="",0,COUNTA($X$17:X127))</f>
        <v>0</v>
      </c>
      <c r="BD125" s="628">
        <f>IF(OR($N125="20100",$N126="20100",$N127="20100"),COUNTIF($N$17:N127,"20100"),0)</f>
        <v>0</v>
      </c>
      <c r="BE125" s="625">
        <f>IF($BD125=0,0,INDEX($P125:$P127,MATCH("20100",$N125:$N127,0),1))</f>
        <v>0</v>
      </c>
      <c r="BF125" s="74" t="str">
        <f t="shared" si="58"/>
        <v/>
      </c>
      <c r="BG125" s="74" t="str">
        <f t="shared" si="59"/>
        <v/>
      </c>
      <c r="BH125" s="74" t="str">
        <f t="shared" si="60"/>
        <v/>
      </c>
      <c r="BI125" s="120" t="str">
        <f>IF(M125="","",COUNTIF($BH$17:BH125,BH125))</f>
        <v/>
      </c>
      <c r="BJ125" s="98" t="str">
        <f t="shared" si="61"/>
        <v/>
      </c>
      <c r="BK125" s="1" t="str">
        <f t="shared" si="62"/>
        <v/>
      </c>
      <c r="BL125" s="621" t="str">
        <f>IF(F125="","",COUNTIF($AI$17:AI125,AI125))</f>
        <v/>
      </c>
      <c r="BM125" s="621">
        <f>IF(BL125=1,BL125,0)</f>
        <v>0</v>
      </c>
      <c r="BN125" s="621" t="str">
        <f>IF(F125="","",$BR125)</f>
        <v/>
      </c>
      <c r="BO125" s="621" t="str">
        <f>IF(G125="","",$BR125)</f>
        <v/>
      </c>
      <c r="BP125" s="621" t="str">
        <f>IF(I125="","",$BR125)</f>
        <v/>
      </c>
      <c r="BQ125" s="622" t="str">
        <f>IFERROR(IF(J125="","",BR125),"")</f>
        <v/>
      </c>
      <c r="BR125" s="621">
        <v>37</v>
      </c>
      <c r="BS125" s="621">
        <f>IF(C125&gt;0,"",IF(COUNTIF(BN125:BQ127,BR125)=4,"",1))</f>
        <v>1</v>
      </c>
      <c r="BT125" s="74">
        <f>COUNTIF($AJ$17:AJ125,AI125&amp;"-"&amp;"*5000m*")</f>
        <v>0</v>
      </c>
      <c r="BU125" s="621">
        <f>SUM(BT125:BT127)/3</f>
        <v>0</v>
      </c>
      <c r="BV125" s="622" t="str">
        <f>IF(AI125="","",IF(AND(COUNTA(M125:M127)=0,COUNTA(W125:X127)=0),1,""))</f>
        <v/>
      </c>
      <c r="BW125" s="621">
        <f>IF(AND($AI125="",COUNTA(W125)&gt;0),1,0)</f>
        <v>0</v>
      </c>
      <c r="BX125" s="621">
        <f>IF(AND($AI125="",COUNTA(X125)&gt;0),1,0)</f>
        <v>0</v>
      </c>
      <c r="BY125" s="621" t="str">
        <f>F125&amp;"-"&amp;W125</f>
        <v>-</v>
      </c>
      <c r="BZ125" s="621" t="str">
        <f>IF(W125="","",COUNTIF($BY$17:BY125,BY125))</f>
        <v/>
      </c>
      <c r="CA125" s="621" t="str">
        <f>F125&amp;"-"&amp;X125</f>
        <v>-</v>
      </c>
      <c r="CB125" s="621" t="str">
        <f>IF(X125="","",COUNTIF($CA$17:CA125,CA125))</f>
        <v/>
      </c>
    </row>
    <row r="126" spans="1:80" s="1" customFormat="1" ht="18" customHeight="1" thickBot="1">
      <c r="A126" s="684"/>
      <c r="B126" s="666"/>
      <c r="C126" s="668"/>
      <c r="D126" s="27" t="str">
        <f t="shared" si="40"/>
        <v/>
      </c>
      <c r="E126" s="244">
        <f>C125</f>
        <v>0</v>
      </c>
      <c r="F126" s="620"/>
      <c r="G126" s="620"/>
      <c r="H126" s="620"/>
      <c r="I126" s="256" t="str">
        <f>IF(C125&gt;0,VLOOKUP(C125,男子登録情報!$A$1:$H$1688,5,0),"")</f>
        <v/>
      </c>
      <c r="J126" s="654" t="e">
        <f>IF(D125&gt;0,VLOOKUP(D125,男子登録情報!$A$1:$H$1688,5,0),"")</f>
        <v>#N/A</v>
      </c>
      <c r="K126" s="654"/>
      <c r="L126" s="261" t="s">
        <v>28</v>
      </c>
      <c r="M126" s="27"/>
      <c r="N126" s="257" t="str">
        <f>IF(M126&gt;0,VLOOKUP(M126,男子登録情報!$N$1:$O$22,2,0),"")</f>
        <v/>
      </c>
      <c r="O126" s="261" t="s">
        <v>29</v>
      </c>
      <c r="P126" s="262"/>
      <c r="Q126" s="53" t="str">
        <f t="shared" si="33"/>
        <v/>
      </c>
      <c r="R126" s="284" t="str">
        <f t="shared" si="63"/>
        <v/>
      </c>
      <c r="S126" s="263"/>
      <c r="T126" s="613"/>
      <c r="U126" s="614"/>
      <c r="V126" s="615"/>
      <c r="W126" s="662"/>
      <c r="X126" s="662"/>
      <c r="AB126" s="85">
        <f t="shared" si="34"/>
        <v>0</v>
      </c>
      <c r="AC126" s="621"/>
      <c r="AD126" s="74" t="str">
        <f t="shared" si="35"/>
        <v/>
      </c>
      <c r="AE126" s="74" t="str">
        <f t="shared" si="36"/>
        <v/>
      </c>
      <c r="AF126" s="74" t="str">
        <f t="shared" si="37"/>
        <v/>
      </c>
      <c r="AG126" s="74" t="str">
        <f t="shared" si="38"/>
        <v/>
      </c>
      <c r="AH126" s="95">
        <f t="shared" si="41"/>
        <v>0</v>
      </c>
      <c r="AI126" s="173" t="str">
        <f>AI125</f>
        <v/>
      </c>
      <c r="AJ126" s="74" t="str">
        <f t="shared" si="42"/>
        <v/>
      </c>
      <c r="AK126" s="74" t="str">
        <f t="shared" si="43"/>
        <v/>
      </c>
      <c r="AL126" s="99" t="str">
        <f t="shared" si="39"/>
        <v/>
      </c>
      <c r="AM126" s="81">
        <f t="shared" si="44"/>
        <v>0</v>
      </c>
      <c r="AO126" s="81">
        <f t="shared" si="45"/>
        <v>0</v>
      </c>
      <c r="AP126" s="81" t="str">
        <f t="shared" si="46"/>
        <v>00000</v>
      </c>
      <c r="AQ126" s="105" t="str">
        <f t="shared" si="47"/>
        <v>0秒0</v>
      </c>
      <c r="AR126" s="106">
        <f t="shared" si="48"/>
        <v>0</v>
      </c>
      <c r="AS126" s="106" t="str">
        <f t="shared" si="49"/>
        <v>0</v>
      </c>
      <c r="AT126" s="106" t="str">
        <f t="shared" si="50"/>
        <v>0</v>
      </c>
      <c r="AU126" s="106" t="str">
        <f t="shared" si="51"/>
        <v>0m</v>
      </c>
      <c r="AV126" s="106" t="str">
        <f t="shared" si="52"/>
        <v>点</v>
      </c>
      <c r="AW126" s="81">
        <f t="shared" si="53"/>
        <v>0</v>
      </c>
      <c r="AX126" s="73" t="str">
        <f t="shared" si="54"/>
        <v/>
      </c>
      <c r="AY126" s="81">
        <f t="shared" si="55"/>
        <v>0</v>
      </c>
      <c r="AZ126" s="81">
        <f t="shared" si="56"/>
        <v>0</v>
      </c>
      <c r="BA126" s="81">
        <f t="shared" si="57"/>
        <v>0</v>
      </c>
      <c r="BB126" s="595"/>
      <c r="BC126" s="595"/>
      <c r="BD126" s="629"/>
      <c r="BE126" s="626"/>
      <c r="BF126" s="74" t="str">
        <f t="shared" si="58"/>
        <v/>
      </c>
      <c r="BG126" s="74" t="str">
        <f t="shared" si="59"/>
        <v/>
      </c>
      <c r="BH126" s="74" t="str">
        <f t="shared" si="60"/>
        <v/>
      </c>
      <c r="BI126" s="120" t="str">
        <f>IF(M126="","",COUNTIF($BH$17:BH126,BH126))</f>
        <v/>
      </c>
      <c r="BJ126" s="98" t="str">
        <f t="shared" si="61"/>
        <v/>
      </c>
      <c r="BK126" s="1" t="str">
        <f t="shared" si="62"/>
        <v/>
      </c>
      <c r="BL126" s="621"/>
      <c r="BM126" s="621"/>
      <c r="BN126" s="621"/>
      <c r="BO126" s="621"/>
      <c r="BP126" s="621"/>
      <c r="BQ126" s="623"/>
      <c r="BR126" s="621"/>
      <c r="BS126" s="621"/>
      <c r="BT126" s="74">
        <f>COUNTIF($AJ$17:AJ126,AI126&amp;"-"&amp;"*5000m*")</f>
        <v>0</v>
      </c>
      <c r="BU126" s="621"/>
      <c r="BV126" s="623"/>
      <c r="BW126" s="621"/>
      <c r="BX126" s="621"/>
      <c r="BY126" s="621"/>
      <c r="BZ126" s="621"/>
      <c r="CA126" s="621"/>
      <c r="CB126" s="621"/>
    </row>
    <row r="127" spans="1:80" s="1" customFormat="1" ht="18" customHeight="1" thickBot="1">
      <c r="A127" s="685"/>
      <c r="B127" s="86" t="s">
        <v>30</v>
      </c>
      <c r="C127" s="87"/>
      <c r="D127" s="245" t="str">
        <f t="shared" si="40"/>
        <v/>
      </c>
      <c r="E127" s="274">
        <f>C125</f>
        <v>0</v>
      </c>
      <c r="F127" s="28"/>
      <c r="G127" s="28"/>
      <c r="H127" s="28"/>
      <c r="I127" s="29"/>
      <c r="J127" s="655" t="e">
        <f>IF(D126&gt;0,VLOOKUP(D126,男子登録情報!$A$1:$H$1688,5,0),"")</f>
        <v>#N/A</v>
      </c>
      <c r="K127" s="655"/>
      <c r="L127" s="7" t="s">
        <v>31</v>
      </c>
      <c r="M127" s="245"/>
      <c r="N127" s="247" t="str">
        <f>IF(M127&gt;0,VLOOKUP(M127,男子登録情報!$N$1:$O$22,2,0),"")</f>
        <v/>
      </c>
      <c r="O127" s="7" t="s">
        <v>32</v>
      </c>
      <c r="P127" s="248"/>
      <c r="Q127" s="53" t="str">
        <f t="shared" si="33"/>
        <v/>
      </c>
      <c r="R127" s="285" t="str">
        <f t="shared" si="63"/>
        <v/>
      </c>
      <c r="S127" s="259"/>
      <c r="T127" s="616"/>
      <c r="U127" s="617"/>
      <c r="V127" s="618"/>
      <c r="W127" s="663"/>
      <c r="X127" s="663"/>
      <c r="AB127" s="85">
        <f t="shared" si="34"/>
        <v>0</v>
      </c>
      <c r="AC127" s="621"/>
      <c r="AD127" s="74" t="str">
        <f t="shared" si="35"/>
        <v/>
      </c>
      <c r="AE127" s="74" t="str">
        <f t="shared" si="36"/>
        <v/>
      </c>
      <c r="AF127" s="74" t="str">
        <f t="shared" si="37"/>
        <v/>
      </c>
      <c r="AG127" s="74" t="str">
        <f t="shared" si="38"/>
        <v/>
      </c>
      <c r="AH127" s="95">
        <f t="shared" si="41"/>
        <v>0</v>
      </c>
      <c r="AI127" s="174" t="str">
        <f>AI126</f>
        <v/>
      </c>
      <c r="AJ127" s="74" t="str">
        <f t="shared" si="42"/>
        <v/>
      </c>
      <c r="AK127" s="74" t="str">
        <f t="shared" si="43"/>
        <v/>
      </c>
      <c r="AL127" s="99" t="str">
        <f t="shared" si="39"/>
        <v/>
      </c>
      <c r="AM127" s="81">
        <f t="shared" si="44"/>
        <v>0</v>
      </c>
      <c r="AO127" s="81">
        <f t="shared" si="45"/>
        <v>0</v>
      </c>
      <c r="AP127" s="81" t="str">
        <f t="shared" si="46"/>
        <v>00000</v>
      </c>
      <c r="AQ127" s="105" t="str">
        <f t="shared" si="47"/>
        <v>0秒0</v>
      </c>
      <c r="AR127" s="106">
        <f t="shared" si="48"/>
        <v>0</v>
      </c>
      <c r="AS127" s="106" t="str">
        <f t="shared" si="49"/>
        <v>0</v>
      </c>
      <c r="AT127" s="106" t="str">
        <f t="shared" si="50"/>
        <v>0</v>
      </c>
      <c r="AU127" s="106" t="str">
        <f t="shared" si="51"/>
        <v>0m</v>
      </c>
      <c r="AV127" s="106" t="str">
        <f t="shared" si="52"/>
        <v>点</v>
      </c>
      <c r="AW127" s="81">
        <f t="shared" si="53"/>
        <v>0</v>
      </c>
      <c r="AX127" s="73" t="str">
        <f t="shared" si="54"/>
        <v/>
      </c>
      <c r="AY127" s="81">
        <f t="shared" si="55"/>
        <v>0</v>
      </c>
      <c r="AZ127" s="81">
        <f t="shared" si="56"/>
        <v>0</v>
      </c>
      <c r="BA127" s="81">
        <f t="shared" si="57"/>
        <v>0</v>
      </c>
      <c r="BB127" s="587"/>
      <c r="BC127" s="587"/>
      <c r="BD127" s="630"/>
      <c r="BE127" s="627"/>
      <c r="BF127" s="74" t="str">
        <f t="shared" si="58"/>
        <v/>
      </c>
      <c r="BG127" s="74" t="str">
        <f t="shared" si="59"/>
        <v/>
      </c>
      <c r="BH127" s="74" t="str">
        <f t="shared" si="60"/>
        <v/>
      </c>
      <c r="BI127" s="120" t="str">
        <f>IF(M127="","",COUNTIF($BH$17:BH127,BH127))</f>
        <v/>
      </c>
      <c r="BJ127" s="98" t="str">
        <f t="shared" si="61"/>
        <v/>
      </c>
      <c r="BK127" s="1" t="str">
        <f t="shared" si="62"/>
        <v/>
      </c>
      <c r="BL127" s="621"/>
      <c r="BM127" s="621"/>
      <c r="BN127" s="621"/>
      <c r="BO127" s="621"/>
      <c r="BP127" s="621"/>
      <c r="BQ127" s="624"/>
      <c r="BR127" s="621"/>
      <c r="BS127" s="621"/>
      <c r="BT127" s="74">
        <f>COUNTIF($AJ$17:AJ127,AI127&amp;"-"&amp;"*5000m*")</f>
        <v>0</v>
      </c>
      <c r="BU127" s="621"/>
      <c r="BV127" s="624"/>
      <c r="BW127" s="621"/>
      <c r="BX127" s="621"/>
      <c r="BY127" s="621"/>
      <c r="BZ127" s="621"/>
      <c r="CA127" s="621"/>
      <c r="CB127" s="621"/>
    </row>
    <row r="128" spans="1:80" s="1" customFormat="1" ht="18" customHeight="1" thickTop="1" thickBot="1">
      <c r="A128" s="683">
        <v>38</v>
      </c>
      <c r="B128" s="665" t="s">
        <v>339</v>
      </c>
      <c r="C128" s="667"/>
      <c r="D128" s="252" t="str">
        <f t="shared" si="40"/>
        <v/>
      </c>
      <c r="E128" s="243">
        <f>C128</f>
        <v>0</v>
      </c>
      <c r="F128" s="619" t="str">
        <f>IF(C128&gt;0,VLOOKUP(C128,男子登録情報!$A$1:$H$1688,3,0),"")</f>
        <v/>
      </c>
      <c r="G128" s="619" t="str">
        <f>IF(C128&gt;0,VLOOKUP(C128,男子登録情報!$A$1:$H$1688,4,0),"")</f>
        <v/>
      </c>
      <c r="H128" s="619" t="str">
        <f>IF(C128&gt;0,VLOOKUP(C128,男子登録情報!$A$1:$H$1688,7,0),"")</f>
        <v/>
      </c>
      <c r="I128" s="261" t="str">
        <f>IF(C128&gt;0,VLOOKUP(C128,男子登録情報!$A$1:$H$1688,8,0),"")</f>
        <v/>
      </c>
      <c r="J128" s="653" t="str">
        <f>IF(C128&gt;0,VLOOKUP(C128,男子登録情報!$A$1:$M$1688,13,0),"")</f>
        <v/>
      </c>
      <c r="K128" s="653" t="str">
        <f>IF(C128&gt;0,TEXT(C128,"100000000"),"000000000")</f>
        <v>000000000</v>
      </c>
      <c r="L128" s="251" t="s">
        <v>24</v>
      </c>
      <c r="M128" s="243"/>
      <c r="N128" s="428" t="str">
        <f>IF(M128&gt;0,VLOOKUP(M128,男子登録情報!$N$1:$O$22,2,0),"")</f>
        <v/>
      </c>
      <c r="O128" s="251" t="s">
        <v>27</v>
      </c>
      <c r="P128" s="253"/>
      <c r="Q128" s="53" t="str">
        <f t="shared" si="33"/>
        <v/>
      </c>
      <c r="R128" s="283" t="str">
        <f t="shared" si="63"/>
        <v/>
      </c>
      <c r="S128" s="255"/>
      <c r="T128" s="610"/>
      <c r="U128" s="611"/>
      <c r="V128" s="612"/>
      <c r="W128" s="664"/>
      <c r="X128" s="664"/>
      <c r="AA128" s="1">
        <f>IF(C128="",0,IF(H128=F5,0,1))</f>
        <v>0</v>
      </c>
      <c r="AB128" s="85">
        <f t="shared" si="34"/>
        <v>0</v>
      </c>
      <c r="AC128" s="621">
        <f>C128</f>
        <v>0</v>
      </c>
      <c r="AD128" s="74" t="str">
        <f t="shared" si="35"/>
        <v/>
      </c>
      <c r="AE128" s="74" t="str">
        <f t="shared" si="36"/>
        <v/>
      </c>
      <c r="AF128" s="74" t="str">
        <f t="shared" si="37"/>
        <v/>
      </c>
      <c r="AG128" s="74" t="str">
        <f t="shared" si="38"/>
        <v/>
      </c>
      <c r="AH128" s="95">
        <f t="shared" si="41"/>
        <v>0</v>
      </c>
      <c r="AI128" s="172" t="str">
        <f>IF(F128="","",F128)</f>
        <v/>
      </c>
      <c r="AJ128" s="74" t="str">
        <f t="shared" si="42"/>
        <v/>
      </c>
      <c r="AK128" s="74" t="str">
        <f t="shared" si="43"/>
        <v/>
      </c>
      <c r="AL128" s="99" t="str">
        <f t="shared" si="39"/>
        <v/>
      </c>
      <c r="AM128" s="81">
        <f t="shared" si="44"/>
        <v>0</v>
      </c>
      <c r="AO128" s="81">
        <f t="shared" si="45"/>
        <v>0</v>
      </c>
      <c r="AP128" s="81" t="str">
        <f t="shared" si="46"/>
        <v>00000</v>
      </c>
      <c r="AQ128" s="105" t="str">
        <f t="shared" si="47"/>
        <v>0秒0</v>
      </c>
      <c r="AR128" s="106">
        <f t="shared" si="48"/>
        <v>0</v>
      </c>
      <c r="AS128" s="106" t="str">
        <f t="shared" si="49"/>
        <v>0</v>
      </c>
      <c r="AT128" s="106" t="str">
        <f t="shared" si="50"/>
        <v>0</v>
      </c>
      <c r="AU128" s="106" t="str">
        <f t="shared" si="51"/>
        <v>0m</v>
      </c>
      <c r="AV128" s="106" t="str">
        <f t="shared" si="52"/>
        <v>点</v>
      </c>
      <c r="AW128" s="81">
        <f t="shared" si="53"/>
        <v>0</v>
      </c>
      <c r="AX128" s="73" t="str">
        <f t="shared" si="54"/>
        <v/>
      </c>
      <c r="AY128" s="81">
        <f t="shared" si="55"/>
        <v>0</v>
      </c>
      <c r="AZ128" s="81">
        <f t="shared" si="56"/>
        <v>0</v>
      </c>
      <c r="BA128" s="81">
        <f t="shared" si="57"/>
        <v>0</v>
      </c>
      <c r="BB128" s="586">
        <f>IF(W128="",0,COUNTA($W$17:W130))</f>
        <v>0</v>
      </c>
      <c r="BC128" s="586">
        <f>IF(X128="",0,COUNTA($X$17:X130))</f>
        <v>0</v>
      </c>
      <c r="BD128" s="628">
        <f>IF(OR($N128="20100",$N129="20100",$N130="20100"),COUNTIF($N$17:N130,"20100"),0)</f>
        <v>0</v>
      </c>
      <c r="BE128" s="625">
        <f>IF($BD128=0,0,INDEX($P128:$P130,MATCH("20100",$N128:$N130,0),1))</f>
        <v>0</v>
      </c>
      <c r="BF128" s="74" t="str">
        <f t="shared" si="58"/>
        <v/>
      </c>
      <c r="BG128" s="74" t="str">
        <f t="shared" si="59"/>
        <v/>
      </c>
      <c r="BH128" s="74" t="str">
        <f t="shared" si="60"/>
        <v/>
      </c>
      <c r="BI128" s="120" t="str">
        <f>IF(M128="","",COUNTIF($BH$17:BH128,BH128))</f>
        <v/>
      </c>
      <c r="BJ128" s="98" t="str">
        <f t="shared" si="61"/>
        <v/>
      </c>
      <c r="BK128" s="1" t="str">
        <f t="shared" si="62"/>
        <v/>
      </c>
      <c r="BL128" s="621" t="str">
        <f>IF(F128="","",COUNTIF($AI$17:AI128,AI128))</f>
        <v/>
      </c>
      <c r="BM128" s="621">
        <f>IF(BL128=1,BL128,0)</f>
        <v>0</v>
      </c>
      <c r="BN128" s="621" t="str">
        <f>IF(F128="","",$BR128)</f>
        <v/>
      </c>
      <c r="BO128" s="621" t="str">
        <f>IF(G128="","",$BR128)</f>
        <v/>
      </c>
      <c r="BP128" s="621" t="str">
        <f>IF(I128="","",$BR128)</f>
        <v/>
      </c>
      <c r="BQ128" s="622" t="str">
        <f>IFERROR(IF(J128="","",BR128),"")</f>
        <v/>
      </c>
      <c r="BR128" s="621">
        <v>38</v>
      </c>
      <c r="BS128" s="621">
        <f>IF(C128&gt;0,"",IF(COUNTIF(BN128:BQ130,BR128)=4,"",1))</f>
        <v>1</v>
      </c>
      <c r="BT128" s="74">
        <f>COUNTIF($AJ$17:AJ128,AI128&amp;"-"&amp;"*5000m*")</f>
        <v>0</v>
      </c>
      <c r="BU128" s="621">
        <f>SUM(BT128:BT130)/3</f>
        <v>0</v>
      </c>
      <c r="BV128" s="622" t="str">
        <f>IF(AI128="","",IF(AND(COUNTA(M128:M130)=0,COUNTA(W128:X130)=0),1,""))</f>
        <v/>
      </c>
      <c r="BW128" s="621">
        <f>IF(AND($AI128="",COUNTA(W128)&gt;0),1,0)</f>
        <v>0</v>
      </c>
      <c r="BX128" s="621">
        <f>IF(AND($AI128="",COUNTA(X128)&gt;0),1,0)</f>
        <v>0</v>
      </c>
      <c r="BY128" s="621" t="str">
        <f>F128&amp;"-"&amp;W128</f>
        <v>-</v>
      </c>
      <c r="BZ128" s="621" t="str">
        <f>IF(W128="","",COUNTIF($BY$17:BY128,BY128))</f>
        <v/>
      </c>
      <c r="CA128" s="621" t="str">
        <f>F128&amp;"-"&amp;X128</f>
        <v>-</v>
      </c>
      <c r="CB128" s="621" t="str">
        <f>IF(X128="","",COUNTIF($CA$17:CA128,CA128))</f>
        <v/>
      </c>
    </row>
    <row r="129" spans="1:80" s="1" customFormat="1" ht="18" customHeight="1" thickBot="1">
      <c r="A129" s="684"/>
      <c r="B129" s="666"/>
      <c r="C129" s="668"/>
      <c r="D129" s="27" t="str">
        <f t="shared" si="40"/>
        <v/>
      </c>
      <c r="E129" s="244">
        <f>C128</f>
        <v>0</v>
      </c>
      <c r="F129" s="620"/>
      <c r="G129" s="620"/>
      <c r="H129" s="620"/>
      <c r="I129" s="256" t="str">
        <f>IF(C128&gt;0,VLOOKUP(C128,男子登録情報!$A$1:$H$1688,5,0),"")</f>
        <v/>
      </c>
      <c r="J129" s="654" t="e">
        <f>IF(D128&gt;0,VLOOKUP(D128,男子登録情報!$A$1:$H$1688,5,0),"")</f>
        <v>#N/A</v>
      </c>
      <c r="K129" s="654"/>
      <c r="L129" s="261" t="s">
        <v>28</v>
      </c>
      <c r="M129" s="27"/>
      <c r="N129" s="257" t="str">
        <f>IF(M129&gt;0,VLOOKUP(M129,男子登録情報!$N$1:$O$22,2,0),"")</f>
        <v/>
      </c>
      <c r="O129" s="261" t="s">
        <v>29</v>
      </c>
      <c r="P129" s="262"/>
      <c r="Q129" s="53" t="str">
        <f t="shared" si="33"/>
        <v/>
      </c>
      <c r="R129" s="284" t="str">
        <f t="shared" si="63"/>
        <v/>
      </c>
      <c r="S129" s="263"/>
      <c r="T129" s="613"/>
      <c r="U129" s="614"/>
      <c r="V129" s="615"/>
      <c r="W129" s="662"/>
      <c r="X129" s="662"/>
      <c r="AB129" s="85">
        <f t="shared" si="34"/>
        <v>0</v>
      </c>
      <c r="AC129" s="621"/>
      <c r="AD129" s="74" t="str">
        <f t="shared" si="35"/>
        <v/>
      </c>
      <c r="AE129" s="74" t="str">
        <f t="shared" si="36"/>
        <v/>
      </c>
      <c r="AF129" s="74" t="str">
        <f t="shared" si="37"/>
        <v/>
      </c>
      <c r="AG129" s="74" t="str">
        <f t="shared" si="38"/>
        <v/>
      </c>
      <c r="AH129" s="95">
        <f t="shared" si="41"/>
        <v>0</v>
      </c>
      <c r="AI129" s="173" t="str">
        <f>AI128</f>
        <v/>
      </c>
      <c r="AJ129" s="74" t="str">
        <f t="shared" si="42"/>
        <v/>
      </c>
      <c r="AK129" s="74" t="str">
        <f t="shared" si="43"/>
        <v/>
      </c>
      <c r="AL129" s="99" t="str">
        <f t="shared" si="39"/>
        <v/>
      </c>
      <c r="AM129" s="81">
        <f t="shared" si="44"/>
        <v>0</v>
      </c>
      <c r="AO129" s="81">
        <f t="shared" si="45"/>
        <v>0</v>
      </c>
      <c r="AP129" s="81" t="str">
        <f t="shared" si="46"/>
        <v>00000</v>
      </c>
      <c r="AQ129" s="105" t="str">
        <f t="shared" si="47"/>
        <v>0秒0</v>
      </c>
      <c r="AR129" s="106">
        <f t="shared" si="48"/>
        <v>0</v>
      </c>
      <c r="AS129" s="106" t="str">
        <f t="shared" si="49"/>
        <v>0</v>
      </c>
      <c r="AT129" s="106" t="str">
        <f t="shared" si="50"/>
        <v>0</v>
      </c>
      <c r="AU129" s="106" t="str">
        <f t="shared" si="51"/>
        <v>0m</v>
      </c>
      <c r="AV129" s="106" t="str">
        <f t="shared" si="52"/>
        <v>点</v>
      </c>
      <c r="AW129" s="81">
        <f t="shared" si="53"/>
        <v>0</v>
      </c>
      <c r="AX129" s="73" t="str">
        <f t="shared" si="54"/>
        <v/>
      </c>
      <c r="AY129" s="81">
        <f t="shared" si="55"/>
        <v>0</v>
      </c>
      <c r="AZ129" s="81">
        <f t="shared" si="56"/>
        <v>0</v>
      </c>
      <c r="BA129" s="81">
        <f t="shared" si="57"/>
        <v>0</v>
      </c>
      <c r="BB129" s="595"/>
      <c r="BC129" s="595"/>
      <c r="BD129" s="629"/>
      <c r="BE129" s="626"/>
      <c r="BF129" s="74" t="str">
        <f t="shared" si="58"/>
        <v/>
      </c>
      <c r="BG129" s="74" t="str">
        <f t="shared" si="59"/>
        <v/>
      </c>
      <c r="BH129" s="74" t="str">
        <f t="shared" si="60"/>
        <v/>
      </c>
      <c r="BI129" s="120" t="str">
        <f>IF(M129="","",COUNTIF($BH$17:BH129,BH129))</f>
        <v/>
      </c>
      <c r="BJ129" s="98" t="str">
        <f t="shared" si="61"/>
        <v/>
      </c>
      <c r="BK129" s="1" t="str">
        <f t="shared" si="62"/>
        <v/>
      </c>
      <c r="BL129" s="621"/>
      <c r="BM129" s="621"/>
      <c r="BN129" s="621"/>
      <c r="BO129" s="621"/>
      <c r="BP129" s="621"/>
      <c r="BQ129" s="623"/>
      <c r="BR129" s="621"/>
      <c r="BS129" s="621"/>
      <c r="BT129" s="74">
        <f>COUNTIF($AJ$17:AJ129,AI129&amp;"-"&amp;"*5000m*")</f>
        <v>0</v>
      </c>
      <c r="BU129" s="621"/>
      <c r="BV129" s="623"/>
      <c r="BW129" s="621"/>
      <c r="BX129" s="621"/>
      <c r="BY129" s="621"/>
      <c r="BZ129" s="621"/>
      <c r="CA129" s="621"/>
      <c r="CB129" s="621"/>
    </row>
    <row r="130" spans="1:80" s="1" customFormat="1" ht="18" customHeight="1" thickBot="1">
      <c r="A130" s="685"/>
      <c r="B130" s="86" t="s">
        <v>30</v>
      </c>
      <c r="C130" s="87"/>
      <c r="D130" s="245" t="str">
        <f t="shared" si="40"/>
        <v/>
      </c>
      <c r="E130" s="274">
        <f>C128</f>
        <v>0</v>
      </c>
      <c r="F130" s="28"/>
      <c r="G130" s="28"/>
      <c r="H130" s="28"/>
      <c r="I130" s="29"/>
      <c r="J130" s="655" t="e">
        <f>IF(D129&gt;0,VLOOKUP(D129,男子登録情報!$A$1:$H$1688,5,0),"")</f>
        <v>#N/A</v>
      </c>
      <c r="K130" s="655"/>
      <c r="L130" s="7" t="s">
        <v>31</v>
      </c>
      <c r="M130" s="245"/>
      <c r="N130" s="247" t="str">
        <f>IF(M130&gt;0,VLOOKUP(M130,男子登録情報!$N$1:$O$22,2,0),"")</f>
        <v/>
      </c>
      <c r="O130" s="7" t="s">
        <v>32</v>
      </c>
      <c r="P130" s="248"/>
      <c r="Q130" s="53" t="str">
        <f t="shared" si="33"/>
        <v/>
      </c>
      <c r="R130" s="285" t="str">
        <f t="shared" si="63"/>
        <v/>
      </c>
      <c r="S130" s="259"/>
      <c r="T130" s="616"/>
      <c r="U130" s="617"/>
      <c r="V130" s="618"/>
      <c r="W130" s="663"/>
      <c r="X130" s="663"/>
      <c r="AB130" s="85">
        <f t="shared" si="34"/>
        <v>0</v>
      </c>
      <c r="AC130" s="621"/>
      <c r="AD130" s="74" t="str">
        <f t="shared" si="35"/>
        <v/>
      </c>
      <c r="AE130" s="74" t="str">
        <f t="shared" si="36"/>
        <v/>
      </c>
      <c r="AF130" s="74" t="str">
        <f t="shared" si="37"/>
        <v/>
      </c>
      <c r="AG130" s="74" t="str">
        <f t="shared" si="38"/>
        <v/>
      </c>
      <c r="AH130" s="95">
        <f t="shared" si="41"/>
        <v>0</v>
      </c>
      <c r="AI130" s="174" t="str">
        <f>AI129</f>
        <v/>
      </c>
      <c r="AJ130" s="74" t="str">
        <f t="shared" si="42"/>
        <v/>
      </c>
      <c r="AK130" s="74" t="str">
        <f t="shared" si="43"/>
        <v/>
      </c>
      <c r="AL130" s="99" t="str">
        <f t="shared" si="39"/>
        <v/>
      </c>
      <c r="AM130" s="81">
        <f t="shared" si="44"/>
        <v>0</v>
      </c>
      <c r="AO130" s="81">
        <f t="shared" si="45"/>
        <v>0</v>
      </c>
      <c r="AP130" s="81" t="str">
        <f t="shared" si="46"/>
        <v>00000</v>
      </c>
      <c r="AQ130" s="105" t="str">
        <f t="shared" si="47"/>
        <v>0秒0</v>
      </c>
      <c r="AR130" s="106">
        <f t="shared" si="48"/>
        <v>0</v>
      </c>
      <c r="AS130" s="106" t="str">
        <f t="shared" si="49"/>
        <v>0</v>
      </c>
      <c r="AT130" s="106" t="str">
        <f t="shared" si="50"/>
        <v>0</v>
      </c>
      <c r="AU130" s="106" t="str">
        <f t="shared" si="51"/>
        <v>0m</v>
      </c>
      <c r="AV130" s="106" t="str">
        <f t="shared" si="52"/>
        <v>点</v>
      </c>
      <c r="AW130" s="81">
        <f t="shared" si="53"/>
        <v>0</v>
      </c>
      <c r="AX130" s="73" t="str">
        <f t="shared" si="54"/>
        <v/>
      </c>
      <c r="AY130" s="81">
        <f t="shared" si="55"/>
        <v>0</v>
      </c>
      <c r="AZ130" s="81">
        <f t="shared" si="56"/>
        <v>0</v>
      </c>
      <c r="BA130" s="81">
        <f t="shared" si="57"/>
        <v>0</v>
      </c>
      <c r="BB130" s="587"/>
      <c r="BC130" s="587"/>
      <c r="BD130" s="630"/>
      <c r="BE130" s="627"/>
      <c r="BF130" s="74" t="str">
        <f t="shared" si="58"/>
        <v/>
      </c>
      <c r="BG130" s="74" t="str">
        <f t="shared" si="59"/>
        <v/>
      </c>
      <c r="BH130" s="74" t="str">
        <f t="shared" si="60"/>
        <v/>
      </c>
      <c r="BI130" s="120" t="str">
        <f>IF(M130="","",COUNTIF($BH$17:BH130,BH130))</f>
        <v/>
      </c>
      <c r="BJ130" s="98" t="str">
        <f t="shared" si="61"/>
        <v/>
      </c>
      <c r="BK130" s="1" t="str">
        <f t="shared" si="62"/>
        <v/>
      </c>
      <c r="BL130" s="621"/>
      <c r="BM130" s="621"/>
      <c r="BN130" s="621"/>
      <c r="BO130" s="621"/>
      <c r="BP130" s="621"/>
      <c r="BQ130" s="624"/>
      <c r="BR130" s="621"/>
      <c r="BS130" s="621"/>
      <c r="BT130" s="74">
        <f>COUNTIF($AJ$17:AJ130,AI130&amp;"-"&amp;"*5000m*")</f>
        <v>0</v>
      </c>
      <c r="BU130" s="621"/>
      <c r="BV130" s="624"/>
      <c r="BW130" s="621"/>
      <c r="BX130" s="621"/>
      <c r="BY130" s="621"/>
      <c r="BZ130" s="621"/>
      <c r="CA130" s="621"/>
      <c r="CB130" s="621"/>
    </row>
    <row r="131" spans="1:80" s="1" customFormat="1" ht="18" customHeight="1" thickTop="1" thickBot="1">
      <c r="A131" s="683">
        <v>39</v>
      </c>
      <c r="B131" s="665" t="s">
        <v>339</v>
      </c>
      <c r="C131" s="667"/>
      <c r="D131" s="252" t="str">
        <f t="shared" si="40"/>
        <v/>
      </c>
      <c r="E131" s="243">
        <f>C131</f>
        <v>0</v>
      </c>
      <c r="F131" s="619" t="str">
        <f>IF(C131&gt;0,VLOOKUP(C131,男子登録情報!$A$1:$H$1688,3,0),"")</f>
        <v/>
      </c>
      <c r="G131" s="619" t="str">
        <f>IF(C131&gt;0,VLOOKUP(C131,男子登録情報!$A$1:$H$1688,4,0),"")</f>
        <v/>
      </c>
      <c r="H131" s="619" t="str">
        <f>IF(C131&gt;0,VLOOKUP(C131,男子登録情報!$A$1:$H$1688,7,0),"")</f>
        <v/>
      </c>
      <c r="I131" s="261" t="str">
        <f>IF(C131&gt;0,VLOOKUP(C131,男子登録情報!$A$1:$H$1688,8,0),"")</f>
        <v/>
      </c>
      <c r="J131" s="653" t="str">
        <f>IF(C131&gt;0,VLOOKUP(C131,男子登録情報!$A$1:$M$1688,13,0),"")</f>
        <v/>
      </c>
      <c r="K131" s="653" t="str">
        <f>IF(C131&gt;0,TEXT(C131,"100000000"),"000000000")</f>
        <v>000000000</v>
      </c>
      <c r="L131" s="251" t="s">
        <v>24</v>
      </c>
      <c r="M131" s="243"/>
      <c r="N131" s="428" t="str">
        <f>IF(M131&gt;0,VLOOKUP(M131,男子登録情報!$N$1:$O$22,2,0),"")</f>
        <v/>
      </c>
      <c r="O131" s="251" t="s">
        <v>27</v>
      </c>
      <c r="P131" s="253"/>
      <c r="Q131" s="53" t="str">
        <f t="shared" si="33"/>
        <v/>
      </c>
      <c r="R131" s="283" t="str">
        <f t="shared" si="63"/>
        <v/>
      </c>
      <c r="S131" s="255"/>
      <c r="T131" s="610"/>
      <c r="U131" s="611"/>
      <c r="V131" s="612"/>
      <c r="W131" s="664"/>
      <c r="X131" s="664"/>
      <c r="AA131" s="1">
        <f>IF(C131="",0,IF(H131=F5,0,1))</f>
        <v>0</v>
      </c>
      <c r="AB131" s="85">
        <f t="shared" si="34"/>
        <v>0</v>
      </c>
      <c r="AC131" s="621">
        <f>C131</f>
        <v>0</v>
      </c>
      <c r="AD131" s="74" t="str">
        <f t="shared" si="35"/>
        <v/>
      </c>
      <c r="AE131" s="74" t="str">
        <f t="shared" si="36"/>
        <v/>
      </c>
      <c r="AF131" s="74" t="str">
        <f t="shared" si="37"/>
        <v/>
      </c>
      <c r="AG131" s="74" t="str">
        <f t="shared" si="38"/>
        <v/>
      </c>
      <c r="AH131" s="95">
        <f t="shared" si="41"/>
        <v>0</v>
      </c>
      <c r="AI131" s="172" t="str">
        <f>IF(F131="","",F131)</f>
        <v/>
      </c>
      <c r="AJ131" s="74" t="str">
        <f t="shared" si="42"/>
        <v/>
      </c>
      <c r="AK131" s="74" t="str">
        <f t="shared" si="43"/>
        <v/>
      </c>
      <c r="AL131" s="99" t="str">
        <f t="shared" si="39"/>
        <v/>
      </c>
      <c r="AM131" s="81">
        <f t="shared" si="44"/>
        <v>0</v>
      </c>
      <c r="AO131" s="81">
        <f t="shared" si="45"/>
        <v>0</v>
      </c>
      <c r="AP131" s="81" t="str">
        <f t="shared" si="46"/>
        <v>00000</v>
      </c>
      <c r="AQ131" s="105" t="str">
        <f t="shared" si="47"/>
        <v>0秒0</v>
      </c>
      <c r="AR131" s="106">
        <f t="shared" si="48"/>
        <v>0</v>
      </c>
      <c r="AS131" s="106" t="str">
        <f t="shared" si="49"/>
        <v>0</v>
      </c>
      <c r="AT131" s="106" t="str">
        <f t="shared" si="50"/>
        <v>0</v>
      </c>
      <c r="AU131" s="106" t="str">
        <f t="shared" si="51"/>
        <v>0m</v>
      </c>
      <c r="AV131" s="106" t="str">
        <f t="shared" si="52"/>
        <v>点</v>
      </c>
      <c r="AW131" s="81">
        <f t="shared" si="53"/>
        <v>0</v>
      </c>
      <c r="AX131" s="73" t="str">
        <f t="shared" si="54"/>
        <v/>
      </c>
      <c r="AY131" s="81">
        <f t="shared" si="55"/>
        <v>0</v>
      </c>
      <c r="AZ131" s="81">
        <f t="shared" si="56"/>
        <v>0</v>
      </c>
      <c r="BA131" s="81">
        <f t="shared" si="57"/>
        <v>0</v>
      </c>
      <c r="BB131" s="586">
        <f>IF(W131="",0,COUNTA($W$17:W133))</f>
        <v>0</v>
      </c>
      <c r="BC131" s="586">
        <f>IF(X131="",0,COUNTA($X$17:X133))</f>
        <v>0</v>
      </c>
      <c r="BD131" s="628">
        <f>IF(OR($N131="20100",$N132="20100",$N133="20100"),COUNTIF($N$17:N133,"20100"),0)</f>
        <v>0</v>
      </c>
      <c r="BE131" s="625">
        <f>IF($BD131=0,0,INDEX($P131:$P133,MATCH("20100",$N131:$N133,0),1))</f>
        <v>0</v>
      </c>
      <c r="BF131" s="74" t="str">
        <f t="shared" si="58"/>
        <v/>
      </c>
      <c r="BG131" s="74" t="str">
        <f t="shared" si="59"/>
        <v/>
      </c>
      <c r="BH131" s="74" t="str">
        <f t="shared" si="60"/>
        <v/>
      </c>
      <c r="BI131" s="120" t="str">
        <f>IF(M131="","",COUNTIF($BH$17:BH131,BH131))</f>
        <v/>
      </c>
      <c r="BJ131" s="98" t="str">
        <f t="shared" si="61"/>
        <v/>
      </c>
      <c r="BK131" s="1" t="str">
        <f t="shared" si="62"/>
        <v/>
      </c>
      <c r="BL131" s="621" t="str">
        <f>IF(F131="","",COUNTIF($AI$17:AI131,AI131))</f>
        <v/>
      </c>
      <c r="BM131" s="621">
        <f>IF(BL131=1,BL131,0)</f>
        <v>0</v>
      </c>
      <c r="BN131" s="621" t="str">
        <f>IF(F131="","",$BR131)</f>
        <v/>
      </c>
      <c r="BO131" s="621" t="str">
        <f>IF(G131="","",$BR131)</f>
        <v/>
      </c>
      <c r="BP131" s="621" t="str">
        <f>IF(I131="","",$BR131)</f>
        <v/>
      </c>
      <c r="BQ131" s="622" t="str">
        <f>IFERROR(IF(J131="","",BR131),"")</f>
        <v/>
      </c>
      <c r="BR131" s="621">
        <v>39</v>
      </c>
      <c r="BS131" s="621">
        <f>IF(C131&gt;0,"",IF(COUNTIF(BN131:BQ133,BR131)=4,"",1))</f>
        <v>1</v>
      </c>
      <c r="BT131" s="74">
        <f>COUNTIF($AJ$17:AJ131,AI131&amp;"-"&amp;"*5000m*")</f>
        <v>0</v>
      </c>
      <c r="BU131" s="621">
        <f>SUM(BT131:BT133)/3</f>
        <v>0</v>
      </c>
      <c r="BV131" s="622" t="str">
        <f>IF(AI131="","",IF(AND(COUNTA(M131:M133)=0,COUNTA(W131:X133)=0),1,""))</f>
        <v/>
      </c>
      <c r="BW131" s="621">
        <f>IF(AND($AI131="",COUNTA(W131)&gt;0),1,0)</f>
        <v>0</v>
      </c>
      <c r="BX131" s="621">
        <f>IF(AND($AI131="",COUNTA(X131)&gt;0),1,0)</f>
        <v>0</v>
      </c>
      <c r="BY131" s="621" t="str">
        <f>F131&amp;"-"&amp;W131</f>
        <v>-</v>
      </c>
      <c r="BZ131" s="621" t="str">
        <f>IF(W131="","",COUNTIF($BY$17:BY131,BY131))</f>
        <v/>
      </c>
      <c r="CA131" s="621" t="str">
        <f>F131&amp;"-"&amp;X131</f>
        <v>-</v>
      </c>
      <c r="CB131" s="621" t="str">
        <f>IF(X131="","",COUNTIF($CA$17:CA131,CA131))</f>
        <v/>
      </c>
    </row>
    <row r="132" spans="1:80" s="1" customFormat="1" ht="18" customHeight="1" thickBot="1">
      <c r="A132" s="684"/>
      <c r="B132" s="666"/>
      <c r="C132" s="668"/>
      <c r="D132" s="27" t="str">
        <f t="shared" si="40"/>
        <v/>
      </c>
      <c r="E132" s="244">
        <f>C131</f>
        <v>0</v>
      </c>
      <c r="F132" s="620"/>
      <c r="G132" s="620"/>
      <c r="H132" s="620"/>
      <c r="I132" s="256" t="str">
        <f>IF(C131&gt;0,VLOOKUP(C131,男子登録情報!$A$1:$H$1688,5,0),"")</f>
        <v/>
      </c>
      <c r="J132" s="654" t="e">
        <f>IF(D131&gt;0,VLOOKUP(D131,男子登録情報!$A$1:$H$1688,5,0),"")</f>
        <v>#N/A</v>
      </c>
      <c r="K132" s="654"/>
      <c r="L132" s="261" t="s">
        <v>28</v>
      </c>
      <c r="M132" s="27"/>
      <c r="N132" s="257" t="str">
        <f>IF(M132&gt;0,VLOOKUP(M132,男子登録情報!$N$1:$O$22,2,0),"")</f>
        <v/>
      </c>
      <c r="O132" s="261" t="s">
        <v>29</v>
      </c>
      <c r="P132" s="262"/>
      <c r="Q132" s="53" t="str">
        <f t="shared" si="33"/>
        <v/>
      </c>
      <c r="R132" s="284" t="str">
        <f t="shared" si="63"/>
        <v/>
      </c>
      <c r="S132" s="263"/>
      <c r="T132" s="613"/>
      <c r="U132" s="614"/>
      <c r="V132" s="615"/>
      <c r="W132" s="662"/>
      <c r="X132" s="662"/>
      <c r="AB132" s="85">
        <f t="shared" si="34"/>
        <v>0</v>
      </c>
      <c r="AC132" s="621"/>
      <c r="AD132" s="74" t="str">
        <f t="shared" si="35"/>
        <v/>
      </c>
      <c r="AE132" s="74" t="str">
        <f t="shared" si="36"/>
        <v/>
      </c>
      <c r="AF132" s="74" t="str">
        <f t="shared" si="37"/>
        <v/>
      </c>
      <c r="AG132" s="74" t="str">
        <f t="shared" si="38"/>
        <v/>
      </c>
      <c r="AH132" s="95">
        <f t="shared" si="41"/>
        <v>0</v>
      </c>
      <c r="AI132" s="173" t="str">
        <f>AI131</f>
        <v/>
      </c>
      <c r="AJ132" s="74" t="str">
        <f t="shared" si="42"/>
        <v/>
      </c>
      <c r="AK132" s="74" t="str">
        <f t="shared" si="43"/>
        <v/>
      </c>
      <c r="AL132" s="99" t="str">
        <f t="shared" si="39"/>
        <v/>
      </c>
      <c r="AM132" s="81">
        <f t="shared" si="44"/>
        <v>0</v>
      </c>
      <c r="AO132" s="81">
        <f t="shared" si="45"/>
        <v>0</v>
      </c>
      <c r="AP132" s="81" t="str">
        <f t="shared" si="46"/>
        <v>00000</v>
      </c>
      <c r="AQ132" s="105" t="str">
        <f t="shared" si="47"/>
        <v>0秒0</v>
      </c>
      <c r="AR132" s="106">
        <f t="shared" si="48"/>
        <v>0</v>
      </c>
      <c r="AS132" s="106" t="str">
        <f t="shared" si="49"/>
        <v>0</v>
      </c>
      <c r="AT132" s="106" t="str">
        <f t="shared" si="50"/>
        <v>0</v>
      </c>
      <c r="AU132" s="106" t="str">
        <f t="shared" si="51"/>
        <v>0m</v>
      </c>
      <c r="AV132" s="106" t="str">
        <f t="shared" si="52"/>
        <v>点</v>
      </c>
      <c r="AW132" s="81">
        <f t="shared" si="53"/>
        <v>0</v>
      </c>
      <c r="AX132" s="73" t="str">
        <f t="shared" si="54"/>
        <v/>
      </c>
      <c r="AY132" s="81">
        <f t="shared" si="55"/>
        <v>0</v>
      </c>
      <c r="AZ132" s="81">
        <f t="shared" si="56"/>
        <v>0</v>
      </c>
      <c r="BA132" s="81">
        <f t="shared" si="57"/>
        <v>0</v>
      </c>
      <c r="BB132" s="595"/>
      <c r="BC132" s="595"/>
      <c r="BD132" s="629"/>
      <c r="BE132" s="626"/>
      <c r="BF132" s="74" t="str">
        <f t="shared" si="58"/>
        <v/>
      </c>
      <c r="BG132" s="74" t="str">
        <f t="shared" si="59"/>
        <v/>
      </c>
      <c r="BH132" s="74" t="str">
        <f t="shared" si="60"/>
        <v/>
      </c>
      <c r="BI132" s="120" t="str">
        <f>IF(M132="","",COUNTIF($BH$17:BH132,BH132))</f>
        <v/>
      </c>
      <c r="BJ132" s="98" t="str">
        <f t="shared" si="61"/>
        <v/>
      </c>
      <c r="BK132" s="1" t="str">
        <f t="shared" si="62"/>
        <v/>
      </c>
      <c r="BL132" s="621"/>
      <c r="BM132" s="621"/>
      <c r="BN132" s="621"/>
      <c r="BO132" s="621"/>
      <c r="BP132" s="621"/>
      <c r="BQ132" s="623"/>
      <c r="BR132" s="621"/>
      <c r="BS132" s="621"/>
      <c r="BT132" s="74">
        <f>COUNTIF($AJ$17:AJ132,AI132&amp;"-"&amp;"*5000m*")</f>
        <v>0</v>
      </c>
      <c r="BU132" s="621"/>
      <c r="BV132" s="623"/>
      <c r="BW132" s="621"/>
      <c r="BX132" s="621"/>
      <c r="BY132" s="621"/>
      <c r="BZ132" s="621"/>
      <c r="CA132" s="621"/>
      <c r="CB132" s="621"/>
    </row>
    <row r="133" spans="1:80" s="1" customFormat="1" ht="18" customHeight="1" thickBot="1">
      <c r="A133" s="685"/>
      <c r="B133" s="86" t="s">
        <v>30</v>
      </c>
      <c r="C133" s="87"/>
      <c r="D133" s="245" t="str">
        <f t="shared" si="40"/>
        <v/>
      </c>
      <c r="E133" s="274">
        <f>C131</f>
        <v>0</v>
      </c>
      <c r="F133" s="28"/>
      <c r="G133" s="28"/>
      <c r="H133" s="28"/>
      <c r="I133" s="29"/>
      <c r="J133" s="655" t="e">
        <f>IF(D132&gt;0,VLOOKUP(D132,男子登録情報!$A$1:$H$1688,5,0),"")</f>
        <v>#N/A</v>
      </c>
      <c r="K133" s="655"/>
      <c r="L133" s="7" t="s">
        <v>31</v>
      </c>
      <c r="M133" s="245"/>
      <c r="N133" s="247" t="str">
        <f>IF(M133&gt;0,VLOOKUP(M133,男子登録情報!$N$1:$O$22,2,0),"")</f>
        <v/>
      </c>
      <c r="O133" s="7" t="s">
        <v>32</v>
      </c>
      <c r="P133" s="248"/>
      <c r="Q133" s="53" t="str">
        <f t="shared" si="33"/>
        <v/>
      </c>
      <c r="R133" s="285" t="str">
        <f t="shared" si="63"/>
        <v/>
      </c>
      <c r="S133" s="259"/>
      <c r="T133" s="616"/>
      <c r="U133" s="617"/>
      <c r="V133" s="618"/>
      <c r="W133" s="663"/>
      <c r="X133" s="663"/>
      <c r="AB133" s="85">
        <f t="shared" si="34"/>
        <v>0</v>
      </c>
      <c r="AC133" s="621"/>
      <c r="AD133" s="74" t="str">
        <f t="shared" si="35"/>
        <v/>
      </c>
      <c r="AE133" s="74" t="str">
        <f t="shared" si="36"/>
        <v/>
      </c>
      <c r="AF133" s="74" t="str">
        <f t="shared" si="37"/>
        <v/>
      </c>
      <c r="AG133" s="74" t="str">
        <f t="shared" si="38"/>
        <v/>
      </c>
      <c r="AH133" s="95">
        <f t="shared" si="41"/>
        <v>0</v>
      </c>
      <c r="AI133" s="174" t="str">
        <f>AI132</f>
        <v/>
      </c>
      <c r="AJ133" s="74" t="str">
        <f t="shared" si="42"/>
        <v/>
      </c>
      <c r="AK133" s="74" t="str">
        <f t="shared" si="43"/>
        <v/>
      </c>
      <c r="AL133" s="99" t="str">
        <f t="shared" si="39"/>
        <v/>
      </c>
      <c r="AM133" s="81">
        <f t="shared" si="44"/>
        <v>0</v>
      </c>
      <c r="AO133" s="81">
        <f t="shared" si="45"/>
        <v>0</v>
      </c>
      <c r="AP133" s="81" t="str">
        <f t="shared" si="46"/>
        <v>00000</v>
      </c>
      <c r="AQ133" s="105" t="str">
        <f t="shared" si="47"/>
        <v>0秒0</v>
      </c>
      <c r="AR133" s="106">
        <f t="shared" si="48"/>
        <v>0</v>
      </c>
      <c r="AS133" s="106" t="str">
        <f t="shared" si="49"/>
        <v>0</v>
      </c>
      <c r="AT133" s="106" t="str">
        <f t="shared" si="50"/>
        <v>0</v>
      </c>
      <c r="AU133" s="106" t="str">
        <f t="shared" si="51"/>
        <v>0m</v>
      </c>
      <c r="AV133" s="106" t="str">
        <f t="shared" si="52"/>
        <v>点</v>
      </c>
      <c r="AW133" s="81">
        <f t="shared" si="53"/>
        <v>0</v>
      </c>
      <c r="AX133" s="73" t="str">
        <f t="shared" si="54"/>
        <v/>
      </c>
      <c r="AY133" s="81">
        <f t="shared" si="55"/>
        <v>0</v>
      </c>
      <c r="AZ133" s="81">
        <f t="shared" si="56"/>
        <v>0</v>
      </c>
      <c r="BA133" s="81">
        <f t="shared" si="57"/>
        <v>0</v>
      </c>
      <c r="BB133" s="587"/>
      <c r="BC133" s="587"/>
      <c r="BD133" s="630"/>
      <c r="BE133" s="627"/>
      <c r="BF133" s="74" t="str">
        <f t="shared" si="58"/>
        <v/>
      </c>
      <c r="BG133" s="74" t="str">
        <f t="shared" si="59"/>
        <v/>
      </c>
      <c r="BH133" s="74" t="str">
        <f t="shared" si="60"/>
        <v/>
      </c>
      <c r="BI133" s="120" t="str">
        <f>IF(M133="","",COUNTIF($BH$17:BH133,BH133))</f>
        <v/>
      </c>
      <c r="BJ133" s="98" t="str">
        <f t="shared" si="61"/>
        <v/>
      </c>
      <c r="BK133" s="1" t="str">
        <f t="shared" si="62"/>
        <v/>
      </c>
      <c r="BL133" s="621"/>
      <c r="BM133" s="621"/>
      <c r="BN133" s="621"/>
      <c r="BO133" s="621"/>
      <c r="BP133" s="621"/>
      <c r="BQ133" s="624"/>
      <c r="BR133" s="621"/>
      <c r="BS133" s="621"/>
      <c r="BT133" s="74">
        <f>COUNTIF($AJ$17:AJ133,AI133&amp;"-"&amp;"*5000m*")</f>
        <v>0</v>
      </c>
      <c r="BU133" s="621"/>
      <c r="BV133" s="624"/>
      <c r="BW133" s="621"/>
      <c r="BX133" s="621"/>
      <c r="BY133" s="621"/>
      <c r="BZ133" s="621"/>
      <c r="CA133" s="621"/>
      <c r="CB133" s="621"/>
    </row>
    <row r="134" spans="1:80" s="1" customFormat="1" ht="18" customHeight="1" thickTop="1" thickBot="1">
      <c r="A134" s="683">
        <v>40</v>
      </c>
      <c r="B134" s="665" t="s">
        <v>339</v>
      </c>
      <c r="C134" s="667"/>
      <c r="D134" s="252" t="str">
        <f t="shared" si="40"/>
        <v/>
      </c>
      <c r="E134" s="243">
        <f>C134</f>
        <v>0</v>
      </c>
      <c r="F134" s="619" t="str">
        <f>IF(C134&gt;0,VLOOKUP(C134,男子登録情報!$A$1:$H$1688,3,0),"")</f>
        <v/>
      </c>
      <c r="G134" s="619" t="str">
        <f>IF(C134&gt;0,VLOOKUP(C134,男子登録情報!$A$1:$H$1688,4,0),"")</f>
        <v/>
      </c>
      <c r="H134" s="619" t="str">
        <f>IF(C134&gt;0,VLOOKUP(C134,男子登録情報!$A$1:$H$1688,7,0),"")</f>
        <v/>
      </c>
      <c r="I134" s="261" t="str">
        <f>IF(C134&gt;0,VLOOKUP(C134,男子登録情報!$A$1:$H$1688,8,0),"")</f>
        <v/>
      </c>
      <c r="J134" s="653" t="str">
        <f>IF(C134&gt;0,VLOOKUP(C134,男子登録情報!$A$1:$M$1688,13,0),"")</f>
        <v/>
      </c>
      <c r="K134" s="653" t="str">
        <f>IF(C134&gt;0,TEXT(C134,"100000000"),"000000000")</f>
        <v>000000000</v>
      </c>
      <c r="L134" s="251" t="s">
        <v>24</v>
      </c>
      <c r="M134" s="243"/>
      <c r="N134" s="428" t="str">
        <f>IF(M134&gt;0,VLOOKUP(M134,男子登録情報!$N$1:$O$22,2,0),"")</f>
        <v/>
      </c>
      <c r="O134" s="251" t="s">
        <v>27</v>
      </c>
      <c r="P134" s="253"/>
      <c r="Q134" s="53" t="str">
        <f t="shared" si="33"/>
        <v/>
      </c>
      <c r="R134" s="283" t="str">
        <f t="shared" si="63"/>
        <v/>
      </c>
      <c r="S134" s="255"/>
      <c r="T134" s="610"/>
      <c r="U134" s="611"/>
      <c r="V134" s="612"/>
      <c r="W134" s="664"/>
      <c r="X134" s="664"/>
      <c r="AA134" s="1">
        <f>IF(C134="",0,IF(H134=F5,0,1))</f>
        <v>0</v>
      </c>
      <c r="AB134" s="85">
        <f t="shared" si="34"/>
        <v>0</v>
      </c>
      <c r="AC134" s="621">
        <f>C134</f>
        <v>0</v>
      </c>
      <c r="AD134" s="74" t="str">
        <f t="shared" si="35"/>
        <v/>
      </c>
      <c r="AE134" s="74" t="str">
        <f t="shared" si="36"/>
        <v/>
      </c>
      <c r="AF134" s="74" t="str">
        <f t="shared" si="37"/>
        <v/>
      </c>
      <c r="AG134" s="74" t="str">
        <f t="shared" si="38"/>
        <v/>
      </c>
      <c r="AH134" s="95">
        <f t="shared" si="41"/>
        <v>0</v>
      </c>
      <c r="AI134" s="172" t="str">
        <f>IF(F134="","",F134)</f>
        <v/>
      </c>
      <c r="AJ134" s="74" t="str">
        <f t="shared" si="42"/>
        <v/>
      </c>
      <c r="AK134" s="74" t="str">
        <f t="shared" si="43"/>
        <v/>
      </c>
      <c r="AL134" s="99" t="str">
        <f t="shared" si="39"/>
        <v/>
      </c>
      <c r="AM134" s="81">
        <f t="shared" si="44"/>
        <v>0</v>
      </c>
      <c r="AO134" s="81">
        <f t="shared" si="45"/>
        <v>0</v>
      </c>
      <c r="AP134" s="81" t="str">
        <f t="shared" si="46"/>
        <v>00000</v>
      </c>
      <c r="AQ134" s="105" t="str">
        <f t="shared" si="47"/>
        <v>0秒0</v>
      </c>
      <c r="AR134" s="106">
        <f t="shared" si="48"/>
        <v>0</v>
      </c>
      <c r="AS134" s="106" t="str">
        <f t="shared" si="49"/>
        <v>0</v>
      </c>
      <c r="AT134" s="106" t="str">
        <f t="shared" si="50"/>
        <v>0</v>
      </c>
      <c r="AU134" s="106" t="str">
        <f t="shared" si="51"/>
        <v>0m</v>
      </c>
      <c r="AV134" s="106" t="str">
        <f t="shared" si="52"/>
        <v>点</v>
      </c>
      <c r="AW134" s="81">
        <f t="shared" si="53"/>
        <v>0</v>
      </c>
      <c r="AX134" s="73" t="str">
        <f t="shared" si="54"/>
        <v/>
      </c>
      <c r="AY134" s="81">
        <f t="shared" si="55"/>
        <v>0</v>
      </c>
      <c r="AZ134" s="81">
        <f t="shared" si="56"/>
        <v>0</v>
      </c>
      <c r="BA134" s="81">
        <f t="shared" si="57"/>
        <v>0</v>
      </c>
      <c r="BB134" s="586">
        <f>IF(W134="",0,COUNTA($W$17:W136))</f>
        <v>0</v>
      </c>
      <c r="BC134" s="586">
        <f>IF(X134="",0,COUNTA($X$17:X136))</f>
        <v>0</v>
      </c>
      <c r="BD134" s="628">
        <f>IF(OR($N134="20100",$N135="20100",$N136="20100"),COUNTIF($N$17:N136,"20100"),0)</f>
        <v>0</v>
      </c>
      <c r="BE134" s="625">
        <f>IF($BD134=0,0,INDEX($P134:$P136,MATCH("20100",$N134:$N136,0),1))</f>
        <v>0</v>
      </c>
      <c r="BF134" s="74" t="str">
        <f t="shared" si="58"/>
        <v/>
      </c>
      <c r="BG134" s="74" t="str">
        <f t="shared" si="59"/>
        <v/>
      </c>
      <c r="BH134" s="74" t="str">
        <f t="shared" si="60"/>
        <v/>
      </c>
      <c r="BI134" s="120" t="str">
        <f>IF(M134="","",COUNTIF($BH$17:BH134,BH134))</f>
        <v/>
      </c>
      <c r="BJ134" s="98" t="str">
        <f t="shared" si="61"/>
        <v/>
      </c>
      <c r="BK134" s="1" t="str">
        <f t="shared" si="62"/>
        <v/>
      </c>
      <c r="BL134" s="621" t="str">
        <f>IF(F134="","",COUNTIF($AI$17:AI134,AI134))</f>
        <v/>
      </c>
      <c r="BM134" s="621">
        <f>IF(BL134=1,BL134,0)</f>
        <v>0</v>
      </c>
      <c r="BN134" s="621" t="str">
        <f>IF(F134="","",$BR134)</f>
        <v/>
      </c>
      <c r="BO134" s="621" t="str">
        <f>IF(G134="","",$BR134)</f>
        <v/>
      </c>
      <c r="BP134" s="621" t="str">
        <f>IF(I134="","",$BR134)</f>
        <v/>
      </c>
      <c r="BQ134" s="622" t="str">
        <f>IFERROR(IF(J134="","",BR134),"")</f>
        <v/>
      </c>
      <c r="BR134" s="621">
        <v>40</v>
      </c>
      <c r="BS134" s="621">
        <f>IF(C134&gt;0,"",IF(COUNTIF(BN134:BQ136,BR134)=4,"",1))</f>
        <v>1</v>
      </c>
      <c r="BT134" s="74">
        <f>COUNTIF($AJ$17:AJ134,AI134&amp;"-"&amp;"*5000m*")</f>
        <v>0</v>
      </c>
      <c r="BU134" s="621">
        <f>SUM(BT134:BT136)/3</f>
        <v>0</v>
      </c>
      <c r="BV134" s="622" t="str">
        <f>IF(AI134="","",IF(AND(COUNTA(M134:M136)=0,COUNTA(W134:X136)=0),1,""))</f>
        <v/>
      </c>
      <c r="BW134" s="621">
        <f>IF(AND($AI134="",COUNTA(W134)&gt;0),1,0)</f>
        <v>0</v>
      </c>
      <c r="BX134" s="621">
        <f>IF(AND($AI134="",COUNTA(X134)&gt;0),1,0)</f>
        <v>0</v>
      </c>
      <c r="BY134" s="621" t="str">
        <f>F134&amp;"-"&amp;W134</f>
        <v>-</v>
      </c>
      <c r="BZ134" s="621" t="str">
        <f>IF(W134="","",COUNTIF($BY$17:BY134,BY134))</f>
        <v/>
      </c>
      <c r="CA134" s="621" t="str">
        <f>F134&amp;"-"&amp;X134</f>
        <v>-</v>
      </c>
      <c r="CB134" s="621" t="str">
        <f>IF(X134="","",COUNTIF($CA$17:CA134,CA134))</f>
        <v/>
      </c>
    </row>
    <row r="135" spans="1:80" s="1" customFormat="1" ht="18" customHeight="1" thickBot="1">
      <c r="A135" s="684"/>
      <c r="B135" s="666"/>
      <c r="C135" s="668"/>
      <c r="D135" s="27" t="str">
        <f t="shared" si="40"/>
        <v/>
      </c>
      <c r="E135" s="244">
        <f>C134</f>
        <v>0</v>
      </c>
      <c r="F135" s="620"/>
      <c r="G135" s="620"/>
      <c r="H135" s="620"/>
      <c r="I135" s="256" t="str">
        <f>IF(C134&gt;0,VLOOKUP(C134,男子登録情報!$A$1:$H$1688,5,0),"")</f>
        <v/>
      </c>
      <c r="J135" s="654" t="e">
        <f>IF(D134&gt;0,VLOOKUP(D134,男子登録情報!$A$1:$H$1688,5,0),"")</f>
        <v>#N/A</v>
      </c>
      <c r="K135" s="654"/>
      <c r="L135" s="261" t="s">
        <v>28</v>
      </c>
      <c r="M135" s="27"/>
      <c r="N135" s="257" t="str">
        <f>IF(M135&gt;0,VLOOKUP(M135,男子登録情報!$N$1:$O$22,2,0),"")</f>
        <v/>
      </c>
      <c r="O135" s="261" t="s">
        <v>29</v>
      </c>
      <c r="P135" s="262"/>
      <c r="Q135" s="53" t="str">
        <f t="shared" si="33"/>
        <v/>
      </c>
      <c r="R135" s="284" t="str">
        <f t="shared" si="63"/>
        <v/>
      </c>
      <c r="S135" s="263"/>
      <c r="T135" s="613"/>
      <c r="U135" s="614"/>
      <c r="V135" s="615"/>
      <c r="W135" s="662"/>
      <c r="X135" s="662"/>
      <c r="AB135" s="85">
        <f t="shared" si="34"/>
        <v>0</v>
      </c>
      <c r="AC135" s="621"/>
      <c r="AD135" s="74" t="str">
        <f t="shared" si="35"/>
        <v/>
      </c>
      <c r="AE135" s="74" t="str">
        <f t="shared" si="36"/>
        <v/>
      </c>
      <c r="AF135" s="74" t="str">
        <f t="shared" si="37"/>
        <v/>
      </c>
      <c r="AG135" s="74" t="str">
        <f t="shared" si="38"/>
        <v/>
      </c>
      <c r="AH135" s="95">
        <f t="shared" si="41"/>
        <v>0</v>
      </c>
      <c r="AI135" s="173" t="str">
        <f>AI134</f>
        <v/>
      </c>
      <c r="AJ135" s="74" t="str">
        <f t="shared" si="42"/>
        <v/>
      </c>
      <c r="AK135" s="74" t="str">
        <f t="shared" si="43"/>
        <v/>
      </c>
      <c r="AL135" s="99" t="str">
        <f t="shared" si="39"/>
        <v/>
      </c>
      <c r="AM135" s="81">
        <f t="shared" si="44"/>
        <v>0</v>
      </c>
      <c r="AO135" s="81">
        <f t="shared" si="45"/>
        <v>0</v>
      </c>
      <c r="AP135" s="81" t="str">
        <f t="shared" si="46"/>
        <v>00000</v>
      </c>
      <c r="AQ135" s="105" t="str">
        <f t="shared" si="47"/>
        <v>0秒0</v>
      </c>
      <c r="AR135" s="106">
        <f t="shared" si="48"/>
        <v>0</v>
      </c>
      <c r="AS135" s="106" t="str">
        <f t="shared" si="49"/>
        <v>0</v>
      </c>
      <c r="AT135" s="106" t="str">
        <f t="shared" si="50"/>
        <v>0</v>
      </c>
      <c r="AU135" s="106" t="str">
        <f t="shared" si="51"/>
        <v>0m</v>
      </c>
      <c r="AV135" s="106" t="str">
        <f t="shared" si="52"/>
        <v>点</v>
      </c>
      <c r="AW135" s="81">
        <f t="shared" si="53"/>
        <v>0</v>
      </c>
      <c r="AX135" s="73" t="str">
        <f t="shared" si="54"/>
        <v/>
      </c>
      <c r="AY135" s="81">
        <f t="shared" si="55"/>
        <v>0</v>
      </c>
      <c r="AZ135" s="81">
        <f t="shared" si="56"/>
        <v>0</v>
      </c>
      <c r="BA135" s="81">
        <f t="shared" si="57"/>
        <v>0</v>
      </c>
      <c r="BB135" s="595"/>
      <c r="BC135" s="595"/>
      <c r="BD135" s="629"/>
      <c r="BE135" s="626"/>
      <c r="BF135" s="74" t="str">
        <f t="shared" si="58"/>
        <v/>
      </c>
      <c r="BG135" s="74" t="str">
        <f t="shared" si="59"/>
        <v/>
      </c>
      <c r="BH135" s="74" t="str">
        <f t="shared" si="60"/>
        <v/>
      </c>
      <c r="BI135" s="120" t="str">
        <f>IF(M135="","",COUNTIF($BH$17:BH135,BH135))</f>
        <v/>
      </c>
      <c r="BJ135" s="98" t="str">
        <f t="shared" si="61"/>
        <v/>
      </c>
      <c r="BK135" s="1" t="str">
        <f t="shared" si="62"/>
        <v/>
      </c>
      <c r="BL135" s="621"/>
      <c r="BM135" s="621"/>
      <c r="BN135" s="621"/>
      <c r="BO135" s="621"/>
      <c r="BP135" s="621"/>
      <c r="BQ135" s="623"/>
      <c r="BR135" s="621"/>
      <c r="BS135" s="621"/>
      <c r="BT135" s="74">
        <f>COUNTIF($AJ$17:AJ135,AI135&amp;"-"&amp;"*5000m*")</f>
        <v>0</v>
      </c>
      <c r="BU135" s="621"/>
      <c r="BV135" s="623"/>
      <c r="BW135" s="621"/>
      <c r="BX135" s="621"/>
      <c r="BY135" s="621"/>
      <c r="BZ135" s="621"/>
      <c r="CA135" s="621"/>
      <c r="CB135" s="621"/>
    </row>
    <row r="136" spans="1:80" s="1" customFormat="1" ht="18" customHeight="1" thickBot="1">
      <c r="A136" s="685"/>
      <c r="B136" s="86" t="s">
        <v>30</v>
      </c>
      <c r="C136" s="87"/>
      <c r="D136" s="245" t="str">
        <f t="shared" si="40"/>
        <v/>
      </c>
      <c r="E136" s="274">
        <f>C134</f>
        <v>0</v>
      </c>
      <c r="F136" s="28"/>
      <c r="G136" s="28"/>
      <c r="H136" s="28"/>
      <c r="I136" s="29"/>
      <c r="J136" s="655" t="e">
        <f>IF(D135&gt;0,VLOOKUP(D135,男子登録情報!$A$1:$H$1688,5,0),"")</f>
        <v>#N/A</v>
      </c>
      <c r="K136" s="655"/>
      <c r="L136" s="7" t="s">
        <v>31</v>
      </c>
      <c r="M136" s="245"/>
      <c r="N136" s="247" t="str">
        <f>IF(M136&gt;0,VLOOKUP(M136,男子登録情報!$N$1:$O$22,2,0),"")</f>
        <v/>
      </c>
      <c r="O136" s="7" t="s">
        <v>32</v>
      </c>
      <c r="P136" s="248"/>
      <c r="Q136" s="53" t="str">
        <f t="shared" si="33"/>
        <v/>
      </c>
      <c r="R136" s="285" t="str">
        <f t="shared" si="63"/>
        <v/>
      </c>
      <c r="S136" s="259"/>
      <c r="T136" s="616"/>
      <c r="U136" s="617"/>
      <c r="V136" s="618"/>
      <c r="W136" s="663"/>
      <c r="X136" s="663"/>
      <c r="AB136" s="85">
        <f t="shared" si="34"/>
        <v>0</v>
      </c>
      <c r="AC136" s="621"/>
      <c r="AD136" s="74" t="str">
        <f t="shared" si="35"/>
        <v/>
      </c>
      <c r="AE136" s="74" t="str">
        <f t="shared" si="36"/>
        <v/>
      </c>
      <c r="AF136" s="74" t="str">
        <f t="shared" si="37"/>
        <v/>
      </c>
      <c r="AG136" s="74" t="str">
        <f t="shared" si="38"/>
        <v/>
      </c>
      <c r="AH136" s="95">
        <f t="shared" si="41"/>
        <v>0</v>
      </c>
      <c r="AI136" s="174" t="str">
        <f>AI135</f>
        <v/>
      </c>
      <c r="AJ136" s="74" t="str">
        <f t="shared" si="42"/>
        <v/>
      </c>
      <c r="AK136" s="74" t="str">
        <f t="shared" si="43"/>
        <v/>
      </c>
      <c r="AL136" s="99" t="str">
        <f t="shared" si="39"/>
        <v/>
      </c>
      <c r="AM136" s="81">
        <f t="shared" si="44"/>
        <v>0</v>
      </c>
      <c r="AO136" s="81">
        <f t="shared" si="45"/>
        <v>0</v>
      </c>
      <c r="AP136" s="81" t="str">
        <f t="shared" si="46"/>
        <v>00000</v>
      </c>
      <c r="AQ136" s="105" t="str">
        <f t="shared" si="47"/>
        <v>0秒0</v>
      </c>
      <c r="AR136" s="106">
        <f t="shared" si="48"/>
        <v>0</v>
      </c>
      <c r="AS136" s="106" t="str">
        <f t="shared" si="49"/>
        <v>0</v>
      </c>
      <c r="AT136" s="106" t="str">
        <f t="shared" si="50"/>
        <v>0</v>
      </c>
      <c r="AU136" s="106" t="str">
        <f t="shared" si="51"/>
        <v>0m</v>
      </c>
      <c r="AV136" s="106" t="str">
        <f t="shared" si="52"/>
        <v>点</v>
      </c>
      <c r="AW136" s="81">
        <f t="shared" si="53"/>
        <v>0</v>
      </c>
      <c r="AX136" s="73" t="str">
        <f t="shared" si="54"/>
        <v/>
      </c>
      <c r="AY136" s="81">
        <f t="shared" si="55"/>
        <v>0</v>
      </c>
      <c r="AZ136" s="81">
        <f t="shared" si="56"/>
        <v>0</v>
      </c>
      <c r="BA136" s="81">
        <f t="shared" si="57"/>
        <v>0</v>
      </c>
      <c r="BB136" s="587"/>
      <c r="BC136" s="587"/>
      <c r="BD136" s="630"/>
      <c r="BE136" s="627"/>
      <c r="BF136" s="74" t="str">
        <f t="shared" si="58"/>
        <v/>
      </c>
      <c r="BG136" s="74" t="str">
        <f t="shared" si="59"/>
        <v/>
      </c>
      <c r="BH136" s="74" t="str">
        <f t="shared" si="60"/>
        <v/>
      </c>
      <c r="BI136" s="120" t="str">
        <f>IF(M136="","",COUNTIF($BH$17:BH136,BH136))</f>
        <v/>
      </c>
      <c r="BJ136" s="98" t="str">
        <f t="shared" si="61"/>
        <v/>
      </c>
      <c r="BK136" s="1" t="str">
        <f t="shared" si="62"/>
        <v/>
      </c>
      <c r="BL136" s="621"/>
      <c r="BM136" s="621"/>
      <c r="BN136" s="621"/>
      <c r="BO136" s="621"/>
      <c r="BP136" s="621"/>
      <c r="BQ136" s="624"/>
      <c r="BR136" s="621"/>
      <c r="BS136" s="621"/>
      <c r="BT136" s="74">
        <f>COUNTIF($AJ$17:AJ136,AI136&amp;"-"&amp;"*5000m*")</f>
        <v>0</v>
      </c>
      <c r="BU136" s="621"/>
      <c r="BV136" s="624"/>
      <c r="BW136" s="621"/>
      <c r="BX136" s="621"/>
      <c r="BY136" s="621"/>
      <c r="BZ136" s="621"/>
      <c r="CA136" s="621"/>
      <c r="CB136" s="621"/>
    </row>
    <row r="137" spans="1:80" s="1" customFormat="1" ht="18" customHeight="1" thickTop="1" thickBot="1">
      <c r="A137" s="683">
        <v>41</v>
      </c>
      <c r="B137" s="665" t="s">
        <v>339</v>
      </c>
      <c r="C137" s="667"/>
      <c r="D137" s="252" t="str">
        <f t="shared" si="40"/>
        <v/>
      </c>
      <c r="E137" s="243">
        <f>C137</f>
        <v>0</v>
      </c>
      <c r="F137" s="619" t="str">
        <f>IF(C137&gt;0,VLOOKUP(C137,男子登録情報!$A$1:$H$1688,3,0),"")</f>
        <v/>
      </c>
      <c r="G137" s="619" t="str">
        <f>IF(C137&gt;0,VLOOKUP(C137,男子登録情報!$A$1:$H$1688,4,0),"")</f>
        <v/>
      </c>
      <c r="H137" s="619" t="str">
        <f>IF(C137&gt;0,VLOOKUP(C137,男子登録情報!$A$1:$H$1688,7,0),"")</f>
        <v/>
      </c>
      <c r="I137" s="261" t="str">
        <f>IF(C137&gt;0,VLOOKUP(C137,男子登録情報!$A$1:$H$1688,8,0),"")</f>
        <v/>
      </c>
      <c r="J137" s="653" t="str">
        <f>IF(C137&gt;0,VLOOKUP(C137,男子登録情報!$A$1:$M$1688,13,0),"")</f>
        <v/>
      </c>
      <c r="K137" s="653" t="str">
        <f>IF(C137&gt;0,TEXT(C137,"100000000"),"000000000")</f>
        <v>000000000</v>
      </c>
      <c r="L137" s="251" t="s">
        <v>24</v>
      </c>
      <c r="M137" s="243"/>
      <c r="N137" s="428" t="str">
        <f>IF(M137&gt;0,VLOOKUP(M137,男子登録情報!$N$1:$O$22,2,0),"")</f>
        <v/>
      </c>
      <c r="O137" s="251" t="s">
        <v>27</v>
      </c>
      <c r="P137" s="253"/>
      <c r="Q137" s="53" t="str">
        <f t="shared" si="33"/>
        <v/>
      </c>
      <c r="R137" s="283" t="str">
        <f t="shared" si="63"/>
        <v/>
      </c>
      <c r="S137" s="255"/>
      <c r="T137" s="610"/>
      <c r="U137" s="611"/>
      <c r="V137" s="612"/>
      <c r="W137" s="664"/>
      <c r="X137" s="664"/>
      <c r="AA137" s="1">
        <f>IF(C137="",0,IF(H137=F5,0,1))</f>
        <v>0</v>
      </c>
      <c r="AB137" s="85">
        <f t="shared" si="34"/>
        <v>0</v>
      </c>
      <c r="AC137" s="621">
        <f>C137</f>
        <v>0</v>
      </c>
      <c r="AD137" s="74" t="str">
        <f t="shared" si="35"/>
        <v/>
      </c>
      <c r="AE137" s="74" t="str">
        <f t="shared" si="36"/>
        <v/>
      </c>
      <c r="AF137" s="74" t="str">
        <f t="shared" si="37"/>
        <v/>
      </c>
      <c r="AG137" s="74" t="str">
        <f t="shared" si="38"/>
        <v/>
      </c>
      <c r="AH137" s="95">
        <f t="shared" si="41"/>
        <v>0</v>
      </c>
      <c r="AI137" s="172" t="str">
        <f>IF(F137="","",F137)</f>
        <v/>
      </c>
      <c r="AJ137" s="74" t="str">
        <f t="shared" si="42"/>
        <v/>
      </c>
      <c r="AK137" s="74" t="str">
        <f t="shared" si="43"/>
        <v/>
      </c>
      <c r="AL137" s="99" t="str">
        <f t="shared" si="39"/>
        <v/>
      </c>
      <c r="AM137" s="81">
        <f t="shared" si="44"/>
        <v>0</v>
      </c>
      <c r="AO137" s="81">
        <f t="shared" si="45"/>
        <v>0</v>
      </c>
      <c r="AP137" s="81" t="str">
        <f t="shared" si="46"/>
        <v>00000</v>
      </c>
      <c r="AQ137" s="105" t="str">
        <f t="shared" si="47"/>
        <v>0秒0</v>
      </c>
      <c r="AR137" s="106">
        <f t="shared" si="48"/>
        <v>0</v>
      </c>
      <c r="AS137" s="106" t="str">
        <f t="shared" si="49"/>
        <v>0</v>
      </c>
      <c r="AT137" s="106" t="str">
        <f t="shared" si="50"/>
        <v>0</v>
      </c>
      <c r="AU137" s="106" t="str">
        <f t="shared" si="51"/>
        <v>0m</v>
      </c>
      <c r="AV137" s="106" t="str">
        <f t="shared" si="52"/>
        <v>点</v>
      </c>
      <c r="AW137" s="81">
        <f t="shared" si="53"/>
        <v>0</v>
      </c>
      <c r="AX137" s="73" t="str">
        <f t="shared" si="54"/>
        <v/>
      </c>
      <c r="AY137" s="81">
        <f t="shared" si="55"/>
        <v>0</v>
      </c>
      <c r="AZ137" s="81">
        <f t="shared" si="56"/>
        <v>0</v>
      </c>
      <c r="BA137" s="81">
        <f t="shared" si="57"/>
        <v>0</v>
      </c>
      <c r="BB137" s="586">
        <f>IF(W137="",0,COUNTA($W$17:W139))</f>
        <v>0</v>
      </c>
      <c r="BC137" s="586">
        <f>IF(X137="",0,COUNTA($X$17:X139))</f>
        <v>0</v>
      </c>
      <c r="BD137" s="628">
        <f>IF(OR($N137="20100",$N138="20100",$N139="20100"),COUNTIF($N$17:N139,"20100"),0)</f>
        <v>0</v>
      </c>
      <c r="BE137" s="625">
        <f>IF($BD137=0,0,INDEX($P137:$P139,MATCH("20100",$N137:$N139,0),1))</f>
        <v>0</v>
      </c>
      <c r="BF137" s="74" t="str">
        <f t="shared" si="58"/>
        <v/>
      </c>
      <c r="BG137" s="74" t="str">
        <f t="shared" si="59"/>
        <v/>
      </c>
      <c r="BH137" s="74" t="str">
        <f t="shared" si="60"/>
        <v/>
      </c>
      <c r="BI137" s="120" t="str">
        <f>IF(M137="","",COUNTIF($BH$17:BH137,BH137))</f>
        <v/>
      </c>
      <c r="BJ137" s="98" t="str">
        <f t="shared" si="61"/>
        <v/>
      </c>
      <c r="BK137" s="1" t="str">
        <f t="shared" si="62"/>
        <v/>
      </c>
      <c r="BL137" s="621" t="str">
        <f>IF(F137="","",COUNTIF($AI$17:AI137,AI137))</f>
        <v/>
      </c>
      <c r="BM137" s="621">
        <f>IF(BL137=1,BL137,0)</f>
        <v>0</v>
      </c>
      <c r="BN137" s="621" t="str">
        <f>IF(F137="","",$BR137)</f>
        <v/>
      </c>
      <c r="BO137" s="621" t="str">
        <f>IF(G137="","",$BR137)</f>
        <v/>
      </c>
      <c r="BP137" s="621" t="str">
        <f>IF(I137="","",$BR137)</f>
        <v/>
      </c>
      <c r="BQ137" s="622" t="str">
        <f>IFERROR(IF(J137="","",BR137),"")</f>
        <v/>
      </c>
      <c r="BR137" s="621">
        <v>41</v>
      </c>
      <c r="BS137" s="621">
        <f>IF(C137&gt;0,"",IF(COUNTIF(BN137:BQ139,BR137)=4,"",1))</f>
        <v>1</v>
      </c>
      <c r="BT137" s="74">
        <f>COUNTIF($AJ$17:AJ137,AI137&amp;"-"&amp;"*5000m*")</f>
        <v>0</v>
      </c>
      <c r="BU137" s="621">
        <f>SUM(BT137:BT139)/3</f>
        <v>0</v>
      </c>
      <c r="BV137" s="622" t="str">
        <f>IF(AI137="","",IF(AND(COUNTA(M137:M139)=0,COUNTA(W137:X139)=0),1,""))</f>
        <v/>
      </c>
      <c r="BW137" s="621">
        <f>IF(AND($AI137="",COUNTA(W137)&gt;0),1,0)</f>
        <v>0</v>
      </c>
      <c r="BX137" s="621">
        <f>IF(AND($AI137="",COUNTA(X137)&gt;0),1,0)</f>
        <v>0</v>
      </c>
      <c r="BY137" s="621" t="str">
        <f>F137&amp;"-"&amp;W137</f>
        <v>-</v>
      </c>
      <c r="BZ137" s="621" t="str">
        <f>IF(W137="","",COUNTIF($BY$17:BY137,BY137))</f>
        <v/>
      </c>
      <c r="CA137" s="621" t="str">
        <f>F137&amp;"-"&amp;X137</f>
        <v>-</v>
      </c>
      <c r="CB137" s="621" t="str">
        <f>IF(X137="","",COUNTIF($CA$17:CA137,CA137))</f>
        <v/>
      </c>
    </row>
    <row r="138" spans="1:80" s="1" customFormat="1" ht="18" customHeight="1" thickBot="1">
      <c r="A138" s="684"/>
      <c r="B138" s="666"/>
      <c r="C138" s="668"/>
      <c r="D138" s="27" t="str">
        <f t="shared" si="40"/>
        <v/>
      </c>
      <c r="E138" s="244">
        <f>C137</f>
        <v>0</v>
      </c>
      <c r="F138" s="620"/>
      <c r="G138" s="620"/>
      <c r="H138" s="620"/>
      <c r="I138" s="256" t="str">
        <f>IF(C137&gt;0,VLOOKUP(C137,男子登録情報!$A$1:$H$1688,5,0),"")</f>
        <v/>
      </c>
      <c r="J138" s="654" t="e">
        <f>IF(D137&gt;0,VLOOKUP(D137,男子登録情報!$A$1:$H$1688,5,0),"")</f>
        <v>#N/A</v>
      </c>
      <c r="K138" s="654"/>
      <c r="L138" s="261" t="s">
        <v>28</v>
      </c>
      <c r="M138" s="27"/>
      <c r="N138" s="257" t="str">
        <f>IF(M138&gt;0,VLOOKUP(M138,男子登録情報!$N$1:$O$22,2,0),"")</f>
        <v/>
      </c>
      <c r="O138" s="261" t="s">
        <v>29</v>
      </c>
      <c r="P138" s="262"/>
      <c r="Q138" s="53" t="str">
        <f t="shared" si="33"/>
        <v/>
      </c>
      <c r="R138" s="284" t="str">
        <f t="shared" si="63"/>
        <v/>
      </c>
      <c r="S138" s="263"/>
      <c r="T138" s="613"/>
      <c r="U138" s="614"/>
      <c r="V138" s="615"/>
      <c r="W138" s="662"/>
      <c r="X138" s="662"/>
      <c r="AB138" s="85">
        <f t="shared" si="34"/>
        <v>0</v>
      </c>
      <c r="AC138" s="621"/>
      <c r="AD138" s="74" t="str">
        <f t="shared" si="35"/>
        <v/>
      </c>
      <c r="AE138" s="74" t="str">
        <f t="shared" si="36"/>
        <v/>
      </c>
      <c r="AF138" s="74" t="str">
        <f t="shared" si="37"/>
        <v/>
      </c>
      <c r="AG138" s="74" t="str">
        <f t="shared" si="38"/>
        <v/>
      </c>
      <c r="AH138" s="95">
        <f t="shared" si="41"/>
        <v>0</v>
      </c>
      <c r="AI138" s="173" t="str">
        <f>AI137</f>
        <v/>
      </c>
      <c r="AJ138" s="74" t="str">
        <f t="shared" si="42"/>
        <v/>
      </c>
      <c r="AK138" s="74" t="str">
        <f t="shared" si="43"/>
        <v/>
      </c>
      <c r="AL138" s="99" t="str">
        <f t="shared" si="39"/>
        <v/>
      </c>
      <c r="AM138" s="81">
        <f t="shared" si="44"/>
        <v>0</v>
      </c>
      <c r="AO138" s="81">
        <f t="shared" si="45"/>
        <v>0</v>
      </c>
      <c r="AP138" s="81" t="str">
        <f t="shared" si="46"/>
        <v>00000</v>
      </c>
      <c r="AQ138" s="105" t="str">
        <f t="shared" si="47"/>
        <v>0秒0</v>
      </c>
      <c r="AR138" s="106">
        <f t="shared" si="48"/>
        <v>0</v>
      </c>
      <c r="AS138" s="106" t="str">
        <f t="shared" si="49"/>
        <v>0</v>
      </c>
      <c r="AT138" s="106" t="str">
        <f t="shared" si="50"/>
        <v>0</v>
      </c>
      <c r="AU138" s="106" t="str">
        <f t="shared" si="51"/>
        <v>0m</v>
      </c>
      <c r="AV138" s="106" t="str">
        <f t="shared" si="52"/>
        <v>点</v>
      </c>
      <c r="AW138" s="81">
        <f t="shared" si="53"/>
        <v>0</v>
      </c>
      <c r="AX138" s="73" t="str">
        <f t="shared" si="54"/>
        <v/>
      </c>
      <c r="AY138" s="81">
        <f t="shared" si="55"/>
        <v>0</v>
      </c>
      <c r="AZ138" s="81">
        <f t="shared" si="56"/>
        <v>0</v>
      </c>
      <c r="BA138" s="81">
        <f t="shared" si="57"/>
        <v>0</v>
      </c>
      <c r="BB138" s="595"/>
      <c r="BC138" s="595"/>
      <c r="BD138" s="629"/>
      <c r="BE138" s="626"/>
      <c r="BF138" s="74" t="str">
        <f t="shared" si="58"/>
        <v/>
      </c>
      <c r="BG138" s="74" t="str">
        <f t="shared" si="59"/>
        <v/>
      </c>
      <c r="BH138" s="74" t="str">
        <f t="shared" si="60"/>
        <v/>
      </c>
      <c r="BI138" s="120" t="str">
        <f>IF(M138="","",COUNTIF($BH$17:BH138,BH138))</f>
        <v/>
      </c>
      <c r="BJ138" s="98" t="str">
        <f t="shared" si="61"/>
        <v/>
      </c>
      <c r="BK138" s="1" t="str">
        <f t="shared" si="62"/>
        <v/>
      </c>
      <c r="BL138" s="621"/>
      <c r="BM138" s="621"/>
      <c r="BN138" s="621"/>
      <c r="BO138" s="621"/>
      <c r="BP138" s="621"/>
      <c r="BQ138" s="623"/>
      <c r="BR138" s="621"/>
      <c r="BS138" s="621"/>
      <c r="BT138" s="74">
        <f>COUNTIF($AJ$17:AJ138,AI138&amp;"-"&amp;"*5000m*")</f>
        <v>0</v>
      </c>
      <c r="BU138" s="621"/>
      <c r="BV138" s="623"/>
      <c r="BW138" s="621"/>
      <c r="BX138" s="621"/>
      <c r="BY138" s="621"/>
      <c r="BZ138" s="621"/>
      <c r="CA138" s="621"/>
      <c r="CB138" s="621"/>
    </row>
    <row r="139" spans="1:80" s="1" customFormat="1" ht="18" customHeight="1" thickBot="1">
      <c r="A139" s="685"/>
      <c r="B139" s="86" t="s">
        <v>30</v>
      </c>
      <c r="C139" s="87"/>
      <c r="D139" s="245" t="str">
        <f t="shared" si="40"/>
        <v/>
      </c>
      <c r="E139" s="274">
        <f>C137</f>
        <v>0</v>
      </c>
      <c r="F139" s="28"/>
      <c r="G139" s="28"/>
      <c r="H139" s="28"/>
      <c r="I139" s="29"/>
      <c r="J139" s="655" t="e">
        <f>IF(D138&gt;0,VLOOKUP(D138,男子登録情報!$A$1:$H$1688,5,0),"")</f>
        <v>#N/A</v>
      </c>
      <c r="K139" s="655"/>
      <c r="L139" s="7" t="s">
        <v>31</v>
      </c>
      <c r="M139" s="245"/>
      <c r="N139" s="247" t="str">
        <f>IF(M139&gt;0,VLOOKUP(M139,男子登録情報!$N$1:$O$22,2,0),"")</f>
        <v/>
      </c>
      <c r="O139" s="7" t="s">
        <v>32</v>
      </c>
      <c r="P139" s="248"/>
      <c r="Q139" s="53" t="str">
        <f t="shared" si="33"/>
        <v/>
      </c>
      <c r="R139" s="285" t="str">
        <f t="shared" si="63"/>
        <v/>
      </c>
      <c r="S139" s="259"/>
      <c r="T139" s="616"/>
      <c r="U139" s="617"/>
      <c r="V139" s="618"/>
      <c r="W139" s="663"/>
      <c r="X139" s="663"/>
      <c r="AB139" s="85">
        <f t="shared" si="34"/>
        <v>0</v>
      </c>
      <c r="AC139" s="621"/>
      <c r="AD139" s="74" t="str">
        <f t="shared" si="35"/>
        <v/>
      </c>
      <c r="AE139" s="74" t="str">
        <f t="shared" si="36"/>
        <v/>
      </c>
      <c r="AF139" s="74" t="str">
        <f t="shared" si="37"/>
        <v/>
      </c>
      <c r="AG139" s="74" t="str">
        <f t="shared" si="38"/>
        <v/>
      </c>
      <c r="AH139" s="95">
        <f t="shared" si="41"/>
        <v>0</v>
      </c>
      <c r="AI139" s="174" t="str">
        <f>AI138</f>
        <v/>
      </c>
      <c r="AJ139" s="74" t="str">
        <f t="shared" si="42"/>
        <v/>
      </c>
      <c r="AK139" s="74" t="str">
        <f t="shared" si="43"/>
        <v/>
      </c>
      <c r="AL139" s="99" t="str">
        <f t="shared" si="39"/>
        <v/>
      </c>
      <c r="AM139" s="81">
        <f t="shared" si="44"/>
        <v>0</v>
      </c>
      <c r="AO139" s="81">
        <f t="shared" si="45"/>
        <v>0</v>
      </c>
      <c r="AP139" s="81" t="str">
        <f t="shared" si="46"/>
        <v>00000</v>
      </c>
      <c r="AQ139" s="105" t="str">
        <f t="shared" si="47"/>
        <v>0秒0</v>
      </c>
      <c r="AR139" s="106">
        <f t="shared" si="48"/>
        <v>0</v>
      </c>
      <c r="AS139" s="106" t="str">
        <f t="shared" si="49"/>
        <v>0</v>
      </c>
      <c r="AT139" s="106" t="str">
        <f t="shared" si="50"/>
        <v>0</v>
      </c>
      <c r="AU139" s="106" t="str">
        <f t="shared" si="51"/>
        <v>0m</v>
      </c>
      <c r="AV139" s="106" t="str">
        <f t="shared" si="52"/>
        <v>点</v>
      </c>
      <c r="AW139" s="81">
        <f t="shared" si="53"/>
        <v>0</v>
      </c>
      <c r="AX139" s="73" t="str">
        <f t="shared" si="54"/>
        <v/>
      </c>
      <c r="AY139" s="81">
        <f t="shared" si="55"/>
        <v>0</v>
      </c>
      <c r="AZ139" s="81">
        <f t="shared" si="56"/>
        <v>0</v>
      </c>
      <c r="BA139" s="81">
        <f t="shared" si="57"/>
        <v>0</v>
      </c>
      <c r="BB139" s="587"/>
      <c r="BC139" s="587"/>
      <c r="BD139" s="630"/>
      <c r="BE139" s="627"/>
      <c r="BF139" s="74" t="str">
        <f t="shared" si="58"/>
        <v/>
      </c>
      <c r="BG139" s="74" t="str">
        <f t="shared" si="59"/>
        <v/>
      </c>
      <c r="BH139" s="74" t="str">
        <f t="shared" si="60"/>
        <v/>
      </c>
      <c r="BI139" s="120" t="str">
        <f>IF(M139="","",COUNTIF($BH$17:BH139,BH139))</f>
        <v/>
      </c>
      <c r="BJ139" s="98" t="str">
        <f t="shared" si="61"/>
        <v/>
      </c>
      <c r="BK139" s="1" t="str">
        <f t="shared" si="62"/>
        <v/>
      </c>
      <c r="BL139" s="621"/>
      <c r="BM139" s="621"/>
      <c r="BN139" s="621"/>
      <c r="BO139" s="621"/>
      <c r="BP139" s="621"/>
      <c r="BQ139" s="624"/>
      <c r="BR139" s="621"/>
      <c r="BS139" s="621"/>
      <c r="BT139" s="74">
        <f>COUNTIF($AJ$17:AJ139,AI139&amp;"-"&amp;"*5000m*")</f>
        <v>0</v>
      </c>
      <c r="BU139" s="621"/>
      <c r="BV139" s="624"/>
      <c r="BW139" s="621"/>
      <c r="BX139" s="621"/>
      <c r="BY139" s="621"/>
      <c r="BZ139" s="621"/>
      <c r="CA139" s="621"/>
      <c r="CB139" s="621"/>
    </row>
    <row r="140" spans="1:80" s="1" customFormat="1" ht="18" customHeight="1" thickTop="1" thickBot="1">
      <c r="A140" s="683">
        <v>42</v>
      </c>
      <c r="B140" s="665" t="s">
        <v>339</v>
      </c>
      <c r="C140" s="667"/>
      <c r="D140" s="252" t="str">
        <f t="shared" si="40"/>
        <v/>
      </c>
      <c r="E140" s="243">
        <f>C140</f>
        <v>0</v>
      </c>
      <c r="F140" s="619" t="str">
        <f>IF(C140&gt;0,VLOOKUP(C140,男子登録情報!$A$1:$H$1688,3,0),"")</f>
        <v/>
      </c>
      <c r="G140" s="619" t="str">
        <f>IF(C140&gt;0,VLOOKUP(C140,男子登録情報!$A$1:$H$1688,4,0),"")</f>
        <v/>
      </c>
      <c r="H140" s="619" t="str">
        <f>IF(C140&gt;0,VLOOKUP(C140,男子登録情報!$A$1:$H$1688,7,0),"")</f>
        <v/>
      </c>
      <c r="I140" s="261" t="str">
        <f>IF(C140&gt;0,VLOOKUP(C140,男子登録情報!$A$1:$H$1688,8,0),"")</f>
        <v/>
      </c>
      <c r="J140" s="653" t="str">
        <f>IF(C140&gt;0,VLOOKUP(C140,男子登録情報!$A$1:$M$1688,13,0),"")</f>
        <v/>
      </c>
      <c r="K140" s="653" t="str">
        <f>IF(C140&gt;0,TEXT(C140,"100000000"),"000000000")</f>
        <v>000000000</v>
      </c>
      <c r="L140" s="251" t="s">
        <v>24</v>
      </c>
      <c r="M140" s="243"/>
      <c r="N140" s="428" t="str">
        <f>IF(M140&gt;0,VLOOKUP(M140,男子登録情報!$N$1:$O$22,2,0),"")</f>
        <v/>
      </c>
      <c r="O140" s="251" t="s">
        <v>27</v>
      </c>
      <c r="P140" s="253"/>
      <c r="Q140" s="53" t="str">
        <f t="shared" si="33"/>
        <v/>
      </c>
      <c r="R140" s="283" t="str">
        <f t="shared" si="63"/>
        <v/>
      </c>
      <c r="S140" s="255"/>
      <c r="T140" s="610"/>
      <c r="U140" s="611"/>
      <c r="V140" s="612"/>
      <c r="W140" s="664"/>
      <c r="X140" s="664"/>
      <c r="AA140" s="1">
        <f>IF(C140="",0,IF(H140=F5,0,1))</f>
        <v>0</v>
      </c>
      <c r="AB140" s="85">
        <f t="shared" si="34"/>
        <v>0</v>
      </c>
      <c r="AC140" s="621">
        <f>C140</f>
        <v>0</v>
      </c>
      <c r="AD140" s="74" t="str">
        <f t="shared" si="35"/>
        <v/>
      </c>
      <c r="AE140" s="74" t="str">
        <f t="shared" si="36"/>
        <v/>
      </c>
      <c r="AF140" s="74" t="str">
        <f t="shared" si="37"/>
        <v/>
      </c>
      <c r="AG140" s="74" t="str">
        <f t="shared" si="38"/>
        <v/>
      </c>
      <c r="AH140" s="95">
        <f t="shared" si="41"/>
        <v>0</v>
      </c>
      <c r="AI140" s="172" t="str">
        <f>IF(F140="","",F140)</f>
        <v/>
      </c>
      <c r="AJ140" s="74" t="str">
        <f t="shared" si="42"/>
        <v/>
      </c>
      <c r="AK140" s="74" t="str">
        <f t="shared" si="43"/>
        <v/>
      </c>
      <c r="AL140" s="99" t="str">
        <f t="shared" si="39"/>
        <v/>
      </c>
      <c r="AM140" s="81">
        <f t="shared" si="44"/>
        <v>0</v>
      </c>
      <c r="AO140" s="81">
        <f t="shared" si="45"/>
        <v>0</v>
      </c>
      <c r="AP140" s="81" t="str">
        <f t="shared" si="46"/>
        <v>00000</v>
      </c>
      <c r="AQ140" s="105" t="str">
        <f t="shared" si="47"/>
        <v>0秒0</v>
      </c>
      <c r="AR140" s="106">
        <f t="shared" si="48"/>
        <v>0</v>
      </c>
      <c r="AS140" s="106" t="str">
        <f t="shared" si="49"/>
        <v>0</v>
      </c>
      <c r="AT140" s="106" t="str">
        <f t="shared" si="50"/>
        <v>0</v>
      </c>
      <c r="AU140" s="106" t="str">
        <f t="shared" si="51"/>
        <v>0m</v>
      </c>
      <c r="AV140" s="106" t="str">
        <f t="shared" si="52"/>
        <v>点</v>
      </c>
      <c r="AW140" s="81">
        <f t="shared" si="53"/>
        <v>0</v>
      </c>
      <c r="AX140" s="73" t="str">
        <f t="shared" si="54"/>
        <v/>
      </c>
      <c r="AY140" s="81">
        <f t="shared" si="55"/>
        <v>0</v>
      </c>
      <c r="AZ140" s="81">
        <f t="shared" si="56"/>
        <v>0</v>
      </c>
      <c r="BA140" s="81">
        <f t="shared" si="57"/>
        <v>0</v>
      </c>
      <c r="BB140" s="586">
        <f>IF(W140="",0,COUNTA($W$17:W142))</f>
        <v>0</v>
      </c>
      <c r="BC140" s="586">
        <f>IF(X140="",0,COUNTA($X$17:X142))</f>
        <v>0</v>
      </c>
      <c r="BD140" s="628">
        <f>IF(OR($N140="20100",$N141="20100",$N142="20100"),COUNTIF($N$17:N142,"20100"),0)</f>
        <v>0</v>
      </c>
      <c r="BE140" s="625">
        <f>IF($BD140=0,0,INDEX($P140:$P142,MATCH("20100",$N140:$N142,0),1))</f>
        <v>0</v>
      </c>
      <c r="BF140" s="74" t="str">
        <f t="shared" si="58"/>
        <v/>
      </c>
      <c r="BG140" s="74" t="str">
        <f t="shared" si="59"/>
        <v/>
      </c>
      <c r="BH140" s="74" t="str">
        <f t="shared" si="60"/>
        <v/>
      </c>
      <c r="BI140" s="120" t="str">
        <f>IF(M140="","",COUNTIF($BH$17:BH140,BH140))</f>
        <v/>
      </c>
      <c r="BJ140" s="98" t="str">
        <f t="shared" si="61"/>
        <v/>
      </c>
      <c r="BK140" s="1" t="str">
        <f t="shared" si="62"/>
        <v/>
      </c>
      <c r="BL140" s="621" t="str">
        <f>IF(F140="","",COUNTIF($AI$17:AI140,AI140))</f>
        <v/>
      </c>
      <c r="BM140" s="621">
        <f>IF(BL140=1,BL140,0)</f>
        <v>0</v>
      </c>
      <c r="BN140" s="621" t="str">
        <f>IF(F140="","",$BR140)</f>
        <v/>
      </c>
      <c r="BO140" s="621" t="str">
        <f>IF(G140="","",$BR140)</f>
        <v/>
      </c>
      <c r="BP140" s="621" t="str">
        <f>IF(I140="","",$BR140)</f>
        <v/>
      </c>
      <c r="BQ140" s="622" t="str">
        <f>IFERROR(IF(J140="","",BR140),"")</f>
        <v/>
      </c>
      <c r="BR140" s="621">
        <v>42</v>
      </c>
      <c r="BS140" s="621">
        <f>IF(C140&gt;0,"",IF(COUNTIF(BN140:BQ142,BR140)=4,"",1))</f>
        <v>1</v>
      </c>
      <c r="BT140" s="74">
        <f>COUNTIF($AJ$17:AJ140,AI140&amp;"-"&amp;"*5000m*")</f>
        <v>0</v>
      </c>
      <c r="BU140" s="621">
        <f>SUM(BT140:BT142)/3</f>
        <v>0</v>
      </c>
      <c r="BV140" s="622" t="str">
        <f>IF(AI140="","",IF(AND(COUNTA(M140:M142)=0,COUNTA(W140:X142)=0),1,""))</f>
        <v/>
      </c>
      <c r="BW140" s="621">
        <f>IF(AND($AI140="",COUNTA(W140)&gt;0),1,0)</f>
        <v>0</v>
      </c>
      <c r="BX140" s="621">
        <f>IF(AND($AI140="",COUNTA(X140)&gt;0),1,0)</f>
        <v>0</v>
      </c>
      <c r="BY140" s="621" t="str">
        <f>F140&amp;"-"&amp;W140</f>
        <v>-</v>
      </c>
      <c r="BZ140" s="621" t="str">
        <f>IF(W140="","",COUNTIF($BY$17:BY140,BY140))</f>
        <v/>
      </c>
      <c r="CA140" s="621" t="str">
        <f>F140&amp;"-"&amp;X140</f>
        <v>-</v>
      </c>
      <c r="CB140" s="621" t="str">
        <f>IF(X140="","",COUNTIF($CA$17:CA140,CA140))</f>
        <v/>
      </c>
    </row>
    <row r="141" spans="1:80" s="1" customFormat="1" ht="18" customHeight="1" thickBot="1">
      <c r="A141" s="684"/>
      <c r="B141" s="666"/>
      <c r="C141" s="668"/>
      <c r="D141" s="27" t="str">
        <f t="shared" si="40"/>
        <v/>
      </c>
      <c r="E141" s="244">
        <f>C140</f>
        <v>0</v>
      </c>
      <c r="F141" s="620"/>
      <c r="G141" s="620"/>
      <c r="H141" s="620"/>
      <c r="I141" s="256" t="str">
        <f>IF(C140&gt;0,VLOOKUP(C140,男子登録情報!$A$1:$H$1688,5,0),"")</f>
        <v/>
      </c>
      <c r="J141" s="654" t="e">
        <f>IF(D140&gt;0,VLOOKUP(D140,男子登録情報!$A$1:$H$1688,5,0),"")</f>
        <v>#N/A</v>
      </c>
      <c r="K141" s="654"/>
      <c r="L141" s="261" t="s">
        <v>28</v>
      </c>
      <c r="M141" s="27"/>
      <c r="N141" s="257" t="str">
        <f>IF(M141&gt;0,VLOOKUP(M141,男子登録情報!$N$1:$O$22,2,0),"")</f>
        <v/>
      </c>
      <c r="O141" s="261" t="s">
        <v>29</v>
      </c>
      <c r="P141" s="262"/>
      <c r="Q141" s="53" t="str">
        <f t="shared" si="33"/>
        <v/>
      </c>
      <c r="R141" s="284" t="str">
        <f t="shared" si="63"/>
        <v/>
      </c>
      <c r="S141" s="263"/>
      <c r="T141" s="613"/>
      <c r="U141" s="614"/>
      <c r="V141" s="615"/>
      <c r="W141" s="662"/>
      <c r="X141" s="662"/>
      <c r="AB141" s="85">
        <f t="shared" si="34"/>
        <v>0</v>
      </c>
      <c r="AC141" s="621"/>
      <c r="AD141" s="74" t="str">
        <f t="shared" si="35"/>
        <v/>
      </c>
      <c r="AE141" s="74" t="str">
        <f t="shared" si="36"/>
        <v/>
      </c>
      <c r="AF141" s="74" t="str">
        <f t="shared" si="37"/>
        <v/>
      </c>
      <c r="AG141" s="74" t="str">
        <f t="shared" si="38"/>
        <v/>
      </c>
      <c r="AH141" s="95">
        <f t="shared" si="41"/>
        <v>0</v>
      </c>
      <c r="AI141" s="173" t="str">
        <f>AI140</f>
        <v/>
      </c>
      <c r="AJ141" s="74" t="str">
        <f t="shared" si="42"/>
        <v/>
      </c>
      <c r="AK141" s="74" t="str">
        <f t="shared" si="43"/>
        <v/>
      </c>
      <c r="AL141" s="99" t="str">
        <f t="shared" si="39"/>
        <v/>
      </c>
      <c r="AM141" s="81">
        <f t="shared" si="44"/>
        <v>0</v>
      </c>
      <c r="AO141" s="81">
        <f t="shared" si="45"/>
        <v>0</v>
      </c>
      <c r="AP141" s="81" t="str">
        <f t="shared" si="46"/>
        <v>00000</v>
      </c>
      <c r="AQ141" s="105" t="str">
        <f t="shared" si="47"/>
        <v>0秒0</v>
      </c>
      <c r="AR141" s="106">
        <f t="shared" si="48"/>
        <v>0</v>
      </c>
      <c r="AS141" s="106" t="str">
        <f t="shared" si="49"/>
        <v>0</v>
      </c>
      <c r="AT141" s="106" t="str">
        <f t="shared" si="50"/>
        <v>0</v>
      </c>
      <c r="AU141" s="106" t="str">
        <f t="shared" si="51"/>
        <v>0m</v>
      </c>
      <c r="AV141" s="106" t="str">
        <f t="shared" si="52"/>
        <v>点</v>
      </c>
      <c r="AW141" s="81">
        <f t="shared" si="53"/>
        <v>0</v>
      </c>
      <c r="AX141" s="73" t="str">
        <f t="shared" si="54"/>
        <v/>
      </c>
      <c r="AY141" s="81">
        <f t="shared" si="55"/>
        <v>0</v>
      </c>
      <c r="AZ141" s="81">
        <f t="shared" si="56"/>
        <v>0</v>
      </c>
      <c r="BA141" s="81">
        <f t="shared" si="57"/>
        <v>0</v>
      </c>
      <c r="BB141" s="595"/>
      <c r="BC141" s="595"/>
      <c r="BD141" s="629"/>
      <c r="BE141" s="626"/>
      <c r="BF141" s="74" t="str">
        <f t="shared" si="58"/>
        <v/>
      </c>
      <c r="BG141" s="74" t="str">
        <f t="shared" si="59"/>
        <v/>
      </c>
      <c r="BH141" s="74" t="str">
        <f t="shared" si="60"/>
        <v/>
      </c>
      <c r="BI141" s="120" t="str">
        <f>IF(M141="","",COUNTIF($BH$17:BH141,BH141))</f>
        <v/>
      </c>
      <c r="BJ141" s="98" t="str">
        <f t="shared" si="61"/>
        <v/>
      </c>
      <c r="BK141" s="1" t="str">
        <f t="shared" si="62"/>
        <v/>
      </c>
      <c r="BL141" s="621"/>
      <c r="BM141" s="621"/>
      <c r="BN141" s="621"/>
      <c r="BO141" s="621"/>
      <c r="BP141" s="621"/>
      <c r="BQ141" s="623"/>
      <c r="BR141" s="621"/>
      <c r="BS141" s="621"/>
      <c r="BT141" s="74">
        <f>COUNTIF($AJ$17:AJ141,AI141&amp;"-"&amp;"*5000m*")</f>
        <v>0</v>
      </c>
      <c r="BU141" s="621"/>
      <c r="BV141" s="623"/>
      <c r="BW141" s="621"/>
      <c r="BX141" s="621"/>
      <c r="BY141" s="621"/>
      <c r="BZ141" s="621"/>
      <c r="CA141" s="621"/>
      <c r="CB141" s="621"/>
    </row>
    <row r="142" spans="1:80" s="1" customFormat="1" ht="18" customHeight="1" thickBot="1">
      <c r="A142" s="685"/>
      <c r="B142" s="86" t="s">
        <v>30</v>
      </c>
      <c r="C142" s="87"/>
      <c r="D142" s="245" t="str">
        <f t="shared" si="40"/>
        <v/>
      </c>
      <c r="E142" s="274">
        <f>C140</f>
        <v>0</v>
      </c>
      <c r="F142" s="28"/>
      <c r="G142" s="28"/>
      <c r="H142" s="28"/>
      <c r="I142" s="29"/>
      <c r="J142" s="655" t="e">
        <f>IF(D141&gt;0,VLOOKUP(D141,男子登録情報!$A$1:$H$1688,5,0),"")</f>
        <v>#N/A</v>
      </c>
      <c r="K142" s="655"/>
      <c r="L142" s="7" t="s">
        <v>31</v>
      </c>
      <c r="M142" s="245"/>
      <c r="N142" s="247" t="str">
        <f>IF(M142&gt;0,VLOOKUP(M142,男子登録情報!$N$1:$O$22,2,0),"")</f>
        <v/>
      </c>
      <c r="O142" s="7" t="s">
        <v>32</v>
      </c>
      <c r="P142" s="248"/>
      <c r="Q142" s="53" t="str">
        <f t="shared" si="33"/>
        <v/>
      </c>
      <c r="R142" s="285" t="str">
        <f t="shared" si="63"/>
        <v/>
      </c>
      <c r="S142" s="259"/>
      <c r="T142" s="616"/>
      <c r="U142" s="617"/>
      <c r="V142" s="618"/>
      <c r="W142" s="663"/>
      <c r="X142" s="663"/>
      <c r="AB142" s="85">
        <f t="shared" si="34"/>
        <v>0</v>
      </c>
      <c r="AC142" s="621"/>
      <c r="AD142" s="74" t="str">
        <f t="shared" si="35"/>
        <v/>
      </c>
      <c r="AE142" s="74" t="str">
        <f t="shared" si="36"/>
        <v/>
      </c>
      <c r="AF142" s="74" t="str">
        <f t="shared" si="37"/>
        <v/>
      </c>
      <c r="AG142" s="74" t="str">
        <f t="shared" si="38"/>
        <v/>
      </c>
      <c r="AH142" s="95">
        <f t="shared" si="41"/>
        <v>0</v>
      </c>
      <c r="AI142" s="174" t="str">
        <f>AI141</f>
        <v/>
      </c>
      <c r="AJ142" s="74" t="str">
        <f t="shared" si="42"/>
        <v/>
      </c>
      <c r="AK142" s="74" t="str">
        <f t="shared" si="43"/>
        <v/>
      </c>
      <c r="AL142" s="99" t="str">
        <f t="shared" si="39"/>
        <v/>
      </c>
      <c r="AM142" s="81">
        <f t="shared" si="44"/>
        <v>0</v>
      </c>
      <c r="AO142" s="81">
        <f t="shared" si="45"/>
        <v>0</v>
      </c>
      <c r="AP142" s="81" t="str">
        <f t="shared" si="46"/>
        <v>00000</v>
      </c>
      <c r="AQ142" s="105" t="str">
        <f t="shared" si="47"/>
        <v>0秒0</v>
      </c>
      <c r="AR142" s="106">
        <f t="shared" si="48"/>
        <v>0</v>
      </c>
      <c r="AS142" s="106" t="str">
        <f t="shared" si="49"/>
        <v>0</v>
      </c>
      <c r="AT142" s="106" t="str">
        <f t="shared" si="50"/>
        <v>0</v>
      </c>
      <c r="AU142" s="106" t="str">
        <f t="shared" si="51"/>
        <v>0m</v>
      </c>
      <c r="AV142" s="106" t="str">
        <f t="shared" si="52"/>
        <v>点</v>
      </c>
      <c r="AW142" s="81">
        <f t="shared" si="53"/>
        <v>0</v>
      </c>
      <c r="AX142" s="73" t="str">
        <f t="shared" si="54"/>
        <v/>
      </c>
      <c r="AY142" s="81">
        <f t="shared" si="55"/>
        <v>0</v>
      </c>
      <c r="AZ142" s="81">
        <f t="shared" si="56"/>
        <v>0</v>
      </c>
      <c r="BA142" s="81">
        <f t="shared" si="57"/>
        <v>0</v>
      </c>
      <c r="BB142" s="587"/>
      <c r="BC142" s="587"/>
      <c r="BD142" s="630"/>
      <c r="BE142" s="627"/>
      <c r="BF142" s="74" t="str">
        <f t="shared" si="58"/>
        <v/>
      </c>
      <c r="BG142" s="74" t="str">
        <f t="shared" si="59"/>
        <v/>
      </c>
      <c r="BH142" s="74" t="str">
        <f t="shared" si="60"/>
        <v/>
      </c>
      <c r="BI142" s="120" t="str">
        <f>IF(M142="","",COUNTIF($BH$17:BH142,BH142))</f>
        <v/>
      </c>
      <c r="BJ142" s="98" t="str">
        <f t="shared" si="61"/>
        <v/>
      </c>
      <c r="BK142" s="1" t="str">
        <f t="shared" si="62"/>
        <v/>
      </c>
      <c r="BL142" s="621"/>
      <c r="BM142" s="621"/>
      <c r="BN142" s="621"/>
      <c r="BO142" s="621"/>
      <c r="BP142" s="621"/>
      <c r="BQ142" s="624"/>
      <c r="BR142" s="621"/>
      <c r="BS142" s="621"/>
      <c r="BT142" s="74">
        <f>COUNTIF($AJ$17:AJ142,AI142&amp;"-"&amp;"*5000m*")</f>
        <v>0</v>
      </c>
      <c r="BU142" s="621"/>
      <c r="BV142" s="624"/>
      <c r="BW142" s="621"/>
      <c r="BX142" s="621"/>
      <c r="BY142" s="621"/>
      <c r="BZ142" s="621"/>
      <c r="CA142" s="621"/>
      <c r="CB142" s="621"/>
    </row>
    <row r="143" spans="1:80" s="1" customFormat="1" ht="18" customHeight="1" thickTop="1" thickBot="1">
      <c r="A143" s="683">
        <v>43</v>
      </c>
      <c r="B143" s="665" t="s">
        <v>339</v>
      </c>
      <c r="C143" s="667"/>
      <c r="D143" s="252" t="str">
        <f t="shared" si="40"/>
        <v/>
      </c>
      <c r="E143" s="243">
        <f>C143</f>
        <v>0</v>
      </c>
      <c r="F143" s="619" t="str">
        <f>IF(C143&gt;0,VLOOKUP(C143,男子登録情報!$A$1:$H$1688,3,0),"")</f>
        <v/>
      </c>
      <c r="G143" s="619" t="str">
        <f>IF(C143&gt;0,VLOOKUP(C143,男子登録情報!$A$1:$H$1688,4,0),"")</f>
        <v/>
      </c>
      <c r="H143" s="619" t="str">
        <f>IF(C143&gt;0,VLOOKUP(C143,男子登録情報!$A$1:$H$1688,7,0),"")</f>
        <v/>
      </c>
      <c r="I143" s="261" t="str">
        <f>IF(C143&gt;0,VLOOKUP(C143,男子登録情報!$A$1:$H$1688,8,0),"")</f>
        <v/>
      </c>
      <c r="J143" s="653" t="str">
        <f>IF(C143&gt;0,VLOOKUP(C143,男子登録情報!$A$1:$M$1688,13,0),"")</f>
        <v/>
      </c>
      <c r="K143" s="653" t="str">
        <f>IF(C143&gt;0,TEXT(C143,"100000000"),"000000000")</f>
        <v>000000000</v>
      </c>
      <c r="L143" s="251" t="s">
        <v>24</v>
      </c>
      <c r="M143" s="243"/>
      <c r="N143" s="428" t="str">
        <f>IF(M143&gt;0,VLOOKUP(M143,男子登録情報!$N$1:$O$22,2,0),"")</f>
        <v/>
      </c>
      <c r="O143" s="251" t="s">
        <v>27</v>
      </c>
      <c r="P143" s="253"/>
      <c r="Q143" s="53" t="str">
        <f t="shared" ref="Q143:Q206" si="64">IF(N143="","",IF(LEFT(N143,1)="2",CONCATENATE(N143," 0"),LEFT(N143,5)&amp;" "&amp;IF(OR(LEFT(N143,3)*1&lt;70,LEFT(N143,3)*1&gt;100),REPT(0,7-LEN(P143)),REPT(0,5-LEN(P143))))&amp;P143)</f>
        <v/>
      </c>
      <c r="R143" s="283" t="str">
        <f t="shared" si="63"/>
        <v/>
      </c>
      <c r="S143" s="255"/>
      <c r="T143" s="610"/>
      <c r="U143" s="611"/>
      <c r="V143" s="612"/>
      <c r="W143" s="664"/>
      <c r="X143" s="664"/>
      <c r="AA143" s="1">
        <f>IF(C143="",0,IF(H143=F5,0,1))</f>
        <v>0</v>
      </c>
      <c r="AB143" s="85">
        <f t="shared" si="34"/>
        <v>0</v>
      </c>
      <c r="AC143" s="621">
        <f>C143</f>
        <v>0</v>
      </c>
      <c r="AD143" s="74" t="str">
        <f t="shared" si="35"/>
        <v/>
      </c>
      <c r="AE143" s="74" t="str">
        <f t="shared" si="36"/>
        <v/>
      </c>
      <c r="AF143" s="74" t="str">
        <f t="shared" si="37"/>
        <v/>
      </c>
      <c r="AG143" s="74" t="str">
        <f t="shared" si="38"/>
        <v/>
      </c>
      <c r="AH143" s="95">
        <f t="shared" si="41"/>
        <v>0</v>
      </c>
      <c r="AI143" s="172" t="str">
        <f>IF(F143="","",F143)</f>
        <v/>
      </c>
      <c r="AJ143" s="74" t="str">
        <f t="shared" si="42"/>
        <v/>
      </c>
      <c r="AK143" s="74" t="str">
        <f t="shared" si="43"/>
        <v/>
      </c>
      <c r="AL143" s="99" t="str">
        <f t="shared" si="39"/>
        <v/>
      </c>
      <c r="AM143" s="81">
        <f t="shared" si="44"/>
        <v>0</v>
      </c>
      <c r="AO143" s="81">
        <f t="shared" si="45"/>
        <v>0</v>
      </c>
      <c r="AP143" s="81" t="str">
        <f t="shared" si="46"/>
        <v>00000</v>
      </c>
      <c r="AQ143" s="105" t="str">
        <f t="shared" si="47"/>
        <v>0秒0</v>
      </c>
      <c r="AR143" s="106">
        <f t="shared" si="48"/>
        <v>0</v>
      </c>
      <c r="AS143" s="106" t="str">
        <f t="shared" si="49"/>
        <v>0</v>
      </c>
      <c r="AT143" s="106" t="str">
        <f t="shared" si="50"/>
        <v>0</v>
      </c>
      <c r="AU143" s="106" t="str">
        <f t="shared" si="51"/>
        <v>0m</v>
      </c>
      <c r="AV143" s="106" t="str">
        <f t="shared" si="52"/>
        <v>点</v>
      </c>
      <c r="AW143" s="81">
        <f t="shared" si="53"/>
        <v>0</v>
      </c>
      <c r="AX143" s="73" t="str">
        <f t="shared" si="54"/>
        <v/>
      </c>
      <c r="AY143" s="81">
        <f t="shared" si="55"/>
        <v>0</v>
      </c>
      <c r="AZ143" s="81">
        <f t="shared" si="56"/>
        <v>0</v>
      </c>
      <c r="BA143" s="81">
        <f t="shared" si="57"/>
        <v>0</v>
      </c>
      <c r="BB143" s="586">
        <f>IF(W143="",0,COUNTA($W$17:W145))</f>
        <v>0</v>
      </c>
      <c r="BC143" s="586">
        <f>IF(X143="",0,COUNTA($X$17:X145))</f>
        <v>0</v>
      </c>
      <c r="BD143" s="628">
        <f>IF(OR($N143="20100",$N144="20100",$N145="20100"),COUNTIF($N$17:N145,"20100"),0)</f>
        <v>0</v>
      </c>
      <c r="BE143" s="625">
        <f>IF($BD143=0,0,INDEX($P143:$P145,MATCH("20100",$N143:$N145,0),1))</f>
        <v>0</v>
      </c>
      <c r="BF143" s="74" t="str">
        <f t="shared" si="58"/>
        <v/>
      </c>
      <c r="BG143" s="74" t="str">
        <f t="shared" si="59"/>
        <v/>
      </c>
      <c r="BH143" s="74" t="str">
        <f t="shared" si="60"/>
        <v/>
      </c>
      <c r="BI143" s="120" t="str">
        <f>IF(M143="","",COUNTIF($BH$17:BH143,BH143))</f>
        <v/>
      </c>
      <c r="BJ143" s="98" t="str">
        <f t="shared" si="61"/>
        <v/>
      </c>
      <c r="BK143" s="1" t="str">
        <f t="shared" si="62"/>
        <v/>
      </c>
      <c r="BL143" s="621" t="str">
        <f>IF(F143="","",COUNTIF($AI$17:AI143,AI143))</f>
        <v/>
      </c>
      <c r="BM143" s="621">
        <f>IF(BL143=1,BL143,0)</f>
        <v>0</v>
      </c>
      <c r="BN143" s="621" t="str">
        <f>IF(F143="","",$BR143)</f>
        <v/>
      </c>
      <c r="BO143" s="621" t="str">
        <f>IF(G143="","",$BR143)</f>
        <v/>
      </c>
      <c r="BP143" s="621" t="str">
        <f>IF(I143="","",$BR143)</f>
        <v/>
      </c>
      <c r="BQ143" s="622" t="str">
        <f>IFERROR(IF(J143="","",BR143),"")</f>
        <v/>
      </c>
      <c r="BR143" s="621">
        <v>43</v>
      </c>
      <c r="BS143" s="621">
        <f>IF(C143&gt;0,"",IF(COUNTIF(BN143:BQ145,BR143)=4,"",1))</f>
        <v>1</v>
      </c>
      <c r="BT143" s="74">
        <f>COUNTIF($AJ$17:AJ143,AI143&amp;"-"&amp;"*5000m*")</f>
        <v>0</v>
      </c>
      <c r="BU143" s="621">
        <f>SUM(BT143:BT145)/3</f>
        <v>0</v>
      </c>
      <c r="BV143" s="622" t="str">
        <f>IF(AI143="","",IF(AND(COUNTA(M143:M145)=0,COUNTA(W143:X145)=0),1,""))</f>
        <v/>
      </c>
      <c r="BW143" s="621">
        <f>IF(AND($AI143="",COUNTA(W143)&gt;0),1,0)</f>
        <v>0</v>
      </c>
      <c r="BX143" s="621">
        <f>IF(AND($AI143="",COUNTA(X143)&gt;0),1,0)</f>
        <v>0</v>
      </c>
      <c r="BY143" s="621" t="str">
        <f>F143&amp;"-"&amp;W143</f>
        <v>-</v>
      </c>
      <c r="BZ143" s="621" t="str">
        <f>IF(W143="","",COUNTIF($BY$17:BY143,BY143))</f>
        <v/>
      </c>
      <c r="CA143" s="621" t="str">
        <f>F143&amp;"-"&amp;X143</f>
        <v>-</v>
      </c>
      <c r="CB143" s="621" t="str">
        <f>IF(X143="","",COUNTIF($CA$17:CA143,CA143))</f>
        <v/>
      </c>
    </row>
    <row r="144" spans="1:80" s="1" customFormat="1" ht="18" customHeight="1" thickBot="1">
      <c r="A144" s="684"/>
      <c r="B144" s="666"/>
      <c r="C144" s="668"/>
      <c r="D144" s="27" t="str">
        <f t="shared" si="40"/>
        <v/>
      </c>
      <c r="E144" s="244">
        <f>C143</f>
        <v>0</v>
      </c>
      <c r="F144" s="620"/>
      <c r="G144" s="620"/>
      <c r="H144" s="620"/>
      <c r="I144" s="256" t="str">
        <f>IF(C143&gt;0,VLOOKUP(C143,男子登録情報!$A$1:$H$1688,5,0),"")</f>
        <v/>
      </c>
      <c r="J144" s="654" t="e">
        <f>IF(D143&gt;0,VLOOKUP(D143,男子登録情報!$A$1:$H$1688,5,0),"")</f>
        <v>#N/A</v>
      </c>
      <c r="K144" s="654"/>
      <c r="L144" s="261" t="s">
        <v>28</v>
      </c>
      <c r="M144" s="27"/>
      <c r="N144" s="257" t="str">
        <f>IF(M144&gt;0,VLOOKUP(M144,男子登録情報!$N$1:$O$22,2,0),"")</f>
        <v/>
      </c>
      <c r="O144" s="261" t="s">
        <v>29</v>
      </c>
      <c r="P144" s="262"/>
      <c r="Q144" s="53" t="str">
        <f t="shared" si="64"/>
        <v/>
      </c>
      <c r="R144" s="284" t="str">
        <f t="shared" si="63"/>
        <v/>
      </c>
      <c r="S144" s="263"/>
      <c r="T144" s="613"/>
      <c r="U144" s="614"/>
      <c r="V144" s="615"/>
      <c r="W144" s="662"/>
      <c r="X144" s="662"/>
      <c r="AB144" s="85">
        <f t="shared" si="34"/>
        <v>0</v>
      </c>
      <c r="AC144" s="621"/>
      <c r="AD144" s="74" t="str">
        <f t="shared" si="35"/>
        <v/>
      </c>
      <c r="AE144" s="74" t="str">
        <f t="shared" si="36"/>
        <v/>
      </c>
      <c r="AF144" s="74" t="str">
        <f t="shared" si="37"/>
        <v/>
      </c>
      <c r="AG144" s="74" t="str">
        <f t="shared" si="38"/>
        <v/>
      </c>
      <c r="AH144" s="95">
        <f t="shared" si="41"/>
        <v>0</v>
      </c>
      <c r="AI144" s="173" t="str">
        <f>AI143</f>
        <v/>
      </c>
      <c r="AJ144" s="74" t="str">
        <f t="shared" si="42"/>
        <v/>
      </c>
      <c r="AK144" s="74" t="str">
        <f t="shared" si="43"/>
        <v/>
      </c>
      <c r="AL144" s="99" t="str">
        <f t="shared" si="39"/>
        <v/>
      </c>
      <c r="AM144" s="81">
        <f t="shared" si="44"/>
        <v>0</v>
      </c>
      <c r="AO144" s="81">
        <f t="shared" si="45"/>
        <v>0</v>
      </c>
      <c r="AP144" s="81" t="str">
        <f t="shared" si="46"/>
        <v>00000</v>
      </c>
      <c r="AQ144" s="105" t="str">
        <f t="shared" si="47"/>
        <v>0秒0</v>
      </c>
      <c r="AR144" s="106">
        <f t="shared" si="48"/>
        <v>0</v>
      </c>
      <c r="AS144" s="106" t="str">
        <f t="shared" si="49"/>
        <v>0</v>
      </c>
      <c r="AT144" s="106" t="str">
        <f t="shared" si="50"/>
        <v>0</v>
      </c>
      <c r="AU144" s="106" t="str">
        <f t="shared" si="51"/>
        <v>0m</v>
      </c>
      <c r="AV144" s="106" t="str">
        <f t="shared" si="52"/>
        <v>点</v>
      </c>
      <c r="AW144" s="81">
        <f t="shared" si="53"/>
        <v>0</v>
      </c>
      <c r="AX144" s="73" t="str">
        <f t="shared" si="54"/>
        <v/>
      </c>
      <c r="AY144" s="81">
        <f t="shared" si="55"/>
        <v>0</v>
      </c>
      <c r="AZ144" s="81">
        <f t="shared" si="56"/>
        <v>0</v>
      </c>
      <c r="BA144" s="81">
        <f t="shared" si="57"/>
        <v>0</v>
      </c>
      <c r="BB144" s="595"/>
      <c r="BC144" s="595"/>
      <c r="BD144" s="629"/>
      <c r="BE144" s="626"/>
      <c r="BF144" s="74" t="str">
        <f t="shared" si="58"/>
        <v/>
      </c>
      <c r="BG144" s="74" t="str">
        <f t="shared" si="59"/>
        <v/>
      </c>
      <c r="BH144" s="74" t="str">
        <f t="shared" si="60"/>
        <v/>
      </c>
      <c r="BI144" s="120" t="str">
        <f>IF(M144="","",COUNTIF($BH$17:BH144,BH144))</f>
        <v/>
      </c>
      <c r="BJ144" s="98" t="str">
        <f t="shared" si="61"/>
        <v/>
      </c>
      <c r="BK144" s="1" t="str">
        <f t="shared" si="62"/>
        <v/>
      </c>
      <c r="BL144" s="621"/>
      <c r="BM144" s="621"/>
      <c r="BN144" s="621"/>
      <c r="BO144" s="621"/>
      <c r="BP144" s="621"/>
      <c r="BQ144" s="623"/>
      <c r="BR144" s="621"/>
      <c r="BS144" s="621"/>
      <c r="BT144" s="74">
        <f>COUNTIF($AJ$17:AJ144,AI144&amp;"-"&amp;"*5000m*")</f>
        <v>0</v>
      </c>
      <c r="BU144" s="621"/>
      <c r="BV144" s="623"/>
      <c r="BW144" s="621"/>
      <c r="BX144" s="621"/>
      <c r="BY144" s="621"/>
      <c r="BZ144" s="621"/>
      <c r="CA144" s="621"/>
      <c r="CB144" s="621"/>
    </row>
    <row r="145" spans="1:80" s="1" customFormat="1" ht="18" customHeight="1" thickBot="1">
      <c r="A145" s="685"/>
      <c r="B145" s="86" t="s">
        <v>30</v>
      </c>
      <c r="C145" s="87"/>
      <c r="D145" s="245" t="str">
        <f t="shared" si="40"/>
        <v/>
      </c>
      <c r="E145" s="274">
        <f>C143</f>
        <v>0</v>
      </c>
      <c r="F145" s="28"/>
      <c r="G145" s="28"/>
      <c r="H145" s="28"/>
      <c r="I145" s="29"/>
      <c r="J145" s="655" t="e">
        <f>IF(D144&gt;0,VLOOKUP(D144,男子登録情報!$A$1:$H$1688,5,0),"")</f>
        <v>#N/A</v>
      </c>
      <c r="K145" s="655"/>
      <c r="L145" s="7" t="s">
        <v>31</v>
      </c>
      <c r="M145" s="245"/>
      <c r="N145" s="247" t="str">
        <f>IF(M145&gt;0,VLOOKUP(M145,男子登録情報!$N$1:$O$22,2,0),"")</f>
        <v/>
      </c>
      <c r="O145" s="7" t="s">
        <v>32</v>
      </c>
      <c r="P145" s="248"/>
      <c r="Q145" s="53" t="str">
        <f t="shared" si="64"/>
        <v/>
      </c>
      <c r="R145" s="285" t="str">
        <f t="shared" si="63"/>
        <v/>
      </c>
      <c r="S145" s="259"/>
      <c r="T145" s="616"/>
      <c r="U145" s="617"/>
      <c r="V145" s="618"/>
      <c r="W145" s="663"/>
      <c r="X145" s="663"/>
      <c r="AB145" s="85">
        <f t="shared" ref="AB145:AB208" si="65">IF(C145&gt;1999,1,0)</f>
        <v>0</v>
      </c>
      <c r="AC145" s="621"/>
      <c r="AD145" s="74" t="str">
        <f t="shared" ref="AD145:AD208" si="66">IF($C145="","",IF(F145="",1,0))</f>
        <v/>
      </c>
      <c r="AE145" s="74" t="str">
        <f t="shared" ref="AE145:AE208" si="67">IF($C145="","",IF(G145="",1,0))</f>
        <v/>
      </c>
      <c r="AF145" s="74" t="str">
        <f t="shared" ref="AF145:AF208" si="68">IF($C145="","",IF(I145="",1,0))</f>
        <v/>
      </c>
      <c r="AG145" s="74" t="str">
        <f t="shared" ref="AG145:AG208" si="69">IF($C145="","",IF(J145="",1,0))</f>
        <v/>
      </c>
      <c r="AH145" s="95">
        <f t="shared" si="41"/>
        <v>0</v>
      </c>
      <c r="AI145" s="174" t="str">
        <f>AI144</f>
        <v/>
      </c>
      <c r="AJ145" s="74" t="str">
        <f t="shared" si="42"/>
        <v/>
      </c>
      <c r="AK145" s="74" t="str">
        <f t="shared" si="43"/>
        <v/>
      </c>
      <c r="AL145" s="99" t="str">
        <f t="shared" ref="AL145:AL208" si="70">IF(M145="","",COUNTIF($AJ$12:$AJ$466,AJ145))</f>
        <v/>
      </c>
      <c r="AM145" s="81">
        <f t="shared" si="44"/>
        <v>0</v>
      </c>
      <c r="AO145" s="81">
        <f t="shared" si="45"/>
        <v>0</v>
      </c>
      <c r="AP145" s="81" t="str">
        <f t="shared" si="46"/>
        <v>00000</v>
      </c>
      <c r="AQ145" s="105" t="str">
        <f t="shared" si="47"/>
        <v>0秒0</v>
      </c>
      <c r="AR145" s="106">
        <f t="shared" si="48"/>
        <v>0</v>
      </c>
      <c r="AS145" s="106" t="str">
        <f t="shared" si="49"/>
        <v>0</v>
      </c>
      <c r="AT145" s="106" t="str">
        <f t="shared" si="50"/>
        <v>0</v>
      </c>
      <c r="AU145" s="106" t="str">
        <f t="shared" si="51"/>
        <v>0m</v>
      </c>
      <c r="AV145" s="106" t="str">
        <f t="shared" si="52"/>
        <v>点</v>
      </c>
      <c r="AW145" s="81">
        <f t="shared" si="53"/>
        <v>0</v>
      </c>
      <c r="AX145" s="73" t="str">
        <f t="shared" si="54"/>
        <v/>
      </c>
      <c r="AY145" s="81">
        <f t="shared" si="55"/>
        <v>0</v>
      </c>
      <c r="AZ145" s="81">
        <f t="shared" si="56"/>
        <v>0</v>
      </c>
      <c r="BA145" s="81">
        <f t="shared" si="57"/>
        <v>0</v>
      </c>
      <c r="BB145" s="587"/>
      <c r="BC145" s="587"/>
      <c r="BD145" s="630"/>
      <c r="BE145" s="627"/>
      <c r="BF145" s="74" t="str">
        <f t="shared" si="58"/>
        <v/>
      </c>
      <c r="BG145" s="74" t="str">
        <f t="shared" si="59"/>
        <v/>
      </c>
      <c r="BH145" s="74" t="str">
        <f t="shared" si="60"/>
        <v/>
      </c>
      <c r="BI145" s="120" t="str">
        <f>IF(M145="","",COUNTIF($BH$17:BH145,BH145))</f>
        <v/>
      </c>
      <c r="BJ145" s="98" t="str">
        <f t="shared" si="61"/>
        <v/>
      </c>
      <c r="BK145" s="1" t="str">
        <f t="shared" si="62"/>
        <v/>
      </c>
      <c r="BL145" s="621"/>
      <c r="BM145" s="621"/>
      <c r="BN145" s="621"/>
      <c r="BO145" s="621"/>
      <c r="BP145" s="621"/>
      <c r="BQ145" s="624"/>
      <c r="BR145" s="621"/>
      <c r="BS145" s="621"/>
      <c r="BT145" s="74">
        <f>COUNTIF($AJ$17:AJ145,AI145&amp;"-"&amp;"*5000m*")</f>
        <v>0</v>
      </c>
      <c r="BU145" s="621"/>
      <c r="BV145" s="624"/>
      <c r="BW145" s="621"/>
      <c r="BX145" s="621"/>
      <c r="BY145" s="621"/>
      <c r="BZ145" s="621"/>
      <c r="CA145" s="621"/>
      <c r="CB145" s="621"/>
    </row>
    <row r="146" spans="1:80" s="1" customFormat="1" ht="18" customHeight="1" thickTop="1" thickBot="1">
      <c r="A146" s="683">
        <v>44</v>
      </c>
      <c r="B146" s="665" t="s">
        <v>339</v>
      </c>
      <c r="C146" s="667"/>
      <c r="D146" s="252" t="str">
        <f t="shared" ref="D146:D209" si="71">BJ146</f>
        <v/>
      </c>
      <c r="E146" s="243">
        <f>C146</f>
        <v>0</v>
      </c>
      <c r="F146" s="619" t="str">
        <f>IF(C146&gt;0,VLOOKUP(C146,男子登録情報!$A$1:$H$1688,3,0),"")</f>
        <v/>
      </c>
      <c r="G146" s="619" t="str">
        <f>IF(C146&gt;0,VLOOKUP(C146,男子登録情報!$A$1:$H$1688,4,0),"")</f>
        <v/>
      </c>
      <c r="H146" s="619" t="str">
        <f>IF(C146&gt;0,VLOOKUP(C146,男子登録情報!$A$1:$H$1688,7,0),"")</f>
        <v/>
      </c>
      <c r="I146" s="261" t="str">
        <f>IF(C146&gt;0,VLOOKUP(C146,男子登録情報!$A$1:$H$1688,8,0),"")</f>
        <v/>
      </c>
      <c r="J146" s="653" t="str">
        <f>IF(C146&gt;0,VLOOKUP(C146,男子登録情報!$A$1:$M$1688,13,0),"")</f>
        <v/>
      </c>
      <c r="K146" s="653" t="str">
        <f>IF(C146&gt;0,TEXT(C146,"100000000"),"000000000")</f>
        <v>000000000</v>
      </c>
      <c r="L146" s="251" t="s">
        <v>24</v>
      </c>
      <c r="M146" s="243"/>
      <c r="N146" s="428" t="str">
        <f>IF(M146&gt;0,VLOOKUP(M146,男子登録情報!$N$1:$O$22,2,0),"")</f>
        <v/>
      </c>
      <c r="O146" s="251" t="s">
        <v>27</v>
      </c>
      <c r="P146" s="253"/>
      <c r="Q146" s="53" t="str">
        <f t="shared" si="64"/>
        <v/>
      </c>
      <c r="R146" s="283" t="str">
        <f t="shared" si="63"/>
        <v/>
      </c>
      <c r="S146" s="255"/>
      <c r="T146" s="610"/>
      <c r="U146" s="611"/>
      <c r="V146" s="612"/>
      <c r="W146" s="664"/>
      <c r="X146" s="664"/>
      <c r="AA146" s="1">
        <f>IF(C146="",0,IF(H146=F5,0,1))</f>
        <v>0</v>
      </c>
      <c r="AB146" s="85">
        <f t="shared" si="65"/>
        <v>0</v>
      </c>
      <c r="AC146" s="621">
        <f>C146</f>
        <v>0</v>
      </c>
      <c r="AD146" s="74" t="str">
        <f t="shared" si="66"/>
        <v/>
      </c>
      <c r="AE146" s="74" t="str">
        <f t="shared" si="67"/>
        <v/>
      </c>
      <c r="AF146" s="74" t="str">
        <f t="shared" si="68"/>
        <v/>
      </c>
      <c r="AG146" s="74" t="str">
        <f t="shared" si="69"/>
        <v/>
      </c>
      <c r="AH146" s="95">
        <f t="shared" ref="AH146:AH209" si="72">IF(ISNA(OR(AD146:AG146)),1,SUM(AD146:AG146))</f>
        <v>0</v>
      </c>
      <c r="AI146" s="172" t="str">
        <f>IF(F146="","",F146)</f>
        <v/>
      </c>
      <c r="AJ146" s="74" t="str">
        <f t="shared" ref="AJ146:AJ209" si="73">IF($AI146="","",IF(M146="","",$AI146&amp;"-"&amp;M146))</f>
        <v/>
      </c>
      <c r="AK146" s="74" t="str">
        <f t="shared" ref="AK146:AK209" si="74">IF(AND(COUNTA(M146,P146,S146,T146,W146,X146)&gt;0,BS146=1),1,"")</f>
        <v/>
      </c>
      <c r="AL146" s="99" t="str">
        <f t="shared" si="70"/>
        <v/>
      </c>
      <c r="AM146" s="81">
        <f t="shared" ref="AM146:AM209" si="75">IF(MAX(AL146)&gt;1,1,0)</f>
        <v>0</v>
      </c>
      <c r="AO146" s="81">
        <f t="shared" ref="AO146:AO209" si="76">IF(COUNTIF(M146,"*m*")&gt;0,IF(VALUE(AS146)&gt;59,1,0),0)</f>
        <v>0</v>
      </c>
      <c r="AP146" s="81" t="str">
        <f t="shared" ref="AP146:AP209" si="77">IF(COUNTIF(N146,"*m*")&gt;0,RIGHT(10000000+AW146,7),RIGHT(100000+AW146,5))</f>
        <v>00000</v>
      </c>
      <c r="AQ146" s="105" t="str">
        <f t="shared" ref="AQ146:AQ209" si="78">IF(AR146=0,AS146&amp;"秒"&amp;AT146,AR146&amp;"分"&amp;AS146&amp;"秒"&amp;AT146)</f>
        <v>0秒0</v>
      </c>
      <c r="AR146" s="106">
        <f t="shared" ref="AR146:AR209" si="79">INT(P146/10000)</f>
        <v>0</v>
      </c>
      <c r="AS146" s="106" t="str">
        <f t="shared" ref="AS146:AS209" si="80">RIGHT(INT(P146/100),2)</f>
        <v>0</v>
      </c>
      <c r="AT146" s="106" t="str">
        <f t="shared" ref="AT146:AT209" si="81">RIGHT(INT(P146/1),2)</f>
        <v>0</v>
      </c>
      <c r="AU146" s="106" t="str">
        <f t="shared" ref="AU146:AU209" si="82">INT(P146/100)&amp;"m"&amp;RIGHT(P146,2)</f>
        <v>0m</v>
      </c>
      <c r="AV146" s="106" t="str">
        <f t="shared" ref="AV146:AV209" si="83">P146&amp;"点"</f>
        <v>点</v>
      </c>
      <c r="AW146" s="81">
        <f t="shared" ref="AW146:AW209" si="84">VALUE(P146)</f>
        <v>0</v>
      </c>
      <c r="AX146" s="73" t="str">
        <f t="shared" ref="AX146:AX209" si="85">IF(COUNTIF(M146,"*m*")=0,"",IF($M146="","",COUNTIF($P146,AX$13)))</f>
        <v/>
      </c>
      <c r="AY146" s="81">
        <f t="shared" ref="AY146:AY209" si="86">IF(S146="",0,IF(OR(S146&lt;$AY$12,S146&gt;$AY$13),1,0))</f>
        <v>0</v>
      </c>
      <c r="AZ146" s="81">
        <f t="shared" ref="AZ146:AZ209" si="87">IF($P146="",0,IF($S146="",1,0))</f>
        <v>0</v>
      </c>
      <c r="BA146" s="81">
        <f t="shared" ref="BA146:BA209" si="88">IF($P146="",0,IF($T146="",1,0))</f>
        <v>0</v>
      </c>
      <c r="BB146" s="586">
        <f>IF(W146="",0,COUNTA($W$17:W148))</f>
        <v>0</v>
      </c>
      <c r="BC146" s="586">
        <f>IF(X146="",0,COUNTA($X$17:X148))</f>
        <v>0</v>
      </c>
      <c r="BD146" s="628">
        <f>IF(OR($N146="20100",$N147="20100",$N148="20100"),COUNTIF($N$17:N148,"20100"),0)</f>
        <v>0</v>
      </c>
      <c r="BE146" s="625">
        <f>IF($BD146=0,0,INDEX($P146:$P148,MATCH("20100",$N146:$N148,0),1))</f>
        <v>0</v>
      </c>
      <c r="BF146" s="74" t="str">
        <f t="shared" ref="BF146:BF209" si="89">IF(M146="","",IF(COUNTIF(M146,"*OP*")&gt;0,1,""))</f>
        <v/>
      </c>
      <c r="BG146" s="74" t="str">
        <f t="shared" ref="BG146:BG209" si="90">IF(M146="","",IF(COUNTIF(M146,"*OP*")&gt;0,"",1))</f>
        <v/>
      </c>
      <c r="BH146" s="74" t="str">
        <f t="shared" ref="BH146:BH209" si="91">IF(M146="","",IF(COUNTIF(M146,"*OP*")&gt;0,"",M146))</f>
        <v/>
      </c>
      <c r="BI146" s="120" t="str">
        <f>IF(M146="","",COUNTIF($BH$17:BH146,BH146))</f>
        <v/>
      </c>
      <c r="BJ146" s="98" t="str">
        <f t="shared" ref="BJ146:BJ209" si="92">BH146&amp;BI146</f>
        <v/>
      </c>
      <c r="BK146" s="1" t="str">
        <f t="shared" ref="BK146:BK209" si="93">IFERROR(BG146*BI146,"")</f>
        <v/>
      </c>
      <c r="BL146" s="621" t="str">
        <f>IF(F146="","",COUNTIF($AI$17:AI146,AI146))</f>
        <v/>
      </c>
      <c r="BM146" s="621">
        <f>IF(BL146=1,BL146,0)</f>
        <v>0</v>
      </c>
      <c r="BN146" s="621" t="str">
        <f>IF(F146="","",$BR146)</f>
        <v/>
      </c>
      <c r="BO146" s="621" t="str">
        <f>IF(G146="","",$BR146)</f>
        <v/>
      </c>
      <c r="BP146" s="621" t="str">
        <f>IF(I146="","",$BR146)</f>
        <v/>
      </c>
      <c r="BQ146" s="622" t="str">
        <f>IFERROR(IF(J146="","",BR146),"")</f>
        <v/>
      </c>
      <c r="BR146" s="621">
        <v>44</v>
      </c>
      <c r="BS146" s="621">
        <f>IF(C146&gt;0,"",IF(COUNTIF(BN146:BQ148,BR146)=4,"",1))</f>
        <v>1</v>
      </c>
      <c r="BT146" s="74">
        <f>COUNTIF($AJ$17:AJ146,AI146&amp;"-"&amp;"*5000m*")</f>
        <v>0</v>
      </c>
      <c r="BU146" s="621">
        <f>SUM(BT146:BT148)/3</f>
        <v>0</v>
      </c>
      <c r="BV146" s="622" t="str">
        <f>IF(AI146="","",IF(AND(COUNTA(M146:M148)=0,COUNTA(W146:X148)=0),1,""))</f>
        <v/>
      </c>
      <c r="BW146" s="621">
        <f>IF(AND($AI146="",COUNTA(W146)&gt;0),1,0)</f>
        <v>0</v>
      </c>
      <c r="BX146" s="621">
        <f>IF(AND($AI146="",COUNTA(X146)&gt;0),1,0)</f>
        <v>0</v>
      </c>
      <c r="BY146" s="621" t="str">
        <f>F146&amp;"-"&amp;W146</f>
        <v>-</v>
      </c>
      <c r="BZ146" s="621" t="str">
        <f>IF(W146="","",COUNTIF($BY$17:BY146,BY146))</f>
        <v/>
      </c>
      <c r="CA146" s="621" t="str">
        <f>F146&amp;"-"&amp;X146</f>
        <v>-</v>
      </c>
      <c r="CB146" s="621" t="str">
        <f>IF(X146="","",COUNTIF($CA$17:CA146,CA146))</f>
        <v/>
      </c>
    </row>
    <row r="147" spans="1:80" s="1" customFormat="1" ht="18" customHeight="1" thickBot="1">
      <c r="A147" s="684"/>
      <c r="B147" s="666"/>
      <c r="C147" s="668"/>
      <c r="D147" s="27" t="str">
        <f t="shared" si="71"/>
        <v/>
      </c>
      <c r="E147" s="244">
        <f>C146</f>
        <v>0</v>
      </c>
      <c r="F147" s="620"/>
      <c r="G147" s="620"/>
      <c r="H147" s="620"/>
      <c r="I147" s="256" t="str">
        <f>IF(C146&gt;0,VLOOKUP(C146,男子登録情報!$A$1:$H$1688,5,0),"")</f>
        <v/>
      </c>
      <c r="J147" s="654" t="e">
        <f>IF(D146&gt;0,VLOOKUP(D146,男子登録情報!$A$1:$H$1688,5,0),"")</f>
        <v>#N/A</v>
      </c>
      <c r="K147" s="654"/>
      <c r="L147" s="261" t="s">
        <v>28</v>
      </c>
      <c r="M147" s="27"/>
      <c r="N147" s="257" t="str">
        <f>IF(M147&gt;0,VLOOKUP(M147,男子登録情報!$N$1:$O$22,2,0),"")</f>
        <v/>
      </c>
      <c r="O147" s="261" t="s">
        <v>29</v>
      </c>
      <c r="P147" s="262"/>
      <c r="Q147" s="53" t="str">
        <f t="shared" si="64"/>
        <v/>
      </c>
      <c r="R147" s="284" t="str">
        <f t="shared" si="63"/>
        <v/>
      </c>
      <c r="S147" s="263"/>
      <c r="T147" s="613"/>
      <c r="U147" s="614"/>
      <c r="V147" s="615"/>
      <c r="W147" s="662"/>
      <c r="X147" s="662"/>
      <c r="AB147" s="85">
        <f t="shared" si="65"/>
        <v>0</v>
      </c>
      <c r="AC147" s="621"/>
      <c r="AD147" s="74" t="str">
        <f t="shared" si="66"/>
        <v/>
      </c>
      <c r="AE147" s="74" t="str">
        <f t="shared" si="67"/>
        <v/>
      </c>
      <c r="AF147" s="74" t="str">
        <f t="shared" si="68"/>
        <v/>
      </c>
      <c r="AG147" s="74" t="str">
        <f t="shared" si="69"/>
        <v/>
      </c>
      <c r="AH147" s="95">
        <f t="shared" si="72"/>
        <v>0</v>
      </c>
      <c r="AI147" s="173" t="str">
        <f>AI146</f>
        <v/>
      </c>
      <c r="AJ147" s="74" t="str">
        <f t="shared" si="73"/>
        <v/>
      </c>
      <c r="AK147" s="74" t="str">
        <f t="shared" si="74"/>
        <v/>
      </c>
      <c r="AL147" s="99" t="str">
        <f t="shared" si="70"/>
        <v/>
      </c>
      <c r="AM147" s="81">
        <f t="shared" si="75"/>
        <v>0</v>
      </c>
      <c r="AO147" s="81">
        <f t="shared" si="76"/>
        <v>0</v>
      </c>
      <c r="AP147" s="81" t="str">
        <f t="shared" si="77"/>
        <v>00000</v>
      </c>
      <c r="AQ147" s="105" t="str">
        <f t="shared" si="78"/>
        <v>0秒0</v>
      </c>
      <c r="AR147" s="106">
        <f t="shared" si="79"/>
        <v>0</v>
      </c>
      <c r="AS147" s="106" t="str">
        <f t="shared" si="80"/>
        <v>0</v>
      </c>
      <c r="AT147" s="106" t="str">
        <f t="shared" si="81"/>
        <v>0</v>
      </c>
      <c r="AU147" s="106" t="str">
        <f t="shared" si="82"/>
        <v>0m</v>
      </c>
      <c r="AV147" s="106" t="str">
        <f t="shared" si="83"/>
        <v>点</v>
      </c>
      <c r="AW147" s="81">
        <f t="shared" si="84"/>
        <v>0</v>
      </c>
      <c r="AX147" s="73" t="str">
        <f t="shared" si="85"/>
        <v/>
      </c>
      <c r="AY147" s="81">
        <f t="shared" si="86"/>
        <v>0</v>
      </c>
      <c r="AZ147" s="81">
        <f t="shared" si="87"/>
        <v>0</v>
      </c>
      <c r="BA147" s="81">
        <f t="shared" si="88"/>
        <v>0</v>
      </c>
      <c r="BB147" s="595"/>
      <c r="BC147" s="595"/>
      <c r="BD147" s="629"/>
      <c r="BE147" s="626"/>
      <c r="BF147" s="74" t="str">
        <f t="shared" si="89"/>
        <v/>
      </c>
      <c r="BG147" s="74" t="str">
        <f t="shared" si="90"/>
        <v/>
      </c>
      <c r="BH147" s="74" t="str">
        <f t="shared" si="91"/>
        <v/>
      </c>
      <c r="BI147" s="120" t="str">
        <f>IF(M147="","",COUNTIF($BH$17:BH147,BH147))</f>
        <v/>
      </c>
      <c r="BJ147" s="98" t="str">
        <f t="shared" si="92"/>
        <v/>
      </c>
      <c r="BK147" s="1" t="str">
        <f t="shared" si="93"/>
        <v/>
      </c>
      <c r="BL147" s="621"/>
      <c r="BM147" s="621"/>
      <c r="BN147" s="621"/>
      <c r="BO147" s="621"/>
      <c r="BP147" s="621"/>
      <c r="BQ147" s="623"/>
      <c r="BR147" s="621"/>
      <c r="BS147" s="621"/>
      <c r="BT147" s="74">
        <f>COUNTIF($AJ$17:AJ147,AI147&amp;"-"&amp;"*5000m*")</f>
        <v>0</v>
      </c>
      <c r="BU147" s="621"/>
      <c r="BV147" s="623"/>
      <c r="BW147" s="621"/>
      <c r="BX147" s="621"/>
      <c r="BY147" s="621"/>
      <c r="BZ147" s="621"/>
      <c r="CA147" s="621"/>
      <c r="CB147" s="621"/>
    </row>
    <row r="148" spans="1:80" s="1" customFormat="1" ht="18" customHeight="1" thickBot="1">
      <c r="A148" s="685"/>
      <c r="B148" s="86" t="s">
        <v>30</v>
      </c>
      <c r="C148" s="87"/>
      <c r="D148" s="245" t="str">
        <f t="shared" si="71"/>
        <v/>
      </c>
      <c r="E148" s="274">
        <f>C146</f>
        <v>0</v>
      </c>
      <c r="F148" s="28"/>
      <c r="G148" s="28"/>
      <c r="H148" s="28"/>
      <c r="I148" s="29"/>
      <c r="J148" s="655" t="e">
        <f>IF(D147&gt;0,VLOOKUP(D147,男子登録情報!$A$1:$H$1688,5,0),"")</f>
        <v>#N/A</v>
      </c>
      <c r="K148" s="655"/>
      <c r="L148" s="7" t="s">
        <v>31</v>
      </c>
      <c r="M148" s="245"/>
      <c r="N148" s="247" t="str">
        <f>IF(M148&gt;0,VLOOKUP(M148,男子登録情報!$N$1:$O$22,2,0),"")</f>
        <v/>
      </c>
      <c r="O148" s="7" t="s">
        <v>32</v>
      </c>
      <c r="P148" s="248"/>
      <c r="Q148" s="53" t="str">
        <f t="shared" si="64"/>
        <v/>
      </c>
      <c r="R148" s="285" t="str">
        <f t="shared" si="63"/>
        <v/>
      </c>
      <c r="S148" s="259"/>
      <c r="T148" s="616"/>
      <c r="U148" s="617"/>
      <c r="V148" s="618"/>
      <c r="W148" s="663"/>
      <c r="X148" s="663"/>
      <c r="AB148" s="85">
        <f t="shared" si="65"/>
        <v>0</v>
      </c>
      <c r="AC148" s="621"/>
      <c r="AD148" s="74" t="str">
        <f t="shared" si="66"/>
        <v/>
      </c>
      <c r="AE148" s="74" t="str">
        <f t="shared" si="67"/>
        <v/>
      </c>
      <c r="AF148" s="74" t="str">
        <f t="shared" si="68"/>
        <v/>
      </c>
      <c r="AG148" s="74" t="str">
        <f t="shared" si="69"/>
        <v/>
      </c>
      <c r="AH148" s="95">
        <f t="shared" si="72"/>
        <v>0</v>
      </c>
      <c r="AI148" s="174" t="str">
        <f>AI147</f>
        <v/>
      </c>
      <c r="AJ148" s="74" t="str">
        <f t="shared" si="73"/>
        <v/>
      </c>
      <c r="AK148" s="74" t="str">
        <f t="shared" si="74"/>
        <v/>
      </c>
      <c r="AL148" s="99" t="str">
        <f t="shared" si="70"/>
        <v/>
      </c>
      <c r="AM148" s="81">
        <f t="shared" si="75"/>
        <v>0</v>
      </c>
      <c r="AO148" s="81">
        <f t="shared" si="76"/>
        <v>0</v>
      </c>
      <c r="AP148" s="81" t="str">
        <f t="shared" si="77"/>
        <v>00000</v>
      </c>
      <c r="AQ148" s="105" t="str">
        <f t="shared" si="78"/>
        <v>0秒0</v>
      </c>
      <c r="AR148" s="106">
        <f t="shared" si="79"/>
        <v>0</v>
      </c>
      <c r="AS148" s="106" t="str">
        <f t="shared" si="80"/>
        <v>0</v>
      </c>
      <c r="AT148" s="106" t="str">
        <f t="shared" si="81"/>
        <v>0</v>
      </c>
      <c r="AU148" s="106" t="str">
        <f t="shared" si="82"/>
        <v>0m</v>
      </c>
      <c r="AV148" s="106" t="str">
        <f t="shared" si="83"/>
        <v>点</v>
      </c>
      <c r="AW148" s="81">
        <f t="shared" si="84"/>
        <v>0</v>
      </c>
      <c r="AX148" s="73" t="str">
        <f t="shared" si="85"/>
        <v/>
      </c>
      <c r="AY148" s="81">
        <f t="shared" si="86"/>
        <v>0</v>
      </c>
      <c r="AZ148" s="81">
        <f t="shared" si="87"/>
        <v>0</v>
      </c>
      <c r="BA148" s="81">
        <f t="shared" si="88"/>
        <v>0</v>
      </c>
      <c r="BB148" s="587"/>
      <c r="BC148" s="587"/>
      <c r="BD148" s="630"/>
      <c r="BE148" s="627"/>
      <c r="BF148" s="74" t="str">
        <f t="shared" si="89"/>
        <v/>
      </c>
      <c r="BG148" s="74" t="str">
        <f t="shared" si="90"/>
        <v/>
      </c>
      <c r="BH148" s="74" t="str">
        <f t="shared" si="91"/>
        <v/>
      </c>
      <c r="BI148" s="120" t="str">
        <f>IF(M148="","",COUNTIF($BH$17:BH148,BH148))</f>
        <v/>
      </c>
      <c r="BJ148" s="98" t="str">
        <f t="shared" si="92"/>
        <v/>
      </c>
      <c r="BK148" s="1" t="str">
        <f t="shared" si="93"/>
        <v/>
      </c>
      <c r="BL148" s="621"/>
      <c r="BM148" s="621"/>
      <c r="BN148" s="621"/>
      <c r="BO148" s="621"/>
      <c r="BP148" s="621"/>
      <c r="BQ148" s="624"/>
      <c r="BR148" s="621"/>
      <c r="BS148" s="621"/>
      <c r="BT148" s="74">
        <f>COUNTIF($AJ$17:AJ148,AI148&amp;"-"&amp;"*5000m*")</f>
        <v>0</v>
      </c>
      <c r="BU148" s="621"/>
      <c r="BV148" s="624"/>
      <c r="BW148" s="621"/>
      <c r="BX148" s="621"/>
      <c r="BY148" s="621"/>
      <c r="BZ148" s="621"/>
      <c r="CA148" s="621"/>
      <c r="CB148" s="621"/>
    </row>
    <row r="149" spans="1:80" s="1" customFormat="1" ht="18" customHeight="1" thickTop="1" thickBot="1">
      <c r="A149" s="683">
        <v>45</v>
      </c>
      <c r="B149" s="665" t="s">
        <v>339</v>
      </c>
      <c r="C149" s="667"/>
      <c r="D149" s="252" t="str">
        <f t="shared" si="71"/>
        <v/>
      </c>
      <c r="E149" s="243">
        <f>C149</f>
        <v>0</v>
      </c>
      <c r="F149" s="619" t="str">
        <f>IF(C149&gt;0,VLOOKUP(C149,男子登録情報!$A$1:$H$1688,3,0),"")</f>
        <v/>
      </c>
      <c r="G149" s="619" t="str">
        <f>IF(C149&gt;0,VLOOKUP(C149,男子登録情報!$A$1:$H$1688,4,0),"")</f>
        <v/>
      </c>
      <c r="H149" s="619" t="str">
        <f>IF(C149&gt;0,VLOOKUP(C149,男子登録情報!$A$1:$H$1688,7,0),"")</f>
        <v/>
      </c>
      <c r="I149" s="261" t="str">
        <f>IF(C149&gt;0,VLOOKUP(C149,男子登録情報!$A$1:$H$1688,8,0),"")</f>
        <v/>
      </c>
      <c r="J149" s="653" t="str">
        <f>IF(C149&gt;0,VLOOKUP(C149,男子登録情報!$A$1:$M$1688,13,0),"")</f>
        <v/>
      </c>
      <c r="K149" s="653" t="str">
        <f>IF(C149&gt;0,TEXT(C149,"100000000"),"000000000")</f>
        <v>000000000</v>
      </c>
      <c r="L149" s="251" t="s">
        <v>24</v>
      </c>
      <c r="M149" s="243"/>
      <c r="N149" s="428" t="str">
        <f>IF(M149&gt;0,VLOOKUP(M149,男子登録情報!$N$1:$O$22,2,0),"")</f>
        <v/>
      </c>
      <c r="O149" s="251" t="s">
        <v>27</v>
      </c>
      <c r="P149" s="253"/>
      <c r="Q149" s="53" t="str">
        <f t="shared" si="64"/>
        <v/>
      </c>
      <c r="R149" s="283" t="str">
        <f t="shared" si="63"/>
        <v/>
      </c>
      <c r="S149" s="255"/>
      <c r="T149" s="610"/>
      <c r="U149" s="611"/>
      <c r="V149" s="612"/>
      <c r="W149" s="664"/>
      <c r="X149" s="664"/>
      <c r="AA149" s="1">
        <f>IF(C149="",0,IF(H149=F5,0,1))</f>
        <v>0</v>
      </c>
      <c r="AB149" s="85">
        <f t="shared" si="65"/>
        <v>0</v>
      </c>
      <c r="AC149" s="621">
        <f>C149</f>
        <v>0</v>
      </c>
      <c r="AD149" s="74" t="str">
        <f t="shared" si="66"/>
        <v/>
      </c>
      <c r="AE149" s="74" t="str">
        <f t="shared" si="67"/>
        <v/>
      </c>
      <c r="AF149" s="74" t="str">
        <f t="shared" si="68"/>
        <v/>
      </c>
      <c r="AG149" s="74" t="str">
        <f t="shared" si="69"/>
        <v/>
      </c>
      <c r="AH149" s="95">
        <f t="shared" si="72"/>
        <v>0</v>
      </c>
      <c r="AI149" s="172" t="str">
        <f>IF(F149="","",F149)</f>
        <v/>
      </c>
      <c r="AJ149" s="74" t="str">
        <f t="shared" si="73"/>
        <v/>
      </c>
      <c r="AK149" s="74" t="str">
        <f t="shared" si="74"/>
        <v/>
      </c>
      <c r="AL149" s="99" t="str">
        <f t="shared" si="70"/>
        <v/>
      </c>
      <c r="AM149" s="81">
        <f t="shared" si="75"/>
        <v>0</v>
      </c>
      <c r="AO149" s="81">
        <f t="shared" si="76"/>
        <v>0</v>
      </c>
      <c r="AP149" s="81" t="str">
        <f t="shared" si="77"/>
        <v>00000</v>
      </c>
      <c r="AQ149" s="105" t="str">
        <f t="shared" si="78"/>
        <v>0秒0</v>
      </c>
      <c r="AR149" s="106">
        <f t="shared" si="79"/>
        <v>0</v>
      </c>
      <c r="AS149" s="106" t="str">
        <f t="shared" si="80"/>
        <v>0</v>
      </c>
      <c r="AT149" s="106" t="str">
        <f t="shared" si="81"/>
        <v>0</v>
      </c>
      <c r="AU149" s="106" t="str">
        <f t="shared" si="82"/>
        <v>0m</v>
      </c>
      <c r="AV149" s="106" t="str">
        <f t="shared" si="83"/>
        <v>点</v>
      </c>
      <c r="AW149" s="81">
        <f t="shared" si="84"/>
        <v>0</v>
      </c>
      <c r="AX149" s="73" t="str">
        <f t="shared" si="85"/>
        <v/>
      </c>
      <c r="AY149" s="81">
        <f t="shared" si="86"/>
        <v>0</v>
      </c>
      <c r="AZ149" s="81">
        <f t="shared" si="87"/>
        <v>0</v>
      </c>
      <c r="BA149" s="81">
        <f t="shared" si="88"/>
        <v>0</v>
      </c>
      <c r="BB149" s="586">
        <f>IF(W149="",0,COUNTA($W$17:W151))</f>
        <v>0</v>
      </c>
      <c r="BC149" s="586">
        <f>IF(X149="",0,COUNTA($X$17:X151))</f>
        <v>0</v>
      </c>
      <c r="BD149" s="628">
        <f>IF(OR($N149="20100",$N150="20100",$N151="20100"),COUNTIF($N$17:N151,"20100"),0)</f>
        <v>0</v>
      </c>
      <c r="BE149" s="625">
        <f>IF($BD149=0,0,INDEX($P149:$P151,MATCH("20100",$N149:$N151,0),1))</f>
        <v>0</v>
      </c>
      <c r="BF149" s="74" t="str">
        <f t="shared" si="89"/>
        <v/>
      </c>
      <c r="BG149" s="74" t="str">
        <f t="shared" si="90"/>
        <v/>
      </c>
      <c r="BH149" s="74" t="str">
        <f t="shared" si="91"/>
        <v/>
      </c>
      <c r="BI149" s="120" t="str">
        <f>IF(M149="","",COUNTIF($BH$17:BH149,BH149))</f>
        <v/>
      </c>
      <c r="BJ149" s="98" t="str">
        <f t="shared" si="92"/>
        <v/>
      </c>
      <c r="BK149" s="1" t="str">
        <f t="shared" si="93"/>
        <v/>
      </c>
      <c r="BL149" s="621" t="str">
        <f>IF(F149="","",COUNTIF($AI$17:AI149,AI149))</f>
        <v/>
      </c>
      <c r="BM149" s="621">
        <f>IF(BL149=1,BL149,0)</f>
        <v>0</v>
      </c>
      <c r="BN149" s="621" t="str">
        <f>IF(F149="","",$BR149)</f>
        <v/>
      </c>
      <c r="BO149" s="621" t="str">
        <f>IF(G149="","",$BR149)</f>
        <v/>
      </c>
      <c r="BP149" s="621" t="str">
        <f>IF(I149="","",$BR149)</f>
        <v/>
      </c>
      <c r="BQ149" s="622" t="str">
        <f>IFERROR(IF(J149="","",BR149),"")</f>
        <v/>
      </c>
      <c r="BR149" s="621">
        <v>45</v>
      </c>
      <c r="BS149" s="621">
        <f>IF(C149&gt;0,"",IF(COUNTIF(BN149:BQ151,BR149)=4,"",1))</f>
        <v>1</v>
      </c>
      <c r="BT149" s="74">
        <f>COUNTIF($AJ$17:AJ149,AI149&amp;"-"&amp;"*5000m*")</f>
        <v>0</v>
      </c>
      <c r="BU149" s="621">
        <f>SUM(BT149:BT151)/3</f>
        <v>0</v>
      </c>
      <c r="BV149" s="622" t="str">
        <f>IF(AI149="","",IF(AND(COUNTA(M149:M151)=0,COUNTA(W149:X151)=0),1,""))</f>
        <v/>
      </c>
      <c r="BW149" s="621">
        <f>IF(AND($AI149="",COUNTA(W149)&gt;0),1,0)</f>
        <v>0</v>
      </c>
      <c r="BX149" s="621">
        <f>IF(AND($AI149="",COUNTA(X149)&gt;0),1,0)</f>
        <v>0</v>
      </c>
      <c r="BY149" s="621" t="str">
        <f>F149&amp;"-"&amp;W149</f>
        <v>-</v>
      </c>
      <c r="BZ149" s="621" t="str">
        <f>IF(W149="","",COUNTIF($BY$17:BY149,BY149))</f>
        <v/>
      </c>
      <c r="CA149" s="621" t="str">
        <f>F149&amp;"-"&amp;X149</f>
        <v>-</v>
      </c>
      <c r="CB149" s="621" t="str">
        <f>IF(X149="","",COUNTIF($CA$17:CA149,CA149))</f>
        <v/>
      </c>
    </row>
    <row r="150" spans="1:80" s="1" customFormat="1" ht="18" customHeight="1" thickBot="1">
      <c r="A150" s="684"/>
      <c r="B150" s="666"/>
      <c r="C150" s="668"/>
      <c r="D150" s="27" t="str">
        <f t="shared" si="71"/>
        <v/>
      </c>
      <c r="E150" s="244">
        <f>C149</f>
        <v>0</v>
      </c>
      <c r="F150" s="620"/>
      <c r="G150" s="620"/>
      <c r="H150" s="620"/>
      <c r="I150" s="256" t="str">
        <f>IF(C149&gt;0,VLOOKUP(C149,男子登録情報!$A$1:$H$1688,5,0),"")</f>
        <v/>
      </c>
      <c r="J150" s="654" t="e">
        <f>IF(D149&gt;0,VLOOKUP(D149,男子登録情報!$A$1:$H$1688,5,0),"")</f>
        <v>#N/A</v>
      </c>
      <c r="K150" s="654"/>
      <c r="L150" s="261" t="s">
        <v>28</v>
      </c>
      <c r="M150" s="27"/>
      <c r="N150" s="257" t="str">
        <f>IF(M150&gt;0,VLOOKUP(M150,男子登録情報!$N$1:$O$22,2,0),"")</f>
        <v/>
      </c>
      <c r="O150" s="261" t="s">
        <v>29</v>
      </c>
      <c r="P150" s="262"/>
      <c r="Q150" s="53" t="str">
        <f t="shared" si="64"/>
        <v/>
      </c>
      <c r="R150" s="284" t="str">
        <f t="shared" si="63"/>
        <v/>
      </c>
      <c r="S150" s="263"/>
      <c r="T150" s="613"/>
      <c r="U150" s="614"/>
      <c r="V150" s="615"/>
      <c r="W150" s="662"/>
      <c r="X150" s="662"/>
      <c r="AB150" s="85">
        <f t="shared" si="65"/>
        <v>0</v>
      </c>
      <c r="AC150" s="621"/>
      <c r="AD150" s="74" t="str">
        <f t="shared" si="66"/>
        <v/>
      </c>
      <c r="AE150" s="74" t="str">
        <f t="shared" si="67"/>
        <v/>
      </c>
      <c r="AF150" s="74" t="str">
        <f t="shared" si="68"/>
        <v/>
      </c>
      <c r="AG150" s="74" t="str">
        <f t="shared" si="69"/>
        <v/>
      </c>
      <c r="AH150" s="95">
        <f t="shared" si="72"/>
        <v>0</v>
      </c>
      <c r="AI150" s="173" t="str">
        <f>AI149</f>
        <v/>
      </c>
      <c r="AJ150" s="74" t="str">
        <f t="shared" si="73"/>
        <v/>
      </c>
      <c r="AK150" s="74" t="str">
        <f t="shared" si="74"/>
        <v/>
      </c>
      <c r="AL150" s="99" t="str">
        <f t="shared" si="70"/>
        <v/>
      </c>
      <c r="AM150" s="81">
        <f t="shared" si="75"/>
        <v>0</v>
      </c>
      <c r="AO150" s="81">
        <f t="shared" si="76"/>
        <v>0</v>
      </c>
      <c r="AP150" s="81" t="str">
        <f t="shared" si="77"/>
        <v>00000</v>
      </c>
      <c r="AQ150" s="105" t="str">
        <f t="shared" si="78"/>
        <v>0秒0</v>
      </c>
      <c r="AR150" s="106">
        <f t="shared" si="79"/>
        <v>0</v>
      </c>
      <c r="AS150" s="106" t="str">
        <f t="shared" si="80"/>
        <v>0</v>
      </c>
      <c r="AT150" s="106" t="str">
        <f t="shared" si="81"/>
        <v>0</v>
      </c>
      <c r="AU150" s="106" t="str">
        <f t="shared" si="82"/>
        <v>0m</v>
      </c>
      <c r="AV150" s="106" t="str">
        <f t="shared" si="83"/>
        <v>点</v>
      </c>
      <c r="AW150" s="81">
        <f t="shared" si="84"/>
        <v>0</v>
      </c>
      <c r="AX150" s="73" t="str">
        <f t="shared" si="85"/>
        <v/>
      </c>
      <c r="AY150" s="81">
        <f t="shared" si="86"/>
        <v>0</v>
      </c>
      <c r="AZ150" s="81">
        <f t="shared" si="87"/>
        <v>0</v>
      </c>
      <c r="BA150" s="81">
        <f t="shared" si="88"/>
        <v>0</v>
      </c>
      <c r="BB150" s="595"/>
      <c r="BC150" s="595"/>
      <c r="BD150" s="629"/>
      <c r="BE150" s="626"/>
      <c r="BF150" s="74" t="str">
        <f t="shared" si="89"/>
        <v/>
      </c>
      <c r="BG150" s="74" t="str">
        <f t="shared" si="90"/>
        <v/>
      </c>
      <c r="BH150" s="74" t="str">
        <f t="shared" si="91"/>
        <v/>
      </c>
      <c r="BI150" s="120" t="str">
        <f>IF(M150="","",COUNTIF($BH$17:BH150,BH150))</f>
        <v/>
      </c>
      <c r="BJ150" s="98" t="str">
        <f t="shared" si="92"/>
        <v/>
      </c>
      <c r="BK150" s="1" t="str">
        <f t="shared" si="93"/>
        <v/>
      </c>
      <c r="BL150" s="621"/>
      <c r="BM150" s="621"/>
      <c r="BN150" s="621"/>
      <c r="BO150" s="621"/>
      <c r="BP150" s="621"/>
      <c r="BQ150" s="623"/>
      <c r="BR150" s="621"/>
      <c r="BS150" s="621"/>
      <c r="BT150" s="74">
        <f>COUNTIF($AJ$17:AJ150,AI150&amp;"-"&amp;"*5000m*")</f>
        <v>0</v>
      </c>
      <c r="BU150" s="621"/>
      <c r="BV150" s="623"/>
      <c r="BW150" s="621"/>
      <c r="BX150" s="621"/>
      <c r="BY150" s="621"/>
      <c r="BZ150" s="621"/>
      <c r="CA150" s="621"/>
      <c r="CB150" s="621"/>
    </row>
    <row r="151" spans="1:80" s="1" customFormat="1" ht="18" customHeight="1" thickBot="1">
      <c r="A151" s="685"/>
      <c r="B151" s="86" t="s">
        <v>30</v>
      </c>
      <c r="C151" s="87"/>
      <c r="D151" s="245" t="str">
        <f t="shared" si="71"/>
        <v/>
      </c>
      <c r="E151" s="274">
        <f>C149</f>
        <v>0</v>
      </c>
      <c r="F151" s="28"/>
      <c r="G151" s="28"/>
      <c r="H151" s="28"/>
      <c r="I151" s="29"/>
      <c r="J151" s="655" t="e">
        <f>IF(D150&gt;0,VLOOKUP(D150,男子登録情報!$A$1:$H$1688,5,0),"")</f>
        <v>#N/A</v>
      </c>
      <c r="K151" s="655"/>
      <c r="L151" s="7" t="s">
        <v>31</v>
      </c>
      <c r="M151" s="245"/>
      <c r="N151" s="247" t="str">
        <f>IF(M151&gt;0,VLOOKUP(M151,男子登録情報!$N$1:$O$22,2,0),"")</f>
        <v/>
      </c>
      <c r="O151" s="7" t="s">
        <v>32</v>
      </c>
      <c r="P151" s="248"/>
      <c r="Q151" s="53" t="str">
        <f t="shared" si="64"/>
        <v/>
      </c>
      <c r="R151" s="285" t="str">
        <f t="shared" si="63"/>
        <v/>
      </c>
      <c r="S151" s="259"/>
      <c r="T151" s="616"/>
      <c r="U151" s="617"/>
      <c r="V151" s="618"/>
      <c r="W151" s="663"/>
      <c r="X151" s="663"/>
      <c r="AB151" s="85">
        <f t="shared" si="65"/>
        <v>0</v>
      </c>
      <c r="AC151" s="621"/>
      <c r="AD151" s="74" t="str">
        <f t="shared" si="66"/>
        <v/>
      </c>
      <c r="AE151" s="74" t="str">
        <f t="shared" si="67"/>
        <v/>
      </c>
      <c r="AF151" s="74" t="str">
        <f t="shared" si="68"/>
        <v/>
      </c>
      <c r="AG151" s="74" t="str">
        <f t="shared" si="69"/>
        <v/>
      </c>
      <c r="AH151" s="95">
        <f t="shared" si="72"/>
        <v>0</v>
      </c>
      <c r="AI151" s="174" t="str">
        <f>AI150</f>
        <v/>
      </c>
      <c r="AJ151" s="74" t="str">
        <f t="shared" si="73"/>
        <v/>
      </c>
      <c r="AK151" s="74" t="str">
        <f t="shared" si="74"/>
        <v/>
      </c>
      <c r="AL151" s="99" t="str">
        <f t="shared" si="70"/>
        <v/>
      </c>
      <c r="AM151" s="81">
        <f t="shared" si="75"/>
        <v>0</v>
      </c>
      <c r="AO151" s="81">
        <f t="shared" si="76"/>
        <v>0</v>
      </c>
      <c r="AP151" s="81" t="str">
        <f t="shared" si="77"/>
        <v>00000</v>
      </c>
      <c r="AQ151" s="105" t="str">
        <f t="shared" si="78"/>
        <v>0秒0</v>
      </c>
      <c r="AR151" s="106">
        <f t="shared" si="79"/>
        <v>0</v>
      </c>
      <c r="AS151" s="106" t="str">
        <f t="shared" si="80"/>
        <v>0</v>
      </c>
      <c r="AT151" s="106" t="str">
        <f t="shared" si="81"/>
        <v>0</v>
      </c>
      <c r="AU151" s="106" t="str">
        <f t="shared" si="82"/>
        <v>0m</v>
      </c>
      <c r="AV151" s="106" t="str">
        <f t="shared" si="83"/>
        <v>点</v>
      </c>
      <c r="AW151" s="81">
        <f t="shared" si="84"/>
        <v>0</v>
      </c>
      <c r="AX151" s="73" t="str">
        <f t="shared" si="85"/>
        <v/>
      </c>
      <c r="AY151" s="81">
        <f t="shared" si="86"/>
        <v>0</v>
      </c>
      <c r="AZ151" s="81">
        <f t="shared" si="87"/>
        <v>0</v>
      </c>
      <c r="BA151" s="81">
        <f t="shared" si="88"/>
        <v>0</v>
      </c>
      <c r="BB151" s="587"/>
      <c r="BC151" s="587"/>
      <c r="BD151" s="630"/>
      <c r="BE151" s="627"/>
      <c r="BF151" s="74" t="str">
        <f t="shared" si="89"/>
        <v/>
      </c>
      <c r="BG151" s="74" t="str">
        <f t="shared" si="90"/>
        <v/>
      </c>
      <c r="BH151" s="74" t="str">
        <f t="shared" si="91"/>
        <v/>
      </c>
      <c r="BI151" s="120" t="str">
        <f>IF(M151="","",COUNTIF($BH$17:BH151,BH151))</f>
        <v/>
      </c>
      <c r="BJ151" s="98" t="str">
        <f t="shared" si="92"/>
        <v/>
      </c>
      <c r="BK151" s="1" t="str">
        <f t="shared" si="93"/>
        <v/>
      </c>
      <c r="BL151" s="621"/>
      <c r="BM151" s="621"/>
      <c r="BN151" s="621"/>
      <c r="BO151" s="621"/>
      <c r="BP151" s="621"/>
      <c r="BQ151" s="624"/>
      <c r="BR151" s="621"/>
      <c r="BS151" s="621"/>
      <c r="BT151" s="74">
        <f>COUNTIF($AJ$17:AJ151,AI151&amp;"-"&amp;"*5000m*")</f>
        <v>0</v>
      </c>
      <c r="BU151" s="621"/>
      <c r="BV151" s="624"/>
      <c r="BW151" s="621"/>
      <c r="BX151" s="621"/>
      <c r="BY151" s="621"/>
      <c r="BZ151" s="621"/>
      <c r="CA151" s="621"/>
      <c r="CB151" s="621"/>
    </row>
    <row r="152" spans="1:80" s="1" customFormat="1" ht="18" customHeight="1" thickTop="1" thickBot="1">
      <c r="A152" s="683">
        <v>46</v>
      </c>
      <c r="B152" s="665" t="s">
        <v>339</v>
      </c>
      <c r="C152" s="667"/>
      <c r="D152" s="252" t="str">
        <f t="shared" si="71"/>
        <v/>
      </c>
      <c r="E152" s="243">
        <f>C152</f>
        <v>0</v>
      </c>
      <c r="F152" s="619" t="str">
        <f>IF(C152&gt;0,VLOOKUP(C152,男子登録情報!$A$1:$H$1688,3,0),"")</f>
        <v/>
      </c>
      <c r="G152" s="619" t="str">
        <f>IF(C152&gt;0,VLOOKUP(C152,男子登録情報!$A$1:$H$1688,4,0),"")</f>
        <v/>
      </c>
      <c r="H152" s="619" t="str">
        <f>IF(C152&gt;0,VLOOKUP(C152,男子登録情報!$A$1:$H$1688,7,0),"")</f>
        <v/>
      </c>
      <c r="I152" s="261" t="str">
        <f>IF(C152&gt;0,VLOOKUP(C152,男子登録情報!$A$1:$H$1688,8,0),"")</f>
        <v/>
      </c>
      <c r="J152" s="653" t="str">
        <f>IF(C152&gt;0,VLOOKUP(C152,男子登録情報!$A$1:$M$1688,13,0),"")</f>
        <v/>
      </c>
      <c r="K152" s="653" t="str">
        <f>IF(C152&gt;0,TEXT(C152,"100000000"),"000000000")</f>
        <v>000000000</v>
      </c>
      <c r="L152" s="251" t="s">
        <v>24</v>
      </c>
      <c r="M152" s="243"/>
      <c r="N152" s="428" t="str">
        <f>IF(M152&gt;0,VLOOKUP(M152,男子登録情報!$N$1:$O$22,2,0),"")</f>
        <v/>
      </c>
      <c r="O152" s="251" t="s">
        <v>27</v>
      </c>
      <c r="P152" s="253"/>
      <c r="Q152" s="53" t="str">
        <f t="shared" si="64"/>
        <v/>
      </c>
      <c r="R152" s="283" t="str">
        <f t="shared" si="63"/>
        <v/>
      </c>
      <c r="S152" s="255"/>
      <c r="T152" s="610"/>
      <c r="U152" s="611"/>
      <c r="V152" s="612"/>
      <c r="W152" s="664"/>
      <c r="X152" s="664"/>
      <c r="AA152" s="1">
        <f>IF(C152="",0,IF(H152=F5,0,1))</f>
        <v>0</v>
      </c>
      <c r="AB152" s="85">
        <f t="shared" si="65"/>
        <v>0</v>
      </c>
      <c r="AC152" s="621">
        <f>C152</f>
        <v>0</v>
      </c>
      <c r="AD152" s="74" t="str">
        <f t="shared" si="66"/>
        <v/>
      </c>
      <c r="AE152" s="74" t="str">
        <f t="shared" si="67"/>
        <v/>
      </c>
      <c r="AF152" s="74" t="str">
        <f t="shared" si="68"/>
        <v/>
      </c>
      <c r="AG152" s="74" t="str">
        <f t="shared" si="69"/>
        <v/>
      </c>
      <c r="AH152" s="95">
        <f t="shared" si="72"/>
        <v>0</v>
      </c>
      <c r="AI152" s="172" t="str">
        <f>IF(F152="","",F152)</f>
        <v/>
      </c>
      <c r="AJ152" s="74" t="str">
        <f t="shared" si="73"/>
        <v/>
      </c>
      <c r="AK152" s="74" t="str">
        <f t="shared" si="74"/>
        <v/>
      </c>
      <c r="AL152" s="99" t="str">
        <f t="shared" si="70"/>
        <v/>
      </c>
      <c r="AM152" s="81">
        <f t="shared" si="75"/>
        <v>0</v>
      </c>
      <c r="AO152" s="81">
        <f t="shared" si="76"/>
        <v>0</v>
      </c>
      <c r="AP152" s="81" t="str">
        <f t="shared" si="77"/>
        <v>00000</v>
      </c>
      <c r="AQ152" s="105" t="str">
        <f t="shared" si="78"/>
        <v>0秒0</v>
      </c>
      <c r="AR152" s="106">
        <f t="shared" si="79"/>
        <v>0</v>
      </c>
      <c r="AS152" s="106" t="str">
        <f t="shared" si="80"/>
        <v>0</v>
      </c>
      <c r="AT152" s="106" t="str">
        <f t="shared" si="81"/>
        <v>0</v>
      </c>
      <c r="AU152" s="106" t="str">
        <f t="shared" si="82"/>
        <v>0m</v>
      </c>
      <c r="AV152" s="106" t="str">
        <f t="shared" si="83"/>
        <v>点</v>
      </c>
      <c r="AW152" s="81">
        <f t="shared" si="84"/>
        <v>0</v>
      </c>
      <c r="AX152" s="73" t="str">
        <f t="shared" si="85"/>
        <v/>
      </c>
      <c r="AY152" s="81">
        <f t="shared" si="86"/>
        <v>0</v>
      </c>
      <c r="AZ152" s="81">
        <f t="shared" si="87"/>
        <v>0</v>
      </c>
      <c r="BA152" s="81">
        <f t="shared" si="88"/>
        <v>0</v>
      </c>
      <c r="BB152" s="586">
        <f>IF(W152="",0,COUNTA($W$17:W154))</f>
        <v>0</v>
      </c>
      <c r="BC152" s="586">
        <f>IF(X152="",0,COUNTA($X$17:X154))</f>
        <v>0</v>
      </c>
      <c r="BD152" s="628">
        <f>IF(OR($N152="20100",$N153="20100",$N154="20100"),COUNTIF($N$17:N154,"20100"),0)</f>
        <v>0</v>
      </c>
      <c r="BE152" s="625">
        <f>IF($BD152=0,0,INDEX($P152:$P154,MATCH("20100",$N152:$N154,0),1))</f>
        <v>0</v>
      </c>
      <c r="BF152" s="74" t="str">
        <f t="shared" si="89"/>
        <v/>
      </c>
      <c r="BG152" s="74" t="str">
        <f t="shared" si="90"/>
        <v/>
      </c>
      <c r="BH152" s="74" t="str">
        <f t="shared" si="91"/>
        <v/>
      </c>
      <c r="BI152" s="120" t="str">
        <f>IF(M152="","",COUNTIF($BH$17:BH152,BH152))</f>
        <v/>
      </c>
      <c r="BJ152" s="98" t="str">
        <f t="shared" si="92"/>
        <v/>
      </c>
      <c r="BK152" s="1" t="str">
        <f t="shared" si="93"/>
        <v/>
      </c>
      <c r="BL152" s="621" t="str">
        <f>IF(F152="","",COUNTIF($AI$17:AI152,AI152))</f>
        <v/>
      </c>
      <c r="BM152" s="621">
        <f>IF(BL152=1,BL152,0)</f>
        <v>0</v>
      </c>
      <c r="BN152" s="621" t="str">
        <f>IF(F152="","",$BR152)</f>
        <v/>
      </c>
      <c r="BO152" s="621" t="str">
        <f>IF(G152="","",$BR152)</f>
        <v/>
      </c>
      <c r="BP152" s="621" t="str">
        <f>IF(I152="","",$BR152)</f>
        <v/>
      </c>
      <c r="BQ152" s="622" t="str">
        <f>IFERROR(IF(J152="","",BR152),"")</f>
        <v/>
      </c>
      <c r="BR152" s="621">
        <v>46</v>
      </c>
      <c r="BS152" s="621">
        <f>IF(C152&gt;0,"",IF(COUNTIF(BN152:BQ154,BR152)=4,"",1))</f>
        <v>1</v>
      </c>
      <c r="BT152" s="74">
        <f>COUNTIF($AJ$17:AJ152,AI152&amp;"-"&amp;"*5000m*")</f>
        <v>0</v>
      </c>
      <c r="BU152" s="621">
        <f>SUM(BT152:BT154)/3</f>
        <v>0</v>
      </c>
      <c r="BV152" s="622" t="str">
        <f>IF(AI152="","",IF(AND(COUNTA(M152:M154)=0,COUNTA(W152:X154)=0),1,""))</f>
        <v/>
      </c>
      <c r="BW152" s="621">
        <f>IF(AND($AI152="",COUNTA(W152)&gt;0),1,0)</f>
        <v>0</v>
      </c>
      <c r="BX152" s="621">
        <f>IF(AND($AI152="",COUNTA(X152)&gt;0),1,0)</f>
        <v>0</v>
      </c>
      <c r="BY152" s="621" t="str">
        <f>F152&amp;"-"&amp;W152</f>
        <v>-</v>
      </c>
      <c r="BZ152" s="621" t="str">
        <f>IF(W152="","",COUNTIF($BY$17:BY152,BY152))</f>
        <v/>
      </c>
      <c r="CA152" s="621" t="str">
        <f>F152&amp;"-"&amp;X152</f>
        <v>-</v>
      </c>
      <c r="CB152" s="621" t="str">
        <f>IF(X152="","",COUNTIF($CA$17:CA152,CA152))</f>
        <v/>
      </c>
    </row>
    <row r="153" spans="1:80" s="1" customFormat="1" ht="18" customHeight="1" thickBot="1">
      <c r="A153" s="684"/>
      <c r="B153" s="666"/>
      <c r="C153" s="668"/>
      <c r="D153" s="27" t="str">
        <f t="shared" si="71"/>
        <v/>
      </c>
      <c r="E153" s="244">
        <f>C152</f>
        <v>0</v>
      </c>
      <c r="F153" s="620"/>
      <c r="G153" s="620"/>
      <c r="H153" s="620"/>
      <c r="I153" s="256" t="str">
        <f>IF(C152&gt;0,VLOOKUP(C152,男子登録情報!$A$1:$H$1688,5,0),"")</f>
        <v/>
      </c>
      <c r="J153" s="654" t="e">
        <f>IF(D152&gt;0,VLOOKUP(D152,男子登録情報!$A$1:$H$1688,5,0),"")</f>
        <v>#N/A</v>
      </c>
      <c r="K153" s="654"/>
      <c r="L153" s="261" t="s">
        <v>28</v>
      </c>
      <c r="M153" s="27"/>
      <c r="N153" s="257" t="str">
        <f>IF(M153&gt;0,VLOOKUP(M153,男子登録情報!$N$1:$O$22,2,0),"")</f>
        <v/>
      </c>
      <c r="O153" s="261" t="s">
        <v>29</v>
      </c>
      <c r="P153" s="262"/>
      <c r="Q153" s="53" t="str">
        <f t="shared" si="64"/>
        <v/>
      </c>
      <c r="R153" s="284" t="str">
        <f t="shared" si="63"/>
        <v/>
      </c>
      <c r="S153" s="263"/>
      <c r="T153" s="613"/>
      <c r="U153" s="614"/>
      <c r="V153" s="615"/>
      <c r="W153" s="662"/>
      <c r="X153" s="662"/>
      <c r="AB153" s="85">
        <f t="shared" si="65"/>
        <v>0</v>
      </c>
      <c r="AC153" s="621"/>
      <c r="AD153" s="74" t="str">
        <f t="shared" si="66"/>
        <v/>
      </c>
      <c r="AE153" s="74" t="str">
        <f t="shared" si="67"/>
        <v/>
      </c>
      <c r="AF153" s="74" t="str">
        <f t="shared" si="68"/>
        <v/>
      </c>
      <c r="AG153" s="74" t="str">
        <f t="shared" si="69"/>
        <v/>
      </c>
      <c r="AH153" s="95">
        <f t="shared" si="72"/>
        <v>0</v>
      </c>
      <c r="AI153" s="173" t="str">
        <f>AI152</f>
        <v/>
      </c>
      <c r="AJ153" s="74" t="str">
        <f t="shared" si="73"/>
        <v/>
      </c>
      <c r="AK153" s="74" t="str">
        <f t="shared" si="74"/>
        <v/>
      </c>
      <c r="AL153" s="99" t="str">
        <f t="shared" si="70"/>
        <v/>
      </c>
      <c r="AM153" s="81">
        <f t="shared" si="75"/>
        <v>0</v>
      </c>
      <c r="AO153" s="81">
        <f t="shared" si="76"/>
        <v>0</v>
      </c>
      <c r="AP153" s="81" t="str">
        <f t="shared" si="77"/>
        <v>00000</v>
      </c>
      <c r="AQ153" s="105" t="str">
        <f t="shared" si="78"/>
        <v>0秒0</v>
      </c>
      <c r="AR153" s="106">
        <f t="shared" si="79"/>
        <v>0</v>
      </c>
      <c r="AS153" s="106" t="str">
        <f t="shared" si="80"/>
        <v>0</v>
      </c>
      <c r="AT153" s="106" t="str">
        <f t="shared" si="81"/>
        <v>0</v>
      </c>
      <c r="AU153" s="106" t="str">
        <f t="shared" si="82"/>
        <v>0m</v>
      </c>
      <c r="AV153" s="106" t="str">
        <f t="shared" si="83"/>
        <v>点</v>
      </c>
      <c r="AW153" s="81">
        <f t="shared" si="84"/>
        <v>0</v>
      </c>
      <c r="AX153" s="73" t="str">
        <f t="shared" si="85"/>
        <v/>
      </c>
      <c r="AY153" s="81">
        <f t="shared" si="86"/>
        <v>0</v>
      </c>
      <c r="AZ153" s="81">
        <f t="shared" si="87"/>
        <v>0</v>
      </c>
      <c r="BA153" s="81">
        <f t="shared" si="88"/>
        <v>0</v>
      </c>
      <c r="BB153" s="595"/>
      <c r="BC153" s="595"/>
      <c r="BD153" s="629"/>
      <c r="BE153" s="626"/>
      <c r="BF153" s="74" t="str">
        <f t="shared" si="89"/>
        <v/>
      </c>
      <c r="BG153" s="74" t="str">
        <f t="shared" si="90"/>
        <v/>
      </c>
      <c r="BH153" s="74" t="str">
        <f t="shared" si="91"/>
        <v/>
      </c>
      <c r="BI153" s="120" t="str">
        <f>IF(M153="","",COUNTIF($BH$17:BH153,BH153))</f>
        <v/>
      </c>
      <c r="BJ153" s="98" t="str">
        <f t="shared" si="92"/>
        <v/>
      </c>
      <c r="BK153" s="1" t="str">
        <f t="shared" si="93"/>
        <v/>
      </c>
      <c r="BL153" s="621"/>
      <c r="BM153" s="621"/>
      <c r="BN153" s="621"/>
      <c r="BO153" s="621"/>
      <c r="BP153" s="621"/>
      <c r="BQ153" s="623"/>
      <c r="BR153" s="621"/>
      <c r="BS153" s="621"/>
      <c r="BT153" s="74">
        <f>COUNTIF($AJ$17:AJ153,AI153&amp;"-"&amp;"*5000m*")</f>
        <v>0</v>
      </c>
      <c r="BU153" s="621"/>
      <c r="BV153" s="623"/>
      <c r="BW153" s="621"/>
      <c r="BX153" s="621"/>
      <c r="BY153" s="621"/>
      <c r="BZ153" s="621"/>
      <c r="CA153" s="621"/>
      <c r="CB153" s="621"/>
    </row>
    <row r="154" spans="1:80" s="1" customFormat="1" ht="18" customHeight="1" thickBot="1">
      <c r="A154" s="685"/>
      <c r="B154" s="86" t="s">
        <v>30</v>
      </c>
      <c r="C154" s="87"/>
      <c r="D154" s="245" t="str">
        <f t="shared" si="71"/>
        <v/>
      </c>
      <c r="E154" s="274">
        <f>C152</f>
        <v>0</v>
      </c>
      <c r="F154" s="28"/>
      <c r="G154" s="28"/>
      <c r="H154" s="28"/>
      <c r="I154" s="29"/>
      <c r="J154" s="655" t="e">
        <f>IF(D153&gt;0,VLOOKUP(D153,男子登録情報!$A$1:$H$1688,5,0),"")</f>
        <v>#N/A</v>
      </c>
      <c r="K154" s="655"/>
      <c r="L154" s="7" t="s">
        <v>31</v>
      </c>
      <c r="M154" s="245"/>
      <c r="N154" s="247" t="str">
        <f>IF(M154&gt;0,VLOOKUP(M154,男子登録情報!$N$1:$O$22,2,0),"")</f>
        <v/>
      </c>
      <c r="O154" s="7" t="s">
        <v>32</v>
      </c>
      <c r="P154" s="248"/>
      <c r="Q154" s="53" t="str">
        <f t="shared" si="64"/>
        <v/>
      </c>
      <c r="R154" s="285" t="str">
        <f t="shared" si="63"/>
        <v/>
      </c>
      <c r="S154" s="259"/>
      <c r="T154" s="616"/>
      <c r="U154" s="617"/>
      <c r="V154" s="618"/>
      <c r="W154" s="663"/>
      <c r="X154" s="663"/>
      <c r="AB154" s="85">
        <f t="shared" si="65"/>
        <v>0</v>
      </c>
      <c r="AC154" s="621"/>
      <c r="AD154" s="74" t="str">
        <f t="shared" si="66"/>
        <v/>
      </c>
      <c r="AE154" s="74" t="str">
        <f t="shared" si="67"/>
        <v/>
      </c>
      <c r="AF154" s="74" t="str">
        <f t="shared" si="68"/>
        <v/>
      </c>
      <c r="AG154" s="74" t="str">
        <f t="shared" si="69"/>
        <v/>
      </c>
      <c r="AH154" s="95">
        <f t="shared" si="72"/>
        <v>0</v>
      </c>
      <c r="AI154" s="174" t="str">
        <f>AI153</f>
        <v/>
      </c>
      <c r="AJ154" s="74" t="str">
        <f t="shared" si="73"/>
        <v/>
      </c>
      <c r="AK154" s="74" t="str">
        <f t="shared" si="74"/>
        <v/>
      </c>
      <c r="AL154" s="99" t="str">
        <f t="shared" si="70"/>
        <v/>
      </c>
      <c r="AM154" s="81">
        <f t="shared" si="75"/>
        <v>0</v>
      </c>
      <c r="AO154" s="81">
        <f t="shared" si="76"/>
        <v>0</v>
      </c>
      <c r="AP154" s="81" t="str">
        <f t="shared" si="77"/>
        <v>00000</v>
      </c>
      <c r="AQ154" s="105" t="str">
        <f t="shared" si="78"/>
        <v>0秒0</v>
      </c>
      <c r="AR154" s="106">
        <f t="shared" si="79"/>
        <v>0</v>
      </c>
      <c r="AS154" s="106" t="str">
        <f t="shared" si="80"/>
        <v>0</v>
      </c>
      <c r="AT154" s="106" t="str">
        <f t="shared" si="81"/>
        <v>0</v>
      </c>
      <c r="AU154" s="106" t="str">
        <f t="shared" si="82"/>
        <v>0m</v>
      </c>
      <c r="AV154" s="106" t="str">
        <f t="shared" si="83"/>
        <v>点</v>
      </c>
      <c r="AW154" s="81">
        <f t="shared" si="84"/>
        <v>0</v>
      </c>
      <c r="AX154" s="73" t="str">
        <f t="shared" si="85"/>
        <v/>
      </c>
      <c r="AY154" s="81">
        <f t="shared" si="86"/>
        <v>0</v>
      </c>
      <c r="AZ154" s="81">
        <f t="shared" si="87"/>
        <v>0</v>
      </c>
      <c r="BA154" s="81">
        <f t="shared" si="88"/>
        <v>0</v>
      </c>
      <c r="BB154" s="587"/>
      <c r="BC154" s="587"/>
      <c r="BD154" s="630"/>
      <c r="BE154" s="627"/>
      <c r="BF154" s="74" t="str">
        <f t="shared" si="89"/>
        <v/>
      </c>
      <c r="BG154" s="74" t="str">
        <f t="shared" si="90"/>
        <v/>
      </c>
      <c r="BH154" s="74" t="str">
        <f t="shared" si="91"/>
        <v/>
      </c>
      <c r="BI154" s="120" t="str">
        <f>IF(M154="","",COUNTIF($BH$17:BH154,BH154))</f>
        <v/>
      </c>
      <c r="BJ154" s="98" t="str">
        <f t="shared" si="92"/>
        <v/>
      </c>
      <c r="BK154" s="1" t="str">
        <f t="shared" si="93"/>
        <v/>
      </c>
      <c r="BL154" s="621"/>
      <c r="BM154" s="621"/>
      <c r="BN154" s="621"/>
      <c r="BO154" s="621"/>
      <c r="BP154" s="621"/>
      <c r="BQ154" s="624"/>
      <c r="BR154" s="621"/>
      <c r="BS154" s="621"/>
      <c r="BT154" s="74">
        <f>COUNTIF($AJ$17:AJ154,AI154&amp;"-"&amp;"*5000m*")</f>
        <v>0</v>
      </c>
      <c r="BU154" s="621"/>
      <c r="BV154" s="624"/>
      <c r="BW154" s="621"/>
      <c r="BX154" s="621"/>
      <c r="BY154" s="621"/>
      <c r="BZ154" s="621"/>
      <c r="CA154" s="621"/>
      <c r="CB154" s="621"/>
    </row>
    <row r="155" spans="1:80" s="1" customFormat="1" ht="18" customHeight="1" thickTop="1" thickBot="1">
      <c r="A155" s="683">
        <v>47</v>
      </c>
      <c r="B155" s="665" t="s">
        <v>339</v>
      </c>
      <c r="C155" s="667"/>
      <c r="D155" s="252" t="str">
        <f t="shared" si="71"/>
        <v/>
      </c>
      <c r="E155" s="243">
        <f>C155</f>
        <v>0</v>
      </c>
      <c r="F155" s="619" t="str">
        <f>IF(C155&gt;0,VLOOKUP(C155,男子登録情報!$A$1:$H$1688,3,0),"")</f>
        <v/>
      </c>
      <c r="G155" s="619" t="str">
        <f>IF(C155&gt;0,VLOOKUP(C155,男子登録情報!$A$1:$H$1688,4,0),"")</f>
        <v/>
      </c>
      <c r="H155" s="619" t="str">
        <f>IF(C155&gt;0,VLOOKUP(C155,男子登録情報!$A$1:$H$1688,7,0),"")</f>
        <v/>
      </c>
      <c r="I155" s="261" t="str">
        <f>IF(C155&gt;0,VLOOKUP(C155,男子登録情報!$A$1:$H$1688,8,0),"")</f>
        <v/>
      </c>
      <c r="J155" s="653" t="str">
        <f>IF(C155&gt;0,VLOOKUP(C155,男子登録情報!$A$1:$M$1688,13,0),"")</f>
        <v/>
      </c>
      <c r="K155" s="653" t="str">
        <f>IF(C155&gt;0,TEXT(C155,"100000000"),"000000000")</f>
        <v>000000000</v>
      </c>
      <c r="L155" s="251" t="s">
        <v>24</v>
      </c>
      <c r="M155" s="243"/>
      <c r="N155" s="428" t="str">
        <f>IF(M155&gt;0,VLOOKUP(M155,男子登録情報!$N$1:$O$22,2,0),"")</f>
        <v/>
      </c>
      <c r="O155" s="251" t="s">
        <v>27</v>
      </c>
      <c r="P155" s="253"/>
      <c r="Q155" s="53" t="str">
        <f t="shared" si="64"/>
        <v/>
      </c>
      <c r="R155" s="283" t="str">
        <f t="shared" si="63"/>
        <v/>
      </c>
      <c r="S155" s="255"/>
      <c r="T155" s="610"/>
      <c r="U155" s="611"/>
      <c r="V155" s="612"/>
      <c r="W155" s="664"/>
      <c r="X155" s="664"/>
      <c r="AA155" s="1">
        <f>IF(C155="",0,IF(H155=F5,0,1))</f>
        <v>0</v>
      </c>
      <c r="AB155" s="85">
        <f t="shared" si="65"/>
        <v>0</v>
      </c>
      <c r="AC155" s="621">
        <f>C155</f>
        <v>0</v>
      </c>
      <c r="AD155" s="74" t="str">
        <f t="shared" si="66"/>
        <v/>
      </c>
      <c r="AE155" s="74" t="str">
        <f t="shared" si="67"/>
        <v/>
      </c>
      <c r="AF155" s="74" t="str">
        <f t="shared" si="68"/>
        <v/>
      </c>
      <c r="AG155" s="74" t="str">
        <f t="shared" si="69"/>
        <v/>
      </c>
      <c r="AH155" s="95">
        <f t="shared" si="72"/>
        <v>0</v>
      </c>
      <c r="AI155" s="172" t="str">
        <f>IF(F155="","",F155)</f>
        <v/>
      </c>
      <c r="AJ155" s="74" t="str">
        <f t="shared" si="73"/>
        <v/>
      </c>
      <c r="AK155" s="74" t="str">
        <f t="shared" si="74"/>
        <v/>
      </c>
      <c r="AL155" s="99" t="str">
        <f t="shared" si="70"/>
        <v/>
      </c>
      <c r="AM155" s="81">
        <f t="shared" si="75"/>
        <v>0</v>
      </c>
      <c r="AO155" s="81">
        <f t="shared" si="76"/>
        <v>0</v>
      </c>
      <c r="AP155" s="81" t="str">
        <f t="shared" si="77"/>
        <v>00000</v>
      </c>
      <c r="AQ155" s="105" t="str">
        <f t="shared" si="78"/>
        <v>0秒0</v>
      </c>
      <c r="AR155" s="106">
        <f t="shared" si="79"/>
        <v>0</v>
      </c>
      <c r="AS155" s="106" t="str">
        <f t="shared" si="80"/>
        <v>0</v>
      </c>
      <c r="AT155" s="106" t="str">
        <f t="shared" si="81"/>
        <v>0</v>
      </c>
      <c r="AU155" s="106" t="str">
        <f t="shared" si="82"/>
        <v>0m</v>
      </c>
      <c r="AV155" s="106" t="str">
        <f t="shared" si="83"/>
        <v>点</v>
      </c>
      <c r="AW155" s="81">
        <f t="shared" si="84"/>
        <v>0</v>
      </c>
      <c r="AX155" s="73" t="str">
        <f t="shared" si="85"/>
        <v/>
      </c>
      <c r="AY155" s="81">
        <f t="shared" si="86"/>
        <v>0</v>
      </c>
      <c r="AZ155" s="81">
        <f t="shared" si="87"/>
        <v>0</v>
      </c>
      <c r="BA155" s="81">
        <f t="shared" si="88"/>
        <v>0</v>
      </c>
      <c r="BB155" s="586">
        <f>IF(W155="",0,COUNTA($W$17:W157))</f>
        <v>0</v>
      </c>
      <c r="BC155" s="586">
        <f>IF(X155="",0,COUNTA($X$17:X157))</f>
        <v>0</v>
      </c>
      <c r="BD155" s="628">
        <f>IF(OR($N155="20100",$N156="20100",$N157="20100"),COUNTIF($N$17:N157,"20100"),0)</f>
        <v>0</v>
      </c>
      <c r="BE155" s="625">
        <f>IF($BD155=0,0,INDEX($P155:$P157,MATCH("20100",$N155:$N157,0),1))</f>
        <v>0</v>
      </c>
      <c r="BF155" s="74" t="str">
        <f t="shared" si="89"/>
        <v/>
      </c>
      <c r="BG155" s="74" t="str">
        <f t="shared" si="90"/>
        <v/>
      </c>
      <c r="BH155" s="74" t="str">
        <f t="shared" si="91"/>
        <v/>
      </c>
      <c r="BI155" s="120" t="str">
        <f>IF(M155="","",COUNTIF($BH$17:BH155,BH155))</f>
        <v/>
      </c>
      <c r="BJ155" s="98" t="str">
        <f t="shared" si="92"/>
        <v/>
      </c>
      <c r="BK155" s="1" t="str">
        <f t="shared" si="93"/>
        <v/>
      </c>
      <c r="BL155" s="621" t="str">
        <f>IF(F155="","",COUNTIF($AI$17:AI155,AI155))</f>
        <v/>
      </c>
      <c r="BM155" s="621">
        <f>IF(BL155=1,BL155,0)</f>
        <v>0</v>
      </c>
      <c r="BN155" s="621" t="str">
        <f>IF(F155="","",$BR155)</f>
        <v/>
      </c>
      <c r="BO155" s="621" t="str">
        <f>IF(G155="","",$BR155)</f>
        <v/>
      </c>
      <c r="BP155" s="621" t="str">
        <f>IF(I155="","",$BR155)</f>
        <v/>
      </c>
      <c r="BQ155" s="622" t="str">
        <f>IFERROR(IF(J155="","",BR155),"")</f>
        <v/>
      </c>
      <c r="BR155" s="621">
        <v>47</v>
      </c>
      <c r="BS155" s="621">
        <f>IF(C155&gt;0,"",IF(COUNTIF(BN155:BQ157,BR155)=4,"",1))</f>
        <v>1</v>
      </c>
      <c r="BT155" s="74">
        <f>COUNTIF($AJ$17:AJ155,AI155&amp;"-"&amp;"*5000m*")</f>
        <v>0</v>
      </c>
      <c r="BU155" s="621">
        <f>SUM(BT155:BT157)/3</f>
        <v>0</v>
      </c>
      <c r="BV155" s="622" t="str">
        <f>IF(AI155="","",IF(AND(COUNTA(M155:M157)=0,COUNTA(W155:X157)=0),1,""))</f>
        <v/>
      </c>
      <c r="BW155" s="621">
        <f>IF(AND($AI155="",COUNTA(W155)&gt;0),1,0)</f>
        <v>0</v>
      </c>
      <c r="BX155" s="621">
        <f>IF(AND($AI155="",COUNTA(X155)&gt;0),1,0)</f>
        <v>0</v>
      </c>
      <c r="BY155" s="621" t="str">
        <f>F155&amp;"-"&amp;W155</f>
        <v>-</v>
      </c>
      <c r="BZ155" s="621" t="str">
        <f>IF(W155="","",COUNTIF($BY$17:BY155,BY155))</f>
        <v/>
      </c>
      <c r="CA155" s="621" t="str">
        <f>F155&amp;"-"&amp;X155</f>
        <v>-</v>
      </c>
      <c r="CB155" s="621" t="str">
        <f>IF(X155="","",COUNTIF($CA$17:CA155,CA155))</f>
        <v/>
      </c>
    </row>
    <row r="156" spans="1:80" s="1" customFormat="1" ht="18" customHeight="1" thickBot="1">
      <c r="A156" s="684"/>
      <c r="B156" s="666"/>
      <c r="C156" s="668"/>
      <c r="D156" s="27" t="str">
        <f t="shared" si="71"/>
        <v/>
      </c>
      <c r="E156" s="244">
        <f>C155</f>
        <v>0</v>
      </c>
      <c r="F156" s="620"/>
      <c r="G156" s="620"/>
      <c r="H156" s="620"/>
      <c r="I156" s="256" t="str">
        <f>IF(C155&gt;0,VLOOKUP(C155,男子登録情報!$A$1:$H$1688,5,0),"")</f>
        <v/>
      </c>
      <c r="J156" s="654" t="e">
        <f>IF(D155&gt;0,VLOOKUP(D155,男子登録情報!$A$1:$H$1688,5,0),"")</f>
        <v>#N/A</v>
      </c>
      <c r="K156" s="654"/>
      <c r="L156" s="261" t="s">
        <v>28</v>
      </c>
      <c r="M156" s="27"/>
      <c r="N156" s="257" t="str">
        <f>IF(M156&gt;0,VLOOKUP(M156,男子登録情報!$N$1:$O$22,2,0),"")</f>
        <v/>
      </c>
      <c r="O156" s="261" t="s">
        <v>29</v>
      </c>
      <c r="P156" s="262"/>
      <c r="Q156" s="53" t="str">
        <f t="shared" si="64"/>
        <v/>
      </c>
      <c r="R156" s="284" t="str">
        <f t="shared" si="63"/>
        <v/>
      </c>
      <c r="S156" s="263"/>
      <c r="T156" s="613"/>
      <c r="U156" s="614"/>
      <c r="V156" s="615"/>
      <c r="W156" s="662"/>
      <c r="X156" s="662"/>
      <c r="AB156" s="85">
        <f t="shared" si="65"/>
        <v>0</v>
      </c>
      <c r="AC156" s="621"/>
      <c r="AD156" s="74" t="str">
        <f t="shared" si="66"/>
        <v/>
      </c>
      <c r="AE156" s="74" t="str">
        <f t="shared" si="67"/>
        <v/>
      </c>
      <c r="AF156" s="74" t="str">
        <f t="shared" si="68"/>
        <v/>
      </c>
      <c r="AG156" s="74" t="str">
        <f t="shared" si="69"/>
        <v/>
      </c>
      <c r="AH156" s="95">
        <f t="shared" si="72"/>
        <v>0</v>
      </c>
      <c r="AI156" s="173" t="str">
        <f>AI155</f>
        <v/>
      </c>
      <c r="AJ156" s="74" t="str">
        <f t="shared" si="73"/>
        <v/>
      </c>
      <c r="AK156" s="74" t="str">
        <f t="shared" si="74"/>
        <v/>
      </c>
      <c r="AL156" s="99" t="str">
        <f t="shared" si="70"/>
        <v/>
      </c>
      <c r="AM156" s="81">
        <f t="shared" si="75"/>
        <v>0</v>
      </c>
      <c r="AO156" s="81">
        <f t="shared" si="76"/>
        <v>0</v>
      </c>
      <c r="AP156" s="81" t="str">
        <f t="shared" si="77"/>
        <v>00000</v>
      </c>
      <c r="AQ156" s="105" t="str">
        <f t="shared" si="78"/>
        <v>0秒0</v>
      </c>
      <c r="AR156" s="106">
        <f t="shared" si="79"/>
        <v>0</v>
      </c>
      <c r="AS156" s="106" t="str">
        <f t="shared" si="80"/>
        <v>0</v>
      </c>
      <c r="AT156" s="106" t="str">
        <f t="shared" si="81"/>
        <v>0</v>
      </c>
      <c r="AU156" s="106" t="str">
        <f t="shared" si="82"/>
        <v>0m</v>
      </c>
      <c r="AV156" s="106" t="str">
        <f t="shared" si="83"/>
        <v>点</v>
      </c>
      <c r="AW156" s="81">
        <f t="shared" si="84"/>
        <v>0</v>
      </c>
      <c r="AX156" s="73" t="str">
        <f t="shared" si="85"/>
        <v/>
      </c>
      <c r="AY156" s="81">
        <f t="shared" si="86"/>
        <v>0</v>
      </c>
      <c r="AZ156" s="81">
        <f t="shared" si="87"/>
        <v>0</v>
      </c>
      <c r="BA156" s="81">
        <f t="shared" si="88"/>
        <v>0</v>
      </c>
      <c r="BB156" s="595"/>
      <c r="BC156" s="595"/>
      <c r="BD156" s="629"/>
      <c r="BE156" s="626"/>
      <c r="BF156" s="74" t="str">
        <f t="shared" si="89"/>
        <v/>
      </c>
      <c r="BG156" s="74" t="str">
        <f t="shared" si="90"/>
        <v/>
      </c>
      <c r="BH156" s="74" t="str">
        <f t="shared" si="91"/>
        <v/>
      </c>
      <c r="BI156" s="120" t="str">
        <f>IF(M156="","",COUNTIF($BH$17:BH156,BH156))</f>
        <v/>
      </c>
      <c r="BJ156" s="98" t="str">
        <f t="shared" si="92"/>
        <v/>
      </c>
      <c r="BK156" s="1" t="str">
        <f t="shared" si="93"/>
        <v/>
      </c>
      <c r="BL156" s="621"/>
      <c r="BM156" s="621"/>
      <c r="BN156" s="621"/>
      <c r="BO156" s="621"/>
      <c r="BP156" s="621"/>
      <c r="BQ156" s="623"/>
      <c r="BR156" s="621"/>
      <c r="BS156" s="621"/>
      <c r="BT156" s="74">
        <f>COUNTIF($AJ$17:AJ156,AI156&amp;"-"&amp;"*5000m*")</f>
        <v>0</v>
      </c>
      <c r="BU156" s="621"/>
      <c r="BV156" s="623"/>
      <c r="BW156" s="621"/>
      <c r="BX156" s="621"/>
      <c r="BY156" s="621"/>
      <c r="BZ156" s="621"/>
      <c r="CA156" s="621"/>
      <c r="CB156" s="621"/>
    </row>
    <row r="157" spans="1:80" s="1" customFormat="1" ht="18" customHeight="1" thickBot="1">
      <c r="A157" s="685"/>
      <c r="B157" s="86" t="s">
        <v>30</v>
      </c>
      <c r="C157" s="87"/>
      <c r="D157" s="245" t="str">
        <f t="shared" si="71"/>
        <v/>
      </c>
      <c r="E157" s="274">
        <f>C155</f>
        <v>0</v>
      </c>
      <c r="F157" s="28"/>
      <c r="G157" s="28"/>
      <c r="H157" s="28"/>
      <c r="I157" s="29"/>
      <c r="J157" s="655" t="e">
        <f>IF(D156&gt;0,VLOOKUP(D156,男子登録情報!$A$1:$H$1688,5,0),"")</f>
        <v>#N/A</v>
      </c>
      <c r="K157" s="655"/>
      <c r="L157" s="7" t="s">
        <v>31</v>
      </c>
      <c r="M157" s="245"/>
      <c r="N157" s="247" t="str">
        <f>IF(M157&gt;0,VLOOKUP(M157,男子登録情報!$N$1:$O$22,2,0),"")</f>
        <v/>
      </c>
      <c r="O157" s="7" t="s">
        <v>32</v>
      </c>
      <c r="P157" s="248"/>
      <c r="Q157" s="53" t="str">
        <f t="shared" si="64"/>
        <v/>
      </c>
      <c r="R157" s="285" t="str">
        <f t="shared" si="63"/>
        <v/>
      </c>
      <c r="S157" s="259"/>
      <c r="T157" s="616"/>
      <c r="U157" s="617"/>
      <c r="V157" s="618"/>
      <c r="W157" s="663"/>
      <c r="X157" s="663"/>
      <c r="AB157" s="85">
        <f t="shared" si="65"/>
        <v>0</v>
      </c>
      <c r="AC157" s="621"/>
      <c r="AD157" s="74" t="str">
        <f t="shared" si="66"/>
        <v/>
      </c>
      <c r="AE157" s="74" t="str">
        <f t="shared" si="67"/>
        <v/>
      </c>
      <c r="AF157" s="74" t="str">
        <f t="shared" si="68"/>
        <v/>
      </c>
      <c r="AG157" s="74" t="str">
        <f t="shared" si="69"/>
        <v/>
      </c>
      <c r="AH157" s="95">
        <f t="shared" si="72"/>
        <v>0</v>
      </c>
      <c r="AI157" s="174" t="str">
        <f>AI156</f>
        <v/>
      </c>
      <c r="AJ157" s="74" t="str">
        <f t="shared" si="73"/>
        <v/>
      </c>
      <c r="AK157" s="74" t="str">
        <f t="shared" si="74"/>
        <v/>
      </c>
      <c r="AL157" s="99" t="str">
        <f t="shared" si="70"/>
        <v/>
      </c>
      <c r="AM157" s="81">
        <f t="shared" si="75"/>
        <v>0</v>
      </c>
      <c r="AO157" s="81">
        <f t="shared" si="76"/>
        <v>0</v>
      </c>
      <c r="AP157" s="81" t="str">
        <f t="shared" si="77"/>
        <v>00000</v>
      </c>
      <c r="AQ157" s="105" t="str">
        <f t="shared" si="78"/>
        <v>0秒0</v>
      </c>
      <c r="AR157" s="106">
        <f t="shared" si="79"/>
        <v>0</v>
      </c>
      <c r="AS157" s="106" t="str">
        <f t="shared" si="80"/>
        <v>0</v>
      </c>
      <c r="AT157" s="106" t="str">
        <f t="shared" si="81"/>
        <v>0</v>
      </c>
      <c r="AU157" s="106" t="str">
        <f t="shared" si="82"/>
        <v>0m</v>
      </c>
      <c r="AV157" s="106" t="str">
        <f t="shared" si="83"/>
        <v>点</v>
      </c>
      <c r="AW157" s="81">
        <f t="shared" si="84"/>
        <v>0</v>
      </c>
      <c r="AX157" s="73" t="str">
        <f t="shared" si="85"/>
        <v/>
      </c>
      <c r="AY157" s="81">
        <f t="shared" si="86"/>
        <v>0</v>
      </c>
      <c r="AZ157" s="81">
        <f t="shared" si="87"/>
        <v>0</v>
      </c>
      <c r="BA157" s="81">
        <f t="shared" si="88"/>
        <v>0</v>
      </c>
      <c r="BB157" s="587"/>
      <c r="BC157" s="587"/>
      <c r="BD157" s="630"/>
      <c r="BE157" s="627"/>
      <c r="BF157" s="74" t="str">
        <f t="shared" si="89"/>
        <v/>
      </c>
      <c r="BG157" s="74" t="str">
        <f t="shared" si="90"/>
        <v/>
      </c>
      <c r="BH157" s="74" t="str">
        <f t="shared" si="91"/>
        <v/>
      </c>
      <c r="BI157" s="120" t="str">
        <f>IF(M157="","",COUNTIF($BH$17:BH157,BH157))</f>
        <v/>
      </c>
      <c r="BJ157" s="98" t="str">
        <f t="shared" si="92"/>
        <v/>
      </c>
      <c r="BK157" s="1" t="str">
        <f t="shared" si="93"/>
        <v/>
      </c>
      <c r="BL157" s="621"/>
      <c r="BM157" s="621"/>
      <c r="BN157" s="621"/>
      <c r="BO157" s="621"/>
      <c r="BP157" s="621"/>
      <c r="BQ157" s="624"/>
      <c r="BR157" s="621"/>
      <c r="BS157" s="621"/>
      <c r="BT157" s="74">
        <f>COUNTIF($AJ$17:AJ157,AI157&amp;"-"&amp;"*5000m*")</f>
        <v>0</v>
      </c>
      <c r="BU157" s="621"/>
      <c r="BV157" s="624"/>
      <c r="BW157" s="621"/>
      <c r="BX157" s="621"/>
      <c r="BY157" s="621"/>
      <c r="BZ157" s="621"/>
      <c r="CA157" s="621"/>
      <c r="CB157" s="621"/>
    </row>
    <row r="158" spans="1:80" s="1" customFormat="1" ht="18" customHeight="1" thickTop="1" thickBot="1">
      <c r="A158" s="683">
        <v>48</v>
      </c>
      <c r="B158" s="665" t="s">
        <v>339</v>
      </c>
      <c r="C158" s="667"/>
      <c r="D158" s="252" t="str">
        <f t="shared" si="71"/>
        <v/>
      </c>
      <c r="E158" s="243">
        <f>C158</f>
        <v>0</v>
      </c>
      <c r="F158" s="619" t="str">
        <f>IF(C158&gt;0,VLOOKUP(C158,男子登録情報!$A$1:$H$1688,3,0),"")</f>
        <v/>
      </c>
      <c r="G158" s="619" t="str">
        <f>IF(C158&gt;0,VLOOKUP(C158,男子登録情報!$A$1:$H$1688,4,0),"")</f>
        <v/>
      </c>
      <c r="H158" s="619" t="str">
        <f>IF(C158&gt;0,VLOOKUP(C158,男子登録情報!$A$1:$H$1688,7,0),"")</f>
        <v/>
      </c>
      <c r="I158" s="261" t="str">
        <f>IF(C158&gt;0,VLOOKUP(C158,男子登録情報!$A$1:$H$1688,8,0),"")</f>
        <v/>
      </c>
      <c r="J158" s="653" t="str">
        <f>IF(C158&gt;0,VLOOKUP(C158,男子登録情報!$A$1:$M$1688,13,0),"")</f>
        <v/>
      </c>
      <c r="K158" s="653" t="str">
        <f>IF(C158&gt;0,TEXT(C158,"100000000"),"000000000")</f>
        <v>000000000</v>
      </c>
      <c r="L158" s="251" t="s">
        <v>24</v>
      </c>
      <c r="M158" s="243"/>
      <c r="N158" s="428" t="str">
        <f>IF(M158&gt;0,VLOOKUP(M158,男子登録情報!$N$1:$O$22,2,0),"")</f>
        <v/>
      </c>
      <c r="O158" s="251" t="s">
        <v>27</v>
      </c>
      <c r="P158" s="253"/>
      <c r="Q158" s="53" t="str">
        <f t="shared" si="64"/>
        <v/>
      </c>
      <c r="R158" s="283" t="str">
        <f t="shared" si="63"/>
        <v/>
      </c>
      <c r="S158" s="255"/>
      <c r="T158" s="610"/>
      <c r="U158" s="611"/>
      <c r="V158" s="612"/>
      <c r="W158" s="664"/>
      <c r="X158" s="664"/>
      <c r="AA158" s="1">
        <f>IF(C158="",0,IF(H158=F5,0,1))</f>
        <v>0</v>
      </c>
      <c r="AB158" s="85">
        <f t="shared" si="65"/>
        <v>0</v>
      </c>
      <c r="AC158" s="621">
        <f>C158</f>
        <v>0</v>
      </c>
      <c r="AD158" s="74" t="str">
        <f t="shared" si="66"/>
        <v/>
      </c>
      <c r="AE158" s="74" t="str">
        <f t="shared" si="67"/>
        <v/>
      </c>
      <c r="AF158" s="74" t="str">
        <f t="shared" si="68"/>
        <v/>
      </c>
      <c r="AG158" s="74" t="str">
        <f t="shared" si="69"/>
        <v/>
      </c>
      <c r="AH158" s="95">
        <f t="shared" si="72"/>
        <v>0</v>
      </c>
      <c r="AI158" s="172" t="str">
        <f>IF(F158="","",F158)</f>
        <v/>
      </c>
      <c r="AJ158" s="74" t="str">
        <f t="shared" si="73"/>
        <v/>
      </c>
      <c r="AK158" s="74" t="str">
        <f t="shared" si="74"/>
        <v/>
      </c>
      <c r="AL158" s="99" t="str">
        <f t="shared" si="70"/>
        <v/>
      </c>
      <c r="AM158" s="81">
        <f t="shared" si="75"/>
        <v>0</v>
      </c>
      <c r="AO158" s="81">
        <f t="shared" si="76"/>
        <v>0</v>
      </c>
      <c r="AP158" s="81" t="str">
        <f t="shared" si="77"/>
        <v>00000</v>
      </c>
      <c r="AQ158" s="105" t="str">
        <f t="shared" si="78"/>
        <v>0秒0</v>
      </c>
      <c r="AR158" s="106">
        <f t="shared" si="79"/>
        <v>0</v>
      </c>
      <c r="AS158" s="106" t="str">
        <f t="shared" si="80"/>
        <v>0</v>
      </c>
      <c r="AT158" s="106" t="str">
        <f t="shared" si="81"/>
        <v>0</v>
      </c>
      <c r="AU158" s="106" t="str">
        <f t="shared" si="82"/>
        <v>0m</v>
      </c>
      <c r="AV158" s="106" t="str">
        <f t="shared" si="83"/>
        <v>点</v>
      </c>
      <c r="AW158" s="81">
        <f t="shared" si="84"/>
        <v>0</v>
      </c>
      <c r="AX158" s="73" t="str">
        <f t="shared" si="85"/>
        <v/>
      </c>
      <c r="AY158" s="81">
        <f t="shared" si="86"/>
        <v>0</v>
      </c>
      <c r="AZ158" s="81">
        <f t="shared" si="87"/>
        <v>0</v>
      </c>
      <c r="BA158" s="81">
        <f t="shared" si="88"/>
        <v>0</v>
      </c>
      <c r="BB158" s="586">
        <f>IF(W158="",0,COUNTA($W$17:W160))</f>
        <v>0</v>
      </c>
      <c r="BC158" s="586">
        <f>IF(X158="",0,COUNTA($X$17:X160))</f>
        <v>0</v>
      </c>
      <c r="BD158" s="628">
        <f>IF(OR($N158="20100",$N159="20100",$N160="20100"),COUNTIF($N$17:N160,"20100"),0)</f>
        <v>0</v>
      </c>
      <c r="BE158" s="625">
        <f>IF($BD158=0,0,INDEX($P158:$P160,MATCH("20100",$N158:$N160,0),1))</f>
        <v>0</v>
      </c>
      <c r="BF158" s="74" t="str">
        <f t="shared" si="89"/>
        <v/>
      </c>
      <c r="BG158" s="74" t="str">
        <f t="shared" si="90"/>
        <v/>
      </c>
      <c r="BH158" s="74" t="str">
        <f t="shared" si="91"/>
        <v/>
      </c>
      <c r="BI158" s="120" t="str">
        <f>IF(M158="","",COUNTIF($BH$17:BH158,BH158))</f>
        <v/>
      </c>
      <c r="BJ158" s="98" t="str">
        <f t="shared" si="92"/>
        <v/>
      </c>
      <c r="BK158" s="1" t="str">
        <f t="shared" si="93"/>
        <v/>
      </c>
      <c r="BL158" s="621" t="str">
        <f>IF(F158="","",COUNTIF($AI$17:AI158,AI158))</f>
        <v/>
      </c>
      <c r="BM158" s="621">
        <f>IF(BL158=1,BL158,0)</f>
        <v>0</v>
      </c>
      <c r="BN158" s="621" t="str">
        <f>IF(F158="","",$BR158)</f>
        <v/>
      </c>
      <c r="BO158" s="621" t="str">
        <f>IF(G158="","",$BR158)</f>
        <v/>
      </c>
      <c r="BP158" s="621" t="str">
        <f>IF(I158="","",$BR158)</f>
        <v/>
      </c>
      <c r="BQ158" s="622" t="str">
        <f>IFERROR(IF(J158="","",BR158),"")</f>
        <v/>
      </c>
      <c r="BR158" s="621">
        <v>48</v>
      </c>
      <c r="BS158" s="621">
        <f>IF(C158&gt;0,"",IF(COUNTIF(BN158:BQ160,BR158)=4,"",1))</f>
        <v>1</v>
      </c>
      <c r="BT158" s="74">
        <f>COUNTIF($AJ$17:AJ158,AI158&amp;"-"&amp;"*5000m*")</f>
        <v>0</v>
      </c>
      <c r="BU158" s="621">
        <f>SUM(BT158:BT160)/3</f>
        <v>0</v>
      </c>
      <c r="BV158" s="622" t="str">
        <f>IF(AI158="","",IF(AND(COUNTA(M158:M160)=0,COUNTA(W158:X160)=0),1,""))</f>
        <v/>
      </c>
      <c r="BW158" s="621">
        <f>IF(AND($AI158="",COUNTA(W158)&gt;0),1,0)</f>
        <v>0</v>
      </c>
      <c r="BX158" s="621">
        <f>IF(AND($AI158="",COUNTA(X158)&gt;0),1,0)</f>
        <v>0</v>
      </c>
      <c r="BY158" s="621" t="str">
        <f>F158&amp;"-"&amp;W158</f>
        <v>-</v>
      </c>
      <c r="BZ158" s="621" t="str">
        <f>IF(W158="","",COUNTIF($BY$17:BY158,BY158))</f>
        <v/>
      </c>
      <c r="CA158" s="621" t="str">
        <f>F158&amp;"-"&amp;X158</f>
        <v>-</v>
      </c>
      <c r="CB158" s="621" t="str">
        <f>IF(X158="","",COUNTIF($CA$17:CA158,CA158))</f>
        <v/>
      </c>
    </row>
    <row r="159" spans="1:80" s="1" customFormat="1" ht="18" customHeight="1" thickBot="1">
      <c r="A159" s="684"/>
      <c r="B159" s="666"/>
      <c r="C159" s="668"/>
      <c r="D159" s="27" t="str">
        <f t="shared" si="71"/>
        <v/>
      </c>
      <c r="E159" s="244">
        <f>C158</f>
        <v>0</v>
      </c>
      <c r="F159" s="620"/>
      <c r="G159" s="620"/>
      <c r="H159" s="620"/>
      <c r="I159" s="256" t="str">
        <f>IF(C158&gt;0,VLOOKUP(C158,男子登録情報!$A$1:$H$1688,5,0),"")</f>
        <v/>
      </c>
      <c r="J159" s="654" t="e">
        <f>IF(D158&gt;0,VLOOKUP(D158,男子登録情報!$A$1:$H$1688,5,0),"")</f>
        <v>#N/A</v>
      </c>
      <c r="K159" s="654"/>
      <c r="L159" s="261" t="s">
        <v>28</v>
      </c>
      <c r="M159" s="27"/>
      <c r="N159" s="257" t="str">
        <f>IF(M159&gt;0,VLOOKUP(M159,男子登録情報!$N$1:$O$22,2,0),"")</f>
        <v/>
      </c>
      <c r="O159" s="261" t="s">
        <v>29</v>
      </c>
      <c r="P159" s="262"/>
      <c r="Q159" s="53" t="str">
        <f t="shared" si="64"/>
        <v/>
      </c>
      <c r="R159" s="284" t="str">
        <f t="shared" si="63"/>
        <v/>
      </c>
      <c r="S159" s="263"/>
      <c r="T159" s="613"/>
      <c r="U159" s="614"/>
      <c r="V159" s="615"/>
      <c r="W159" s="662"/>
      <c r="X159" s="662"/>
      <c r="AB159" s="85">
        <f t="shared" si="65"/>
        <v>0</v>
      </c>
      <c r="AC159" s="621"/>
      <c r="AD159" s="74" t="str">
        <f t="shared" si="66"/>
        <v/>
      </c>
      <c r="AE159" s="74" t="str">
        <f t="shared" si="67"/>
        <v/>
      </c>
      <c r="AF159" s="74" t="str">
        <f t="shared" si="68"/>
        <v/>
      </c>
      <c r="AG159" s="74" t="str">
        <f t="shared" si="69"/>
        <v/>
      </c>
      <c r="AH159" s="95">
        <f t="shared" si="72"/>
        <v>0</v>
      </c>
      <c r="AI159" s="173" t="str">
        <f>AI158</f>
        <v/>
      </c>
      <c r="AJ159" s="74" t="str">
        <f t="shared" si="73"/>
        <v/>
      </c>
      <c r="AK159" s="74" t="str">
        <f t="shared" si="74"/>
        <v/>
      </c>
      <c r="AL159" s="99" t="str">
        <f t="shared" si="70"/>
        <v/>
      </c>
      <c r="AM159" s="81">
        <f t="shared" si="75"/>
        <v>0</v>
      </c>
      <c r="AO159" s="81">
        <f t="shared" si="76"/>
        <v>0</v>
      </c>
      <c r="AP159" s="81" t="str">
        <f t="shared" si="77"/>
        <v>00000</v>
      </c>
      <c r="AQ159" s="105" t="str">
        <f t="shared" si="78"/>
        <v>0秒0</v>
      </c>
      <c r="AR159" s="106">
        <f t="shared" si="79"/>
        <v>0</v>
      </c>
      <c r="AS159" s="106" t="str">
        <f t="shared" si="80"/>
        <v>0</v>
      </c>
      <c r="AT159" s="106" t="str">
        <f t="shared" si="81"/>
        <v>0</v>
      </c>
      <c r="AU159" s="106" t="str">
        <f t="shared" si="82"/>
        <v>0m</v>
      </c>
      <c r="AV159" s="106" t="str">
        <f t="shared" si="83"/>
        <v>点</v>
      </c>
      <c r="AW159" s="81">
        <f t="shared" si="84"/>
        <v>0</v>
      </c>
      <c r="AX159" s="73" t="str">
        <f t="shared" si="85"/>
        <v/>
      </c>
      <c r="AY159" s="81">
        <f t="shared" si="86"/>
        <v>0</v>
      </c>
      <c r="AZ159" s="81">
        <f t="shared" si="87"/>
        <v>0</v>
      </c>
      <c r="BA159" s="81">
        <f t="shared" si="88"/>
        <v>0</v>
      </c>
      <c r="BB159" s="595"/>
      <c r="BC159" s="595"/>
      <c r="BD159" s="629"/>
      <c r="BE159" s="626"/>
      <c r="BF159" s="74" t="str">
        <f t="shared" si="89"/>
        <v/>
      </c>
      <c r="BG159" s="74" t="str">
        <f t="shared" si="90"/>
        <v/>
      </c>
      <c r="BH159" s="74" t="str">
        <f t="shared" si="91"/>
        <v/>
      </c>
      <c r="BI159" s="120" t="str">
        <f>IF(M159="","",COUNTIF($BH$17:BH159,BH159))</f>
        <v/>
      </c>
      <c r="BJ159" s="98" t="str">
        <f t="shared" si="92"/>
        <v/>
      </c>
      <c r="BK159" s="1" t="str">
        <f t="shared" si="93"/>
        <v/>
      </c>
      <c r="BL159" s="621"/>
      <c r="BM159" s="621"/>
      <c r="BN159" s="621"/>
      <c r="BO159" s="621"/>
      <c r="BP159" s="621"/>
      <c r="BQ159" s="623"/>
      <c r="BR159" s="621"/>
      <c r="BS159" s="621"/>
      <c r="BT159" s="74">
        <f>COUNTIF($AJ$17:AJ159,AI159&amp;"-"&amp;"*5000m*")</f>
        <v>0</v>
      </c>
      <c r="BU159" s="621"/>
      <c r="BV159" s="623"/>
      <c r="BW159" s="621"/>
      <c r="BX159" s="621"/>
      <c r="BY159" s="621"/>
      <c r="BZ159" s="621"/>
      <c r="CA159" s="621"/>
      <c r="CB159" s="621"/>
    </row>
    <row r="160" spans="1:80" s="1" customFormat="1" ht="18" customHeight="1" thickBot="1">
      <c r="A160" s="685"/>
      <c r="B160" s="86" t="s">
        <v>30</v>
      </c>
      <c r="C160" s="87"/>
      <c r="D160" s="245" t="str">
        <f t="shared" si="71"/>
        <v/>
      </c>
      <c r="E160" s="274">
        <f>C158</f>
        <v>0</v>
      </c>
      <c r="F160" s="30"/>
      <c r="G160" s="28"/>
      <c r="H160" s="28"/>
      <c r="I160" s="29"/>
      <c r="J160" s="655" t="e">
        <f>IF(D159&gt;0,VLOOKUP(D159,男子登録情報!$A$1:$H$1688,5,0),"")</f>
        <v>#N/A</v>
      </c>
      <c r="K160" s="655"/>
      <c r="L160" s="7" t="s">
        <v>31</v>
      </c>
      <c r="M160" s="245"/>
      <c r="N160" s="247" t="str">
        <f>IF(M160&gt;0,VLOOKUP(M160,男子登録情報!$N$1:$O$22,2,0),"")</f>
        <v/>
      </c>
      <c r="O160" s="7" t="s">
        <v>32</v>
      </c>
      <c r="P160" s="248"/>
      <c r="Q160" s="53" t="str">
        <f t="shared" si="64"/>
        <v/>
      </c>
      <c r="R160" s="285" t="str">
        <f t="shared" si="63"/>
        <v/>
      </c>
      <c r="S160" s="259"/>
      <c r="T160" s="616"/>
      <c r="U160" s="617"/>
      <c r="V160" s="618"/>
      <c r="W160" s="663"/>
      <c r="X160" s="663"/>
      <c r="AB160" s="85">
        <f t="shared" si="65"/>
        <v>0</v>
      </c>
      <c r="AC160" s="621"/>
      <c r="AD160" s="74" t="str">
        <f t="shared" si="66"/>
        <v/>
      </c>
      <c r="AE160" s="74" t="str">
        <f t="shared" si="67"/>
        <v/>
      </c>
      <c r="AF160" s="74" t="str">
        <f t="shared" si="68"/>
        <v/>
      </c>
      <c r="AG160" s="74" t="str">
        <f t="shared" si="69"/>
        <v/>
      </c>
      <c r="AH160" s="95">
        <f t="shared" si="72"/>
        <v>0</v>
      </c>
      <c r="AI160" s="174" t="str">
        <f>AI159</f>
        <v/>
      </c>
      <c r="AJ160" s="74" t="str">
        <f t="shared" si="73"/>
        <v/>
      </c>
      <c r="AK160" s="74" t="str">
        <f t="shared" si="74"/>
        <v/>
      </c>
      <c r="AL160" s="99" t="str">
        <f t="shared" si="70"/>
        <v/>
      </c>
      <c r="AM160" s="81">
        <f t="shared" si="75"/>
        <v>0</v>
      </c>
      <c r="AO160" s="81">
        <f t="shared" si="76"/>
        <v>0</v>
      </c>
      <c r="AP160" s="81" t="str">
        <f t="shared" si="77"/>
        <v>00000</v>
      </c>
      <c r="AQ160" s="105" t="str">
        <f t="shared" si="78"/>
        <v>0秒0</v>
      </c>
      <c r="AR160" s="106">
        <f t="shared" si="79"/>
        <v>0</v>
      </c>
      <c r="AS160" s="106" t="str">
        <f t="shared" si="80"/>
        <v>0</v>
      </c>
      <c r="AT160" s="106" t="str">
        <f t="shared" si="81"/>
        <v>0</v>
      </c>
      <c r="AU160" s="106" t="str">
        <f t="shared" si="82"/>
        <v>0m</v>
      </c>
      <c r="AV160" s="106" t="str">
        <f t="shared" si="83"/>
        <v>点</v>
      </c>
      <c r="AW160" s="81">
        <f t="shared" si="84"/>
        <v>0</v>
      </c>
      <c r="AX160" s="73" t="str">
        <f t="shared" si="85"/>
        <v/>
      </c>
      <c r="AY160" s="81">
        <f t="shared" si="86"/>
        <v>0</v>
      </c>
      <c r="AZ160" s="81">
        <f t="shared" si="87"/>
        <v>0</v>
      </c>
      <c r="BA160" s="81">
        <f t="shared" si="88"/>
        <v>0</v>
      </c>
      <c r="BB160" s="587"/>
      <c r="BC160" s="587"/>
      <c r="BD160" s="630"/>
      <c r="BE160" s="627"/>
      <c r="BF160" s="74" t="str">
        <f t="shared" si="89"/>
        <v/>
      </c>
      <c r="BG160" s="74" t="str">
        <f t="shared" si="90"/>
        <v/>
      </c>
      <c r="BH160" s="74" t="str">
        <f t="shared" si="91"/>
        <v/>
      </c>
      <c r="BI160" s="120" t="str">
        <f>IF(M160="","",COUNTIF($BH$17:BH160,BH160))</f>
        <v/>
      </c>
      <c r="BJ160" s="98" t="str">
        <f t="shared" si="92"/>
        <v/>
      </c>
      <c r="BK160" s="1" t="str">
        <f t="shared" si="93"/>
        <v/>
      </c>
      <c r="BL160" s="621"/>
      <c r="BM160" s="621"/>
      <c r="BN160" s="621"/>
      <c r="BO160" s="621"/>
      <c r="BP160" s="621"/>
      <c r="BQ160" s="624"/>
      <c r="BR160" s="621"/>
      <c r="BS160" s="621"/>
      <c r="BT160" s="74">
        <f>COUNTIF($AJ$17:AJ160,AI160&amp;"-"&amp;"*5000m*")</f>
        <v>0</v>
      </c>
      <c r="BU160" s="621"/>
      <c r="BV160" s="624"/>
      <c r="BW160" s="621"/>
      <c r="BX160" s="621"/>
      <c r="BY160" s="621"/>
      <c r="BZ160" s="621"/>
      <c r="CA160" s="621"/>
      <c r="CB160" s="621"/>
    </row>
    <row r="161" spans="1:80" s="1" customFormat="1" ht="18" customHeight="1" thickTop="1" thickBot="1">
      <c r="A161" s="683">
        <v>49</v>
      </c>
      <c r="B161" s="665" t="s">
        <v>339</v>
      </c>
      <c r="C161" s="667"/>
      <c r="D161" s="252" t="str">
        <f t="shared" si="71"/>
        <v/>
      </c>
      <c r="E161" s="243">
        <f>C161</f>
        <v>0</v>
      </c>
      <c r="F161" s="619" t="str">
        <f>IF(C161&gt;0,VLOOKUP(C161,男子登録情報!$A$1:$H$1688,3,0),"")</f>
        <v/>
      </c>
      <c r="G161" s="619" t="str">
        <f>IF(C161&gt;0,VLOOKUP(C161,男子登録情報!$A$1:$H$1688,4,0),"")</f>
        <v/>
      </c>
      <c r="H161" s="619" t="str">
        <f>IF(C161&gt;0,VLOOKUP(C161,男子登録情報!$A$1:$H$1688,7,0),"")</f>
        <v/>
      </c>
      <c r="I161" s="261" t="str">
        <f>IF(C161&gt;0,VLOOKUP(C161,男子登録情報!$A$1:$H$1688,8,0),"")</f>
        <v/>
      </c>
      <c r="J161" s="653" t="str">
        <f>IF(C161&gt;0,VLOOKUP(C161,男子登録情報!$A$1:$M$1688,13,0),"")</f>
        <v/>
      </c>
      <c r="K161" s="653" t="str">
        <f>IF(C161&gt;0,TEXT(C161,"100000000"),"000000000")</f>
        <v>000000000</v>
      </c>
      <c r="L161" s="251" t="s">
        <v>24</v>
      </c>
      <c r="M161" s="243"/>
      <c r="N161" s="428" t="str">
        <f>IF(M161&gt;0,VLOOKUP(M161,男子登録情報!$N$1:$O$22,2,0),"")</f>
        <v/>
      </c>
      <c r="O161" s="251" t="s">
        <v>27</v>
      </c>
      <c r="P161" s="253"/>
      <c r="Q161" s="53" t="str">
        <f t="shared" si="64"/>
        <v/>
      </c>
      <c r="R161" s="283" t="str">
        <f t="shared" si="63"/>
        <v/>
      </c>
      <c r="S161" s="255"/>
      <c r="T161" s="610"/>
      <c r="U161" s="611"/>
      <c r="V161" s="612"/>
      <c r="W161" s="664"/>
      <c r="X161" s="664"/>
      <c r="AA161" s="1">
        <f>IF(C161="",0,IF(H161=F5,0,1))</f>
        <v>0</v>
      </c>
      <c r="AB161" s="85">
        <f t="shared" si="65"/>
        <v>0</v>
      </c>
      <c r="AC161" s="621">
        <f>C161</f>
        <v>0</v>
      </c>
      <c r="AD161" s="74" t="str">
        <f t="shared" si="66"/>
        <v/>
      </c>
      <c r="AE161" s="74" t="str">
        <f t="shared" si="67"/>
        <v/>
      </c>
      <c r="AF161" s="74" t="str">
        <f t="shared" si="68"/>
        <v/>
      </c>
      <c r="AG161" s="74" t="str">
        <f t="shared" si="69"/>
        <v/>
      </c>
      <c r="AH161" s="95">
        <f t="shared" si="72"/>
        <v>0</v>
      </c>
      <c r="AI161" s="172" t="str">
        <f>IF(F161="","",F161)</f>
        <v/>
      </c>
      <c r="AJ161" s="74" t="str">
        <f t="shared" si="73"/>
        <v/>
      </c>
      <c r="AK161" s="74" t="str">
        <f t="shared" si="74"/>
        <v/>
      </c>
      <c r="AL161" s="99" t="str">
        <f t="shared" si="70"/>
        <v/>
      </c>
      <c r="AM161" s="81">
        <f t="shared" si="75"/>
        <v>0</v>
      </c>
      <c r="AO161" s="81">
        <f t="shared" si="76"/>
        <v>0</v>
      </c>
      <c r="AP161" s="81" t="str">
        <f t="shared" si="77"/>
        <v>00000</v>
      </c>
      <c r="AQ161" s="105" t="str">
        <f t="shared" si="78"/>
        <v>0秒0</v>
      </c>
      <c r="AR161" s="106">
        <f t="shared" si="79"/>
        <v>0</v>
      </c>
      <c r="AS161" s="106" t="str">
        <f t="shared" si="80"/>
        <v>0</v>
      </c>
      <c r="AT161" s="106" t="str">
        <f t="shared" si="81"/>
        <v>0</v>
      </c>
      <c r="AU161" s="106" t="str">
        <f t="shared" si="82"/>
        <v>0m</v>
      </c>
      <c r="AV161" s="106" t="str">
        <f t="shared" si="83"/>
        <v>点</v>
      </c>
      <c r="AW161" s="81">
        <f t="shared" si="84"/>
        <v>0</v>
      </c>
      <c r="AX161" s="73" t="str">
        <f t="shared" si="85"/>
        <v/>
      </c>
      <c r="AY161" s="81">
        <f t="shared" si="86"/>
        <v>0</v>
      </c>
      <c r="AZ161" s="81">
        <f t="shared" si="87"/>
        <v>0</v>
      </c>
      <c r="BA161" s="81">
        <f t="shared" si="88"/>
        <v>0</v>
      </c>
      <c r="BB161" s="586">
        <f>IF(W161="",0,COUNTA($W$17:W163))</f>
        <v>0</v>
      </c>
      <c r="BC161" s="586">
        <f>IF(X161="",0,COUNTA($X$17:X163))</f>
        <v>0</v>
      </c>
      <c r="BD161" s="628">
        <f>IF(OR($N161="20100",$N162="20100",$N163="20100"),COUNTIF($N$17:N163,"20100"),0)</f>
        <v>0</v>
      </c>
      <c r="BE161" s="625">
        <f>IF($BD161=0,0,INDEX($P161:$P163,MATCH("20100",$N161:$N163,0),1))</f>
        <v>0</v>
      </c>
      <c r="BF161" s="74" t="str">
        <f t="shared" si="89"/>
        <v/>
      </c>
      <c r="BG161" s="74" t="str">
        <f t="shared" si="90"/>
        <v/>
      </c>
      <c r="BH161" s="74" t="str">
        <f t="shared" si="91"/>
        <v/>
      </c>
      <c r="BI161" s="120" t="str">
        <f>IF(M161="","",COUNTIF($BH$17:BH161,BH161))</f>
        <v/>
      </c>
      <c r="BJ161" s="98" t="str">
        <f t="shared" si="92"/>
        <v/>
      </c>
      <c r="BK161" s="1" t="str">
        <f t="shared" si="93"/>
        <v/>
      </c>
      <c r="BL161" s="621" t="str">
        <f>IF(F161="","",COUNTIF($AI$17:AI161,AI161))</f>
        <v/>
      </c>
      <c r="BM161" s="621">
        <f>IF(BL161=1,BL161,0)</f>
        <v>0</v>
      </c>
      <c r="BN161" s="621" t="str">
        <f>IF(F161="","",$BR161)</f>
        <v/>
      </c>
      <c r="BO161" s="621" t="str">
        <f>IF(G161="","",$BR161)</f>
        <v/>
      </c>
      <c r="BP161" s="621" t="str">
        <f>IF(I161="","",$BR161)</f>
        <v/>
      </c>
      <c r="BQ161" s="622" t="str">
        <f>IFERROR(IF(J161="","",BR161),"")</f>
        <v/>
      </c>
      <c r="BR161" s="621">
        <v>49</v>
      </c>
      <c r="BS161" s="621">
        <f>IF(C161&gt;0,"",IF(COUNTIF(BN161:BQ163,BR161)=4,"",1))</f>
        <v>1</v>
      </c>
      <c r="BT161" s="74">
        <f>COUNTIF($AJ$17:AJ161,AI161&amp;"-"&amp;"*5000m*")</f>
        <v>0</v>
      </c>
      <c r="BU161" s="621">
        <f>SUM(BT161:BT163)/3</f>
        <v>0</v>
      </c>
      <c r="BV161" s="622" t="str">
        <f>IF(AI161="","",IF(AND(COUNTA(M161:M163)=0,COUNTA(W161:X163)=0),1,""))</f>
        <v/>
      </c>
      <c r="BW161" s="621">
        <f>IF(AND($AI161="",COUNTA(W161)&gt;0),1,0)</f>
        <v>0</v>
      </c>
      <c r="BX161" s="621">
        <f>IF(AND($AI161="",COUNTA(X161)&gt;0),1,0)</f>
        <v>0</v>
      </c>
      <c r="BY161" s="621" t="str">
        <f>F161&amp;"-"&amp;W161</f>
        <v>-</v>
      </c>
      <c r="BZ161" s="621" t="str">
        <f>IF(W161="","",COUNTIF($BY$17:BY161,BY161))</f>
        <v/>
      </c>
      <c r="CA161" s="621" t="str">
        <f>F161&amp;"-"&amp;X161</f>
        <v>-</v>
      </c>
      <c r="CB161" s="621" t="str">
        <f>IF(X161="","",COUNTIF($CA$17:CA161,CA161))</f>
        <v/>
      </c>
    </row>
    <row r="162" spans="1:80" s="1" customFormat="1" ht="18" customHeight="1" thickBot="1">
      <c r="A162" s="684"/>
      <c r="B162" s="666"/>
      <c r="C162" s="668"/>
      <c r="D162" s="27" t="str">
        <f t="shared" si="71"/>
        <v/>
      </c>
      <c r="E162" s="244">
        <f>C161</f>
        <v>0</v>
      </c>
      <c r="F162" s="620"/>
      <c r="G162" s="620"/>
      <c r="H162" s="620"/>
      <c r="I162" s="256" t="str">
        <f>IF(C161&gt;0,VLOOKUP(C161,男子登録情報!$A$1:$H$1688,5,0),"")</f>
        <v/>
      </c>
      <c r="J162" s="654" t="e">
        <f>IF(D161&gt;0,VLOOKUP(D161,男子登録情報!$A$1:$H$1688,5,0),"")</f>
        <v>#N/A</v>
      </c>
      <c r="K162" s="654"/>
      <c r="L162" s="261" t="s">
        <v>28</v>
      </c>
      <c r="M162" s="27"/>
      <c r="N162" s="257" t="str">
        <f>IF(M162&gt;0,VLOOKUP(M162,男子登録情報!$N$1:$O$22,2,0),"")</f>
        <v/>
      </c>
      <c r="O162" s="261" t="s">
        <v>29</v>
      </c>
      <c r="P162" s="262"/>
      <c r="Q162" s="53" t="str">
        <f t="shared" si="64"/>
        <v/>
      </c>
      <c r="R162" s="284" t="str">
        <f t="shared" si="63"/>
        <v/>
      </c>
      <c r="S162" s="263"/>
      <c r="T162" s="613"/>
      <c r="U162" s="614"/>
      <c r="V162" s="615"/>
      <c r="W162" s="662"/>
      <c r="X162" s="662"/>
      <c r="AB162" s="85">
        <f t="shared" si="65"/>
        <v>0</v>
      </c>
      <c r="AC162" s="621"/>
      <c r="AD162" s="74" t="str">
        <f t="shared" si="66"/>
        <v/>
      </c>
      <c r="AE162" s="74" t="str">
        <f t="shared" si="67"/>
        <v/>
      </c>
      <c r="AF162" s="74" t="str">
        <f t="shared" si="68"/>
        <v/>
      </c>
      <c r="AG162" s="74" t="str">
        <f t="shared" si="69"/>
        <v/>
      </c>
      <c r="AH162" s="95">
        <f t="shared" si="72"/>
        <v>0</v>
      </c>
      <c r="AI162" s="173" t="str">
        <f>AI161</f>
        <v/>
      </c>
      <c r="AJ162" s="74" t="str">
        <f t="shared" si="73"/>
        <v/>
      </c>
      <c r="AK162" s="74" t="str">
        <f t="shared" si="74"/>
        <v/>
      </c>
      <c r="AL162" s="99" t="str">
        <f t="shared" si="70"/>
        <v/>
      </c>
      <c r="AM162" s="81">
        <f t="shared" si="75"/>
        <v>0</v>
      </c>
      <c r="AO162" s="81">
        <f t="shared" si="76"/>
        <v>0</v>
      </c>
      <c r="AP162" s="81" t="str">
        <f t="shared" si="77"/>
        <v>00000</v>
      </c>
      <c r="AQ162" s="105" t="str">
        <f t="shared" si="78"/>
        <v>0秒0</v>
      </c>
      <c r="AR162" s="106">
        <f t="shared" si="79"/>
        <v>0</v>
      </c>
      <c r="AS162" s="106" t="str">
        <f t="shared" si="80"/>
        <v>0</v>
      </c>
      <c r="AT162" s="106" t="str">
        <f t="shared" si="81"/>
        <v>0</v>
      </c>
      <c r="AU162" s="106" t="str">
        <f t="shared" si="82"/>
        <v>0m</v>
      </c>
      <c r="AV162" s="106" t="str">
        <f t="shared" si="83"/>
        <v>点</v>
      </c>
      <c r="AW162" s="81">
        <f t="shared" si="84"/>
        <v>0</v>
      </c>
      <c r="AX162" s="73" t="str">
        <f t="shared" si="85"/>
        <v/>
      </c>
      <c r="AY162" s="81">
        <f t="shared" si="86"/>
        <v>0</v>
      </c>
      <c r="AZ162" s="81">
        <f t="shared" si="87"/>
        <v>0</v>
      </c>
      <c r="BA162" s="81">
        <f t="shared" si="88"/>
        <v>0</v>
      </c>
      <c r="BB162" s="595"/>
      <c r="BC162" s="595"/>
      <c r="BD162" s="629"/>
      <c r="BE162" s="626"/>
      <c r="BF162" s="74" t="str">
        <f t="shared" si="89"/>
        <v/>
      </c>
      <c r="BG162" s="74" t="str">
        <f t="shared" si="90"/>
        <v/>
      </c>
      <c r="BH162" s="74" t="str">
        <f t="shared" si="91"/>
        <v/>
      </c>
      <c r="BI162" s="120" t="str">
        <f>IF(M162="","",COUNTIF($BH$17:BH162,BH162))</f>
        <v/>
      </c>
      <c r="BJ162" s="98" t="str">
        <f t="shared" si="92"/>
        <v/>
      </c>
      <c r="BK162" s="1" t="str">
        <f t="shared" si="93"/>
        <v/>
      </c>
      <c r="BL162" s="621"/>
      <c r="BM162" s="621"/>
      <c r="BN162" s="621"/>
      <c r="BO162" s="621"/>
      <c r="BP162" s="621"/>
      <c r="BQ162" s="623"/>
      <c r="BR162" s="621"/>
      <c r="BS162" s="621"/>
      <c r="BT162" s="74">
        <f>COUNTIF($AJ$17:AJ162,AI162&amp;"-"&amp;"*5000m*")</f>
        <v>0</v>
      </c>
      <c r="BU162" s="621"/>
      <c r="BV162" s="623"/>
      <c r="BW162" s="621"/>
      <c r="BX162" s="621"/>
      <c r="BY162" s="621"/>
      <c r="BZ162" s="621"/>
      <c r="CA162" s="621"/>
      <c r="CB162" s="621"/>
    </row>
    <row r="163" spans="1:80" s="1" customFormat="1" ht="18" customHeight="1" thickBot="1">
      <c r="A163" s="685"/>
      <c r="B163" s="86" t="s">
        <v>30</v>
      </c>
      <c r="C163" s="87"/>
      <c r="D163" s="245" t="str">
        <f t="shared" si="71"/>
        <v/>
      </c>
      <c r="E163" s="274">
        <f>C161</f>
        <v>0</v>
      </c>
      <c r="F163" s="28"/>
      <c r="G163" s="28"/>
      <c r="H163" s="28"/>
      <c r="I163" s="29"/>
      <c r="J163" s="655" t="e">
        <f>IF(D162&gt;0,VLOOKUP(D162,男子登録情報!$A$1:$H$1688,5,0),"")</f>
        <v>#N/A</v>
      </c>
      <c r="K163" s="655"/>
      <c r="L163" s="7" t="s">
        <v>31</v>
      </c>
      <c r="M163" s="245"/>
      <c r="N163" s="247" t="str">
        <f>IF(M163&gt;0,VLOOKUP(M163,男子登録情報!$N$1:$O$22,2,0),"")</f>
        <v/>
      </c>
      <c r="O163" s="7" t="s">
        <v>32</v>
      </c>
      <c r="P163" s="248"/>
      <c r="Q163" s="53" t="str">
        <f t="shared" si="64"/>
        <v/>
      </c>
      <c r="R163" s="285" t="str">
        <f t="shared" si="63"/>
        <v/>
      </c>
      <c r="S163" s="259"/>
      <c r="T163" s="616"/>
      <c r="U163" s="617"/>
      <c r="V163" s="618"/>
      <c r="W163" s="663"/>
      <c r="X163" s="663"/>
      <c r="AB163" s="85">
        <f t="shared" si="65"/>
        <v>0</v>
      </c>
      <c r="AC163" s="621"/>
      <c r="AD163" s="74" t="str">
        <f t="shared" si="66"/>
        <v/>
      </c>
      <c r="AE163" s="74" t="str">
        <f t="shared" si="67"/>
        <v/>
      </c>
      <c r="AF163" s="74" t="str">
        <f t="shared" si="68"/>
        <v/>
      </c>
      <c r="AG163" s="74" t="str">
        <f t="shared" si="69"/>
        <v/>
      </c>
      <c r="AH163" s="95">
        <f t="shared" si="72"/>
        <v>0</v>
      </c>
      <c r="AI163" s="174" t="str">
        <f>AI162</f>
        <v/>
      </c>
      <c r="AJ163" s="74" t="str">
        <f t="shared" si="73"/>
        <v/>
      </c>
      <c r="AK163" s="74" t="str">
        <f t="shared" si="74"/>
        <v/>
      </c>
      <c r="AL163" s="99" t="str">
        <f t="shared" si="70"/>
        <v/>
      </c>
      <c r="AM163" s="81">
        <f t="shared" si="75"/>
        <v>0</v>
      </c>
      <c r="AO163" s="81">
        <f t="shared" si="76"/>
        <v>0</v>
      </c>
      <c r="AP163" s="81" t="str">
        <f t="shared" si="77"/>
        <v>00000</v>
      </c>
      <c r="AQ163" s="105" t="str">
        <f t="shared" si="78"/>
        <v>0秒0</v>
      </c>
      <c r="AR163" s="106">
        <f t="shared" si="79"/>
        <v>0</v>
      </c>
      <c r="AS163" s="106" t="str">
        <f t="shared" si="80"/>
        <v>0</v>
      </c>
      <c r="AT163" s="106" t="str">
        <f t="shared" si="81"/>
        <v>0</v>
      </c>
      <c r="AU163" s="106" t="str">
        <f t="shared" si="82"/>
        <v>0m</v>
      </c>
      <c r="AV163" s="106" t="str">
        <f t="shared" si="83"/>
        <v>点</v>
      </c>
      <c r="AW163" s="81">
        <f t="shared" si="84"/>
        <v>0</v>
      </c>
      <c r="AX163" s="73" t="str">
        <f t="shared" si="85"/>
        <v/>
      </c>
      <c r="AY163" s="81">
        <f t="shared" si="86"/>
        <v>0</v>
      </c>
      <c r="AZ163" s="81">
        <f t="shared" si="87"/>
        <v>0</v>
      </c>
      <c r="BA163" s="81">
        <f t="shared" si="88"/>
        <v>0</v>
      </c>
      <c r="BB163" s="587"/>
      <c r="BC163" s="587"/>
      <c r="BD163" s="630"/>
      <c r="BE163" s="627"/>
      <c r="BF163" s="74" t="str">
        <f t="shared" si="89"/>
        <v/>
      </c>
      <c r="BG163" s="74" t="str">
        <f t="shared" si="90"/>
        <v/>
      </c>
      <c r="BH163" s="74" t="str">
        <f t="shared" si="91"/>
        <v/>
      </c>
      <c r="BI163" s="120" t="str">
        <f>IF(M163="","",COUNTIF($BH$17:BH163,BH163))</f>
        <v/>
      </c>
      <c r="BJ163" s="98" t="str">
        <f t="shared" si="92"/>
        <v/>
      </c>
      <c r="BK163" s="1" t="str">
        <f t="shared" si="93"/>
        <v/>
      </c>
      <c r="BL163" s="621"/>
      <c r="BM163" s="621"/>
      <c r="BN163" s="621"/>
      <c r="BO163" s="621"/>
      <c r="BP163" s="621"/>
      <c r="BQ163" s="624"/>
      <c r="BR163" s="621"/>
      <c r="BS163" s="621"/>
      <c r="BT163" s="74">
        <f>COUNTIF($AJ$17:AJ163,AI163&amp;"-"&amp;"*5000m*")</f>
        <v>0</v>
      </c>
      <c r="BU163" s="621"/>
      <c r="BV163" s="624"/>
      <c r="BW163" s="621"/>
      <c r="BX163" s="621"/>
      <c r="BY163" s="621"/>
      <c r="BZ163" s="621"/>
      <c r="CA163" s="621"/>
      <c r="CB163" s="621"/>
    </row>
    <row r="164" spans="1:80" s="1" customFormat="1" ht="18" customHeight="1" thickTop="1" thickBot="1">
      <c r="A164" s="683">
        <v>50</v>
      </c>
      <c r="B164" s="665" t="s">
        <v>339</v>
      </c>
      <c r="C164" s="667"/>
      <c r="D164" s="252" t="str">
        <f t="shared" si="71"/>
        <v/>
      </c>
      <c r="E164" s="243">
        <f>C164</f>
        <v>0</v>
      </c>
      <c r="F164" s="619" t="str">
        <f>IF(C164&gt;0,VLOOKUP(C164,男子登録情報!$A$1:$H$1688,3,0),"")</f>
        <v/>
      </c>
      <c r="G164" s="619" t="str">
        <f>IF(C164&gt;0,VLOOKUP(C164,男子登録情報!$A$1:$H$1688,4,0),"")</f>
        <v/>
      </c>
      <c r="H164" s="619" t="str">
        <f>IF(C164&gt;0,VLOOKUP(C164,男子登録情報!$A$1:$H$1688,7,0),"")</f>
        <v/>
      </c>
      <c r="I164" s="261" t="str">
        <f>IF(C164&gt;0,VLOOKUP(C164,男子登録情報!$A$1:$H$1688,8,0),"")</f>
        <v/>
      </c>
      <c r="J164" s="653" t="str">
        <f>IF(C164&gt;0,VLOOKUP(C164,男子登録情報!$A$1:$M$1688,13,0),"")</f>
        <v/>
      </c>
      <c r="K164" s="653" t="str">
        <f>IF(C164&gt;0,TEXT(C164,"100000000"),"000000000")</f>
        <v>000000000</v>
      </c>
      <c r="L164" s="251" t="s">
        <v>24</v>
      </c>
      <c r="M164" s="243"/>
      <c r="N164" s="428" t="str">
        <f>IF(M164&gt;0,VLOOKUP(M164,男子登録情報!$N$1:$O$22,2,0),"")</f>
        <v/>
      </c>
      <c r="O164" s="251" t="s">
        <v>27</v>
      </c>
      <c r="P164" s="253"/>
      <c r="Q164" s="53" t="str">
        <f t="shared" si="64"/>
        <v/>
      </c>
      <c r="R164" s="283" t="str">
        <f t="shared" si="63"/>
        <v/>
      </c>
      <c r="S164" s="255"/>
      <c r="T164" s="610"/>
      <c r="U164" s="611"/>
      <c r="V164" s="612"/>
      <c r="W164" s="664"/>
      <c r="X164" s="664"/>
      <c r="AA164" s="1">
        <f>IF(C164="",0,IF(H164=F5,0,1))</f>
        <v>0</v>
      </c>
      <c r="AB164" s="85">
        <f t="shared" si="65"/>
        <v>0</v>
      </c>
      <c r="AC164" s="621">
        <f>C164</f>
        <v>0</v>
      </c>
      <c r="AD164" s="74" t="str">
        <f t="shared" si="66"/>
        <v/>
      </c>
      <c r="AE164" s="74" t="str">
        <f t="shared" si="67"/>
        <v/>
      </c>
      <c r="AF164" s="74" t="str">
        <f t="shared" si="68"/>
        <v/>
      </c>
      <c r="AG164" s="74" t="str">
        <f t="shared" si="69"/>
        <v/>
      </c>
      <c r="AH164" s="95">
        <f t="shared" si="72"/>
        <v>0</v>
      </c>
      <c r="AI164" s="172" t="str">
        <f>IF(F164="","",F164)</f>
        <v/>
      </c>
      <c r="AJ164" s="74" t="str">
        <f t="shared" si="73"/>
        <v/>
      </c>
      <c r="AK164" s="74" t="str">
        <f t="shared" si="74"/>
        <v/>
      </c>
      <c r="AL164" s="99" t="str">
        <f t="shared" si="70"/>
        <v/>
      </c>
      <c r="AM164" s="81">
        <f t="shared" si="75"/>
        <v>0</v>
      </c>
      <c r="AO164" s="81">
        <f t="shared" si="76"/>
        <v>0</v>
      </c>
      <c r="AP164" s="81" t="str">
        <f t="shared" si="77"/>
        <v>00000</v>
      </c>
      <c r="AQ164" s="105" t="str">
        <f t="shared" si="78"/>
        <v>0秒0</v>
      </c>
      <c r="AR164" s="106">
        <f t="shared" si="79"/>
        <v>0</v>
      </c>
      <c r="AS164" s="106" t="str">
        <f t="shared" si="80"/>
        <v>0</v>
      </c>
      <c r="AT164" s="106" t="str">
        <f t="shared" si="81"/>
        <v>0</v>
      </c>
      <c r="AU164" s="106" t="str">
        <f t="shared" si="82"/>
        <v>0m</v>
      </c>
      <c r="AV164" s="106" t="str">
        <f t="shared" si="83"/>
        <v>点</v>
      </c>
      <c r="AW164" s="81">
        <f t="shared" si="84"/>
        <v>0</v>
      </c>
      <c r="AX164" s="73" t="str">
        <f t="shared" si="85"/>
        <v/>
      </c>
      <c r="AY164" s="81">
        <f t="shared" si="86"/>
        <v>0</v>
      </c>
      <c r="AZ164" s="81">
        <f t="shared" si="87"/>
        <v>0</v>
      </c>
      <c r="BA164" s="81">
        <f t="shared" si="88"/>
        <v>0</v>
      </c>
      <c r="BB164" s="586">
        <f>IF(W164="",0,COUNTA($W$17:W166))</f>
        <v>0</v>
      </c>
      <c r="BC164" s="586">
        <f>IF(X164="",0,COUNTA($X$17:X166))</f>
        <v>0</v>
      </c>
      <c r="BD164" s="628">
        <f>IF(OR($N164="20100",$N165="20100",$N166="20100"),COUNTIF($N$17:N166,"20100"),0)</f>
        <v>0</v>
      </c>
      <c r="BE164" s="625">
        <f>IF($BD164=0,0,INDEX($P164:$P166,MATCH("20100",$N164:$N166,0),1))</f>
        <v>0</v>
      </c>
      <c r="BF164" s="74" t="str">
        <f t="shared" si="89"/>
        <v/>
      </c>
      <c r="BG164" s="74" t="str">
        <f t="shared" si="90"/>
        <v/>
      </c>
      <c r="BH164" s="74" t="str">
        <f t="shared" si="91"/>
        <v/>
      </c>
      <c r="BI164" s="120" t="str">
        <f>IF(M164="","",COUNTIF($BH$17:BH164,BH164))</f>
        <v/>
      </c>
      <c r="BJ164" s="98" t="str">
        <f t="shared" si="92"/>
        <v/>
      </c>
      <c r="BK164" s="1" t="str">
        <f t="shared" si="93"/>
        <v/>
      </c>
      <c r="BL164" s="621" t="str">
        <f>IF(F164="","",COUNTIF($AI$17:AI164,AI164))</f>
        <v/>
      </c>
      <c r="BM164" s="621">
        <f>IF(BL164=1,BL164,0)</f>
        <v>0</v>
      </c>
      <c r="BN164" s="621" t="str">
        <f>IF(F164="","",$BR164)</f>
        <v/>
      </c>
      <c r="BO164" s="621" t="str">
        <f>IF(G164="","",$BR164)</f>
        <v/>
      </c>
      <c r="BP164" s="621" t="str">
        <f>IF(I164="","",$BR164)</f>
        <v/>
      </c>
      <c r="BQ164" s="622" t="str">
        <f>IFERROR(IF(J164="","",BR164),"")</f>
        <v/>
      </c>
      <c r="BR164" s="621">
        <v>50</v>
      </c>
      <c r="BS164" s="621">
        <f>IF(C164&gt;0,"",IF(COUNTIF(BN164:BQ166,BR164)=4,"",1))</f>
        <v>1</v>
      </c>
      <c r="BT164" s="74">
        <f>COUNTIF($AJ$17:AJ164,AI164&amp;"-"&amp;"*5000m*")</f>
        <v>0</v>
      </c>
      <c r="BU164" s="621">
        <f>SUM(BT164:BT166)/3</f>
        <v>0</v>
      </c>
      <c r="BV164" s="622" t="str">
        <f>IF(AI164="","",IF(AND(COUNTA(M164:M166)=0,COUNTA(W164:X166)=0),1,""))</f>
        <v/>
      </c>
      <c r="BW164" s="621">
        <f>IF(AND($AI164="",COUNTA(W164)&gt;0),1,0)</f>
        <v>0</v>
      </c>
      <c r="BX164" s="621">
        <f>IF(AND($AI164="",COUNTA(X164)&gt;0),1,0)</f>
        <v>0</v>
      </c>
      <c r="BY164" s="621" t="str">
        <f>F164&amp;"-"&amp;W164</f>
        <v>-</v>
      </c>
      <c r="BZ164" s="621" t="str">
        <f>IF(W164="","",COUNTIF($BY$17:BY164,BY164))</f>
        <v/>
      </c>
      <c r="CA164" s="621" t="str">
        <f>F164&amp;"-"&amp;X164</f>
        <v>-</v>
      </c>
      <c r="CB164" s="621" t="str">
        <f>IF(X164="","",COUNTIF($CA$17:CA164,CA164))</f>
        <v/>
      </c>
    </row>
    <row r="165" spans="1:80" s="1" customFormat="1" ht="18" customHeight="1" thickBot="1">
      <c r="A165" s="684"/>
      <c r="B165" s="666"/>
      <c r="C165" s="668"/>
      <c r="D165" s="27" t="str">
        <f t="shared" si="71"/>
        <v/>
      </c>
      <c r="E165" s="244">
        <f>C164</f>
        <v>0</v>
      </c>
      <c r="F165" s="620"/>
      <c r="G165" s="620"/>
      <c r="H165" s="620"/>
      <c r="I165" s="256" t="str">
        <f>IF(C164&gt;0,VLOOKUP(C164,男子登録情報!$A$1:$H$1688,5,0),"")</f>
        <v/>
      </c>
      <c r="J165" s="654" t="e">
        <f>IF(D164&gt;0,VLOOKUP(D164,男子登録情報!$A$1:$H$1688,5,0),"")</f>
        <v>#N/A</v>
      </c>
      <c r="K165" s="654"/>
      <c r="L165" s="261" t="s">
        <v>28</v>
      </c>
      <c r="M165" s="27"/>
      <c r="N165" s="257" t="str">
        <f>IF(M165&gt;0,VLOOKUP(M165,男子登録情報!$N$1:$O$22,2,0),"")</f>
        <v/>
      </c>
      <c r="O165" s="261" t="s">
        <v>29</v>
      </c>
      <c r="P165" s="262"/>
      <c r="Q165" s="53" t="str">
        <f t="shared" si="64"/>
        <v/>
      </c>
      <c r="R165" s="284" t="str">
        <f t="shared" si="63"/>
        <v/>
      </c>
      <c r="S165" s="263"/>
      <c r="T165" s="613"/>
      <c r="U165" s="614"/>
      <c r="V165" s="615"/>
      <c r="W165" s="662"/>
      <c r="X165" s="662"/>
      <c r="AB165" s="85">
        <f t="shared" si="65"/>
        <v>0</v>
      </c>
      <c r="AC165" s="621"/>
      <c r="AD165" s="74" t="str">
        <f t="shared" si="66"/>
        <v/>
      </c>
      <c r="AE165" s="74" t="str">
        <f t="shared" si="67"/>
        <v/>
      </c>
      <c r="AF165" s="74" t="str">
        <f t="shared" si="68"/>
        <v/>
      </c>
      <c r="AG165" s="74" t="str">
        <f t="shared" si="69"/>
        <v/>
      </c>
      <c r="AH165" s="95">
        <f t="shared" si="72"/>
        <v>0</v>
      </c>
      <c r="AI165" s="173" t="str">
        <f>AI164</f>
        <v/>
      </c>
      <c r="AJ165" s="74" t="str">
        <f t="shared" si="73"/>
        <v/>
      </c>
      <c r="AK165" s="74" t="str">
        <f t="shared" si="74"/>
        <v/>
      </c>
      <c r="AL165" s="99" t="str">
        <f t="shared" si="70"/>
        <v/>
      </c>
      <c r="AM165" s="81">
        <f t="shared" si="75"/>
        <v>0</v>
      </c>
      <c r="AO165" s="81">
        <f t="shared" si="76"/>
        <v>0</v>
      </c>
      <c r="AP165" s="81" t="str">
        <f t="shared" si="77"/>
        <v>00000</v>
      </c>
      <c r="AQ165" s="105" t="str">
        <f t="shared" si="78"/>
        <v>0秒0</v>
      </c>
      <c r="AR165" s="106">
        <f t="shared" si="79"/>
        <v>0</v>
      </c>
      <c r="AS165" s="106" t="str">
        <f t="shared" si="80"/>
        <v>0</v>
      </c>
      <c r="AT165" s="106" t="str">
        <f t="shared" si="81"/>
        <v>0</v>
      </c>
      <c r="AU165" s="106" t="str">
        <f t="shared" si="82"/>
        <v>0m</v>
      </c>
      <c r="AV165" s="106" t="str">
        <f t="shared" si="83"/>
        <v>点</v>
      </c>
      <c r="AW165" s="81">
        <f t="shared" si="84"/>
        <v>0</v>
      </c>
      <c r="AX165" s="73" t="str">
        <f t="shared" si="85"/>
        <v/>
      </c>
      <c r="AY165" s="81">
        <f t="shared" si="86"/>
        <v>0</v>
      </c>
      <c r="AZ165" s="81">
        <f t="shared" si="87"/>
        <v>0</v>
      </c>
      <c r="BA165" s="81">
        <f t="shared" si="88"/>
        <v>0</v>
      </c>
      <c r="BB165" s="595"/>
      <c r="BC165" s="595"/>
      <c r="BD165" s="629"/>
      <c r="BE165" s="626"/>
      <c r="BF165" s="74" t="str">
        <f t="shared" si="89"/>
        <v/>
      </c>
      <c r="BG165" s="74" t="str">
        <f t="shared" si="90"/>
        <v/>
      </c>
      <c r="BH165" s="74" t="str">
        <f t="shared" si="91"/>
        <v/>
      </c>
      <c r="BI165" s="120" t="str">
        <f>IF(M165="","",COUNTIF($BH$17:BH165,BH165))</f>
        <v/>
      </c>
      <c r="BJ165" s="98" t="str">
        <f t="shared" si="92"/>
        <v/>
      </c>
      <c r="BK165" s="1" t="str">
        <f t="shared" si="93"/>
        <v/>
      </c>
      <c r="BL165" s="621"/>
      <c r="BM165" s="621"/>
      <c r="BN165" s="621"/>
      <c r="BO165" s="621"/>
      <c r="BP165" s="621"/>
      <c r="BQ165" s="623"/>
      <c r="BR165" s="621"/>
      <c r="BS165" s="621"/>
      <c r="BT165" s="74">
        <f>COUNTIF($AJ$17:AJ165,AI165&amp;"-"&amp;"*5000m*")</f>
        <v>0</v>
      </c>
      <c r="BU165" s="621"/>
      <c r="BV165" s="623"/>
      <c r="BW165" s="621"/>
      <c r="BX165" s="621"/>
      <c r="BY165" s="621"/>
      <c r="BZ165" s="621"/>
      <c r="CA165" s="621"/>
      <c r="CB165" s="621"/>
    </row>
    <row r="166" spans="1:80" s="1" customFormat="1" ht="18" customHeight="1" thickBot="1">
      <c r="A166" s="685"/>
      <c r="B166" s="86" t="s">
        <v>30</v>
      </c>
      <c r="C166" s="87"/>
      <c r="D166" s="245" t="str">
        <f t="shared" si="71"/>
        <v/>
      </c>
      <c r="E166" s="274">
        <f>C164</f>
        <v>0</v>
      </c>
      <c r="F166" s="28"/>
      <c r="G166" s="28"/>
      <c r="H166" s="28"/>
      <c r="I166" s="29"/>
      <c r="J166" s="655" t="e">
        <f>IF(D165&gt;0,VLOOKUP(D165,男子登録情報!$A$1:$H$1688,5,0),"")</f>
        <v>#N/A</v>
      </c>
      <c r="K166" s="655"/>
      <c r="L166" s="7" t="s">
        <v>31</v>
      </c>
      <c r="M166" s="245"/>
      <c r="N166" s="247" t="str">
        <f>IF(M166&gt;0,VLOOKUP(M166,男子登録情報!$N$1:$O$22,2,0),"")</f>
        <v/>
      </c>
      <c r="O166" s="7" t="s">
        <v>32</v>
      </c>
      <c r="P166" s="248"/>
      <c r="Q166" s="53" t="str">
        <f t="shared" si="64"/>
        <v/>
      </c>
      <c r="R166" s="285" t="str">
        <f t="shared" si="63"/>
        <v/>
      </c>
      <c r="S166" s="259"/>
      <c r="T166" s="616"/>
      <c r="U166" s="617"/>
      <c r="V166" s="618"/>
      <c r="W166" s="663"/>
      <c r="X166" s="663"/>
      <c r="AB166" s="85">
        <f t="shared" si="65"/>
        <v>0</v>
      </c>
      <c r="AC166" s="621"/>
      <c r="AD166" s="74" t="str">
        <f t="shared" si="66"/>
        <v/>
      </c>
      <c r="AE166" s="74" t="str">
        <f t="shared" si="67"/>
        <v/>
      </c>
      <c r="AF166" s="74" t="str">
        <f t="shared" si="68"/>
        <v/>
      </c>
      <c r="AG166" s="74" t="str">
        <f t="shared" si="69"/>
        <v/>
      </c>
      <c r="AH166" s="95">
        <f t="shared" si="72"/>
        <v>0</v>
      </c>
      <c r="AI166" s="174" t="str">
        <f>AI165</f>
        <v/>
      </c>
      <c r="AJ166" s="74" t="str">
        <f t="shared" si="73"/>
        <v/>
      </c>
      <c r="AK166" s="74" t="str">
        <f t="shared" si="74"/>
        <v/>
      </c>
      <c r="AL166" s="99" t="str">
        <f t="shared" si="70"/>
        <v/>
      </c>
      <c r="AM166" s="81">
        <f t="shared" si="75"/>
        <v>0</v>
      </c>
      <c r="AO166" s="81">
        <f t="shared" si="76"/>
        <v>0</v>
      </c>
      <c r="AP166" s="81" t="str">
        <f t="shared" si="77"/>
        <v>00000</v>
      </c>
      <c r="AQ166" s="105" t="str">
        <f t="shared" si="78"/>
        <v>0秒0</v>
      </c>
      <c r="AR166" s="106">
        <f t="shared" si="79"/>
        <v>0</v>
      </c>
      <c r="AS166" s="106" t="str">
        <f t="shared" si="80"/>
        <v>0</v>
      </c>
      <c r="AT166" s="106" t="str">
        <f t="shared" si="81"/>
        <v>0</v>
      </c>
      <c r="AU166" s="106" t="str">
        <f t="shared" si="82"/>
        <v>0m</v>
      </c>
      <c r="AV166" s="106" t="str">
        <f t="shared" si="83"/>
        <v>点</v>
      </c>
      <c r="AW166" s="81">
        <f t="shared" si="84"/>
        <v>0</v>
      </c>
      <c r="AX166" s="73" t="str">
        <f t="shared" si="85"/>
        <v/>
      </c>
      <c r="AY166" s="81">
        <f t="shared" si="86"/>
        <v>0</v>
      </c>
      <c r="AZ166" s="81">
        <f t="shared" si="87"/>
        <v>0</v>
      </c>
      <c r="BA166" s="81">
        <f t="shared" si="88"/>
        <v>0</v>
      </c>
      <c r="BB166" s="587"/>
      <c r="BC166" s="587"/>
      <c r="BD166" s="630"/>
      <c r="BE166" s="627"/>
      <c r="BF166" s="74" t="str">
        <f t="shared" si="89"/>
        <v/>
      </c>
      <c r="BG166" s="74" t="str">
        <f t="shared" si="90"/>
        <v/>
      </c>
      <c r="BH166" s="74" t="str">
        <f t="shared" si="91"/>
        <v/>
      </c>
      <c r="BI166" s="120" t="str">
        <f>IF(M166="","",COUNTIF($BH$17:BH166,BH166))</f>
        <v/>
      </c>
      <c r="BJ166" s="98" t="str">
        <f t="shared" si="92"/>
        <v/>
      </c>
      <c r="BK166" s="1" t="str">
        <f t="shared" si="93"/>
        <v/>
      </c>
      <c r="BL166" s="621"/>
      <c r="BM166" s="621"/>
      <c r="BN166" s="621"/>
      <c r="BO166" s="621"/>
      <c r="BP166" s="621"/>
      <c r="BQ166" s="624"/>
      <c r="BR166" s="621"/>
      <c r="BS166" s="621"/>
      <c r="BT166" s="74">
        <f>COUNTIF($AJ$17:AJ166,AI166&amp;"-"&amp;"*5000m*")</f>
        <v>0</v>
      </c>
      <c r="BU166" s="621"/>
      <c r="BV166" s="624"/>
      <c r="BW166" s="621"/>
      <c r="BX166" s="621"/>
      <c r="BY166" s="621"/>
      <c r="BZ166" s="621"/>
      <c r="CA166" s="621"/>
      <c r="CB166" s="621"/>
    </row>
    <row r="167" spans="1:80" s="1" customFormat="1" ht="18" customHeight="1" thickTop="1" thickBot="1">
      <c r="A167" s="683">
        <v>51</v>
      </c>
      <c r="B167" s="665" t="s">
        <v>339</v>
      </c>
      <c r="C167" s="667"/>
      <c r="D167" s="252" t="str">
        <f t="shared" si="71"/>
        <v/>
      </c>
      <c r="E167" s="243">
        <f>C167</f>
        <v>0</v>
      </c>
      <c r="F167" s="619" t="str">
        <f>IF(C167&gt;0,VLOOKUP(C167,男子登録情報!$A$1:$H$1688,3,0),"")</f>
        <v/>
      </c>
      <c r="G167" s="619" t="str">
        <f>IF(C167&gt;0,VLOOKUP(C167,男子登録情報!$A$1:$H$1688,4,0),"")</f>
        <v/>
      </c>
      <c r="H167" s="619" t="str">
        <f>IF(C167&gt;0,VLOOKUP(C167,男子登録情報!$A$1:$H$1688,7,0),"")</f>
        <v/>
      </c>
      <c r="I167" s="261" t="str">
        <f>IF(C167&gt;0,VLOOKUP(C167,男子登録情報!$A$1:$H$1688,8,0),"")</f>
        <v/>
      </c>
      <c r="J167" s="653" t="str">
        <f>IF(C167&gt;0,VLOOKUP(C167,男子登録情報!$A$1:$M$1688,13,0),"")</f>
        <v/>
      </c>
      <c r="K167" s="653" t="str">
        <f>IF(C167&gt;0,TEXT(C167,"100000000"),"000000000")</f>
        <v>000000000</v>
      </c>
      <c r="L167" s="251" t="s">
        <v>24</v>
      </c>
      <c r="M167" s="243"/>
      <c r="N167" s="428" t="str">
        <f>IF(M167&gt;0,VLOOKUP(M167,男子登録情報!$N$1:$O$22,2,0),"")</f>
        <v/>
      </c>
      <c r="O167" s="251" t="s">
        <v>27</v>
      </c>
      <c r="P167" s="253"/>
      <c r="Q167" s="53" t="str">
        <f t="shared" si="64"/>
        <v/>
      </c>
      <c r="R167" s="283" t="str">
        <f t="shared" si="63"/>
        <v/>
      </c>
      <c r="S167" s="255"/>
      <c r="T167" s="610"/>
      <c r="U167" s="611"/>
      <c r="V167" s="612"/>
      <c r="W167" s="664"/>
      <c r="X167" s="664"/>
      <c r="AA167" s="1">
        <f>IF(C167="",0,IF(H167=F5,0,1))</f>
        <v>0</v>
      </c>
      <c r="AB167" s="85">
        <f t="shared" si="65"/>
        <v>0</v>
      </c>
      <c r="AC167" s="621">
        <f>C167</f>
        <v>0</v>
      </c>
      <c r="AD167" s="74" t="str">
        <f t="shared" si="66"/>
        <v/>
      </c>
      <c r="AE167" s="74" t="str">
        <f t="shared" si="67"/>
        <v/>
      </c>
      <c r="AF167" s="74" t="str">
        <f t="shared" si="68"/>
        <v/>
      </c>
      <c r="AG167" s="74" t="str">
        <f t="shared" si="69"/>
        <v/>
      </c>
      <c r="AH167" s="95">
        <f t="shared" si="72"/>
        <v>0</v>
      </c>
      <c r="AI167" s="172" t="str">
        <f>IF(F167="","",F167)</f>
        <v/>
      </c>
      <c r="AJ167" s="74" t="str">
        <f t="shared" si="73"/>
        <v/>
      </c>
      <c r="AK167" s="74" t="str">
        <f t="shared" si="74"/>
        <v/>
      </c>
      <c r="AL167" s="99" t="str">
        <f t="shared" si="70"/>
        <v/>
      </c>
      <c r="AM167" s="81">
        <f t="shared" si="75"/>
        <v>0</v>
      </c>
      <c r="AO167" s="81">
        <f t="shared" si="76"/>
        <v>0</v>
      </c>
      <c r="AP167" s="81" t="str">
        <f t="shared" si="77"/>
        <v>00000</v>
      </c>
      <c r="AQ167" s="105" t="str">
        <f t="shared" si="78"/>
        <v>0秒0</v>
      </c>
      <c r="AR167" s="106">
        <f t="shared" si="79"/>
        <v>0</v>
      </c>
      <c r="AS167" s="106" t="str">
        <f t="shared" si="80"/>
        <v>0</v>
      </c>
      <c r="AT167" s="106" t="str">
        <f t="shared" si="81"/>
        <v>0</v>
      </c>
      <c r="AU167" s="106" t="str">
        <f t="shared" si="82"/>
        <v>0m</v>
      </c>
      <c r="AV167" s="106" t="str">
        <f t="shared" si="83"/>
        <v>点</v>
      </c>
      <c r="AW167" s="81">
        <f t="shared" si="84"/>
        <v>0</v>
      </c>
      <c r="AX167" s="73" t="str">
        <f t="shared" si="85"/>
        <v/>
      </c>
      <c r="AY167" s="81">
        <f t="shared" si="86"/>
        <v>0</v>
      </c>
      <c r="AZ167" s="81">
        <f t="shared" si="87"/>
        <v>0</v>
      </c>
      <c r="BA167" s="81">
        <f t="shared" si="88"/>
        <v>0</v>
      </c>
      <c r="BB167" s="586">
        <f>IF(W167="",0,COUNTA($W$17:W169))</f>
        <v>0</v>
      </c>
      <c r="BC167" s="586">
        <f>IF(X167="",0,COUNTA($X$17:X169))</f>
        <v>0</v>
      </c>
      <c r="BD167" s="628">
        <f>IF(OR($N167="20100",$N168="20100",$N169="20100"),COUNTIF($N$17:N169,"20100"),0)</f>
        <v>0</v>
      </c>
      <c r="BE167" s="625">
        <f>IF($BD167=0,0,INDEX($P167:$P169,MATCH("20100",$N167:$N169,0),1))</f>
        <v>0</v>
      </c>
      <c r="BF167" s="74" t="str">
        <f t="shared" si="89"/>
        <v/>
      </c>
      <c r="BG167" s="74" t="str">
        <f t="shared" si="90"/>
        <v/>
      </c>
      <c r="BH167" s="74" t="str">
        <f t="shared" si="91"/>
        <v/>
      </c>
      <c r="BI167" s="120" t="str">
        <f>IF(M167="","",COUNTIF($BH$17:BH167,BH167))</f>
        <v/>
      </c>
      <c r="BJ167" s="98" t="str">
        <f t="shared" si="92"/>
        <v/>
      </c>
      <c r="BK167" s="1" t="str">
        <f t="shared" si="93"/>
        <v/>
      </c>
      <c r="BL167" s="621" t="str">
        <f>IF(F167="","",COUNTIF($AI$17:AI167,AI167))</f>
        <v/>
      </c>
      <c r="BM167" s="621">
        <f>IF(BL167=1,BL167,0)</f>
        <v>0</v>
      </c>
      <c r="BN167" s="621" t="str">
        <f>IF(F167="","",$BR167)</f>
        <v/>
      </c>
      <c r="BO167" s="621" t="str">
        <f>IF(G167="","",$BR167)</f>
        <v/>
      </c>
      <c r="BP167" s="621" t="str">
        <f>IF(I167="","",$BR167)</f>
        <v/>
      </c>
      <c r="BQ167" s="622" t="str">
        <f>IFERROR(IF(J167="","",BR167),"")</f>
        <v/>
      </c>
      <c r="BR167" s="621">
        <v>51</v>
      </c>
      <c r="BS167" s="621">
        <f>IF(C167&gt;0,"",IF(COUNTIF(BN167:BQ169,BR167)=4,"",1))</f>
        <v>1</v>
      </c>
      <c r="BT167" s="74">
        <f>COUNTIF($AJ$17:AJ167,AI167&amp;"-"&amp;"*5000m*")</f>
        <v>0</v>
      </c>
      <c r="BU167" s="621">
        <f>SUM(BT167:BT169)/3</f>
        <v>0</v>
      </c>
      <c r="BV167" s="622" t="str">
        <f>IF(AI167="","",IF(AND(COUNTA(M167:M169)=0,COUNTA(W167:X169)=0),1,""))</f>
        <v/>
      </c>
      <c r="BW167" s="621">
        <f>IF(AND($AI167="",COUNTA(W167)&gt;0),1,0)</f>
        <v>0</v>
      </c>
      <c r="BX167" s="621">
        <f>IF(AND($AI167="",COUNTA(X167)&gt;0),1,0)</f>
        <v>0</v>
      </c>
      <c r="BY167" s="621" t="str">
        <f>F167&amp;"-"&amp;W167</f>
        <v>-</v>
      </c>
      <c r="BZ167" s="621" t="str">
        <f>IF(W167="","",COUNTIF($BY$17:BY167,BY167))</f>
        <v/>
      </c>
      <c r="CA167" s="621" t="str">
        <f>F167&amp;"-"&amp;X167</f>
        <v>-</v>
      </c>
      <c r="CB167" s="621" t="str">
        <f>IF(X167="","",COUNTIF($CA$17:CA167,CA167))</f>
        <v/>
      </c>
    </row>
    <row r="168" spans="1:80" s="1" customFormat="1" ht="18" customHeight="1" thickBot="1">
      <c r="A168" s="684"/>
      <c r="B168" s="666"/>
      <c r="C168" s="668"/>
      <c r="D168" s="27" t="str">
        <f t="shared" si="71"/>
        <v/>
      </c>
      <c r="E168" s="244">
        <f>C167</f>
        <v>0</v>
      </c>
      <c r="F168" s="620"/>
      <c r="G168" s="620"/>
      <c r="H168" s="620"/>
      <c r="I168" s="256" t="str">
        <f>IF(C167&gt;0,VLOOKUP(C167,男子登録情報!$A$1:$H$1688,5,0),"")</f>
        <v/>
      </c>
      <c r="J168" s="654" t="e">
        <f>IF(D167&gt;0,VLOOKUP(D167,男子登録情報!$A$1:$H$1688,5,0),"")</f>
        <v>#N/A</v>
      </c>
      <c r="K168" s="654"/>
      <c r="L168" s="261" t="s">
        <v>28</v>
      </c>
      <c r="M168" s="27"/>
      <c r="N168" s="257" t="str">
        <f>IF(M168&gt;0,VLOOKUP(M168,男子登録情報!$N$1:$O$22,2,0),"")</f>
        <v/>
      </c>
      <c r="O168" s="261" t="s">
        <v>29</v>
      </c>
      <c r="P168" s="262"/>
      <c r="Q168" s="53" t="str">
        <f t="shared" si="64"/>
        <v/>
      </c>
      <c r="R168" s="284" t="str">
        <f t="shared" ref="R168:R231" si="94">IF(OR(M168="",P168=""),"",IF(COUNTIF(M168,"*m*")&gt;0,AQ168,IF(COUNTIF(M168,"*種*")&gt;0,AV168,AU168)))</f>
        <v/>
      </c>
      <c r="S168" s="263"/>
      <c r="T168" s="613"/>
      <c r="U168" s="614"/>
      <c r="V168" s="615"/>
      <c r="W168" s="662"/>
      <c r="X168" s="662"/>
      <c r="AB168" s="85">
        <f t="shared" si="65"/>
        <v>0</v>
      </c>
      <c r="AC168" s="621"/>
      <c r="AD168" s="74" t="str">
        <f t="shared" si="66"/>
        <v/>
      </c>
      <c r="AE168" s="74" t="str">
        <f t="shared" si="67"/>
        <v/>
      </c>
      <c r="AF168" s="74" t="str">
        <f t="shared" si="68"/>
        <v/>
      </c>
      <c r="AG168" s="74" t="str">
        <f t="shared" si="69"/>
        <v/>
      </c>
      <c r="AH168" s="95">
        <f t="shared" si="72"/>
        <v>0</v>
      </c>
      <c r="AI168" s="173" t="str">
        <f>AI167</f>
        <v/>
      </c>
      <c r="AJ168" s="74" t="str">
        <f t="shared" si="73"/>
        <v/>
      </c>
      <c r="AK168" s="74" t="str">
        <f t="shared" si="74"/>
        <v/>
      </c>
      <c r="AL168" s="99" t="str">
        <f t="shared" si="70"/>
        <v/>
      </c>
      <c r="AM168" s="81">
        <f t="shared" si="75"/>
        <v>0</v>
      </c>
      <c r="AO168" s="81">
        <f t="shared" si="76"/>
        <v>0</v>
      </c>
      <c r="AP168" s="81" t="str">
        <f t="shared" si="77"/>
        <v>00000</v>
      </c>
      <c r="AQ168" s="105" t="str">
        <f t="shared" si="78"/>
        <v>0秒0</v>
      </c>
      <c r="AR168" s="106">
        <f t="shared" si="79"/>
        <v>0</v>
      </c>
      <c r="AS168" s="106" t="str">
        <f t="shared" si="80"/>
        <v>0</v>
      </c>
      <c r="AT168" s="106" t="str">
        <f t="shared" si="81"/>
        <v>0</v>
      </c>
      <c r="AU168" s="106" t="str">
        <f t="shared" si="82"/>
        <v>0m</v>
      </c>
      <c r="AV168" s="106" t="str">
        <f t="shared" si="83"/>
        <v>点</v>
      </c>
      <c r="AW168" s="81">
        <f t="shared" si="84"/>
        <v>0</v>
      </c>
      <c r="AX168" s="73" t="str">
        <f t="shared" si="85"/>
        <v/>
      </c>
      <c r="AY168" s="81">
        <f t="shared" si="86"/>
        <v>0</v>
      </c>
      <c r="AZ168" s="81">
        <f t="shared" si="87"/>
        <v>0</v>
      </c>
      <c r="BA168" s="81">
        <f t="shared" si="88"/>
        <v>0</v>
      </c>
      <c r="BB168" s="595"/>
      <c r="BC168" s="595"/>
      <c r="BD168" s="629"/>
      <c r="BE168" s="626"/>
      <c r="BF168" s="74" t="str">
        <f t="shared" si="89"/>
        <v/>
      </c>
      <c r="BG168" s="74" t="str">
        <f t="shared" si="90"/>
        <v/>
      </c>
      <c r="BH168" s="74" t="str">
        <f t="shared" si="91"/>
        <v/>
      </c>
      <c r="BI168" s="120" t="str">
        <f>IF(M168="","",COUNTIF($BH$17:BH168,BH168))</f>
        <v/>
      </c>
      <c r="BJ168" s="98" t="str">
        <f t="shared" si="92"/>
        <v/>
      </c>
      <c r="BK168" s="1" t="str">
        <f t="shared" si="93"/>
        <v/>
      </c>
      <c r="BL168" s="621"/>
      <c r="BM168" s="621"/>
      <c r="BN168" s="621"/>
      <c r="BO168" s="621"/>
      <c r="BP168" s="621"/>
      <c r="BQ168" s="623"/>
      <c r="BR168" s="621"/>
      <c r="BS168" s="621"/>
      <c r="BT168" s="74">
        <f>COUNTIF($AJ$17:AJ168,AI168&amp;"-"&amp;"*5000m*")</f>
        <v>0</v>
      </c>
      <c r="BU168" s="621"/>
      <c r="BV168" s="623"/>
      <c r="BW168" s="621"/>
      <c r="BX168" s="621"/>
      <c r="BY168" s="621"/>
      <c r="BZ168" s="621"/>
      <c r="CA168" s="621"/>
      <c r="CB168" s="621"/>
    </row>
    <row r="169" spans="1:80" s="1" customFormat="1" ht="18" customHeight="1" thickBot="1">
      <c r="A169" s="685"/>
      <c r="B169" s="86" t="s">
        <v>30</v>
      </c>
      <c r="C169" s="87"/>
      <c r="D169" s="245" t="str">
        <f t="shared" si="71"/>
        <v/>
      </c>
      <c r="E169" s="274">
        <f>C167</f>
        <v>0</v>
      </c>
      <c r="F169" s="28"/>
      <c r="G169" s="28"/>
      <c r="H169" s="28"/>
      <c r="I169" s="29"/>
      <c r="J169" s="655" t="e">
        <f>IF(D168&gt;0,VLOOKUP(D168,男子登録情報!$A$1:$H$1688,5,0),"")</f>
        <v>#N/A</v>
      </c>
      <c r="K169" s="655"/>
      <c r="L169" s="7" t="s">
        <v>31</v>
      </c>
      <c r="M169" s="245"/>
      <c r="N169" s="247" t="str">
        <f>IF(M169&gt;0,VLOOKUP(M169,男子登録情報!$N$1:$O$22,2,0),"")</f>
        <v/>
      </c>
      <c r="O169" s="7" t="s">
        <v>32</v>
      </c>
      <c r="P169" s="248"/>
      <c r="Q169" s="53" t="str">
        <f t="shared" si="64"/>
        <v/>
      </c>
      <c r="R169" s="285" t="str">
        <f t="shared" si="94"/>
        <v/>
      </c>
      <c r="S169" s="259"/>
      <c r="T169" s="616"/>
      <c r="U169" s="617"/>
      <c r="V169" s="618"/>
      <c r="W169" s="663"/>
      <c r="X169" s="663"/>
      <c r="AB169" s="85">
        <f t="shared" si="65"/>
        <v>0</v>
      </c>
      <c r="AC169" s="621"/>
      <c r="AD169" s="74" t="str">
        <f t="shared" si="66"/>
        <v/>
      </c>
      <c r="AE169" s="74" t="str">
        <f t="shared" si="67"/>
        <v/>
      </c>
      <c r="AF169" s="74" t="str">
        <f t="shared" si="68"/>
        <v/>
      </c>
      <c r="AG169" s="74" t="str">
        <f t="shared" si="69"/>
        <v/>
      </c>
      <c r="AH169" s="95">
        <f t="shared" si="72"/>
        <v>0</v>
      </c>
      <c r="AI169" s="174" t="str">
        <f>AI168</f>
        <v/>
      </c>
      <c r="AJ169" s="74" t="str">
        <f t="shared" si="73"/>
        <v/>
      </c>
      <c r="AK169" s="74" t="str">
        <f t="shared" si="74"/>
        <v/>
      </c>
      <c r="AL169" s="99" t="str">
        <f t="shared" si="70"/>
        <v/>
      </c>
      <c r="AM169" s="81">
        <f t="shared" si="75"/>
        <v>0</v>
      </c>
      <c r="AO169" s="81">
        <f t="shared" si="76"/>
        <v>0</v>
      </c>
      <c r="AP169" s="81" t="str">
        <f t="shared" si="77"/>
        <v>00000</v>
      </c>
      <c r="AQ169" s="105" t="str">
        <f t="shared" si="78"/>
        <v>0秒0</v>
      </c>
      <c r="AR169" s="106">
        <f t="shared" si="79"/>
        <v>0</v>
      </c>
      <c r="AS169" s="106" t="str">
        <f t="shared" si="80"/>
        <v>0</v>
      </c>
      <c r="AT169" s="106" t="str">
        <f t="shared" si="81"/>
        <v>0</v>
      </c>
      <c r="AU169" s="106" t="str">
        <f t="shared" si="82"/>
        <v>0m</v>
      </c>
      <c r="AV169" s="106" t="str">
        <f t="shared" si="83"/>
        <v>点</v>
      </c>
      <c r="AW169" s="81">
        <f t="shared" si="84"/>
        <v>0</v>
      </c>
      <c r="AX169" s="73" t="str">
        <f t="shared" si="85"/>
        <v/>
      </c>
      <c r="AY169" s="81">
        <f t="shared" si="86"/>
        <v>0</v>
      </c>
      <c r="AZ169" s="81">
        <f t="shared" si="87"/>
        <v>0</v>
      </c>
      <c r="BA169" s="81">
        <f t="shared" si="88"/>
        <v>0</v>
      </c>
      <c r="BB169" s="587"/>
      <c r="BC169" s="587"/>
      <c r="BD169" s="630"/>
      <c r="BE169" s="627"/>
      <c r="BF169" s="74" t="str">
        <f t="shared" si="89"/>
        <v/>
      </c>
      <c r="BG169" s="74" t="str">
        <f t="shared" si="90"/>
        <v/>
      </c>
      <c r="BH169" s="74" t="str">
        <f t="shared" si="91"/>
        <v/>
      </c>
      <c r="BI169" s="120" t="str">
        <f>IF(M169="","",COUNTIF($BH$17:BH169,BH169))</f>
        <v/>
      </c>
      <c r="BJ169" s="98" t="str">
        <f t="shared" si="92"/>
        <v/>
      </c>
      <c r="BK169" s="1" t="str">
        <f t="shared" si="93"/>
        <v/>
      </c>
      <c r="BL169" s="621"/>
      <c r="BM169" s="621"/>
      <c r="BN169" s="621"/>
      <c r="BO169" s="621"/>
      <c r="BP169" s="621"/>
      <c r="BQ169" s="624"/>
      <c r="BR169" s="621"/>
      <c r="BS169" s="621"/>
      <c r="BT169" s="74">
        <f>COUNTIF($AJ$17:AJ169,AI169&amp;"-"&amp;"*5000m*")</f>
        <v>0</v>
      </c>
      <c r="BU169" s="621"/>
      <c r="BV169" s="624"/>
      <c r="BW169" s="621"/>
      <c r="BX169" s="621"/>
      <c r="BY169" s="621"/>
      <c r="BZ169" s="621"/>
      <c r="CA169" s="621"/>
      <c r="CB169" s="621"/>
    </row>
    <row r="170" spans="1:80" s="1" customFormat="1" ht="18" customHeight="1" thickTop="1" thickBot="1">
      <c r="A170" s="683">
        <v>52</v>
      </c>
      <c r="B170" s="665" t="s">
        <v>339</v>
      </c>
      <c r="C170" s="667"/>
      <c r="D170" s="252" t="str">
        <f t="shared" si="71"/>
        <v/>
      </c>
      <c r="E170" s="243">
        <f>C170</f>
        <v>0</v>
      </c>
      <c r="F170" s="619" t="str">
        <f>IF(C170&gt;0,VLOOKUP(C170,男子登録情報!$A$1:$H$1688,3,0),"")</f>
        <v/>
      </c>
      <c r="G170" s="619" t="str">
        <f>IF(C170&gt;0,VLOOKUP(C170,男子登録情報!$A$1:$H$1688,4,0),"")</f>
        <v/>
      </c>
      <c r="H170" s="619" t="str">
        <f>IF(C170&gt;0,VLOOKUP(C170,男子登録情報!$A$1:$H$1688,7,0),"")</f>
        <v/>
      </c>
      <c r="I170" s="261" t="str">
        <f>IF(C170&gt;0,VLOOKUP(C170,男子登録情報!$A$1:$H$1688,8,0),"")</f>
        <v/>
      </c>
      <c r="J170" s="653" t="str">
        <f>IF(C170&gt;0,VLOOKUP(C170,男子登録情報!$A$1:$M$1688,13,0),"")</f>
        <v/>
      </c>
      <c r="K170" s="653" t="str">
        <f>IF(C170&gt;0,TEXT(C170,"100000000"),"000000000")</f>
        <v>000000000</v>
      </c>
      <c r="L170" s="251" t="s">
        <v>24</v>
      </c>
      <c r="M170" s="243"/>
      <c r="N170" s="428" t="str">
        <f>IF(M170&gt;0,VLOOKUP(M170,男子登録情報!$N$1:$O$22,2,0),"")</f>
        <v/>
      </c>
      <c r="O170" s="251" t="s">
        <v>27</v>
      </c>
      <c r="P170" s="253"/>
      <c r="Q170" s="53" t="str">
        <f t="shared" si="64"/>
        <v/>
      </c>
      <c r="R170" s="283" t="str">
        <f t="shared" si="94"/>
        <v/>
      </c>
      <c r="S170" s="255"/>
      <c r="T170" s="610"/>
      <c r="U170" s="611"/>
      <c r="V170" s="612"/>
      <c r="W170" s="664"/>
      <c r="X170" s="664"/>
      <c r="AA170" s="1">
        <f>IF(C170="",0,IF(H170=F5,0,1))</f>
        <v>0</v>
      </c>
      <c r="AB170" s="85">
        <f t="shared" si="65"/>
        <v>0</v>
      </c>
      <c r="AC170" s="621">
        <f>C170</f>
        <v>0</v>
      </c>
      <c r="AD170" s="74" t="str">
        <f t="shared" si="66"/>
        <v/>
      </c>
      <c r="AE170" s="74" t="str">
        <f t="shared" si="67"/>
        <v/>
      </c>
      <c r="AF170" s="74" t="str">
        <f t="shared" si="68"/>
        <v/>
      </c>
      <c r="AG170" s="74" t="str">
        <f t="shared" si="69"/>
        <v/>
      </c>
      <c r="AH170" s="95">
        <f t="shared" si="72"/>
        <v>0</v>
      </c>
      <c r="AI170" s="172" t="str">
        <f>IF(F170="","",F170)</f>
        <v/>
      </c>
      <c r="AJ170" s="74" t="str">
        <f t="shared" si="73"/>
        <v/>
      </c>
      <c r="AK170" s="74" t="str">
        <f t="shared" si="74"/>
        <v/>
      </c>
      <c r="AL170" s="99" t="str">
        <f t="shared" si="70"/>
        <v/>
      </c>
      <c r="AM170" s="81">
        <f t="shared" si="75"/>
        <v>0</v>
      </c>
      <c r="AO170" s="81">
        <f t="shared" si="76"/>
        <v>0</v>
      </c>
      <c r="AP170" s="81" t="str">
        <f t="shared" si="77"/>
        <v>00000</v>
      </c>
      <c r="AQ170" s="105" t="str">
        <f t="shared" si="78"/>
        <v>0秒0</v>
      </c>
      <c r="AR170" s="106">
        <f t="shared" si="79"/>
        <v>0</v>
      </c>
      <c r="AS170" s="106" t="str">
        <f t="shared" si="80"/>
        <v>0</v>
      </c>
      <c r="AT170" s="106" t="str">
        <f t="shared" si="81"/>
        <v>0</v>
      </c>
      <c r="AU170" s="106" t="str">
        <f t="shared" si="82"/>
        <v>0m</v>
      </c>
      <c r="AV170" s="106" t="str">
        <f t="shared" si="83"/>
        <v>点</v>
      </c>
      <c r="AW170" s="81">
        <f t="shared" si="84"/>
        <v>0</v>
      </c>
      <c r="AX170" s="73" t="str">
        <f t="shared" si="85"/>
        <v/>
      </c>
      <c r="AY170" s="81">
        <f t="shared" si="86"/>
        <v>0</v>
      </c>
      <c r="AZ170" s="81">
        <f t="shared" si="87"/>
        <v>0</v>
      </c>
      <c r="BA170" s="81">
        <f t="shared" si="88"/>
        <v>0</v>
      </c>
      <c r="BB170" s="586">
        <f>IF(W170="",0,COUNTA($W$17:W172))</f>
        <v>0</v>
      </c>
      <c r="BC170" s="586">
        <f>IF(X170="",0,COUNTA($X$17:X172))</f>
        <v>0</v>
      </c>
      <c r="BD170" s="628">
        <f>IF(OR($N170="20100",$N171="20100",$N172="20100"),COUNTIF($N$17:N172,"20100"),0)</f>
        <v>0</v>
      </c>
      <c r="BE170" s="625">
        <f>IF($BD170=0,0,INDEX($P170:$P172,MATCH("20100",$N170:$N172,0),1))</f>
        <v>0</v>
      </c>
      <c r="BF170" s="74" t="str">
        <f t="shared" si="89"/>
        <v/>
      </c>
      <c r="BG170" s="74" t="str">
        <f t="shared" si="90"/>
        <v/>
      </c>
      <c r="BH170" s="74" t="str">
        <f t="shared" si="91"/>
        <v/>
      </c>
      <c r="BI170" s="120" t="str">
        <f>IF(M170="","",COUNTIF($BH$17:BH170,BH170))</f>
        <v/>
      </c>
      <c r="BJ170" s="98" t="str">
        <f t="shared" si="92"/>
        <v/>
      </c>
      <c r="BK170" s="1" t="str">
        <f t="shared" si="93"/>
        <v/>
      </c>
      <c r="BL170" s="621" t="str">
        <f>IF(F170="","",COUNTIF($AI$17:AI170,AI170))</f>
        <v/>
      </c>
      <c r="BM170" s="621">
        <f>IF(BL170=1,BL170,0)</f>
        <v>0</v>
      </c>
      <c r="BN170" s="621" t="str">
        <f>IF(F170="","",$BR170)</f>
        <v/>
      </c>
      <c r="BO170" s="621" t="str">
        <f>IF(G170="","",$BR170)</f>
        <v/>
      </c>
      <c r="BP170" s="621" t="str">
        <f>IF(I170="","",$BR170)</f>
        <v/>
      </c>
      <c r="BQ170" s="622" t="str">
        <f>IFERROR(IF(J170="","",BR170),"")</f>
        <v/>
      </c>
      <c r="BR170" s="621">
        <v>52</v>
      </c>
      <c r="BS170" s="621">
        <f>IF(C170&gt;0,"",IF(COUNTIF(BN170:BQ172,BR170)=4,"",1))</f>
        <v>1</v>
      </c>
      <c r="BT170" s="74">
        <f>COUNTIF($AJ$17:AJ170,AI170&amp;"-"&amp;"*5000m*")</f>
        <v>0</v>
      </c>
      <c r="BU170" s="621">
        <f>SUM(BT170:BT172)/3</f>
        <v>0</v>
      </c>
      <c r="BV170" s="622" t="str">
        <f>IF(AI170="","",IF(AND(COUNTA(M170:M172)=0,COUNTA(W170:X172)=0),1,""))</f>
        <v/>
      </c>
      <c r="BW170" s="621">
        <f>IF(AND($AI170="",COUNTA(W170)&gt;0),1,0)</f>
        <v>0</v>
      </c>
      <c r="BX170" s="621">
        <f>IF(AND($AI170="",COUNTA(X170)&gt;0),1,0)</f>
        <v>0</v>
      </c>
      <c r="BY170" s="621" t="str">
        <f>F170&amp;"-"&amp;W170</f>
        <v>-</v>
      </c>
      <c r="BZ170" s="621" t="str">
        <f>IF(W170="","",COUNTIF($BY$17:BY170,BY170))</f>
        <v/>
      </c>
      <c r="CA170" s="621" t="str">
        <f>F170&amp;"-"&amp;X170</f>
        <v>-</v>
      </c>
      <c r="CB170" s="621" t="str">
        <f>IF(X170="","",COUNTIF($CA$17:CA170,CA170))</f>
        <v/>
      </c>
    </row>
    <row r="171" spans="1:80" s="1" customFormat="1" ht="18" customHeight="1" thickBot="1">
      <c r="A171" s="684"/>
      <c r="B171" s="666"/>
      <c r="C171" s="668"/>
      <c r="D171" s="27" t="str">
        <f t="shared" si="71"/>
        <v/>
      </c>
      <c r="E171" s="244">
        <f>C170</f>
        <v>0</v>
      </c>
      <c r="F171" s="620"/>
      <c r="G171" s="620"/>
      <c r="H171" s="620"/>
      <c r="I171" s="256" t="str">
        <f>IF(C170&gt;0,VLOOKUP(C170,男子登録情報!$A$1:$H$1688,5,0),"")</f>
        <v/>
      </c>
      <c r="J171" s="654" t="e">
        <f>IF(D170&gt;0,VLOOKUP(D170,男子登録情報!$A$1:$H$1688,5,0),"")</f>
        <v>#N/A</v>
      </c>
      <c r="K171" s="654"/>
      <c r="L171" s="261" t="s">
        <v>28</v>
      </c>
      <c r="M171" s="27"/>
      <c r="N171" s="257" t="str">
        <f>IF(M171&gt;0,VLOOKUP(M171,男子登録情報!$N$1:$O$22,2,0),"")</f>
        <v/>
      </c>
      <c r="O171" s="261" t="s">
        <v>29</v>
      </c>
      <c r="P171" s="262"/>
      <c r="Q171" s="53" t="str">
        <f t="shared" si="64"/>
        <v/>
      </c>
      <c r="R171" s="284" t="str">
        <f t="shared" si="94"/>
        <v/>
      </c>
      <c r="S171" s="263"/>
      <c r="T171" s="613"/>
      <c r="U171" s="614"/>
      <c r="V171" s="615"/>
      <c r="W171" s="662"/>
      <c r="X171" s="662"/>
      <c r="AB171" s="85">
        <f t="shared" si="65"/>
        <v>0</v>
      </c>
      <c r="AC171" s="621"/>
      <c r="AD171" s="74" t="str">
        <f t="shared" si="66"/>
        <v/>
      </c>
      <c r="AE171" s="74" t="str">
        <f t="shared" si="67"/>
        <v/>
      </c>
      <c r="AF171" s="74" t="str">
        <f t="shared" si="68"/>
        <v/>
      </c>
      <c r="AG171" s="74" t="str">
        <f t="shared" si="69"/>
        <v/>
      </c>
      <c r="AH171" s="95">
        <f t="shared" si="72"/>
        <v>0</v>
      </c>
      <c r="AI171" s="173" t="str">
        <f>AI170</f>
        <v/>
      </c>
      <c r="AJ171" s="74" t="str">
        <f t="shared" si="73"/>
        <v/>
      </c>
      <c r="AK171" s="74" t="str">
        <f t="shared" si="74"/>
        <v/>
      </c>
      <c r="AL171" s="99" t="str">
        <f t="shared" si="70"/>
        <v/>
      </c>
      <c r="AM171" s="81">
        <f t="shared" si="75"/>
        <v>0</v>
      </c>
      <c r="AO171" s="81">
        <f t="shared" si="76"/>
        <v>0</v>
      </c>
      <c r="AP171" s="81" t="str">
        <f t="shared" si="77"/>
        <v>00000</v>
      </c>
      <c r="AQ171" s="105" t="str">
        <f t="shared" si="78"/>
        <v>0秒0</v>
      </c>
      <c r="AR171" s="106">
        <f t="shared" si="79"/>
        <v>0</v>
      </c>
      <c r="AS171" s="106" t="str">
        <f t="shared" si="80"/>
        <v>0</v>
      </c>
      <c r="AT171" s="106" t="str">
        <f t="shared" si="81"/>
        <v>0</v>
      </c>
      <c r="AU171" s="106" t="str">
        <f t="shared" si="82"/>
        <v>0m</v>
      </c>
      <c r="AV171" s="106" t="str">
        <f t="shared" si="83"/>
        <v>点</v>
      </c>
      <c r="AW171" s="81">
        <f t="shared" si="84"/>
        <v>0</v>
      </c>
      <c r="AX171" s="73" t="str">
        <f t="shared" si="85"/>
        <v/>
      </c>
      <c r="AY171" s="81">
        <f t="shared" si="86"/>
        <v>0</v>
      </c>
      <c r="AZ171" s="81">
        <f t="shared" si="87"/>
        <v>0</v>
      </c>
      <c r="BA171" s="81">
        <f t="shared" si="88"/>
        <v>0</v>
      </c>
      <c r="BB171" s="595"/>
      <c r="BC171" s="595"/>
      <c r="BD171" s="629"/>
      <c r="BE171" s="626"/>
      <c r="BF171" s="74" t="str">
        <f t="shared" si="89"/>
        <v/>
      </c>
      <c r="BG171" s="74" t="str">
        <f t="shared" si="90"/>
        <v/>
      </c>
      <c r="BH171" s="74" t="str">
        <f t="shared" si="91"/>
        <v/>
      </c>
      <c r="BI171" s="120" t="str">
        <f>IF(M171="","",COUNTIF($BH$17:BH171,BH171))</f>
        <v/>
      </c>
      <c r="BJ171" s="98" t="str">
        <f t="shared" si="92"/>
        <v/>
      </c>
      <c r="BK171" s="1" t="str">
        <f t="shared" si="93"/>
        <v/>
      </c>
      <c r="BL171" s="621"/>
      <c r="BM171" s="621"/>
      <c r="BN171" s="621"/>
      <c r="BO171" s="621"/>
      <c r="BP171" s="621"/>
      <c r="BQ171" s="623"/>
      <c r="BR171" s="621"/>
      <c r="BS171" s="621"/>
      <c r="BT171" s="74">
        <f>COUNTIF($AJ$17:AJ171,AI171&amp;"-"&amp;"*5000m*")</f>
        <v>0</v>
      </c>
      <c r="BU171" s="621"/>
      <c r="BV171" s="623"/>
      <c r="BW171" s="621"/>
      <c r="BX171" s="621"/>
      <c r="BY171" s="621"/>
      <c r="BZ171" s="621"/>
      <c r="CA171" s="621"/>
      <c r="CB171" s="621"/>
    </row>
    <row r="172" spans="1:80" s="1" customFormat="1" ht="18" customHeight="1" thickBot="1">
      <c r="A172" s="685"/>
      <c r="B172" s="86" t="s">
        <v>30</v>
      </c>
      <c r="C172" s="87"/>
      <c r="D172" s="245" t="str">
        <f t="shared" si="71"/>
        <v/>
      </c>
      <c r="E172" s="274">
        <f>C170</f>
        <v>0</v>
      </c>
      <c r="F172" s="28"/>
      <c r="G172" s="28"/>
      <c r="H172" s="28"/>
      <c r="I172" s="29"/>
      <c r="J172" s="655" t="e">
        <f>IF(D171&gt;0,VLOOKUP(D171,男子登録情報!$A$1:$H$1688,5,0),"")</f>
        <v>#N/A</v>
      </c>
      <c r="K172" s="655"/>
      <c r="L172" s="7" t="s">
        <v>31</v>
      </c>
      <c r="M172" s="245"/>
      <c r="N172" s="247" t="str">
        <f>IF(M172&gt;0,VLOOKUP(M172,男子登録情報!$N$1:$O$22,2,0),"")</f>
        <v/>
      </c>
      <c r="O172" s="7" t="s">
        <v>32</v>
      </c>
      <c r="P172" s="248"/>
      <c r="Q172" s="53" t="str">
        <f t="shared" si="64"/>
        <v/>
      </c>
      <c r="R172" s="285" t="str">
        <f t="shared" si="94"/>
        <v/>
      </c>
      <c r="S172" s="259"/>
      <c r="T172" s="616"/>
      <c r="U172" s="617"/>
      <c r="V172" s="618"/>
      <c r="W172" s="663"/>
      <c r="X172" s="663"/>
      <c r="AB172" s="85">
        <f t="shared" si="65"/>
        <v>0</v>
      </c>
      <c r="AC172" s="621"/>
      <c r="AD172" s="74" t="str">
        <f t="shared" si="66"/>
        <v/>
      </c>
      <c r="AE172" s="74" t="str">
        <f t="shared" si="67"/>
        <v/>
      </c>
      <c r="AF172" s="74" t="str">
        <f t="shared" si="68"/>
        <v/>
      </c>
      <c r="AG172" s="74" t="str">
        <f t="shared" si="69"/>
        <v/>
      </c>
      <c r="AH172" s="95">
        <f t="shared" si="72"/>
        <v>0</v>
      </c>
      <c r="AI172" s="174" t="str">
        <f>AI171</f>
        <v/>
      </c>
      <c r="AJ172" s="74" t="str">
        <f t="shared" si="73"/>
        <v/>
      </c>
      <c r="AK172" s="74" t="str">
        <f t="shared" si="74"/>
        <v/>
      </c>
      <c r="AL172" s="99" t="str">
        <f t="shared" si="70"/>
        <v/>
      </c>
      <c r="AM172" s="81">
        <f t="shared" si="75"/>
        <v>0</v>
      </c>
      <c r="AO172" s="81">
        <f t="shared" si="76"/>
        <v>0</v>
      </c>
      <c r="AP172" s="81" t="str">
        <f t="shared" si="77"/>
        <v>00000</v>
      </c>
      <c r="AQ172" s="105" t="str">
        <f t="shared" si="78"/>
        <v>0秒0</v>
      </c>
      <c r="AR172" s="106">
        <f t="shared" si="79"/>
        <v>0</v>
      </c>
      <c r="AS172" s="106" t="str">
        <f t="shared" si="80"/>
        <v>0</v>
      </c>
      <c r="AT172" s="106" t="str">
        <f t="shared" si="81"/>
        <v>0</v>
      </c>
      <c r="AU172" s="106" t="str">
        <f t="shared" si="82"/>
        <v>0m</v>
      </c>
      <c r="AV172" s="106" t="str">
        <f t="shared" si="83"/>
        <v>点</v>
      </c>
      <c r="AW172" s="81">
        <f t="shared" si="84"/>
        <v>0</v>
      </c>
      <c r="AX172" s="73" t="str">
        <f t="shared" si="85"/>
        <v/>
      </c>
      <c r="AY172" s="81">
        <f t="shared" si="86"/>
        <v>0</v>
      </c>
      <c r="AZ172" s="81">
        <f t="shared" si="87"/>
        <v>0</v>
      </c>
      <c r="BA172" s="81">
        <f t="shared" si="88"/>
        <v>0</v>
      </c>
      <c r="BB172" s="587"/>
      <c r="BC172" s="587"/>
      <c r="BD172" s="630"/>
      <c r="BE172" s="627"/>
      <c r="BF172" s="74" t="str">
        <f t="shared" si="89"/>
        <v/>
      </c>
      <c r="BG172" s="74" t="str">
        <f t="shared" si="90"/>
        <v/>
      </c>
      <c r="BH172" s="74" t="str">
        <f t="shared" si="91"/>
        <v/>
      </c>
      <c r="BI172" s="120" t="str">
        <f>IF(M172="","",COUNTIF($BH$17:BH172,BH172))</f>
        <v/>
      </c>
      <c r="BJ172" s="98" t="str">
        <f t="shared" si="92"/>
        <v/>
      </c>
      <c r="BK172" s="1" t="str">
        <f t="shared" si="93"/>
        <v/>
      </c>
      <c r="BL172" s="621"/>
      <c r="BM172" s="621"/>
      <c r="BN172" s="621"/>
      <c r="BO172" s="621"/>
      <c r="BP172" s="621"/>
      <c r="BQ172" s="624"/>
      <c r="BR172" s="621"/>
      <c r="BS172" s="621"/>
      <c r="BT172" s="74">
        <f>COUNTIF($AJ$17:AJ172,AI172&amp;"-"&amp;"*5000m*")</f>
        <v>0</v>
      </c>
      <c r="BU172" s="621"/>
      <c r="BV172" s="624"/>
      <c r="BW172" s="621"/>
      <c r="BX172" s="621"/>
      <c r="BY172" s="621"/>
      <c r="BZ172" s="621"/>
      <c r="CA172" s="621"/>
      <c r="CB172" s="621"/>
    </row>
    <row r="173" spans="1:80" s="1" customFormat="1" ht="18" customHeight="1" thickTop="1" thickBot="1">
      <c r="A173" s="683">
        <v>53</v>
      </c>
      <c r="B173" s="665" t="s">
        <v>339</v>
      </c>
      <c r="C173" s="667"/>
      <c r="D173" s="252" t="str">
        <f t="shared" si="71"/>
        <v/>
      </c>
      <c r="E173" s="243">
        <f>C173</f>
        <v>0</v>
      </c>
      <c r="F173" s="619" t="str">
        <f>IF(C173&gt;0,VLOOKUP(C173,男子登録情報!$A$1:$H$1688,3,0),"")</f>
        <v/>
      </c>
      <c r="G173" s="619" t="str">
        <f>IF(C173&gt;0,VLOOKUP(C173,男子登録情報!$A$1:$H$1688,4,0),"")</f>
        <v/>
      </c>
      <c r="H173" s="619" t="str">
        <f>IF(C173&gt;0,VLOOKUP(C173,男子登録情報!$A$1:$H$1688,7,0),"")</f>
        <v/>
      </c>
      <c r="I173" s="261" t="str">
        <f>IF(C173&gt;0,VLOOKUP(C173,男子登録情報!$A$1:$H$1688,8,0),"")</f>
        <v/>
      </c>
      <c r="J173" s="653" t="str">
        <f>IF(C173&gt;0,VLOOKUP(C173,男子登録情報!$A$1:$M$1688,13,0),"")</f>
        <v/>
      </c>
      <c r="K173" s="653" t="str">
        <f>IF(C173&gt;0,TEXT(C173,"100000000"),"000000000")</f>
        <v>000000000</v>
      </c>
      <c r="L173" s="251" t="s">
        <v>24</v>
      </c>
      <c r="M173" s="243"/>
      <c r="N173" s="428" t="str">
        <f>IF(M173&gt;0,VLOOKUP(M173,男子登録情報!$N$1:$O$22,2,0),"")</f>
        <v/>
      </c>
      <c r="O173" s="251" t="s">
        <v>27</v>
      </c>
      <c r="P173" s="253"/>
      <c r="Q173" s="53" t="str">
        <f t="shared" si="64"/>
        <v/>
      </c>
      <c r="R173" s="283" t="str">
        <f t="shared" si="94"/>
        <v/>
      </c>
      <c r="S173" s="255"/>
      <c r="T173" s="610"/>
      <c r="U173" s="611"/>
      <c r="V173" s="612"/>
      <c r="W173" s="664"/>
      <c r="X173" s="664"/>
      <c r="AA173" s="1">
        <f>IF(C173="",0,IF(H173=F5,0,1))</f>
        <v>0</v>
      </c>
      <c r="AB173" s="85">
        <f t="shared" si="65"/>
        <v>0</v>
      </c>
      <c r="AC173" s="621">
        <f>C173</f>
        <v>0</v>
      </c>
      <c r="AD173" s="74" t="str">
        <f t="shared" si="66"/>
        <v/>
      </c>
      <c r="AE173" s="74" t="str">
        <f t="shared" si="67"/>
        <v/>
      </c>
      <c r="AF173" s="74" t="str">
        <f t="shared" si="68"/>
        <v/>
      </c>
      <c r="AG173" s="74" t="str">
        <f t="shared" si="69"/>
        <v/>
      </c>
      <c r="AH173" s="95">
        <f t="shared" si="72"/>
        <v>0</v>
      </c>
      <c r="AI173" s="172" t="str">
        <f>IF(F173="","",F173)</f>
        <v/>
      </c>
      <c r="AJ173" s="74" t="str">
        <f t="shared" si="73"/>
        <v/>
      </c>
      <c r="AK173" s="74" t="str">
        <f t="shared" si="74"/>
        <v/>
      </c>
      <c r="AL173" s="99" t="str">
        <f t="shared" si="70"/>
        <v/>
      </c>
      <c r="AM173" s="81">
        <f t="shared" si="75"/>
        <v>0</v>
      </c>
      <c r="AO173" s="81">
        <f t="shared" si="76"/>
        <v>0</v>
      </c>
      <c r="AP173" s="81" t="str">
        <f t="shared" si="77"/>
        <v>00000</v>
      </c>
      <c r="AQ173" s="105" t="str">
        <f t="shared" si="78"/>
        <v>0秒0</v>
      </c>
      <c r="AR173" s="106">
        <f t="shared" si="79"/>
        <v>0</v>
      </c>
      <c r="AS173" s="106" t="str">
        <f t="shared" si="80"/>
        <v>0</v>
      </c>
      <c r="AT173" s="106" t="str">
        <f t="shared" si="81"/>
        <v>0</v>
      </c>
      <c r="AU173" s="106" t="str">
        <f t="shared" si="82"/>
        <v>0m</v>
      </c>
      <c r="AV173" s="106" t="str">
        <f t="shared" si="83"/>
        <v>点</v>
      </c>
      <c r="AW173" s="81">
        <f t="shared" si="84"/>
        <v>0</v>
      </c>
      <c r="AX173" s="73" t="str">
        <f t="shared" si="85"/>
        <v/>
      </c>
      <c r="AY173" s="81">
        <f t="shared" si="86"/>
        <v>0</v>
      </c>
      <c r="AZ173" s="81">
        <f t="shared" si="87"/>
        <v>0</v>
      </c>
      <c r="BA173" s="81">
        <f t="shared" si="88"/>
        <v>0</v>
      </c>
      <c r="BB173" s="586">
        <f>IF(W173="",0,COUNTA($W$17:W175))</f>
        <v>0</v>
      </c>
      <c r="BC173" s="586">
        <f>IF(X173="",0,COUNTA($X$17:X175))</f>
        <v>0</v>
      </c>
      <c r="BD173" s="628">
        <f>IF(OR($N173="20100",$N174="20100",$N175="20100"),COUNTIF($N$17:N175,"20100"),0)</f>
        <v>0</v>
      </c>
      <c r="BE173" s="625">
        <f>IF($BD173=0,0,INDEX($P173:$P175,MATCH("20100",$N173:$N175,0),1))</f>
        <v>0</v>
      </c>
      <c r="BF173" s="74" t="str">
        <f t="shared" si="89"/>
        <v/>
      </c>
      <c r="BG173" s="74" t="str">
        <f t="shared" si="90"/>
        <v/>
      </c>
      <c r="BH173" s="74" t="str">
        <f t="shared" si="91"/>
        <v/>
      </c>
      <c r="BI173" s="120" t="str">
        <f>IF(M173="","",COUNTIF($BH$17:BH173,BH173))</f>
        <v/>
      </c>
      <c r="BJ173" s="98" t="str">
        <f t="shared" si="92"/>
        <v/>
      </c>
      <c r="BK173" s="1" t="str">
        <f t="shared" si="93"/>
        <v/>
      </c>
      <c r="BL173" s="621" t="str">
        <f>IF(F173="","",COUNTIF($AI$17:AI173,AI173))</f>
        <v/>
      </c>
      <c r="BM173" s="621">
        <f>IF(BL173=1,BL173,0)</f>
        <v>0</v>
      </c>
      <c r="BN173" s="621" t="str">
        <f>IF(F173="","",$BR173)</f>
        <v/>
      </c>
      <c r="BO173" s="621" t="str">
        <f>IF(G173="","",$BR173)</f>
        <v/>
      </c>
      <c r="BP173" s="621" t="str">
        <f>IF(I173="","",$BR173)</f>
        <v/>
      </c>
      <c r="BQ173" s="622" t="str">
        <f>IFERROR(IF(J173="","",BR173),"")</f>
        <v/>
      </c>
      <c r="BR173" s="621">
        <v>53</v>
      </c>
      <c r="BS173" s="621">
        <f>IF(C173&gt;0,"",IF(COUNTIF(BN173:BQ175,BR173)=4,"",1))</f>
        <v>1</v>
      </c>
      <c r="BT173" s="74">
        <f>COUNTIF($AJ$17:AJ173,AI173&amp;"-"&amp;"*5000m*")</f>
        <v>0</v>
      </c>
      <c r="BU173" s="621">
        <f>SUM(BT173:BT175)/3</f>
        <v>0</v>
      </c>
      <c r="BV173" s="622" t="str">
        <f>IF(AI173="","",IF(AND(COUNTA(M173:M175)=0,COUNTA(W173:X175)=0),1,""))</f>
        <v/>
      </c>
      <c r="BW173" s="621">
        <f>IF(AND($AI173="",COUNTA(W173)&gt;0),1,0)</f>
        <v>0</v>
      </c>
      <c r="BX173" s="621">
        <f>IF(AND($AI173="",COUNTA(X173)&gt;0),1,0)</f>
        <v>0</v>
      </c>
      <c r="BY173" s="621" t="str">
        <f>F173&amp;"-"&amp;W173</f>
        <v>-</v>
      </c>
      <c r="BZ173" s="621" t="str">
        <f>IF(W173="","",COUNTIF($BY$17:BY173,BY173))</f>
        <v/>
      </c>
      <c r="CA173" s="621" t="str">
        <f>F173&amp;"-"&amp;X173</f>
        <v>-</v>
      </c>
      <c r="CB173" s="621" t="str">
        <f>IF(X173="","",COUNTIF($CA$17:CA173,CA173))</f>
        <v/>
      </c>
    </row>
    <row r="174" spans="1:80" s="1" customFormat="1" ht="18" customHeight="1" thickBot="1">
      <c r="A174" s="684"/>
      <c r="B174" s="666"/>
      <c r="C174" s="668"/>
      <c r="D174" s="27" t="str">
        <f t="shared" si="71"/>
        <v/>
      </c>
      <c r="E174" s="244">
        <f>C173</f>
        <v>0</v>
      </c>
      <c r="F174" s="620"/>
      <c r="G174" s="620"/>
      <c r="H174" s="620"/>
      <c r="I174" s="256" t="str">
        <f>IF(C173&gt;0,VLOOKUP(C173,男子登録情報!$A$1:$H$1688,5,0),"")</f>
        <v/>
      </c>
      <c r="J174" s="654" t="e">
        <f>IF(D173&gt;0,VLOOKUP(D173,男子登録情報!$A$1:$H$1688,5,0),"")</f>
        <v>#N/A</v>
      </c>
      <c r="K174" s="654"/>
      <c r="L174" s="261" t="s">
        <v>28</v>
      </c>
      <c r="M174" s="27"/>
      <c r="N174" s="257" t="str">
        <f>IF(M174&gt;0,VLOOKUP(M174,男子登録情報!$N$1:$O$22,2,0),"")</f>
        <v/>
      </c>
      <c r="O174" s="261" t="s">
        <v>29</v>
      </c>
      <c r="P174" s="262"/>
      <c r="Q174" s="53" t="str">
        <f t="shared" si="64"/>
        <v/>
      </c>
      <c r="R174" s="284" t="str">
        <f t="shared" si="94"/>
        <v/>
      </c>
      <c r="S174" s="263"/>
      <c r="T174" s="613"/>
      <c r="U174" s="614"/>
      <c r="V174" s="615"/>
      <c r="W174" s="662"/>
      <c r="X174" s="662"/>
      <c r="AB174" s="85">
        <f t="shared" si="65"/>
        <v>0</v>
      </c>
      <c r="AC174" s="621"/>
      <c r="AD174" s="74" t="str">
        <f t="shared" si="66"/>
        <v/>
      </c>
      <c r="AE174" s="74" t="str">
        <f t="shared" si="67"/>
        <v/>
      </c>
      <c r="AF174" s="74" t="str">
        <f t="shared" si="68"/>
        <v/>
      </c>
      <c r="AG174" s="74" t="str">
        <f t="shared" si="69"/>
        <v/>
      </c>
      <c r="AH174" s="95">
        <f t="shared" si="72"/>
        <v>0</v>
      </c>
      <c r="AI174" s="173" t="str">
        <f>AI173</f>
        <v/>
      </c>
      <c r="AJ174" s="74" t="str">
        <f t="shared" si="73"/>
        <v/>
      </c>
      <c r="AK174" s="74" t="str">
        <f t="shared" si="74"/>
        <v/>
      </c>
      <c r="AL174" s="99" t="str">
        <f t="shared" si="70"/>
        <v/>
      </c>
      <c r="AM174" s="81">
        <f t="shared" si="75"/>
        <v>0</v>
      </c>
      <c r="AO174" s="81">
        <f t="shared" si="76"/>
        <v>0</v>
      </c>
      <c r="AP174" s="81" t="str">
        <f t="shared" si="77"/>
        <v>00000</v>
      </c>
      <c r="AQ174" s="105" t="str">
        <f t="shared" si="78"/>
        <v>0秒0</v>
      </c>
      <c r="AR174" s="106">
        <f t="shared" si="79"/>
        <v>0</v>
      </c>
      <c r="AS174" s="106" t="str">
        <f t="shared" si="80"/>
        <v>0</v>
      </c>
      <c r="AT174" s="106" t="str">
        <f t="shared" si="81"/>
        <v>0</v>
      </c>
      <c r="AU174" s="106" t="str">
        <f t="shared" si="82"/>
        <v>0m</v>
      </c>
      <c r="AV174" s="106" t="str">
        <f t="shared" si="83"/>
        <v>点</v>
      </c>
      <c r="AW174" s="81">
        <f t="shared" si="84"/>
        <v>0</v>
      </c>
      <c r="AX174" s="73" t="str">
        <f t="shared" si="85"/>
        <v/>
      </c>
      <c r="AY174" s="81">
        <f t="shared" si="86"/>
        <v>0</v>
      </c>
      <c r="AZ174" s="81">
        <f t="shared" si="87"/>
        <v>0</v>
      </c>
      <c r="BA174" s="81">
        <f t="shared" si="88"/>
        <v>0</v>
      </c>
      <c r="BB174" s="595"/>
      <c r="BC174" s="595"/>
      <c r="BD174" s="629"/>
      <c r="BE174" s="626"/>
      <c r="BF174" s="74" t="str">
        <f t="shared" si="89"/>
        <v/>
      </c>
      <c r="BG174" s="74" t="str">
        <f t="shared" si="90"/>
        <v/>
      </c>
      <c r="BH174" s="74" t="str">
        <f t="shared" si="91"/>
        <v/>
      </c>
      <c r="BI174" s="120" t="str">
        <f>IF(M174="","",COUNTIF($BH$17:BH174,BH174))</f>
        <v/>
      </c>
      <c r="BJ174" s="98" t="str">
        <f t="shared" si="92"/>
        <v/>
      </c>
      <c r="BK174" s="1" t="str">
        <f t="shared" si="93"/>
        <v/>
      </c>
      <c r="BL174" s="621"/>
      <c r="BM174" s="621"/>
      <c r="BN174" s="621"/>
      <c r="BO174" s="621"/>
      <c r="BP174" s="621"/>
      <c r="BQ174" s="623"/>
      <c r="BR174" s="621"/>
      <c r="BS174" s="621"/>
      <c r="BT174" s="74">
        <f>COUNTIF($AJ$17:AJ174,AI174&amp;"-"&amp;"*5000m*")</f>
        <v>0</v>
      </c>
      <c r="BU174" s="621"/>
      <c r="BV174" s="623"/>
      <c r="BW174" s="621"/>
      <c r="BX174" s="621"/>
      <c r="BY174" s="621"/>
      <c r="BZ174" s="621"/>
      <c r="CA174" s="621"/>
      <c r="CB174" s="621"/>
    </row>
    <row r="175" spans="1:80" s="1" customFormat="1" ht="18" customHeight="1" thickBot="1">
      <c r="A175" s="685"/>
      <c r="B175" s="86" t="s">
        <v>30</v>
      </c>
      <c r="C175" s="87"/>
      <c r="D175" s="245" t="str">
        <f t="shared" si="71"/>
        <v/>
      </c>
      <c r="E175" s="274">
        <f>C173</f>
        <v>0</v>
      </c>
      <c r="F175" s="28"/>
      <c r="G175" s="28"/>
      <c r="H175" s="28"/>
      <c r="I175" s="29"/>
      <c r="J175" s="655" t="e">
        <f>IF(D174&gt;0,VLOOKUP(D174,男子登録情報!$A$1:$H$1688,5,0),"")</f>
        <v>#N/A</v>
      </c>
      <c r="K175" s="655"/>
      <c r="L175" s="7" t="s">
        <v>31</v>
      </c>
      <c r="M175" s="245"/>
      <c r="N175" s="247" t="str">
        <f>IF(M175&gt;0,VLOOKUP(M175,男子登録情報!$N$1:$O$22,2,0),"")</f>
        <v/>
      </c>
      <c r="O175" s="7" t="s">
        <v>32</v>
      </c>
      <c r="P175" s="248"/>
      <c r="Q175" s="53" t="str">
        <f t="shared" si="64"/>
        <v/>
      </c>
      <c r="R175" s="285" t="str">
        <f t="shared" si="94"/>
        <v/>
      </c>
      <c r="S175" s="259"/>
      <c r="T175" s="616"/>
      <c r="U175" s="617"/>
      <c r="V175" s="618"/>
      <c r="W175" s="663"/>
      <c r="X175" s="663"/>
      <c r="AB175" s="85">
        <f t="shared" si="65"/>
        <v>0</v>
      </c>
      <c r="AC175" s="621"/>
      <c r="AD175" s="74" t="str">
        <f t="shared" si="66"/>
        <v/>
      </c>
      <c r="AE175" s="74" t="str">
        <f t="shared" si="67"/>
        <v/>
      </c>
      <c r="AF175" s="74" t="str">
        <f t="shared" si="68"/>
        <v/>
      </c>
      <c r="AG175" s="74" t="str">
        <f t="shared" si="69"/>
        <v/>
      </c>
      <c r="AH175" s="95">
        <f t="shared" si="72"/>
        <v>0</v>
      </c>
      <c r="AI175" s="174" t="str">
        <f>AI174</f>
        <v/>
      </c>
      <c r="AJ175" s="74" t="str">
        <f t="shared" si="73"/>
        <v/>
      </c>
      <c r="AK175" s="74" t="str">
        <f t="shared" si="74"/>
        <v/>
      </c>
      <c r="AL175" s="99" t="str">
        <f t="shared" si="70"/>
        <v/>
      </c>
      <c r="AM175" s="81">
        <f t="shared" si="75"/>
        <v>0</v>
      </c>
      <c r="AO175" s="81">
        <f t="shared" si="76"/>
        <v>0</v>
      </c>
      <c r="AP175" s="81" t="str">
        <f t="shared" si="77"/>
        <v>00000</v>
      </c>
      <c r="AQ175" s="105" t="str">
        <f t="shared" si="78"/>
        <v>0秒0</v>
      </c>
      <c r="AR175" s="106">
        <f t="shared" si="79"/>
        <v>0</v>
      </c>
      <c r="AS175" s="106" t="str">
        <f t="shared" si="80"/>
        <v>0</v>
      </c>
      <c r="AT175" s="106" t="str">
        <f t="shared" si="81"/>
        <v>0</v>
      </c>
      <c r="AU175" s="106" t="str">
        <f t="shared" si="82"/>
        <v>0m</v>
      </c>
      <c r="AV175" s="106" t="str">
        <f t="shared" si="83"/>
        <v>点</v>
      </c>
      <c r="AW175" s="81">
        <f t="shared" si="84"/>
        <v>0</v>
      </c>
      <c r="AX175" s="73" t="str">
        <f t="shared" si="85"/>
        <v/>
      </c>
      <c r="AY175" s="81">
        <f t="shared" si="86"/>
        <v>0</v>
      </c>
      <c r="AZ175" s="81">
        <f t="shared" si="87"/>
        <v>0</v>
      </c>
      <c r="BA175" s="81">
        <f t="shared" si="88"/>
        <v>0</v>
      </c>
      <c r="BB175" s="587"/>
      <c r="BC175" s="587"/>
      <c r="BD175" s="630"/>
      <c r="BE175" s="627"/>
      <c r="BF175" s="74" t="str">
        <f t="shared" si="89"/>
        <v/>
      </c>
      <c r="BG175" s="74" t="str">
        <f t="shared" si="90"/>
        <v/>
      </c>
      <c r="BH175" s="74" t="str">
        <f t="shared" si="91"/>
        <v/>
      </c>
      <c r="BI175" s="120" t="str">
        <f>IF(M175="","",COUNTIF($BH$17:BH175,BH175))</f>
        <v/>
      </c>
      <c r="BJ175" s="98" t="str">
        <f t="shared" si="92"/>
        <v/>
      </c>
      <c r="BK175" s="1" t="str">
        <f t="shared" si="93"/>
        <v/>
      </c>
      <c r="BL175" s="621"/>
      <c r="BM175" s="621"/>
      <c r="BN175" s="621"/>
      <c r="BO175" s="621"/>
      <c r="BP175" s="621"/>
      <c r="BQ175" s="624"/>
      <c r="BR175" s="621"/>
      <c r="BS175" s="621"/>
      <c r="BT175" s="74">
        <f>COUNTIF($AJ$17:AJ175,AI175&amp;"-"&amp;"*5000m*")</f>
        <v>0</v>
      </c>
      <c r="BU175" s="621"/>
      <c r="BV175" s="624"/>
      <c r="BW175" s="621"/>
      <c r="BX175" s="621"/>
      <c r="BY175" s="621"/>
      <c r="BZ175" s="621"/>
      <c r="CA175" s="621"/>
      <c r="CB175" s="621"/>
    </row>
    <row r="176" spans="1:80" s="1" customFormat="1" ht="18" customHeight="1" thickTop="1" thickBot="1">
      <c r="A176" s="683">
        <v>54</v>
      </c>
      <c r="B176" s="665" t="s">
        <v>339</v>
      </c>
      <c r="C176" s="667"/>
      <c r="D176" s="252" t="str">
        <f t="shared" si="71"/>
        <v/>
      </c>
      <c r="E176" s="243">
        <f>C176</f>
        <v>0</v>
      </c>
      <c r="F176" s="619" t="str">
        <f>IF(C176&gt;0,VLOOKUP(C176,男子登録情報!$A$1:$H$1688,3,0),"")</f>
        <v/>
      </c>
      <c r="G176" s="619" t="str">
        <f>IF(C176&gt;0,VLOOKUP(C176,男子登録情報!$A$1:$H$1688,4,0),"")</f>
        <v/>
      </c>
      <c r="H176" s="619" t="str">
        <f>IF(C176&gt;0,VLOOKUP(C176,男子登録情報!$A$1:$H$1688,7,0),"")</f>
        <v/>
      </c>
      <c r="I176" s="261" t="str">
        <f>IF(C176&gt;0,VLOOKUP(C176,男子登録情報!$A$1:$H$1688,8,0),"")</f>
        <v/>
      </c>
      <c r="J176" s="653" t="str">
        <f>IF(C176&gt;0,VLOOKUP(C176,男子登録情報!$A$1:$M$1688,13,0),"")</f>
        <v/>
      </c>
      <c r="K176" s="653" t="str">
        <f>IF(C176&gt;0,TEXT(C176,"100000000"),"000000000")</f>
        <v>000000000</v>
      </c>
      <c r="L176" s="251" t="s">
        <v>24</v>
      </c>
      <c r="M176" s="243"/>
      <c r="N176" s="428" t="str">
        <f>IF(M176&gt;0,VLOOKUP(M176,男子登録情報!$N$1:$O$22,2,0),"")</f>
        <v/>
      </c>
      <c r="O176" s="251" t="s">
        <v>27</v>
      </c>
      <c r="P176" s="253"/>
      <c r="Q176" s="53" t="str">
        <f t="shared" si="64"/>
        <v/>
      </c>
      <c r="R176" s="283" t="str">
        <f t="shared" si="94"/>
        <v/>
      </c>
      <c r="S176" s="255"/>
      <c r="T176" s="610"/>
      <c r="U176" s="611"/>
      <c r="V176" s="612"/>
      <c r="W176" s="664"/>
      <c r="X176" s="664"/>
      <c r="AA176" s="1">
        <f>IF(C176="",0,IF(H176=F5,0,1))</f>
        <v>0</v>
      </c>
      <c r="AB176" s="85">
        <f t="shared" si="65"/>
        <v>0</v>
      </c>
      <c r="AC176" s="621">
        <f>C176</f>
        <v>0</v>
      </c>
      <c r="AD176" s="74" t="str">
        <f t="shared" si="66"/>
        <v/>
      </c>
      <c r="AE176" s="74" t="str">
        <f t="shared" si="67"/>
        <v/>
      </c>
      <c r="AF176" s="74" t="str">
        <f t="shared" si="68"/>
        <v/>
      </c>
      <c r="AG176" s="74" t="str">
        <f t="shared" si="69"/>
        <v/>
      </c>
      <c r="AH176" s="95">
        <f t="shared" si="72"/>
        <v>0</v>
      </c>
      <c r="AI176" s="172" t="str">
        <f>IF(F176="","",F176)</f>
        <v/>
      </c>
      <c r="AJ176" s="74" t="str">
        <f t="shared" si="73"/>
        <v/>
      </c>
      <c r="AK176" s="74" t="str">
        <f t="shared" si="74"/>
        <v/>
      </c>
      <c r="AL176" s="99" t="str">
        <f t="shared" si="70"/>
        <v/>
      </c>
      <c r="AM176" s="81">
        <f t="shared" si="75"/>
        <v>0</v>
      </c>
      <c r="AO176" s="81">
        <f t="shared" si="76"/>
        <v>0</v>
      </c>
      <c r="AP176" s="81" t="str">
        <f t="shared" si="77"/>
        <v>00000</v>
      </c>
      <c r="AQ176" s="105" t="str">
        <f t="shared" si="78"/>
        <v>0秒0</v>
      </c>
      <c r="AR176" s="106">
        <f t="shared" si="79"/>
        <v>0</v>
      </c>
      <c r="AS176" s="106" t="str">
        <f t="shared" si="80"/>
        <v>0</v>
      </c>
      <c r="AT176" s="106" t="str">
        <f t="shared" si="81"/>
        <v>0</v>
      </c>
      <c r="AU176" s="106" t="str">
        <f t="shared" si="82"/>
        <v>0m</v>
      </c>
      <c r="AV176" s="106" t="str">
        <f t="shared" si="83"/>
        <v>点</v>
      </c>
      <c r="AW176" s="81">
        <f t="shared" si="84"/>
        <v>0</v>
      </c>
      <c r="AX176" s="73" t="str">
        <f t="shared" si="85"/>
        <v/>
      </c>
      <c r="AY176" s="81">
        <f t="shared" si="86"/>
        <v>0</v>
      </c>
      <c r="AZ176" s="81">
        <f t="shared" si="87"/>
        <v>0</v>
      </c>
      <c r="BA176" s="81">
        <f t="shared" si="88"/>
        <v>0</v>
      </c>
      <c r="BB176" s="586">
        <f>IF(W176="",0,COUNTA($W$17:W178))</f>
        <v>0</v>
      </c>
      <c r="BC176" s="586">
        <f>IF(X176="",0,COUNTA($X$17:X178))</f>
        <v>0</v>
      </c>
      <c r="BD176" s="628">
        <f>IF(OR($N176="20100",$N177="20100",$N178="20100"),COUNTIF($N$17:N178,"20100"),0)</f>
        <v>0</v>
      </c>
      <c r="BE176" s="625">
        <f>IF($BD176=0,0,INDEX($P176:$P178,MATCH("20100",$N176:$N178,0),1))</f>
        <v>0</v>
      </c>
      <c r="BF176" s="74" t="str">
        <f t="shared" si="89"/>
        <v/>
      </c>
      <c r="BG176" s="74" t="str">
        <f t="shared" si="90"/>
        <v/>
      </c>
      <c r="BH176" s="74" t="str">
        <f t="shared" si="91"/>
        <v/>
      </c>
      <c r="BI176" s="120" t="str">
        <f>IF(M176="","",COUNTIF($BH$17:BH176,BH176))</f>
        <v/>
      </c>
      <c r="BJ176" s="98" t="str">
        <f t="shared" si="92"/>
        <v/>
      </c>
      <c r="BK176" s="1" t="str">
        <f t="shared" si="93"/>
        <v/>
      </c>
      <c r="BL176" s="621" t="str">
        <f>IF(F176="","",COUNTIF($AI$17:AI176,AI176))</f>
        <v/>
      </c>
      <c r="BM176" s="621">
        <f>IF(BL176=1,BL176,0)</f>
        <v>0</v>
      </c>
      <c r="BN176" s="621" t="str">
        <f>IF(F176="","",$BR176)</f>
        <v/>
      </c>
      <c r="BO176" s="621" t="str">
        <f>IF(G176="","",$BR176)</f>
        <v/>
      </c>
      <c r="BP176" s="621" t="str">
        <f>IF(I176="","",$BR176)</f>
        <v/>
      </c>
      <c r="BQ176" s="622" t="str">
        <f>IFERROR(IF(J176="","",BR176),"")</f>
        <v/>
      </c>
      <c r="BR176" s="621">
        <v>54</v>
      </c>
      <c r="BS176" s="621">
        <f>IF(C176&gt;0,"",IF(COUNTIF(BN176:BQ178,BR176)=4,"",1))</f>
        <v>1</v>
      </c>
      <c r="BT176" s="74">
        <f>COUNTIF($AJ$17:AJ176,AI176&amp;"-"&amp;"*5000m*")</f>
        <v>0</v>
      </c>
      <c r="BU176" s="621">
        <f>SUM(BT176:BT178)/3</f>
        <v>0</v>
      </c>
      <c r="BV176" s="622" t="str">
        <f>IF(AI176="","",IF(AND(COUNTA(M176:M178)=0,COUNTA(W176:X178)=0),1,""))</f>
        <v/>
      </c>
      <c r="BW176" s="621">
        <f>IF(AND($AI176="",COUNTA(W176)&gt;0),1,0)</f>
        <v>0</v>
      </c>
      <c r="BX176" s="621">
        <f>IF(AND($AI176="",COUNTA(X176)&gt;0),1,0)</f>
        <v>0</v>
      </c>
      <c r="BY176" s="621" t="str">
        <f>F176&amp;"-"&amp;W176</f>
        <v>-</v>
      </c>
      <c r="BZ176" s="621" t="str">
        <f>IF(W176="","",COUNTIF($BY$17:BY176,BY176))</f>
        <v/>
      </c>
      <c r="CA176" s="621" t="str">
        <f>F176&amp;"-"&amp;X176</f>
        <v>-</v>
      </c>
      <c r="CB176" s="621" t="str">
        <f>IF(X176="","",COUNTIF($CA$17:CA176,CA176))</f>
        <v/>
      </c>
    </row>
    <row r="177" spans="1:80" s="1" customFormat="1" ht="18" customHeight="1" thickBot="1">
      <c r="A177" s="684"/>
      <c r="B177" s="666"/>
      <c r="C177" s="668"/>
      <c r="D177" s="27" t="str">
        <f t="shared" si="71"/>
        <v/>
      </c>
      <c r="E177" s="244">
        <f>C176</f>
        <v>0</v>
      </c>
      <c r="F177" s="620"/>
      <c r="G177" s="620"/>
      <c r="H177" s="620"/>
      <c r="I177" s="256" t="str">
        <f>IF(C176&gt;0,VLOOKUP(C176,男子登録情報!$A$1:$H$1688,5,0),"")</f>
        <v/>
      </c>
      <c r="J177" s="654" t="e">
        <f>IF(D176&gt;0,VLOOKUP(D176,男子登録情報!$A$1:$H$1688,5,0),"")</f>
        <v>#N/A</v>
      </c>
      <c r="K177" s="654"/>
      <c r="L177" s="261" t="s">
        <v>28</v>
      </c>
      <c r="M177" s="27"/>
      <c r="N177" s="257" t="str">
        <f>IF(M177&gt;0,VLOOKUP(M177,男子登録情報!$N$1:$O$22,2,0),"")</f>
        <v/>
      </c>
      <c r="O177" s="261" t="s">
        <v>29</v>
      </c>
      <c r="P177" s="262"/>
      <c r="Q177" s="53" t="str">
        <f t="shared" si="64"/>
        <v/>
      </c>
      <c r="R177" s="284" t="str">
        <f t="shared" si="94"/>
        <v/>
      </c>
      <c r="S177" s="263"/>
      <c r="T177" s="613"/>
      <c r="U177" s="614"/>
      <c r="V177" s="615"/>
      <c r="W177" s="662"/>
      <c r="X177" s="662"/>
      <c r="AB177" s="85">
        <f t="shared" si="65"/>
        <v>0</v>
      </c>
      <c r="AC177" s="621"/>
      <c r="AD177" s="74" t="str">
        <f t="shared" si="66"/>
        <v/>
      </c>
      <c r="AE177" s="74" t="str">
        <f t="shared" si="67"/>
        <v/>
      </c>
      <c r="AF177" s="74" t="str">
        <f t="shared" si="68"/>
        <v/>
      </c>
      <c r="AG177" s="74" t="str">
        <f t="shared" si="69"/>
        <v/>
      </c>
      <c r="AH177" s="95">
        <f t="shared" si="72"/>
        <v>0</v>
      </c>
      <c r="AI177" s="173" t="str">
        <f>AI176</f>
        <v/>
      </c>
      <c r="AJ177" s="74" t="str">
        <f t="shared" si="73"/>
        <v/>
      </c>
      <c r="AK177" s="74" t="str">
        <f t="shared" si="74"/>
        <v/>
      </c>
      <c r="AL177" s="99" t="str">
        <f t="shared" si="70"/>
        <v/>
      </c>
      <c r="AM177" s="81">
        <f t="shared" si="75"/>
        <v>0</v>
      </c>
      <c r="AO177" s="81">
        <f t="shared" si="76"/>
        <v>0</v>
      </c>
      <c r="AP177" s="81" t="str">
        <f t="shared" si="77"/>
        <v>00000</v>
      </c>
      <c r="AQ177" s="105" t="str">
        <f t="shared" si="78"/>
        <v>0秒0</v>
      </c>
      <c r="AR177" s="106">
        <f t="shared" si="79"/>
        <v>0</v>
      </c>
      <c r="AS177" s="106" t="str">
        <f t="shared" si="80"/>
        <v>0</v>
      </c>
      <c r="AT177" s="106" t="str">
        <f t="shared" si="81"/>
        <v>0</v>
      </c>
      <c r="AU177" s="106" t="str">
        <f t="shared" si="82"/>
        <v>0m</v>
      </c>
      <c r="AV177" s="106" t="str">
        <f t="shared" si="83"/>
        <v>点</v>
      </c>
      <c r="AW177" s="81">
        <f t="shared" si="84"/>
        <v>0</v>
      </c>
      <c r="AX177" s="73" t="str">
        <f t="shared" si="85"/>
        <v/>
      </c>
      <c r="AY177" s="81">
        <f t="shared" si="86"/>
        <v>0</v>
      </c>
      <c r="AZ177" s="81">
        <f t="shared" si="87"/>
        <v>0</v>
      </c>
      <c r="BA177" s="81">
        <f t="shared" si="88"/>
        <v>0</v>
      </c>
      <c r="BB177" s="595"/>
      <c r="BC177" s="595"/>
      <c r="BD177" s="629"/>
      <c r="BE177" s="626"/>
      <c r="BF177" s="74" t="str">
        <f t="shared" si="89"/>
        <v/>
      </c>
      <c r="BG177" s="74" t="str">
        <f t="shared" si="90"/>
        <v/>
      </c>
      <c r="BH177" s="74" t="str">
        <f t="shared" si="91"/>
        <v/>
      </c>
      <c r="BI177" s="120" t="str">
        <f>IF(M177="","",COUNTIF($BH$17:BH177,BH177))</f>
        <v/>
      </c>
      <c r="BJ177" s="98" t="str">
        <f t="shared" si="92"/>
        <v/>
      </c>
      <c r="BK177" s="1" t="str">
        <f t="shared" si="93"/>
        <v/>
      </c>
      <c r="BL177" s="621"/>
      <c r="BM177" s="621"/>
      <c r="BN177" s="621"/>
      <c r="BO177" s="621"/>
      <c r="BP177" s="621"/>
      <c r="BQ177" s="623"/>
      <c r="BR177" s="621"/>
      <c r="BS177" s="621"/>
      <c r="BT177" s="74">
        <f>COUNTIF($AJ$17:AJ177,AI177&amp;"-"&amp;"*5000m*")</f>
        <v>0</v>
      </c>
      <c r="BU177" s="621"/>
      <c r="BV177" s="623"/>
      <c r="BW177" s="621"/>
      <c r="BX177" s="621"/>
      <c r="BY177" s="621"/>
      <c r="BZ177" s="621"/>
      <c r="CA177" s="621"/>
      <c r="CB177" s="621"/>
    </row>
    <row r="178" spans="1:80" s="1" customFormat="1" ht="18" customHeight="1" thickBot="1">
      <c r="A178" s="685"/>
      <c r="B178" s="86" t="s">
        <v>30</v>
      </c>
      <c r="C178" s="87"/>
      <c r="D178" s="245" t="str">
        <f t="shared" si="71"/>
        <v/>
      </c>
      <c r="E178" s="274">
        <f>C176</f>
        <v>0</v>
      </c>
      <c r="F178" s="28"/>
      <c r="G178" s="28"/>
      <c r="H178" s="28"/>
      <c r="I178" s="29"/>
      <c r="J178" s="655" t="e">
        <f>IF(D177&gt;0,VLOOKUP(D177,男子登録情報!$A$1:$H$1688,5,0),"")</f>
        <v>#N/A</v>
      </c>
      <c r="K178" s="655"/>
      <c r="L178" s="7" t="s">
        <v>31</v>
      </c>
      <c r="M178" s="245"/>
      <c r="N178" s="247" t="str">
        <f>IF(M178&gt;0,VLOOKUP(M178,男子登録情報!$N$1:$O$22,2,0),"")</f>
        <v/>
      </c>
      <c r="O178" s="7" t="s">
        <v>32</v>
      </c>
      <c r="P178" s="248"/>
      <c r="Q178" s="53" t="str">
        <f t="shared" si="64"/>
        <v/>
      </c>
      <c r="R178" s="285" t="str">
        <f t="shared" si="94"/>
        <v/>
      </c>
      <c r="S178" s="259"/>
      <c r="T178" s="616"/>
      <c r="U178" s="617"/>
      <c r="V178" s="618"/>
      <c r="W178" s="663"/>
      <c r="X178" s="663"/>
      <c r="AB178" s="85">
        <f t="shared" si="65"/>
        <v>0</v>
      </c>
      <c r="AC178" s="621"/>
      <c r="AD178" s="74" t="str">
        <f t="shared" si="66"/>
        <v/>
      </c>
      <c r="AE178" s="74" t="str">
        <f t="shared" si="67"/>
        <v/>
      </c>
      <c r="AF178" s="74" t="str">
        <f t="shared" si="68"/>
        <v/>
      </c>
      <c r="AG178" s="74" t="str">
        <f t="shared" si="69"/>
        <v/>
      </c>
      <c r="AH178" s="95">
        <f t="shared" si="72"/>
        <v>0</v>
      </c>
      <c r="AI178" s="174" t="str">
        <f>AI177</f>
        <v/>
      </c>
      <c r="AJ178" s="74" t="str">
        <f t="shared" si="73"/>
        <v/>
      </c>
      <c r="AK178" s="74" t="str">
        <f t="shared" si="74"/>
        <v/>
      </c>
      <c r="AL178" s="99" t="str">
        <f t="shared" si="70"/>
        <v/>
      </c>
      <c r="AM178" s="81">
        <f t="shared" si="75"/>
        <v>0</v>
      </c>
      <c r="AO178" s="81">
        <f t="shared" si="76"/>
        <v>0</v>
      </c>
      <c r="AP178" s="81" t="str">
        <f t="shared" si="77"/>
        <v>00000</v>
      </c>
      <c r="AQ178" s="105" t="str">
        <f t="shared" si="78"/>
        <v>0秒0</v>
      </c>
      <c r="AR178" s="106">
        <f t="shared" si="79"/>
        <v>0</v>
      </c>
      <c r="AS178" s="106" t="str">
        <f t="shared" si="80"/>
        <v>0</v>
      </c>
      <c r="AT178" s="106" t="str">
        <f t="shared" si="81"/>
        <v>0</v>
      </c>
      <c r="AU178" s="106" t="str">
        <f t="shared" si="82"/>
        <v>0m</v>
      </c>
      <c r="AV178" s="106" t="str">
        <f t="shared" si="83"/>
        <v>点</v>
      </c>
      <c r="AW178" s="81">
        <f t="shared" si="84"/>
        <v>0</v>
      </c>
      <c r="AX178" s="73" t="str">
        <f t="shared" si="85"/>
        <v/>
      </c>
      <c r="AY178" s="81">
        <f t="shared" si="86"/>
        <v>0</v>
      </c>
      <c r="AZ178" s="81">
        <f t="shared" si="87"/>
        <v>0</v>
      </c>
      <c r="BA178" s="81">
        <f t="shared" si="88"/>
        <v>0</v>
      </c>
      <c r="BB178" s="587"/>
      <c r="BC178" s="587"/>
      <c r="BD178" s="630"/>
      <c r="BE178" s="627"/>
      <c r="BF178" s="74" t="str">
        <f t="shared" si="89"/>
        <v/>
      </c>
      <c r="BG178" s="74" t="str">
        <f t="shared" si="90"/>
        <v/>
      </c>
      <c r="BH178" s="74" t="str">
        <f t="shared" si="91"/>
        <v/>
      </c>
      <c r="BI178" s="120" t="str">
        <f>IF(M178="","",COUNTIF($BH$17:BH178,BH178))</f>
        <v/>
      </c>
      <c r="BJ178" s="98" t="str">
        <f t="shared" si="92"/>
        <v/>
      </c>
      <c r="BK178" s="1" t="str">
        <f t="shared" si="93"/>
        <v/>
      </c>
      <c r="BL178" s="621"/>
      <c r="BM178" s="621"/>
      <c r="BN178" s="621"/>
      <c r="BO178" s="621"/>
      <c r="BP178" s="621"/>
      <c r="BQ178" s="624"/>
      <c r="BR178" s="621"/>
      <c r="BS178" s="621"/>
      <c r="BT178" s="74">
        <f>COUNTIF($AJ$17:AJ178,AI178&amp;"-"&amp;"*5000m*")</f>
        <v>0</v>
      </c>
      <c r="BU178" s="621"/>
      <c r="BV178" s="624"/>
      <c r="BW178" s="621"/>
      <c r="BX178" s="621"/>
      <c r="BY178" s="621"/>
      <c r="BZ178" s="621"/>
      <c r="CA178" s="621"/>
      <c r="CB178" s="621"/>
    </row>
    <row r="179" spans="1:80" s="1" customFormat="1" ht="18" customHeight="1" thickTop="1" thickBot="1">
      <c r="A179" s="683">
        <v>55</v>
      </c>
      <c r="B179" s="665" t="s">
        <v>339</v>
      </c>
      <c r="C179" s="667"/>
      <c r="D179" s="252" t="str">
        <f t="shared" si="71"/>
        <v/>
      </c>
      <c r="E179" s="243">
        <f>C179</f>
        <v>0</v>
      </c>
      <c r="F179" s="619" t="str">
        <f>IF(C179&gt;0,VLOOKUP(C179,男子登録情報!$A$1:$H$1688,3,0),"")</f>
        <v/>
      </c>
      <c r="G179" s="619" t="str">
        <f>IF(C179&gt;0,VLOOKUP(C179,男子登録情報!$A$1:$H$1688,4,0),"")</f>
        <v/>
      </c>
      <c r="H179" s="619" t="str">
        <f>IF(C179&gt;0,VLOOKUP(C179,男子登録情報!$A$1:$H$1688,7,0),"")</f>
        <v/>
      </c>
      <c r="I179" s="261" t="str">
        <f>IF(C179&gt;0,VLOOKUP(C179,男子登録情報!$A$1:$H$1688,8,0),"")</f>
        <v/>
      </c>
      <c r="J179" s="653" t="str">
        <f>IF(C179&gt;0,VLOOKUP(C179,男子登録情報!$A$1:$M$1688,13,0),"")</f>
        <v/>
      </c>
      <c r="K179" s="653" t="str">
        <f>IF(C179&gt;0,TEXT(C179,"100000000"),"000000000")</f>
        <v>000000000</v>
      </c>
      <c r="L179" s="251" t="s">
        <v>24</v>
      </c>
      <c r="M179" s="243"/>
      <c r="N179" s="428" t="str">
        <f>IF(M179&gt;0,VLOOKUP(M179,男子登録情報!$N$1:$O$22,2,0),"")</f>
        <v/>
      </c>
      <c r="O179" s="251" t="s">
        <v>27</v>
      </c>
      <c r="P179" s="253"/>
      <c r="Q179" s="53" t="str">
        <f t="shared" si="64"/>
        <v/>
      </c>
      <c r="R179" s="283" t="str">
        <f t="shared" si="94"/>
        <v/>
      </c>
      <c r="S179" s="255"/>
      <c r="T179" s="610"/>
      <c r="U179" s="611"/>
      <c r="V179" s="612"/>
      <c r="W179" s="664"/>
      <c r="X179" s="664"/>
      <c r="AA179" s="1">
        <f>IF(C179="",0,IF(H179=F5,0,1))</f>
        <v>0</v>
      </c>
      <c r="AB179" s="85">
        <f t="shared" si="65"/>
        <v>0</v>
      </c>
      <c r="AC179" s="621">
        <f>C179</f>
        <v>0</v>
      </c>
      <c r="AD179" s="74" t="str">
        <f t="shared" si="66"/>
        <v/>
      </c>
      <c r="AE179" s="74" t="str">
        <f t="shared" si="67"/>
        <v/>
      </c>
      <c r="AF179" s="74" t="str">
        <f t="shared" si="68"/>
        <v/>
      </c>
      <c r="AG179" s="74" t="str">
        <f t="shared" si="69"/>
        <v/>
      </c>
      <c r="AH179" s="95">
        <f t="shared" si="72"/>
        <v>0</v>
      </c>
      <c r="AI179" s="172" t="str">
        <f>IF(F179="","",F179)</f>
        <v/>
      </c>
      <c r="AJ179" s="74" t="str">
        <f t="shared" si="73"/>
        <v/>
      </c>
      <c r="AK179" s="74" t="str">
        <f t="shared" si="74"/>
        <v/>
      </c>
      <c r="AL179" s="99" t="str">
        <f t="shared" si="70"/>
        <v/>
      </c>
      <c r="AM179" s="81">
        <f t="shared" si="75"/>
        <v>0</v>
      </c>
      <c r="AO179" s="81">
        <f t="shared" si="76"/>
        <v>0</v>
      </c>
      <c r="AP179" s="81" t="str">
        <f t="shared" si="77"/>
        <v>00000</v>
      </c>
      <c r="AQ179" s="105" t="str">
        <f t="shared" si="78"/>
        <v>0秒0</v>
      </c>
      <c r="AR179" s="106">
        <f t="shared" si="79"/>
        <v>0</v>
      </c>
      <c r="AS179" s="106" t="str">
        <f t="shared" si="80"/>
        <v>0</v>
      </c>
      <c r="AT179" s="106" t="str">
        <f t="shared" si="81"/>
        <v>0</v>
      </c>
      <c r="AU179" s="106" t="str">
        <f t="shared" si="82"/>
        <v>0m</v>
      </c>
      <c r="AV179" s="106" t="str">
        <f t="shared" si="83"/>
        <v>点</v>
      </c>
      <c r="AW179" s="81">
        <f t="shared" si="84"/>
        <v>0</v>
      </c>
      <c r="AX179" s="73" t="str">
        <f t="shared" si="85"/>
        <v/>
      </c>
      <c r="AY179" s="81">
        <f t="shared" si="86"/>
        <v>0</v>
      </c>
      <c r="AZ179" s="81">
        <f t="shared" si="87"/>
        <v>0</v>
      </c>
      <c r="BA179" s="81">
        <f t="shared" si="88"/>
        <v>0</v>
      </c>
      <c r="BB179" s="586">
        <f>IF(W179="",0,COUNTA($W$17:W181))</f>
        <v>0</v>
      </c>
      <c r="BC179" s="586">
        <f>IF(X179="",0,COUNTA($X$17:X181))</f>
        <v>0</v>
      </c>
      <c r="BD179" s="628">
        <f>IF(OR($N179="20100",$N180="20100",$N181="20100"),COUNTIF($N$17:N181,"20100"),0)</f>
        <v>0</v>
      </c>
      <c r="BE179" s="625">
        <f>IF($BD179=0,0,INDEX($P179:$P181,MATCH("20100",$N179:$N181,0),1))</f>
        <v>0</v>
      </c>
      <c r="BF179" s="74" t="str">
        <f t="shared" si="89"/>
        <v/>
      </c>
      <c r="BG179" s="74" t="str">
        <f t="shared" si="90"/>
        <v/>
      </c>
      <c r="BH179" s="74" t="str">
        <f t="shared" si="91"/>
        <v/>
      </c>
      <c r="BI179" s="120" t="str">
        <f>IF(M179="","",COUNTIF($BH$17:BH179,BH179))</f>
        <v/>
      </c>
      <c r="BJ179" s="98" t="str">
        <f t="shared" si="92"/>
        <v/>
      </c>
      <c r="BK179" s="1" t="str">
        <f t="shared" si="93"/>
        <v/>
      </c>
      <c r="BL179" s="621" t="str">
        <f>IF(F179="","",COUNTIF($AI$17:AI179,AI179))</f>
        <v/>
      </c>
      <c r="BM179" s="621">
        <f>IF(BL179=1,BL179,0)</f>
        <v>0</v>
      </c>
      <c r="BN179" s="621" t="str">
        <f>IF(F179="","",$BR179)</f>
        <v/>
      </c>
      <c r="BO179" s="621" t="str">
        <f>IF(G179="","",$BR179)</f>
        <v/>
      </c>
      <c r="BP179" s="621" t="str">
        <f>IF(I179="","",$BR179)</f>
        <v/>
      </c>
      <c r="BQ179" s="622" t="str">
        <f>IFERROR(IF(J179="","",BR179),"")</f>
        <v/>
      </c>
      <c r="BR179" s="621">
        <v>55</v>
      </c>
      <c r="BS179" s="621">
        <f>IF(C179&gt;0,"",IF(COUNTIF(BN179:BQ181,BR179)=4,"",1))</f>
        <v>1</v>
      </c>
      <c r="BT179" s="74">
        <f>COUNTIF($AJ$17:AJ179,AI179&amp;"-"&amp;"*5000m*")</f>
        <v>0</v>
      </c>
      <c r="BU179" s="621">
        <f>SUM(BT179:BT181)/3</f>
        <v>0</v>
      </c>
      <c r="BV179" s="622" t="str">
        <f>IF(AI179="","",IF(AND(COUNTA(M179:M181)=0,COUNTA(W179:X181)=0),1,""))</f>
        <v/>
      </c>
      <c r="BW179" s="621">
        <f>IF(AND($AI179="",COUNTA(W179)&gt;0),1,0)</f>
        <v>0</v>
      </c>
      <c r="BX179" s="621">
        <f>IF(AND($AI179="",COUNTA(X179)&gt;0),1,0)</f>
        <v>0</v>
      </c>
      <c r="BY179" s="621" t="str">
        <f>F179&amp;"-"&amp;W179</f>
        <v>-</v>
      </c>
      <c r="BZ179" s="621" t="str">
        <f>IF(W179="","",COUNTIF($BY$17:BY179,BY179))</f>
        <v/>
      </c>
      <c r="CA179" s="621" t="str">
        <f>F179&amp;"-"&amp;X179</f>
        <v>-</v>
      </c>
      <c r="CB179" s="621" t="str">
        <f>IF(X179="","",COUNTIF($CA$17:CA179,CA179))</f>
        <v/>
      </c>
    </row>
    <row r="180" spans="1:80" s="1" customFormat="1" ht="18" customHeight="1" thickBot="1">
      <c r="A180" s="684"/>
      <c r="B180" s="666"/>
      <c r="C180" s="668"/>
      <c r="D180" s="27" t="str">
        <f t="shared" si="71"/>
        <v/>
      </c>
      <c r="E180" s="244">
        <f>C179</f>
        <v>0</v>
      </c>
      <c r="F180" s="620"/>
      <c r="G180" s="620"/>
      <c r="H180" s="620"/>
      <c r="I180" s="256" t="str">
        <f>IF(C179&gt;0,VLOOKUP(C179,男子登録情報!$A$1:$H$1688,5,0),"")</f>
        <v/>
      </c>
      <c r="J180" s="654" t="e">
        <f>IF(D179&gt;0,VLOOKUP(D179,男子登録情報!$A$1:$H$1688,5,0),"")</f>
        <v>#N/A</v>
      </c>
      <c r="K180" s="654"/>
      <c r="L180" s="261" t="s">
        <v>28</v>
      </c>
      <c r="M180" s="27"/>
      <c r="N180" s="257" t="str">
        <f>IF(M180&gt;0,VLOOKUP(M180,男子登録情報!$N$1:$O$22,2,0),"")</f>
        <v/>
      </c>
      <c r="O180" s="261" t="s">
        <v>29</v>
      </c>
      <c r="P180" s="262"/>
      <c r="Q180" s="53" t="str">
        <f t="shared" si="64"/>
        <v/>
      </c>
      <c r="R180" s="284" t="str">
        <f t="shared" si="94"/>
        <v/>
      </c>
      <c r="S180" s="263"/>
      <c r="T180" s="613"/>
      <c r="U180" s="614"/>
      <c r="V180" s="615"/>
      <c r="W180" s="662"/>
      <c r="X180" s="662"/>
      <c r="AB180" s="85">
        <f t="shared" si="65"/>
        <v>0</v>
      </c>
      <c r="AC180" s="621"/>
      <c r="AD180" s="74" t="str">
        <f t="shared" si="66"/>
        <v/>
      </c>
      <c r="AE180" s="74" t="str">
        <f t="shared" si="67"/>
        <v/>
      </c>
      <c r="AF180" s="74" t="str">
        <f t="shared" si="68"/>
        <v/>
      </c>
      <c r="AG180" s="74" t="str">
        <f t="shared" si="69"/>
        <v/>
      </c>
      <c r="AH180" s="95">
        <f t="shared" si="72"/>
        <v>0</v>
      </c>
      <c r="AI180" s="173" t="str">
        <f>AI179</f>
        <v/>
      </c>
      <c r="AJ180" s="74" t="str">
        <f t="shared" si="73"/>
        <v/>
      </c>
      <c r="AK180" s="74" t="str">
        <f t="shared" si="74"/>
        <v/>
      </c>
      <c r="AL180" s="99" t="str">
        <f t="shared" si="70"/>
        <v/>
      </c>
      <c r="AM180" s="81">
        <f t="shared" si="75"/>
        <v>0</v>
      </c>
      <c r="AO180" s="81">
        <f t="shared" si="76"/>
        <v>0</v>
      </c>
      <c r="AP180" s="81" t="str">
        <f t="shared" si="77"/>
        <v>00000</v>
      </c>
      <c r="AQ180" s="105" t="str">
        <f t="shared" si="78"/>
        <v>0秒0</v>
      </c>
      <c r="AR180" s="106">
        <f t="shared" si="79"/>
        <v>0</v>
      </c>
      <c r="AS180" s="106" t="str">
        <f t="shared" si="80"/>
        <v>0</v>
      </c>
      <c r="AT180" s="106" t="str">
        <f t="shared" si="81"/>
        <v>0</v>
      </c>
      <c r="AU180" s="106" t="str">
        <f t="shared" si="82"/>
        <v>0m</v>
      </c>
      <c r="AV180" s="106" t="str">
        <f t="shared" si="83"/>
        <v>点</v>
      </c>
      <c r="AW180" s="81">
        <f t="shared" si="84"/>
        <v>0</v>
      </c>
      <c r="AX180" s="73" t="str">
        <f t="shared" si="85"/>
        <v/>
      </c>
      <c r="AY180" s="81">
        <f t="shared" si="86"/>
        <v>0</v>
      </c>
      <c r="AZ180" s="81">
        <f t="shared" si="87"/>
        <v>0</v>
      </c>
      <c r="BA180" s="81">
        <f t="shared" si="88"/>
        <v>0</v>
      </c>
      <c r="BB180" s="595"/>
      <c r="BC180" s="595"/>
      <c r="BD180" s="629"/>
      <c r="BE180" s="626"/>
      <c r="BF180" s="74" t="str">
        <f t="shared" si="89"/>
        <v/>
      </c>
      <c r="BG180" s="74" t="str">
        <f t="shared" si="90"/>
        <v/>
      </c>
      <c r="BH180" s="74" t="str">
        <f t="shared" si="91"/>
        <v/>
      </c>
      <c r="BI180" s="120" t="str">
        <f>IF(M180="","",COUNTIF($BH$17:BH180,BH180))</f>
        <v/>
      </c>
      <c r="BJ180" s="98" t="str">
        <f t="shared" si="92"/>
        <v/>
      </c>
      <c r="BK180" s="1" t="str">
        <f t="shared" si="93"/>
        <v/>
      </c>
      <c r="BL180" s="621"/>
      <c r="BM180" s="621"/>
      <c r="BN180" s="621"/>
      <c r="BO180" s="621"/>
      <c r="BP180" s="621"/>
      <c r="BQ180" s="623"/>
      <c r="BR180" s="621"/>
      <c r="BS180" s="621"/>
      <c r="BT180" s="74">
        <f>COUNTIF($AJ$17:AJ180,AI180&amp;"-"&amp;"*5000m*")</f>
        <v>0</v>
      </c>
      <c r="BU180" s="621"/>
      <c r="BV180" s="623"/>
      <c r="BW180" s="621"/>
      <c r="BX180" s="621"/>
      <c r="BY180" s="621"/>
      <c r="BZ180" s="621"/>
      <c r="CA180" s="621"/>
      <c r="CB180" s="621"/>
    </row>
    <row r="181" spans="1:80" s="1" customFormat="1" ht="18" customHeight="1" thickBot="1">
      <c r="A181" s="685"/>
      <c r="B181" s="86" t="s">
        <v>30</v>
      </c>
      <c r="C181" s="87"/>
      <c r="D181" s="245" t="str">
        <f t="shared" si="71"/>
        <v/>
      </c>
      <c r="E181" s="274">
        <f>C179</f>
        <v>0</v>
      </c>
      <c r="F181" s="28"/>
      <c r="G181" s="28"/>
      <c r="H181" s="28"/>
      <c r="I181" s="29"/>
      <c r="J181" s="655" t="e">
        <f>IF(D180&gt;0,VLOOKUP(D180,男子登録情報!$A$1:$H$1688,5,0),"")</f>
        <v>#N/A</v>
      </c>
      <c r="K181" s="655"/>
      <c r="L181" s="7" t="s">
        <v>31</v>
      </c>
      <c r="M181" s="245"/>
      <c r="N181" s="247" t="str">
        <f>IF(M181&gt;0,VLOOKUP(M181,男子登録情報!$N$1:$O$22,2,0),"")</f>
        <v/>
      </c>
      <c r="O181" s="7" t="s">
        <v>32</v>
      </c>
      <c r="P181" s="248"/>
      <c r="Q181" s="53" t="str">
        <f t="shared" si="64"/>
        <v/>
      </c>
      <c r="R181" s="285" t="str">
        <f t="shared" si="94"/>
        <v/>
      </c>
      <c r="S181" s="259"/>
      <c r="T181" s="616"/>
      <c r="U181" s="617"/>
      <c r="V181" s="618"/>
      <c r="W181" s="663"/>
      <c r="X181" s="663"/>
      <c r="AB181" s="85">
        <f t="shared" si="65"/>
        <v>0</v>
      </c>
      <c r="AC181" s="621"/>
      <c r="AD181" s="74" t="str">
        <f t="shared" si="66"/>
        <v/>
      </c>
      <c r="AE181" s="74" t="str">
        <f t="shared" si="67"/>
        <v/>
      </c>
      <c r="AF181" s="74" t="str">
        <f t="shared" si="68"/>
        <v/>
      </c>
      <c r="AG181" s="74" t="str">
        <f t="shared" si="69"/>
        <v/>
      </c>
      <c r="AH181" s="95">
        <f t="shared" si="72"/>
        <v>0</v>
      </c>
      <c r="AI181" s="174" t="str">
        <f>AI180</f>
        <v/>
      </c>
      <c r="AJ181" s="74" t="str">
        <f t="shared" si="73"/>
        <v/>
      </c>
      <c r="AK181" s="74" t="str">
        <f t="shared" si="74"/>
        <v/>
      </c>
      <c r="AL181" s="99" t="str">
        <f t="shared" si="70"/>
        <v/>
      </c>
      <c r="AM181" s="81">
        <f t="shared" si="75"/>
        <v>0</v>
      </c>
      <c r="AO181" s="81">
        <f t="shared" si="76"/>
        <v>0</v>
      </c>
      <c r="AP181" s="81" t="str">
        <f t="shared" si="77"/>
        <v>00000</v>
      </c>
      <c r="AQ181" s="105" t="str">
        <f t="shared" si="78"/>
        <v>0秒0</v>
      </c>
      <c r="AR181" s="106">
        <f t="shared" si="79"/>
        <v>0</v>
      </c>
      <c r="AS181" s="106" t="str">
        <f t="shared" si="80"/>
        <v>0</v>
      </c>
      <c r="AT181" s="106" t="str">
        <f t="shared" si="81"/>
        <v>0</v>
      </c>
      <c r="AU181" s="106" t="str">
        <f t="shared" si="82"/>
        <v>0m</v>
      </c>
      <c r="AV181" s="106" t="str">
        <f t="shared" si="83"/>
        <v>点</v>
      </c>
      <c r="AW181" s="81">
        <f t="shared" si="84"/>
        <v>0</v>
      </c>
      <c r="AX181" s="73" t="str">
        <f t="shared" si="85"/>
        <v/>
      </c>
      <c r="AY181" s="81">
        <f t="shared" si="86"/>
        <v>0</v>
      </c>
      <c r="AZ181" s="81">
        <f t="shared" si="87"/>
        <v>0</v>
      </c>
      <c r="BA181" s="81">
        <f t="shared" si="88"/>
        <v>0</v>
      </c>
      <c r="BB181" s="587"/>
      <c r="BC181" s="587"/>
      <c r="BD181" s="630"/>
      <c r="BE181" s="627"/>
      <c r="BF181" s="74" t="str">
        <f t="shared" si="89"/>
        <v/>
      </c>
      <c r="BG181" s="74" t="str">
        <f t="shared" si="90"/>
        <v/>
      </c>
      <c r="BH181" s="74" t="str">
        <f t="shared" si="91"/>
        <v/>
      </c>
      <c r="BI181" s="120" t="str">
        <f>IF(M181="","",COUNTIF($BH$17:BH181,BH181))</f>
        <v/>
      </c>
      <c r="BJ181" s="98" t="str">
        <f t="shared" si="92"/>
        <v/>
      </c>
      <c r="BK181" s="1" t="str">
        <f t="shared" si="93"/>
        <v/>
      </c>
      <c r="BL181" s="621"/>
      <c r="BM181" s="621"/>
      <c r="BN181" s="621"/>
      <c r="BO181" s="621"/>
      <c r="BP181" s="621"/>
      <c r="BQ181" s="624"/>
      <c r="BR181" s="621"/>
      <c r="BS181" s="621"/>
      <c r="BT181" s="74">
        <f>COUNTIF($AJ$17:AJ181,AI181&amp;"-"&amp;"*5000m*")</f>
        <v>0</v>
      </c>
      <c r="BU181" s="621"/>
      <c r="BV181" s="624"/>
      <c r="BW181" s="621"/>
      <c r="BX181" s="621"/>
      <c r="BY181" s="621"/>
      <c r="BZ181" s="621"/>
      <c r="CA181" s="621"/>
      <c r="CB181" s="621"/>
    </row>
    <row r="182" spans="1:80" s="1" customFormat="1" ht="18" customHeight="1" thickTop="1" thickBot="1">
      <c r="A182" s="683">
        <v>56</v>
      </c>
      <c r="B182" s="665" t="s">
        <v>339</v>
      </c>
      <c r="C182" s="667"/>
      <c r="D182" s="252" t="str">
        <f t="shared" si="71"/>
        <v/>
      </c>
      <c r="E182" s="243">
        <f>C182</f>
        <v>0</v>
      </c>
      <c r="F182" s="619" t="str">
        <f>IF(C182&gt;0,VLOOKUP(C182,男子登録情報!$A$1:$H$1688,3,0),"")</f>
        <v/>
      </c>
      <c r="G182" s="619" t="str">
        <f>IF(C182&gt;0,VLOOKUP(C182,男子登録情報!$A$1:$H$1688,4,0),"")</f>
        <v/>
      </c>
      <c r="H182" s="619" t="str">
        <f>IF(C182&gt;0,VLOOKUP(C182,男子登録情報!$A$1:$H$1688,7,0),"")</f>
        <v/>
      </c>
      <c r="I182" s="261" t="str">
        <f>IF(C182&gt;0,VLOOKUP(C182,男子登録情報!$A$1:$H$1688,8,0),"")</f>
        <v/>
      </c>
      <c r="J182" s="653" t="str">
        <f>IF(C182&gt;0,VLOOKUP(C182,男子登録情報!$A$1:$M$1688,13,0),"")</f>
        <v/>
      </c>
      <c r="K182" s="653" t="str">
        <f>IF(C182&gt;0,TEXT(C182,"100000000"),"000000000")</f>
        <v>000000000</v>
      </c>
      <c r="L182" s="251" t="s">
        <v>24</v>
      </c>
      <c r="M182" s="243"/>
      <c r="N182" s="428" t="str">
        <f>IF(M182&gt;0,VLOOKUP(M182,男子登録情報!$N$1:$O$22,2,0),"")</f>
        <v/>
      </c>
      <c r="O182" s="251" t="s">
        <v>27</v>
      </c>
      <c r="P182" s="253"/>
      <c r="Q182" s="53" t="str">
        <f t="shared" si="64"/>
        <v/>
      </c>
      <c r="R182" s="283" t="str">
        <f t="shared" si="94"/>
        <v/>
      </c>
      <c r="S182" s="255"/>
      <c r="T182" s="610"/>
      <c r="U182" s="611"/>
      <c r="V182" s="612"/>
      <c r="W182" s="664"/>
      <c r="X182" s="664"/>
      <c r="AA182" s="1">
        <f>IF(C182="",0,IF(H182=F5,0,1))</f>
        <v>0</v>
      </c>
      <c r="AB182" s="85">
        <f t="shared" si="65"/>
        <v>0</v>
      </c>
      <c r="AC182" s="621">
        <f>C182</f>
        <v>0</v>
      </c>
      <c r="AD182" s="74" t="str">
        <f t="shared" si="66"/>
        <v/>
      </c>
      <c r="AE182" s="74" t="str">
        <f t="shared" si="67"/>
        <v/>
      </c>
      <c r="AF182" s="74" t="str">
        <f t="shared" si="68"/>
        <v/>
      </c>
      <c r="AG182" s="74" t="str">
        <f t="shared" si="69"/>
        <v/>
      </c>
      <c r="AH182" s="95">
        <f t="shared" si="72"/>
        <v>0</v>
      </c>
      <c r="AI182" s="172" t="str">
        <f>IF(F182="","",F182)</f>
        <v/>
      </c>
      <c r="AJ182" s="74" t="str">
        <f t="shared" si="73"/>
        <v/>
      </c>
      <c r="AK182" s="74" t="str">
        <f t="shared" si="74"/>
        <v/>
      </c>
      <c r="AL182" s="99" t="str">
        <f t="shared" si="70"/>
        <v/>
      </c>
      <c r="AM182" s="81">
        <f t="shared" si="75"/>
        <v>0</v>
      </c>
      <c r="AO182" s="81">
        <f t="shared" si="76"/>
        <v>0</v>
      </c>
      <c r="AP182" s="81" t="str">
        <f t="shared" si="77"/>
        <v>00000</v>
      </c>
      <c r="AQ182" s="105" t="str">
        <f t="shared" si="78"/>
        <v>0秒0</v>
      </c>
      <c r="AR182" s="106">
        <f t="shared" si="79"/>
        <v>0</v>
      </c>
      <c r="AS182" s="106" t="str">
        <f t="shared" si="80"/>
        <v>0</v>
      </c>
      <c r="AT182" s="106" t="str">
        <f t="shared" si="81"/>
        <v>0</v>
      </c>
      <c r="AU182" s="106" t="str">
        <f t="shared" si="82"/>
        <v>0m</v>
      </c>
      <c r="AV182" s="106" t="str">
        <f t="shared" si="83"/>
        <v>点</v>
      </c>
      <c r="AW182" s="81">
        <f t="shared" si="84"/>
        <v>0</v>
      </c>
      <c r="AX182" s="73" t="str">
        <f t="shared" si="85"/>
        <v/>
      </c>
      <c r="AY182" s="81">
        <f t="shared" si="86"/>
        <v>0</v>
      </c>
      <c r="AZ182" s="81">
        <f t="shared" si="87"/>
        <v>0</v>
      </c>
      <c r="BA182" s="81">
        <f t="shared" si="88"/>
        <v>0</v>
      </c>
      <c r="BB182" s="586">
        <f>IF(W182="",0,COUNTA($W$17:W184))</f>
        <v>0</v>
      </c>
      <c r="BC182" s="586">
        <f>IF(X182="",0,COUNTA($X$17:X184))</f>
        <v>0</v>
      </c>
      <c r="BD182" s="628">
        <f>IF(OR($N182="20100",$N183="20100",$N184="20100"),COUNTIF($N$17:N184,"20100"),0)</f>
        <v>0</v>
      </c>
      <c r="BE182" s="625">
        <f>IF($BD182=0,0,INDEX($P182:$P184,MATCH("20100",$N182:$N184,0),1))</f>
        <v>0</v>
      </c>
      <c r="BF182" s="74" t="str">
        <f t="shared" si="89"/>
        <v/>
      </c>
      <c r="BG182" s="74" t="str">
        <f t="shared" si="90"/>
        <v/>
      </c>
      <c r="BH182" s="74" t="str">
        <f t="shared" si="91"/>
        <v/>
      </c>
      <c r="BI182" s="120" t="str">
        <f>IF(M182="","",COUNTIF($BH$17:BH182,BH182))</f>
        <v/>
      </c>
      <c r="BJ182" s="98" t="str">
        <f t="shared" si="92"/>
        <v/>
      </c>
      <c r="BK182" s="1" t="str">
        <f t="shared" si="93"/>
        <v/>
      </c>
      <c r="BL182" s="621" t="str">
        <f>IF(F182="","",COUNTIF($AI$17:AI182,AI182))</f>
        <v/>
      </c>
      <c r="BM182" s="621">
        <f>IF(BL182=1,BL182,0)</f>
        <v>0</v>
      </c>
      <c r="BN182" s="621" t="str">
        <f>IF(F182="","",$BR182)</f>
        <v/>
      </c>
      <c r="BO182" s="621" t="str">
        <f>IF(G182="","",$BR182)</f>
        <v/>
      </c>
      <c r="BP182" s="621" t="str">
        <f>IF(I182="","",$BR182)</f>
        <v/>
      </c>
      <c r="BQ182" s="622" t="str">
        <f>IFERROR(IF(J182="","",BR182),"")</f>
        <v/>
      </c>
      <c r="BR182" s="621">
        <v>56</v>
      </c>
      <c r="BS182" s="621">
        <f>IF(C182&gt;0,"",IF(COUNTIF(BN182:BQ184,BR182)=4,"",1))</f>
        <v>1</v>
      </c>
      <c r="BT182" s="74">
        <f>COUNTIF($AJ$17:AJ182,AI182&amp;"-"&amp;"*5000m*")</f>
        <v>0</v>
      </c>
      <c r="BU182" s="621">
        <f>SUM(BT182:BT184)/3</f>
        <v>0</v>
      </c>
      <c r="BV182" s="622" t="str">
        <f>IF(AI182="","",IF(AND(COUNTA(M182:M184)=0,COUNTA(W182:X184)=0),1,""))</f>
        <v/>
      </c>
      <c r="BW182" s="621">
        <f>IF(AND($AI182="",COUNTA(W182)&gt;0),1,0)</f>
        <v>0</v>
      </c>
      <c r="BX182" s="621">
        <f>IF(AND($AI182="",COUNTA(X182)&gt;0),1,0)</f>
        <v>0</v>
      </c>
      <c r="BY182" s="621" t="str">
        <f>F182&amp;"-"&amp;W182</f>
        <v>-</v>
      </c>
      <c r="BZ182" s="621" t="str">
        <f>IF(W182="","",COUNTIF($BY$17:BY182,BY182))</f>
        <v/>
      </c>
      <c r="CA182" s="621" t="str">
        <f>F182&amp;"-"&amp;X182</f>
        <v>-</v>
      </c>
      <c r="CB182" s="621" t="str">
        <f>IF(X182="","",COUNTIF($CA$17:CA182,CA182))</f>
        <v/>
      </c>
    </row>
    <row r="183" spans="1:80" s="1" customFormat="1" ht="18" customHeight="1" thickBot="1">
      <c r="A183" s="684"/>
      <c r="B183" s="666"/>
      <c r="C183" s="668"/>
      <c r="D183" s="27" t="str">
        <f t="shared" si="71"/>
        <v/>
      </c>
      <c r="E183" s="244">
        <f>C182</f>
        <v>0</v>
      </c>
      <c r="F183" s="620"/>
      <c r="G183" s="620"/>
      <c r="H183" s="620"/>
      <c r="I183" s="256" t="str">
        <f>IF(C182&gt;0,VLOOKUP(C182,男子登録情報!$A$1:$H$1688,5,0),"")</f>
        <v/>
      </c>
      <c r="J183" s="654" t="e">
        <f>IF(D182&gt;0,VLOOKUP(D182,男子登録情報!$A$1:$H$1688,5,0),"")</f>
        <v>#N/A</v>
      </c>
      <c r="K183" s="654"/>
      <c r="L183" s="261" t="s">
        <v>28</v>
      </c>
      <c r="M183" s="27"/>
      <c r="N183" s="257" t="str">
        <f>IF(M183&gt;0,VLOOKUP(M183,男子登録情報!$N$1:$O$22,2,0),"")</f>
        <v/>
      </c>
      <c r="O183" s="261" t="s">
        <v>29</v>
      </c>
      <c r="P183" s="262"/>
      <c r="Q183" s="53" t="str">
        <f t="shared" si="64"/>
        <v/>
      </c>
      <c r="R183" s="284" t="str">
        <f t="shared" si="94"/>
        <v/>
      </c>
      <c r="S183" s="263"/>
      <c r="T183" s="613"/>
      <c r="U183" s="614"/>
      <c r="V183" s="615"/>
      <c r="W183" s="662"/>
      <c r="X183" s="662"/>
      <c r="AB183" s="85">
        <f t="shared" si="65"/>
        <v>0</v>
      </c>
      <c r="AC183" s="621"/>
      <c r="AD183" s="74" t="str">
        <f t="shared" si="66"/>
        <v/>
      </c>
      <c r="AE183" s="74" t="str">
        <f t="shared" si="67"/>
        <v/>
      </c>
      <c r="AF183" s="74" t="str">
        <f t="shared" si="68"/>
        <v/>
      </c>
      <c r="AG183" s="74" t="str">
        <f t="shared" si="69"/>
        <v/>
      </c>
      <c r="AH183" s="95">
        <f t="shared" si="72"/>
        <v>0</v>
      </c>
      <c r="AI183" s="173" t="str">
        <f>AI182</f>
        <v/>
      </c>
      <c r="AJ183" s="74" t="str">
        <f t="shared" si="73"/>
        <v/>
      </c>
      <c r="AK183" s="74" t="str">
        <f t="shared" si="74"/>
        <v/>
      </c>
      <c r="AL183" s="99" t="str">
        <f t="shared" si="70"/>
        <v/>
      </c>
      <c r="AM183" s="81">
        <f t="shared" si="75"/>
        <v>0</v>
      </c>
      <c r="AO183" s="81">
        <f t="shared" si="76"/>
        <v>0</v>
      </c>
      <c r="AP183" s="81" t="str">
        <f t="shared" si="77"/>
        <v>00000</v>
      </c>
      <c r="AQ183" s="105" t="str">
        <f t="shared" si="78"/>
        <v>0秒0</v>
      </c>
      <c r="AR183" s="106">
        <f t="shared" si="79"/>
        <v>0</v>
      </c>
      <c r="AS183" s="106" t="str">
        <f t="shared" si="80"/>
        <v>0</v>
      </c>
      <c r="AT183" s="106" t="str">
        <f t="shared" si="81"/>
        <v>0</v>
      </c>
      <c r="AU183" s="106" t="str">
        <f t="shared" si="82"/>
        <v>0m</v>
      </c>
      <c r="AV183" s="106" t="str">
        <f t="shared" si="83"/>
        <v>点</v>
      </c>
      <c r="AW183" s="81">
        <f t="shared" si="84"/>
        <v>0</v>
      </c>
      <c r="AX183" s="73" t="str">
        <f t="shared" si="85"/>
        <v/>
      </c>
      <c r="AY183" s="81">
        <f t="shared" si="86"/>
        <v>0</v>
      </c>
      <c r="AZ183" s="81">
        <f t="shared" si="87"/>
        <v>0</v>
      </c>
      <c r="BA183" s="81">
        <f t="shared" si="88"/>
        <v>0</v>
      </c>
      <c r="BB183" s="595"/>
      <c r="BC183" s="595"/>
      <c r="BD183" s="629"/>
      <c r="BE183" s="626"/>
      <c r="BF183" s="74" t="str">
        <f t="shared" si="89"/>
        <v/>
      </c>
      <c r="BG183" s="74" t="str">
        <f t="shared" si="90"/>
        <v/>
      </c>
      <c r="BH183" s="74" t="str">
        <f t="shared" si="91"/>
        <v/>
      </c>
      <c r="BI183" s="120" t="str">
        <f>IF(M183="","",COUNTIF($BH$17:BH183,BH183))</f>
        <v/>
      </c>
      <c r="BJ183" s="98" t="str">
        <f t="shared" si="92"/>
        <v/>
      </c>
      <c r="BK183" s="1" t="str">
        <f t="shared" si="93"/>
        <v/>
      </c>
      <c r="BL183" s="621"/>
      <c r="BM183" s="621"/>
      <c r="BN183" s="621"/>
      <c r="BO183" s="621"/>
      <c r="BP183" s="621"/>
      <c r="BQ183" s="623"/>
      <c r="BR183" s="621"/>
      <c r="BS183" s="621"/>
      <c r="BT183" s="74">
        <f>COUNTIF($AJ$17:AJ183,AI183&amp;"-"&amp;"*5000m*")</f>
        <v>0</v>
      </c>
      <c r="BU183" s="621"/>
      <c r="BV183" s="623"/>
      <c r="BW183" s="621"/>
      <c r="BX183" s="621"/>
      <c r="BY183" s="621"/>
      <c r="BZ183" s="621"/>
      <c r="CA183" s="621"/>
      <c r="CB183" s="621"/>
    </row>
    <row r="184" spans="1:80" s="1" customFormat="1" ht="18" customHeight="1" thickBot="1">
      <c r="A184" s="685"/>
      <c r="B184" s="86" t="s">
        <v>30</v>
      </c>
      <c r="C184" s="87"/>
      <c r="D184" s="245" t="str">
        <f t="shared" si="71"/>
        <v/>
      </c>
      <c r="E184" s="274">
        <f>C182</f>
        <v>0</v>
      </c>
      <c r="F184" s="28"/>
      <c r="G184" s="28"/>
      <c r="H184" s="28"/>
      <c r="I184" s="29"/>
      <c r="J184" s="655" t="e">
        <f>IF(D183&gt;0,VLOOKUP(D183,男子登録情報!$A$1:$H$1688,5,0),"")</f>
        <v>#N/A</v>
      </c>
      <c r="K184" s="655"/>
      <c r="L184" s="7" t="s">
        <v>31</v>
      </c>
      <c r="M184" s="245"/>
      <c r="N184" s="247" t="str">
        <f>IF(M184&gt;0,VLOOKUP(M184,男子登録情報!$N$1:$O$22,2,0),"")</f>
        <v/>
      </c>
      <c r="O184" s="7" t="s">
        <v>32</v>
      </c>
      <c r="P184" s="248"/>
      <c r="Q184" s="53" t="str">
        <f t="shared" si="64"/>
        <v/>
      </c>
      <c r="R184" s="285" t="str">
        <f t="shared" si="94"/>
        <v/>
      </c>
      <c r="S184" s="259"/>
      <c r="T184" s="616"/>
      <c r="U184" s="617"/>
      <c r="V184" s="618"/>
      <c r="W184" s="663"/>
      <c r="X184" s="663"/>
      <c r="AB184" s="85">
        <f t="shared" si="65"/>
        <v>0</v>
      </c>
      <c r="AC184" s="621"/>
      <c r="AD184" s="74" t="str">
        <f t="shared" si="66"/>
        <v/>
      </c>
      <c r="AE184" s="74" t="str">
        <f t="shared" si="67"/>
        <v/>
      </c>
      <c r="AF184" s="74" t="str">
        <f t="shared" si="68"/>
        <v/>
      </c>
      <c r="AG184" s="74" t="str">
        <f t="shared" si="69"/>
        <v/>
      </c>
      <c r="AH184" s="95">
        <f t="shared" si="72"/>
        <v>0</v>
      </c>
      <c r="AI184" s="174" t="str">
        <f>AI183</f>
        <v/>
      </c>
      <c r="AJ184" s="74" t="str">
        <f t="shared" si="73"/>
        <v/>
      </c>
      <c r="AK184" s="74" t="str">
        <f t="shared" si="74"/>
        <v/>
      </c>
      <c r="AL184" s="99" t="str">
        <f t="shared" si="70"/>
        <v/>
      </c>
      <c r="AM184" s="81">
        <f t="shared" si="75"/>
        <v>0</v>
      </c>
      <c r="AO184" s="81">
        <f t="shared" si="76"/>
        <v>0</v>
      </c>
      <c r="AP184" s="81" t="str">
        <f t="shared" si="77"/>
        <v>00000</v>
      </c>
      <c r="AQ184" s="105" t="str">
        <f t="shared" si="78"/>
        <v>0秒0</v>
      </c>
      <c r="AR184" s="106">
        <f t="shared" si="79"/>
        <v>0</v>
      </c>
      <c r="AS184" s="106" t="str">
        <f t="shared" si="80"/>
        <v>0</v>
      </c>
      <c r="AT184" s="106" t="str">
        <f t="shared" si="81"/>
        <v>0</v>
      </c>
      <c r="AU184" s="106" t="str">
        <f t="shared" si="82"/>
        <v>0m</v>
      </c>
      <c r="AV184" s="106" t="str">
        <f t="shared" si="83"/>
        <v>点</v>
      </c>
      <c r="AW184" s="81">
        <f t="shared" si="84"/>
        <v>0</v>
      </c>
      <c r="AX184" s="73" t="str">
        <f t="shared" si="85"/>
        <v/>
      </c>
      <c r="AY184" s="81">
        <f t="shared" si="86"/>
        <v>0</v>
      </c>
      <c r="AZ184" s="81">
        <f t="shared" si="87"/>
        <v>0</v>
      </c>
      <c r="BA184" s="81">
        <f t="shared" si="88"/>
        <v>0</v>
      </c>
      <c r="BB184" s="587"/>
      <c r="BC184" s="587"/>
      <c r="BD184" s="630"/>
      <c r="BE184" s="627"/>
      <c r="BF184" s="74" t="str">
        <f t="shared" si="89"/>
        <v/>
      </c>
      <c r="BG184" s="74" t="str">
        <f t="shared" si="90"/>
        <v/>
      </c>
      <c r="BH184" s="74" t="str">
        <f t="shared" si="91"/>
        <v/>
      </c>
      <c r="BI184" s="120" t="str">
        <f>IF(M184="","",COUNTIF($BH$17:BH184,BH184))</f>
        <v/>
      </c>
      <c r="BJ184" s="98" t="str">
        <f t="shared" si="92"/>
        <v/>
      </c>
      <c r="BK184" s="1" t="str">
        <f t="shared" si="93"/>
        <v/>
      </c>
      <c r="BL184" s="621"/>
      <c r="BM184" s="621"/>
      <c r="BN184" s="621"/>
      <c r="BO184" s="621"/>
      <c r="BP184" s="621"/>
      <c r="BQ184" s="624"/>
      <c r="BR184" s="621"/>
      <c r="BS184" s="621"/>
      <c r="BT184" s="74">
        <f>COUNTIF($AJ$17:AJ184,AI184&amp;"-"&amp;"*5000m*")</f>
        <v>0</v>
      </c>
      <c r="BU184" s="621"/>
      <c r="BV184" s="624"/>
      <c r="BW184" s="621"/>
      <c r="BX184" s="621"/>
      <c r="BY184" s="621"/>
      <c r="BZ184" s="621"/>
      <c r="CA184" s="621"/>
      <c r="CB184" s="621"/>
    </row>
    <row r="185" spans="1:80" s="1" customFormat="1" ht="18" customHeight="1" thickTop="1" thickBot="1">
      <c r="A185" s="683">
        <v>57</v>
      </c>
      <c r="B185" s="665" t="s">
        <v>339</v>
      </c>
      <c r="C185" s="667"/>
      <c r="D185" s="252" t="str">
        <f t="shared" si="71"/>
        <v/>
      </c>
      <c r="E185" s="243">
        <f>C185</f>
        <v>0</v>
      </c>
      <c r="F185" s="619" t="str">
        <f>IF(C185&gt;0,VLOOKUP(C185,男子登録情報!$A$1:$H$1688,3,0),"")</f>
        <v/>
      </c>
      <c r="G185" s="619" t="str">
        <f>IF(C185&gt;0,VLOOKUP(C185,男子登録情報!$A$1:$H$1688,4,0),"")</f>
        <v/>
      </c>
      <c r="H185" s="619" t="str">
        <f>IF(C185&gt;0,VLOOKUP(C185,男子登録情報!$A$1:$H$1688,7,0),"")</f>
        <v/>
      </c>
      <c r="I185" s="261" t="str">
        <f>IF(C185&gt;0,VLOOKUP(C185,男子登録情報!$A$1:$H$1688,8,0),"")</f>
        <v/>
      </c>
      <c r="J185" s="653" t="str">
        <f>IF(C185&gt;0,VLOOKUP(C185,男子登録情報!$A$1:$M$1688,13,0),"")</f>
        <v/>
      </c>
      <c r="K185" s="653" t="str">
        <f>IF(C185&gt;0,TEXT(C185,"100000000"),"000000000")</f>
        <v>000000000</v>
      </c>
      <c r="L185" s="251" t="s">
        <v>24</v>
      </c>
      <c r="M185" s="243"/>
      <c r="N185" s="428" t="str">
        <f>IF(M185&gt;0,VLOOKUP(M185,男子登録情報!$N$1:$O$22,2,0),"")</f>
        <v/>
      </c>
      <c r="O185" s="251" t="s">
        <v>27</v>
      </c>
      <c r="P185" s="253"/>
      <c r="Q185" s="53" t="str">
        <f t="shared" si="64"/>
        <v/>
      </c>
      <c r="R185" s="283" t="str">
        <f t="shared" si="94"/>
        <v/>
      </c>
      <c r="S185" s="255"/>
      <c r="T185" s="610"/>
      <c r="U185" s="611"/>
      <c r="V185" s="612"/>
      <c r="W185" s="664"/>
      <c r="X185" s="664"/>
      <c r="AA185" s="1">
        <f>IF(C185="",0,IF(H185=F5,0,1))</f>
        <v>0</v>
      </c>
      <c r="AB185" s="85">
        <f t="shared" si="65"/>
        <v>0</v>
      </c>
      <c r="AC185" s="621">
        <f>C185</f>
        <v>0</v>
      </c>
      <c r="AD185" s="74" t="str">
        <f t="shared" si="66"/>
        <v/>
      </c>
      <c r="AE185" s="74" t="str">
        <f t="shared" si="67"/>
        <v/>
      </c>
      <c r="AF185" s="74" t="str">
        <f t="shared" si="68"/>
        <v/>
      </c>
      <c r="AG185" s="74" t="str">
        <f t="shared" si="69"/>
        <v/>
      </c>
      <c r="AH185" s="95">
        <f t="shared" si="72"/>
        <v>0</v>
      </c>
      <c r="AI185" s="172" t="str">
        <f>IF(F185="","",F185)</f>
        <v/>
      </c>
      <c r="AJ185" s="74" t="str">
        <f t="shared" si="73"/>
        <v/>
      </c>
      <c r="AK185" s="74" t="str">
        <f t="shared" si="74"/>
        <v/>
      </c>
      <c r="AL185" s="99" t="str">
        <f t="shared" si="70"/>
        <v/>
      </c>
      <c r="AM185" s="81">
        <f t="shared" si="75"/>
        <v>0</v>
      </c>
      <c r="AO185" s="81">
        <f t="shared" si="76"/>
        <v>0</v>
      </c>
      <c r="AP185" s="81" t="str">
        <f t="shared" si="77"/>
        <v>00000</v>
      </c>
      <c r="AQ185" s="105" t="str">
        <f t="shared" si="78"/>
        <v>0秒0</v>
      </c>
      <c r="AR185" s="106">
        <f t="shared" si="79"/>
        <v>0</v>
      </c>
      <c r="AS185" s="106" t="str">
        <f t="shared" si="80"/>
        <v>0</v>
      </c>
      <c r="AT185" s="106" t="str">
        <f t="shared" si="81"/>
        <v>0</v>
      </c>
      <c r="AU185" s="106" t="str">
        <f t="shared" si="82"/>
        <v>0m</v>
      </c>
      <c r="AV185" s="106" t="str">
        <f t="shared" si="83"/>
        <v>点</v>
      </c>
      <c r="AW185" s="81">
        <f t="shared" si="84"/>
        <v>0</v>
      </c>
      <c r="AX185" s="73" t="str">
        <f t="shared" si="85"/>
        <v/>
      </c>
      <c r="AY185" s="81">
        <f t="shared" si="86"/>
        <v>0</v>
      </c>
      <c r="AZ185" s="81">
        <f t="shared" si="87"/>
        <v>0</v>
      </c>
      <c r="BA185" s="81">
        <f t="shared" si="88"/>
        <v>0</v>
      </c>
      <c r="BB185" s="586">
        <f>IF(W185="",0,COUNTA($W$17:W187))</f>
        <v>0</v>
      </c>
      <c r="BC185" s="586">
        <f>IF(X185="",0,COUNTA($X$17:X187))</f>
        <v>0</v>
      </c>
      <c r="BD185" s="628">
        <f>IF(OR($N185="20100",$N186="20100",$N187="20100"),COUNTIF($N$17:N187,"20100"),0)</f>
        <v>0</v>
      </c>
      <c r="BE185" s="625">
        <f>IF($BD185=0,0,INDEX($P185:$P187,MATCH("20100",$N185:$N187,0),1))</f>
        <v>0</v>
      </c>
      <c r="BF185" s="74" t="str">
        <f t="shared" si="89"/>
        <v/>
      </c>
      <c r="BG185" s="74" t="str">
        <f t="shared" si="90"/>
        <v/>
      </c>
      <c r="BH185" s="74" t="str">
        <f t="shared" si="91"/>
        <v/>
      </c>
      <c r="BI185" s="120" t="str">
        <f>IF(M185="","",COUNTIF($BH$17:BH185,BH185))</f>
        <v/>
      </c>
      <c r="BJ185" s="98" t="str">
        <f t="shared" si="92"/>
        <v/>
      </c>
      <c r="BK185" s="1" t="str">
        <f t="shared" si="93"/>
        <v/>
      </c>
      <c r="BL185" s="621" t="str">
        <f>IF(F185="","",COUNTIF($AI$17:AI185,AI185))</f>
        <v/>
      </c>
      <c r="BM185" s="621">
        <f>IF(BL185=1,BL185,0)</f>
        <v>0</v>
      </c>
      <c r="BN185" s="621" t="str">
        <f>IF(F185="","",$BR185)</f>
        <v/>
      </c>
      <c r="BO185" s="621" t="str">
        <f>IF(G185="","",$BR185)</f>
        <v/>
      </c>
      <c r="BP185" s="621" t="str">
        <f>IF(I185="","",$BR185)</f>
        <v/>
      </c>
      <c r="BQ185" s="622" t="str">
        <f>IFERROR(IF(J185="","",BR185),"")</f>
        <v/>
      </c>
      <c r="BR185" s="621">
        <v>57</v>
      </c>
      <c r="BS185" s="621">
        <f>IF(C185&gt;0,"",IF(COUNTIF(BN185:BQ187,BR185)=4,"",1))</f>
        <v>1</v>
      </c>
      <c r="BT185" s="74">
        <f>COUNTIF($AJ$17:AJ185,AI185&amp;"-"&amp;"*5000m*")</f>
        <v>0</v>
      </c>
      <c r="BU185" s="621">
        <f>SUM(BT185:BT187)/3</f>
        <v>0</v>
      </c>
      <c r="BV185" s="622" t="str">
        <f>IF(AI185="","",IF(AND(COUNTA(M185:M187)=0,COUNTA(W185:X187)=0),1,""))</f>
        <v/>
      </c>
      <c r="BW185" s="621">
        <f>IF(AND($AI185="",COUNTA(W185)&gt;0),1,0)</f>
        <v>0</v>
      </c>
      <c r="BX185" s="621">
        <f>IF(AND($AI185="",COUNTA(X185)&gt;0),1,0)</f>
        <v>0</v>
      </c>
      <c r="BY185" s="621" t="str">
        <f>F185&amp;"-"&amp;W185</f>
        <v>-</v>
      </c>
      <c r="BZ185" s="621" t="str">
        <f>IF(W185="","",COUNTIF($BY$17:BY185,BY185))</f>
        <v/>
      </c>
      <c r="CA185" s="621" t="str">
        <f>F185&amp;"-"&amp;X185</f>
        <v>-</v>
      </c>
      <c r="CB185" s="621" t="str">
        <f>IF(X185="","",COUNTIF($CA$17:CA185,CA185))</f>
        <v/>
      </c>
    </row>
    <row r="186" spans="1:80" s="1" customFormat="1" ht="18" customHeight="1" thickBot="1">
      <c r="A186" s="684"/>
      <c r="B186" s="666"/>
      <c r="C186" s="668"/>
      <c r="D186" s="27" t="str">
        <f t="shared" si="71"/>
        <v/>
      </c>
      <c r="E186" s="244">
        <f>C185</f>
        <v>0</v>
      </c>
      <c r="F186" s="620"/>
      <c r="G186" s="620"/>
      <c r="H186" s="620"/>
      <c r="I186" s="256" t="str">
        <f>IF(C185&gt;0,VLOOKUP(C185,男子登録情報!$A$1:$H$1688,5,0),"")</f>
        <v/>
      </c>
      <c r="J186" s="654" t="e">
        <f>IF(D185&gt;0,VLOOKUP(D185,男子登録情報!$A$1:$H$1688,5,0),"")</f>
        <v>#N/A</v>
      </c>
      <c r="K186" s="654"/>
      <c r="L186" s="261" t="s">
        <v>28</v>
      </c>
      <c r="M186" s="27"/>
      <c r="N186" s="257" t="str">
        <f>IF(M186&gt;0,VLOOKUP(M186,男子登録情報!$N$1:$O$22,2,0),"")</f>
        <v/>
      </c>
      <c r="O186" s="261" t="s">
        <v>29</v>
      </c>
      <c r="P186" s="262"/>
      <c r="Q186" s="53" t="str">
        <f t="shared" si="64"/>
        <v/>
      </c>
      <c r="R186" s="284" t="str">
        <f t="shared" si="94"/>
        <v/>
      </c>
      <c r="S186" s="263"/>
      <c r="T186" s="613"/>
      <c r="U186" s="614"/>
      <c r="V186" s="615"/>
      <c r="W186" s="662"/>
      <c r="X186" s="662"/>
      <c r="AB186" s="85">
        <f t="shared" si="65"/>
        <v>0</v>
      </c>
      <c r="AC186" s="621"/>
      <c r="AD186" s="74" t="str">
        <f t="shared" si="66"/>
        <v/>
      </c>
      <c r="AE186" s="74" t="str">
        <f t="shared" si="67"/>
        <v/>
      </c>
      <c r="AF186" s="74" t="str">
        <f t="shared" si="68"/>
        <v/>
      </c>
      <c r="AG186" s="74" t="str">
        <f t="shared" si="69"/>
        <v/>
      </c>
      <c r="AH186" s="95">
        <f t="shared" si="72"/>
        <v>0</v>
      </c>
      <c r="AI186" s="173" t="str">
        <f>AI185</f>
        <v/>
      </c>
      <c r="AJ186" s="74" t="str">
        <f t="shared" si="73"/>
        <v/>
      </c>
      <c r="AK186" s="74" t="str">
        <f t="shared" si="74"/>
        <v/>
      </c>
      <c r="AL186" s="99" t="str">
        <f t="shared" si="70"/>
        <v/>
      </c>
      <c r="AM186" s="81">
        <f t="shared" si="75"/>
        <v>0</v>
      </c>
      <c r="AO186" s="81">
        <f t="shared" si="76"/>
        <v>0</v>
      </c>
      <c r="AP186" s="81" t="str">
        <f t="shared" si="77"/>
        <v>00000</v>
      </c>
      <c r="AQ186" s="105" t="str">
        <f t="shared" si="78"/>
        <v>0秒0</v>
      </c>
      <c r="AR186" s="106">
        <f t="shared" si="79"/>
        <v>0</v>
      </c>
      <c r="AS186" s="106" t="str">
        <f t="shared" si="80"/>
        <v>0</v>
      </c>
      <c r="AT186" s="106" t="str">
        <f t="shared" si="81"/>
        <v>0</v>
      </c>
      <c r="AU186" s="106" t="str">
        <f t="shared" si="82"/>
        <v>0m</v>
      </c>
      <c r="AV186" s="106" t="str">
        <f t="shared" si="83"/>
        <v>点</v>
      </c>
      <c r="AW186" s="81">
        <f t="shared" si="84"/>
        <v>0</v>
      </c>
      <c r="AX186" s="73" t="str">
        <f t="shared" si="85"/>
        <v/>
      </c>
      <c r="AY186" s="81">
        <f t="shared" si="86"/>
        <v>0</v>
      </c>
      <c r="AZ186" s="81">
        <f t="shared" si="87"/>
        <v>0</v>
      </c>
      <c r="BA186" s="81">
        <f t="shared" si="88"/>
        <v>0</v>
      </c>
      <c r="BB186" s="595"/>
      <c r="BC186" s="595"/>
      <c r="BD186" s="629"/>
      <c r="BE186" s="626"/>
      <c r="BF186" s="74" t="str">
        <f t="shared" si="89"/>
        <v/>
      </c>
      <c r="BG186" s="74" t="str">
        <f t="shared" si="90"/>
        <v/>
      </c>
      <c r="BH186" s="74" t="str">
        <f t="shared" si="91"/>
        <v/>
      </c>
      <c r="BI186" s="120" t="str">
        <f>IF(M186="","",COUNTIF($BH$17:BH186,BH186))</f>
        <v/>
      </c>
      <c r="BJ186" s="98" t="str">
        <f t="shared" si="92"/>
        <v/>
      </c>
      <c r="BK186" s="1" t="str">
        <f t="shared" si="93"/>
        <v/>
      </c>
      <c r="BL186" s="621"/>
      <c r="BM186" s="621"/>
      <c r="BN186" s="621"/>
      <c r="BO186" s="621"/>
      <c r="BP186" s="621"/>
      <c r="BQ186" s="623"/>
      <c r="BR186" s="621"/>
      <c r="BS186" s="621"/>
      <c r="BT186" s="74">
        <f>COUNTIF($AJ$17:AJ186,AI186&amp;"-"&amp;"*5000m*")</f>
        <v>0</v>
      </c>
      <c r="BU186" s="621"/>
      <c r="BV186" s="623"/>
      <c r="BW186" s="621"/>
      <c r="BX186" s="621"/>
      <c r="BY186" s="621"/>
      <c r="BZ186" s="621"/>
      <c r="CA186" s="621"/>
      <c r="CB186" s="621"/>
    </row>
    <row r="187" spans="1:80" s="1" customFormat="1" ht="18" customHeight="1" thickBot="1">
      <c r="A187" s="685"/>
      <c r="B187" s="86" t="s">
        <v>30</v>
      </c>
      <c r="C187" s="87"/>
      <c r="D187" s="245" t="str">
        <f t="shared" si="71"/>
        <v/>
      </c>
      <c r="E187" s="274">
        <f>C185</f>
        <v>0</v>
      </c>
      <c r="F187" s="30"/>
      <c r="G187" s="28"/>
      <c r="H187" s="28"/>
      <c r="I187" s="29"/>
      <c r="J187" s="655" t="e">
        <f>IF(D186&gt;0,VLOOKUP(D186,男子登録情報!$A$1:$H$1688,5,0),"")</f>
        <v>#N/A</v>
      </c>
      <c r="K187" s="655"/>
      <c r="L187" s="7" t="s">
        <v>31</v>
      </c>
      <c r="M187" s="245"/>
      <c r="N187" s="247" t="str">
        <f>IF(M187&gt;0,VLOOKUP(M187,男子登録情報!$N$1:$O$22,2,0),"")</f>
        <v/>
      </c>
      <c r="O187" s="7" t="s">
        <v>32</v>
      </c>
      <c r="P187" s="248"/>
      <c r="Q187" s="53" t="str">
        <f t="shared" si="64"/>
        <v/>
      </c>
      <c r="R187" s="285" t="str">
        <f t="shared" si="94"/>
        <v/>
      </c>
      <c r="S187" s="259"/>
      <c r="T187" s="616"/>
      <c r="U187" s="617"/>
      <c r="V187" s="618"/>
      <c r="W187" s="663"/>
      <c r="X187" s="663"/>
      <c r="AB187" s="85">
        <f t="shared" si="65"/>
        <v>0</v>
      </c>
      <c r="AC187" s="621"/>
      <c r="AD187" s="74" t="str">
        <f t="shared" si="66"/>
        <v/>
      </c>
      <c r="AE187" s="74" t="str">
        <f t="shared" si="67"/>
        <v/>
      </c>
      <c r="AF187" s="74" t="str">
        <f t="shared" si="68"/>
        <v/>
      </c>
      <c r="AG187" s="74" t="str">
        <f t="shared" si="69"/>
        <v/>
      </c>
      <c r="AH187" s="95">
        <f t="shared" si="72"/>
        <v>0</v>
      </c>
      <c r="AI187" s="174" t="str">
        <f>AI186</f>
        <v/>
      </c>
      <c r="AJ187" s="74" t="str">
        <f t="shared" si="73"/>
        <v/>
      </c>
      <c r="AK187" s="74" t="str">
        <f t="shared" si="74"/>
        <v/>
      </c>
      <c r="AL187" s="99" t="str">
        <f t="shared" si="70"/>
        <v/>
      </c>
      <c r="AM187" s="81">
        <f t="shared" si="75"/>
        <v>0</v>
      </c>
      <c r="AO187" s="81">
        <f t="shared" si="76"/>
        <v>0</v>
      </c>
      <c r="AP187" s="81" t="str">
        <f t="shared" si="77"/>
        <v>00000</v>
      </c>
      <c r="AQ187" s="105" t="str">
        <f t="shared" si="78"/>
        <v>0秒0</v>
      </c>
      <c r="AR187" s="106">
        <f t="shared" si="79"/>
        <v>0</v>
      </c>
      <c r="AS187" s="106" t="str">
        <f t="shared" si="80"/>
        <v>0</v>
      </c>
      <c r="AT187" s="106" t="str">
        <f t="shared" si="81"/>
        <v>0</v>
      </c>
      <c r="AU187" s="106" t="str">
        <f t="shared" si="82"/>
        <v>0m</v>
      </c>
      <c r="AV187" s="106" t="str">
        <f t="shared" si="83"/>
        <v>点</v>
      </c>
      <c r="AW187" s="81">
        <f t="shared" si="84"/>
        <v>0</v>
      </c>
      <c r="AX187" s="73" t="str">
        <f t="shared" si="85"/>
        <v/>
      </c>
      <c r="AY187" s="81">
        <f t="shared" si="86"/>
        <v>0</v>
      </c>
      <c r="AZ187" s="81">
        <f t="shared" si="87"/>
        <v>0</v>
      </c>
      <c r="BA187" s="81">
        <f t="shared" si="88"/>
        <v>0</v>
      </c>
      <c r="BB187" s="587"/>
      <c r="BC187" s="587"/>
      <c r="BD187" s="630"/>
      <c r="BE187" s="627"/>
      <c r="BF187" s="74" t="str">
        <f t="shared" si="89"/>
        <v/>
      </c>
      <c r="BG187" s="74" t="str">
        <f t="shared" si="90"/>
        <v/>
      </c>
      <c r="BH187" s="74" t="str">
        <f t="shared" si="91"/>
        <v/>
      </c>
      <c r="BI187" s="120" t="str">
        <f>IF(M187="","",COUNTIF($BH$17:BH187,BH187))</f>
        <v/>
      </c>
      <c r="BJ187" s="98" t="str">
        <f t="shared" si="92"/>
        <v/>
      </c>
      <c r="BK187" s="1" t="str">
        <f t="shared" si="93"/>
        <v/>
      </c>
      <c r="BL187" s="621"/>
      <c r="BM187" s="621"/>
      <c r="BN187" s="621"/>
      <c r="BO187" s="621"/>
      <c r="BP187" s="621"/>
      <c r="BQ187" s="624"/>
      <c r="BR187" s="621"/>
      <c r="BS187" s="621"/>
      <c r="BT187" s="74">
        <f>COUNTIF($AJ$17:AJ187,AI187&amp;"-"&amp;"*5000m*")</f>
        <v>0</v>
      </c>
      <c r="BU187" s="621"/>
      <c r="BV187" s="624"/>
      <c r="BW187" s="621"/>
      <c r="BX187" s="621"/>
      <c r="BY187" s="621"/>
      <c r="BZ187" s="621"/>
      <c r="CA187" s="621"/>
      <c r="CB187" s="621"/>
    </row>
    <row r="188" spans="1:80" s="1" customFormat="1" ht="18" customHeight="1" thickTop="1" thickBot="1">
      <c r="A188" s="683">
        <v>58</v>
      </c>
      <c r="B188" s="665" t="s">
        <v>339</v>
      </c>
      <c r="C188" s="667"/>
      <c r="D188" s="252" t="str">
        <f t="shared" si="71"/>
        <v/>
      </c>
      <c r="E188" s="243">
        <f>C188</f>
        <v>0</v>
      </c>
      <c r="F188" s="619" t="str">
        <f>IF(C188&gt;0,VLOOKUP(C188,男子登録情報!$A$1:$H$1688,3,0),"")</f>
        <v/>
      </c>
      <c r="G188" s="619" t="str">
        <f>IF(C188&gt;0,VLOOKUP(C188,男子登録情報!$A$1:$H$1688,4,0),"")</f>
        <v/>
      </c>
      <c r="H188" s="619" t="str">
        <f>IF(C188&gt;0,VLOOKUP(C188,男子登録情報!$A$1:$H$1688,7,0),"")</f>
        <v/>
      </c>
      <c r="I188" s="261" t="str">
        <f>IF(C188&gt;0,VLOOKUP(C188,男子登録情報!$A$1:$H$1688,8,0),"")</f>
        <v/>
      </c>
      <c r="J188" s="653" t="str">
        <f>IF(C188&gt;0,VLOOKUP(C188,男子登録情報!$A$1:$M$1688,13,0),"")</f>
        <v/>
      </c>
      <c r="K188" s="653" t="str">
        <f>IF(C188&gt;0,TEXT(C188,"100000000"),"000000000")</f>
        <v>000000000</v>
      </c>
      <c r="L188" s="251" t="s">
        <v>24</v>
      </c>
      <c r="M188" s="243"/>
      <c r="N188" s="428" t="str">
        <f>IF(M188&gt;0,VLOOKUP(M188,男子登録情報!$N$1:$O$22,2,0),"")</f>
        <v/>
      </c>
      <c r="O188" s="251" t="s">
        <v>27</v>
      </c>
      <c r="P188" s="253"/>
      <c r="Q188" s="53" t="str">
        <f t="shared" si="64"/>
        <v/>
      </c>
      <c r="R188" s="283" t="str">
        <f t="shared" si="94"/>
        <v/>
      </c>
      <c r="S188" s="255"/>
      <c r="T188" s="610"/>
      <c r="U188" s="611"/>
      <c r="V188" s="612"/>
      <c r="W188" s="664"/>
      <c r="X188" s="664"/>
      <c r="AA188" s="1">
        <f>IF(C188="",0,IF(H188=F5,0,1))</f>
        <v>0</v>
      </c>
      <c r="AB188" s="85">
        <f t="shared" si="65"/>
        <v>0</v>
      </c>
      <c r="AC188" s="621">
        <f>C188</f>
        <v>0</v>
      </c>
      <c r="AD188" s="74" t="str">
        <f t="shared" si="66"/>
        <v/>
      </c>
      <c r="AE188" s="74" t="str">
        <f t="shared" si="67"/>
        <v/>
      </c>
      <c r="AF188" s="74" t="str">
        <f t="shared" si="68"/>
        <v/>
      </c>
      <c r="AG188" s="74" t="str">
        <f t="shared" si="69"/>
        <v/>
      </c>
      <c r="AH188" s="95">
        <f t="shared" si="72"/>
        <v>0</v>
      </c>
      <c r="AI188" s="172" t="str">
        <f>IF(F188="","",F188)</f>
        <v/>
      </c>
      <c r="AJ188" s="74" t="str">
        <f t="shared" si="73"/>
        <v/>
      </c>
      <c r="AK188" s="74" t="str">
        <f t="shared" si="74"/>
        <v/>
      </c>
      <c r="AL188" s="99" t="str">
        <f t="shared" si="70"/>
        <v/>
      </c>
      <c r="AM188" s="81">
        <f t="shared" si="75"/>
        <v>0</v>
      </c>
      <c r="AO188" s="81">
        <f t="shared" si="76"/>
        <v>0</v>
      </c>
      <c r="AP188" s="81" t="str">
        <f t="shared" si="77"/>
        <v>00000</v>
      </c>
      <c r="AQ188" s="105" t="str">
        <f t="shared" si="78"/>
        <v>0秒0</v>
      </c>
      <c r="AR188" s="106">
        <f t="shared" si="79"/>
        <v>0</v>
      </c>
      <c r="AS188" s="106" t="str">
        <f t="shared" si="80"/>
        <v>0</v>
      </c>
      <c r="AT188" s="106" t="str">
        <f t="shared" si="81"/>
        <v>0</v>
      </c>
      <c r="AU188" s="106" t="str">
        <f t="shared" si="82"/>
        <v>0m</v>
      </c>
      <c r="AV188" s="106" t="str">
        <f t="shared" si="83"/>
        <v>点</v>
      </c>
      <c r="AW188" s="81">
        <f t="shared" si="84"/>
        <v>0</v>
      </c>
      <c r="AX188" s="73" t="str">
        <f t="shared" si="85"/>
        <v/>
      </c>
      <c r="AY188" s="81">
        <f t="shared" si="86"/>
        <v>0</v>
      </c>
      <c r="AZ188" s="81">
        <f t="shared" si="87"/>
        <v>0</v>
      </c>
      <c r="BA188" s="81">
        <f t="shared" si="88"/>
        <v>0</v>
      </c>
      <c r="BB188" s="586">
        <f>IF(W188="",0,COUNTA($W$17:W190))</f>
        <v>0</v>
      </c>
      <c r="BC188" s="586">
        <f>IF(X188="",0,COUNTA($X$17:X190))</f>
        <v>0</v>
      </c>
      <c r="BD188" s="628">
        <f>IF(OR($N188="20100",$N189="20100",$N190="20100"),COUNTIF($N$17:N190,"20100"),0)</f>
        <v>0</v>
      </c>
      <c r="BE188" s="625">
        <f>IF($BD188=0,0,INDEX($P188:$P190,MATCH("20100",$N188:$N190,0),1))</f>
        <v>0</v>
      </c>
      <c r="BF188" s="74" t="str">
        <f t="shared" si="89"/>
        <v/>
      </c>
      <c r="BG188" s="74" t="str">
        <f t="shared" si="90"/>
        <v/>
      </c>
      <c r="BH188" s="74" t="str">
        <f t="shared" si="91"/>
        <v/>
      </c>
      <c r="BI188" s="120" t="str">
        <f>IF(M188="","",COUNTIF($BH$17:BH188,BH188))</f>
        <v/>
      </c>
      <c r="BJ188" s="98" t="str">
        <f t="shared" si="92"/>
        <v/>
      </c>
      <c r="BK188" s="1" t="str">
        <f t="shared" si="93"/>
        <v/>
      </c>
      <c r="BL188" s="621" t="str">
        <f>IF(F188="","",COUNTIF($AI$17:AI188,AI188))</f>
        <v/>
      </c>
      <c r="BM188" s="621">
        <f>IF(BL188=1,BL188,0)</f>
        <v>0</v>
      </c>
      <c r="BN188" s="621" t="str">
        <f>IF(F188="","",$BR188)</f>
        <v/>
      </c>
      <c r="BO188" s="621" t="str">
        <f>IF(G188="","",$BR188)</f>
        <v/>
      </c>
      <c r="BP188" s="621" t="str">
        <f>IF(I188="","",$BR188)</f>
        <v/>
      </c>
      <c r="BQ188" s="622" t="str">
        <f>IFERROR(IF(J188="","",BR188),"")</f>
        <v/>
      </c>
      <c r="BR188" s="621">
        <v>58</v>
      </c>
      <c r="BS188" s="621">
        <f>IF(C188&gt;0,"",IF(COUNTIF(BN188:BQ190,BR188)=4,"",1))</f>
        <v>1</v>
      </c>
      <c r="BT188" s="74">
        <f>COUNTIF($AJ$17:AJ188,AI188&amp;"-"&amp;"*5000m*")</f>
        <v>0</v>
      </c>
      <c r="BU188" s="621">
        <f>SUM(BT188:BT190)/3</f>
        <v>0</v>
      </c>
      <c r="BV188" s="622" t="str">
        <f>IF(AI188="","",IF(AND(COUNTA(M188:M190)=0,COUNTA(W188:X190)=0),1,""))</f>
        <v/>
      </c>
      <c r="BW188" s="621">
        <f>IF(AND($AI188="",COUNTA(W188)&gt;0),1,0)</f>
        <v>0</v>
      </c>
      <c r="BX188" s="621">
        <f>IF(AND($AI188="",COUNTA(X188)&gt;0),1,0)</f>
        <v>0</v>
      </c>
      <c r="BY188" s="621" t="str">
        <f>F188&amp;"-"&amp;W188</f>
        <v>-</v>
      </c>
      <c r="BZ188" s="621" t="str">
        <f>IF(W188="","",COUNTIF($BY$17:BY188,BY188))</f>
        <v/>
      </c>
      <c r="CA188" s="621" t="str">
        <f>F188&amp;"-"&amp;X188</f>
        <v>-</v>
      </c>
      <c r="CB188" s="621" t="str">
        <f>IF(X188="","",COUNTIF($CA$17:CA188,CA188))</f>
        <v/>
      </c>
    </row>
    <row r="189" spans="1:80" s="1" customFormat="1" ht="18" customHeight="1" thickBot="1">
      <c r="A189" s="684"/>
      <c r="B189" s="666"/>
      <c r="C189" s="668"/>
      <c r="D189" s="27" t="str">
        <f t="shared" si="71"/>
        <v/>
      </c>
      <c r="E189" s="244">
        <f>C188</f>
        <v>0</v>
      </c>
      <c r="F189" s="620"/>
      <c r="G189" s="620"/>
      <c r="H189" s="620"/>
      <c r="I189" s="256" t="str">
        <f>IF(C188&gt;0,VLOOKUP(C188,男子登録情報!$A$1:$H$1688,5,0),"")</f>
        <v/>
      </c>
      <c r="J189" s="654" t="e">
        <f>IF(D188&gt;0,VLOOKUP(D188,男子登録情報!$A$1:$H$1688,5,0),"")</f>
        <v>#N/A</v>
      </c>
      <c r="K189" s="654"/>
      <c r="L189" s="261" t="s">
        <v>28</v>
      </c>
      <c r="M189" s="27"/>
      <c r="N189" s="257" t="str">
        <f>IF(M189&gt;0,VLOOKUP(M189,男子登録情報!$N$1:$O$22,2,0),"")</f>
        <v/>
      </c>
      <c r="O189" s="261" t="s">
        <v>29</v>
      </c>
      <c r="P189" s="262"/>
      <c r="Q189" s="53" t="str">
        <f t="shared" si="64"/>
        <v/>
      </c>
      <c r="R189" s="284" t="str">
        <f t="shared" si="94"/>
        <v/>
      </c>
      <c r="S189" s="263"/>
      <c r="T189" s="613"/>
      <c r="U189" s="614"/>
      <c r="V189" s="615"/>
      <c r="W189" s="662"/>
      <c r="X189" s="662"/>
      <c r="AB189" s="85">
        <f t="shared" si="65"/>
        <v>0</v>
      </c>
      <c r="AC189" s="621"/>
      <c r="AD189" s="74" t="str">
        <f t="shared" si="66"/>
        <v/>
      </c>
      <c r="AE189" s="74" t="str">
        <f t="shared" si="67"/>
        <v/>
      </c>
      <c r="AF189" s="74" t="str">
        <f t="shared" si="68"/>
        <v/>
      </c>
      <c r="AG189" s="74" t="str">
        <f t="shared" si="69"/>
        <v/>
      </c>
      <c r="AH189" s="95">
        <f t="shared" si="72"/>
        <v>0</v>
      </c>
      <c r="AI189" s="173" t="str">
        <f>AI188</f>
        <v/>
      </c>
      <c r="AJ189" s="74" t="str">
        <f t="shared" si="73"/>
        <v/>
      </c>
      <c r="AK189" s="74" t="str">
        <f t="shared" si="74"/>
        <v/>
      </c>
      <c r="AL189" s="99" t="str">
        <f t="shared" si="70"/>
        <v/>
      </c>
      <c r="AM189" s="81">
        <f t="shared" si="75"/>
        <v>0</v>
      </c>
      <c r="AO189" s="81">
        <f t="shared" si="76"/>
        <v>0</v>
      </c>
      <c r="AP189" s="81" t="str">
        <f t="shared" si="77"/>
        <v>00000</v>
      </c>
      <c r="AQ189" s="105" t="str">
        <f t="shared" si="78"/>
        <v>0秒0</v>
      </c>
      <c r="AR189" s="106">
        <f t="shared" si="79"/>
        <v>0</v>
      </c>
      <c r="AS189" s="106" t="str">
        <f t="shared" si="80"/>
        <v>0</v>
      </c>
      <c r="AT189" s="106" t="str">
        <f t="shared" si="81"/>
        <v>0</v>
      </c>
      <c r="AU189" s="106" t="str">
        <f t="shared" si="82"/>
        <v>0m</v>
      </c>
      <c r="AV189" s="106" t="str">
        <f t="shared" si="83"/>
        <v>点</v>
      </c>
      <c r="AW189" s="81">
        <f t="shared" si="84"/>
        <v>0</v>
      </c>
      <c r="AX189" s="73" t="str">
        <f t="shared" si="85"/>
        <v/>
      </c>
      <c r="AY189" s="81">
        <f t="shared" si="86"/>
        <v>0</v>
      </c>
      <c r="AZ189" s="81">
        <f t="shared" si="87"/>
        <v>0</v>
      </c>
      <c r="BA189" s="81">
        <f t="shared" si="88"/>
        <v>0</v>
      </c>
      <c r="BB189" s="595"/>
      <c r="BC189" s="595"/>
      <c r="BD189" s="629"/>
      <c r="BE189" s="626"/>
      <c r="BF189" s="74" t="str">
        <f t="shared" si="89"/>
        <v/>
      </c>
      <c r="BG189" s="74" t="str">
        <f t="shared" si="90"/>
        <v/>
      </c>
      <c r="BH189" s="74" t="str">
        <f t="shared" si="91"/>
        <v/>
      </c>
      <c r="BI189" s="120" t="str">
        <f>IF(M189="","",COUNTIF($BH$17:BH189,BH189))</f>
        <v/>
      </c>
      <c r="BJ189" s="98" t="str">
        <f t="shared" si="92"/>
        <v/>
      </c>
      <c r="BK189" s="1" t="str">
        <f t="shared" si="93"/>
        <v/>
      </c>
      <c r="BL189" s="621"/>
      <c r="BM189" s="621"/>
      <c r="BN189" s="621"/>
      <c r="BO189" s="621"/>
      <c r="BP189" s="621"/>
      <c r="BQ189" s="623"/>
      <c r="BR189" s="621"/>
      <c r="BS189" s="621"/>
      <c r="BT189" s="74">
        <f>COUNTIF($AJ$17:AJ189,AI189&amp;"-"&amp;"*5000m*")</f>
        <v>0</v>
      </c>
      <c r="BU189" s="621"/>
      <c r="BV189" s="623"/>
      <c r="BW189" s="621"/>
      <c r="BX189" s="621"/>
      <c r="BY189" s="621"/>
      <c r="BZ189" s="621"/>
      <c r="CA189" s="621"/>
      <c r="CB189" s="621"/>
    </row>
    <row r="190" spans="1:80" s="1" customFormat="1" ht="18" customHeight="1" thickBot="1">
      <c r="A190" s="685"/>
      <c r="B190" s="86" t="s">
        <v>30</v>
      </c>
      <c r="C190" s="87"/>
      <c r="D190" s="245" t="str">
        <f t="shared" si="71"/>
        <v/>
      </c>
      <c r="E190" s="274">
        <f>C188</f>
        <v>0</v>
      </c>
      <c r="F190" s="28"/>
      <c r="G190" s="28"/>
      <c r="H190" s="28"/>
      <c r="I190" s="29"/>
      <c r="J190" s="655" t="e">
        <f>IF(D189&gt;0,VLOOKUP(D189,男子登録情報!$A$1:$H$1688,5,0),"")</f>
        <v>#N/A</v>
      </c>
      <c r="K190" s="655"/>
      <c r="L190" s="7" t="s">
        <v>31</v>
      </c>
      <c r="M190" s="245"/>
      <c r="N190" s="247" t="str">
        <f>IF(M190&gt;0,VLOOKUP(M190,男子登録情報!$N$1:$O$22,2,0),"")</f>
        <v/>
      </c>
      <c r="O190" s="7" t="s">
        <v>32</v>
      </c>
      <c r="P190" s="248"/>
      <c r="Q190" s="53" t="str">
        <f t="shared" si="64"/>
        <v/>
      </c>
      <c r="R190" s="285" t="str">
        <f t="shared" si="94"/>
        <v/>
      </c>
      <c r="S190" s="259"/>
      <c r="T190" s="616"/>
      <c r="U190" s="617"/>
      <c r="V190" s="618"/>
      <c r="W190" s="663"/>
      <c r="X190" s="663"/>
      <c r="AB190" s="85">
        <f t="shared" si="65"/>
        <v>0</v>
      </c>
      <c r="AC190" s="621"/>
      <c r="AD190" s="74" t="str">
        <f t="shared" si="66"/>
        <v/>
      </c>
      <c r="AE190" s="74" t="str">
        <f t="shared" si="67"/>
        <v/>
      </c>
      <c r="AF190" s="74" t="str">
        <f t="shared" si="68"/>
        <v/>
      </c>
      <c r="AG190" s="74" t="str">
        <f t="shared" si="69"/>
        <v/>
      </c>
      <c r="AH190" s="95">
        <f t="shared" si="72"/>
        <v>0</v>
      </c>
      <c r="AI190" s="174" t="str">
        <f>AI189</f>
        <v/>
      </c>
      <c r="AJ190" s="74" t="str">
        <f t="shared" si="73"/>
        <v/>
      </c>
      <c r="AK190" s="74" t="str">
        <f t="shared" si="74"/>
        <v/>
      </c>
      <c r="AL190" s="99" t="str">
        <f t="shared" si="70"/>
        <v/>
      </c>
      <c r="AM190" s="81">
        <f t="shared" si="75"/>
        <v>0</v>
      </c>
      <c r="AO190" s="81">
        <f t="shared" si="76"/>
        <v>0</v>
      </c>
      <c r="AP190" s="81" t="str">
        <f t="shared" si="77"/>
        <v>00000</v>
      </c>
      <c r="AQ190" s="105" t="str">
        <f t="shared" si="78"/>
        <v>0秒0</v>
      </c>
      <c r="AR190" s="106">
        <f t="shared" si="79"/>
        <v>0</v>
      </c>
      <c r="AS190" s="106" t="str">
        <f t="shared" si="80"/>
        <v>0</v>
      </c>
      <c r="AT190" s="106" t="str">
        <f t="shared" si="81"/>
        <v>0</v>
      </c>
      <c r="AU190" s="106" t="str">
        <f t="shared" si="82"/>
        <v>0m</v>
      </c>
      <c r="AV190" s="106" t="str">
        <f t="shared" si="83"/>
        <v>点</v>
      </c>
      <c r="AW190" s="81">
        <f t="shared" si="84"/>
        <v>0</v>
      </c>
      <c r="AX190" s="73" t="str">
        <f t="shared" si="85"/>
        <v/>
      </c>
      <c r="AY190" s="81">
        <f t="shared" si="86"/>
        <v>0</v>
      </c>
      <c r="AZ190" s="81">
        <f t="shared" si="87"/>
        <v>0</v>
      </c>
      <c r="BA190" s="81">
        <f t="shared" si="88"/>
        <v>0</v>
      </c>
      <c r="BB190" s="587"/>
      <c r="BC190" s="587"/>
      <c r="BD190" s="630"/>
      <c r="BE190" s="627"/>
      <c r="BF190" s="74" t="str">
        <f t="shared" si="89"/>
        <v/>
      </c>
      <c r="BG190" s="74" t="str">
        <f t="shared" si="90"/>
        <v/>
      </c>
      <c r="BH190" s="74" t="str">
        <f t="shared" si="91"/>
        <v/>
      </c>
      <c r="BI190" s="120" t="str">
        <f>IF(M190="","",COUNTIF($BH$17:BH190,BH190))</f>
        <v/>
      </c>
      <c r="BJ190" s="98" t="str">
        <f t="shared" si="92"/>
        <v/>
      </c>
      <c r="BK190" s="1" t="str">
        <f t="shared" si="93"/>
        <v/>
      </c>
      <c r="BL190" s="621"/>
      <c r="BM190" s="621"/>
      <c r="BN190" s="621"/>
      <c r="BO190" s="621"/>
      <c r="BP190" s="621"/>
      <c r="BQ190" s="624"/>
      <c r="BR190" s="621"/>
      <c r="BS190" s="621"/>
      <c r="BT190" s="74">
        <f>COUNTIF($AJ$17:AJ190,AI190&amp;"-"&amp;"*5000m*")</f>
        <v>0</v>
      </c>
      <c r="BU190" s="621"/>
      <c r="BV190" s="624"/>
      <c r="BW190" s="621"/>
      <c r="BX190" s="621"/>
      <c r="BY190" s="621"/>
      <c r="BZ190" s="621"/>
      <c r="CA190" s="621"/>
      <c r="CB190" s="621"/>
    </row>
    <row r="191" spans="1:80" s="1" customFormat="1" ht="18" customHeight="1" thickTop="1" thickBot="1">
      <c r="A191" s="683">
        <v>59</v>
      </c>
      <c r="B191" s="665" t="s">
        <v>339</v>
      </c>
      <c r="C191" s="667"/>
      <c r="D191" s="252" t="str">
        <f t="shared" si="71"/>
        <v/>
      </c>
      <c r="E191" s="243">
        <f>C191</f>
        <v>0</v>
      </c>
      <c r="F191" s="619" t="str">
        <f>IF(C191&gt;0,VLOOKUP(C191,男子登録情報!$A$1:$H$1688,3,0),"")</f>
        <v/>
      </c>
      <c r="G191" s="619" t="str">
        <f>IF(C191&gt;0,VLOOKUP(C191,男子登録情報!$A$1:$H$1688,4,0),"")</f>
        <v/>
      </c>
      <c r="H191" s="619" t="str">
        <f>IF(C191&gt;0,VLOOKUP(C191,男子登録情報!$A$1:$H$1688,7,0),"")</f>
        <v/>
      </c>
      <c r="I191" s="261" t="str">
        <f>IF(C191&gt;0,VLOOKUP(C191,男子登録情報!$A$1:$H$1688,8,0),"")</f>
        <v/>
      </c>
      <c r="J191" s="653" t="str">
        <f>IF(C191&gt;0,VLOOKUP(C191,男子登録情報!$A$1:$M$1688,13,0),"")</f>
        <v/>
      </c>
      <c r="K191" s="653" t="str">
        <f>IF(C191&gt;0,TEXT(C191,"100000000"),"000000000")</f>
        <v>000000000</v>
      </c>
      <c r="L191" s="251" t="s">
        <v>24</v>
      </c>
      <c r="M191" s="243"/>
      <c r="N191" s="428" t="str">
        <f>IF(M191&gt;0,VLOOKUP(M191,男子登録情報!$N$1:$O$22,2,0),"")</f>
        <v/>
      </c>
      <c r="O191" s="251" t="s">
        <v>27</v>
      </c>
      <c r="P191" s="253"/>
      <c r="Q191" s="53" t="str">
        <f t="shared" si="64"/>
        <v/>
      </c>
      <c r="R191" s="283" t="str">
        <f t="shared" si="94"/>
        <v/>
      </c>
      <c r="S191" s="255"/>
      <c r="T191" s="610"/>
      <c r="U191" s="611"/>
      <c r="V191" s="612"/>
      <c r="W191" s="664"/>
      <c r="X191" s="664"/>
      <c r="AA191" s="1">
        <f>IF(C191="",0,IF(H191=F5,0,1))</f>
        <v>0</v>
      </c>
      <c r="AB191" s="85">
        <f t="shared" si="65"/>
        <v>0</v>
      </c>
      <c r="AC191" s="621">
        <f>C191</f>
        <v>0</v>
      </c>
      <c r="AD191" s="74" t="str">
        <f t="shared" si="66"/>
        <v/>
      </c>
      <c r="AE191" s="74" t="str">
        <f t="shared" si="67"/>
        <v/>
      </c>
      <c r="AF191" s="74" t="str">
        <f t="shared" si="68"/>
        <v/>
      </c>
      <c r="AG191" s="74" t="str">
        <f t="shared" si="69"/>
        <v/>
      </c>
      <c r="AH191" s="95">
        <f t="shared" si="72"/>
        <v>0</v>
      </c>
      <c r="AI191" s="172" t="str">
        <f>IF(F191="","",F191)</f>
        <v/>
      </c>
      <c r="AJ191" s="74" t="str">
        <f t="shared" si="73"/>
        <v/>
      </c>
      <c r="AK191" s="74" t="str">
        <f t="shared" si="74"/>
        <v/>
      </c>
      <c r="AL191" s="99" t="str">
        <f t="shared" si="70"/>
        <v/>
      </c>
      <c r="AM191" s="81">
        <f t="shared" si="75"/>
        <v>0</v>
      </c>
      <c r="AO191" s="81">
        <f t="shared" si="76"/>
        <v>0</v>
      </c>
      <c r="AP191" s="81" t="str">
        <f t="shared" si="77"/>
        <v>00000</v>
      </c>
      <c r="AQ191" s="105" t="str">
        <f t="shared" si="78"/>
        <v>0秒0</v>
      </c>
      <c r="AR191" s="106">
        <f t="shared" si="79"/>
        <v>0</v>
      </c>
      <c r="AS191" s="106" t="str">
        <f t="shared" si="80"/>
        <v>0</v>
      </c>
      <c r="AT191" s="106" t="str">
        <f t="shared" si="81"/>
        <v>0</v>
      </c>
      <c r="AU191" s="106" t="str">
        <f t="shared" si="82"/>
        <v>0m</v>
      </c>
      <c r="AV191" s="106" t="str">
        <f t="shared" si="83"/>
        <v>点</v>
      </c>
      <c r="AW191" s="81">
        <f t="shared" si="84"/>
        <v>0</v>
      </c>
      <c r="AX191" s="73" t="str">
        <f t="shared" si="85"/>
        <v/>
      </c>
      <c r="AY191" s="81">
        <f t="shared" si="86"/>
        <v>0</v>
      </c>
      <c r="AZ191" s="81">
        <f t="shared" si="87"/>
        <v>0</v>
      </c>
      <c r="BA191" s="81">
        <f t="shared" si="88"/>
        <v>0</v>
      </c>
      <c r="BB191" s="586">
        <f>IF(W191="",0,COUNTA($W$17:W193))</f>
        <v>0</v>
      </c>
      <c r="BC191" s="586">
        <f>IF(X191="",0,COUNTA($X$17:X193))</f>
        <v>0</v>
      </c>
      <c r="BD191" s="628">
        <f>IF(OR($N191="20100",$N192="20100",$N193="20100"),COUNTIF($N$17:N193,"20100"),0)</f>
        <v>0</v>
      </c>
      <c r="BE191" s="625">
        <f>IF($BD191=0,0,INDEX($P191:$P193,MATCH("20100",$N191:$N193,0),1))</f>
        <v>0</v>
      </c>
      <c r="BF191" s="74" t="str">
        <f t="shared" si="89"/>
        <v/>
      </c>
      <c r="BG191" s="74" t="str">
        <f t="shared" si="90"/>
        <v/>
      </c>
      <c r="BH191" s="74" t="str">
        <f t="shared" si="91"/>
        <v/>
      </c>
      <c r="BI191" s="120" t="str">
        <f>IF(M191="","",COUNTIF($BH$17:BH191,BH191))</f>
        <v/>
      </c>
      <c r="BJ191" s="98" t="str">
        <f t="shared" si="92"/>
        <v/>
      </c>
      <c r="BK191" s="1" t="str">
        <f t="shared" si="93"/>
        <v/>
      </c>
      <c r="BL191" s="621" t="str">
        <f>IF(F191="","",COUNTIF($AI$17:AI191,AI191))</f>
        <v/>
      </c>
      <c r="BM191" s="621">
        <f>IF(BL191=1,BL191,0)</f>
        <v>0</v>
      </c>
      <c r="BN191" s="621" t="str">
        <f>IF(F191="","",$BR191)</f>
        <v/>
      </c>
      <c r="BO191" s="621" t="str">
        <f>IF(G191="","",$BR191)</f>
        <v/>
      </c>
      <c r="BP191" s="621" t="str">
        <f>IF(I191="","",$BR191)</f>
        <v/>
      </c>
      <c r="BQ191" s="622" t="str">
        <f>IFERROR(IF(J191="","",BR191),"")</f>
        <v/>
      </c>
      <c r="BR191" s="621">
        <v>59</v>
      </c>
      <c r="BS191" s="621">
        <f>IF(C191&gt;0,"",IF(COUNTIF(BN191:BQ193,BR191)=4,"",1))</f>
        <v>1</v>
      </c>
      <c r="BT191" s="74">
        <f>COUNTIF($AJ$17:AJ191,AI191&amp;"-"&amp;"*5000m*")</f>
        <v>0</v>
      </c>
      <c r="BU191" s="621">
        <f>SUM(BT191:BT193)/3</f>
        <v>0</v>
      </c>
      <c r="BV191" s="622" t="str">
        <f>IF(AI191="","",IF(AND(COUNTA(M191:M193)=0,COUNTA(W191:X193)=0),1,""))</f>
        <v/>
      </c>
      <c r="BW191" s="621">
        <f>IF(AND($AI191="",COUNTA(W191)&gt;0),1,0)</f>
        <v>0</v>
      </c>
      <c r="BX191" s="621">
        <f>IF(AND($AI191="",COUNTA(X191)&gt;0),1,0)</f>
        <v>0</v>
      </c>
      <c r="BY191" s="621" t="str">
        <f>F191&amp;"-"&amp;W191</f>
        <v>-</v>
      </c>
      <c r="BZ191" s="621" t="str">
        <f>IF(W191="","",COUNTIF($BY$17:BY191,BY191))</f>
        <v/>
      </c>
      <c r="CA191" s="621" t="str">
        <f>F191&amp;"-"&amp;X191</f>
        <v>-</v>
      </c>
      <c r="CB191" s="621" t="str">
        <f>IF(X191="","",COUNTIF($CA$17:CA191,CA191))</f>
        <v/>
      </c>
    </row>
    <row r="192" spans="1:80" s="1" customFormat="1" ht="18" customHeight="1" thickBot="1">
      <c r="A192" s="684"/>
      <c r="B192" s="666"/>
      <c r="C192" s="668"/>
      <c r="D192" s="27" t="str">
        <f t="shared" si="71"/>
        <v/>
      </c>
      <c r="E192" s="244">
        <f>C191</f>
        <v>0</v>
      </c>
      <c r="F192" s="620"/>
      <c r="G192" s="620"/>
      <c r="H192" s="620"/>
      <c r="I192" s="256" t="str">
        <f>IF(C191&gt;0,VLOOKUP(C191,男子登録情報!$A$1:$H$1688,5,0),"")</f>
        <v/>
      </c>
      <c r="J192" s="654" t="e">
        <f>IF(D191&gt;0,VLOOKUP(D191,男子登録情報!$A$1:$H$1688,5,0),"")</f>
        <v>#N/A</v>
      </c>
      <c r="K192" s="654"/>
      <c r="L192" s="261" t="s">
        <v>28</v>
      </c>
      <c r="M192" s="27"/>
      <c r="N192" s="257" t="str">
        <f>IF(M192&gt;0,VLOOKUP(M192,男子登録情報!$N$1:$O$22,2,0),"")</f>
        <v/>
      </c>
      <c r="O192" s="261" t="s">
        <v>29</v>
      </c>
      <c r="P192" s="262"/>
      <c r="Q192" s="53" t="str">
        <f t="shared" si="64"/>
        <v/>
      </c>
      <c r="R192" s="284" t="str">
        <f t="shared" si="94"/>
        <v/>
      </c>
      <c r="S192" s="263"/>
      <c r="T192" s="613"/>
      <c r="U192" s="614"/>
      <c r="V192" s="615"/>
      <c r="W192" s="662"/>
      <c r="X192" s="662"/>
      <c r="AB192" s="85">
        <f t="shared" si="65"/>
        <v>0</v>
      </c>
      <c r="AC192" s="621"/>
      <c r="AD192" s="74" t="str">
        <f t="shared" si="66"/>
        <v/>
      </c>
      <c r="AE192" s="74" t="str">
        <f t="shared" si="67"/>
        <v/>
      </c>
      <c r="AF192" s="74" t="str">
        <f t="shared" si="68"/>
        <v/>
      </c>
      <c r="AG192" s="74" t="str">
        <f t="shared" si="69"/>
        <v/>
      </c>
      <c r="AH192" s="95">
        <f t="shared" si="72"/>
        <v>0</v>
      </c>
      <c r="AI192" s="173" t="str">
        <f>AI191</f>
        <v/>
      </c>
      <c r="AJ192" s="74" t="str">
        <f t="shared" si="73"/>
        <v/>
      </c>
      <c r="AK192" s="74" t="str">
        <f t="shared" si="74"/>
        <v/>
      </c>
      <c r="AL192" s="99" t="str">
        <f t="shared" si="70"/>
        <v/>
      </c>
      <c r="AM192" s="81">
        <f t="shared" si="75"/>
        <v>0</v>
      </c>
      <c r="AO192" s="81">
        <f t="shared" si="76"/>
        <v>0</v>
      </c>
      <c r="AP192" s="81" t="str">
        <f t="shared" si="77"/>
        <v>00000</v>
      </c>
      <c r="AQ192" s="105" t="str">
        <f t="shared" si="78"/>
        <v>0秒0</v>
      </c>
      <c r="AR192" s="106">
        <f t="shared" si="79"/>
        <v>0</v>
      </c>
      <c r="AS192" s="106" t="str">
        <f t="shared" si="80"/>
        <v>0</v>
      </c>
      <c r="AT192" s="106" t="str">
        <f t="shared" si="81"/>
        <v>0</v>
      </c>
      <c r="AU192" s="106" t="str">
        <f t="shared" si="82"/>
        <v>0m</v>
      </c>
      <c r="AV192" s="106" t="str">
        <f t="shared" si="83"/>
        <v>点</v>
      </c>
      <c r="AW192" s="81">
        <f t="shared" si="84"/>
        <v>0</v>
      </c>
      <c r="AX192" s="73" t="str">
        <f t="shared" si="85"/>
        <v/>
      </c>
      <c r="AY192" s="81">
        <f t="shared" si="86"/>
        <v>0</v>
      </c>
      <c r="AZ192" s="81">
        <f t="shared" si="87"/>
        <v>0</v>
      </c>
      <c r="BA192" s="81">
        <f t="shared" si="88"/>
        <v>0</v>
      </c>
      <c r="BB192" s="595"/>
      <c r="BC192" s="595"/>
      <c r="BD192" s="629"/>
      <c r="BE192" s="626"/>
      <c r="BF192" s="74" t="str">
        <f t="shared" si="89"/>
        <v/>
      </c>
      <c r="BG192" s="74" t="str">
        <f t="shared" si="90"/>
        <v/>
      </c>
      <c r="BH192" s="74" t="str">
        <f t="shared" si="91"/>
        <v/>
      </c>
      <c r="BI192" s="120" t="str">
        <f>IF(M192="","",COUNTIF($BH$17:BH192,BH192))</f>
        <v/>
      </c>
      <c r="BJ192" s="98" t="str">
        <f t="shared" si="92"/>
        <v/>
      </c>
      <c r="BK192" s="1" t="str">
        <f t="shared" si="93"/>
        <v/>
      </c>
      <c r="BL192" s="621"/>
      <c r="BM192" s="621"/>
      <c r="BN192" s="621"/>
      <c r="BO192" s="621"/>
      <c r="BP192" s="621"/>
      <c r="BQ192" s="623"/>
      <c r="BR192" s="621"/>
      <c r="BS192" s="621"/>
      <c r="BT192" s="74">
        <f>COUNTIF($AJ$17:AJ192,AI192&amp;"-"&amp;"*5000m*")</f>
        <v>0</v>
      </c>
      <c r="BU192" s="621"/>
      <c r="BV192" s="623"/>
      <c r="BW192" s="621"/>
      <c r="BX192" s="621"/>
      <c r="BY192" s="621"/>
      <c r="BZ192" s="621"/>
      <c r="CA192" s="621"/>
      <c r="CB192" s="621"/>
    </row>
    <row r="193" spans="1:80" s="1" customFormat="1" ht="18" customHeight="1" thickBot="1">
      <c r="A193" s="685"/>
      <c r="B193" s="86" t="s">
        <v>30</v>
      </c>
      <c r="C193" s="87"/>
      <c r="D193" s="245" t="str">
        <f t="shared" si="71"/>
        <v/>
      </c>
      <c r="E193" s="274">
        <f>C191</f>
        <v>0</v>
      </c>
      <c r="F193" s="28"/>
      <c r="G193" s="28"/>
      <c r="H193" s="28"/>
      <c r="I193" s="29"/>
      <c r="J193" s="655" t="e">
        <f>IF(D192&gt;0,VLOOKUP(D192,男子登録情報!$A$1:$H$1688,5,0),"")</f>
        <v>#N/A</v>
      </c>
      <c r="K193" s="655"/>
      <c r="L193" s="7" t="s">
        <v>31</v>
      </c>
      <c r="M193" s="245"/>
      <c r="N193" s="247" t="str">
        <f>IF(M193&gt;0,VLOOKUP(M193,男子登録情報!$N$1:$O$22,2,0),"")</f>
        <v/>
      </c>
      <c r="O193" s="7" t="s">
        <v>32</v>
      </c>
      <c r="P193" s="248"/>
      <c r="Q193" s="53" t="str">
        <f t="shared" si="64"/>
        <v/>
      </c>
      <c r="R193" s="285" t="str">
        <f t="shared" si="94"/>
        <v/>
      </c>
      <c r="S193" s="259"/>
      <c r="T193" s="616"/>
      <c r="U193" s="617"/>
      <c r="V193" s="618"/>
      <c r="W193" s="663"/>
      <c r="X193" s="663"/>
      <c r="AB193" s="85">
        <f t="shared" si="65"/>
        <v>0</v>
      </c>
      <c r="AC193" s="621"/>
      <c r="AD193" s="74" t="str">
        <f t="shared" si="66"/>
        <v/>
      </c>
      <c r="AE193" s="74" t="str">
        <f t="shared" si="67"/>
        <v/>
      </c>
      <c r="AF193" s="74" t="str">
        <f t="shared" si="68"/>
        <v/>
      </c>
      <c r="AG193" s="74" t="str">
        <f t="shared" si="69"/>
        <v/>
      </c>
      <c r="AH193" s="95">
        <f t="shared" si="72"/>
        <v>0</v>
      </c>
      <c r="AI193" s="174" t="str">
        <f>AI192</f>
        <v/>
      </c>
      <c r="AJ193" s="74" t="str">
        <f t="shared" si="73"/>
        <v/>
      </c>
      <c r="AK193" s="74" t="str">
        <f t="shared" si="74"/>
        <v/>
      </c>
      <c r="AL193" s="99" t="str">
        <f t="shared" si="70"/>
        <v/>
      </c>
      <c r="AM193" s="81">
        <f t="shared" si="75"/>
        <v>0</v>
      </c>
      <c r="AO193" s="81">
        <f t="shared" si="76"/>
        <v>0</v>
      </c>
      <c r="AP193" s="81" t="str">
        <f t="shared" si="77"/>
        <v>00000</v>
      </c>
      <c r="AQ193" s="105" t="str">
        <f t="shared" si="78"/>
        <v>0秒0</v>
      </c>
      <c r="AR193" s="106">
        <f t="shared" si="79"/>
        <v>0</v>
      </c>
      <c r="AS193" s="106" t="str">
        <f t="shared" si="80"/>
        <v>0</v>
      </c>
      <c r="AT193" s="106" t="str">
        <f t="shared" si="81"/>
        <v>0</v>
      </c>
      <c r="AU193" s="106" t="str">
        <f t="shared" si="82"/>
        <v>0m</v>
      </c>
      <c r="AV193" s="106" t="str">
        <f t="shared" si="83"/>
        <v>点</v>
      </c>
      <c r="AW193" s="81">
        <f t="shared" si="84"/>
        <v>0</v>
      </c>
      <c r="AX193" s="73" t="str">
        <f t="shared" si="85"/>
        <v/>
      </c>
      <c r="AY193" s="81">
        <f t="shared" si="86"/>
        <v>0</v>
      </c>
      <c r="AZ193" s="81">
        <f t="shared" si="87"/>
        <v>0</v>
      </c>
      <c r="BA193" s="81">
        <f t="shared" si="88"/>
        <v>0</v>
      </c>
      <c r="BB193" s="587"/>
      <c r="BC193" s="587"/>
      <c r="BD193" s="630"/>
      <c r="BE193" s="627"/>
      <c r="BF193" s="74" t="str">
        <f t="shared" si="89"/>
        <v/>
      </c>
      <c r="BG193" s="74" t="str">
        <f t="shared" si="90"/>
        <v/>
      </c>
      <c r="BH193" s="74" t="str">
        <f t="shared" si="91"/>
        <v/>
      </c>
      <c r="BI193" s="120" t="str">
        <f>IF(M193="","",COUNTIF($BH$17:BH193,BH193))</f>
        <v/>
      </c>
      <c r="BJ193" s="98" t="str">
        <f t="shared" si="92"/>
        <v/>
      </c>
      <c r="BK193" s="1" t="str">
        <f t="shared" si="93"/>
        <v/>
      </c>
      <c r="BL193" s="621"/>
      <c r="BM193" s="621"/>
      <c r="BN193" s="621"/>
      <c r="BO193" s="621"/>
      <c r="BP193" s="621"/>
      <c r="BQ193" s="624"/>
      <c r="BR193" s="621"/>
      <c r="BS193" s="621"/>
      <c r="BT193" s="74">
        <f>COUNTIF($AJ$17:AJ193,AI193&amp;"-"&amp;"*5000m*")</f>
        <v>0</v>
      </c>
      <c r="BU193" s="621"/>
      <c r="BV193" s="624"/>
      <c r="BW193" s="621"/>
      <c r="BX193" s="621"/>
      <c r="BY193" s="621"/>
      <c r="BZ193" s="621"/>
      <c r="CA193" s="621"/>
      <c r="CB193" s="621"/>
    </row>
    <row r="194" spans="1:80" s="1" customFormat="1" ht="18" customHeight="1" thickTop="1" thickBot="1">
      <c r="A194" s="683">
        <v>60</v>
      </c>
      <c r="B194" s="665" t="s">
        <v>339</v>
      </c>
      <c r="C194" s="667"/>
      <c r="D194" s="252" t="str">
        <f t="shared" si="71"/>
        <v/>
      </c>
      <c r="E194" s="243">
        <f>C194</f>
        <v>0</v>
      </c>
      <c r="F194" s="619" t="str">
        <f>IF(C194&gt;0,VLOOKUP(C194,男子登録情報!$A$1:$H$1688,3,0),"")</f>
        <v/>
      </c>
      <c r="G194" s="619" t="str">
        <f>IF(C194&gt;0,VLOOKUP(C194,男子登録情報!$A$1:$H$1688,4,0),"")</f>
        <v/>
      </c>
      <c r="H194" s="619" t="str">
        <f>IF(C194&gt;0,VLOOKUP(C194,男子登録情報!$A$1:$H$1688,7,0),"")</f>
        <v/>
      </c>
      <c r="I194" s="261" t="str">
        <f>IF(C194&gt;0,VLOOKUP(C194,男子登録情報!$A$1:$H$1688,8,0),"")</f>
        <v/>
      </c>
      <c r="J194" s="653" t="str">
        <f>IF(C194&gt;0,VLOOKUP(C194,男子登録情報!$A$1:$M$1688,13,0),"")</f>
        <v/>
      </c>
      <c r="K194" s="653" t="str">
        <f>IF(C194&gt;0,TEXT(C194,"100000000"),"000000000")</f>
        <v>000000000</v>
      </c>
      <c r="L194" s="251" t="s">
        <v>24</v>
      </c>
      <c r="M194" s="243"/>
      <c r="N194" s="428" t="str">
        <f>IF(M194&gt;0,VLOOKUP(M194,男子登録情報!$N$1:$O$22,2,0),"")</f>
        <v/>
      </c>
      <c r="O194" s="251" t="s">
        <v>27</v>
      </c>
      <c r="P194" s="253"/>
      <c r="Q194" s="53" t="str">
        <f t="shared" si="64"/>
        <v/>
      </c>
      <c r="R194" s="283" t="str">
        <f t="shared" si="94"/>
        <v/>
      </c>
      <c r="S194" s="255"/>
      <c r="T194" s="610"/>
      <c r="U194" s="611"/>
      <c r="V194" s="612"/>
      <c r="W194" s="664"/>
      <c r="X194" s="664"/>
      <c r="AA194" s="1">
        <f>IF(C194="",0,IF(H194=F5,0,1))</f>
        <v>0</v>
      </c>
      <c r="AB194" s="85">
        <f t="shared" si="65"/>
        <v>0</v>
      </c>
      <c r="AC194" s="621">
        <f>C194</f>
        <v>0</v>
      </c>
      <c r="AD194" s="74" t="str">
        <f t="shared" si="66"/>
        <v/>
      </c>
      <c r="AE194" s="74" t="str">
        <f t="shared" si="67"/>
        <v/>
      </c>
      <c r="AF194" s="74" t="str">
        <f t="shared" si="68"/>
        <v/>
      </c>
      <c r="AG194" s="74" t="str">
        <f t="shared" si="69"/>
        <v/>
      </c>
      <c r="AH194" s="95">
        <f t="shared" si="72"/>
        <v>0</v>
      </c>
      <c r="AI194" s="172" t="str">
        <f>IF(F194="","",F194)</f>
        <v/>
      </c>
      <c r="AJ194" s="74" t="str">
        <f t="shared" si="73"/>
        <v/>
      </c>
      <c r="AK194" s="74" t="str">
        <f t="shared" si="74"/>
        <v/>
      </c>
      <c r="AL194" s="99" t="str">
        <f t="shared" si="70"/>
        <v/>
      </c>
      <c r="AM194" s="81">
        <f t="shared" si="75"/>
        <v>0</v>
      </c>
      <c r="AO194" s="81">
        <f t="shared" si="76"/>
        <v>0</v>
      </c>
      <c r="AP194" s="81" t="str">
        <f t="shared" si="77"/>
        <v>00000</v>
      </c>
      <c r="AQ194" s="105" t="str">
        <f t="shared" si="78"/>
        <v>0秒0</v>
      </c>
      <c r="AR194" s="106">
        <f t="shared" si="79"/>
        <v>0</v>
      </c>
      <c r="AS194" s="106" t="str">
        <f t="shared" si="80"/>
        <v>0</v>
      </c>
      <c r="AT194" s="106" t="str">
        <f t="shared" si="81"/>
        <v>0</v>
      </c>
      <c r="AU194" s="106" t="str">
        <f t="shared" si="82"/>
        <v>0m</v>
      </c>
      <c r="AV194" s="106" t="str">
        <f t="shared" si="83"/>
        <v>点</v>
      </c>
      <c r="AW194" s="81">
        <f t="shared" si="84"/>
        <v>0</v>
      </c>
      <c r="AX194" s="73" t="str">
        <f t="shared" si="85"/>
        <v/>
      </c>
      <c r="AY194" s="81">
        <f t="shared" si="86"/>
        <v>0</v>
      </c>
      <c r="AZ194" s="81">
        <f t="shared" si="87"/>
        <v>0</v>
      </c>
      <c r="BA194" s="81">
        <f t="shared" si="88"/>
        <v>0</v>
      </c>
      <c r="BB194" s="586">
        <f>IF(W194="",0,COUNTA($W$17:W196))</f>
        <v>0</v>
      </c>
      <c r="BC194" s="586">
        <f>IF(X194="",0,COUNTA($X$17:X196))</f>
        <v>0</v>
      </c>
      <c r="BD194" s="628">
        <f>IF(OR($N194="20100",$N195="20100",$N196="20100"),COUNTIF($N$17:N196,"20100"),0)</f>
        <v>0</v>
      </c>
      <c r="BE194" s="625">
        <f>IF($BD194=0,0,INDEX($P194:$P196,MATCH("20100",$N194:$N196,0),1))</f>
        <v>0</v>
      </c>
      <c r="BF194" s="74" t="str">
        <f t="shared" si="89"/>
        <v/>
      </c>
      <c r="BG194" s="74" t="str">
        <f t="shared" si="90"/>
        <v/>
      </c>
      <c r="BH194" s="74" t="str">
        <f t="shared" si="91"/>
        <v/>
      </c>
      <c r="BI194" s="120" t="str">
        <f>IF(M194="","",COUNTIF($BH$17:BH194,BH194))</f>
        <v/>
      </c>
      <c r="BJ194" s="98" t="str">
        <f t="shared" si="92"/>
        <v/>
      </c>
      <c r="BK194" s="1" t="str">
        <f t="shared" si="93"/>
        <v/>
      </c>
      <c r="BL194" s="621" t="str">
        <f>IF(F194="","",COUNTIF($AI$17:AI194,AI194))</f>
        <v/>
      </c>
      <c r="BM194" s="621">
        <f>IF(BL194=1,BL194,0)</f>
        <v>0</v>
      </c>
      <c r="BN194" s="621" t="str">
        <f>IF(F194="","",$BR194)</f>
        <v/>
      </c>
      <c r="BO194" s="621" t="str">
        <f>IF(G194="","",$BR194)</f>
        <v/>
      </c>
      <c r="BP194" s="621" t="str">
        <f>IF(I194="","",$BR194)</f>
        <v/>
      </c>
      <c r="BQ194" s="622" t="str">
        <f>IFERROR(IF(J194="","",BR194),"")</f>
        <v/>
      </c>
      <c r="BR194" s="621">
        <v>60</v>
      </c>
      <c r="BS194" s="621">
        <f>IF(C194&gt;0,"",IF(COUNTIF(BN194:BQ196,BR194)=4,"",1))</f>
        <v>1</v>
      </c>
      <c r="BT194" s="74">
        <f>COUNTIF($AJ$17:AJ194,AI194&amp;"-"&amp;"*5000m*")</f>
        <v>0</v>
      </c>
      <c r="BU194" s="621">
        <f>SUM(BT194:BT196)/3</f>
        <v>0</v>
      </c>
      <c r="BV194" s="622" t="str">
        <f>IF(AI194="","",IF(AND(COUNTA(M194:M196)=0,COUNTA(W194:X196)=0),1,""))</f>
        <v/>
      </c>
      <c r="BW194" s="621">
        <f>IF(AND($AI194="",COUNTA(W194)&gt;0),1,0)</f>
        <v>0</v>
      </c>
      <c r="BX194" s="621">
        <f>IF(AND($AI194="",COUNTA(X194)&gt;0),1,0)</f>
        <v>0</v>
      </c>
      <c r="BY194" s="621" t="str">
        <f>F194&amp;"-"&amp;W194</f>
        <v>-</v>
      </c>
      <c r="BZ194" s="621" t="str">
        <f>IF(W194="","",COUNTIF($BY$17:BY194,BY194))</f>
        <v/>
      </c>
      <c r="CA194" s="621" t="str">
        <f>F194&amp;"-"&amp;X194</f>
        <v>-</v>
      </c>
      <c r="CB194" s="621" t="str">
        <f>IF(X194="","",COUNTIF($CA$17:CA194,CA194))</f>
        <v/>
      </c>
    </row>
    <row r="195" spans="1:80" s="1" customFormat="1" ht="18" customHeight="1" thickBot="1">
      <c r="A195" s="684"/>
      <c r="B195" s="666"/>
      <c r="C195" s="668"/>
      <c r="D195" s="27" t="str">
        <f t="shared" si="71"/>
        <v/>
      </c>
      <c r="E195" s="244">
        <f>C194</f>
        <v>0</v>
      </c>
      <c r="F195" s="620"/>
      <c r="G195" s="620"/>
      <c r="H195" s="620"/>
      <c r="I195" s="256" t="str">
        <f>IF(C194&gt;0,VLOOKUP(C194,男子登録情報!$A$1:$H$1688,5,0),"")</f>
        <v/>
      </c>
      <c r="J195" s="654" t="e">
        <f>IF(D194&gt;0,VLOOKUP(D194,男子登録情報!$A$1:$H$1688,5,0),"")</f>
        <v>#N/A</v>
      </c>
      <c r="K195" s="654"/>
      <c r="L195" s="261" t="s">
        <v>28</v>
      </c>
      <c r="M195" s="27"/>
      <c r="N195" s="257" t="str">
        <f>IF(M195&gt;0,VLOOKUP(M195,男子登録情報!$N$1:$O$22,2,0),"")</f>
        <v/>
      </c>
      <c r="O195" s="261" t="s">
        <v>29</v>
      </c>
      <c r="P195" s="262"/>
      <c r="Q195" s="53" t="str">
        <f t="shared" si="64"/>
        <v/>
      </c>
      <c r="R195" s="284" t="str">
        <f t="shared" si="94"/>
        <v/>
      </c>
      <c r="S195" s="263"/>
      <c r="T195" s="613"/>
      <c r="U195" s="614"/>
      <c r="V195" s="615"/>
      <c r="W195" s="662"/>
      <c r="X195" s="662"/>
      <c r="AB195" s="85">
        <f t="shared" si="65"/>
        <v>0</v>
      </c>
      <c r="AC195" s="621"/>
      <c r="AD195" s="74" t="str">
        <f t="shared" si="66"/>
        <v/>
      </c>
      <c r="AE195" s="74" t="str">
        <f t="shared" si="67"/>
        <v/>
      </c>
      <c r="AF195" s="74" t="str">
        <f t="shared" si="68"/>
        <v/>
      </c>
      <c r="AG195" s="74" t="str">
        <f t="shared" si="69"/>
        <v/>
      </c>
      <c r="AH195" s="95">
        <f t="shared" si="72"/>
        <v>0</v>
      </c>
      <c r="AI195" s="173" t="str">
        <f>AI194</f>
        <v/>
      </c>
      <c r="AJ195" s="74" t="str">
        <f t="shared" si="73"/>
        <v/>
      </c>
      <c r="AK195" s="74" t="str">
        <f t="shared" si="74"/>
        <v/>
      </c>
      <c r="AL195" s="99" t="str">
        <f t="shared" si="70"/>
        <v/>
      </c>
      <c r="AM195" s="81">
        <f t="shared" si="75"/>
        <v>0</v>
      </c>
      <c r="AO195" s="81">
        <f t="shared" si="76"/>
        <v>0</v>
      </c>
      <c r="AP195" s="81" t="str">
        <f t="shared" si="77"/>
        <v>00000</v>
      </c>
      <c r="AQ195" s="105" t="str">
        <f t="shared" si="78"/>
        <v>0秒0</v>
      </c>
      <c r="AR195" s="106">
        <f t="shared" si="79"/>
        <v>0</v>
      </c>
      <c r="AS195" s="106" t="str">
        <f t="shared" si="80"/>
        <v>0</v>
      </c>
      <c r="AT195" s="106" t="str">
        <f t="shared" si="81"/>
        <v>0</v>
      </c>
      <c r="AU195" s="106" t="str">
        <f t="shared" si="82"/>
        <v>0m</v>
      </c>
      <c r="AV195" s="106" t="str">
        <f t="shared" si="83"/>
        <v>点</v>
      </c>
      <c r="AW195" s="81">
        <f t="shared" si="84"/>
        <v>0</v>
      </c>
      <c r="AX195" s="73" t="str">
        <f t="shared" si="85"/>
        <v/>
      </c>
      <c r="AY195" s="81">
        <f t="shared" si="86"/>
        <v>0</v>
      </c>
      <c r="AZ195" s="81">
        <f t="shared" si="87"/>
        <v>0</v>
      </c>
      <c r="BA195" s="81">
        <f t="shared" si="88"/>
        <v>0</v>
      </c>
      <c r="BB195" s="595"/>
      <c r="BC195" s="595"/>
      <c r="BD195" s="629"/>
      <c r="BE195" s="626"/>
      <c r="BF195" s="74" t="str">
        <f t="shared" si="89"/>
        <v/>
      </c>
      <c r="BG195" s="74" t="str">
        <f t="shared" si="90"/>
        <v/>
      </c>
      <c r="BH195" s="74" t="str">
        <f t="shared" si="91"/>
        <v/>
      </c>
      <c r="BI195" s="120" t="str">
        <f>IF(M195="","",COUNTIF($BH$17:BH195,BH195))</f>
        <v/>
      </c>
      <c r="BJ195" s="98" t="str">
        <f t="shared" si="92"/>
        <v/>
      </c>
      <c r="BK195" s="1" t="str">
        <f t="shared" si="93"/>
        <v/>
      </c>
      <c r="BL195" s="621"/>
      <c r="BM195" s="621"/>
      <c r="BN195" s="621"/>
      <c r="BO195" s="621"/>
      <c r="BP195" s="621"/>
      <c r="BQ195" s="623"/>
      <c r="BR195" s="621"/>
      <c r="BS195" s="621"/>
      <c r="BT195" s="74">
        <f>COUNTIF($AJ$17:AJ195,AI195&amp;"-"&amp;"*5000m*")</f>
        <v>0</v>
      </c>
      <c r="BU195" s="621"/>
      <c r="BV195" s="623"/>
      <c r="BW195" s="621"/>
      <c r="BX195" s="621"/>
      <c r="BY195" s="621"/>
      <c r="BZ195" s="621"/>
      <c r="CA195" s="621"/>
      <c r="CB195" s="621"/>
    </row>
    <row r="196" spans="1:80" s="1" customFormat="1" ht="18" customHeight="1" thickBot="1">
      <c r="A196" s="685"/>
      <c r="B196" s="86" t="s">
        <v>30</v>
      </c>
      <c r="C196" s="87"/>
      <c r="D196" s="245" t="str">
        <f t="shared" si="71"/>
        <v/>
      </c>
      <c r="E196" s="274">
        <f>C194</f>
        <v>0</v>
      </c>
      <c r="F196" s="28"/>
      <c r="G196" s="28"/>
      <c r="H196" s="28"/>
      <c r="I196" s="29"/>
      <c r="J196" s="655" t="e">
        <f>IF(D195&gt;0,VLOOKUP(D195,男子登録情報!$A$1:$H$1688,5,0),"")</f>
        <v>#N/A</v>
      </c>
      <c r="K196" s="655"/>
      <c r="L196" s="7" t="s">
        <v>31</v>
      </c>
      <c r="M196" s="245"/>
      <c r="N196" s="247" t="str">
        <f>IF(M196&gt;0,VLOOKUP(M196,男子登録情報!$N$1:$O$22,2,0),"")</f>
        <v/>
      </c>
      <c r="O196" s="7" t="s">
        <v>32</v>
      </c>
      <c r="P196" s="248"/>
      <c r="Q196" s="53" t="str">
        <f t="shared" si="64"/>
        <v/>
      </c>
      <c r="R196" s="285" t="str">
        <f t="shared" si="94"/>
        <v/>
      </c>
      <c r="S196" s="259"/>
      <c r="T196" s="616"/>
      <c r="U196" s="617"/>
      <c r="V196" s="618"/>
      <c r="W196" s="663"/>
      <c r="X196" s="663"/>
      <c r="AB196" s="85">
        <f t="shared" si="65"/>
        <v>0</v>
      </c>
      <c r="AC196" s="621"/>
      <c r="AD196" s="74" t="str">
        <f t="shared" si="66"/>
        <v/>
      </c>
      <c r="AE196" s="74" t="str">
        <f t="shared" si="67"/>
        <v/>
      </c>
      <c r="AF196" s="74" t="str">
        <f t="shared" si="68"/>
        <v/>
      </c>
      <c r="AG196" s="74" t="str">
        <f t="shared" si="69"/>
        <v/>
      </c>
      <c r="AH196" s="95">
        <f t="shared" si="72"/>
        <v>0</v>
      </c>
      <c r="AI196" s="174" t="str">
        <f>AI195</f>
        <v/>
      </c>
      <c r="AJ196" s="74" t="str">
        <f t="shared" si="73"/>
        <v/>
      </c>
      <c r="AK196" s="74" t="str">
        <f t="shared" si="74"/>
        <v/>
      </c>
      <c r="AL196" s="99" t="str">
        <f t="shared" si="70"/>
        <v/>
      </c>
      <c r="AM196" s="81">
        <f t="shared" si="75"/>
        <v>0</v>
      </c>
      <c r="AO196" s="81">
        <f t="shared" si="76"/>
        <v>0</v>
      </c>
      <c r="AP196" s="81" t="str">
        <f t="shared" si="77"/>
        <v>00000</v>
      </c>
      <c r="AQ196" s="105" t="str">
        <f t="shared" si="78"/>
        <v>0秒0</v>
      </c>
      <c r="AR196" s="106">
        <f t="shared" si="79"/>
        <v>0</v>
      </c>
      <c r="AS196" s="106" t="str">
        <f t="shared" si="80"/>
        <v>0</v>
      </c>
      <c r="AT196" s="106" t="str">
        <f t="shared" si="81"/>
        <v>0</v>
      </c>
      <c r="AU196" s="106" t="str">
        <f t="shared" si="82"/>
        <v>0m</v>
      </c>
      <c r="AV196" s="106" t="str">
        <f t="shared" si="83"/>
        <v>点</v>
      </c>
      <c r="AW196" s="81">
        <f t="shared" si="84"/>
        <v>0</v>
      </c>
      <c r="AX196" s="73" t="str">
        <f t="shared" si="85"/>
        <v/>
      </c>
      <c r="AY196" s="81">
        <f t="shared" si="86"/>
        <v>0</v>
      </c>
      <c r="AZ196" s="81">
        <f t="shared" si="87"/>
        <v>0</v>
      </c>
      <c r="BA196" s="81">
        <f t="shared" si="88"/>
        <v>0</v>
      </c>
      <c r="BB196" s="587"/>
      <c r="BC196" s="587"/>
      <c r="BD196" s="630"/>
      <c r="BE196" s="627"/>
      <c r="BF196" s="74" t="str">
        <f t="shared" si="89"/>
        <v/>
      </c>
      <c r="BG196" s="74" t="str">
        <f t="shared" si="90"/>
        <v/>
      </c>
      <c r="BH196" s="74" t="str">
        <f t="shared" si="91"/>
        <v/>
      </c>
      <c r="BI196" s="120" t="str">
        <f>IF(M196="","",COUNTIF($BH$17:BH196,BH196))</f>
        <v/>
      </c>
      <c r="BJ196" s="98" t="str">
        <f t="shared" si="92"/>
        <v/>
      </c>
      <c r="BK196" s="1" t="str">
        <f t="shared" si="93"/>
        <v/>
      </c>
      <c r="BL196" s="621"/>
      <c r="BM196" s="621"/>
      <c r="BN196" s="621"/>
      <c r="BO196" s="621"/>
      <c r="BP196" s="621"/>
      <c r="BQ196" s="624"/>
      <c r="BR196" s="621"/>
      <c r="BS196" s="621"/>
      <c r="BT196" s="74">
        <f>COUNTIF($AJ$17:AJ196,AI196&amp;"-"&amp;"*5000m*")</f>
        <v>0</v>
      </c>
      <c r="BU196" s="621"/>
      <c r="BV196" s="624"/>
      <c r="BW196" s="621"/>
      <c r="BX196" s="621"/>
      <c r="BY196" s="621"/>
      <c r="BZ196" s="621"/>
      <c r="CA196" s="621"/>
      <c r="CB196" s="621"/>
    </row>
    <row r="197" spans="1:80" s="1" customFormat="1" ht="18" customHeight="1" thickTop="1" thickBot="1">
      <c r="A197" s="683">
        <v>61</v>
      </c>
      <c r="B197" s="665" t="s">
        <v>339</v>
      </c>
      <c r="C197" s="667"/>
      <c r="D197" s="252" t="str">
        <f t="shared" si="71"/>
        <v/>
      </c>
      <c r="E197" s="243">
        <f>C197</f>
        <v>0</v>
      </c>
      <c r="F197" s="619" t="str">
        <f>IF(C197&gt;0,VLOOKUP(C197,男子登録情報!$A$1:$H$1688,3,0),"")</f>
        <v/>
      </c>
      <c r="G197" s="619" t="str">
        <f>IF(C197&gt;0,VLOOKUP(C197,男子登録情報!$A$1:$H$1688,4,0),"")</f>
        <v/>
      </c>
      <c r="H197" s="619" t="str">
        <f>IF(C197&gt;0,VLOOKUP(C197,男子登録情報!$A$1:$H$1688,7,0),"")</f>
        <v/>
      </c>
      <c r="I197" s="261" t="str">
        <f>IF(C197&gt;0,VLOOKUP(C197,男子登録情報!$A$1:$H$1688,8,0),"")</f>
        <v/>
      </c>
      <c r="J197" s="653" t="str">
        <f>IF(C197&gt;0,VLOOKUP(C197,男子登録情報!$A$1:$M$1688,13,0),"")</f>
        <v/>
      </c>
      <c r="K197" s="653" t="str">
        <f>IF(C197&gt;0,TEXT(C197,"100000000"),"000000000")</f>
        <v>000000000</v>
      </c>
      <c r="L197" s="251" t="s">
        <v>24</v>
      </c>
      <c r="M197" s="243"/>
      <c r="N197" s="428" t="str">
        <f>IF(M197&gt;0,VLOOKUP(M197,男子登録情報!$N$1:$O$22,2,0),"")</f>
        <v/>
      </c>
      <c r="O197" s="251" t="s">
        <v>27</v>
      </c>
      <c r="P197" s="253"/>
      <c r="Q197" s="53" t="str">
        <f t="shared" si="64"/>
        <v/>
      </c>
      <c r="R197" s="283" t="str">
        <f t="shared" si="94"/>
        <v/>
      </c>
      <c r="S197" s="255"/>
      <c r="T197" s="610"/>
      <c r="U197" s="611"/>
      <c r="V197" s="612"/>
      <c r="W197" s="664"/>
      <c r="X197" s="664"/>
      <c r="AA197" s="1">
        <f>IF(C197="",0,IF(H197=F5,0,1))</f>
        <v>0</v>
      </c>
      <c r="AB197" s="85">
        <f t="shared" si="65"/>
        <v>0</v>
      </c>
      <c r="AC197" s="621">
        <f>C197</f>
        <v>0</v>
      </c>
      <c r="AD197" s="74" t="str">
        <f t="shared" si="66"/>
        <v/>
      </c>
      <c r="AE197" s="74" t="str">
        <f t="shared" si="67"/>
        <v/>
      </c>
      <c r="AF197" s="74" t="str">
        <f t="shared" si="68"/>
        <v/>
      </c>
      <c r="AG197" s="74" t="str">
        <f t="shared" si="69"/>
        <v/>
      </c>
      <c r="AH197" s="95">
        <f t="shared" si="72"/>
        <v>0</v>
      </c>
      <c r="AI197" s="172" t="str">
        <f>IF(F197="","",F197)</f>
        <v/>
      </c>
      <c r="AJ197" s="74" t="str">
        <f t="shared" si="73"/>
        <v/>
      </c>
      <c r="AK197" s="74" t="str">
        <f t="shared" si="74"/>
        <v/>
      </c>
      <c r="AL197" s="99" t="str">
        <f t="shared" si="70"/>
        <v/>
      </c>
      <c r="AM197" s="81">
        <f t="shared" si="75"/>
        <v>0</v>
      </c>
      <c r="AO197" s="81">
        <f t="shared" si="76"/>
        <v>0</v>
      </c>
      <c r="AP197" s="81" t="str">
        <f t="shared" si="77"/>
        <v>00000</v>
      </c>
      <c r="AQ197" s="105" t="str">
        <f t="shared" si="78"/>
        <v>0秒0</v>
      </c>
      <c r="AR197" s="106">
        <f t="shared" si="79"/>
        <v>0</v>
      </c>
      <c r="AS197" s="106" t="str">
        <f t="shared" si="80"/>
        <v>0</v>
      </c>
      <c r="AT197" s="106" t="str">
        <f t="shared" si="81"/>
        <v>0</v>
      </c>
      <c r="AU197" s="106" t="str">
        <f t="shared" si="82"/>
        <v>0m</v>
      </c>
      <c r="AV197" s="106" t="str">
        <f t="shared" si="83"/>
        <v>点</v>
      </c>
      <c r="AW197" s="81">
        <f t="shared" si="84"/>
        <v>0</v>
      </c>
      <c r="AX197" s="73" t="str">
        <f t="shared" si="85"/>
        <v/>
      </c>
      <c r="AY197" s="81">
        <f t="shared" si="86"/>
        <v>0</v>
      </c>
      <c r="AZ197" s="81">
        <f t="shared" si="87"/>
        <v>0</v>
      </c>
      <c r="BA197" s="81">
        <f t="shared" si="88"/>
        <v>0</v>
      </c>
      <c r="BB197" s="586">
        <f>IF(W197="",0,COUNTA($W$17:W199))</f>
        <v>0</v>
      </c>
      <c r="BC197" s="586">
        <f>IF(X197="",0,COUNTA($X$17:X199))</f>
        <v>0</v>
      </c>
      <c r="BD197" s="628">
        <f>IF(OR($N197="20100",$N198="20100",$N199="20100"),COUNTIF($N$17:N199,"20100"),0)</f>
        <v>0</v>
      </c>
      <c r="BE197" s="625">
        <f>IF($BD197=0,0,INDEX($P197:$P199,MATCH("20100",$N197:$N199,0),1))</f>
        <v>0</v>
      </c>
      <c r="BF197" s="74" t="str">
        <f t="shared" si="89"/>
        <v/>
      </c>
      <c r="BG197" s="74" t="str">
        <f t="shared" si="90"/>
        <v/>
      </c>
      <c r="BH197" s="74" t="str">
        <f t="shared" si="91"/>
        <v/>
      </c>
      <c r="BI197" s="120" t="str">
        <f>IF(M197="","",COUNTIF($BH$17:BH197,BH197))</f>
        <v/>
      </c>
      <c r="BJ197" s="98" t="str">
        <f t="shared" si="92"/>
        <v/>
      </c>
      <c r="BK197" s="1" t="str">
        <f t="shared" si="93"/>
        <v/>
      </c>
      <c r="BL197" s="621" t="str">
        <f>IF(F197="","",COUNTIF($AI$17:AI197,AI197))</f>
        <v/>
      </c>
      <c r="BM197" s="621">
        <f>IF(BL197=1,BL197,0)</f>
        <v>0</v>
      </c>
      <c r="BN197" s="621" t="str">
        <f>IF(F197="","",$BR197)</f>
        <v/>
      </c>
      <c r="BO197" s="621" t="str">
        <f>IF(G197="","",$BR197)</f>
        <v/>
      </c>
      <c r="BP197" s="621" t="str">
        <f>IF(I197="","",$BR197)</f>
        <v/>
      </c>
      <c r="BQ197" s="622" t="str">
        <f>IFERROR(IF(J197="","",BR197),"")</f>
        <v/>
      </c>
      <c r="BR197" s="621">
        <v>61</v>
      </c>
      <c r="BS197" s="621">
        <f>IF(C197&gt;0,"",IF(COUNTIF(BN197:BQ199,BR197)=4,"",1))</f>
        <v>1</v>
      </c>
      <c r="BT197" s="74">
        <f>COUNTIF($AJ$17:AJ197,AI197&amp;"-"&amp;"*5000m*")</f>
        <v>0</v>
      </c>
      <c r="BU197" s="621">
        <f>SUM(BT197:BT199)/3</f>
        <v>0</v>
      </c>
      <c r="BV197" s="622" t="str">
        <f>IF(AI197="","",IF(AND(COUNTA(M197:M199)=0,COUNTA(W197:X199)=0),1,""))</f>
        <v/>
      </c>
      <c r="BW197" s="621">
        <f>IF(AND($AI197="",COUNTA(W197)&gt;0),1,0)</f>
        <v>0</v>
      </c>
      <c r="BX197" s="621">
        <f>IF(AND($AI197="",COUNTA(X197)&gt;0),1,0)</f>
        <v>0</v>
      </c>
      <c r="BY197" s="621" t="str">
        <f>F197&amp;"-"&amp;W197</f>
        <v>-</v>
      </c>
      <c r="BZ197" s="621" t="str">
        <f>IF(W197="","",COUNTIF($BY$17:BY197,BY197))</f>
        <v/>
      </c>
      <c r="CA197" s="621" t="str">
        <f>F197&amp;"-"&amp;X197</f>
        <v>-</v>
      </c>
      <c r="CB197" s="621" t="str">
        <f>IF(X197="","",COUNTIF($CA$17:CA197,CA197))</f>
        <v/>
      </c>
    </row>
    <row r="198" spans="1:80" s="1" customFormat="1" ht="18" customHeight="1" thickBot="1">
      <c r="A198" s="684"/>
      <c r="B198" s="666"/>
      <c r="C198" s="668"/>
      <c r="D198" s="27" t="str">
        <f t="shared" si="71"/>
        <v/>
      </c>
      <c r="E198" s="244">
        <f>C197</f>
        <v>0</v>
      </c>
      <c r="F198" s="620"/>
      <c r="G198" s="620"/>
      <c r="H198" s="620"/>
      <c r="I198" s="256" t="str">
        <f>IF(C197&gt;0,VLOOKUP(C197,男子登録情報!$A$1:$H$1688,5,0),"")</f>
        <v/>
      </c>
      <c r="J198" s="654" t="e">
        <f>IF(D197&gt;0,VLOOKUP(D197,男子登録情報!$A$1:$H$1688,5,0),"")</f>
        <v>#N/A</v>
      </c>
      <c r="K198" s="654"/>
      <c r="L198" s="261" t="s">
        <v>28</v>
      </c>
      <c r="M198" s="27"/>
      <c r="N198" s="257" t="str">
        <f>IF(M198&gt;0,VLOOKUP(M198,男子登録情報!$N$1:$O$22,2,0),"")</f>
        <v/>
      </c>
      <c r="O198" s="261" t="s">
        <v>29</v>
      </c>
      <c r="P198" s="262"/>
      <c r="Q198" s="53" t="str">
        <f t="shared" si="64"/>
        <v/>
      </c>
      <c r="R198" s="284" t="str">
        <f t="shared" si="94"/>
        <v/>
      </c>
      <c r="S198" s="263"/>
      <c r="T198" s="613"/>
      <c r="U198" s="614"/>
      <c r="V198" s="615"/>
      <c r="W198" s="662"/>
      <c r="X198" s="662"/>
      <c r="AB198" s="85">
        <f t="shared" si="65"/>
        <v>0</v>
      </c>
      <c r="AC198" s="621"/>
      <c r="AD198" s="74" t="str">
        <f t="shared" si="66"/>
        <v/>
      </c>
      <c r="AE198" s="74" t="str">
        <f t="shared" si="67"/>
        <v/>
      </c>
      <c r="AF198" s="74" t="str">
        <f t="shared" si="68"/>
        <v/>
      </c>
      <c r="AG198" s="74" t="str">
        <f t="shared" si="69"/>
        <v/>
      </c>
      <c r="AH198" s="95">
        <f t="shared" si="72"/>
        <v>0</v>
      </c>
      <c r="AI198" s="173" t="str">
        <f>AI197</f>
        <v/>
      </c>
      <c r="AJ198" s="74" t="str">
        <f t="shared" si="73"/>
        <v/>
      </c>
      <c r="AK198" s="74" t="str">
        <f t="shared" si="74"/>
        <v/>
      </c>
      <c r="AL198" s="99" t="str">
        <f t="shared" si="70"/>
        <v/>
      </c>
      <c r="AM198" s="81">
        <f t="shared" si="75"/>
        <v>0</v>
      </c>
      <c r="AO198" s="81">
        <f t="shared" si="76"/>
        <v>0</v>
      </c>
      <c r="AP198" s="81" t="str">
        <f t="shared" si="77"/>
        <v>00000</v>
      </c>
      <c r="AQ198" s="105" t="str">
        <f t="shared" si="78"/>
        <v>0秒0</v>
      </c>
      <c r="AR198" s="106">
        <f t="shared" si="79"/>
        <v>0</v>
      </c>
      <c r="AS198" s="106" t="str">
        <f t="shared" si="80"/>
        <v>0</v>
      </c>
      <c r="AT198" s="106" t="str">
        <f t="shared" si="81"/>
        <v>0</v>
      </c>
      <c r="AU198" s="106" t="str">
        <f t="shared" si="82"/>
        <v>0m</v>
      </c>
      <c r="AV198" s="106" t="str">
        <f t="shared" si="83"/>
        <v>点</v>
      </c>
      <c r="AW198" s="81">
        <f t="shared" si="84"/>
        <v>0</v>
      </c>
      <c r="AX198" s="73" t="str">
        <f t="shared" si="85"/>
        <v/>
      </c>
      <c r="AY198" s="81">
        <f t="shared" si="86"/>
        <v>0</v>
      </c>
      <c r="AZ198" s="81">
        <f t="shared" si="87"/>
        <v>0</v>
      </c>
      <c r="BA198" s="81">
        <f t="shared" si="88"/>
        <v>0</v>
      </c>
      <c r="BB198" s="595"/>
      <c r="BC198" s="595"/>
      <c r="BD198" s="629"/>
      <c r="BE198" s="626"/>
      <c r="BF198" s="74" t="str">
        <f t="shared" si="89"/>
        <v/>
      </c>
      <c r="BG198" s="74" t="str">
        <f t="shared" si="90"/>
        <v/>
      </c>
      <c r="BH198" s="74" t="str">
        <f t="shared" si="91"/>
        <v/>
      </c>
      <c r="BI198" s="120" t="str">
        <f>IF(M198="","",COUNTIF($BH$17:BH198,BH198))</f>
        <v/>
      </c>
      <c r="BJ198" s="98" t="str">
        <f t="shared" si="92"/>
        <v/>
      </c>
      <c r="BK198" s="1" t="str">
        <f t="shared" si="93"/>
        <v/>
      </c>
      <c r="BL198" s="621"/>
      <c r="BM198" s="621"/>
      <c r="BN198" s="621"/>
      <c r="BO198" s="621"/>
      <c r="BP198" s="621"/>
      <c r="BQ198" s="623"/>
      <c r="BR198" s="621"/>
      <c r="BS198" s="621"/>
      <c r="BT198" s="74">
        <f>COUNTIF($AJ$17:AJ198,AI198&amp;"-"&amp;"*5000m*")</f>
        <v>0</v>
      </c>
      <c r="BU198" s="621"/>
      <c r="BV198" s="623"/>
      <c r="BW198" s="621"/>
      <c r="BX198" s="621"/>
      <c r="BY198" s="621"/>
      <c r="BZ198" s="621"/>
      <c r="CA198" s="621"/>
      <c r="CB198" s="621"/>
    </row>
    <row r="199" spans="1:80" s="1" customFormat="1" ht="18" customHeight="1" thickBot="1">
      <c r="A199" s="685"/>
      <c r="B199" s="86" t="s">
        <v>30</v>
      </c>
      <c r="C199" s="87"/>
      <c r="D199" s="245" t="str">
        <f t="shared" si="71"/>
        <v/>
      </c>
      <c r="E199" s="274">
        <f>C197</f>
        <v>0</v>
      </c>
      <c r="F199" s="28"/>
      <c r="G199" s="28"/>
      <c r="H199" s="28"/>
      <c r="I199" s="29"/>
      <c r="J199" s="655" t="e">
        <f>IF(D198&gt;0,VLOOKUP(D198,男子登録情報!$A$1:$H$1688,5,0),"")</f>
        <v>#N/A</v>
      </c>
      <c r="K199" s="655"/>
      <c r="L199" s="7" t="s">
        <v>31</v>
      </c>
      <c r="M199" s="245"/>
      <c r="N199" s="247" t="str">
        <f>IF(M199&gt;0,VLOOKUP(M199,男子登録情報!$N$1:$O$22,2,0),"")</f>
        <v/>
      </c>
      <c r="O199" s="7" t="s">
        <v>32</v>
      </c>
      <c r="P199" s="248"/>
      <c r="Q199" s="53" t="str">
        <f t="shared" si="64"/>
        <v/>
      </c>
      <c r="R199" s="285" t="str">
        <f t="shared" si="94"/>
        <v/>
      </c>
      <c r="S199" s="259"/>
      <c r="T199" s="616"/>
      <c r="U199" s="617"/>
      <c r="V199" s="618"/>
      <c r="W199" s="663"/>
      <c r="X199" s="663"/>
      <c r="AB199" s="85">
        <f t="shared" si="65"/>
        <v>0</v>
      </c>
      <c r="AC199" s="621"/>
      <c r="AD199" s="74" t="str">
        <f t="shared" si="66"/>
        <v/>
      </c>
      <c r="AE199" s="74" t="str">
        <f t="shared" si="67"/>
        <v/>
      </c>
      <c r="AF199" s="74" t="str">
        <f t="shared" si="68"/>
        <v/>
      </c>
      <c r="AG199" s="74" t="str">
        <f t="shared" si="69"/>
        <v/>
      </c>
      <c r="AH199" s="95">
        <f t="shared" si="72"/>
        <v>0</v>
      </c>
      <c r="AI199" s="174" t="str">
        <f>AI198</f>
        <v/>
      </c>
      <c r="AJ199" s="74" t="str">
        <f t="shared" si="73"/>
        <v/>
      </c>
      <c r="AK199" s="74" t="str">
        <f t="shared" si="74"/>
        <v/>
      </c>
      <c r="AL199" s="99" t="str">
        <f t="shared" si="70"/>
        <v/>
      </c>
      <c r="AM199" s="81">
        <f t="shared" si="75"/>
        <v>0</v>
      </c>
      <c r="AO199" s="81">
        <f t="shared" si="76"/>
        <v>0</v>
      </c>
      <c r="AP199" s="81" t="str">
        <f t="shared" si="77"/>
        <v>00000</v>
      </c>
      <c r="AQ199" s="105" t="str">
        <f t="shared" si="78"/>
        <v>0秒0</v>
      </c>
      <c r="AR199" s="106">
        <f t="shared" si="79"/>
        <v>0</v>
      </c>
      <c r="AS199" s="106" t="str">
        <f t="shared" si="80"/>
        <v>0</v>
      </c>
      <c r="AT199" s="106" t="str">
        <f t="shared" si="81"/>
        <v>0</v>
      </c>
      <c r="AU199" s="106" t="str">
        <f t="shared" si="82"/>
        <v>0m</v>
      </c>
      <c r="AV199" s="106" t="str">
        <f t="shared" si="83"/>
        <v>点</v>
      </c>
      <c r="AW199" s="81">
        <f t="shared" si="84"/>
        <v>0</v>
      </c>
      <c r="AX199" s="73" t="str">
        <f t="shared" si="85"/>
        <v/>
      </c>
      <c r="AY199" s="81">
        <f t="shared" si="86"/>
        <v>0</v>
      </c>
      <c r="AZ199" s="81">
        <f t="shared" si="87"/>
        <v>0</v>
      </c>
      <c r="BA199" s="81">
        <f t="shared" si="88"/>
        <v>0</v>
      </c>
      <c r="BB199" s="587"/>
      <c r="BC199" s="587"/>
      <c r="BD199" s="630"/>
      <c r="BE199" s="627"/>
      <c r="BF199" s="74" t="str">
        <f t="shared" si="89"/>
        <v/>
      </c>
      <c r="BG199" s="74" t="str">
        <f t="shared" si="90"/>
        <v/>
      </c>
      <c r="BH199" s="74" t="str">
        <f t="shared" si="91"/>
        <v/>
      </c>
      <c r="BI199" s="120" t="str">
        <f>IF(M199="","",COUNTIF($BH$17:BH199,BH199))</f>
        <v/>
      </c>
      <c r="BJ199" s="98" t="str">
        <f t="shared" si="92"/>
        <v/>
      </c>
      <c r="BK199" s="1" t="str">
        <f t="shared" si="93"/>
        <v/>
      </c>
      <c r="BL199" s="621"/>
      <c r="BM199" s="621"/>
      <c r="BN199" s="621"/>
      <c r="BO199" s="621"/>
      <c r="BP199" s="621"/>
      <c r="BQ199" s="624"/>
      <c r="BR199" s="621"/>
      <c r="BS199" s="621"/>
      <c r="BT199" s="74">
        <f>COUNTIF($AJ$17:AJ199,AI199&amp;"-"&amp;"*5000m*")</f>
        <v>0</v>
      </c>
      <c r="BU199" s="621"/>
      <c r="BV199" s="624"/>
      <c r="BW199" s="621"/>
      <c r="BX199" s="621"/>
      <c r="BY199" s="621"/>
      <c r="BZ199" s="621"/>
      <c r="CA199" s="621"/>
      <c r="CB199" s="621"/>
    </row>
    <row r="200" spans="1:80" s="1" customFormat="1" ht="18" customHeight="1" thickTop="1" thickBot="1">
      <c r="A200" s="683">
        <v>62</v>
      </c>
      <c r="B200" s="665" t="s">
        <v>339</v>
      </c>
      <c r="C200" s="667"/>
      <c r="D200" s="252" t="str">
        <f t="shared" si="71"/>
        <v/>
      </c>
      <c r="E200" s="243">
        <f>C200</f>
        <v>0</v>
      </c>
      <c r="F200" s="619" t="str">
        <f>IF(C200&gt;0,VLOOKUP(C200,男子登録情報!$A$1:$H$1688,3,0),"")</f>
        <v/>
      </c>
      <c r="G200" s="619" t="str">
        <f>IF(C200&gt;0,VLOOKUP(C200,男子登録情報!$A$1:$H$1688,4,0),"")</f>
        <v/>
      </c>
      <c r="H200" s="619" t="str">
        <f>IF(C200&gt;0,VLOOKUP(C200,男子登録情報!$A$1:$H$1688,7,0),"")</f>
        <v/>
      </c>
      <c r="I200" s="261" t="str">
        <f>IF(C200&gt;0,VLOOKUP(C200,男子登録情報!$A$1:$H$1688,8,0),"")</f>
        <v/>
      </c>
      <c r="J200" s="653" t="str">
        <f>IF(C200&gt;0,VLOOKUP(C200,男子登録情報!$A$1:$M$1688,13,0),"")</f>
        <v/>
      </c>
      <c r="K200" s="653" t="str">
        <f>IF(C200&gt;0,TEXT(C200,"100000000"),"000000000")</f>
        <v>000000000</v>
      </c>
      <c r="L200" s="251" t="s">
        <v>24</v>
      </c>
      <c r="M200" s="243"/>
      <c r="N200" s="428" t="str">
        <f>IF(M200&gt;0,VLOOKUP(M200,男子登録情報!$N$1:$O$22,2,0),"")</f>
        <v/>
      </c>
      <c r="O200" s="251" t="s">
        <v>27</v>
      </c>
      <c r="P200" s="253"/>
      <c r="Q200" s="53" t="str">
        <f t="shared" si="64"/>
        <v/>
      </c>
      <c r="R200" s="283" t="str">
        <f t="shared" si="94"/>
        <v/>
      </c>
      <c r="S200" s="255"/>
      <c r="T200" s="610"/>
      <c r="U200" s="611"/>
      <c r="V200" s="612"/>
      <c r="W200" s="664"/>
      <c r="X200" s="664"/>
      <c r="AA200" s="1">
        <f>IF(C200="",0,IF(H200=F5,0,1))</f>
        <v>0</v>
      </c>
      <c r="AB200" s="85">
        <f t="shared" si="65"/>
        <v>0</v>
      </c>
      <c r="AC200" s="621">
        <f>C200</f>
        <v>0</v>
      </c>
      <c r="AD200" s="74" t="str">
        <f t="shared" si="66"/>
        <v/>
      </c>
      <c r="AE200" s="74" t="str">
        <f t="shared" si="67"/>
        <v/>
      </c>
      <c r="AF200" s="74" t="str">
        <f t="shared" si="68"/>
        <v/>
      </c>
      <c r="AG200" s="74" t="str">
        <f t="shared" si="69"/>
        <v/>
      </c>
      <c r="AH200" s="95">
        <f t="shared" si="72"/>
        <v>0</v>
      </c>
      <c r="AI200" s="172" t="str">
        <f>IF(F200="","",F200)</f>
        <v/>
      </c>
      <c r="AJ200" s="74" t="str">
        <f t="shared" si="73"/>
        <v/>
      </c>
      <c r="AK200" s="74" t="str">
        <f t="shared" si="74"/>
        <v/>
      </c>
      <c r="AL200" s="99" t="str">
        <f t="shared" si="70"/>
        <v/>
      </c>
      <c r="AM200" s="81">
        <f t="shared" si="75"/>
        <v>0</v>
      </c>
      <c r="AO200" s="81">
        <f t="shared" si="76"/>
        <v>0</v>
      </c>
      <c r="AP200" s="81" t="str">
        <f t="shared" si="77"/>
        <v>00000</v>
      </c>
      <c r="AQ200" s="105" t="str">
        <f t="shared" si="78"/>
        <v>0秒0</v>
      </c>
      <c r="AR200" s="106">
        <f t="shared" si="79"/>
        <v>0</v>
      </c>
      <c r="AS200" s="106" t="str">
        <f t="shared" si="80"/>
        <v>0</v>
      </c>
      <c r="AT200" s="106" t="str">
        <f t="shared" si="81"/>
        <v>0</v>
      </c>
      <c r="AU200" s="106" t="str">
        <f t="shared" si="82"/>
        <v>0m</v>
      </c>
      <c r="AV200" s="106" t="str">
        <f t="shared" si="83"/>
        <v>点</v>
      </c>
      <c r="AW200" s="81">
        <f t="shared" si="84"/>
        <v>0</v>
      </c>
      <c r="AX200" s="73" t="str">
        <f t="shared" si="85"/>
        <v/>
      </c>
      <c r="AY200" s="81">
        <f t="shared" si="86"/>
        <v>0</v>
      </c>
      <c r="AZ200" s="81">
        <f t="shared" si="87"/>
        <v>0</v>
      </c>
      <c r="BA200" s="81">
        <f t="shared" si="88"/>
        <v>0</v>
      </c>
      <c r="BB200" s="586">
        <f>IF(W200="",0,COUNTA($W$17:W202))</f>
        <v>0</v>
      </c>
      <c r="BC200" s="586">
        <f>IF(X200="",0,COUNTA($X$17:X202))</f>
        <v>0</v>
      </c>
      <c r="BD200" s="628">
        <f>IF(OR($N200="20100",$N201="20100",$N202="20100"),COUNTIF($N$17:N202,"20100"),0)</f>
        <v>0</v>
      </c>
      <c r="BE200" s="625">
        <f>IF($BD200=0,0,INDEX($P200:$P202,MATCH("20100",$N200:$N202,0),1))</f>
        <v>0</v>
      </c>
      <c r="BF200" s="74" t="str">
        <f t="shared" si="89"/>
        <v/>
      </c>
      <c r="BG200" s="74" t="str">
        <f t="shared" si="90"/>
        <v/>
      </c>
      <c r="BH200" s="74" t="str">
        <f t="shared" si="91"/>
        <v/>
      </c>
      <c r="BI200" s="120" t="str">
        <f>IF(M200="","",COUNTIF($BH$17:BH200,BH200))</f>
        <v/>
      </c>
      <c r="BJ200" s="98" t="str">
        <f t="shared" si="92"/>
        <v/>
      </c>
      <c r="BK200" s="1" t="str">
        <f t="shared" si="93"/>
        <v/>
      </c>
      <c r="BL200" s="621" t="str">
        <f>IF(F200="","",COUNTIF($AI$17:AI200,AI200))</f>
        <v/>
      </c>
      <c r="BM200" s="621">
        <f>IF(BL200=1,BL200,0)</f>
        <v>0</v>
      </c>
      <c r="BN200" s="621" t="str">
        <f>IF(F200="","",$BR200)</f>
        <v/>
      </c>
      <c r="BO200" s="621" t="str">
        <f>IF(G200="","",$BR200)</f>
        <v/>
      </c>
      <c r="BP200" s="621" t="str">
        <f>IF(I200="","",$BR200)</f>
        <v/>
      </c>
      <c r="BQ200" s="622" t="str">
        <f>IFERROR(IF(J200="","",BR200),"")</f>
        <v/>
      </c>
      <c r="BR200" s="621">
        <v>62</v>
      </c>
      <c r="BS200" s="621">
        <f>IF(C200&gt;0,"",IF(COUNTIF(BN200:BQ202,BR200)=4,"",1))</f>
        <v>1</v>
      </c>
      <c r="BT200" s="74">
        <f>COUNTIF($AJ$17:AJ200,AI200&amp;"-"&amp;"*5000m*")</f>
        <v>0</v>
      </c>
      <c r="BU200" s="621">
        <f>SUM(BT200:BT202)/3</f>
        <v>0</v>
      </c>
      <c r="BV200" s="622" t="str">
        <f>IF(AI200="","",IF(AND(COUNTA(M200:M202)=0,COUNTA(W200:X202)=0),1,""))</f>
        <v/>
      </c>
      <c r="BW200" s="621">
        <f>IF(AND($AI200="",COUNTA(W200)&gt;0),1,0)</f>
        <v>0</v>
      </c>
      <c r="BX200" s="621">
        <f>IF(AND($AI200="",COUNTA(X200)&gt;0),1,0)</f>
        <v>0</v>
      </c>
      <c r="BY200" s="621" t="str">
        <f>F200&amp;"-"&amp;W200</f>
        <v>-</v>
      </c>
      <c r="BZ200" s="621" t="str">
        <f>IF(W200="","",COUNTIF($BY$17:BY200,BY200))</f>
        <v/>
      </c>
      <c r="CA200" s="621" t="str">
        <f>F200&amp;"-"&amp;X200</f>
        <v>-</v>
      </c>
      <c r="CB200" s="621" t="str">
        <f>IF(X200="","",COUNTIF($CA$17:CA200,CA200))</f>
        <v/>
      </c>
    </row>
    <row r="201" spans="1:80" s="1" customFormat="1" ht="18" customHeight="1" thickBot="1">
      <c r="A201" s="684"/>
      <c r="B201" s="666"/>
      <c r="C201" s="668"/>
      <c r="D201" s="27" t="str">
        <f t="shared" si="71"/>
        <v/>
      </c>
      <c r="E201" s="244">
        <f>C200</f>
        <v>0</v>
      </c>
      <c r="F201" s="620"/>
      <c r="G201" s="620"/>
      <c r="H201" s="620"/>
      <c r="I201" s="256" t="str">
        <f>IF(C200&gt;0,VLOOKUP(C200,男子登録情報!$A$1:$H$1688,5,0),"")</f>
        <v/>
      </c>
      <c r="J201" s="654" t="e">
        <f>IF(D200&gt;0,VLOOKUP(D200,男子登録情報!$A$1:$H$1688,5,0),"")</f>
        <v>#N/A</v>
      </c>
      <c r="K201" s="654"/>
      <c r="L201" s="261" t="s">
        <v>28</v>
      </c>
      <c r="M201" s="27"/>
      <c r="N201" s="257" t="str">
        <f>IF(M201&gt;0,VLOOKUP(M201,男子登録情報!$N$1:$O$22,2,0),"")</f>
        <v/>
      </c>
      <c r="O201" s="261" t="s">
        <v>29</v>
      </c>
      <c r="P201" s="262"/>
      <c r="Q201" s="53" t="str">
        <f t="shared" si="64"/>
        <v/>
      </c>
      <c r="R201" s="284" t="str">
        <f t="shared" si="94"/>
        <v/>
      </c>
      <c r="S201" s="263"/>
      <c r="T201" s="613"/>
      <c r="U201" s="614"/>
      <c r="V201" s="615"/>
      <c r="W201" s="662"/>
      <c r="X201" s="662"/>
      <c r="AB201" s="85">
        <f t="shared" si="65"/>
        <v>0</v>
      </c>
      <c r="AC201" s="621"/>
      <c r="AD201" s="74" t="str">
        <f t="shared" si="66"/>
        <v/>
      </c>
      <c r="AE201" s="74" t="str">
        <f t="shared" si="67"/>
        <v/>
      </c>
      <c r="AF201" s="74" t="str">
        <f t="shared" si="68"/>
        <v/>
      </c>
      <c r="AG201" s="74" t="str">
        <f t="shared" si="69"/>
        <v/>
      </c>
      <c r="AH201" s="95">
        <f t="shared" si="72"/>
        <v>0</v>
      </c>
      <c r="AI201" s="173" t="str">
        <f>AI200</f>
        <v/>
      </c>
      <c r="AJ201" s="74" t="str">
        <f t="shared" si="73"/>
        <v/>
      </c>
      <c r="AK201" s="74" t="str">
        <f t="shared" si="74"/>
        <v/>
      </c>
      <c r="AL201" s="99" t="str">
        <f t="shared" si="70"/>
        <v/>
      </c>
      <c r="AM201" s="81">
        <f t="shared" si="75"/>
        <v>0</v>
      </c>
      <c r="AO201" s="81">
        <f t="shared" si="76"/>
        <v>0</v>
      </c>
      <c r="AP201" s="81" t="str">
        <f t="shared" si="77"/>
        <v>00000</v>
      </c>
      <c r="AQ201" s="105" t="str">
        <f t="shared" si="78"/>
        <v>0秒0</v>
      </c>
      <c r="AR201" s="106">
        <f t="shared" si="79"/>
        <v>0</v>
      </c>
      <c r="AS201" s="106" t="str">
        <f t="shared" si="80"/>
        <v>0</v>
      </c>
      <c r="AT201" s="106" t="str">
        <f t="shared" si="81"/>
        <v>0</v>
      </c>
      <c r="AU201" s="106" t="str">
        <f t="shared" si="82"/>
        <v>0m</v>
      </c>
      <c r="AV201" s="106" t="str">
        <f t="shared" si="83"/>
        <v>点</v>
      </c>
      <c r="AW201" s="81">
        <f t="shared" si="84"/>
        <v>0</v>
      </c>
      <c r="AX201" s="73" t="str">
        <f t="shared" si="85"/>
        <v/>
      </c>
      <c r="AY201" s="81">
        <f t="shared" si="86"/>
        <v>0</v>
      </c>
      <c r="AZ201" s="81">
        <f t="shared" si="87"/>
        <v>0</v>
      </c>
      <c r="BA201" s="81">
        <f t="shared" si="88"/>
        <v>0</v>
      </c>
      <c r="BB201" s="595"/>
      <c r="BC201" s="595"/>
      <c r="BD201" s="629"/>
      <c r="BE201" s="626"/>
      <c r="BF201" s="74" t="str">
        <f t="shared" si="89"/>
        <v/>
      </c>
      <c r="BG201" s="74" t="str">
        <f t="shared" si="90"/>
        <v/>
      </c>
      <c r="BH201" s="74" t="str">
        <f t="shared" si="91"/>
        <v/>
      </c>
      <c r="BI201" s="120" t="str">
        <f>IF(M201="","",COUNTIF($BH$17:BH201,BH201))</f>
        <v/>
      </c>
      <c r="BJ201" s="98" t="str">
        <f t="shared" si="92"/>
        <v/>
      </c>
      <c r="BK201" s="1" t="str">
        <f t="shared" si="93"/>
        <v/>
      </c>
      <c r="BL201" s="621"/>
      <c r="BM201" s="621"/>
      <c r="BN201" s="621"/>
      <c r="BO201" s="621"/>
      <c r="BP201" s="621"/>
      <c r="BQ201" s="623"/>
      <c r="BR201" s="621"/>
      <c r="BS201" s="621"/>
      <c r="BT201" s="74">
        <f>COUNTIF($AJ$17:AJ201,AI201&amp;"-"&amp;"*5000m*")</f>
        <v>0</v>
      </c>
      <c r="BU201" s="621"/>
      <c r="BV201" s="623"/>
      <c r="BW201" s="621"/>
      <c r="BX201" s="621"/>
      <c r="BY201" s="621"/>
      <c r="BZ201" s="621"/>
      <c r="CA201" s="621"/>
      <c r="CB201" s="621"/>
    </row>
    <row r="202" spans="1:80" s="1" customFormat="1" ht="18" customHeight="1" thickBot="1">
      <c r="A202" s="685"/>
      <c r="B202" s="86" t="s">
        <v>30</v>
      </c>
      <c r="C202" s="87"/>
      <c r="D202" s="245" t="str">
        <f t="shared" si="71"/>
        <v/>
      </c>
      <c r="E202" s="274">
        <f>C200</f>
        <v>0</v>
      </c>
      <c r="F202" s="28"/>
      <c r="G202" s="28"/>
      <c r="H202" s="28"/>
      <c r="I202" s="29"/>
      <c r="J202" s="655" t="e">
        <f>IF(D201&gt;0,VLOOKUP(D201,男子登録情報!$A$1:$H$1688,5,0),"")</f>
        <v>#N/A</v>
      </c>
      <c r="K202" s="655"/>
      <c r="L202" s="7" t="s">
        <v>31</v>
      </c>
      <c r="M202" s="245"/>
      <c r="N202" s="247" t="str">
        <f>IF(M202&gt;0,VLOOKUP(M202,男子登録情報!$N$1:$O$22,2,0),"")</f>
        <v/>
      </c>
      <c r="O202" s="7" t="s">
        <v>32</v>
      </c>
      <c r="P202" s="248"/>
      <c r="Q202" s="53" t="str">
        <f t="shared" si="64"/>
        <v/>
      </c>
      <c r="R202" s="285" t="str">
        <f t="shared" si="94"/>
        <v/>
      </c>
      <c r="S202" s="259"/>
      <c r="T202" s="616"/>
      <c r="U202" s="617"/>
      <c r="V202" s="618"/>
      <c r="W202" s="663"/>
      <c r="X202" s="663"/>
      <c r="AB202" s="85">
        <f t="shared" si="65"/>
        <v>0</v>
      </c>
      <c r="AC202" s="621"/>
      <c r="AD202" s="74" t="str">
        <f t="shared" si="66"/>
        <v/>
      </c>
      <c r="AE202" s="74" t="str">
        <f t="shared" si="67"/>
        <v/>
      </c>
      <c r="AF202" s="74" t="str">
        <f t="shared" si="68"/>
        <v/>
      </c>
      <c r="AG202" s="74" t="str">
        <f t="shared" si="69"/>
        <v/>
      </c>
      <c r="AH202" s="95">
        <f t="shared" si="72"/>
        <v>0</v>
      </c>
      <c r="AI202" s="174" t="str">
        <f>AI201</f>
        <v/>
      </c>
      <c r="AJ202" s="74" t="str">
        <f t="shared" si="73"/>
        <v/>
      </c>
      <c r="AK202" s="74" t="str">
        <f t="shared" si="74"/>
        <v/>
      </c>
      <c r="AL202" s="99" t="str">
        <f t="shared" si="70"/>
        <v/>
      </c>
      <c r="AM202" s="81">
        <f t="shared" si="75"/>
        <v>0</v>
      </c>
      <c r="AO202" s="81">
        <f t="shared" si="76"/>
        <v>0</v>
      </c>
      <c r="AP202" s="81" t="str">
        <f t="shared" si="77"/>
        <v>00000</v>
      </c>
      <c r="AQ202" s="105" t="str">
        <f t="shared" si="78"/>
        <v>0秒0</v>
      </c>
      <c r="AR202" s="106">
        <f t="shared" si="79"/>
        <v>0</v>
      </c>
      <c r="AS202" s="106" t="str">
        <f t="shared" si="80"/>
        <v>0</v>
      </c>
      <c r="AT202" s="106" t="str">
        <f t="shared" si="81"/>
        <v>0</v>
      </c>
      <c r="AU202" s="106" t="str">
        <f t="shared" si="82"/>
        <v>0m</v>
      </c>
      <c r="AV202" s="106" t="str">
        <f t="shared" si="83"/>
        <v>点</v>
      </c>
      <c r="AW202" s="81">
        <f t="shared" si="84"/>
        <v>0</v>
      </c>
      <c r="AX202" s="73" t="str">
        <f t="shared" si="85"/>
        <v/>
      </c>
      <c r="AY202" s="81">
        <f t="shared" si="86"/>
        <v>0</v>
      </c>
      <c r="AZ202" s="81">
        <f t="shared" si="87"/>
        <v>0</v>
      </c>
      <c r="BA202" s="81">
        <f t="shared" si="88"/>
        <v>0</v>
      </c>
      <c r="BB202" s="587"/>
      <c r="BC202" s="587"/>
      <c r="BD202" s="630"/>
      <c r="BE202" s="627"/>
      <c r="BF202" s="74" t="str">
        <f t="shared" si="89"/>
        <v/>
      </c>
      <c r="BG202" s="74" t="str">
        <f t="shared" si="90"/>
        <v/>
      </c>
      <c r="BH202" s="74" t="str">
        <f t="shared" si="91"/>
        <v/>
      </c>
      <c r="BI202" s="120" t="str">
        <f>IF(M202="","",COUNTIF($BH$17:BH202,BH202))</f>
        <v/>
      </c>
      <c r="BJ202" s="98" t="str">
        <f t="shared" si="92"/>
        <v/>
      </c>
      <c r="BK202" s="1" t="str">
        <f t="shared" si="93"/>
        <v/>
      </c>
      <c r="BL202" s="621"/>
      <c r="BM202" s="621"/>
      <c r="BN202" s="621"/>
      <c r="BO202" s="621"/>
      <c r="BP202" s="621"/>
      <c r="BQ202" s="624"/>
      <c r="BR202" s="621"/>
      <c r="BS202" s="621"/>
      <c r="BT202" s="74">
        <f>COUNTIF($AJ$17:AJ202,AI202&amp;"-"&amp;"*5000m*")</f>
        <v>0</v>
      </c>
      <c r="BU202" s="621"/>
      <c r="BV202" s="624"/>
      <c r="BW202" s="621"/>
      <c r="BX202" s="621"/>
      <c r="BY202" s="621"/>
      <c r="BZ202" s="621"/>
      <c r="CA202" s="621"/>
      <c r="CB202" s="621"/>
    </row>
    <row r="203" spans="1:80" s="1" customFormat="1" ht="18" customHeight="1" thickTop="1" thickBot="1">
      <c r="A203" s="683">
        <v>63</v>
      </c>
      <c r="B203" s="665" t="s">
        <v>339</v>
      </c>
      <c r="C203" s="667"/>
      <c r="D203" s="252" t="str">
        <f t="shared" si="71"/>
        <v/>
      </c>
      <c r="E203" s="243">
        <f>C203</f>
        <v>0</v>
      </c>
      <c r="F203" s="619" t="str">
        <f>IF(C203&gt;0,VLOOKUP(C203,男子登録情報!$A$1:$H$1688,3,0),"")</f>
        <v/>
      </c>
      <c r="G203" s="619" t="str">
        <f>IF(C203&gt;0,VLOOKUP(C203,男子登録情報!$A$1:$H$1688,4,0),"")</f>
        <v/>
      </c>
      <c r="H203" s="619" t="str">
        <f>IF(C203&gt;0,VLOOKUP(C203,男子登録情報!$A$1:$H$1688,7,0),"")</f>
        <v/>
      </c>
      <c r="I203" s="261" t="str">
        <f>IF(C203&gt;0,VLOOKUP(C203,男子登録情報!$A$1:$H$1688,8,0),"")</f>
        <v/>
      </c>
      <c r="J203" s="653" t="str">
        <f>IF(C203&gt;0,VLOOKUP(C203,男子登録情報!$A$1:$M$1688,13,0),"")</f>
        <v/>
      </c>
      <c r="K203" s="653" t="str">
        <f>IF(C203&gt;0,TEXT(C203,"100000000"),"000000000")</f>
        <v>000000000</v>
      </c>
      <c r="L203" s="251" t="s">
        <v>24</v>
      </c>
      <c r="M203" s="243"/>
      <c r="N203" s="428" t="str">
        <f>IF(M203&gt;0,VLOOKUP(M203,男子登録情報!$N$1:$O$22,2,0),"")</f>
        <v/>
      </c>
      <c r="O203" s="251" t="s">
        <v>27</v>
      </c>
      <c r="P203" s="253"/>
      <c r="Q203" s="53" t="str">
        <f t="shared" si="64"/>
        <v/>
      </c>
      <c r="R203" s="283" t="str">
        <f t="shared" si="94"/>
        <v/>
      </c>
      <c r="S203" s="255"/>
      <c r="T203" s="610"/>
      <c r="U203" s="611"/>
      <c r="V203" s="612"/>
      <c r="W203" s="664"/>
      <c r="X203" s="664"/>
      <c r="AA203" s="1">
        <f>IF(C203="",0,IF(H203=F5,0,1))</f>
        <v>0</v>
      </c>
      <c r="AB203" s="85">
        <f t="shared" si="65"/>
        <v>0</v>
      </c>
      <c r="AC203" s="621">
        <f>C203</f>
        <v>0</v>
      </c>
      <c r="AD203" s="74" t="str">
        <f t="shared" si="66"/>
        <v/>
      </c>
      <c r="AE203" s="74" t="str">
        <f t="shared" si="67"/>
        <v/>
      </c>
      <c r="AF203" s="74" t="str">
        <f t="shared" si="68"/>
        <v/>
      </c>
      <c r="AG203" s="74" t="str">
        <f t="shared" si="69"/>
        <v/>
      </c>
      <c r="AH203" s="95">
        <f t="shared" si="72"/>
        <v>0</v>
      </c>
      <c r="AI203" s="172" t="str">
        <f>IF(F203="","",F203)</f>
        <v/>
      </c>
      <c r="AJ203" s="74" t="str">
        <f t="shared" si="73"/>
        <v/>
      </c>
      <c r="AK203" s="74" t="str">
        <f t="shared" si="74"/>
        <v/>
      </c>
      <c r="AL203" s="99" t="str">
        <f t="shared" si="70"/>
        <v/>
      </c>
      <c r="AM203" s="81">
        <f t="shared" si="75"/>
        <v>0</v>
      </c>
      <c r="AO203" s="81">
        <f t="shared" si="76"/>
        <v>0</v>
      </c>
      <c r="AP203" s="81" t="str">
        <f t="shared" si="77"/>
        <v>00000</v>
      </c>
      <c r="AQ203" s="105" t="str">
        <f t="shared" si="78"/>
        <v>0秒0</v>
      </c>
      <c r="AR203" s="106">
        <f t="shared" si="79"/>
        <v>0</v>
      </c>
      <c r="AS203" s="106" t="str">
        <f t="shared" si="80"/>
        <v>0</v>
      </c>
      <c r="AT203" s="106" t="str">
        <f t="shared" si="81"/>
        <v>0</v>
      </c>
      <c r="AU203" s="106" t="str">
        <f t="shared" si="82"/>
        <v>0m</v>
      </c>
      <c r="AV203" s="106" t="str">
        <f t="shared" si="83"/>
        <v>点</v>
      </c>
      <c r="AW203" s="81">
        <f t="shared" si="84"/>
        <v>0</v>
      </c>
      <c r="AX203" s="73" t="str">
        <f t="shared" si="85"/>
        <v/>
      </c>
      <c r="AY203" s="81">
        <f t="shared" si="86"/>
        <v>0</v>
      </c>
      <c r="AZ203" s="81">
        <f t="shared" si="87"/>
        <v>0</v>
      </c>
      <c r="BA203" s="81">
        <f t="shared" si="88"/>
        <v>0</v>
      </c>
      <c r="BB203" s="586">
        <f>IF(W203="",0,COUNTA($W$17:W205))</f>
        <v>0</v>
      </c>
      <c r="BC203" s="586">
        <f>IF(X203="",0,COUNTA($X$17:X205))</f>
        <v>0</v>
      </c>
      <c r="BD203" s="628">
        <f>IF(OR($N203="20100",$N204="20100",$N205="20100"),COUNTIF($N$17:N205,"20100"),0)</f>
        <v>0</v>
      </c>
      <c r="BE203" s="625">
        <f>IF($BD203=0,0,INDEX($P203:$P205,MATCH("20100",$N203:$N205,0),1))</f>
        <v>0</v>
      </c>
      <c r="BF203" s="74" t="str">
        <f t="shared" si="89"/>
        <v/>
      </c>
      <c r="BG203" s="74" t="str">
        <f t="shared" si="90"/>
        <v/>
      </c>
      <c r="BH203" s="74" t="str">
        <f t="shared" si="91"/>
        <v/>
      </c>
      <c r="BI203" s="120" t="str">
        <f>IF(M203="","",COUNTIF($BH$17:BH203,BH203))</f>
        <v/>
      </c>
      <c r="BJ203" s="98" t="str">
        <f t="shared" si="92"/>
        <v/>
      </c>
      <c r="BK203" s="1" t="str">
        <f t="shared" si="93"/>
        <v/>
      </c>
      <c r="BL203" s="621" t="str">
        <f>IF(F203="","",COUNTIF($AI$17:AI203,AI203))</f>
        <v/>
      </c>
      <c r="BM203" s="621">
        <f>IF(BL203=1,BL203,0)</f>
        <v>0</v>
      </c>
      <c r="BN203" s="621" t="str">
        <f>IF(F203="","",$BR203)</f>
        <v/>
      </c>
      <c r="BO203" s="621" t="str">
        <f>IF(G203="","",$BR203)</f>
        <v/>
      </c>
      <c r="BP203" s="621" t="str">
        <f>IF(I203="","",$BR203)</f>
        <v/>
      </c>
      <c r="BQ203" s="622" t="str">
        <f>IFERROR(IF(J203="","",BR203),"")</f>
        <v/>
      </c>
      <c r="BR203" s="621">
        <v>63</v>
      </c>
      <c r="BS203" s="621">
        <f>IF(C203&gt;0,"",IF(COUNTIF(BN203:BQ205,BR203)=4,"",1))</f>
        <v>1</v>
      </c>
      <c r="BT203" s="74">
        <f>COUNTIF($AJ$17:AJ203,AI203&amp;"-"&amp;"*5000m*")</f>
        <v>0</v>
      </c>
      <c r="BU203" s="621">
        <f>SUM(BT203:BT205)/3</f>
        <v>0</v>
      </c>
      <c r="BV203" s="622" t="str">
        <f>IF(AI203="","",IF(AND(COUNTA(M203:M205)=0,COUNTA(W203:X205)=0),1,""))</f>
        <v/>
      </c>
      <c r="BW203" s="621">
        <f>IF(AND($AI203="",COUNTA(W203)&gt;0),1,0)</f>
        <v>0</v>
      </c>
      <c r="BX203" s="621">
        <f>IF(AND($AI203="",COUNTA(X203)&gt;0),1,0)</f>
        <v>0</v>
      </c>
      <c r="BY203" s="621" t="str">
        <f>F203&amp;"-"&amp;W203</f>
        <v>-</v>
      </c>
      <c r="BZ203" s="621" t="str">
        <f>IF(W203="","",COUNTIF($BY$17:BY203,BY203))</f>
        <v/>
      </c>
      <c r="CA203" s="621" t="str">
        <f>F203&amp;"-"&amp;X203</f>
        <v>-</v>
      </c>
      <c r="CB203" s="621" t="str">
        <f>IF(X203="","",COUNTIF($CA$17:CA203,CA203))</f>
        <v/>
      </c>
    </row>
    <row r="204" spans="1:80" s="1" customFormat="1" ht="18" customHeight="1" thickBot="1">
      <c r="A204" s="684"/>
      <c r="B204" s="666"/>
      <c r="C204" s="668"/>
      <c r="D204" s="27" t="str">
        <f t="shared" si="71"/>
        <v/>
      </c>
      <c r="E204" s="244">
        <f>C203</f>
        <v>0</v>
      </c>
      <c r="F204" s="620"/>
      <c r="G204" s="620"/>
      <c r="H204" s="620"/>
      <c r="I204" s="256" t="str">
        <f>IF(C203&gt;0,VLOOKUP(C203,男子登録情報!$A$1:$H$1688,5,0),"")</f>
        <v/>
      </c>
      <c r="J204" s="654" t="e">
        <f>IF(D203&gt;0,VLOOKUP(D203,男子登録情報!$A$1:$H$1688,5,0),"")</f>
        <v>#N/A</v>
      </c>
      <c r="K204" s="654"/>
      <c r="L204" s="261" t="s">
        <v>28</v>
      </c>
      <c r="M204" s="27"/>
      <c r="N204" s="257" t="str">
        <f>IF(M204&gt;0,VLOOKUP(M204,男子登録情報!$N$1:$O$22,2,0),"")</f>
        <v/>
      </c>
      <c r="O204" s="261" t="s">
        <v>29</v>
      </c>
      <c r="P204" s="262"/>
      <c r="Q204" s="53" t="str">
        <f t="shared" si="64"/>
        <v/>
      </c>
      <c r="R204" s="284" t="str">
        <f t="shared" si="94"/>
        <v/>
      </c>
      <c r="S204" s="263"/>
      <c r="T204" s="613"/>
      <c r="U204" s="614"/>
      <c r="V204" s="615"/>
      <c r="W204" s="662"/>
      <c r="X204" s="662"/>
      <c r="AB204" s="85">
        <f t="shared" si="65"/>
        <v>0</v>
      </c>
      <c r="AC204" s="621"/>
      <c r="AD204" s="74" t="str">
        <f t="shared" si="66"/>
        <v/>
      </c>
      <c r="AE204" s="74" t="str">
        <f t="shared" si="67"/>
        <v/>
      </c>
      <c r="AF204" s="74" t="str">
        <f t="shared" si="68"/>
        <v/>
      </c>
      <c r="AG204" s="74" t="str">
        <f t="shared" si="69"/>
        <v/>
      </c>
      <c r="AH204" s="95">
        <f t="shared" si="72"/>
        <v>0</v>
      </c>
      <c r="AI204" s="173" t="str">
        <f>AI203</f>
        <v/>
      </c>
      <c r="AJ204" s="74" t="str">
        <f t="shared" si="73"/>
        <v/>
      </c>
      <c r="AK204" s="74" t="str">
        <f t="shared" si="74"/>
        <v/>
      </c>
      <c r="AL204" s="99" t="str">
        <f t="shared" si="70"/>
        <v/>
      </c>
      <c r="AM204" s="81">
        <f t="shared" si="75"/>
        <v>0</v>
      </c>
      <c r="AO204" s="81">
        <f t="shared" si="76"/>
        <v>0</v>
      </c>
      <c r="AP204" s="81" t="str">
        <f t="shared" si="77"/>
        <v>00000</v>
      </c>
      <c r="AQ204" s="105" t="str">
        <f t="shared" si="78"/>
        <v>0秒0</v>
      </c>
      <c r="AR204" s="106">
        <f t="shared" si="79"/>
        <v>0</v>
      </c>
      <c r="AS204" s="106" t="str">
        <f t="shared" si="80"/>
        <v>0</v>
      </c>
      <c r="AT204" s="106" t="str">
        <f t="shared" si="81"/>
        <v>0</v>
      </c>
      <c r="AU204" s="106" t="str">
        <f t="shared" si="82"/>
        <v>0m</v>
      </c>
      <c r="AV204" s="106" t="str">
        <f t="shared" si="83"/>
        <v>点</v>
      </c>
      <c r="AW204" s="81">
        <f t="shared" si="84"/>
        <v>0</v>
      </c>
      <c r="AX204" s="73" t="str">
        <f t="shared" si="85"/>
        <v/>
      </c>
      <c r="AY204" s="81">
        <f t="shared" si="86"/>
        <v>0</v>
      </c>
      <c r="AZ204" s="81">
        <f t="shared" si="87"/>
        <v>0</v>
      </c>
      <c r="BA204" s="81">
        <f t="shared" si="88"/>
        <v>0</v>
      </c>
      <c r="BB204" s="595"/>
      <c r="BC204" s="595"/>
      <c r="BD204" s="629"/>
      <c r="BE204" s="626"/>
      <c r="BF204" s="74" t="str">
        <f t="shared" si="89"/>
        <v/>
      </c>
      <c r="BG204" s="74" t="str">
        <f t="shared" si="90"/>
        <v/>
      </c>
      <c r="BH204" s="74" t="str">
        <f t="shared" si="91"/>
        <v/>
      </c>
      <c r="BI204" s="120" t="str">
        <f>IF(M204="","",COUNTIF($BH$17:BH204,BH204))</f>
        <v/>
      </c>
      <c r="BJ204" s="98" t="str">
        <f t="shared" si="92"/>
        <v/>
      </c>
      <c r="BK204" s="1" t="str">
        <f t="shared" si="93"/>
        <v/>
      </c>
      <c r="BL204" s="621"/>
      <c r="BM204" s="621"/>
      <c r="BN204" s="621"/>
      <c r="BO204" s="621"/>
      <c r="BP204" s="621"/>
      <c r="BQ204" s="623"/>
      <c r="BR204" s="621"/>
      <c r="BS204" s="621"/>
      <c r="BT204" s="74">
        <f>COUNTIF($AJ$17:AJ204,AI204&amp;"-"&amp;"*5000m*")</f>
        <v>0</v>
      </c>
      <c r="BU204" s="621"/>
      <c r="BV204" s="623"/>
      <c r="BW204" s="621"/>
      <c r="BX204" s="621"/>
      <c r="BY204" s="621"/>
      <c r="BZ204" s="621"/>
      <c r="CA204" s="621"/>
      <c r="CB204" s="621"/>
    </row>
    <row r="205" spans="1:80" s="1" customFormat="1" ht="18" customHeight="1" thickBot="1">
      <c r="A205" s="685"/>
      <c r="B205" s="86" t="s">
        <v>30</v>
      </c>
      <c r="C205" s="87"/>
      <c r="D205" s="245" t="str">
        <f t="shared" si="71"/>
        <v/>
      </c>
      <c r="E205" s="274">
        <f>C203</f>
        <v>0</v>
      </c>
      <c r="F205" s="28"/>
      <c r="G205" s="28"/>
      <c r="H205" s="28"/>
      <c r="I205" s="29"/>
      <c r="J205" s="655" t="e">
        <f>IF(D204&gt;0,VLOOKUP(D204,男子登録情報!$A$1:$H$1688,5,0),"")</f>
        <v>#N/A</v>
      </c>
      <c r="K205" s="655"/>
      <c r="L205" s="7" t="s">
        <v>31</v>
      </c>
      <c r="M205" s="245"/>
      <c r="N205" s="247" t="str">
        <f>IF(M205&gt;0,VLOOKUP(M205,男子登録情報!$N$1:$O$22,2,0),"")</f>
        <v/>
      </c>
      <c r="O205" s="7" t="s">
        <v>32</v>
      </c>
      <c r="P205" s="248"/>
      <c r="Q205" s="53" t="str">
        <f t="shared" si="64"/>
        <v/>
      </c>
      <c r="R205" s="285" t="str">
        <f t="shared" si="94"/>
        <v/>
      </c>
      <c r="S205" s="259"/>
      <c r="T205" s="616"/>
      <c r="U205" s="617"/>
      <c r="V205" s="618"/>
      <c r="W205" s="663"/>
      <c r="X205" s="663"/>
      <c r="AB205" s="85">
        <f t="shared" si="65"/>
        <v>0</v>
      </c>
      <c r="AC205" s="621"/>
      <c r="AD205" s="74" t="str">
        <f t="shared" si="66"/>
        <v/>
      </c>
      <c r="AE205" s="74" t="str">
        <f t="shared" si="67"/>
        <v/>
      </c>
      <c r="AF205" s="74" t="str">
        <f t="shared" si="68"/>
        <v/>
      </c>
      <c r="AG205" s="74" t="str">
        <f t="shared" si="69"/>
        <v/>
      </c>
      <c r="AH205" s="95">
        <f t="shared" si="72"/>
        <v>0</v>
      </c>
      <c r="AI205" s="174" t="str">
        <f>AI204</f>
        <v/>
      </c>
      <c r="AJ205" s="74" t="str">
        <f t="shared" si="73"/>
        <v/>
      </c>
      <c r="AK205" s="74" t="str">
        <f t="shared" si="74"/>
        <v/>
      </c>
      <c r="AL205" s="99" t="str">
        <f t="shared" si="70"/>
        <v/>
      </c>
      <c r="AM205" s="81">
        <f t="shared" si="75"/>
        <v>0</v>
      </c>
      <c r="AO205" s="81">
        <f t="shared" si="76"/>
        <v>0</v>
      </c>
      <c r="AP205" s="81" t="str">
        <f t="shared" si="77"/>
        <v>00000</v>
      </c>
      <c r="AQ205" s="105" t="str">
        <f t="shared" si="78"/>
        <v>0秒0</v>
      </c>
      <c r="AR205" s="106">
        <f t="shared" si="79"/>
        <v>0</v>
      </c>
      <c r="AS205" s="106" t="str">
        <f t="shared" si="80"/>
        <v>0</v>
      </c>
      <c r="AT205" s="106" t="str">
        <f t="shared" si="81"/>
        <v>0</v>
      </c>
      <c r="AU205" s="106" t="str">
        <f t="shared" si="82"/>
        <v>0m</v>
      </c>
      <c r="AV205" s="106" t="str">
        <f t="shared" si="83"/>
        <v>点</v>
      </c>
      <c r="AW205" s="81">
        <f t="shared" si="84"/>
        <v>0</v>
      </c>
      <c r="AX205" s="73" t="str">
        <f t="shared" si="85"/>
        <v/>
      </c>
      <c r="AY205" s="81">
        <f t="shared" si="86"/>
        <v>0</v>
      </c>
      <c r="AZ205" s="81">
        <f t="shared" si="87"/>
        <v>0</v>
      </c>
      <c r="BA205" s="81">
        <f t="shared" si="88"/>
        <v>0</v>
      </c>
      <c r="BB205" s="587"/>
      <c r="BC205" s="587"/>
      <c r="BD205" s="630"/>
      <c r="BE205" s="627"/>
      <c r="BF205" s="74" t="str">
        <f t="shared" si="89"/>
        <v/>
      </c>
      <c r="BG205" s="74" t="str">
        <f t="shared" si="90"/>
        <v/>
      </c>
      <c r="BH205" s="74" t="str">
        <f t="shared" si="91"/>
        <v/>
      </c>
      <c r="BI205" s="120" t="str">
        <f>IF(M205="","",COUNTIF($BH$17:BH205,BH205))</f>
        <v/>
      </c>
      <c r="BJ205" s="98" t="str">
        <f t="shared" si="92"/>
        <v/>
      </c>
      <c r="BK205" s="1" t="str">
        <f t="shared" si="93"/>
        <v/>
      </c>
      <c r="BL205" s="621"/>
      <c r="BM205" s="621"/>
      <c r="BN205" s="621"/>
      <c r="BO205" s="621"/>
      <c r="BP205" s="621"/>
      <c r="BQ205" s="624"/>
      <c r="BR205" s="621"/>
      <c r="BS205" s="621"/>
      <c r="BT205" s="74">
        <f>COUNTIF($AJ$17:AJ205,AI205&amp;"-"&amp;"*5000m*")</f>
        <v>0</v>
      </c>
      <c r="BU205" s="621"/>
      <c r="BV205" s="624"/>
      <c r="BW205" s="621"/>
      <c r="BX205" s="621"/>
      <c r="BY205" s="621"/>
      <c r="BZ205" s="621"/>
      <c r="CA205" s="621"/>
      <c r="CB205" s="621"/>
    </row>
    <row r="206" spans="1:80" s="1" customFormat="1" ht="18" customHeight="1" thickTop="1" thickBot="1">
      <c r="A206" s="683">
        <v>64</v>
      </c>
      <c r="B206" s="665" t="s">
        <v>339</v>
      </c>
      <c r="C206" s="667"/>
      <c r="D206" s="252" t="str">
        <f t="shared" si="71"/>
        <v/>
      </c>
      <c r="E206" s="243">
        <f>C206</f>
        <v>0</v>
      </c>
      <c r="F206" s="619" t="str">
        <f>IF(C206&gt;0,VLOOKUP(C206,男子登録情報!$A$1:$H$1688,3,0),"")</f>
        <v/>
      </c>
      <c r="G206" s="619" t="str">
        <f>IF(C206&gt;0,VLOOKUP(C206,男子登録情報!$A$1:$H$1688,4,0),"")</f>
        <v/>
      </c>
      <c r="H206" s="619" t="str">
        <f>IF(C206&gt;0,VLOOKUP(C206,男子登録情報!$A$1:$H$1688,7,0),"")</f>
        <v/>
      </c>
      <c r="I206" s="261" t="str">
        <f>IF(C206&gt;0,VLOOKUP(C206,男子登録情報!$A$1:$H$1688,8,0),"")</f>
        <v/>
      </c>
      <c r="J206" s="653" t="str">
        <f>IF(C206&gt;0,VLOOKUP(C206,男子登録情報!$A$1:$M$1688,13,0),"")</f>
        <v/>
      </c>
      <c r="K206" s="653" t="str">
        <f>IF(C206&gt;0,TEXT(C206,"100000000"),"000000000")</f>
        <v>000000000</v>
      </c>
      <c r="L206" s="251" t="s">
        <v>24</v>
      </c>
      <c r="M206" s="243"/>
      <c r="N206" s="428" t="str">
        <f>IF(M206&gt;0,VLOOKUP(M206,男子登録情報!$N$1:$O$22,2,0),"")</f>
        <v/>
      </c>
      <c r="O206" s="251" t="s">
        <v>27</v>
      </c>
      <c r="P206" s="253"/>
      <c r="Q206" s="53" t="str">
        <f t="shared" si="64"/>
        <v/>
      </c>
      <c r="R206" s="283" t="str">
        <f t="shared" si="94"/>
        <v/>
      </c>
      <c r="S206" s="255"/>
      <c r="T206" s="610"/>
      <c r="U206" s="611"/>
      <c r="V206" s="612"/>
      <c r="W206" s="664"/>
      <c r="X206" s="664"/>
      <c r="AA206" s="1">
        <f>IF(C206="",0,IF(H206=F5,0,1))</f>
        <v>0</v>
      </c>
      <c r="AB206" s="85">
        <f t="shared" si="65"/>
        <v>0</v>
      </c>
      <c r="AC206" s="621">
        <f>C206</f>
        <v>0</v>
      </c>
      <c r="AD206" s="74" t="str">
        <f t="shared" si="66"/>
        <v/>
      </c>
      <c r="AE206" s="74" t="str">
        <f t="shared" si="67"/>
        <v/>
      </c>
      <c r="AF206" s="74" t="str">
        <f t="shared" si="68"/>
        <v/>
      </c>
      <c r="AG206" s="74" t="str">
        <f t="shared" si="69"/>
        <v/>
      </c>
      <c r="AH206" s="95">
        <f t="shared" si="72"/>
        <v>0</v>
      </c>
      <c r="AI206" s="172" t="str">
        <f>IF(F206="","",F206)</f>
        <v/>
      </c>
      <c r="AJ206" s="74" t="str">
        <f t="shared" si="73"/>
        <v/>
      </c>
      <c r="AK206" s="74" t="str">
        <f t="shared" si="74"/>
        <v/>
      </c>
      <c r="AL206" s="99" t="str">
        <f t="shared" si="70"/>
        <v/>
      </c>
      <c r="AM206" s="81">
        <f t="shared" si="75"/>
        <v>0</v>
      </c>
      <c r="AO206" s="81">
        <f t="shared" si="76"/>
        <v>0</v>
      </c>
      <c r="AP206" s="81" t="str">
        <f t="shared" si="77"/>
        <v>00000</v>
      </c>
      <c r="AQ206" s="105" t="str">
        <f t="shared" si="78"/>
        <v>0秒0</v>
      </c>
      <c r="AR206" s="106">
        <f t="shared" si="79"/>
        <v>0</v>
      </c>
      <c r="AS206" s="106" t="str">
        <f t="shared" si="80"/>
        <v>0</v>
      </c>
      <c r="AT206" s="106" t="str">
        <f t="shared" si="81"/>
        <v>0</v>
      </c>
      <c r="AU206" s="106" t="str">
        <f t="shared" si="82"/>
        <v>0m</v>
      </c>
      <c r="AV206" s="106" t="str">
        <f t="shared" si="83"/>
        <v>点</v>
      </c>
      <c r="AW206" s="81">
        <f t="shared" si="84"/>
        <v>0</v>
      </c>
      <c r="AX206" s="73" t="str">
        <f t="shared" si="85"/>
        <v/>
      </c>
      <c r="AY206" s="81">
        <f t="shared" si="86"/>
        <v>0</v>
      </c>
      <c r="AZ206" s="81">
        <f t="shared" si="87"/>
        <v>0</v>
      </c>
      <c r="BA206" s="81">
        <f t="shared" si="88"/>
        <v>0</v>
      </c>
      <c r="BB206" s="586">
        <f>IF(W206="",0,COUNTA($W$17:W208))</f>
        <v>0</v>
      </c>
      <c r="BC206" s="586">
        <f>IF(X206="",0,COUNTA($X$17:X208))</f>
        <v>0</v>
      </c>
      <c r="BD206" s="628">
        <f>IF(OR($N206="20100",$N207="20100",$N208="20100"),COUNTIF($N$17:N208,"20100"),0)</f>
        <v>0</v>
      </c>
      <c r="BE206" s="625">
        <f>IF($BD206=0,0,INDEX($P206:$P208,MATCH("20100",$N206:$N208,0),1))</f>
        <v>0</v>
      </c>
      <c r="BF206" s="74" t="str">
        <f t="shared" si="89"/>
        <v/>
      </c>
      <c r="BG206" s="74" t="str">
        <f t="shared" si="90"/>
        <v/>
      </c>
      <c r="BH206" s="74" t="str">
        <f t="shared" si="91"/>
        <v/>
      </c>
      <c r="BI206" s="120" t="str">
        <f>IF(M206="","",COUNTIF($BH$17:BH206,BH206))</f>
        <v/>
      </c>
      <c r="BJ206" s="98" t="str">
        <f t="shared" si="92"/>
        <v/>
      </c>
      <c r="BK206" s="1" t="str">
        <f t="shared" si="93"/>
        <v/>
      </c>
      <c r="BL206" s="621" t="str">
        <f>IF(F206="","",COUNTIF($AI$17:AI206,AI206))</f>
        <v/>
      </c>
      <c r="BM206" s="621">
        <f>IF(BL206=1,BL206,0)</f>
        <v>0</v>
      </c>
      <c r="BN206" s="621" t="str">
        <f>IF(F206="","",$BR206)</f>
        <v/>
      </c>
      <c r="BO206" s="621" t="str">
        <f>IF(G206="","",$BR206)</f>
        <v/>
      </c>
      <c r="BP206" s="621" t="str">
        <f>IF(I206="","",$BR206)</f>
        <v/>
      </c>
      <c r="BQ206" s="622" t="str">
        <f>IFERROR(IF(J206="","",BR206),"")</f>
        <v/>
      </c>
      <c r="BR206" s="621">
        <v>64</v>
      </c>
      <c r="BS206" s="621">
        <f>IF(C206&gt;0,"",IF(COUNTIF(BN206:BQ208,BR206)=4,"",1))</f>
        <v>1</v>
      </c>
      <c r="BT206" s="74">
        <f>COUNTIF($AJ$17:AJ206,AI206&amp;"-"&amp;"*5000m*")</f>
        <v>0</v>
      </c>
      <c r="BU206" s="621">
        <f>SUM(BT206:BT208)/3</f>
        <v>0</v>
      </c>
      <c r="BV206" s="622" t="str">
        <f>IF(AI206="","",IF(AND(COUNTA(M206:M208)=0,COUNTA(W206:X208)=0),1,""))</f>
        <v/>
      </c>
      <c r="BW206" s="621">
        <f>IF(AND($AI206="",COUNTA(W206)&gt;0),1,0)</f>
        <v>0</v>
      </c>
      <c r="BX206" s="621">
        <f>IF(AND($AI206="",COUNTA(X206)&gt;0),1,0)</f>
        <v>0</v>
      </c>
      <c r="BY206" s="621" t="str">
        <f>F206&amp;"-"&amp;W206</f>
        <v>-</v>
      </c>
      <c r="BZ206" s="621" t="str">
        <f>IF(W206="","",COUNTIF($BY$17:BY206,BY206))</f>
        <v/>
      </c>
      <c r="CA206" s="621" t="str">
        <f>F206&amp;"-"&amp;X206</f>
        <v>-</v>
      </c>
      <c r="CB206" s="621" t="str">
        <f>IF(X206="","",COUNTIF($CA$17:CA206,CA206))</f>
        <v/>
      </c>
    </row>
    <row r="207" spans="1:80" s="1" customFormat="1" ht="18" customHeight="1" thickBot="1">
      <c r="A207" s="684"/>
      <c r="B207" s="666"/>
      <c r="C207" s="668"/>
      <c r="D207" s="27" t="str">
        <f t="shared" si="71"/>
        <v/>
      </c>
      <c r="E207" s="244">
        <f>C206</f>
        <v>0</v>
      </c>
      <c r="F207" s="620"/>
      <c r="G207" s="620"/>
      <c r="H207" s="620"/>
      <c r="I207" s="256" t="str">
        <f>IF(C206&gt;0,VLOOKUP(C206,男子登録情報!$A$1:$H$1688,5,0),"")</f>
        <v/>
      </c>
      <c r="J207" s="654" t="e">
        <f>IF(D206&gt;0,VLOOKUP(D206,男子登録情報!$A$1:$H$1688,5,0),"")</f>
        <v>#N/A</v>
      </c>
      <c r="K207" s="654"/>
      <c r="L207" s="261" t="s">
        <v>28</v>
      </c>
      <c r="M207" s="27"/>
      <c r="N207" s="257" t="str">
        <f>IF(M207&gt;0,VLOOKUP(M207,男子登録情報!$N$1:$O$22,2,0),"")</f>
        <v/>
      </c>
      <c r="O207" s="261" t="s">
        <v>29</v>
      </c>
      <c r="P207" s="262"/>
      <c r="Q207" s="53" t="str">
        <f t="shared" ref="Q207:Q232" si="95">IF(N207="","",IF(LEFT(N207,1)="2",CONCATENATE(N207," 0"),LEFT(N207,5)&amp;" "&amp;IF(OR(LEFT(N207,3)*1&lt;70,LEFT(N207,3)*1&gt;100),REPT(0,7-LEN(P207)),REPT(0,5-LEN(P207))))&amp;P207)</f>
        <v/>
      </c>
      <c r="R207" s="284" t="str">
        <f t="shared" si="94"/>
        <v/>
      </c>
      <c r="S207" s="263"/>
      <c r="T207" s="613"/>
      <c r="U207" s="614"/>
      <c r="V207" s="615"/>
      <c r="W207" s="662"/>
      <c r="X207" s="662"/>
      <c r="AB207" s="85">
        <f t="shared" si="65"/>
        <v>0</v>
      </c>
      <c r="AC207" s="621"/>
      <c r="AD207" s="74" t="str">
        <f t="shared" si="66"/>
        <v/>
      </c>
      <c r="AE207" s="74" t="str">
        <f t="shared" si="67"/>
        <v/>
      </c>
      <c r="AF207" s="74" t="str">
        <f t="shared" si="68"/>
        <v/>
      </c>
      <c r="AG207" s="74" t="str">
        <f t="shared" si="69"/>
        <v/>
      </c>
      <c r="AH207" s="95">
        <f t="shared" si="72"/>
        <v>0</v>
      </c>
      <c r="AI207" s="173" t="str">
        <f>AI206</f>
        <v/>
      </c>
      <c r="AJ207" s="74" t="str">
        <f t="shared" si="73"/>
        <v/>
      </c>
      <c r="AK207" s="74" t="str">
        <f t="shared" si="74"/>
        <v/>
      </c>
      <c r="AL207" s="99" t="str">
        <f t="shared" si="70"/>
        <v/>
      </c>
      <c r="AM207" s="81">
        <f t="shared" si="75"/>
        <v>0</v>
      </c>
      <c r="AO207" s="81">
        <f t="shared" si="76"/>
        <v>0</v>
      </c>
      <c r="AP207" s="81" t="str">
        <f t="shared" si="77"/>
        <v>00000</v>
      </c>
      <c r="AQ207" s="105" t="str">
        <f t="shared" si="78"/>
        <v>0秒0</v>
      </c>
      <c r="AR207" s="106">
        <f t="shared" si="79"/>
        <v>0</v>
      </c>
      <c r="AS207" s="106" t="str">
        <f t="shared" si="80"/>
        <v>0</v>
      </c>
      <c r="AT207" s="106" t="str">
        <f t="shared" si="81"/>
        <v>0</v>
      </c>
      <c r="AU207" s="106" t="str">
        <f t="shared" si="82"/>
        <v>0m</v>
      </c>
      <c r="AV207" s="106" t="str">
        <f t="shared" si="83"/>
        <v>点</v>
      </c>
      <c r="AW207" s="81">
        <f t="shared" si="84"/>
        <v>0</v>
      </c>
      <c r="AX207" s="73" t="str">
        <f t="shared" si="85"/>
        <v/>
      </c>
      <c r="AY207" s="81">
        <f t="shared" si="86"/>
        <v>0</v>
      </c>
      <c r="AZ207" s="81">
        <f t="shared" si="87"/>
        <v>0</v>
      </c>
      <c r="BA207" s="81">
        <f t="shared" si="88"/>
        <v>0</v>
      </c>
      <c r="BB207" s="595"/>
      <c r="BC207" s="595"/>
      <c r="BD207" s="629"/>
      <c r="BE207" s="626"/>
      <c r="BF207" s="74" t="str">
        <f t="shared" si="89"/>
        <v/>
      </c>
      <c r="BG207" s="74" t="str">
        <f t="shared" si="90"/>
        <v/>
      </c>
      <c r="BH207" s="74" t="str">
        <f t="shared" si="91"/>
        <v/>
      </c>
      <c r="BI207" s="120" t="str">
        <f>IF(M207="","",COUNTIF($BH$17:BH207,BH207))</f>
        <v/>
      </c>
      <c r="BJ207" s="98" t="str">
        <f t="shared" si="92"/>
        <v/>
      </c>
      <c r="BK207" s="1" t="str">
        <f t="shared" si="93"/>
        <v/>
      </c>
      <c r="BL207" s="621"/>
      <c r="BM207" s="621"/>
      <c r="BN207" s="621"/>
      <c r="BO207" s="621"/>
      <c r="BP207" s="621"/>
      <c r="BQ207" s="623"/>
      <c r="BR207" s="621"/>
      <c r="BS207" s="621"/>
      <c r="BT207" s="74">
        <f>COUNTIF($AJ$17:AJ207,AI207&amp;"-"&amp;"*5000m*")</f>
        <v>0</v>
      </c>
      <c r="BU207" s="621"/>
      <c r="BV207" s="623"/>
      <c r="BW207" s="621"/>
      <c r="BX207" s="621"/>
      <c r="BY207" s="621"/>
      <c r="BZ207" s="621"/>
      <c r="CA207" s="621"/>
      <c r="CB207" s="621"/>
    </row>
    <row r="208" spans="1:80" s="1" customFormat="1" ht="18" customHeight="1" thickBot="1">
      <c r="A208" s="685"/>
      <c r="B208" s="86" t="s">
        <v>30</v>
      </c>
      <c r="C208" s="87"/>
      <c r="D208" s="245" t="str">
        <f t="shared" si="71"/>
        <v/>
      </c>
      <c r="E208" s="274">
        <f>C206</f>
        <v>0</v>
      </c>
      <c r="F208" s="28"/>
      <c r="G208" s="28"/>
      <c r="H208" s="28"/>
      <c r="I208" s="29"/>
      <c r="J208" s="655" t="e">
        <f>IF(D207&gt;0,VLOOKUP(D207,男子登録情報!$A$1:$H$1688,5,0),"")</f>
        <v>#N/A</v>
      </c>
      <c r="K208" s="655"/>
      <c r="L208" s="7" t="s">
        <v>31</v>
      </c>
      <c r="M208" s="245"/>
      <c r="N208" s="247" t="str">
        <f>IF(M208&gt;0,VLOOKUP(M208,男子登録情報!$N$1:$O$22,2,0),"")</f>
        <v/>
      </c>
      <c r="O208" s="7" t="s">
        <v>32</v>
      </c>
      <c r="P208" s="248"/>
      <c r="Q208" s="53" t="str">
        <f t="shared" si="95"/>
        <v/>
      </c>
      <c r="R208" s="285" t="str">
        <f t="shared" si="94"/>
        <v/>
      </c>
      <c r="S208" s="259"/>
      <c r="T208" s="616"/>
      <c r="U208" s="617"/>
      <c r="V208" s="618"/>
      <c r="W208" s="663"/>
      <c r="X208" s="663"/>
      <c r="AB208" s="85">
        <f t="shared" si="65"/>
        <v>0</v>
      </c>
      <c r="AC208" s="621"/>
      <c r="AD208" s="74" t="str">
        <f t="shared" si="66"/>
        <v/>
      </c>
      <c r="AE208" s="74" t="str">
        <f t="shared" si="67"/>
        <v/>
      </c>
      <c r="AF208" s="74" t="str">
        <f t="shared" si="68"/>
        <v/>
      </c>
      <c r="AG208" s="74" t="str">
        <f t="shared" si="69"/>
        <v/>
      </c>
      <c r="AH208" s="95">
        <f t="shared" si="72"/>
        <v>0</v>
      </c>
      <c r="AI208" s="174" t="str">
        <f>AI207</f>
        <v/>
      </c>
      <c r="AJ208" s="74" t="str">
        <f t="shared" si="73"/>
        <v/>
      </c>
      <c r="AK208" s="74" t="str">
        <f t="shared" si="74"/>
        <v/>
      </c>
      <c r="AL208" s="99" t="str">
        <f t="shared" si="70"/>
        <v/>
      </c>
      <c r="AM208" s="81">
        <f t="shared" si="75"/>
        <v>0</v>
      </c>
      <c r="AO208" s="81">
        <f t="shared" si="76"/>
        <v>0</v>
      </c>
      <c r="AP208" s="81" t="str">
        <f t="shared" si="77"/>
        <v>00000</v>
      </c>
      <c r="AQ208" s="105" t="str">
        <f t="shared" si="78"/>
        <v>0秒0</v>
      </c>
      <c r="AR208" s="106">
        <f t="shared" si="79"/>
        <v>0</v>
      </c>
      <c r="AS208" s="106" t="str">
        <f t="shared" si="80"/>
        <v>0</v>
      </c>
      <c r="AT208" s="106" t="str">
        <f t="shared" si="81"/>
        <v>0</v>
      </c>
      <c r="AU208" s="106" t="str">
        <f t="shared" si="82"/>
        <v>0m</v>
      </c>
      <c r="AV208" s="106" t="str">
        <f t="shared" si="83"/>
        <v>点</v>
      </c>
      <c r="AW208" s="81">
        <f t="shared" si="84"/>
        <v>0</v>
      </c>
      <c r="AX208" s="73" t="str">
        <f t="shared" si="85"/>
        <v/>
      </c>
      <c r="AY208" s="81">
        <f t="shared" si="86"/>
        <v>0</v>
      </c>
      <c r="AZ208" s="81">
        <f t="shared" si="87"/>
        <v>0</v>
      </c>
      <c r="BA208" s="81">
        <f t="shared" si="88"/>
        <v>0</v>
      </c>
      <c r="BB208" s="587"/>
      <c r="BC208" s="587"/>
      <c r="BD208" s="630"/>
      <c r="BE208" s="627"/>
      <c r="BF208" s="74" t="str">
        <f t="shared" si="89"/>
        <v/>
      </c>
      <c r="BG208" s="74" t="str">
        <f t="shared" si="90"/>
        <v/>
      </c>
      <c r="BH208" s="74" t="str">
        <f t="shared" si="91"/>
        <v/>
      </c>
      <c r="BI208" s="120" t="str">
        <f>IF(M208="","",COUNTIF($BH$17:BH208,BH208))</f>
        <v/>
      </c>
      <c r="BJ208" s="98" t="str">
        <f t="shared" si="92"/>
        <v/>
      </c>
      <c r="BK208" s="1" t="str">
        <f t="shared" si="93"/>
        <v/>
      </c>
      <c r="BL208" s="621"/>
      <c r="BM208" s="621"/>
      <c r="BN208" s="621"/>
      <c r="BO208" s="621"/>
      <c r="BP208" s="621"/>
      <c r="BQ208" s="624"/>
      <c r="BR208" s="621"/>
      <c r="BS208" s="621"/>
      <c r="BT208" s="74">
        <f>COUNTIF($AJ$17:AJ208,AI208&amp;"-"&amp;"*5000m*")</f>
        <v>0</v>
      </c>
      <c r="BU208" s="621"/>
      <c r="BV208" s="624"/>
      <c r="BW208" s="621"/>
      <c r="BX208" s="621"/>
      <c r="BY208" s="621"/>
      <c r="BZ208" s="621"/>
      <c r="CA208" s="621"/>
      <c r="CB208" s="621"/>
    </row>
    <row r="209" spans="1:80" s="1" customFormat="1" ht="18" customHeight="1" thickTop="1" thickBot="1">
      <c r="A209" s="683">
        <v>65</v>
      </c>
      <c r="B209" s="665" t="s">
        <v>339</v>
      </c>
      <c r="C209" s="667"/>
      <c r="D209" s="252" t="str">
        <f t="shared" si="71"/>
        <v/>
      </c>
      <c r="E209" s="243">
        <f>C209</f>
        <v>0</v>
      </c>
      <c r="F209" s="619" t="str">
        <f>IF(C209&gt;0,VLOOKUP(C209,男子登録情報!$A$1:$H$1688,3,0),"")</f>
        <v/>
      </c>
      <c r="G209" s="619" t="str">
        <f>IF(C209&gt;0,VLOOKUP(C209,男子登録情報!$A$1:$H$1688,4,0),"")</f>
        <v/>
      </c>
      <c r="H209" s="619" t="str">
        <f>IF(C209&gt;0,VLOOKUP(C209,男子登録情報!$A$1:$H$1688,7,0),"")</f>
        <v/>
      </c>
      <c r="I209" s="261" t="str">
        <f>IF(C209&gt;0,VLOOKUP(C209,男子登録情報!$A$1:$H$1688,8,0),"")</f>
        <v/>
      </c>
      <c r="J209" s="653" t="str">
        <f>IF(C209&gt;0,VLOOKUP(C209,男子登録情報!$A$1:$M$1688,13,0),"")</f>
        <v/>
      </c>
      <c r="K209" s="653" t="str">
        <f>IF(C209&gt;0,TEXT(C209,"100000000"),"000000000")</f>
        <v>000000000</v>
      </c>
      <c r="L209" s="251" t="s">
        <v>24</v>
      </c>
      <c r="M209" s="243"/>
      <c r="N209" s="428" t="str">
        <f>IF(M209&gt;0,VLOOKUP(M209,男子登録情報!$N$1:$O$22,2,0),"")</f>
        <v/>
      </c>
      <c r="O209" s="251" t="s">
        <v>27</v>
      </c>
      <c r="P209" s="253"/>
      <c r="Q209" s="53" t="str">
        <f t="shared" si="95"/>
        <v/>
      </c>
      <c r="R209" s="283" t="str">
        <f t="shared" si="94"/>
        <v/>
      </c>
      <c r="S209" s="255"/>
      <c r="T209" s="610"/>
      <c r="U209" s="611"/>
      <c r="V209" s="612"/>
      <c r="W209" s="664"/>
      <c r="X209" s="664"/>
      <c r="AA209" s="1">
        <f>IF(C209="",0,IF(H209=F5,0,1))</f>
        <v>0</v>
      </c>
      <c r="AB209" s="85">
        <f t="shared" ref="AB209:AB272" si="96">IF(C209&gt;1999,1,0)</f>
        <v>0</v>
      </c>
      <c r="AC209" s="621">
        <f>C209</f>
        <v>0</v>
      </c>
      <c r="AD209" s="74" t="str">
        <f t="shared" ref="AD209:AD272" si="97">IF($C209="","",IF(F209="",1,0))</f>
        <v/>
      </c>
      <c r="AE209" s="74" t="str">
        <f t="shared" ref="AE209:AE272" si="98">IF($C209="","",IF(G209="",1,0))</f>
        <v/>
      </c>
      <c r="AF209" s="74" t="str">
        <f t="shared" ref="AF209:AF272" si="99">IF($C209="","",IF(I209="",1,0))</f>
        <v/>
      </c>
      <c r="AG209" s="74" t="str">
        <f t="shared" ref="AG209:AG272" si="100">IF($C209="","",IF(J209="",1,0))</f>
        <v/>
      </c>
      <c r="AH209" s="95">
        <f t="shared" si="72"/>
        <v>0</v>
      </c>
      <c r="AI209" s="172" t="str">
        <f>IF(F209="","",F209)</f>
        <v/>
      </c>
      <c r="AJ209" s="74" t="str">
        <f t="shared" si="73"/>
        <v/>
      </c>
      <c r="AK209" s="74" t="str">
        <f t="shared" si="74"/>
        <v/>
      </c>
      <c r="AL209" s="99" t="str">
        <f t="shared" ref="AL209:AL272" si="101">IF(M209="","",COUNTIF($AJ$12:$AJ$466,AJ209))</f>
        <v/>
      </c>
      <c r="AM209" s="81">
        <f t="shared" si="75"/>
        <v>0</v>
      </c>
      <c r="AO209" s="81">
        <f t="shared" si="76"/>
        <v>0</v>
      </c>
      <c r="AP209" s="81" t="str">
        <f t="shared" si="77"/>
        <v>00000</v>
      </c>
      <c r="AQ209" s="105" t="str">
        <f t="shared" si="78"/>
        <v>0秒0</v>
      </c>
      <c r="AR209" s="106">
        <f t="shared" si="79"/>
        <v>0</v>
      </c>
      <c r="AS209" s="106" t="str">
        <f t="shared" si="80"/>
        <v>0</v>
      </c>
      <c r="AT209" s="106" t="str">
        <f t="shared" si="81"/>
        <v>0</v>
      </c>
      <c r="AU209" s="106" t="str">
        <f t="shared" si="82"/>
        <v>0m</v>
      </c>
      <c r="AV209" s="106" t="str">
        <f t="shared" si="83"/>
        <v>点</v>
      </c>
      <c r="AW209" s="81">
        <f t="shared" si="84"/>
        <v>0</v>
      </c>
      <c r="AX209" s="73" t="str">
        <f t="shared" si="85"/>
        <v/>
      </c>
      <c r="AY209" s="81">
        <f t="shared" si="86"/>
        <v>0</v>
      </c>
      <c r="AZ209" s="81">
        <f t="shared" si="87"/>
        <v>0</v>
      </c>
      <c r="BA209" s="81">
        <f t="shared" si="88"/>
        <v>0</v>
      </c>
      <c r="BB209" s="586">
        <f>IF(W209="",0,COUNTA($W$17:W211))</f>
        <v>0</v>
      </c>
      <c r="BC209" s="586">
        <f>IF(X209="",0,COUNTA($X$17:X211))</f>
        <v>0</v>
      </c>
      <c r="BD209" s="628">
        <f>IF(OR($N209="20100",$N210="20100",$N211="20100"),COUNTIF($N$17:N211,"20100"),0)</f>
        <v>0</v>
      </c>
      <c r="BE209" s="625">
        <f>IF($BD209=0,0,INDEX($P209:$P211,MATCH("20100",$N209:$N211,0),1))</f>
        <v>0</v>
      </c>
      <c r="BF209" s="74" t="str">
        <f t="shared" si="89"/>
        <v/>
      </c>
      <c r="BG209" s="74" t="str">
        <f t="shared" si="90"/>
        <v/>
      </c>
      <c r="BH209" s="74" t="str">
        <f t="shared" si="91"/>
        <v/>
      </c>
      <c r="BI209" s="120" t="str">
        <f>IF(M209="","",COUNTIF($BH$17:BH209,BH209))</f>
        <v/>
      </c>
      <c r="BJ209" s="98" t="str">
        <f t="shared" si="92"/>
        <v/>
      </c>
      <c r="BK209" s="1" t="str">
        <f t="shared" si="93"/>
        <v/>
      </c>
      <c r="BL209" s="621" t="str">
        <f>IF(F209="","",COUNTIF($AI$17:AI209,AI209))</f>
        <v/>
      </c>
      <c r="BM209" s="621">
        <f>IF(BL209=1,BL209,0)</f>
        <v>0</v>
      </c>
      <c r="BN209" s="621" t="str">
        <f>IF(F209="","",$BR209)</f>
        <v/>
      </c>
      <c r="BO209" s="621" t="str">
        <f>IF(G209="","",$BR209)</f>
        <v/>
      </c>
      <c r="BP209" s="621" t="str">
        <f>IF(I209="","",$BR209)</f>
        <v/>
      </c>
      <c r="BQ209" s="622" t="str">
        <f>IFERROR(IF(J209="","",BR209),"")</f>
        <v/>
      </c>
      <c r="BR209" s="621">
        <v>65</v>
      </c>
      <c r="BS209" s="621">
        <f>IF(C209&gt;0,"",IF(COUNTIF(BN209:BQ211,BR209)=4,"",1))</f>
        <v>1</v>
      </c>
      <c r="BT209" s="74">
        <f>COUNTIF($AJ$17:AJ209,AI209&amp;"-"&amp;"*5000m*")</f>
        <v>0</v>
      </c>
      <c r="BU209" s="621">
        <f>SUM(BT209:BT211)/3</f>
        <v>0</v>
      </c>
      <c r="BV209" s="622" t="str">
        <f>IF(AI209="","",IF(AND(COUNTA(M209:M211)=0,COUNTA(W209:X211)=0),1,""))</f>
        <v/>
      </c>
      <c r="BW209" s="621">
        <f>IF(AND($AI209="",COUNTA(W209)&gt;0),1,0)</f>
        <v>0</v>
      </c>
      <c r="BX209" s="621">
        <f>IF(AND($AI209="",COUNTA(X209)&gt;0),1,0)</f>
        <v>0</v>
      </c>
      <c r="BY209" s="621" t="str">
        <f>F209&amp;"-"&amp;W209</f>
        <v>-</v>
      </c>
      <c r="BZ209" s="621" t="str">
        <f>IF(W209="","",COUNTIF($BY$17:BY209,BY209))</f>
        <v/>
      </c>
      <c r="CA209" s="621" t="str">
        <f>F209&amp;"-"&amp;X209</f>
        <v>-</v>
      </c>
      <c r="CB209" s="621" t="str">
        <f>IF(X209="","",COUNTIF($CA$17:CA209,CA209))</f>
        <v/>
      </c>
    </row>
    <row r="210" spans="1:80" s="1" customFormat="1" ht="18" customHeight="1" thickBot="1">
      <c r="A210" s="684"/>
      <c r="B210" s="666"/>
      <c r="C210" s="668"/>
      <c r="D210" s="27" t="str">
        <f t="shared" ref="D210:D232" si="102">BJ210</f>
        <v/>
      </c>
      <c r="E210" s="244">
        <f>C209</f>
        <v>0</v>
      </c>
      <c r="F210" s="620"/>
      <c r="G210" s="620"/>
      <c r="H210" s="620"/>
      <c r="I210" s="256" t="str">
        <f>IF(C209&gt;0,VLOOKUP(C209,男子登録情報!$A$1:$H$1688,5,0),"")</f>
        <v/>
      </c>
      <c r="J210" s="654" t="e">
        <f>IF(D209&gt;0,VLOOKUP(D209,男子登録情報!$A$1:$H$1688,5,0),"")</f>
        <v>#N/A</v>
      </c>
      <c r="K210" s="654"/>
      <c r="L210" s="261" t="s">
        <v>28</v>
      </c>
      <c r="M210" s="27"/>
      <c r="N210" s="257" t="str">
        <f>IF(M210&gt;0,VLOOKUP(M210,男子登録情報!$N$1:$O$22,2,0),"")</f>
        <v/>
      </c>
      <c r="O210" s="261" t="s">
        <v>29</v>
      </c>
      <c r="P210" s="262"/>
      <c r="Q210" s="53" t="str">
        <f t="shared" si="95"/>
        <v/>
      </c>
      <c r="R210" s="284" t="str">
        <f t="shared" si="94"/>
        <v/>
      </c>
      <c r="S210" s="263"/>
      <c r="T210" s="613"/>
      <c r="U210" s="614"/>
      <c r="V210" s="615"/>
      <c r="W210" s="662"/>
      <c r="X210" s="662"/>
      <c r="AB210" s="85">
        <f t="shared" si="96"/>
        <v>0</v>
      </c>
      <c r="AC210" s="621"/>
      <c r="AD210" s="74" t="str">
        <f t="shared" si="97"/>
        <v/>
      </c>
      <c r="AE210" s="74" t="str">
        <f t="shared" si="98"/>
        <v/>
      </c>
      <c r="AF210" s="74" t="str">
        <f t="shared" si="99"/>
        <v/>
      </c>
      <c r="AG210" s="74" t="str">
        <f t="shared" si="100"/>
        <v/>
      </c>
      <c r="AH210" s="95">
        <f t="shared" ref="AH210:AH273" si="103">IF(ISNA(OR(AD210:AG210)),1,SUM(AD210:AG210))</f>
        <v>0</v>
      </c>
      <c r="AI210" s="173" t="str">
        <f>AI209</f>
        <v/>
      </c>
      <c r="AJ210" s="74" t="str">
        <f t="shared" ref="AJ210:AJ273" si="104">IF($AI210="","",IF(M210="","",$AI210&amp;"-"&amp;M210))</f>
        <v/>
      </c>
      <c r="AK210" s="74" t="str">
        <f t="shared" ref="AK210:AK273" si="105">IF(AND(COUNTA(M210,P210,S210,T210,W210,X210)&gt;0,BS210=1),1,"")</f>
        <v/>
      </c>
      <c r="AL210" s="99" t="str">
        <f t="shared" si="101"/>
        <v/>
      </c>
      <c r="AM210" s="81">
        <f t="shared" ref="AM210:AM273" si="106">IF(MAX(AL210)&gt;1,1,0)</f>
        <v>0</v>
      </c>
      <c r="AO210" s="81">
        <f t="shared" ref="AO210:AO273" si="107">IF(COUNTIF(M210,"*m*")&gt;0,IF(VALUE(AS210)&gt;59,1,0),0)</f>
        <v>0</v>
      </c>
      <c r="AP210" s="81" t="str">
        <f t="shared" ref="AP210:AP273" si="108">IF(COUNTIF(N210,"*m*")&gt;0,RIGHT(10000000+AW210,7),RIGHT(100000+AW210,5))</f>
        <v>00000</v>
      </c>
      <c r="AQ210" s="105" t="str">
        <f t="shared" ref="AQ210:AQ273" si="109">IF(AR210=0,AS210&amp;"秒"&amp;AT210,AR210&amp;"分"&amp;AS210&amp;"秒"&amp;AT210)</f>
        <v>0秒0</v>
      </c>
      <c r="AR210" s="106">
        <f t="shared" ref="AR210:AR273" si="110">INT(P210/10000)</f>
        <v>0</v>
      </c>
      <c r="AS210" s="106" t="str">
        <f t="shared" ref="AS210:AS273" si="111">RIGHT(INT(P210/100),2)</f>
        <v>0</v>
      </c>
      <c r="AT210" s="106" t="str">
        <f t="shared" ref="AT210:AT273" si="112">RIGHT(INT(P210/1),2)</f>
        <v>0</v>
      </c>
      <c r="AU210" s="106" t="str">
        <f t="shared" ref="AU210:AU273" si="113">INT(P210/100)&amp;"m"&amp;RIGHT(P210,2)</f>
        <v>0m</v>
      </c>
      <c r="AV210" s="106" t="str">
        <f t="shared" ref="AV210:AV273" si="114">P210&amp;"点"</f>
        <v>点</v>
      </c>
      <c r="AW210" s="81">
        <f t="shared" ref="AW210:AW273" si="115">VALUE(P210)</f>
        <v>0</v>
      </c>
      <c r="AX210" s="73" t="str">
        <f t="shared" ref="AX210:AX273" si="116">IF(COUNTIF(M210,"*m*")=0,"",IF($M210="","",COUNTIF($P210,AX$13)))</f>
        <v/>
      </c>
      <c r="AY210" s="81">
        <f t="shared" ref="AY210:AY273" si="117">IF(S210="",0,IF(OR(S210&lt;$AY$12,S210&gt;$AY$13),1,0))</f>
        <v>0</v>
      </c>
      <c r="AZ210" s="81">
        <f t="shared" ref="AZ210:AZ273" si="118">IF($P210="",0,IF($S210="",1,0))</f>
        <v>0</v>
      </c>
      <c r="BA210" s="81">
        <f t="shared" ref="BA210:BA273" si="119">IF($P210="",0,IF($T210="",1,0))</f>
        <v>0</v>
      </c>
      <c r="BB210" s="595"/>
      <c r="BC210" s="595"/>
      <c r="BD210" s="629"/>
      <c r="BE210" s="626"/>
      <c r="BF210" s="74" t="str">
        <f t="shared" ref="BF210:BF273" si="120">IF(M210="","",IF(COUNTIF(M210,"*OP*")&gt;0,1,""))</f>
        <v/>
      </c>
      <c r="BG210" s="74" t="str">
        <f t="shared" ref="BG210:BG273" si="121">IF(M210="","",IF(COUNTIF(M210,"*OP*")&gt;0,"",1))</f>
        <v/>
      </c>
      <c r="BH210" s="74" t="str">
        <f t="shared" ref="BH210:BH273" si="122">IF(M210="","",IF(COUNTIF(M210,"*OP*")&gt;0,"",M210))</f>
        <v/>
      </c>
      <c r="BI210" s="120" t="str">
        <f>IF(M210="","",COUNTIF($BH$17:BH210,BH210))</f>
        <v/>
      </c>
      <c r="BJ210" s="98" t="str">
        <f t="shared" ref="BJ210:BJ232" si="123">BH210&amp;BI210</f>
        <v/>
      </c>
      <c r="BK210" s="1" t="str">
        <f t="shared" ref="BK210:BK273" si="124">IFERROR(BG210*BI210,"")</f>
        <v/>
      </c>
      <c r="BL210" s="621"/>
      <c r="BM210" s="621"/>
      <c r="BN210" s="621"/>
      <c r="BO210" s="621"/>
      <c r="BP210" s="621"/>
      <c r="BQ210" s="623"/>
      <c r="BR210" s="621"/>
      <c r="BS210" s="621"/>
      <c r="BT210" s="74">
        <f>COUNTIF($AJ$17:AJ210,AI210&amp;"-"&amp;"*5000m*")</f>
        <v>0</v>
      </c>
      <c r="BU210" s="621"/>
      <c r="BV210" s="623"/>
      <c r="BW210" s="621"/>
      <c r="BX210" s="621"/>
      <c r="BY210" s="621"/>
      <c r="BZ210" s="621"/>
      <c r="CA210" s="621"/>
      <c r="CB210" s="621"/>
    </row>
    <row r="211" spans="1:80" s="1" customFormat="1" ht="18" customHeight="1" thickBot="1">
      <c r="A211" s="685"/>
      <c r="B211" s="86" t="s">
        <v>30</v>
      </c>
      <c r="C211" s="87"/>
      <c r="D211" s="245" t="str">
        <f t="shared" si="102"/>
        <v/>
      </c>
      <c r="E211" s="274">
        <f>C209</f>
        <v>0</v>
      </c>
      <c r="F211" s="28"/>
      <c r="G211" s="28"/>
      <c r="H211" s="28"/>
      <c r="I211" s="29"/>
      <c r="J211" s="655" t="e">
        <f>IF(D210&gt;0,VLOOKUP(D210,男子登録情報!$A$1:$H$1688,5,0),"")</f>
        <v>#N/A</v>
      </c>
      <c r="K211" s="655"/>
      <c r="L211" s="7" t="s">
        <v>31</v>
      </c>
      <c r="M211" s="245"/>
      <c r="N211" s="247" t="str">
        <f>IF(M211&gt;0,VLOOKUP(M211,男子登録情報!$N$1:$O$22,2,0),"")</f>
        <v/>
      </c>
      <c r="O211" s="7" t="s">
        <v>32</v>
      </c>
      <c r="P211" s="248"/>
      <c r="Q211" s="53" t="str">
        <f t="shared" si="95"/>
        <v/>
      </c>
      <c r="R211" s="285" t="str">
        <f t="shared" si="94"/>
        <v/>
      </c>
      <c r="S211" s="259"/>
      <c r="T211" s="616"/>
      <c r="U211" s="617"/>
      <c r="V211" s="618"/>
      <c r="W211" s="663"/>
      <c r="X211" s="663"/>
      <c r="AB211" s="85">
        <f t="shared" si="96"/>
        <v>0</v>
      </c>
      <c r="AC211" s="621"/>
      <c r="AD211" s="74" t="str">
        <f t="shared" si="97"/>
        <v/>
      </c>
      <c r="AE211" s="74" t="str">
        <f t="shared" si="98"/>
        <v/>
      </c>
      <c r="AF211" s="74" t="str">
        <f t="shared" si="99"/>
        <v/>
      </c>
      <c r="AG211" s="74" t="str">
        <f t="shared" si="100"/>
        <v/>
      </c>
      <c r="AH211" s="95">
        <f t="shared" si="103"/>
        <v>0</v>
      </c>
      <c r="AI211" s="174" t="str">
        <f>AI210</f>
        <v/>
      </c>
      <c r="AJ211" s="74" t="str">
        <f t="shared" si="104"/>
        <v/>
      </c>
      <c r="AK211" s="74" t="str">
        <f t="shared" si="105"/>
        <v/>
      </c>
      <c r="AL211" s="99" t="str">
        <f t="shared" si="101"/>
        <v/>
      </c>
      <c r="AM211" s="81">
        <f t="shared" si="106"/>
        <v>0</v>
      </c>
      <c r="AO211" s="81">
        <f t="shared" si="107"/>
        <v>0</v>
      </c>
      <c r="AP211" s="81" t="str">
        <f t="shared" si="108"/>
        <v>00000</v>
      </c>
      <c r="AQ211" s="105" t="str">
        <f t="shared" si="109"/>
        <v>0秒0</v>
      </c>
      <c r="AR211" s="106">
        <f t="shared" si="110"/>
        <v>0</v>
      </c>
      <c r="AS211" s="106" t="str">
        <f t="shared" si="111"/>
        <v>0</v>
      </c>
      <c r="AT211" s="106" t="str">
        <f t="shared" si="112"/>
        <v>0</v>
      </c>
      <c r="AU211" s="106" t="str">
        <f t="shared" si="113"/>
        <v>0m</v>
      </c>
      <c r="AV211" s="106" t="str">
        <f t="shared" si="114"/>
        <v>点</v>
      </c>
      <c r="AW211" s="81">
        <f t="shared" si="115"/>
        <v>0</v>
      </c>
      <c r="AX211" s="73" t="str">
        <f t="shared" si="116"/>
        <v/>
      </c>
      <c r="AY211" s="81">
        <f t="shared" si="117"/>
        <v>0</v>
      </c>
      <c r="AZ211" s="81">
        <f t="shared" si="118"/>
        <v>0</v>
      </c>
      <c r="BA211" s="81">
        <f t="shared" si="119"/>
        <v>0</v>
      </c>
      <c r="BB211" s="587"/>
      <c r="BC211" s="587"/>
      <c r="BD211" s="630"/>
      <c r="BE211" s="627"/>
      <c r="BF211" s="74" t="str">
        <f t="shared" si="120"/>
        <v/>
      </c>
      <c r="BG211" s="74" t="str">
        <f t="shared" si="121"/>
        <v/>
      </c>
      <c r="BH211" s="74" t="str">
        <f t="shared" si="122"/>
        <v/>
      </c>
      <c r="BI211" s="120" t="str">
        <f>IF(M211="","",COUNTIF($BH$17:BH211,BH211))</f>
        <v/>
      </c>
      <c r="BJ211" s="98" t="str">
        <f t="shared" si="123"/>
        <v/>
      </c>
      <c r="BK211" s="1" t="str">
        <f t="shared" si="124"/>
        <v/>
      </c>
      <c r="BL211" s="621"/>
      <c r="BM211" s="621"/>
      <c r="BN211" s="621"/>
      <c r="BO211" s="621"/>
      <c r="BP211" s="621"/>
      <c r="BQ211" s="624"/>
      <c r="BR211" s="621"/>
      <c r="BS211" s="621"/>
      <c r="BT211" s="74">
        <f>COUNTIF($AJ$17:AJ211,AI211&amp;"-"&amp;"*5000m*")</f>
        <v>0</v>
      </c>
      <c r="BU211" s="621"/>
      <c r="BV211" s="624"/>
      <c r="BW211" s="621"/>
      <c r="BX211" s="621"/>
      <c r="BY211" s="621"/>
      <c r="BZ211" s="621"/>
      <c r="CA211" s="621"/>
      <c r="CB211" s="621"/>
    </row>
    <row r="212" spans="1:80" s="1" customFormat="1" ht="18" customHeight="1" thickTop="1" thickBot="1">
      <c r="A212" s="683">
        <v>66</v>
      </c>
      <c r="B212" s="665" t="s">
        <v>339</v>
      </c>
      <c r="C212" s="667"/>
      <c r="D212" s="252" t="str">
        <f t="shared" si="102"/>
        <v/>
      </c>
      <c r="E212" s="243">
        <f>C212</f>
        <v>0</v>
      </c>
      <c r="F212" s="619" t="str">
        <f>IF(C212&gt;0,VLOOKUP(C212,男子登録情報!$A$1:$H$1688,3,0),"")</f>
        <v/>
      </c>
      <c r="G212" s="619" t="str">
        <f>IF(C212&gt;0,VLOOKUP(C212,男子登録情報!$A$1:$H$1688,4,0),"")</f>
        <v/>
      </c>
      <c r="H212" s="619" t="str">
        <f>IF(C212&gt;0,VLOOKUP(C212,男子登録情報!$A$1:$H$1688,7,0),"")</f>
        <v/>
      </c>
      <c r="I212" s="261" t="str">
        <f>IF(C212&gt;0,VLOOKUP(C212,男子登録情報!$A$1:$H$1688,8,0),"")</f>
        <v/>
      </c>
      <c r="J212" s="653" t="str">
        <f>IF(C212&gt;0,VLOOKUP(C212,男子登録情報!$A$1:$M$1688,13,0),"")</f>
        <v/>
      </c>
      <c r="K212" s="653" t="str">
        <f>IF(C212&gt;0,TEXT(C212,"100000000"),"000000000")</f>
        <v>000000000</v>
      </c>
      <c r="L212" s="251" t="s">
        <v>24</v>
      </c>
      <c r="M212" s="243"/>
      <c r="N212" s="428" t="str">
        <f>IF(M212&gt;0,VLOOKUP(M212,男子登録情報!$N$1:$O$22,2,0),"")</f>
        <v/>
      </c>
      <c r="O212" s="251" t="s">
        <v>27</v>
      </c>
      <c r="P212" s="253"/>
      <c r="Q212" s="53" t="str">
        <f t="shared" si="95"/>
        <v/>
      </c>
      <c r="R212" s="283" t="str">
        <f t="shared" si="94"/>
        <v/>
      </c>
      <c r="S212" s="255"/>
      <c r="T212" s="610"/>
      <c r="U212" s="611"/>
      <c r="V212" s="612"/>
      <c r="W212" s="664"/>
      <c r="X212" s="664"/>
      <c r="AA212" s="1">
        <f>IF(C212="",0,IF(H212=F5,0,1))</f>
        <v>0</v>
      </c>
      <c r="AB212" s="85">
        <f t="shared" si="96"/>
        <v>0</v>
      </c>
      <c r="AC212" s="621">
        <f>C212</f>
        <v>0</v>
      </c>
      <c r="AD212" s="74" t="str">
        <f t="shared" si="97"/>
        <v/>
      </c>
      <c r="AE212" s="74" t="str">
        <f t="shared" si="98"/>
        <v/>
      </c>
      <c r="AF212" s="74" t="str">
        <f t="shared" si="99"/>
        <v/>
      </c>
      <c r="AG212" s="74" t="str">
        <f t="shared" si="100"/>
        <v/>
      </c>
      <c r="AH212" s="95">
        <f t="shared" si="103"/>
        <v>0</v>
      </c>
      <c r="AI212" s="172" t="str">
        <f>IF(F212="","",F212)</f>
        <v/>
      </c>
      <c r="AJ212" s="74" t="str">
        <f t="shared" si="104"/>
        <v/>
      </c>
      <c r="AK212" s="74" t="str">
        <f t="shared" si="105"/>
        <v/>
      </c>
      <c r="AL212" s="99" t="str">
        <f t="shared" si="101"/>
        <v/>
      </c>
      <c r="AM212" s="81">
        <f t="shared" si="106"/>
        <v>0</v>
      </c>
      <c r="AO212" s="81">
        <f t="shared" si="107"/>
        <v>0</v>
      </c>
      <c r="AP212" s="81" t="str">
        <f t="shared" si="108"/>
        <v>00000</v>
      </c>
      <c r="AQ212" s="105" t="str">
        <f t="shared" si="109"/>
        <v>0秒0</v>
      </c>
      <c r="AR212" s="106">
        <f t="shared" si="110"/>
        <v>0</v>
      </c>
      <c r="AS212" s="106" t="str">
        <f t="shared" si="111"/>
        <v>0</v>
      </c>
      <c r="AT212" s="106" t="str">
        <f t="shared" si="112"/>
        <v>0</v>
      </c>
      <c r="AU212" s="106" t="str">
        <f t="shared" si="113"/>
        <v>0m</v>
      </c>
      <c r="AV212" s="106" t="str">
        <f t="shared" si="114"/>
        <v>点</v>
      </c>
      <c r="AW212" s="81">
        <f t="shared" si="115"/>
        <v>0</v>
      </c>
      <c r="AX212" s="73" t="str">
        <f t="shared" si="116"/>
        <v/>
      </c>
      <c r="AY212" s="81">
        <f t="shared" si="117"/>
        <v>0</v>
      </c>
      <c r="AZ212" s="81">
        <f t="shared" si="118"/>
        <v>0</v>
      </c>
      <c r="BA212" s="81">
        <f t="shared" si="119"/>
        <v>0</v>
      </c>
      <c r="BB212" s="586">
        <f>IF(W212="",0,COUNTA($W$17:W214))</f>
        <v>0</v>
      </c>
      <c r="BC212" s="586">
        <f>IF(X212="",0,COUNTA($X$17:X214))</f>
        <v>0</v>
      </c>
      <c r="BD212" s="628">
        <f>IF(OR($N212="20100",$N213="20100",$N214="20100"),COUNTIF($N$17:N214,"20100"),0)</f>
        <v>0</v>
      </c>
      <c r="BE212" s="625">
        <f>IF($BD212=0,0,INDEX($P212:$P214,MATCH("20100",$N212:$N214,0),1))</f>
        <v>0</v>
      </c>
      <c r="BF212" s="74" t="str">
        <f t="shared" si="120"/>
        <v/>
      </c>
      <c r="BG212" s="74" t="str">
        <f t="shared" si="121"/>
        <v/>
      </c>
      <c r="BH212" s="74" t="str">
        <f t="shared" si="122"/>
        <v/>
      </c>
      <c r="BI212" s="120" t="str">
        <f>IF(M212="","",COUNTIF($BH$17:BH212,BH212))</f>
        <v/>
      </c>
      <c r="BJ212" s="98" t="str">
        <f t="shared" si="123"/>
        <v/>
      </c>
      <c r="BK212" s="1" t="str">
        <f t="shared" si="124"/>
        <v/>
      </c>
      <c r="BL212" s="621" t="str">
        <f>IF(F212="","",COUNTIF($AI$17:AI212,AI212))</f>
        <v/>
      </c>
      <c r="BM212" s="621">
        <f>IF(BL212=1,BL212,0)</f>
        <v>0</v>
      </c>
      <c r="BN212" s="621" t="str">
        <f>IF(F212="","",$BR212)</f>
        <v/>
      </c>
      <c r="BO212" s="621" t="str">
        <f>IF(G212="","",$BR212)</f>
        <v/>
      </c>
      <c r="BP212" s="621" t="str">
        <f>IF(I212="","",$BR212)</f>
        <v/>
      </c>
      <c r="BQ212" s="622" t="str">
        <f>IFERROR(IF(J212="","",BR212),"")</f>
        <v/>
      </c>
      <c r="BR212" s="621">
        <v>66</v>
      </c>
      <c r="BS212" s="621">
        <f>IF(C212&gt;0,"",IF(COUNTIF(BN212:BQ214,BR212)=4,"",1))</f>
        <v>1</v>
      </c>
      <c r="BT212" s="74">
        <f>COUNTIF($AJ$17:AJ212,AI212&amp;"-"&amp;"*5000m*")</f>
        <v>0</v>
      </c>
      <c r="BU212" s="621">
        <f>SUM(BT212:BT214)/3</f>
        <v>0</v>
      </c>
      <c r="BV212" s="622" t="str">
        <f>IF(AI212="","",IF(AND(COUNTA(M212:M214)=0,COUNTA(W212:X214)=0),1,""))</f>
        <v/>
      </c>
      <c r="BW212" s="621">
        <f>IF(AND($AI212="",COUNTA(W212)&gt;0),1,0)</f>
        <v>0</v>
      </c>
      <c r="BX212" s="621">
        <f>IF(AND($AI212="",COUNTA(X212)&gt;0),1,0)</f>
        <v>0</v>
      </c>
      <c r="BY212" s="621" t="str">
        <f>F212&amp;"-"&amp;W212</f>
        <v>-</v>
      </c>
      <c r="BZ212" s="621" t="str">
        <f>IF(W212="","",COUNTIF($BY$17:BY212,BY212))</f>
        <v/>
      </c>
      <c r="CA212" s="621" t="str">
        <f>F212&amp;"-"&amp;X212</f>
        <v>-</v>
      </c>
      <c r="CB212" s="621" t="str">
        <f>IF(X212="","",COUNTIF($CA$17:CA212,CA212))</f>
        <v/>
      </c>
    </row>
    <row r="213" spans="1:80" s="1" customFormat="1" ht="18" customHeight="1" thickBot="1">
      <c r="A213" s="684"/>
      <c r="B213" s="666"/>
      <c r="C213" s="668"/>
      <c r="D213" s="27" t="str">
        <f t="shared" si="102"/>
        <v/>
      </c>
      <c r="E213" s="244">
        <f>C212</f>
        <v>0</v>
      </c>
      <c r="F213" s="620"/>
      <c r="G213" s="620"/>
      <c r="H213" s="620"/>
      <c r="I213" s="256" t="str">
        <f>IF(C212&gt;0,VLOOKUP(C212,男子登録情報!$A$1:$H$1688,5,0),"")</f>
        <v/>
      </c>
      <c r="J213" s="654" t="e">
        <f>IF(D212&gt;0,VLOOKUP(D212,男子登録情報!$A$1:$H$1688,5,0),"")</f>
        <v>#N/A</v>
      </c>
      <c r="K213" s="654"/>
      <c r="L213" s="261" t="s">
        <v>28</v>
      </c>
      <c r="M213" s="27"/>
      <c r="N213" s="257" t="str">
        <f>IF(M213&gt;0,VLOOKUP(M213,男子登録情報!$N$1:$O$22,2,0),"")</f>
        <v/>
      </c>
      <c r="O213" s="261" t="s">
        <v>29</v>
      </c>
      <c r="P213" s="262"/>
      <c r="Q213" s="53" t="str">
        <f t="shared" si="95"/>
        <v/>
      </c>
      <c r="R213" s="284" t="str">
        <f t="shared" si="94"/>
        <v/>
      </c>
      <c r="S213" s="263"/>
      <c r="T213" s="613"/>
      <c r="U213" s="614"/>
      <c r="V213" s="615"/>
      <c r="W213" s="662"/>
      <c r="X213" s="662"/>
      <c r="AB213" s="85">
        <f t="shared" si="96"/>
        <v>0</v>
      </c>
      <c r="AC213" s="621"/>
      <c r="AD213" s="74" t="str">
        <f t="shared" si="97"/>
        <v/>
      </c>
      <c r="AE213" s="74" t="str">
        <f t="shared" si="98"/>
        <v/>
      </c>
      <c r="AF213" s="74" t="str">
        <f t="shared" si="99"/>
        <v/>
      </c>
      <c r="AG213" s="74" t="str">
        <f t="shared" si="100"/>
        <v/>
      </c>
      <c r="AH213" s="95">
        <f t="shared" si="103"/>
        <v>0</v>
      </c>
      <c r="AI213" s="173" t="str">
        <f>AI212</f>
        <v/>
      </c>
      <c r="AJ213" s="74" t="str">
        <f t="shared" si="104"/>
        <v/>
      </c>
      <c r="AK213" s="74" t="str">
        <f t="shared" si="105"/>
        <v/>
      </c>
      <c r="AL213" s="99" t="str">
        <f t="shared" si="101"/>
        <v/>
      </c>
      <c r="AM213" s="81">
        <f t="shared" si="106"/>
        <v>0</v>
      </c>
      <c r="AO213" s="81">
        <f t="shared" si="107"/>
        <v>0</v>
      </c>
      <c r="AP213" s="81" t="str">
        <f t="shared" si="108"/>
        <v>00000</v>
      </c>
      <c r="AQ213" s="105" t="str">
        <f t="shared" si="109"/>
        <v>0秒0</v>
      </c>
      <c r="AR213" s="106">
        <f t="shared" si="110"/>
        <v>0</v>
      </c>
      <c r="AS213" s="106" t="str">
        <f t="shared" si="111"/>
        <v>0</v>
      </c>
      <c r="AT213" s="106" t="str">
        <f t="shared" si="112"/>
        <v>0</v>
      </c>
      <c r="AU213" s="106" t="str">
        <f t="shared" si="113"/>
        <v>0m</v>
      </c>
      <c r="AV213" s="106" t="str">
        <f t="shared" si="114"/>
        <v>点</v>
      </c>
      <c r="AW213" s="81">
        <f t="shared" si="115"/>
        <v>0</v>
      </c>
      <c r="AX213" s="73" t="str">
        <f t="shared" si="116"/>
        <v/>
      </c>
      <c r="AY213" s="81">
        <f t="shared" si="117"/>
        <v>0</v>
      </c>
      <c r="AZ213" s="81">
        <f t="shared" si="118"/>
        <v>0</v>
      </c>
      <c r="BA213" s="81">
        <f t="shared" si="119"/>
        <v>0</v>
      </c>
      <c r="BB213" s="595"/>
      <c r="BC213" s="595"/>
      <c r="BD213" s="629"/>
      <c r="BE213" s="626"/>
      <c r="BF213" s="74" t="str">
        <f t="shared" si="120"/>
        <v/>
      </c>
      <c r="BG213" s="74" t="str">
        <f t="shared" si="121"/>
        <v/>
      </c>
      <c r="BH213" s="74" t="str">
        <f t="shared" si="122"/>
        <v/>
      </c>
      <c r="BI213" s="120" t="str">
        <f>IF(M213="","",COUNTIF($BH$17:BH213,BH213))</f>
        <v/>
      </c>
      <c r="BJ213" s="98" t="str">
        <f t="shared" si="123"/>
        <v/>
      </c>
      <c r="BK213" s="1" t="str">
        <f t="shared" si="124"/>
        <v/>
      </c>
      <c r="BL213" s="621"/>
      <c r="BM213" s="621"/>
      <c r="BN213" s="621"/>
      <c r="BO213" s="621"/>
      <c r="BP213" s="621"/>
      <c r="BQ213" s="623"/>
      <c r="BR213" s="621"/>
      <c r="BS213" s="621"/>
      <c r="BT213" s="74">
        <f>COUNTIF($AJ$17:AJ213,AI213&amp;"-"&amp;"*5000m*")</f>
        <v>0</v>
      </c>
      <c r="BU213" s="621"/>
      <c r="BV213" s="623"/>
      <c r="BW213" s="621"/>
      <c r="BX213" s="621"/>
      <c r="BY213" s="621"/>
      <c r="BZ213" s="621"/>
      <c r="CA213" s="621"/>
      <c r="CB213" s="621"/>
    </row>
    <row r="214" spans="1:80" s="1" customFormat="1" ht="18" customHeight="1" thickBot="1">
      <c r="A214" s="685"/>
      <c r="B214" s="86" t="s">
        <v>30</v>
      </c>
      <c r="C214" s="87"/>
      <c r="D214" s="245" t="str">
        <f t="shared" si="102"/>
        <v/>
      </c>
      <c r="E214" s="274">
        <f>C212</f>
        <v>0</v>
      </c>
      <c r="F214" s="28"/>
      <c r="G214" s="28"/>
      <c r="H214" s="28"/>
      <c r="I214" s="29"/>
      <c r="J214" s="655" t="e">
        <f>IF(D213&gt;0,VLOOKUP(D213,男子登録情報!$A$1:$H$1688,5,0),"")</f>
        <v>#N/A</v>
      </c>
      <c r="K214" s="655"/>
      <c r="L214" s="7" t="s">
        <v>31</v>
      </c>
      <c r="M214" s="245"/>
      <c r="N214" s="247" t="str">
        <f>IF(M214&gt;0,VLOOKUP(M214,男子登録情報!$N$1:$O$22,2,0),"")</f>
        <v/>
      </c>
      <c r="O214" s="7" t="s">
        <v>32</v>
      </c>
      <c r="P214" s="248"/>
      <c r="Q214" s="53" t="str">
        <f t="shared" si="95"/>
        <v/>
      </c>
      <c r="R214" s="285" t="str">
        <f t="shared" si="94"/>
        <v/>
      </c>
      <c r="S214" s="259"/>
      <c r="T214" s="616"/>
      <c r="U214" s="617"/>
      <c r="V214" s="618"/>
      <c r="W214" s="663"/>
      <c r="X214" s="663"/>
      <c r="AB214" s="85">
        <f t="shared" si="96"/>
        <v>0</v>
      </c>
      <c r="AC214" s="621"/>
      <c r="AD214" s="74" t="str">
        <f t="shared" si="97"/>
        <v/>
      </c>
      <c r="AE214" s="74" t="str">
        <f t="shared" si="98"/>
        <v/>
      </c>
      <c r="AF214" s="74" t="str">
        <f t="shared" si="99"/>
        <v/>
      </c>
      <c r="AG214" s="74" t="str">
        <f t="shared" si="100"/>
        <v/>
      </c>
      <c r="AH214" s="95">
        <f t="shared" si="103"/>
        <v>0</v>
      </c>
      <c r="AI214" s="174" t="str">
        <f>AI213</f>
        <v/>
      </c>
      <c r="AJ214" s="74" t="str">
        <f t="shared" si="104"/>
        <v/>
      </c>
      <c r="AK214" s="74" t="str">
        <f t="shared" si="105"/>
        <v/>
      </c>
      <c r="AL214" s="99" t="str">
        <f t="shared" si="101"/>
        <v/>
      </c>
      <c r="AM214" s="81">
        <f t="shared" si="106"/>
        <v>0</v>
      </c>
      <c r="AO214" s="81">
        <f t="shared" si="107"/>
        <v>0</v>
      </c>
      <c r="AP214" s="81" t="str">
        <f t="shared" si="108"/>
        <v>00000</v>
      </c>
      <c r="AQ214" s="105" t="str">
        <f t="shared" si="109"/>
        <v>0秒0</v>
      </c>
      <c r="AR214" s="106">
        <f t="shared" si="110"/>
        <v>0</v>
      </c>
      <c r="AS214" s="106" t="str">
        <f t="shared" si="111"/>
        <v>0</v>
      </c>
      <c r="AT214" s="106" t="str">
        <f t="shared" si="112"/>
        <v>0</v>
      </c>
      <c r="AU214" s="106" t="str">
        <f t="shared" si="113"/>
        <v>0m</v>
      </c>
      <c r="AV214" s="106" t="str">
        <f t="shared" si="114"/>
        <v>点</v>
      </c>
      <c r="AW214" s="81">
        <f t="shared" si="115"/>
        <v>0</v>
      </c>
      <c r="AX214" s="73" t="str">
        <f t="shared" si="116"/>
        <v/>
      </c>
      <c r="AY214" s="81">
        <f t="shared" si="117"/>
        <v>0</v>
      </c>
      <c r="AZ214" s="81">
        <f t="shared" si="118"/>
        <v>0</v>
      </c>
      <c r="BA214" s="81">
        <f t="shared" si="119"/>
        <v>0</v>
      </c>
      <c r="BB214" s="587"/>
      <c r="BC214" s="587"/>
      <c r="BD214" s="630"/>
      <c r="BE214" s="627"/>
      <c r="BF214" s="74" t="str">
        <f t="shared" si="120"/>
        <v/>
      </c>
      <c r="BG214" s="74" t="str">
        <f t="shared" si="121"/>
        <v/>
      </c>
      <c r="BH214" s="74" t="str">
        <f t="shared" si="122"/>
        <v/>
      </c>
      <c r="BI214" s="120" t="str">
        <f>IF(M214="","",COUNTIF($BH$17:BH214,BH214))</f>
        <v/>
      </c>
      <c r="BJ214" s="98" t="str">
        <f t="shared" si="123"/>
        <v/>
      </c>
      <c r="BK214" s="1" t="str">
        <f t="shared" si="124"/>
        <v/>
      </c>
      <c r="BL214" s="621"/>
      <c r="BM214" s="621"/>
      <c r="BN214" s="621"/>
      <c r="BO214" s="621"/>
      <c r="BP214" s="621"/>
      <c r="BQ214" s="624"/>
      <c r="BR214" s="621"/>
      <c r="BS214" s="621"/>
      <c r="BT214" s="74">
        <f>COUNTIF($AJ$17:AJ214,AI214&amp;"-"&amp;"*5000m*")</f>
        <v>0</v>
      </c>
      <c r="BU214" s="621"/>
      <c r="BV214" s="624"/>
      <c r="BW214" s="621"/>
      <c r="BX214" s="621"/>
      <c r="BY214" s="621"/>
      <c r="BZ214" s="621"/>
      <c r="CA214" s="621"/>
      <c r="CB214" s="621"/>
    </row>
    <row r="215" spans="1:80" s="1" customFormat="1" ht="18" customHeight="1" thickTop="1" thickBot="1">
      <c r="A215" s="683">
        <v>67</v>
      </c>
      <c r="B215" s="665" t="s">
        <v>339</v>
      </c>
      <c r="C215" s="667"/>
      <c r="D215" s="252" t="str">
        <f t="shared" si="102"/>
        <v/>
      </c>
      <c r="E215" s="243">
        <f>C215</f>
        <v>0</v>
      </c>
      <c r="F215" s="619" t="str">
        <f>IF(C215&gt;0,VLOOKUP(C215,男子登録情報!$A$1:$H$1688,3,0),"")</f>
        <v/>
      </c>
      <c r="G215" s="619" t="str">
        <f>IF(C215&gt;0,VLOOKUP(C215,男子登録情報!$A$1:$H$1688,4,0),"")</f>
        <v/>
      </c>
      <c r="H215" s="619" t="str">
        <f>IF(C215&gt;0,VLOOKUP(C215,男子登録情報!$A$1:$H$1688,7,0),"")</f>
        <v/>
      </c>
      <c r="I215" s="261" t="str">
        <f>IF(C215&gt;0,VLOOKUP(C215,男子登録情報!$A$1:$H$1688,8,0),"")</f>
        <v/>
      </c>
      <c r="J215" s="653" t="str">
        <f>IF(C215&gt;0,VLOOKUP(C215,男子登録情報!$A$1:$M$1688,13,0),"")</f>
        <v/>
      </c>
      <c r="K215" s="653" t="str">
        <f>IF(C215&gt;0,TEXT(C215,"100000000"),"000000000")</f>
        <v>000000000</v>
      </c>
      <c r="L215" s="251" t="s">
        <v>24</v>
      </c>
      <c r="M215" s="243"/>
      <c r="N215" s="428" t="str">
        <f>IF(M215&gt;0,VLOOKUP(M215,男子登録情報!$N$1:$O$22,2,0),"")</f>
        <v/>
      </c>
      <c r="O215" s="251" t="s">
        <v>27</v>
      </c>
      <c r="P215" s="253"/>
      <c r="Q215" s="53" t="str">
        <f t="shared" si="95"/>
        <v/>
      </c>
      <c r="R215" s="283" t="str">
        <f t="shared" si="94"/>
        <v/>
      </c>
      <c r="S215" s="255"/>
      <c r="T215" s="610"/>
      <c r="U215" s="611"/>
      <c r="V215" s="612"/>
      <c r="W215" s="664"/>
      <c r="X215" s="664"/>
      <c r="AA215" s="1">
        <f>IF(C215="",0,IF(H215=F5,0,1))</f>
        <v>0</v>
      </c>
      <c r="AB215" s="85">
        <f t="shared" si="96"/>
        <v>0</v>
      </c>
      <c r="AC215" s="621">
        <f>C215</f>
        <v>0</v>
      </c>
      <c r="AD215" s="74" t="str">
        <f t="shared" si="97"/>
        <v/>
      </c>
      <c r="AE215" s="74" t="str">
        <f t="shared" si="98"/>
        <v/>
      </c>
      <c r="AF215" s="74" t="str">
        <f t="shared" si="99"/>
        <v/>
      </c>
      <c r="AG215" s="74" t="str">
        <f t="shared" si="100"/>
        <v/>
      </c>
      <c r="AH215" s="95">
        <f t="shared" si="103"/>
        <v>0</v>
      </c>
      <c r="AI215" s="172" t="str">
        <f>IF(F215="","",F215)</f>
        <v/>
      </c>
      <c r="AJ215" s="74" t="str">
        <f t="shared" si="104"/>
        <v/>
      </c>
      <c r="AK215" s="74" t="str">
        <f t="shared" si="105"/>
        <v/>
      </c>
      <c r="AL215" s="99" t="str">
        <f t="shared" si="101"/>
        <v/>
      </c>
      <c r="AM215" s="81">
        <f t="shared" si="106"/>
        <v>0</v>
      </c>
      <c r="AO215" s="81">
        <f t="shared" si="107"/>
        <v>0</v>
      </c>
      <c r="AP215" s="81" t="str">
        <f t="shared" si="108"/>
        <v>00000</v>
      </c>
      <c r="AQ215" s="105" t="str">
        <f t="shared" si="109"/>
        <v>0秒0</v>
      </c>
      <c r="AR215" s="106">
        <f t="shared" si="110"/>
        <v>0</v>
      </c>
      <c r="AS215" s="106" t="str">
        <f t="shared" si="111"/>
        <v>0</v>
      </c>
      <c r="AT215" s="106" t="str">
        <f t="shared" si="112"/>
        <v>0</v>
      </c>
      <c r="AU215" s="106" t="str">
        <f t="shared" si="113"/>
        <v>0m</v>
      </c>
      <c r="AV215" s="106" t="str">
        <f t="shared" si="114"/>
        <v>点</v>
      </c>
      <c r="AW215" s="81">
        <f t="shared" si="115"/>
        <v>0</v>
      </c>
      <c r="AX215" s="73" t="str">
        <f t="shared" si="116"/>
        <v/>
      </c>
      <c r="AY215" s="81">
        <f t="shared" si="117"/>
        <v>0</v>
      </c>
      <c r="AZ215" s="81">
        <f t="shared" si="118"/>
        <v>0</v>
      </c>
      <c r="BA215" s="81">
        <f t="shared" si="119"/>
        <v>0</v>
      </c>
      <c r="BB215" s="586">
        <f>IF(W215="",0,COUNTA($W$17:W217))</f>
        <v>0</v>
      </c>
      <c r="BC215" s="586">
        <f>IF(X215="",0,COUNTA($X$17:X217))</f>
        <v>0</v>
      </c>
      <c r="BD215" s="628">
        <f>IF(OR($N215="20100",$N216="20100",$N217="20100"),COUNTIF($N$17:N217,"20100"),0)</f>
        <v>0</v>
      </c>
      <c r="BE215" s="625">
        <f>IF($BD215=0,0,INDEX($P215:$P217,MATCH("20100",$N215:$N217,0),1))</f>
        <v>0</v>
      </c>
      <c r="BF215" s="74" t="str">
        <f t="shared" si="120"/>
        <v/>
      </c>
      <c r="BG215" s="74" t="str">
        <f t="shared" si="121"/>
        <v/>
      </c>
      <c r="BH215" s="74" t="str">
        <f t="shared" si="122"/>
        <v/>
      </c>
      <c r="BI215" s="120" t="str">
        <f>IF(M215="","",COUNTIF($BH$17:BH215,BH215))</f>
        <v/>
      </c>
      <c r="BJ215" s="98" t="str">
        <f t="shared" si="123"/>
        <v/>
      </c>
      <c r="BK215" s="1" t="str">
        <f t="shared" si="124"/>
        <v/>
      </c>
      <c r="BL215" s="621" t="str">
        <f>IF(F215="","",COUNTIF($AI$17:AI215,AI215))</f>
        <v/>
      </c>
      <c r="BM215" s="621">
        <f>IF(BL215=1,BL215,0)</f>
        <v>0</v>
      </c>
      <c r="BN215" s="621" t="str">
        <f>IF(F215="","",$BR215)</f>
        <v/>
      </c>
      <c r="BO215" s="621" t="str">
        <f>IF(G215="","",$BR215)</f>
        <v/>
      </c>
      <c r="BP215" s="621" t="str">
        <f>IF(I215="","",$BR215)</f>
        <v/>
      </c>
      <c r="BQ215" s="622" t="str">
        <f>IFERROR(IF(J215="","",BR215),"")</f>
        <v/>
      </c>
      <c r="BR215" s="621">
        <v>67</v>
      </c>
      <c r="BS215" s="621">
        <f>IF(C215&gt;0,"",IF(COUNTIF(BN215:BQ217,BR215)=4,"",1))</f>
        <v>1</v>
      </c>
      <c r="BT215" s="74">
        <f>COUNTIF($AJ$17:AJ215,AI215&amp;"-"&amp;"*5000m*")</f>
        <v>0</v>
      </c>
      <c r="BU215" s="621">
        <f>SUM(BT215:BT217)/3</f>
        <v>0</v>
      </c>
      <c r="BV215" s="622" t="str">
        <f>IF(AI215="","",IF(AND(COUNTA(M215:M217)=0,COUNTA(W215:X217)=0),1,""))</f>
        <v/>
      </c>
      <c r="BW215" s="621">
        <f>IF(AND($AI215="",COUNTA(W215)&gt;0),1,0)</f>
        <v>0</v>
      </c>
      <c r="BX215" s="621">
        <f>IF(AND($AI215="",COUNTA(X215)&gt;0),1,0)</f>
        <v>0</v>
      </c>
      <c r="BY215" s="621" t="str">
        <f>F215&amp;"-"&amp;W215</f>
        <v>-</v>
      </c>
      <c r="BZ215" s="621" t="str">
        <f>IF(W215="","",COUNTIF($BY$17:BY215,BY215))</f>
        <v/>
      </c>
      <c r="CA215" s="621" t="str">
        <f>F215&amp;"-"&amp;X215</f>
        <v>-</v>
      </c>
      <c r="CB215" s="621" t="str">
        <f>IF(X215="","",COUNTIF($CA$17:CA215,CA215))</f>
        <v/>
      </c>
    </row>
    <row r="216" spans="1:80" s="1" customFormat="1" ht="18" customHeight="1" thickBot="1">
      <c r="A216" s="684"/>
      <c r="B216" s="666"/>
      <c r="C216" s="668"/>
      <c r="D216" s="27" t="str">
        <f t="shared" si="102"/>
        <v/>
      </c>
      <c r="E216" s="244">
        <f>C215</f>
        <v>0</v>
      </c>
      <c r="F216" s="620"/>
      <c r="G216" s="620"/>
      <c r="H216" s="620"/>
      <c r="I216" s="256" t="str">
        <f>IF(C215&gt;0,VLOOKUP(C215,男子登録情報!$A$1:$H$1688,5,0),"")</f>
        <v/>
      </c>
      <c r="J216" s="654" t="e">
        <f>IF(D215&gt;0,VLOOKUP(D215,男子登録情報!$A$1:$H$1688,5,0),"")</f>
        <v>#N/A</v>
      </c>
      <c r="K216" s="654"/>
      <c r="L216" s="261" t="s">
        <v>28</v>
      </c>
      <c r="M216" s="27"/>
      <c r="N216" s="257" t="str">
        <f>IF(M216&gt;0,VLOOKUP(M216,男子登録情報!$N$1:$O$22,2,0),"")</f>
        <v/>
      </c>
      <c r="O216" s="261" t="s">
        <v>29</v>
      </c>
      <c r="P216" s="262"/>
      <c r="Q216" s="53" t="str">
        <f t="shared" si="95"/>
        <v/>
      </c>
      <c r="R216" s="284" t="str">
        <f t="shared" si="94"/>
        <v/>
      </c>
      <c r="S216" s="263"/>
      <c r="T216" s="613"/>
      <c r="U216" s="614"/>
      <c r="V216" s="615"/>
      <c r="W216" s="662"/>
      <c r="X216" s="662"/>
      <c r="AB216" s="85">
        <f t="shared" si="96"/>
        <v>0</v>
      </c>
      <c r="AC216" s="621"/>
      <c r="AD216" s="74" t="str">
        <f t="shared" si="97"/>
        <v/>
      </c>
      <c r="AE216" s="74" t="str">
        <f t="shared" si="98"/>
        <v/>
      </c>
      <c r="AF216" s="74" t="str">
        <f t="shared" si="99"/>
        <v/>
      </c>
      <c r="AG216" s="74" t="str">
        <f t="shared" si="100"/>
        <v/>
      </c>
      <c r="AH216" s="95">
        <f t="shared" si="103"/>
        <v>0</v>
      </c>
      <c r="AI216" s="173" t="str">
        <f>AI215</f>
        <v/>
      </c>
      <c r="AJ216" s="74" t="str">
        <f t="shared" si="104"/>
        <v/>
      </c>
      <c r="AK216" s="74" t="str">
        <f t="shared" si="105"/>
        <v/>
      </c>
      <c r="AL216" s="99" t="str">
        <f t="shared" si="101"/>
        <v/>
      </c>
      <c r="AM216" s="81">
        <f t="shared" si="106"/>
        <v>0</v>
      </c>
      <c r="AO216" s="81">
        <f t="shared" si="107"/>
        <v>0</v>
      </c>
      <c r="AP216" s="81" t="str">
        <f t="shared" si="108"/>
        <v>00000</v>
      </c>
      <c r="AQ216" s="105" t="str">
        <f t="shared" si="109"/>
        <v>0秒0</v>
      </c>
      <c r="AR216" s="106">
        <f t="shared" si="110"/>
        <v>0</v>
      </c>
      <c r="AS216" s="106" t="str">
        <f t="shared" si="111"/>
        <v>0</v>
      </c>
      <c r="AT216" s="106" t="str">
        <f t="shared" si="112"/>
        <v>0</v>
      </c>
      <c r="AU216" s="106" t="str">
        <f t="shared" si="113"/>
        <v>0m</v>
      </c>
      <c r="AV216" s="106" t="str">
        <f t="shared" si="114"/>
        <v>点</v>
      </c>
      <c r="AW216" s="81">
        <f t="shared" si="115"/>
        <v>0</v>
      </c>
      <c r="AX216" s="73" t="str">
        <f t="shared" si="116"/>
        <v/>
      </c>
      <c r="AY216" s="81">
        <f t="shared" si="117"/>
        <v>0</v>
      </c>
      <c r="AZ216" s="81">
        <f t="shared" si="118"/>
        <v>0</v>
      </c>
      <c r="BA216" s="81">
        <f t="shared" si="119"/>
        <v>0</v>
      </c>
      <c r="BB216" s="595"/>
      <c r="BC216" s="595"/>
      <c r="BD216" s="629"/>
      <c r="BE216" s="626"/>
      <c r="BF216" s="74" t="str">
        <f t="shared" si="120"/>
        <v/>
      </c>
      <c r="BG216" s="74" t="str">
        <f t="shared" si="121"/>
        <v/>
      </c>
      <c r="BH216" s="74" t="str">
        <f t="shared" si="122"/>
        <v/>
      </c>
      <c r="BI216" s="120" t="str">
        <f>IF(M216="","",COUNTIF($BH$17:BH216,BH216))</f>
        <v/>
      </c>
      <c r="BJ216" s="98" t="str">
        <f t="shared" si="123"/>
        <v/>
      </c>
      <c r="BK216" s="1" t="str">
        <f t="shared" si="124"/>
        <v/>
      </c>
      <c r="BL216" s="621"/>
      <c r="BM216" s="621"/>
      <c r="BN216" s="621"/>
      <c r="BO216" s="621"/>
      <c r="BP216" s="621"/>
      <c r="BQ216" s="623"/>
      <c r="BR216" s="621"/>
      <c r="BS216" s="621"/>
      <c r="BT216" s="74">
        <f>COUNTIF($AJ$17:AJ216,AI216&amp;"-"&amp;"*5000m*")</f>
        <v>0</v>
      </c>
      <c r="BU216" s="621"/>
      <c r="BV216" s="623"/>
      <c r="BW216" s="621"/>
      <c r="BX216" s="621"/>
      <c r="BY216" s="621"/>
      <c r="BZ216" s="621"/>
      <c r="CA216" s="621"/>
      <c r="CB216" s="621"/>
    </row>
    <row r="217" spans="1:80" s="1" customFormat="1" ht="18" customHeight="1" thickBot="1">
      <c r="A217" s="685"/>
      <c r="B217" s="86" t="s">
        <v>30</v>
      </c>
      <c r="C217" s="87"/>
      <c r="D217" s="245" t="str">
        <f t="shared" si="102"/>
        <v/>
      </c>
      <c r="E217" s="274">
        <f>C215</f>
        <v>0</v>
      </c>
      <c r="F217" s="28"/>
      <c r="G217" s="28"/>
      <c r="H217" s="28"/>
      <c r="I217" s="29"/>
      <c r="J217" s="655" t="e">
        <f>IF(D216&gt;0,VLOOKUP(D216,男子登録情報!$A$1:$H$1688,5,0),"")</f>
        <v>#N/A</v>
      </c>
      <c r="K217" s="655"/>
      <c r="L217" s="7" t="s">
        <v>31</v>
      </c>
      <c r="M217" s="245"/>
      <c r="N217" s="247" t="str">
        <f>IF(M217&gt;0,VLOOKUP(M217,男子登録情報!$N$1:$O$22,2,0),"")</f>
        <v/>
      </c>
      <c r="O217" s="7" t="s">
        <v>32</v>
      </c>
      <c r="P217" s="248"/>
      <c r="Q217" s="53" t="str">
        <f t="shared" si="95"/>
        <v/>
      </c>
      <c r="R217" s="285" t="str">
        <f t="shared" si="94"/>
        <v/>
      </c>
      <c r="S217" s="259"/>
      <c r="T217" s="616"/>
      <c r="U217" s="617"/>
      <c r="V217" s="618"/>
      <c r="W217" s="663"/>
      <c r="X217" s="663"/>
      <c r="AB217" s="85">
        <f t="shared" si="96"/>
        <v>0</v>
      </c>
      <c r="AC217" s="621"/>
      <c r="AD217" s="74" t="str">
        <f t="shared" si="97"/>
        <v/>
      </c>
      <c r="AE217" s="74" t="str">
        <f t="shared" si="98"/>
        <v/>
      </c>
      <c r="AF217" s="74" t="str">
        <f t="shared" si="99"/>
        <v/>
      </c>
      <c r="AG217" s="74" t="str">
        <f t="shared" si="100"/>
        <v/>
      </c>
      <c r="AH217" s="95">
        <f t="shared" si="103"/>
        <v>0</v>
      </c>
      <c r="AI217" s="174" t="str">
        <f>AI216</f>
        <v/>
      </c>
      <c r="AJ217" s="74" t="str">
        <f t="shared" si="104"/>
        <v/>
      </c>
      <c r="AK217" s="74" t="str">
        <f t="shared" si="105"/>
        <v/>
      </c>
      <c r="AL217" s="99" t="str">
        <f t="shared" si="101"/>
        <v/>
      </c>
      <c r="AM217" s="81">
        <f t="shared" si="106"/>
        <v>0</v>
      </c>
      <c r="AO217" s="81">
        <f t="shared" si="107"/>
        <v>0</v>
      </c>
      <c r="AP217" s="81" t="str">
        <f t="shared" si="108"/>
        <v>00000</v>
      </c>
      <c r="AQ217" s="105" t="str">
        <f t="shared" si="109"/>
        <v>0秒0</v>
      </c>
      <c r="AR217" s="106">
        <f t="shared" si="110"/>
        <v>0</v>
      </c>
      <c r="AS217" s="106" t="str">
        <f t="shared" si="111"/>
        <v>0</v>
      </c>
      <c r="AT217" s="106" t="str">
        <f t="shared" si="112"/>
        <v>0</v>
      </c>
      <c r="AU217" s="106" t="str">
        <f t="shared" si="113"/>
        <v>0m</v>
      </c>
      <c r="AV217" s="106" t="str">
        <f t="shared" si="114"/>
        <v>点</v>
      </c>
      <c r="AW217" s="81">
        <f t="shared" si="115"/>
        <v>0</v>
      </c>
      <c r="AX217" s="73" t="str">
        <f t="shared" si="116"/>
        <v/>
      </c>
      <c r="AY217" s="81">
        <f t="shared" si="117"/>
        <v>0</v>
      </c>
      <c r="AZ217" s="81">
        <f t="shared" si="118"/>
        <v>0</v>
      </c>
      <c r="BA217" s="81">
        <f t="shared" si="119"/>
        <v>0</v>
      </c>
      <c r="BB217" s="587"/>
      <c r="BC217" s="587"/>
      <c r="BD217" s="630"/>
      <c r="BE217" s="627"/>
      <c r="BF217" s="74" t="str">
        <f t="shared" si="120"/>
        <v/>
      </c>
      <c r="BG217" s="74" t="str">
        <f t="shared" si="121"/>
        <v/>
      </c>
      <c r="BH217" s="74" t="str">
        <f t="shared" si="122"/>
        <v/>
      </c>
      <c r="BI217" s="120" t="str">
        <f>IF(M217="","",COUNTIF($BH$17:BH217,BH217))</f>
        <v/>
      </c>
      <c r="BJ217" s="98" t="str">
        <f t="shared" si="123"/>
        <v/>
      </c>
      <c r="BK217" s="1" t="str">
        <f t="shared" si="124"/>
        <v/>
      </c>
      <c r="BL217" s="621"/>
      <c r="BM217" s="621"/>
      <c r="BN217" s="621"/>
      <c r="BO217" s="621"/>
      <c r="BP217" s="621"/>
      <c r="BQ217" s="624"/>
      <c r="BR217" s="621"/>
      <c r="BS217" s="621"/>
      <c r="BT217" s="74">
        <f>COUNTIF($AJ$17:AJ217,AI217&amp;"-"&amp;"*5000m*")</f>
        <v>0</v>
      </c>
      <c r="BU217" s="621"/>
      <c r="BV217" s="624"/>
      <c r="BW217" s="621"/>
      <c r="BX217" s="621"/>
      <c r="BY217" s="621"/>
      <c r="BZ217" s="621"/>
      <c r="CA217" s="621"/>
      <c r="CB217" s="621"/>
    </row>
    <row r="218" spans="1:80" s="1" customFormat="1" ht="18" customHeight="1" thickTop="1" thickBot="1">
      <c r="A218" s="683">
        <v>68</v>
      </c>
      <c r="B218" s="665" t="s">
        <v>339</v>
      </c>
      <c r="C218" s="667"/>
      <c r="D218" s="252" t="str">
        <f t="shared" si="102"/>
        <v/>
      </c>
      <c r="E218" s="243">
        <f>C218</f>
        <v>0</v>
      </c>
      <c r="F218" s="619" t="str">
        <f>IF(C218&gt;0,VLOOKUP(C218,男子登録情報!$A$1:$H$1688,3,0),"")</f>
        <v/>
      </c>
      <c r="G218" s="619" t="str">
        <f>IF(C218&gt;0,VLOOKUP(C218,男子登録情報!$A$1:$H$1688,4,0),"")</f>
        <v/>
      </c>
      <c r="H218" s="619" t="str">
        <f>IF(C218&gt;0,VLOOKUP(C218,男子登録情報!$A$1:$H$1688,7,0),"")</f>
        <v/>
      </c>
      <c r="I218" s="261" t="str">
        <f>IF(C218&gt;0,VLOOKUP(C218,男子登録情報!$A$1:$H$1688,8,0),"")</f>
        <v/>
      </c>
      <c r="J218" s="653" t="str">
        <f>IF(C218&gt;0,VLOOKUP(C218,男子登録情報!$A$1:$M$1688,13,0),"")</f>
        <v/>
      </c>
      <c r="K218" s="653" t="str">
        <f>IF(C218&gt;0,TEXT(C218,"100000000"),"000000000")</f>
        <v>000000000</v>
      </c>
      <c r="L218" s="251" t="s">
        <v>24</v>
      </c>
      <c r="M218" s="243"/>
      <c r="N218" s="428" t="str">
        <f>IF(M218&gt;0,VLOOKUP(M218,男子登録情報!$N$1:$O$22,2,0),"")</f>
        <v/>
      </c>
      <c r="O218" s="251" t="s">
        <v>27</v>
      </c>
      <c r="P218" s="253"/>
      <c r="Q218" s="53" t="str">
        <f t="shared" si="95"/>
        <v/>
      </c>
      <c r="R218" s="283" t="str">
        <f t="shared" si="94"/>
        <v/>
      </c>
      <c r="S218" s="255"/>
      <c r="T218" s="610"/>
      <c r="U218" s="611"/>
      <c r="V218" s="612"/>
      <c r="W218" s="664"/>
      <c r="X218" s="664"/>
      <c r="AA218" s="1">
        <f>IF(C218="",0,IF(H218=F5,0,1))</f>
        <v>0</v>
      </c>
      <c r="AB218" s="85">
        <f t="shared" si="96"/>
        <v>0</v>
      </c>
      <c r="AC218" s="621">
        <f>C218</f>
        <v>0</v>
      </c>
      <c r="AD218" s="74" t="str">
        <f t="shared" si="97"/>
        <v/>
      </c>
      <c r="AE218" s="74" t="str">
        <f t="shared" si="98"/>
        <v/>
      </c>
      <c r="AF218" s="74" t="str">
        <f t="shared" si="99"/>
        <v/>
      </c>
      <c r="AG218" s="74" t="str">
        <f t="shared" si="100"/>
        <v/>
      </c>
      <c r="AH218" s="95">
        <f t="shared" si="103"/>
        <v>0</v>
      </c>
      <c r="AI218" s="172" t="str">
        <f>IF(F218="","",F218)</f>
        <v/>
      </c>
      <c r="AJ218" s="74" t="str">
        <f t="shared" si="104"/>
        <v/>
      </c>
      <c r="AK218" s="74" t="str">
        <f t="shared" si="105"/>
        <v/>
      </c>
      <c r="AL218" s="99" t="str">
        <f t="shared" si="101"/>
        <v/>
      </c>
      <c r="AM218" s="81">
        <f t="shared" si="106"/>
        <v>0</v>
      </c>
      <c r="AO218" s="81">
        <f t="shared" si="107"/>
        <v>0</v>
      </c>
      <c r="AP218" s="81" t="str">
        <f t="shared" si="108"/>
        <v>00000</v>
      </c>
      <c r="AQ218" s="105" t="str">
        <f t="shared" si="109"/>
        <v>0秒0</v>
      </c>
      <c r="AR218" s="106">
        <f t="shared" si="110"/>
        <v>0</v>
      </c>
      <c r="AS218" s="106" t="str">
        <f t="shared" si="111"/>
        <v>0</v>
      </c>
      <c r="AT218" s="106" t="str">
        <f t="shared" si="112"/>
        <v>0</v>
      </c>
      <c r="AU218" s="106" t="str">
        <f t="shared" si="113"/>
        <v>0m</v>
      </c>
      <c r="AV218" s="106" t="str">
        <f t="shared" si="114"/>
        <v>点</v>
      </c>
      <c r="AW218" s="81">
        <f t="shared" si="115"/>
        <v>0</v>
      </c>
      <c r="AX218" s="73" t="str">
        <f t="shared" si="116"/>
        <v/>
      </c>
      <c r="AY218" s="81">
        <f t="shared" si="117"/>
        <v>0</v>
      </c>
      <c r="AZ218" s="81">
        <f t="shared" si="118"/>
        <v>0</v>
      </c>
      <c r="BA218" s="81">
        <f t="shared" si="119"/>
        <v>0</v>
      </c>
      <c r="BB218" s="586">
        <f>IF(W218="",0,COUNTA($W$17:W220))</f>
        <v>0</v>
      </c>
      <c r="BC218" s="586">
        <f>IF(X218="",0,COUNTA($X$17:X220))</f>
        <v>0</v>
      </c>
      <c r="BD218" s="628">
        <f>IF(OR($N218="20100",$N219="20100",$N220="20100"),COUNTIF($N$17:N220,"20100"),0)</f>
        <v>0</v>
      </c>
      <c r="BE218" s="625">
        <f>IF($BD218=0,0,INDEX($P218:$P220,MATCH("20100",$N218:$N220,0),1))</f>
        <v>0</v>
      </c>
      <c r="BF218" s="74" t="str">
        <f t="shared" si="120"/>
        <v/>
      </c>
      <c r="BG218" s="74" t="str">
        <f t="shared" si="121"/>
        <v/>
      </c>
      <c r="BH218" s="74" t="str">
        <f t="shared" si="122"/>
        <v/>
      </c>
      <c r="BI218" s="120" t="str">
        <f>IF(M218="","",COUNTIF($BH$17:BH218,BH218))</f>
        <v/>
      </c>
      <c r="BJ218" s="98" t="str">
        <f t="shared" si="123"/>
        <v/>
      </c>
      <c r="BK218" s="1" t="str">
        <f t="shared" si="124"/>
        <v/>
      </c>
      <c r="BL218" s="621" t="str">
        <f>IF(F218="","",COUNTIF($AI$17:AI218,AI218))</f>
        <v/>
      </c>
      <c r="BM218" s="621">
        <f>IF(BL218=1,BL218,0)</f>
        <v>0</v>
      </c>
      <c r="BN218" s="621" t="str">
        <f>IF(F218="","",$BR218)</f>
        <v/>
      </c>
      <c r="BO218" s="621" t="str">
        <f>IF(G218="","",$BR218)</f>
        <v/>
      </c>
      <c r="BP218" s="621" t="str">
        <f>IF(I218="","",$BR218)</f>
        <v/>
      </c>
      <c r="BQ218" s="622" t="str">
        <f>IFERROR(IF(J218="","",BR218),"")</f>
        <v/>
      </c>
      <c r="BR218" s="621">
        <v>68</v>
      </c>
      <c r="BS218" s="621">
        <f>IF(C218&gt;0,"",IF(COUNTIF(BN218:BQ220,BR218)=4,"",1))</f>
        <v>1</v>
      </c>
      <c r="BT218" s="74">
        <f>COUNTIF($AJ$17:AJ218,AI218&amp;"-"&amp;"*5000m*")</f>
        <v>0</v>
      </c>
      <c r="BU218" s="621">
        <f>SUM(BT218:BT220)/3</f>
        <v>0</v>
      </c>
      <c r="BV218" s="622" t="str">
        <f>IF(AI218="","",IF(AND(COUNTA(M218:M220)=0,COUNTA(W218:X220)=0),1,""))</f>
        <v/>
      </c>
      <c r="BW218" s="621">
        <f>IF(AND($AI218="",COUNTA(W218)&gt;0),1,0)</f>
        <v>0</v>
      </c>
      <c r="BX218" s="621">
        <f>IF(AND($AI218="",COUNTA(X218)&gt;0),1,0)</f>
        <v>0</v>
      </c>
      <c r="BY218" s="621" t="str">
        <f>F218&amp;"-"&amp;W218</f>
        <v>-</v>
      </c>
      <c r="BZ218" s="621" t="str">
        <f>IF(W218="","",COUNTIF($BY$17:BY218,BY218))</f>
        <v/>
      </c>
      <c r="CA218" s="621" t="str">
        <f>F218&amp;"-"&amp;X218</f>
        <v>-</v>
      </c>
      <c r="CB218" s="621" t="str">
        <f>IF(X218="","",COUNTIF($CA$17:CA218,CA218))</f>
        <v/>
      </c>
    </row>
    <row r="219" spans="1:80" s="1" customFormat="1" ht="18" customHeight="1" thickBot="1">
      <c r="A219" s="684"/>
      <c r="B219" s="666"/>
      <c r="C219" s="668"/>
      <c r="D219" s="27" t="str">
        <f t="shared" si="102"/>
        <v/>
      </c>
      <c r="E219" s="244">
        <f>C218</f>
        <v>0</v>
      </c>
      <c r="F219" s="620"/>
      <c r="G219" s="620"/>
      <c r="H219" s="620"/>
      <c r="I219" s="256" t="str">
        <f>IF(C218&gt;0,VLOOKUP(C218,男子登録情報!$A$1:$H$1688,5,0),"")</f>
        <v/>
      </c>
      <c r="J219" s="654" t="e">
        <f>IF(D218&gt;0,VLOOKUP(D218,男子登録情報!$A$1:$H$1688,5,0),"")</f>
        <v>#N/A</v>
      </c>
      <c r="K219" s="654"/>
      <c r="L219" s="261" t="s">
        <v>28</v>
      </c>
      <c r="M219" s="27"/>
      <c r="N219" s="257" t="str">
        <f>IF(M219&gt;0,VLOOKUP(M219,男子登録情報!$N$1:$O$22,2,0),"")</f>
        <v/>
      </c>
      <c r="O219" s="261" t="s">
        <v>29</v>
      </c>
      <c r="P219" s="262"/>
      <c r="Q219" s="53" t="str">
        <f t="shared" si="95"/>
        <v/>
      </c>
      <c r="R219" s="284" t="str">
        <f t="shared" si="94"/>
        <v/>
      </c>
      <c r="S219" s="263"/>
      <c r="T219" s="613"/>
      <c r="U219" s="614"/>
      <c r="V219" s="615"/>
      <c r="W219" s="662"/>
      <c r="X219" s="662"/>
      <c r="AB219" s="85">
        <f t="shared" si="96"/>
        <v>0</v>
      </c>
      <c r="AC219" s="621"/>
      <c r="AD219" s="74" t="str">
        <f t="shared" si="97"/>
        <v/>
      </c>
      <c r="AE219" s="74" t="str">
        <f t="shared" si="98"/>
        <v/>
      </c>
      <c r="AF219" s="74" t="str">
        <f t="shared" si="99"/>
        <v/>
      </c>
      <c r="AG219" s="74" t="str">
        <f t="shared" si="100"/>
        <v/>
      </c>
      <c r="AH219" s="95">
        <f t="shared" si="103"/>
        <v>0</v>
      </c>
      <c r="AI219" s="173" t="str">
        <f>AI218</f>
        <v/>
      </c>
      <c r="AJ219" s="74" t="str">
        <f t="shared" si="104"/>
        <v/>
      </c>
      <c r="AK219" s="74" t="str">
        <f t="shared" si="105"/>
        <v/>
      </c>
      <c r="AL219" s="99" t="str">
        <f t="shared" si="101"/>
        <v/>
      </c>
      <c r="AM219" s="81">
        <f t="shared" si="106"/>
        <v>0</v>
      </c>
      <c r="AO219" s="81">
        <f t="shared" si="107"/>
        <v>0</v>
      </c>
      <c r="AP219" s="81" t="str">
        <f t="shared" si="108"/>
        <v>00000</v>
      </c>
      <c r="AQ219" s="105" t="str">
        <f t="shared" si="109"/>
        <v>0秒0</v>
      </c>
      <c r="AR219" s="106">
        <f t="shared" si="110"/>
        <v>0</v>
      </c>
      <c r="AS219" s="106" t="str">
        <f t="shared" si="111"/>
        <v>0</v>
      </c>
      <c r="AT219" s="106" t="str">
        <f t="shared" si="112"/>
        <v>0</v>
      </c>
      <c r="AU219" s="106" t="str">
        <f t="shared" si="113"/>
        <v>0m</v>
      </c>
      <c r="AV219" s="106" t="str">
        <f t="shared" si="114"/>
        <v>点</v>
      </c>
      <c r="AW219" s="81">
        <f t="shared" si="115"/>
        <v>0</v>
      </c>
      <c r="AX219" s="73" t="str">
        <f t="shared" si="116"/>
        <v/>
      </c>
      <c r="AY219" s="81">
        <f t="shared" si="117"/>
        <v>0</v>
      </c>
      <c r="AZ219" s="81">
        <f t="shared" si="118"/>
        <v>0</v>
      </c>
      <c r="BA219" s="81">
        <f t="shared" si="119"/>
        <v>0</v>
      </c>
      <c r="BB219" s="595"/>
      <c r="BC219" s="595"/>
      <c r="BD219" s="629"/>
      <c r="BE219" s="626"/>
      <c r="BF219" s="74" t="str">
        <f t="shared" si="120"/>
        <v/>
      </c>
      <c r="BG219" s="74" t="str">
        <f t="shared" si="121"/>
        <v/>
      </c>
      <c r="BH219" s="74" t="str">
        <f t="shared" si="122"/>
        <v/>
      </c>
      <c r="BI219" s="120" t="str">
        <f>IF(M219="","",COUNTIF($BH$17:BH219,BH219))</f>
        <v/>
      </c>
      <c r="BJ219" s="98" t="str">
        <f t="shared" si="123"/>
        <v/>
      </c>
      <c r="BK219" s="1" t="str">
        <f t="shared" si="124"/>
        <v/>
      </c>
      <c r="BL219" s="621"/>
      <c r="BM219" s="621"/>
      <c r="BN219" s="621"/>
      <c r="BO219" s="621"/>
      <c r="BP219" s="621"/>
      <c r="BQ219" s="623"/>
      <c r="BR219" s="621"/>
      <c r="BS219" s="621"/>
      <c r="BT219" s="74">
        <f>COUNTIF($AJ$17:AJ219,AI219&amp;"-"&amp;"*5000m*")</f>
        <v>0</v>
      </c>
      <c r="BU219" s="621"/>
      <c r="BV219" s="623"/>
      <c r="BW219" s="621"/>
      <c r="BX219" s="621"/>
      <c r="BY219" s="621"/>
      <c r="BZ219" s="621"/>
      <c r="CA219" s="621"/>
      <c r="CB219" s="621"/>
    </row>
    <row r="220" spans="1:80" s="1" customFormat="1" ht="18" customHeight="1" thickBot="1">
      <c r="A220" s="685"/>
      <c r="B220" s="86" t="s">
        <v>30</v>
      </c>
      <c r="C220" s="87"/>
      <c r="D220" s="245" t="str">
        <f t="shared" si="102"/>
        <v/>
      </c>
      <c r="E220" s="274">
        <f>C218</f>
        <v>0</v>
      </c>
      <c r="F220" s="28"/>
      <c r="G220" s="28"/>
      <c r="H220" s="28"/>
      <c r="I220" s="29"/>
      <c r="J220" s="655" t="e">
        <f>IF(D219&gt;0,VLOOKUP(D219,男子登録情報!$A$1:$H$1688,5,0),"")</f>
        <v>#N/A</v>
      </c>
      <c r="K220" s="655"/>
      <c r="L220" s="7" t="s">
        <v>31</v>
      </c>
      <c r="M220" s="245"/>
      <c r="N220" s="247" t="str">
        <f>IF(M220&gt;0,VLOOKUP(M220,男子登録情報!$N$1:$O$22,2,0),"")</f>
        <v/>
      </c>
      <c r="O220" s="7" t="s">
        <v>32</v>
      </c>
      <c r="P220" s="248"/>
      <c r="Q220" s="53" t="str">
        <f t="shared" si="95"/>
        <v/>
      </c>
      <c r="R220" s="285" t="str">
        <f t="shared" si="94"/>
        <v/>
      </c>
      <c r="S220" s="259"/>
      <c r="T220" s="616"/>
      <c r="U220" s="617"/>
      <c r="V220" s="618"/>
      <c r="W220" s="663"/>
      <c r="X220" s="663"/>
      <c r="AB220" s="85">
        <f t="shared" si="96"/>
        <v>0</v>
      </c>
      <c r="AC220" s="621"/>
      <c r="AD220" s="74" t="str">
        <f t="shared" si="97"/>
        <v/>
      </c>
      <c r="AE220" s="74" t="str">
        <f t="shared" si="98"/>
        <v/>
      </c>
      <c r="AF220" s="74" t="str">
        <f t="shared" si="99"/>
        <v/>
      </c>
      <c r="AG220" s="74" t="str">
        <f t="shared" si="100"/>
        <v/>
      </c>
      <c r="AH220" s="95">
        <f t="shared" si="103"/>
        <v>0</v>
      </c>
      <c r="AI220" s="174" t="str">
        <f>AI219</f>
        <v/>
      </c>
      <c r="AJ220" s="74" t="str">
        <f t="shared" si="104"/>
        <v/>
      </c>
      <c r="AK220" s="74" t="str">
        <f t="shared" si="105"/>
        <v/>
      </c>
      <c r="AL220" s="99" t="str">
        <f t="shared" si="101"/>
        <v/>
      </c>
      <c r="AM220" s="81">
        <f t="shared" si="106"/>
        <v>0</v>
      </c>
      <c r="AO220" s="81">
        <f t="shared" si="107"/>
        <v>0</v>
      </c>
      <c r="AP220" s="81" t="str">
        <f t="shared" si="108"/>
        <v>00000</v>
      </c>
      <c r="AQ220" s="105" t="str">
        <f t="shared" si="109"/>
        <v>0秒0</v>
      </c>
      <c r="AR220" s="106">
        <f t="shared" si="110"/>
        <v>0</v>
      </c>
      <c r="AS220" s="106" t="str">
        <f t="shared" si="111"/>
        <v>0</v>
      </c>
      <c r="AT220" s="106" t="str">
        <f t="shared" si="112"/>
        <v>0</v>
      </c>
      <c r="AU220" s="106" t="str">
        <f t="shared" si="113"/>
        <v>0m</v>
      </c>
      <c r="AV220" s="106" t="str">
        <f t="shared" si="114"/>
        <v>点</v>
      </c>
      <c r="AW220" s="81">
        <f t="shared" si="115"/>
        <v>0</v>
      </c>
      <c r="AX220" s="73" t="str">
        <f t="shared" si="116"/>
        <v/>
      </c>
      <c r="AY220" s="81">
        <f t="shared" si="117"/>
        <v>0</v>
      </c>
      <c r="AZ220" s="81">
        <f t="shared" si="118"/>
        <v>0</v>
      </c>
      <c r="BA220" s="81">
        <f t="shared" si="119"/>
        <v>0</v>
      </c>
      <c r="BB220" s="587"/>
      <c r="BC220" s="587"/>
      <c r="BD220" s="630"/>
      <c r="BE220" s="627"/>
      <c r="BF220" s="74" t="str">
        <f t="shared" si="120"/>
        <v/>
      </c>
      <c r="BG220" s="74" t="str">
        <f t="shared" si="121"/>
        <v/>
      </c>
      <c r="BH220" s="74" t="str">
        <f t="shared" si="122"/>
        <v/>
      </c>
      <c r="BI220" s="120" t="str">
        <f>IF(M220="","",COUNTIF($BH$17:BH220,BH220))</f>
        <v/>
      </c>
      <c r="BJ220" s="98" t="str">
        <f t="shared" si="123"/>
        <v/>
      </c>
      <c r="BK220" s="1" t="str">
        <f t="shared" si="124"/>
        <v/>
      </c>
      <c r="BL220" s="621"/>
      <c r="BM220" s="621"/>
      <c r="BN220" s="621"/>
      <c r="BO220" s="621"/>
      <c r="BP220" s="621"/>
      <c r="BQ220" s="624"/>
      <c r="BR220" s="621"/>
      <c r="BS220" s="621"/>
      <c r="BT220" s="74">
        <f>COUNTIF($AJ$17:AJ220,AI220&amp;"-"&amp;"*5000m*")</f>
        <v>0</v>
      </c>
      <c r="BU220" s="621"/>
      <c r="BV220" s="624"/>
      <c r="BW220" s="621"/>
      <c r="BX220" s="621"/>
      <c r="BY220" s="621"/>
      <c r="BZ220" s="621"/>
      <c r="CA220" s="621"/>
      <c r="CB220" s="621"/>
    </row>
    <row r="221" spans="1:80" s="1" customFormat="1" ht="18" customHeight="1" thickTop="1" thickBot="1">
      <c r="A221" s="683">
        <v>69</v>
      </c>
      <c r="B221" s="665" t="s">
        <v>339</v>
      </c>
      <c r="C221" s="667"/>
      <c r="D221" s="252" t="str">
        <f t="shared" si="102"/>
        <v/>
      </c>
      <c r="E221" s="243">
        <f>C221</f>
        <v>0</v>
      </c>
      <c r="F221" s="619" t="str">
        <f>IF(C221&gt;0,VLOOKUP(C221,男子登録情報!$A$1:$H$1688,3,0),"")</f>
        <v/>
      </c>
      <c r="G221" s="619" t="str">
        <f>IF(C221&gt;0,VLOOKUP(C221,男子登録情報!$A$1:$H$1688,4,0),"")</f>
        <v/>
      </c>
      <c r="H221" s="619" t="str">
        <f>IF(C221&gt;0,VLOOKUP(C221,男子登録情報!$A$1:$H$1688,7,0),"")</f>
        <v/>
      </c>
      <c r="I221" s="261" t="str">
        <f>IF(C221&gt;0,VLOOKUP(C221,男子登録情報!$A$1:$H$1688,8,0),"")</f>
        <v/>
      </c>
      <c r="J221" s="653" t="str">
        <f>IF(C221&gt;0,VLOOKUP(C221,男子登録情報!$A$1:$M$1688,13,0),"")</f>
        <v/>
      </c>
      <c r="K221" s="653" t="str">
        <f>IF(C221&gt;0,TEXT(C221,"100000000"),"000000000")</f>
        <v>000000000</v>
      </c>
      <c r="L221" s="251" t="s">
        <v>24</v>
      </c>
      <c r="M221" s="243"/>
      <c r="N221" s="428" t="str">
        <f>IF(M221&gt;0,VLOOKUP(M221,男子登録情報!$N$1:$O$22,2,0),"")</f>
        <v/>
      </c>
      <c r="O221" s="251" t="s">
        <v>27</v>
      </c>
      <c r="P221" s="253"/>
      <c r="Q221" s="53" t="str">
        <f t="shared" si="95"/>
        <v/>
      </c>
      <c r="R221" s="283" t="str">
        <f t="shared" si="94"/>
        <v/>
      </c>
      <c r="S221" s="255"/>
      <c r="T221" s="610"/>
      <c r="U221" s="611"/>
      <c r="V221" s="612"/>
      <c r="W221" s="664"/>
      <c r="X221" s="664"/>
      <c r="AA221" s="1">
        <f>IF(C221="",0,IF(H221=F5,0,1))</f>
        <v>0</v>
      </c>
      <c r="AB221" s="85">
        <f t="shared" si="96"/>
        <v>0</v>
      </c>
      <c r="AC221" s="621">
        <f>C221</f>
        <v>0</v>
      </c>
      <c r="AD221" s="74" t="str">
        <f t="shared" si="97"/>
        <v/>
      </c>
      <c r="AE221" s="74" t="str">
        <f t="shared" si="98"/>
        <v/>
      </c>
      <c r="AF221" s="74" t="str">
        <f t="shared" si="99"/>
        <v/>
      </c>
      <c r="AG221" s="74" t="str">
        <f t="shared" si="100"/>
        <v/>
      </c>
      <c r="AH221" s="95">
        <f t="shared" si="103"/>
        <v>0</v>
      </c>
      <c r="AI221" s="172" t="str">
        <f>IF(F221="","",F221)</f>
        <v/>
      </c>
      <c r="AJ221" s="74" t="str">
        <f t="shared" si="104"/>
        <v/>
      </c>
      <c r="AK221" s="74" t="str">
        <f t="shared" si="105"/>
        <v/>
      </c>
      <c r="AL221" s="99" t="str">
        <f t="shared" si="101"/>
        <v/>
      </c>
      <c r="AM221" s="81">
        <f t="shared" si="106"/>
        <v>0</v>
      </c>
      <c r="AO221" s="81">
        <f t="shared" si="107"/>
        <v>0</v>
      </c>
      <c r="AP221" s="81" t="str">
        <f t="shared" si="108"/>
        <v>00000</v>
      </c>
      <c r="AQ221" s="105" t="str">
        <f t="shared" si="109"/>
        <v>0秒0</v>
      </c>
      <c r="AR221" s="106">
        <f t="shared" si="110"/>
        <v>0</v>
      </c>
      <c r="AS221" s="106" t="str">
        <f t="shared" si="111"/>
        <v>0</v>
      </c>
      <c r="AT221" s="106" t="str">
        <f t="shared" si="112"/>
        <v>0</v>
      </c>
      <c r="AU221" s="106" t="str">
        <f t="shared" si="113"/>
        <v>0m</v>
      </c>
      <c r="AV221" s="106" t="str">
        <f t="shared" si="114"/>
        <v>点</v>
      </c>
      <c r="AW221" s="81">
        <f t="shared" si="115"/>
        <v>0</v>
      </c>
      <c r="AX221" s="73" t="str">
        <f t="shared" si="116"/>
        <v/>
      </c>
      <c r="AY221" s="81">
        <f t="shared" si="117"/>
        <v>0</v>
      </c>
      <c r="AZ221" s="81">
        <f t="shared" si="118"/>
        <v>0</v>
      </c>
      <c r="BA221" s="81">
        <f t="shared" si="119"/>
        <v>0</v>
      </c>
      <c r="BB221" s="586">
        <f>IF(W221="",0,COUNTA($W$17:W223))</f>
        <v>0</v>
      </c>
      <c r="BC221" s="586">
        <f>IF(X221="",0,COUNTA($X$17:X223))</f>
        <v>0</v>
      </c>
      <c r="BD221" s="628">
        <f>IF(OR($N221="20100",$N222="20100",$N223="20100"),COUNTIF($N$17:N223,"20100"),0)</f>
        <v>0</v>
      </c>
      <c r="BE221" s="625">
        <f>IF($BD221=0,0,INDEX($P221:$P223,MATCH("20100",$N221:$N223,0),1))</f>
        <v>0</v>
      </c>
      <c r="BF221" s="74" t="str">
        <f t="shared" si="120"/>
        <v/>
      </c>
      <c r="BG221" s="74" t="str">
        <f t="shared" si="121"/>
        <v/>
      </c>
      <c r="BH221" s="74" t="str">
        <f t="shared" si="122"/>
        <v/>
      </c>
      <c r="BI221" s="120" t="str">
        <f>IF(M221="","",COUNTIF($BH$17:BH221,BH221))</f>
        <v/>
      </c>
      <c r="BJ221" s="98" t="str">
        <f t="shared" si="123"/>
        <v/>
      </c>
      <c r="BK221" s="1" t="str">
        <f t="shared" si="124"/>
        <v/>
      </c>
      <c r="BL221" s="621" t="str">
        <f>IF(F221="","",COUNTIF($AI$17:AI221,AI221))</f>
        <v/>
      </c>
      <c r="BM221" s="621">
        <f>IF(BL221=1,BL221,0)</f>
        <v>0</v>
      </c>
      <c r="BN221" s="621" t="str">
        <f>IF(F221="","",$BR221)</f>
        <v/>
      </c>
      <c r="BO221" s="621" t="str">
        <f>IF(G221="","",$BR221)</f>
        <v/>
      </c>
      <c r="BP221" s="621" t="str">
        <f>IF(I221="","",$BR221)</f>
        <v/>
      </c>
      <c r="BQ221" s="622" t="str">
        <f>IFERROR(IF(J221="","",BR221),"")</f>
        <v/>
      </c>
      <c r="BR221" s="621">
        <v>69</v>
      </c>
      <c r="BS221" s="621">
        <f>IF(C221&gt;0,"",IF(COUNTIF(BN221:BQ223,BR221)=4,"",1))</f>
        <v>1</v>
      </c>
      <c r="BT221" s="74">
        <f>COUNTIF($AJ$17:AJ221,AI221&amp;"-"&amp;"*5000m*")</f>
        <v>0</v>
      </c>
      <c r="BU221" s="621">
        <f>SUM(BT221:BT223)/3</f>
        <v>0</v>
      </c>
      <c r="BV221" s="622" t="str">
        <f>IF(AI221="","",IF(AND(COUNTA(M221:M223)=0,COUNTA(W221:X223)=0),1,""))</f>
        <v/>
      </c>
      <c r="BW221" s="621">
        <f>IF(AND($AI221="",COUNTA(W221)&gt;0),1,0)</f>
        <v>0</v>
      </c>
      <c r="BX221" s="621">
        <f>IF(AND($AI221="",COUNTA(X221)&gt;0),1,0)</f>
        <v>0</v>
      </c>
      <c r="BY221" s="621" t="str">
        <f>F221&amp;"-"&amp;W221</f>
        <v>-</v>
      </c>
      <c r="BZ221" s="621" t="str">
        <f>IF(W221="","",COUNTIF($BY$17:BY221,BY221))</f>
        <v/>
      </c>
      <c r="CA221" s="621" t="str">
        <f>F221&amp;"-"&amp;X221</f>
        <v>-</v>
      </c>
      <c r="CB221" s="621" t="str">
        <f>IF(X221="","",COUNTIF($CA$17:CA221,CA221))</f>
        <v/>
      </c>
    </row>
    <row r="222" spans="1:80" s="1" customFormat="1" ht="18" customHeight="1" thickBot="1">
      <c r="A222" s="684"/>
      <c r="B222" s="666"/>
      <c r="C222" s="668"/>
      <c r="D222" s="27" t="str">
        <f t="shared" si="102"/>
        <v/>
      </c>
      <c r="E222" s="244">
        <f>C221</f>
        <v>0</v>
      </c>
      <c r="F222" s="620"/>
      <c r="G222" s="620"/>
      <c r="H222" s="620"/>
      <c r="I222" s="256" t="str">
        <f>IF(C221&gt;0,VLOOKUP(C221,男子登録情報!$A$1:$H$1688,5,0),"")</f>
        <v/>
      </c>
      <c r="J222" s="654" t="e">
        <f>IF(D221&gt;0,VLOOKUP(D221,男子登録情報!$A$1:$H$1688,5,0),"")</f>
        <v>#N/A</v>
      </c>
      <c r="K222" s="654"/>
      <c r="L222" s="261" t="s">
        <v>28</v>
      </c>
      <c r="M222" s="27"/>
      <c r="N222" s="257" t="str">
        <f>IF(M222&gt;0,VLOOKUP(M222,男子登録情報!$N$1:$O$22,2,0),"")</f>
        <v/>
      </c>
      <c r="O222" s="261" t="s">
        <v>29</v>
      </c>
      <c r="P222" s="262"/>
      <c r="Q222" s="53" t="str">
        <f t="shared" si="95"/>
        <v/>
      </c>
      <c r="R222" s="284" t="str">
        <f t="shared" si="94"/>
        <v/>
      </c>
      <c r="S222" s="263"/>
      <c r="T222" s="613"/>
      <c r="U222" s="614"/>
      <c r="V222" s="615"/>
      <c r="W222" s="662"/>
      <c r="X222" s="662"/>
      <c r="AB222" s="85">
        <f t="shared" si="96"/>
        <v>0</v>
      </c>
      <c r="AC222" s="621"/>
      <c r="AD222" s="74" t="str">
        <f t="shared" si="97"/>
        <v/>
      </c>
      <c r="AE222" s="74" t="str">
        <f t="shared" si="98"/>
        <v/>
      </c>
      <c r="AF222" s="74" t="str">
        <f t="shared" si="99"/>
        <v/>
      </c>
      <c r="AG222" s="74" t="str">
        <f t="shared" si="100"/>
        <v/>
      </c>
      <c r="AH222" s="95">
        <f t="shared" si="103"/>
        <v>0</v>
      </c>
      <c r="AI222" s="173" t="str">
        <f>AI221</f>
        <v/>
      </c>
      <c r="AJ222" s="74" t="str">
        <f t="shared" si="104"/>
        <v/>
      </c>
      <c r="AK222" s="74" t="str">
        <f t="shared" si="105"/>
        <v/>
      </c>
      <c r="AL222" s="99" t="str">
        <f t="shared" si="101"/>
        <v/>
      </c>
      <c r="AM222" s="81">
        <f t="shared" si="106"/>
        <v>0</v>
      </c>
      <c r="AO222" s="81">
        <f t="shared" si="107"/>
        <v>0</v>
      </c>
      <c r="AP222" s="81" t="str">
        <f t="shared" si="108"/>
        <v>00000</v>
      </c>
      <c r="AQ222" s="105" t="str">
        <f t="shared" si="109"/>
        <v>0秒0</v>
      </c>
      <c r="AR222" s="106">
        <f t="shared" si="110"/>
        <v>0</v>
      </c>
      <c r="AS222" s="106" t="str">
        <f t="shared" si="111"/>
        <v>0</v>
      </c>
      <c r="AT222" s="106" t="str">
        <f t="shared" si="112"/>
        <v>0</v>
      </c>
      <c r="AU222" s="106" t="str">
        <f t="shared" si="113"/>
        <v>0m</v>
      </c>
      <c r="AV222" s="106" t="str">
        <f t="shared" si="114"/>
        <v>点</v>
      </c>
      <c r="AW222" s="81">
        <f t="shared" si="115"/>
        <v>0</v>
      </c>
      <c r="AX222" s="73" t="str">
        <f t="shared" si="116"/>
        <v/>
      </c>
      <c r="AY222" s="81">
        <f t="shared" si="117"/>
        <v>0</v>
      </c>
      <c r="AZ222" s="81">
        <f t="shared" si="118"/>
        <v>0</v>
      </c>
      <c r="BA222" s="81">
        <f t="shared" si="119"/>
        <v>0</v>
      </c>
      <c r="BB222" s="595"/>
      <c r="BC222" s="595"/>
      <c r="BD222" s="629"/>
      <c r="BE222" s="626"/>
      <c r="BF222" s="74" t="str">
        <f t="shared" si="120"/>
        <v/>
      </c>
      <c r="BG222" s="74" t="str">
        <f t="shared" si="121"/>
        <v/>
      </c>
      <c r="BH222" s="74" t="str">
        <f t="shared" si="122"/>
        <v/>
      </c>
      <c r="BI222" s="120" t="str">
        <f>IF(M222="","",COUNTIF($BH$17:BH222,BH222))</f>
        <v/>
      </c>
      <c r="BJ222" s="98" t="str">
        <f t="shared" si="123"/>
        <v/>
      </c>
      <c r="BK222" s="1" t="str">
        <f t="shared" si="124"/>
        <v/>
      </c>
      <c r="BL222" s="621"/>
      <c r="BM222" s="621"/>
      <c r="BN222" s="621"/>
      <c r="BO222" s="621"/>
      <c r="BP222" s="621"/>
      <c r="BQ222" s="623"/>
      <c r="BR222" s="621"/>
      <c r="BS222" s="621"/>
      <c r="BT222" s="74">
        <f>COUNTIF($AJ$17:AJ222,AI222&amp;"-"&amp;"*5000m*")</f>
        <v>0</v>
      </c>
      <c r="BU222" s="621"/>
      <c r="BV222" s="623"/>
      <c r="BW222" s="621"/>
      <c r="BX222" s="621"/>
      <c r="BY222" s="621"/>
      <c r="BZ222" s="621"/>
      <c r="CA222" s="621"/>
      <c r="CB222" s="621"/>
    </row>
    <row r="223" spans="1:80" s="1" customFormat="1" ht="18" customHeight="1" thickBot="1">
      <c r="A223" s="685"/>
      <c r="B223" s="86" t="s">
        <v>30</v>
      </c>
      <c r="C223" s="87"/>
      <c r="D223" s="245" t="str">
        <f t="shared" si="102"/>
        <v/>
      </c>
      <c r="E223" s="274">
        <f>C221</f>
        <v>0</v>
      </c>
      <c r="F223" s="28"/>
      <c r="G223" s="28"/>
      <c r="H223" s="28"/>
      <c r="I223" s="29"/>
      <c r="J223" s="655" t="e">
        <f>IF(D222&gt;0,VLOOKUP(D222,男子登録情報!$A$1:$H$1688,5,0),"")</f>
        <v>#N/A</v>
      </c>
      <c r="K223" s="655"/>
      <c r="L223" s="7" t="s">
        <v>31</v>
      </c>
      <c r="M223" s="245"/>
      <c r="N223" s="247" t="str">
        <f>IF(M223&gt;0,VLOOKUP(M223,男子登録情報!$N$1:$O$22,2,0),"")</f>
        <v/>
      </c>
      <c r="O223" s="7" t="s">
        <v>32</v>
      </c>
      <c r="P223" s="248"/>
      <c r="Q223" s="53" t="str">
        <f t="shared" si="95"/>
        <v/>
      </c>
      <c r="R223" s="285" t="str">
        <f t="shared" si="94"/>
        <v/>
      </c>
      <c r="S223" s="259"/>
      <c r="T223" s="616"/>
      <c r="U223" s="617"/>
      <c r="V223" s="618"/>
      <c r="W223" s="663"/>
      <c r="X223" s="663"/>
      <c r="AB223" s="85">
        <f t="shared" si="96"/>
        <v>0</v>
      </c>
      <c r="AC223" s="621"/>
      <c r="AD223" s="74" t="str">
        <f t="shared" si="97"/>
        <v/>
      </c>
      <c r="AE223" s="74" t="str">
        <f t="shared" si="98"/>
        <v/>
      </c>
      <c r="AF223" s="74" t="str">
        <f t="shared" si="99"/>
        <v/>
      </c>
      <c r="AG223" s="74" t="str">
        <f t="shared" si="100"/>
        <v/>
      </c>
      <c r="AH223" s="95">
        <f t="shared" si="103"/>
        <v>0</v>
      </c>
      <c r="AI223" s="174" t="str">
        <f>AI222</f>
        <v/>
      </c>
      <c r="AJ223" s="74" t="str">
        <f t="shared" si="104"/>
        <v/>
      </c>
      <c r="AK223" s="74" t="str">
        <f t="shared" si="105"/>
        <v/>
      </c>
      <c r="AL223" s="99" t="str">
        <f t="shared" si="101"/>
        <v/>
      </c>
      <c r="AM223" s="81">
        <f t="shared" si="106"/>
        <v>0</v>
      </c>
      <c r="AO223" s="81">
        <f t="shared" si="107"/>
        <v>0</v>
      </c>
      <c r="AP223" s="81" t="str">
        <f t="shared" si="108"/>
        <v>00000</v>
      </c>
      <c r="AQ223" s="105" t="str">
        <f t="shared" si="109"/>
        <v>0秒0</v>
      </c>
      <c r="AR223" s="106">
        <f t="shared" si="110"/>
        <v>0</v>
      </c>
      <c r="AS223" s="106" t="str">
        <f t="shared" si="111"/>
        <v>0</v>
      </c>
      <c r="AT223" s="106" t="str">
        <f t="shared" si="112"/>
        <v>0</v>
      </c>
      <c r="AU223" s="106" t="str">
        <f t="shared" si="113"/>
        <v>0m</v>
      </c>
      <c r="AV223" s="106" t="str">
        <f t="shared" si="114"/>
        <v>点</v>
      </c>
      <c r="AW223" s="81">
        <f t="shared" si="115"/>
        <v>0</v>
      </c>
      <c r="AX223" s="73" t="str">
        <f t="shared" si="116"/>
        <v/>
      </c>
      <c r="AY223" s="81">
        <f t="shared" si="117"/>
        <v>0</v>
      </c>
      <c r="AZ223" s="81">
        <f t="shared" si="118"/>
        <v>0</v>
      </c>
      <c r="BA223" s="81">
        <f t="shared" si="119"/>
        <v>0</v>
      </c>
      <c r="BB223" s="587"/>
      <c r="BC223" s="587"/>
      <c r="BD223" s="630"/>
      <c r="BE223" s="627"/>
      <c r="BF223" s="74" t="str">
        <f t="shared" si="120"/>
        <v/>
      </c>
      <c r="BG223" s="74" t="str">
        <f t="shared" si="121"/>
        <v/>
      </c>
      <c r="BH223" s="74" t="str">
        <f t="shared" si="122"/>
        <v/>
      </c>
      <c r="BI223" s="120" t="str">
        <f>IF(M223="","",COUNTIF($BH$17:BH223,BH223))</f>
        <v/>
      </c>
      <c r="BJ223" s="98" t="str">
        <f t="shared" si="123"/>
        <v/>
      </c>
      <c r="BK223" s="1" t="str">
        <f t="shared" si="124"/>
        <v/>
      </c>
      <c r="BL223" s="621"/>
      <c r="BM223" s="621"/>
      <c r="BN223" s="621"/>
      <c r="BO223" s="621"/>
      <c r="BP223" s="621"/>
      <c r="BQ223" s="624"/>
      <c r="BR223" s="621"/>
      <c r="BS223" s="621"/>
      <c r="BT223" s="74">
        <f>COUNTIF($AJ$17:AJ223,AI223&amp;"-"&amp;"*5000m*")</f>
        <v>0</v>
      </c>
      <c r="BU223" s="621"/>
      <c r="BV223" s="624"/>
      <c r="BW223" s="621"/>
      <c r="BX223" s="621"/>
      <c r="BY223" s="621"/>
      <c r="BZ223" s="621"/>
      <c r="CA223" s="621"/>
      <c r="CB223" s="621"/>
    </row>
    <row r="224" spans="1:80" s="1" customFormat="1" ht="18" customHeight="1" thickTop="1" thickBot="1">
      <c r="A224" s="683">
        <v>70</v>
      </c>
      <c r="B224" s="665" t="s">
        <v>339</v>
      </c>
      <c r="C224" s="667"/>
      <c r="D224" s="252" t="str">
        <f t="shared" si="102"/>
        <v/>
      </c>
      <c r="E224" s="243">
        <f>C224</f>
        <v>0</v>
      </c>
      <c r="F224" s="619" t="str">
        <f>IF(C224&gt;0,VLOOKUP(C224,男子登録情報!$A$1:$H$1688,3,0),"")</f>
        <v/>
      </c>
      <c r="G224" s="619" t="str">
        <f>IF(C224&gt;0,VLOOKUP(C224,男子登録情報!$A$1:$H$1688,4,0),"")</f>
        <v/>
      </c>
      <c r="H224" s="619" t="str">
        <f>IF(C224&gt;0,VLOOKUP(C224,男子登録情報!$A$1:$H$1688,7,0),"")</f>
        <v/>
      </c>
      <c r="I224" s="261" t="str">
        <f>IF(C224&gt;0,VLOOKUP(C224,男子登録情報!$A$1:$H$1688,8,0),"")</f>
        <v/>
      </c>
      <c r="J224" s="653" t="str">
        <f>IF(C224&gt;0,VLOOKUP(C224,男子登録情報!$A$1:$M$1688,13,0),"")</f>
        <v/>
      </c>
      <c r="K224" s="653" t="str">
        <f>IF(C224&gt;0,TEXT(C224,"100000000"),"000000000")</f>
        <v>000000000</v>
      </c>
      <c r="L224" s="251" t="s">
        <v>24</v>
      </c>
      <c r="M224" s="243"/>
      <c r="N224" s="428" t="str">
        <f>IF(M224&gt;0,VLOOKUP(M224,男子登録情報!$N$1:$O$22,2,0),"")</f>
        <v/>
      </c>
      <c r="O224" s="251" t="s">
        <v>27</v>
      </c>
      <c r="P224" s="253"/>
      <c r="Q224" s="53" t="str">
        <f t="shared" si="95"/>
        <v/>
      </c>
      <c r="R224" s="283" t="str">
        <f t="shared" si="94"/>
        <v/>
      </c>
      <c r="S224" s="255"/>
      <c r="T224" s="610"/>
      <c r="U224" s="611"/>
      <c r="V224" s="612"/>
      <c r="W224" s="664"/>
      <c r="X224" s="664"/>
      <c r="AA224" s="1">
        <f>IF(C224="",0,IF(H224=F5,0,1))</f>
        <v>0</v>
      </c>
      <c r="AB224" s="85">
        <f t="shared" si="96"/>
        <v>0</v>
      </c>
      <c r="AC224" s="621">
        <f>C224</f>
        <v>0</v>
      </c>
      <c r="AD224" s="74" t="str">
        <f t="shared" si="97"/>
        <v/>
      </c>
      <c r="AE224" s="74" t="str">
        <f t="shared" si="98"/>
        <v/>
      </c>
      <c r="AF224" s="74" t="str">
        <f t="shared" si="99"/>
        <v/>
      </c>
      <c r="AG224" s="74" t="str">
        <f t="shared" si="100"/>
        <v/>
      </c>
      <c r="AH224" s="95">
        <f t="shared" si="103"/>
        <v>0</v>
      </c>
      <c r="AI224" s="172" t="str">
        <f>IF(F224="","",F224)</f>
        <v/>
      </c>
      <c r="AJ224" s="74" t="str">
        <f t="shared" si="104"/>
        <v/>
      </c>
      <c r="AK224" s="74" t="str">
        <f t="shared" si="105"/>
        <v/>
      </c>
      <c r="AL224" s="99" t="str">
        <f t="shared" si="101"/>
        <v/>
      </c>
      <c r="AM224" s="81">
        <f t="shared" si="106"/>
        <v>0</v>
      </c>
      <c r="AO224" s="81">
        <f t="shared" si="107"/>
        <v>0</v>
      </c>
      <c r="AP224" s="81" t="str">
        <f t="shared" si="108"/>
        <v>00000</v>
      </c>
      <c r="AQ224" s="105" t="str">
        <f t="shared" si="109"/>
        <v>0秒0</v>
      </c>
      <c r="AR224" s="106">
        <f t="shared" si="110"/>
        <v>0</v>
      </c>
      <c r="AS224" s="106" t="str">
        <f t="shared" si="111"/>
        <v>0</v>
      </c>
      <c r="AT224" s="106" t="str">
        <f t="shared" si="112"/>
        <v>0</v>
      </c>
      <c r="AU224" s="106" t="str">
        <f t="shared" si="113"/>
        <v>0m</v>
      </c>
      <c r="AV224" s="106" t="str">
        <f t="shared" si="114"/>
        <v>点</v>
      </c>
      <c r="AW224" s="81">
        <f t="shared" si="115"/>
        <v>0</v>
      </c>
      <c r="AX224" s="73" t="str">
        <f t="shared" si="116"/>
        <v/>
      </c>
      <c r="AY224" s="81">
        <f t="shared" si="117"/>
        <v>0</v>
      </c>
      <c r="AZ224" s="81">
        <f t="shared" si="118"/>
        <v>0</v>
      </c>
      <c r="BA224" s="81">
        <f t="shared" si="119"/>
        <v>0</v>
      </c>
      <c r="BB224" s="586">
        <f>IF(W224="",0,COUNTA($W$17:W226))</f>
        <v>0</v>
      </c>
      <c r="BC224" s="586">
        <f>IF(X224="",0,COUNTA($X$17:X226))</f>
        <v>0</v>
      </c>
      <c r="BD224" s="628">
        <f>IF(OR($N224="20100",$N225="20100",$N226="20100"),COUNTIF($N$17:N226,"20100"),0)</f>
        <v>0</v>
      </c>
      <c r="BE224" s="625">
        <f>IF($BD224=0,0,INDEX($P224:$P226,MATCH("20100",$N224:$N226,0),1))</f>
        <v>0</v>
      </c>
      <c r="BF224" s="74" t="str">
        <f t="shared" si="120"/>
        <v/>
      </c>
      <c r="BG224" s="74" t="str">
        <f t="shared" si="121"/>
        <v/>
      </c>
      <c r="BH224" s="74" t="str">
        <f t="shared" si="122"/>
        <v/>
      </c>
      <c r="BI224" s="120" t="str">
        <f>IF(M224="","",COUNTIF($BH$17:BH224,BH224))</f>
        <v/>
      </c>
      <c r="BJ224" s="98" t="str">
        <f t="shared" si="123"/>
        <v/>
      </c>
      <c r="BK224" s="1" t="str">
        <f t="shared" si="124"/>
        <v/>
      </c>
      <c r="BL224" s="621" t="str">
        <f>IF(F224="","",COUNTIF($AI$17:AI224,AI224))</f>
        <v/>
      </c>
      <c r="BM224" s="621">
        <f>IF(BL224=1,BL224,0)</f>
        <v>0</v>
      </c>
      <c r="BN224" s="621" t="str">
        <f>IF(F224="","",$BR224)</f>
        <v/>
      </c>
      <c r="BO224" s="621" t="str">
        <f>IF(G224="","",$BR224)</f>
        <v/>
      </c>
      <c r="BP224" s="621" t="str">
        <f>IF(I224="","",$BR224)</f>
        <v/>
      </c>
      <c r="BQ224" s="622" t="str">
        <f>IFERROR(IF(J224="","",BR224),"")</f>
        <v/>
      </c>
      <c r="BR224" s="621">
        <v>70</v>
      </c>
      <c r="BS224" s="621">
        <f>IF(C224&gt;0,"",IF(COUNTIF(BN224:BQ226,BR224)=4,"",1))</f>
        <v>1</v>
      </c>
      <c r="BT224" s="74">
        <f>COUNTIF($AJ$17:AJ224,AI224&amp;"-"&amp;"*5000m*")</f>
        <v>0</v>
      </c>
      <c r="BU224" s="621">
        <f>SUM(BT224:BT226)/3</f>
        <v>0</v>
      </c>
      <c r="BV224" s="622" t="str">
        <f>IF(AI224="","",IF(AND(COUNTA(M224:M226)=0,COUNTA(W224:X226)=0),1,""))</f>
        <v/>
      </c>
      <c r="BW224" s="621">
        <f>IF(AND($AI224="",COUNTA(W224)&gt;0),1,0)</f>
        <v>0</v>
      </c>
      <c r="BX224" s="621">
        <f>IF(AND($AI224="",COUNTA(X224)&gt;0),1,0)</f>
        <v>0</v>
      </c>
      <c r="BY224" s="621" t="str">
        <f>F224&amp;"-"&amp;W224</f>
        <v>-</v>
      </c>
      <c r="BZ224" s="621" t="str">
        <f>IF(W224="","",COUNTIF($BY$17:BY224,BY224))</f>
        <v/>
      </c>
      <c r="CA224" s="621" t="str">
        <f>F224&amp;"-"&amp;X224</f>
        <v>-</v>
      </c>
      <c r="CB224" s="621" t="str">
        <f>IF(X224="","",COUNTIF($CA$17:CA224,CA224))</f>
        <v/>
      </c>
    </row>
    <row r="225" spans="1:80" s="1" customFormat="1" ht="18" customHeight="1" thickBot="1">
      <c r="A225" s="684"/>
      <c r="B225" s="666"/>
      <c r="C225" s="668"/>
      <c r="D225" s="27" t="str">
        <f t="shared" si="102"/>
        <v/>
      </c>
      <c r="E225" s="244">
        <f>C224</f>
        <v>0</v>
      </c>
      <c r="F225" s="620"/>
      <c r="G225" s="620"/>
      <c r="H225" s="620"/>
      <c r="I225" s="256" t="str">
        <f>IF(C224&gt;0,VLOOKUP(C224,男子登録情報!$A$1:$H$1688,5,0),"")</f>
        <v/>
      </c>
      <c r="J225" s="654" t="e">
        <f>IF(D224&gt;0,VLOOKUP(D224,男子登録情報!$A$1:$H$1688,5,0),"")</f>
        <v>#N/A</v>
      </c>
      <c r="K225" s="654"/>
      <c r="L225" s="261" t="s">
        <v>28</v>
      </c>
      <c r="M225" s="27"/>
      <c r="N225" s="257" t="str">
        <f>IF(M225&gt;0,VLOOKUP(M225,男子登録情報!$N$1:$O$22,2,0),"")</f>
        <v/>
      </c>
      <c r="O225" s="261" t="s">
        <v>29</v>
      </c>
      <c r="P225" s="262"/>
      <c r="Q225" s="53" t="str">
        <f t="shared" si="95"/>
        <v/>
      </c>
      <c r="R225" s="284" t="str">
        <f t="shared" si="94"/>
        <v/>
      </c>
      <c r="S225" s="263"/>
      <c r="T225" s="613"/>
      <c r="U225" s="614"/>
      <c r="V225" s="615"/>
      <c r="W225" s="662"/>
      <c r="X225" s="662"/>
      <c r="AB225" s="85">
        <f t="shared" si="96"/>
        <v>0</v>
      </c>
      <c r="AC225" s="621"/>
      <c r="AD225" s="74" t="str">
        <f t="shared" si="97"/>
        <v/>
      </c>
      <c r="AE225" s="74" t="str">
        <f t="shared" si="98"/>
        <v/>
      </c>
      <c r="AF225" s="74" t="str">
        <f t="shared" si="99"/>
        <v/>
      </c>
      <c r="AG225" s="74" t="str">
        <f t="shared" si="100"/>
        <v/>
      </c>
      <c r="AH225" s="95">
        <f t="shared" si="103"/>
        <v>0</v>
      </c>
      <c r="AI225" s="173" t="str">
        <f>AI224</f>
        <v/>
      </c>
      <c r="AJ225" s="74" t="str">
        <f t="shared" si="104"/>
        <v/>
      </c>
      <c r="AK225" s="74" t="str">
        <f t="shared" si="105"/>
        <v/>
      </c>
      <c r="AL225" s="99" t="str">
        <f t="shared" si="101"/>
        <v/>
      </c>
      <c r="AM225" s="81">
        <f t="shared" si="106"/>
        <v>0</v>
      </c>
      <c r="AO225" s="81">
        <f t="shared" si="107"/>
        <v>0</v>
      </c>
      <c r="AP225" s="81" t="str">
        <f t="shared" si="108"/>
        <v>00000</v>
      </c>
      <c r="AQ225" s="105" t="str">
        <f t="shared" si="109"/>
        <v>0秒0</v>
      </c>
      <c r="AR225" s="106">
        <f t="shared" si="110"/>
        <v>0</v>
      </c>
      <c r="AS225" s="106" t="str">
        <f t="shared" si="111"/>
        <v>0</v>
      </c>
      <c r="AT225" s="106" t="str">
        <f t="shared" si="112"/>
        <v>0</v>
      </c>
      <c r="AU225" s="106" t="str">
        <f t="shared" si="113"/>
        <v>0m</v>
      </c>
      <c r="AV225" s="106" t="str">
        <f t="shared" si="114"/>
        <v>点</v>
      </c>
      <c r="AW225" s="81">
        <f t="shared" si="115"/>
        <v>0</v>
      </c>
      <c r="AX225" s="73" t="str">
        <f t="shared" si="116"/>
        <v/>
      </c>
      <c r="AY225" s="81">
        <f t="shared" si="117"/>
        <v>0</v>
      </c>
      <c r="AZ225" s="81">
        <f t="shared" si="118"/>
        <v>0</v>
      </c>
      <c r="BA225" s="81">
        <f t="shared" si="119"/>
        <v>0</v>
      </c>
      <c r="BB225" s="595"/>
      <c r="BC225" s="595"/>
      <c r="BD225" s="629"/>
      <c r="BE225" s="626"/>
      <c r="BF225" s="74" t="str">
        <f t="shared" si="120"/>
        <v/>
      </c>
      <c r="BG225" s="74" t="str">
        <f t="shared" si="121"/>
        <v/>
      </c>
      <c r="BH225" s="74" t="str">
        <f t="shared" si="122"/>
        <v/>
      </c>
      <c r="BI225" s="120" t="str">
        <f>IF(M225="","",COUNTIF($BH$17:BH225,BH225))</f>
        <v/>
      </c>
      <c r="BJ225" s="98" t="str">
        <f t="shared" si="123"/>
        <v/>
      </c>
      <c r="BK225" s="1" t="str">
        <f t="shared" si="124"/>
        <v/>
      </c>
      <c r="BL225" s="621"/>
      <c r="BM225" s="621"/>
      <c r="BN225" s="621"/>
      <c r="BO225" s="621"/>
      <c r="BP225" s="621"/>
      <c r="BQ225" s="623"/>
      <c r="BR225" s="621"/>
      <c r="BS225" s="621"/>
      <c r="BT225" s="74">
        <f>COUNTIF($AJ$17:AJ225,AI225&amp;"-"&amp;"*5000m*")</f>
        <v>0</v>
      </c>
      <c r="BU225" s="621"/>
      <c r="BV225" s="623"/>
      <c r="BW225" s="621"/>
      <c r="BX225" s="621"/>
      <c r="BY225" s="621"/>
      <c r="BZ225" s="621"/>
      <c r="CA225" s="621"/>
      <c r="CB225" s="621"/>
    </row>
    <row r="226" spans="1:80" s="1" customFormat="1" ht="18" customHeight="1" thickBot="1">
      <c r="A226" s="685"/>
      <c r="B226" s="86" t="s">
        <v>30</v>
      </c>
      <c r="C226" s="87"/>
      <c r="D226" s="245" t="str">
        <f t="shared" si="102"/>
        <v/>
      </c>
      <c r="E226" s="274">
        <f>C224</f>
        <v>0</v>
      </c>
      <c r="F226" s="28"/>
      <c r="G226" s="28"/>
      <c r="H226" s="28"/>
      <c r="I226" s="29"/>
      <c r="J226" s="655" t="e">
        <f>IF(D225&gt;0,VLOOKUP(D225,男子登録情報!$A$1:$H$1688,5,0),"")</f>
        <v>#N/A</v>
      </c>
      <c r="K226" s="655"/>
      <c r="L226" s="7" t="s">
        <v>31</v>
      </c>
      <c r="M226" s="245"/>
      <c r="N226" s="247" t="str">
        <f>IF(M226&gt;0,VLOOKUP(M226,男子登録情報!$N$1:$O$22,2,0),"")</f>
        <v/>
      </c>
      <c r="O226" s="7" t="s">
        <v>32</v>
      </c>
      <c r="P226" s="248"/>
      <c r="Q226" s="53" t="str">
        <f t="shared" si="95"/>
        <v/>
      </c>
      <c r="R226" s="285" t="str">
        <f t="shared" si="94"/>
        <v/>
      </c>
      <c r="S226" s="259"/>
      <c r="T226" s="616"/>
      <c r="U226" s="617"/>
      <c r="V226" s="618"/>
      <c r="W226" s="663"/>
      <c r="X226" s="663"/>
      <c r="AB226" s="85">
        <f t="shared" si="96"/>
        <v>0</v>
      </c>
      <c r="AC226" s="621"/>
      <c r="AD226" s="74" t="str">
        <f t="shared" si="97"/>
        <v/>
      </c>
      <c r="AE226" s="74" t="str">
        <f t="shared" si="98"/>
        <v/>
      </c>
      <c r="AF226" s="74" t="str">
        <f t="shared" si="99"/>
        <v/>
      </c>
      <c r="AG226" s="74" t="str">
        <f t="shared" si="100"/>
        <v/>
      </c>
      <c r="AH226" s="95">
        <f t="shared" si="103"/>
        <v>0</v>
      </c>
      <c r="AI226" s="174" t="str">
        <f>AI225</f>
        <v/>
      </c>
      <c r="AJ226" s="74" t="str">
        <f t="shared" si="104"/>
        <v/>
      </c>
      <c r="AK226" s="74" t="str">
        <f t="shared" si="105"/>
        <v/>
      </c>
      <c r="AL226" s="99" t="str">
        <f t="shared" si="101"/>
        <v/>
      </c>
      <c r="AM226" s="81">
        <f t="shared" si="106"/>
        <v>0</v>
      </c>
      <c r="AO226" s="81">
        <f t="shared" si="107"/>
        <v>0</v>
      </c>
      <c r="AP226" s="81" t="str">
        <f t="shared" si="108"/>
        <v>00000</v>
      </c>
      <c r="AQ226" s="105" t="str">
        <f t="shared" si="109"/>
        <v>0秒0</v>
      </c>
      <c r="AR226" s="106">
        <f t="shared" si="110"/>
        <v>0</v>
      </c>
      <c r="AS226" s="106" t="str">
        <f t="shared" si="111"/>
        <v>0</v>
      </c>
      <c r="AT226" s="106" t="str">
        <f t="shared" si="112"/>
        <v>0</v>
      </c>
      <c r="AU226" s="106" t="str">
        <f t="shared" si="113"/>
        <v>0m</v>
      </c>
      <c r="AV226" s="106" t="str">
        <f t="shared" si="114"/>
        <v>点</v>
      </c>
      <c r="AW226" s="81">
        <f t="shared" si="115"/>
        <v>0</v>
      </c>
      <c r="AX226" s="73" t="str">
        <f t="shared" si="116"/>
        <v/>
      </c>
      <c r="AY226" s="81">
        <f t="shared" si="117"/>
        <v>0</v>
      </c>
      <c r="AZ226" s="81">
        <f t="shared" si="118"/>
        <v>0</v>
      </c>
      <c r="BA226" s="81">
        <f t="shared" si="119"/>
        <v>0</v>
      </c>
      <c r="BB226" s="587"/>
      <c r="BC226" s="587"/>
      <c r="BD226" s="630"/>
      <c r="BE226" s="627"/>
      <c r="BF226" s="74" t="str">
        <f t="shared" si="120"/>
        <v/>
      </c>
      <c r="BG226" s="74" t="str">
        <f t="shared" si="121"/>
        <v/>
      </c>
      <c r="BH226" s="74" t="str">
        <f t="shared" si="122"/>
        <v/>
      </c>
      <c r="BI226" s="120" t="str">
        <f>IF(M226="","",COUNTIF($BH$17:BH226,BH226))</f>
        <v/>
      </c>
      <c r="BJ226" s="98" t="str">
        <f t="shared" si="123"/>
        <v/>
      </c>
      <c r="BK226" s="1" t="str">
        <f t="shared" si="124"/>
        <v/>
      </c>
      <c r="BL226" s="621"/>
      <c r="BM226" s="621"/>
      <c r="BN226" s="621"/>
      <c r="BO226" s="621"/>
      <c r="BP226" s="621"/>
      <c r="BQ226" s="624"/>
      <c r="BR226" s="621"/>
      <c r="BS226" s="621"/>
      <c r="BT226" s="74">
        <f>COUNTIF($AJ$17:AJ226,AI226&amp;"-"&amp;"*5000m*")</f>
        <v>0</v>
      </c>
      <c r="BU226" s="621"/>
      <c r="BV226" s="624"/>
      <c r="BW226" s="621"/>
      <c r="BX226" s="621"/>
      <c r="BY226" s="621"/>
      <c r="BZ226" s="621"/>
      <c r="CA226" s="621"/>
      <c r="CB226" s="621"/>
    </row>
    <row r="227" spans="1:80" s="1" customFormat="1" ht="18" customHeight="1" thickTop="1" thickBot="1">
      <c r="A227" s="683">
        <v>71</v>
      </c>
      <c r="B227" s="665" t="s">
        <v>339</v>
      </c>
      <c r="C227" s="667"/>
      <c r="D227" s="252" t="str">
        <f t="shared" si="102"/>
        <v/>
      </c>
      <c r="E227" s="243">
        <f>C227</f>
        <v>0</v>
      </c>
      <c r="F227" s="619" t="str">
        <f>IF(C227&gt;0,VLOOKUP(C227,男子登録情報!$A$1:$H$1688,3,0),"")</f>
        <v/>
      </c>
      <c r="G227" s="619" t="str">
        <f>IF(C227&gt;0,VLOOKUP(C227,男子登録情報!$A$1:$H$1688,4,0),"")</f>
        <v/>
      </c>
      <c r="H227" s="619" t="str">
        <f>IF(C227&gt;0,VLOOKUP(C227,男子登録情報!$A$1:$H$1688,7,0),"")</f>
        <v/>
      </c>
      <c r="I227" s="261" t="str">
        <f>IF(C227&gt;0,VLOOKUP(C227,男子登録情報!$A$1:$H$1688,8,0),"")</f>
        <v/>
      </c>
      <c r="J227" s="653" t="str">
        <f>IF(C227&gt;0,VLOOKUP(C227,男子登録情報!$A$1:$M$1688,13,0),"")</f>
        <v/>
      </c>
      <c r="K227" s="653" t="str">
        <f>IF(C227&gt;0,TEXT(C227,"100000000"),"000000000")</f>
        <v>000000000</v>
      </c>
      <c r="L227" s="251" t="s">
        <v>24</v>
      </c>
      <c r="M227" s="243"/>
      <c r="N227" s="428" t="str">
        <f>IF(M227&gt;0,VLOOKUP(M227,男子登録情報!$N$1:$O$22,2,0),"")</f>
        <v/>
      </c>
      <c r="O227" s="251" t="s">
        <v>27</v>
      </c>
      <c r="P227" s="253"/>
      <c r="Q227" s="53" t="str">
        <f t="shared" si="95"/>
        <v/>
      </c>
      <c r="R227" s="283" t="str">
        <f t="shared" si="94"/>
        <v/>
      </c>
      <c r="S227" s="255"/>
      <c r="T227" s="610"/>
      <c r="U227" s="611"/>
      <c r="V227" s="612"/>
      <c r="W227" s="664"/>
      <c r="X227" s="664"/>
      <c r="AA227" s="1">
        <f>IF(C227="",0,IF(H227=F5,0,1))</f>
        <v>0</v>
      </c>
      <c r="AB227" s="85">
        <f t="shared" si="96"/>
        <v>0</v>
      </c>
      <c r="AC227" s="621">
        <f>C227</f>
        <v>0</v>
      </c>
      <c r="AD227" s="74" t="str">
        <f t="shared" si="97"/>
        <v/>
      </c>
      <c r="AE227" s="74" t="str">
        <f t="shared" si="98"/>
        <v/>
      </c>
      <c r="AF227" s="74" t="str">
        <f t="shared" si="99"/>
        <v/>
      </c>
      <c r="AG227" s="74" t="str">
        <f t="shared" si="100"/>
        <v/>
      </c>
      <c r="AH227" s="95">
        <f t="shared" si="103"/>
        <v>0</v>
      </c>
      <c r="AI227" s="172" t="str">
        <f>IF(F227="","",F227)</f>
        <v/>
      </c>
      <c r="AJ227" s="74" t="str">
        <f t="shared" si="104"/>
        <v/>
      </c>
      <c r="AK227" s="74" t="str">
        <f t="shared" si="105"/>
        <v/>
      </c>
      <c r="AL227" s="99" t="str">
        <f t="shared" si="101"/>
        <v/>
      </c>
      <c r="AM227" s="81">
        <f t="shared" si="106"/>
        <v>0</v>
      </c>
      <c r="AO227" s="81">
        <f t="shared" si="107"/>
        <v>0</v>
      </c>
      <c r="AP227" s="81" t="str">
        <f t="shared" si="108"/>
        <v>00000</v>
      </c>
      <c r="AQ227" s="105" t="str">
        <f t="shared" si="109"/>
        <v>0秒0</v>
      </c>
      <c r="AR227" s="106">
        <f t="shared" si="110"/>
        <v>0</v>
      </c>
      <c r="AS227" s="106" t="str">
        <f t="shared" si="111"/>
        <v>0</v>
      </c>
      <c r="AT227" s="106" t="str">
        <f t="shared" si="112"/>
        <v>0</v>
      </c>
      <c r="AU227" s="106" t="str">
        <f t="shared" si="113"/>
        <v>0m</v>
      </c>
      <c r="AV227" s="106" t="str">
        <f t="shared" si="114"/>
        <v>点</v>
      </c>
      <c r="AW227" s="81">
        <f t="shared" si="115"/>
        <v>0</v>
      </c>
      <c r="AX227" s="73" t="str">
        <f t="shared" si="116"/>
        <v/>
      </c>
      <c r="AY227" s="81">
        <f t="shared" si="117"/>
        <v>0</v>
      </c>
      <c r="AZ227" s="81">
        <f t="shared" si="118"/>
        <v>0</v>
      </c>
      <c r="BA227" s="81">
        <f t="shared" si="119"/>
        <v>0</v>
      </c>
      <c r="BB227" s="586">
        <f>IF(W227="",0,COUNTA($W$17:W229))</f>
        <v>0</v>
      </c>
      <c r="BC227" s="586">
        <f>IF(X227="",0,COUNTA($X$17:X229))</f>
        <v>0</v>
      </c>
      <c r="BD227" s="628">
        <f>IF(OR($N227="20100",$N228="20100",$N229="20100"),COUNTIF($N$17:N229,"20100"),0)</f>
        <v>0</v>
      </c>
      <c r="BE227" s="625">
        <f>IF($BD227=0,0,INDEX($P227:$P229,MATCH("20100",$N227:$N229,0),1))</f>
        <v>0</v>
      </c>
      <c r="BF227" s="74" t="str">
        <f t="shared" si="120"/>
        <v/>
      </c>
      <c r="BG227" s="74" t="str">
        <f t="shared" si="121"/>
        <v/>
      </c>
      <c r="BH227" s="74" t="str">
        <f t="shared" si="122"/>
        <v/>
      </c>
      <c r="BI227" s="120" t="str">
        <f>IF(M227="","",COUNTIF($BH$17:BH227,BH227))</f>
        <v/>
      </c>
      <c r="BJ227" s="98" t="str">
        <f t="shared" si="123"/>
        <v/>
      </c>
      <c r="BK227" s="1" t="str">
        <f t="shared" si="124"/>
        <v/>
      </c>
      <c r="BL227" s="621" t="str">
        <f>IF(F227="","",COUNTIF($AI$17:AI227,AI227))</f>
        <v/>
      </c>
      <c r="BM227" s="621">
        <f>IF(BL227=1,BL227,0)</f>
        <v>0</v>
      </c>
      <c r="BN227" s="621" t="str">
        <f>IF(F227="","",$BR227)</f>
        <v/>
      </c>
      <c r="BO227" s="621" t="str">
        <f>IF(G227="","",$BR227)</f>
        <v/>
      </c>
      <c r="BP227" s="621" t="str">
        <f>IF(I227="","",$BR227)</f>
        <v/>
      </c>
      <c r="BQ227" s="622" t="str">
        <f>IFERROR(IF(J227="","",BR227),"")</f>
        <v/>
      </c>
      <c r="BR227" s="621">
        <v>71</v>
      </c>
      <c r="BS227" s="621">
        <f>IF(C227&gt;0,"",IF(COUNTIF(BN227:BQ229,BR227)=4,"",1))</f>
        <v>1</v>
      </c>
      <c r="BT227" s="74">
        <f>COUNTIF($AJ$17:AJ227,AI227&amp;"-"&amp;"*5000m*")</f>
        <v>0</v>
      </c>
      <c r="BU227" s="621">
        <f>SUM(BT227:BT229)/3</f>
        <v>0</v>
      </c>
      <c r="BV227" s="622" t="str">
        <f>IF(AI227="","",IF(AND(COUNTA(M227:M229)=0,COUNTA(W227:X229)=0),1,""))</f>
        <v/>
      </c>
      <c r="BW227" s="621">
        <f>IF(AND($AI227="",COUNTA(W227)&gt;0),1,0)</f>
        <v>0</v>
      </c>
      <c r="BX227" s="621">
        <f>IF(AND($AI227="",COUNTA(X227)&gt;0),1,0)</f>
        <v>0</v>
      </c>
      <c r="BY227" s="621" t="str">
        <f>F227&amp;"-"&amp;W227</f>
        <v>-</v>
      </c>
      <c r="BZ227" s="621" t="str">
        <f>IF(W227="","",COUNTIF($BY$17:BY227,BY227))</f>
        <v/>
      </c>
      <c r="CA227" s="621" t="str">
        <f>F227&amp;"-"&amp;X227</f>
        <v>-</v>
      </c>
      <c r="CB227" s="621" t="str">
        <f>IF(X227="","",COUNTIF($CA$17:CA227,CA227))</f>
        <v/>
      </c>
    </row>
    <row r="228" spans="1:80" s="1" customFormat="1" ht="18" customHeight="1" thickBot="1">
      <c r="A228" s="684"/>
      <c r="B228" s="666"/>
      <c r="C228" s="668"/>
      <c r="D228" s="27" t="str">
        <f t="shared" si="102"/>
        <v/>
      </c>
      <c r="E228" s="244">
        <f>C227</f>
        <v>0</v>
      </c>
      <c r="F228" s="620"/>
      <c r="G228" s="620"/>
      <c r="H228" s="620"/>
      <c r="I228" s="256" t="str">
        <f>IF(C227&gt;0,VLOOKUP(C227,男子登録情報!$A$1:$H$1688,5,0),"")</f>
        <v/>
      </c>
      <c r="J228" s="654" t="e">
        <f>IF(D227&gt;0,VLOOKUP(D227,男子登録情報!$A$1:$H$1688,5,0),"")</f>
        <v>#N/A</v>
      </c>
      <c r="K228" s="654"/>
      <c r="L228" s="261" t="s">
        <v>28</v>
      </c>
      <c r="M228" s="27"/>
      <c r="N228" s="257" t="str">
        <f>IF(M228&gt;0,VLOOKUP(M228,男子登録情報!$N$1:$O$22,2,0),"")</f>
        <v/>
      </c>
      <c r="O228" s="261" t="s">
        <v>29</v>
      </c>
      <c r="P228" s="262"/>
      <c r="Q228" s="53" t="str">
        <f t="shared" si="95"/>
        <v/>
      </c>
      <c r="R228" s="284" t="str">
        <f t="shared" si="94"/>
        <v/>
      </c>
      <c r="S228" s="263"/>
      <c r="T228" s="613"/>
      <c r="U228" s="614"/>
      <c r="V228" s="615"/>
      <c r="W228" s="662"/>
      <c r="X228" s="662"/>
      <c r="AB228" s="85">
        <f t="shared" si="96"/>
        <v>0</v>
      </c>
      <c r="AC228" s="621"/>
      <c r="AD228" s="74" t="str">
        <f t="shared" si="97"/>
        <v/>
      </c>
      <c r="AE228" s="74" t="str">
        <f t="shared" si="98"/>
        <v/>
      </c>
      <c r="AF228" s="74" t="str">
        <f t="shared" si="99"/>
        <v/>
      </c>
      <c r="AG228" s="74" t="str">
        <f t="shared" si="100"/>
        <v/>
      </c>
      <c r="AH228" s="95">
        <f t="shared" si="103"/>
        <v>0</v>
      </c>
      <c r="AI228" s="173" t="str">
        <f>AI227</f>
        <v/>
      </c>
      <c r="AJ228" s="74" t="str">
        <f t="shared" si="104"/>
        <v/>
      </c>
      <c r="AK228" s="74" t="str">
        <f t="shared" si="105"/>
        <v/>
      </c>
      <c r="AL228" s="99" t="str">
        <f t="shared" si="101"/>
        <v/>
      </c>
      <c r="AM228" s="81">
        <f t="shared" si="106"/>
        <v>0</v>
      </c>
      <c r="AO228" s="81">
        <f t="shared" si="107"/>
        <v>0</v>
      </c>
      <c r="AP228" s="81" t="str">
        <f t="shared" si="108"/>
        <v>00000</v>
      </c>
      <c r="AQ228" s="105" t="str">
        <f t="shared" si="109"/>
        <v>0秒0</v>
      </c>
      <c r="AR228" s="106">
        <f t="shared" si="110"/>
        <v>0</v>
      </c>
      <c r="AS228" s="106" t="str">
        <f t="shared" si="111"/>
        <v>0</v>
      </c>
      <c r="AT228" s="106" t="str">
        <f t="shared" si="112"/>
        <v>0</v>
      </c>
      <c r="AU228" s="106" t="str">
        <f t="shared" si="113"/>
        <v>0m</v>
      </c>
      <c r="AV228" s="106" t="str">
        <f t="shared" si="114"/>
        <v>点</v>
      </c>
      <c r="AW228" s="81">
        <f t="shared" si="115"/>
        <v>0</v>
      </c>
      <c r="AX228" s="73" t="str">
        <f t="shared" si="116"/>
        <v/>
      </c>
      <c r="AY228" s="81">
        <f t="shared" si="117"/>
        <v>0</v>
      </c>
      <c r="AZ228" s="81">
        <f t="shared" si="118"/>
        <v>0</v>
      </c>
      <c r="BA228" s="81">
        <f t="shared" si="119"/>
        <v>0</v>
      </c>
      <c r="BB228" s="595"/>
      <c r="BC228" s="595"/>
      <c r="BD228" s="629"/>
      <c r="BE228" s="626"/>
      <c r="BF228" s="74" t="str">
        <f t="shared" si="120"/>
        <v/>
      </c>
      <c r="BG228" s="74" t="str">
        <f t="shared" si="121"/>
        <v/>
      </c>
      <c r="BH228" s="74" t="str">
        <f t="shared" si="122"/>
        <v/>
      </c>
      <c r="BI228" s="120" t="str">
        <f>IF(M228="","",COUNTIF($BH$17:BH228,BH228))</f>
        <v/>
      </c>
      <c r="BJ228" s="98" t="str">
        <f t="shared" si="123"/>
        <v/>
      </c>
      <c r="BK228" s="1" t="str">
        <f t="shared" si="124"/>
        <v/>
      </c>
      <c r="BL228" s="621"/>
      <c r="BM228" s="621"/>
      <c r="BN228" s="621"/>
      <c r="BO228" s="621"/>
      <c r="BP228" s="621"/>
      <c r="BQ228" s="623"/>
      <c r="BR228" s="621"/>
      <c r="BS228" s="621"/>
      <c r="BT228" s="74">
        <f>COUNTIF($AJ$17:AJ228,AI228&amp;"-"&amp;"*5000m*")</f>
        <v>0</v>
      </c>
      <c r="BU228" s="621"/>
      <c r="BV228" s="623"/>
      <c r="BW228" s="621"/>
      <c r="BX228" s="621"/>
      <c r="BY228" s="621"/>
      <c r="BZ228" s="621"/>
      <c r="CA228" s="621"/>
      <c r="CB228" s="621"/>
    </row>
    <row r="229" spans="1:80" s="1" customFormat="1" ht="18" customHeight="1" thickBot="1">
      <c r="A229" s="685"/>
      <c r="B229" s="86" t="s">
        <v>30</v>
      </c>
      <c r="C229" s="87"/>
      <c r="D229" s="245" t="str">
        <f t="shared" si="102"/>
        <v/>
      </c>
      <c r="E229" s="274">
        <f>C227</f>
        <v>0</v>
      </c>
      <c r="F229" s="28"/>
      <c r="G229" s="28"/>
      <c r="H229" s="28"/>
      <c r="I229" s="29"/>
      <c r="J229" s="655" t="e">
        <f>IF(D228&gt;0,VLOOKUP(D228,男子登録情報!$A$1:$H$1688,5,0),"")</f>
        <v>#N/A</v>
      </c>
      <c r="K229" s="655"/>
      <c r="L229" s="7" t="s">
        <v>31</v>
      </c>
      <c r="M229" s="245"/>
      <c r="N229" s="247" t="str">
        <f>IF(M229&gt;0,VLOOKUP(M229,男子登録情報!$N$1:$O$22,2,0),"")</f>
        <v/>
      </c>
      <c r="O229" s="7" t="s">
        <v>32</v>
      </c>
      <c r="P229" s="248"/>
      <c r="Q229" s="53" t="str">
        <f t="shared" si="95"/>
        <v/>
      </c>
      <c r="R229" s="285" t="str">
        <f t="shared" si="94"/>
        <v/>
      </c>
      <c r="S229" s="259"/>
      <c r="T229" s="616"/>
      <c r="U229" s="617"/>
      <c r="V229" s="618"/>
      <c r="W229" s="663"/>
      <c r="X229" s="663"/>
      <c r="AB229" s="85">
        <f t="shared" si="96"/>
        <v>0</v>
      </c>
      <c r="AC229" s="621"/>
      <c r="AD229" s="74" t="str">
        <f t="shared" si="97"/>
        <v/>
      </c>
      <c r="AE229" s="74" t="str">
        <f t="shared" si="98"/>
        <v/>
      </c>
      <c r="AF229" s="74" t="str">
        <f t="shared" si="99"/>
        <v/>
      </c>
      <c r="AG229" s="74" t="str">
        <f t="shared" si="100"/>
        <v/>
      </c>
      <c r="AH229" s="95">
        <f t="shared" si="103"/>
        <v>0</v>
      </c>
      <c r="AI229" s="174" t="str">
        <f>AI228</f>
        <v/>
      </c>
      <c r="AJ229" s="74" t="str">
        <f t="shared" si="104"/>
        <v/>
      </c>
      <c r="AK229" s="74" t="str">
        <f t="shared" si="105"/>
        <v/>
      </c>
      <c r="AL229" s="99" t="str">
        <f t="shared" si="101"/>
        <v/>
      </c>
      <c r="AM229" s="81">
        <f t="shared" si="106"/>
        <v>0</v>
      </c>
      <c r="AO229" s="81">
        <f t="shared" si="107"/>
        <v>0</v>
      </c>
      <c r="AP229" s="81" t="str">
        <f t="shared" si="108"/>
        <v>00000</v>
      </c>
      <c r="AQ229" s="105" t="str">
        <f t="shared" si="109"/>
        <v>0秒0</v>
      </c>
      <c r="AR229" s="106">
        <f t="shared" si="110"/>
        <v>0</v>
      </c>
      <c r="AS229" s="106" t="str">
        <f t="shared" si="111"/>
        <v>0</v>
      </c>
      <c r="AT229" s="106" t="str">
        <f t="shared" si="112"/>
        <v>0</v>
      </c>
      <c r="AU229" s="106" t="str">
        <f t="shared" si="113"/>
        <v>0m</v>
      </c>
      <c r="AV229" s="106" t="str">
        <f t="shared" si="114"/>
        <v>点</v>
      </c>
      <c r="AW229" s="81">
        <f t="shared" si="115"/>
        <v>0</v>
      </c>
      <c r="AX229" s="73" t="str">
        <f t="shared" si="116"/>
        <v/>
      </c>
      <c r="AY229" s="81">
        <f t="shared" si="117"/>
        <v>0</v>
      </c>
      <c r="AZ229" s="81">
        <f t="shared" si="118"/>
        <v>0</v>
      </c>
      <c r="BA229" s="81">
        <f t="shared" si="119"/>
        <v>0</v>
      </c>
      <c r="BB229" s="587"/>
      <c r="BC229" s="587"/>
      <c r="BD229" s="630"/>
      <c r="BE229" s="627"/>
      <c r="BF229" s="74" t="str">
        <f t="shared" si="120"/>
        <v/>
      </c>
      <c r="BG229" s="74" t="str">
        <f t="shared" si="121"/>
        <v/>
      </c>
      <c r="BH229" s="74" t="str">
        <f t="shared" si="122"/>
        <v/>
      </c>
      <c r="BI229" s="120" t="str">
        <f>IF(M229="","",COUNTIF($BH$17:BH229,BH229))</f>
        <v/>
      </c>
      <c r="BJ229" s="98" t="str">
        <f t="shared" si="123"/>
        <v/>
      </c>
      <c r="BK229" s="1" t="str">
        <f t="shared" si="124"/>
        <v/>
      </c>
      <c r="BL229" s="621"/>
      <c r="BM229" s="621"/>
      <c r="BN229" s="621"/>
      <c r="BO229" s="621"/>
      <c r="BP229" s="621"/>
      <c r="BQ229" s="624"/>
      <c r="BR229" s="621"/>
      <c r="BS229" s="621"/>
      <c r="BT229" s="74">
        <f>COUNTIF($AJ$17:AJ229,AI229&amp;"-"&amp;"*5000m*")</f>
        <v>0</v>
      </c>
      <c r="BU229" s="621"/>
      <c r="BV229" s="624"/>
      <c r="BW229" s="621"/>
      <c r="BX229" s="621"/>
      <c r="BY229" s="621"/>
      <c r="BZ229" s="621"/>
      <c r="CA229" s="621"/>
      <c r="CB229" s="621"/>
    </row>
    <row r="230" spans="1:80" s="1" customFormat="1" ht="18" customHeight="1" thickTop="1" thickBot="1">
      <c r="A230" s="683">
        <v>72</v>
      </c>
      <c r="B230" s="665" t="s">
        <v>339</v>
      </c>
      <c r="C230" s="667"/>
      <c r="D230" s="252" t="str">
        <f t="shared" si="102"/>
        <v/>
      </c>
      <c r="E230" s="243">
        <f>C230</f>
        <v>0</v>
      </c>
      <c r="F230" s="619" t="str">
        <f>IF(C230&gt;0,VLOOKUP(C230,男子登録情報!$A$1:$H$1688,3,0),"")</f>
        <v/>
      </c>
      <c r="G230" s="619" t="str">
        <f>IF(C230&gt;0,VLOOKUP(C230,男子登録情報!$A$1:$H$1688,4,0),"")</f>
        <v/>
      </c>
      <c r="H230" s="619" t="str">
        <f>IF(C230&gt;0,VLOOKUP(C230,男子登録情報!$A$1:$H$1688,7,0),"")</f>
        <v/>
      </c>
      <c r="I230" s="261" t="str">
        <f>IF(C230&gt;0,VLOOKUP(C230,男子登録情報!$A$1:$H$1688,8,0),"")</f>
        <v/>
      </c>
      <c r="J230" s="653" t="str">
        <f>IF(C230&gt;0,VLOOKUP(C230,男子登録情報!$A$1:$M$1688,13,0),"")</f>
        <v/>
      </c>
      <c r="K230" s="653" t="str">
        <f>IF(C230&gt;0,TEXT(C230,"100000000"),"000000000")</f>
        <v>000000000</v>
      </c>
      <c r="L230" s="251" t="s">
        <v>24</v>
      </c>
      <c r="M230" s="243"/>
      <c r="N230" s="428" t="str">
        <f>IF(M230&gt;0,VLOOKUP(M230,男子登録情報!$N$1:$O$22,2,0),"")</f>
        <v/>
      </c>
      <c r="O230" s="251" t="s">
        <v>27</v>
      </c>
      <c r="P230" s="253"/>
      <c r="Q230" s="53" t="str">
        <f t="shared" si="95"/>
        <v/>
      </c>
      <c r="R230" s="283" t="str">
        <f t="shared" si="94"/>
        <v/>
      </c>
      <c r="S230" s="255"/>
      <c r="T230" s="610"/>
      <c r="U230" s="611"/>
      <c r="V230" s="612"/>
      <c r="W230" s="664"/>
      <c r="X230" s="664"/>
      <c r="AA230" s="1">
        <f>IF(C230="",0,IF(H230=F5,0,1))</f>
        <v>0</v>
      </c>
      <c r="AB230" s="85">
        <f t="shared" si="96"/>
        <v>0</v>
      </c>
      <c r="AC230" s="621">
        <f>C230</f>
        <v>0</v>
      </c>
      <c r="AD230" s="74" t="str">
        <f t="shared" si="97"/>
        <v/>
      </c>
      <c r="AE230" s="74" t="str">
        <f t="shared" si="98"/>
        <v/>
      </c>
      <c r="AF230" s="74" t="str">
        <f t="shared" si="99"/>
        <v/>
      </c>
      <c r="AG230" s="74" t="str">
        <f t="shared" si="100"/>
        <v/>
      </c>
      <c r="AH230" s="95">
        <f t="shared" si="103"/>
        <v>0</v>
      </c>
      <c r="AI230" s="172" t="str">
        <f>IF(F230="","",F230)</f>
        <v/>
      </c>
      <c r="AJ230" s="74" t="str">
        <f t="shared" si="104"/>
        <v/>
      </c>
      <c r="AK230" s="74" t="str">
        <f t="shared" si="105"/>
        <v/>
      </c>
      <c r="AL230" s="99" t="str">
        <f t="shared" si="101"/>
        <v/>
      </c>
      <c r="AM230" s="81">
        <f t="shared" si="106"/>
        <v>0</v>
      </c>
      <c r="AO230" s="81">
        <f t="shared" si="107"/>
        <v>0</v>
      </c>
      <c r="AP230" s="81" t="str">
        <f t="shared" si="108"/>
        <v>00000</v>
      </c>
      <c r="AQ230" s="105" t="str">
        <f t="shared" si="109"/>
        <v>0秒0</v>
      </c>
      <c r="AR230" s="106">
        <f t="shared" si="110"/>
        <v>0</v>
      </c>
      <c r="AS230" s="106" t="str">
        <f t="shared" si="111"/>
        <v>0</v>
      </c>
      <c r="AT230" s="106" t="str">
        <f t="shared" si="112"/>
        <v>0</v>
      </c>
      <c r="AU230" s="106" t="str">
        <f t="shared" si="113"/>
        <v>0m</v>
      </c>
      <c r="AV230" s="106" t="str">
        <f t="shared" si="114"/>
        <v>点</v>
      </c>
      <c r="AW230" s="81">
        <f t="shared" si="115"/>
        <v>0</v>
      </c>
      <c r="AX230" s="73" t="str">
        <f t="shared" si="116"/>
        <v/>
      </c>
      <c r="AY230" s="81">
        <f t="shared" si="117"/>
        <v>0</v>
      </c>
      <c r="AZ230" s="81">
        <f t="shared" si="118"/>
        <v>0</v>
      </c>
      <c r="BA230" s="81">
        <f t="shared" si="119"/>
        <v>0</v>
      </c>
      <c r="BB230" s="586">
        <f>IF(W230="",0,COUNTA($W$17:W232))</f>
        <v>0</v>
      </c>
      <c r="BC230" s="586">
        <f>IF(X230="",0,COUNTA($X$17:X232))</f>
        <v>0</v>
      </c>
      <c r="BD230" s="628">
        <f>IF(OR($N230="20100",$N231="20100",$N232="20100"),COUNTIF($N$17:N232,"20100"),0)</f>
        <v>0</v>
      </c>
      <c r="BE230" s="625">
        <f>IF($BD230=0,0,INDEX($P230:$P232,MATCH("20100",$N230:$N232,0),1))</f>
        <v>0</v>
      </c>
      <c r="BF230" s="74" t="str">
        <f t="shared" si="120"/>
        <v/>
      </c>
      <c r="BG230" s="74" t="str">
        <f t="shared" si="121"/>
        <v/>
      </c>
      <c r="BH230" s="74" t="str">
        <f t="shared" si="122"/>
        <v/>
      </c>
      <c r="BI230" s="120" t="str">
        <f>IF(M230="","",COUNTIF($BH$17:BH230,BH230))</f>
        <v/>
      </c>
      <c r="BJ230" s="98" t="str">
        <f t="shared" si="123"/>
        <v/>
      </c>
      <c r="BK230" s="1" t="str">
        <f t="shared" si="124"/>
        <v/>
      </c>
      <c r="BL230" s="621" t="str">
        <f>IF(F230="","",COUNTIF($AI$17:AI230,AI230))</f>
        <v/>
      </c>
      <c r="BM230" s="621">
        <f>IF(BL230=1,BL230,0)</f>
        <v>0</v>
      </c>
      <c r="BN230" s="621" t="str">
        <f>IF(F230="","",$BR230)</f>
        <v/>
      </c>
      <c r="BO230" s="621" t="str">
        <f>IF(G230="","",$BR230)</f>
        <v/>
      </c>
      <c r="BP230" s="621" t="str">
        <f>IF(I230="","",$BR230)</f>
        <v/>
      </c>
      <c r="BQ230" s="622" t="str">
        <f>IFERROR(IF(J230="","",BR230),"")</f>
        <v/>
      </c>
      <c r="BR230" s="621">
        <v>72</v>
      </c>
      <c r="BS230" s="621">
        <f>IF(C230&gt;0,"",IF(COUNTIF(BN230:BQ232,BR230)=4,"",1))</f>
        <v>1</v>
      </c>
      <c r="BT230" s="74">
        <f>COUNTIF($AJ$17:AJ230,AI230&amp;"-"&amp;"*5000m*")</f>
        <v>0</v>
      </c>
      <c r="BU230" s="621">
        <f>SUM(BT230:BT232)/3</f>
        <v>0</v>
      </c>
      <c r="BV230" s="622" t="str">
        <f>IF(AI230="","",IF(AND(COUNTA(M230:M232)=0,COUNTA(W230:X232)=0),1,""))</f>
        <v/>
      </c>
      <c r="BW230" s="621">
        <f>IF(AND($AI230="",COUNTA(W230)&gt;0),1,0)</f>
        <v>0</v>
      </c>
      <c r="BX230" s="621">
        <f>IF(AND($AI230="",COUNTA(X230)&gt;0),1,0)</f>
        <v>0</v>
      </c>
      <c r="BY230" s="621" t="str">
        <f>F230&amp;"-"&amp;W230</f>
        <v>-</v>
      </c>
      <c r="BZ230" s="621" t="str">
        <f>IF(W230="","",COUNTIF($BY$17:BY230,BY230))</f>
        <v/>
      </c>
      <c r="CA230" s="621" t="str">
        <f>F230&amp;"-"&amp;X230</f>
        <v>-</v>
      </c>
      <c r="CB230" s="621" t="str">
        <f>IF(X230="","",COUNTIF($CA$17:CA230,CA230))</f>
        <v/>
      </c>
    </row>
    <row r="231" spans="1:80" s="1" customFormat="1" ht="18" customHeight="1" thickBot="1">
      <c r="A231" s="684"/>
      <c r="B231" s="666"/>
      <c r="C231" s="668"/>
      <c r="D231" s="27" t="str">
        <f t="shared" si="102"/>
        <v/>
      </c>
      <c r="E231" s="244">
        <f>C230</f>
        <v>0</v>
      </c>
      <c r="F231" s="620"/>
      <c r="G231" s="620"/>
      <c r="H231" s="620"/>
      <c r="I231" s="256" t="str">
        <f>IF(C230&gt;0,VLOOKUP(C230,男子登録情報!$A$1:$H$1688,5,0),"")</f>
        <v/>
      </c>
      <c r="J231" s="654" t="e">
        <f>IF(D230&gt;0,VLOOKUP(D230,男子登録情報!$A$1:$H$1688,5,0),"")</f>
        <v>#N/A</v>
      </c>
      <c r="K231" s="654"/>
      <c r="L231" s="261" t="s">
        <v>28</v>
      </c>
      <c r="M231" s="27"/>
      <c r="N231" s="257" t="str">
        <f>IF(M231&gt;0,VLOOKUP(M231,男子登録情報!$N$1:$O$22,2,0),"")</f>
        <v/>
      </c>
      <c r="O231" s="261" t="s">
        <v>29</v>
      </c>
      <c r="P231" s="262"/>
      <c r="Q231" s="53" t="str">
        <f t="shared" si="95"/>
        <v/>
      </c>
      <c r="R231" s="284" t="str">
        <f t="shared" si="94"/>
        <v/>
      </c>
      <c r="S231" s="263"/>
      <c r="T231" s="613"/>
      <c r="U231" s="614"/>
      <c r="V231" s="615"/>
      <c r="W231" s="662"/>
      <c r="X231" s="662"/>
      <c r="AB231" s="85">
        <f t="shared" si="96"/>
        <v>0</v>
      </c>
      <c r="AC231" s="621"/>
      <c r="AD231" s="74" t="str">
        <f t="shared" si="97"/>
        <v/>
      </c>
      <c r="AE231" s="74" t="str">
        <f t="shared" si="98"/>
        <v/>
      </c>
      <c r="AF231" s="74" t="str">
        <f t="shared" si="99"/>
        <v/>
      </c>
      <c r="AG231" s="74" t="str">
        <f t="shared" si="100"/>
        <v/>
      </c>
      <c r="AH231" s="95">
        <f t="shared" si="103"/>
        <v>0</v>
      </c>
      <c r="AI231" s="173" t="str">
        <f>AI230</f>
        <v/>
      </c>
      <c r="AJ231" s="74" t="str">
        <f t="shared" si="104"/>
        <v/>
      </c>
      <c r="AK231" s="74" t="str">
        <f t="shared" si="105"/>
        <v/>
      </c>
      <c r="AL231" s="99" t="str">
        <f t="shared" si="101"/>
        <v/>
      </c>
      <c r="AM231" s="81">
        <f t="shared" si="106"/>
        <v>0</v>
      </c>
      <c r="AO231" s="81">
        <f t="shared" si="107"/>
        <v>0</v>
      </c>
      <c r="AP231" s="81" t="str">
        <f t="shared" si="108"/>
        <v>00000</v>
      </c>
      <c r="AQ231" s="105" t="str">
        <f t="shared" si="109"/>
        <v>0秒0</v>
      </c>
      <c r="AR231" s="106">
        <f t="shared" si="110"/>
        <v>0</v>
      </c>
      <c r="AS231" s="106" t="str">
        <f t="shared" si="111"/>
        <v>0</v>
      </c>
      <c r="AT231" s="106" t="str">
        <f t="shared" si="112"/>
        <v>0</v>
      </c>
      <c r="AU231" s="106" t="str">
        <f t="shared" si="113"/>
        <v>0m</v>
      </c>
      <c r="AV231" s="106" t="str">
        <f t="shared" si="114"/>
        <v>点</v>
      </c>
      <c r="AW231" s="81">
        <f t="shared" si="115"/>
        <v>0</v>
      </c>
      <c r="AX231" s="73" t="str">
        <f t="shared" si="116"/>
        <v/>
      </c>
      <c r="AY231" s="81">
        <f t="shared" si="117"/>
        <v>0</v>
      </c>
      <c r="AZ231" s="81">
        <f t="shared" si="118"/>
        <v>0</v>
      </c>
      <c r="BA231" s="81">
        <f t="shared" si="119"/>
        <v>0</v>
      </c>
      <c r="BB231" s="595"/>
      <c r="BC231" s="595"/>
      <c r="BD231" s="629"/>
      <c r="BE231" s="626"/>
      <c r="BF231" s="74" t="str">
        <f t="shared" si="120"/>
        <v/>
      </c>
      <c r="BG231" s="74" t="str">
        <f t="shared" si="121"/>
        <v/>
      </c>
      <c r="BH231" s="74" t="str">
        <f t="shared" si="122"/>
        <v/>
      </c>
      <c r="BI231" s="120" t="str">
        <f>IF(M231="","",COUNTIF($BH$17:BH231,BH231))</f>
        <v/>
      </c>
      <c r="BJ231" s="98" t="str">
        <f t="shared" si="123"/>
        <v/>
      </c>
      <c r="BK231" s="1" t="str">
        <f t="shared" si="124"/>
        <v/>
      </c>
      <c r="BL231" s="621"/>
      <c r="BM231" s="621"/>
      <c r="BN231" s="621"/>
      <c r="BO231" s="621"/>
      <c r="BP231" s="621"/>
      <c r="BQ231" s="623"/>
      <c r="BR231" s="621"/>
      <c r="BS231" s="621"/>
      <c r="BT231" s="74">
        <f>COUNTIF($AJ$17:AJ231,AI231&amp;"-"&amp;"*5000m*")</f>
        <v>0</v>
      </c>
      <c r="BU231" s="621"/>
      <c r="BV231" s="623"/>
      <c r="BW231" s="621"/>
      <c r="BX231" s="621"/>
      <c r="BY231" s="621"/>
      <c r="BZ231" s="621"/>
      <c r="CA231" s="621"/>
      <c r="CB231" s="621"/>
    </row>
    <row r="232" spans="1:80" s="1" customFormat="1" ht="18" customHeight="1" thickBot="1">
      <c r="A232" s="685"/>
      <c r="B232" s="86" t="s">
        <v>30</v>
      </c>
      <c r="C232" s="87"/>
      <c r="D232" s="245" t="str">
        <f t="shared" si="102"/>
        <v/>
      </c>
      <c r="E232" s="274">
        <f>C230</f>
        <v>0</v>
      </c>
      <c r="F232" s="28"/>
      <c r="G232" s="28"/>
      <c r="H232" s="28"/>
      <c r="I232" s="29"/>
      <c r="J232" s="655" t="e">
        <f>IF(D231&gt;0,VLOOKUP(D231,男子登録情報!$A$1:$H$1688,5,0),"")</f>
        <v>#N/A</v>
      </c>
      <c r="K232" s="655"/>
      <c r="L232" s="7" t="s">
        <v>31</v>
      </c>
      <c r="M232" s="429"/>
      <c r="N232" s="247" t="str">
        <f>IF(M232&gt;0,VLOOKUP(M232,男子登録情報!$N$1:$O$22,2,0),"")</f>
        <v/>
      </c>
      <c r="O232" s="7" t="s">
        <v>32</v>
      </c>
      <c r="P232" s="248"/>
      <c r="Q232" s="53" t="str">
        <f t="shared" si="95"/>
        <v/>
      </c>
      <c r="R232" s="285" t="str">
        <f>IF(OR(M232="",P232=""),"",IF(COUNTIF(M232,"*m*")&gt;0,AQ232,IF(COUNTIF(M232,"*種*")&gt;0,AV232,AU232)))</f>
        <v/>
      </c>
      <c r="S232" s="259"/>
      <c r="T232" s="616"/>
      <c r="U232" s="617"/>
      <c r="V232" s="618"/>
      <c r="W232" s="663"/>
      <c r="X232" s="663"/>
      <c r="AB232" s="85">
        <f t="shared" si="96"/>
        <v>0</v>
      </c>
      <c r="AC232" s="621"/>
      <c r="AD232" s="74" t="str">
        <f t="shared" si="97"/>
        <v/>
      </c>
      <c r="AE232" s="74" t="str">
        <f t="shared" si="98"/>
        <v/>
      </c>
      <c r="AF232" s="74" t="str">
        <f t="shared" si="99"/>
        <v/>
      </c>
      <c r="AG232" s="74" t="str">
        <f t="shared" si="100"/>
        <v/>
      </c>
      <c r="AH232" s="95">
        <f t="shared" si="103"/>
        <v>0</v>
      </c>
      <c r="AI232" s="174" t="str">
        <f>AI231</f>
        <v/>
      </c>
      <c r="AJ232" s="74" t="str">
        <f t="shared" si="104"/>
        <v/>
      </c>
      <c r="AK232" s="74" t="str">
        <f t="shared" si="105"/>
        <v/>
      </c>
      <c r="AL232" s="99" t="str">
        <f t="shared" si="101"/>
        <v/>
      </c>
      <c r="AM232" s="81">
        <f t="shared" si="106"/>
        <v>0</v>
      </c>
      <c r="AO232" s="81">
        <f t="shared" si="107"/>
        <v>0</v>
      </c>
      <c r="AP232" s="81" t="str">
        <f t="shared" si="108"/>
        <v>00000</v>
      </c>
      <c r="AQ232" s="105" t="str">
        <f t="shared" si="109"/>
        <v>0秒0</v>
      </c>
      <c r="AR232" s="106">
        <f t="shared" si="110"/>
        <v>0</v>
      </c>
      <c r="AS232" s="106" t="str">
        <f t="shared" si="111"/>
        <v>0</v>
      </c>
      <c r="AT232" s="106" t="str">
        <f t="shared" si="112"/>
        <v>0</v>
      </c>
      <c r="AU232" s="106" t="str">
        <f t="shared" si="113"/>
        <v>0m</v>
      </c>
      <c r="AV232" s="106" t="str">
        <f t="shared" si="114"/>
        <v>点</v>
      </c>
      <c r="AW232" s="81">
        <f t="shared" si="115"/>
        <v>0</v>
      </c>
      <c r="AX232" s="73" t="str">
        <f t="shared" si="116"/>
        <v/>
      </c>
      <c r="AY232" s="81">
        <f t="shared" si="117"/>
        <v>0</v>
      </c>
      <c r="AZ232" s="81">
        <f t="shared" si="118"/>
        <v>0</v>
      </c>
      <c r="BA232" s="81">
        <f t="shared" si="119"/>
        <v>0</v>
      </c>
      <c r="BB232" s="587"/>
      <c r="BC232" s="587"/>
      <c r="BD232" s="630"/>
      <c r="BE232" s="627"/>
      <c r="BF232" s="74" t="str">
        <f t="shared" si="120"/>
        <v/>
      </c>
      <c r="BG232" s="74" t="str">
        <f t="shared" si="121"/>
        <v/>
      </c>
      <c r="BH232" s="74" t="str">
        <f t="shared" si="122"/>
        <v/>
      </c>
      <c r="BI232" s="120" t="str">
        <f>IF(M232="","",COUNTIF($BH$17:BH232,BH232))</f>
        <v/>
      </c>
      <c r="BJ232" s="98" t="str">
        <f t="shared" si="123"/>
        <v/>
      </c>
      <c r="BK232" s="1" t="str">
        <f t="shared" si="124"/>
        <v/>
      </c>
      <c r="BL232" s="621"/>
      <c r="BM232" s="621"/>
      <c r="BN232" s="621"/>
      <c r="BO232" s="621"/>
      <c r="BP232" s="621"/>
      <c r="BQ232" s="624"/>
      <c r="BR232" s="621"/>
      <c r="BS232" s="621"/>
      <c r="BT232" s="74">
        <f>COUNTIF($AJ$17:AJ232,AI232&amp;"-"&amp;"*5000m*")</f>
        <v>0</v>
      </c>
      <c r="BU232" s="621"/>
      <c r="BV232" s="624"/>
      <c r="BW232" s="621"/>
      <c r="BX232" s="621"/>
      <c r="BY232" s="621"/>
      <c r="BZ232" s="621"/>
      <c r="CA232" s="621"/>
      <c r="CB232" s="621"/>
    </row>
    <row r="233" spans="1:80" s="1" customFormat="1" ht="18" customHeight="1" thickTop="1" thickBot="1">
      <c r="A233" s="683">
        <v>73</v>
      </c>
      <c r="B233" s="665" t="s">
        <v>339</v>
      </c>
      <c r="C233" s="667"/>
      <c r="D233" s="243"/>
      <c r="E233" s="243"/>
      <c r="F233" s="619" t="str">
        <f>IF(C233&gt;0,VLOOKUP(C233,男子登録情報!$A$1:$H$1688,3,0),"")</f>
        <v/>
      </c>
      <c r="G233" s="619" t="str">
        <f>IF(C233&gt;0,VLOOKUP(C233,男子登録情報!$A$1:$H$1688,4,0),"")</f>
        <v/>
      </c>
      <c r="H233" s="619" t="str">
        <f>IF(C233&gt;0,VLOOKUP(C233,男子登録情報!$A$1:$H$1688,7,0),"")</f>
        <v/>
      </c>
      <c r="I233" s="261" t="str">
        <f>IF(C233&gt;0,VLOOKUP(C233,男子登録情報!$A$1:$H$1688,8,0),"")</f>
        <v/>
      </c>
      <c r="J233" s="653" t="str">
        <f>IF(C233&gt;0,VLOOKUP(C233,男子登録情報!$A$1:$M$1688,13,0),"")</f>
        <v/>
      </c>
      <c r="K233" s="653" t="str">
        <f>IF(C233&gt;0,TEXT(C233,"100000000"),"000000000")</f>
        <v>000000000</v>
      </c>
      <c r="L233" s="251" t="s">
        <v>24</v>
      </c>
      <c r="M233" s="243"/>
      <c r="N233" s="5" t="str">
        <f>IF(M233&gt;0,VLOOKUP(M233,男子登録情報!$N$1:$O$22,2,0),"")</f>
        <v/>
      </c>
      <c r="O233" s="251" t="s">
        <v>27</v>
      </c>
      <c r="P233" s="253"/>
      <c r="Q233" s="53" t="str">
        <f t="shared" ref="Q233:Q241" si="125">IF(N233="","",IF(LEFT(N233,1)="2",CONCATENATE(N233," 0"),LEFT(N233,5)&amp;" "&amp;IF(OR(LEFT(N233,3)*1&lt;70,LEFT(N233,3)*1&gt;100),REPT(0,7-LEN(P233)),REPT(0,5-LEN(P233))))&amp;P233)</f>
        <v/>
      </c>
      <c r="R233" s="283" t="str">
        <f t="shared" ref="R233:R241" si="126">IF(OR(M233="",P233=""),"",IF(COUNTIF(M233,"*m*")&gt;0,AQ233,IF(COUNTIF(M233,"*種*")&gt;0,AV233,AU233)))</f>
        <v/>
      </c>
      <c r="S233" s="255"/>
      <c r="T233" s="610"/>
      <c r="U233" s="611"/>
      <c r="V233" s="612"/>
      <c r="W233" s="664"/>
      <c r="X233" s="664"/>
      <c r="AA233" s="1">
        <f>IF(C233="",0,IF(H233=F5,0,1))</f>
        <v>0</v>
      </c>
      <c r="AB233" s="85">
        <f t="shared" si="96"/>
        <v>0</v>
      </c>
      <c r="AC233" s="621">
        <f>C233</f>
        <v>0</v>
      </c>
      <c r="AD233" s="74" t="str">
        <f t="shared" si="97"/>
        <v/>
      </c>
      <c r="AE233" s="74" t="str">
        <f t="shared" si="98"/>
        <v/>
      </c>
      <c r="AF233" s="74" t="str">
        <f t="shared" si="99"/>
        <v/>
      </c>
      <c r="AG233" s="74" t="str">
        <f t="shared" si="100"/>
        <v/>
      </c>
      <c r="AH233" s="95">
        <f t="shared" si="103"/>
        <v>0</v>
      </c>
      <c r="AI233" s="172" t="str">
        <f>IF(F233="","",F233)</f>
        <v/>
      </c>
      <c r="AJ233" s="74" t="str">
        <f t="shared" si="104"/>
        <v/>
      </c>
      <c r="AK233" s="74" t="str">
        <f t="shared" si="105"/>
        <v/>
      </c>
      <c r="AL233" s="99" t="str">
        <f t="shared" si="101"/>
        <v/>
      </c>
      <c r="AM233" s="81">
        <f t="shared" si="106"/>
        <v>0</v>
      </c>
      <c r="AO233" s="81">
        <f t="shared" si="107"/>
        <v>0</v>
      </c>
      <c r="AP233" s="81" t="str">
        <f t="shared" si="108"/>
        <v>00000</v>
      </c>
      <c r="AQ233" s="105" t="str">
        <f t="shared" si="109"/>
        <v>0秒0</v>
      </c>
      <c r="AR233" s="106">
        <f t="shared" si="110"/>
        <v>0</v>
      </c>
      <c r="AS233" s="106" t="str">
        <f t="shared" si="111"/>
        <v>0</v>
      </c>
      <c r="AT233" s="106" t="str">
        <f t="shared" si="112"/>
        <v>0</v>
      </c>
      <c r="AU233" s="106" t="str">
        <f t="shared" si="113"/>
        <v>0m</v>
      </c>
      <c r="AV233" s="106" t="str">
        <f t="shared" si="114"/>
        <v>点</v>
      </c>
      <c r="AW233" s="81">
        <f t="shared" si="115"/>
        <v>0</v>
      </c>
      <c r="AX233" s="73" t="str">
        <f t="shared" si="116"/>
        <v/>
      </c>
      <c r="AY233" s="81">
        <f t="shared" si="117"/>
        <v>0</v>
      </c>
      <c r="AZ233" s="81">
        <f t="shared" si="118"/>
        <v>0</v>
      </c>
      <c r="BA233" s="81">
        <f t="shared" si="119"/>
        <v>0</v>
      </c>
      <c r="BB233" s="586">
        <f>IF(W233="",0,COUNTA($W$17:W235))</f>
        <v>0</v>
      </c>
      <c r="BC233" s="586">
        <f>IF(X233="",0,COUNTA($X$17:X235))</f>
        <v>0</v>
      </c>
      <c r="BD233" s="628">
        <f>IF(OR($N233="20100",$N234="20100",$N235="20100"),COUNTIF($N$17:N235,"20100"),0)</f>
        <v>0</v>
      </c>
      <c r="BE233" s="625">
        <f>IF($BD233=0,0,INDEX($P233:$P235,MATCH("20100",$N233:$N235,0),1))</f>
        <v>0</v>
      </c>
      <c r="BF233" s="74" t="str">
        <f t="shared" si="120"/>
        <v/>
      </c>
      <c r="BG233" s="74" t="str">
        <f t="shared" si="121"/>
        <v/>
      </c>
      <c r="BH233" s="74" t="str">
        <f t="shared" si="122"/>
        <v/>
      </c>
      <c r="BI233" s="120" t="str">
        <f>IF(M233="","",COUNTIF($BH$17:BH233,BH233))</f>
        <v/>
      </c>
      <c r="BJ233" s="98"/>
      <c r="BK233" s="1" t="str">
        <f t="shared" si="124"/>
        <v/>
      </c>
      <c r="BL233" s="621" t="str">
        <f>IF(F233="","",COUNTIF($AI$17:AI233,AI233))</f>
        <v/>
      </c>
      <c r="BM233" s="621">
        <f>IF(BL233=1,BL233,0)</f>
        <v>0</v>
      </c>
      <c r="BN233" s="621" t="str">
        <f>IF(F233="","",$BR233)</f>
        <v/>
      </c>
      <c r="BO233" s="621" t="str">
        <f>IF(G233="","",$BR233)</f>
        <v/>
      </c>
      <c r="BP233" s="621" t="str">
        <f>IF(I233="","",$BR233)</f>
        <v/>
      </c>
      <c r="BQ233" s="622" t="str">
        <f>IFERROR(IF(J233="","",BR233),"")</f>
        <v/>
      </c>
      <c r="BR233" s="621">
        <v>73</v>
      </c>
      <c r="BS233" s="621">
        <f>IF(C233&gt;0,"",IF(COUNTIF(BN233:BQ235,BR233)=4,"",1))</f>
        <v>1</v>
      </c>
      <c r="BT233" s="74">
        <f>COUNTIF($AJ$17:AJ233,AI233&amp;"-"&amp;"*5000m*")</f>
        <v>0</v>
      </c>
      <c r="BU233" s="621">
        <f>SUM(BT233:BT235)/3</f>
        <v>0</v>
      </c>
      <c r="BV233" s="622" t="str">
        <f>IF(AI233="","",IF(AND(COUNTA(M233:M235)=0,COUNTA(W233:X235)=0),1,""))</f>
        <v/>
      </c>
      <c r="BW233" s="621">
        <f>IF(AND($AI233="",COUNTA(W233)&gt;0),1,0)</f>
        <v>0</v>
      </c>
      <c r="BX233" s="621">
        <f>IF(AND($AI233="",COUNTA(X233)&gt;0),1,0)</f>
        <v>0</v>
      </c>
      <c r="BY233" s="621" t="str">
        <f>F233&amp;"-"&amp;W233</f>
        <v>-</v>
      </c>
      <c r="BZ233" s="621" t="str">
        <f>IF(W233="","",COUNTIF($BY$17:BY233,BY233))</f>
        <v/>
      </c>
      <c r="CA233" s="621" t="str">
        <f>F233&amp;"-"&amp;X233</f>
        <v>-</v>
      </c>
      <c r="CB233" s="621" t="str">
        <f>IF(X233="","",COUNTIF($CA$17:CA233,CA233))</f>
        <v/>
      </c>
    </row>
    <row r="234" spans="1:80" s="1" customFormat="1" ht="18" customHeight="1" thickBot="1">
      <c r="A234" s="684"/>
      <c r="B234" s="666"/>
      <c r="C234" s="668"/>
      <c r="D234" s="244"/>
      <c r="E234" s="244"/>
      <c r="F234" s="620"/>
      <c r="G234" s="620"/>
      <c r="H234" s="620"/>
      <c r="I234" s="256" t="str">
        <f>IF(C233&gt;0,VLOOKUP(C233,男子登録情報!$A$1:$H$1688,5,0),"")</f>
        <v/>
      </c>
      <c r="J234" s="654" t="str">
        <f>IF(D233&gt;0,VLOOKUP(D233,男子登録情報!$A$1:$H$1688,5,0),"")</f>
        <v/>
      </c>
      <c r="K234" s="654"/>
      <c r="L234" s="261" t="s">
        <v>28</v>
      </c>
      <c r="M234" s="27"/>
      <c r="N234" s="5" t="str">
        <f>IF(M234&gt;0,VLOOKUP(M234,男子登録情報!$N$1:$O$22,2,0),"")</f>
        <v/>
      </c>
      <c r="O234" s="261" t="s">
        <v>29</v>
      </c>
      <c r="P234" s="262"/>
      <c r="Q234" s="53" t="str">
        <f t="shared" si="125"/>
        <v/>
      </c>
      <c r="R234" s="284" t="str">
        <f t="shared" si="126"/>
        <v/>
      </c>
      <c r="S234" s="263"/>
      <c r="T234" s="613"/>
      <c r="U234" s="614"/>
      <c r="V234" s="615"/>
      <c r="W234" s="662"/>
      <c r="X234" s="662"/>
      <c r="AB234" s="85">
        <f t="shared" si="96"/>
        <v>0</v>
      </c>
      <c r="AC234" s="621"/>
      <c r="AD234" s="74" t="str">
        <f t="shared" si="97"/>
        <v/>
      </c>
      <c r="AE234" s="74" t="str">
        <f t="shared" si="98"/>
        <v/>
      </c>
      <c r="AF234" s="74" t="str">
        <f t="shared" si="99"/>
        <v/>
      </c>
      <c r="AG234" s="74" t="str">
        <f t="shared" si="100"/>
        <v/>
      </c>
      <c r="AH234" s="95">
        <f t="shared" si="103"/>
        <v>0</v>
      </c>
      <c r="AI234" s="173" t="str">
        <f>AI233</f>
        <v/>
      </c>
      <c r="AJ234" s="74" t="str">
        <f t="shared" si="104"/>
        <v/>
      </c>
      <c r="AK234" s="74" t="str">
        <f t="shared" si="105"/>
        <v/>
      </c>
      <c r="AL234" s="99" t="str">
        <f t="shared" si="101"/>
        <v/>
      </c>
      <c r="AM234" s="81">
        <f t="shared" si="106"/>
        <v>0</v>
      </c>
      <c r="AO234" s="81">
        <f t="shared" si="107"/>
        <v>0</v>
      </c>
      <c r="AP234" s="81" t="str">
        <f t="shared" si="108"/>
        <v>00000</v>
      </c>
      <c r="AQ234" s="105" t="str">
        <f t="shared" si="109"/>
        <v>0秒0</v>
      </c>
      <c r="AR234" s="106">
        <f t="shared" si="110"/>
        <v>0</v>
      </c>
      <c r="AS234" s="106" t="str">
        <f t="shared" si="111"/>
        <v>0</v>
      </c>
      <c r="AT234" s="106" t="str">
        <f t="shared" si="112"/>
        <v>0</v>
      </c>
      <c r="AU234" s="106" t="str">
        <f t="shared" si="113"/>
        <v>0m</v>
      </c>
      <c r="AV234" s="106" t="str">
        <f t="shared" si="114"/>
        <v>点</v>
      </c>
      <c r="AW234" s="81">
        <f t="shared" si="115"/>
        <v>0</v>
      </c>
      <c r="AX234" s="73" t="str">
        <f t="shared" si="116"/>
        <v/>
      </c>
      <c r="AY234" s="81">
        <f t="shared" si="117"/>
        <v>0</v>
      </c>
      <c r="AZ234" s="81">
        <f t="shared" si="118"/>
        <v>0</v>
      </c>
      <c r="BA234" s="81">
        <f t="shared" si="119"/>
        <v>0</v>
      </c>
      <c r="BB234" s="595"/>
      <c r="BC234" s="595"/>
      <c r="BD234" s="629"/>
      <c r="BE234" s="626"/>
      <c r="BF234" s="74" t="str">
        <f t="shared" si="120"/>
        <v/>
      </c>
      <c r="BG234" s="74" t="str">
        <f t="shared" si="121"/>
        <v/>
      </c>
      <c r="BH234" s="74" t="str">
        <f t="shared" si="122"/>
        <v/>
      </c>
      <c r="BI234" s="120" t="str">
        <f>IF(M234="","",COUNTIF($BH$17:BH234,BH234))</f>
        <v/>
      </c>
      <c r="BJ234" s="98"/>
      <c r="BK234" s="1" t="str">
        <f t="shared" si="124"/>
        <v/>
      </c>
      <c r="BL234" s="621"/>
      <c r="BM234" s="621"/>
      <c r="BN234" s="621"/>
      <c r="BO234" s="621"/>
      <c r="BP234" s="621"/>
      <c r="BQ234" s="623"/>
      <c r="BR234" s="621"/>
      <c r="BS234" s="621"/>
      <c r="BT234" s="74">
        <f>COUNTIF($AJ$17:AJ234,AI234&amp;"-"&amp;"*5000m*")</f>
        <v>0</v>
      </c>
      <c r="BU234" s="621"/>
      <c r="BV234" s="623"/>
      <c r="BW234" s="621"/>
      <c r="BX234" s="621"/>
      <c r="BY234" s="621"/>
      <c r="BZ234" s="621"/>
      <c r="CA234" s="621"/>
      <c r="CB234" s="621"/>
    </row>
    <row r="235" spans="1:80" s="1" customFormat="1" ht="18" customHeight="1" thickBot="1">
      <c r="A235" s="685"/>
      <c r="B235" s="86" t="s">
        <v>30</v>
      </c>
      <c r="C235" s="87"/>
      <c r="D235" s="87"/>
      <c r="E235" s="87"/>
      <c r="F235" s="28"/>
      <c r="G235" s="28"/>
      <c r="H235" s="28"/>
      <c r="I235" s="29"/>
      <c r="J235" s="655" t="str">
        <f>IF(D234&gt;0,VLOOKUP(D234,男子登録情報!$A$1:$H$1688,5,0),"")</f>
        <v/>
      </c>
      <c r="K235" s="655"/>
      <c r="L235" s="7" t="s">
        <v>31</v>
      </c>
      <c r="M235" s="429"/>
      <c r="N235" s="5" t="str">
        <f>IF(M235&gt;0,VLOOKUP(M235,男子登録情報!$N$1:$O$22,2,0),"")</f>
        <v/>
      </c>
      <c r="O235" s="7" t="s">
        <v>32</v>
      </c>
      <c r="P235" s="248"/>
      <c r="Q235" s="53" t="str">
        <f t="shared" si="125"/>
        <v/>
      </c>
      <c r="R235" s="285" t="str">
        <f t="shared" si="126"/>
        <v/>
      </c>
      <c r="S235" s="259"/>
      <c r="T235" s="616"/>
      <c r="U235" s="617"/>
      <c r="V235" s="618"/>
      <c r="W235" s="663"/>
      <c r="X235" s="663"/>
      <c r="AB235" s="85">
        <f t="shared" si="96"/>
        <v>0</v>
      </c>
      <c r="AC235" s="621"/>
      <c r="AD235" s="74" t="str">
        <f t="shared" si="97"/>
        <v/>
      </c>
      <c r="AE235" s="74" t="str">
        <f t="shared" si="98"/>
        <v/>
      </c>
      <c r="AF235" s="74" t="str">
        <f t="shared" si="99"/>
        <v/>
      </c>
      <c r="AG235" s="74" t="str">
        <f t="shared" si="100"/>
        <v/>
      </c>
      <c r="AH235" s="95">
        <f t="shared" si="103"/>
        <v>0</v>
      </c>
      <c r="AI235" s="174" t="str">
        <f>AI234</f>
        <v/>
      </c>
      <c r="AJ235" s="74" t="str">
        <f t="shared" si="104"/>
        <v/>
      </c>
      <c r="AK235" s="74" t="str">
        <f t="shared" si="105"/>
        <v/>
      </c>
      <c r="AL235" s="99" t="str">
        <f t="shared" si="101"/>
        <v/>
      </c>
      <c r="AM235" s="81">
        <f t="shared" si="106"/>
        <v>0</v>
      </c>
      <c r="AO235" s="81">
        <f t="shared" si="107"/>
        <v>0</v>
      </c>
      <c r="AP235" s="81" t="str">
        <f t="shared" si="108"/>
        <v>00000</v>
      </c>
      <c r="AQ235" s="105" t="str">
        <f t="shared" si="109"/>
        <v>0秒0</v>
      </c>
      <c r="AR235" s="106">
        <f t="shared" si="110"/>
        <v>0</v>
      </c>
      <c r="AS235" s="106" t="str">
        <f t="shared" si="111"/>
        <v>0</v>
      </c>
      <c r="AT235" s="106" t="str">
        <f t="shared" si="112"/>
        <v>0</v>
      </c>
      <c r="AU235" s="106" t="str">
        <f t="shared" si="113"/>
        <v>0m</v>
      </c>
      <c r="AV235" s="106" t="str">
        <f t="shared" si="114"/>
        <v>点</v>
      </c>
      <c r="AW235" s="81">
        <f t="shared" si="115"/>
        <v>0</v>
      </c>
      <c r="AX235" s="73" t="str">
        <f t="shared" si="116"/>
        <v/>
      </c>
      <c r="AY235" s="81">
        <f t="shared" si="117"/>
        <v>0</v>
      </c>
      <c r="AZ235" s="81">
        <f t="shared" si="118"/>
        <v>0</v>
      </c>
      <c r="BA235" s="81">
        <f t="shared" si="119"/>
        <v>0</v>
      </c>
      <c r="BB235" s="587"/>
      <c r="BC235" s="587"/>
      <c r="BD235" s="630"/>
      <c r="BE235" s="627"/>
      <c r="BF235" s="74" t="str">
        <f t="shared" si="120"/>
        <v/>
      </c>
      <c r="BG235" s="74" t="str">
        <f t="shared" si="121"/>
        <v/>
      </c>
      <c r="BH235" s="74" t="str">
        <f t="shared" si="122"/>
        <v/>
      </c>
      <c r="BI235" s="120" t="str">
        <f>IF(M235="","",COUNTIF($BH$17:BH235,BH235))</f>
        <v/>
      </c>
      <c r="BJ235" s="98"/>
      <c r="BK235" s="1" t="str">
        <f t="shared" si="124"/>
        <v/>
      </c>
      <c r="BL235" s="621"/>
      <c r="BM235" s="621"/>
      <c r="BN235" s="621"/>
      <c r="BO235" s="621"/>
      <c r="BP235" s="621"/>
      <c r="BQ235" s="624"/>
      <c r="BR235" s="621"/>
      <c r="BS235" s="621"/>
      <c r="BT235" s="74">
        <f>COUNTIF($AJ$17:AJ235,AI235&amp;"-"&amp;"*5000m*")</f>
        <v>0</v>
      </c>
      <c r="BU235" s="621"/>
      <c r="BV235" s="624"/>
      <c r="BW235" s="621"/>
      <c r="BX235" s="621"/>
      <c r="BY235" s="621"/>
      <c r="BZ235" s="621"/>
      <c r="CA235" s="621"/>
      <c r="CB235" s="621"/>
    </row>
    <row r="236" spans="1:80" s="1" customFormat="1" ht="18" customHeight="1" thickTop="1" thickBot="1">
      <c r="A236" s="683">
        <v>74</v>
      </c>
      <c r="B236" s="665" t="s">
        <v>339</v>
      </c>
      <c r="C236" s="667"/>
      <c r="D236" s="243"/>
      <c r="E236" s="243"/>
      <c r="F236" s="619" t="str">
        <f>IF(C236&gt;0,VLOOKUP(C236,男子登録情報!$A$1:$H$1688,3,0),"")</f>
        <v/>
      </c>
      <c r="G236" s="619" t="str">
        <f>IF(C236&gt;0,VLOOKUP(C236,男子登録情報!$A$1:$H$1688,4,0),"")</f>
        <v/>
      </c>
      <c r="H236" s="619" t="str">
        <f>IF(C236&gt;0,VLOOKUP(C236,男子登録情報!$A$1:$H$1688,7,0),"")</f>
        <v/>
      </c>
      <c r="I236" s="261" t="str">
        <f>IF(C236&gt;0,VLOOKUP(C236,男子登録情報!$A$1:$H$1688,8,0),"")</f>
        <v/>
      </c>
      <c r="J236" s="653" t="str">
        <f>IF(C236&gt;0,VLOOKUP(C236,男子登録情報!$A$1:$M$1688,13,0),"")</f>
        <v/>
      </c>
      <c r="K236" s="653" t="str">
        <f>IF(C236&gt;0,TEXT(C236,"100000000"),"000000000")</f>
        <v>000000000</v>
      </c>
      <c r="L236" s="251" t="s">
        <v>24</v>
      </c>
      <c r="M236" s="243"/>
      <c r="N236" s="5" t="str">
        <f>IF(M236&gt;0,VLOOKUP(M236,男子登録情報!$N$1:$O$22,2,0),"")</f>
        <v/>
      </c>
      <c r="O236" s="251" t="s">
        <v>27</v>
      </c>
      <c r="P236" s="253"/>
      <c r="Q236" s="53" t="str">
        <f t="shared" si="125"/>
        <v/>
      </c>
      <c r="R236" s="283" t="str">
        <f t="shared" si="126"/>
        <v/>
      </c>
      <c r="S236" s="255"/>
      <c r="T236" s="610"/>
      <c r="U236" s="611"/>
      <c r="V236" s="612"/>
      <c r="W236" s="664"/>
      <c r="X236" s="664"/>
      <c r="AA236" s="1">
        <f>IF(C236="",0,IF(H236=F5,0,1))</f>
        <v>0</v>
      </c>
      <c r="AB236" s="85">
        <f t="shared" si="96"/>
        <v>0</v>
      </c>
      <c r="AC236" s="621">
        <f>C236</f>
        <v>0</v>
      </c>
      <c r="AD236" s="74" t="str">
        <f t="shared" si="97"/>
        <v/>
      </c>
      <c r="AE236" s="74" t="str">
        <f t="shared" si="98"/>
        <v/>
      </c>
      <c r="AF236" s="74" t="str">
        <f t="shared" si="99"/>
        <v/>
      </c>
      <c r="AG236" s="74" t="str">
        <f t="shared" si="100"/>
        <v/>
      </c>
      <c r="AH236" s="95">
        <f t="shared" si="103"/>
        <v>0</v>
      </c>
      <c r="AI236" s="172" t="str">
        <f>IF(F236="","",F236)</f>
        <v/>
      </c>
      <c r="AJ236" s="74" t="str">
        <f t="shared" si="104"/>
        <v/>
      </c>
      <c r="AK236" s="74" t="str">
        <f t="shared" si="105"/>
        <v/>
      </c>
      <c r="AL236" s="99" t="str">
        <f t="shared" si="101"/>
        <v/>
      </c>
      <c r="AM236" s="81">
        <f t="shared" si="106"/>
        <v>0</v>
      </c>
      <c r="AO236" s="81">
        <f t="shared" si="107"/>
        <v>0</v>
      </c>
      <c r="AP236" s="81" t="str">
        <f t="shared" si="108"/>
        <v>00000</v>
      </c>
      <c r="AQ236" s="105" t="str">
        <f t="shared" si="109"/>
        <v>0秒0</v>
      </c>
      <c r="AR236" s="106">
        <f t="shared" si="110"/>
        <v>0</v>
      </c>
      <c r="AS236" s="106" t="str">
        <f t="shared" si="111"/>
        <v>0</v>
      </c>
      <c r="AT236" s="106" t="str">
        <f t="shared" si="112"/>
        <v>0</v>
      </c>
      <c r="AU236" s="106" t="str">
        <f t="shared" si="113"/>
        <v>0m</v>
      </c>
      <c r="AV236" s="106" t="str">
        <f t="shared" si="114"/>
        <v>点</v>
      </c>
      <c r="AW236" s="81">
        <f t="shared" si="115"/>
        <v>0</v>
      </c>
      <c r="AX236" s="73" t="str">
        <f t="shared" si="116"/>
        <v/>
      </c>
      <c r="AY236" s="81">
        <f t="shared" si="117"/>
        <v>0</v>
      </c>
      <c r="AZ236" s="81">
        <f t="shared" si="118"/>
        <v>0</v>
      </c>
      <c r="BA236" s="81">
        <f t="shared" si="119"/>
        <v>0</v>
      </c>
      <c r="BB236" s="586">
        <f>IF(W236="",0,COUNTA($W$17:W238))</f>
        <v>0</v>
      </c>
      <c r="BC236" s="586">
        <f>IF(X236="",0,COUNTA($X$17:X238))</f>
        <v>0</v>
      </c>
      <c r="BD236" s="628">
        <f>IF(OR($N236="20100",$N237="20100",$N238="20100"),COUNTIF($N$17:N238,"20100"),0)</f>
        <v>0</v>
      </c>
      <c r="BE236" s="625">
        <f>IF($BD236=0,0,INDEX($P236:$P238,MATCH("20100",$N236:$N238,0),1))</f>
        <v>0</v>
      </c>
      <c r="BF236" s="74" t="str">
        <f t="shared" si="120"/>
        <v/>
      </c>
      <c r="BG236" s="74" t="str">
        <f t="shared" si="121"/>
        <v/>
      </c>
      <c r="BH236" s="74" t="str">
        <f t="shared" si="122"/>
        <v/>
      </c>
      <c r="BI236" s="120" t="str">
        <f>IF(M236="","",COUNTIF($BH$17:BH236,BH236))</f>
        <v/>
      </c>
      <c r="BJ236" s="98"/>
      <c r="BK236" s="1" t="str">
        <f t="shared" si="124"/>
        <v/>
      </c>
      <c r="BL236" s="621" t="str">
        <f>IF(F236="","",COUNTIF($AI$17:AI236,AI236))</f>
        <v/>
      </c>
      <c r="BM236" s="621">
        <f>IF(BL236=1,BL236,0)</f>
        <v>0</v>
      </c>
      <c r="BN236" s="621" t="str">
        <f>IF(F236="","",$BR236)</f>
        <v/>
      </c>
      <c r="BO236" s="621" t="str">
        <f>IF(G236="","",$BR236)</f>
        <v/>
      </c>
      <c r="BP236" s="621" t="str">
        <f>IF(I236="","",$BR236)</f>
        <v/>
      </c>
      <c r="BQ236" s="622" t="str">
        <f>IFERROR(IF(J236="","",BR236),"")</f>
        <v/>
      </c>
      <c r="BR236" s="621">
        <v>74</v>
      </c>
      <c r="BS236" s="621">
        <f>IF(C236&gt;0,"",IF(COUNTIF(BN236:BQ238,BR236)=4,"",1))</f>
        <v>1</v>
      </c>
      <c r="BT236" s="74">
        <f>COUNTIF($AJ$17:AJ236,AI236&amp;"-"&amp;"*5000m*")</f>
        <v>0</v>
      </c>
      <c r="BU236" s="621">
        <f>SUM(BT236:BT238)/3</f>
        <v>0</v>
      </c>
      <c r="BV236" s="622" t="str">
        <f>IF(AI236="","",IF(AND(COUNTA(M236:M238)=0,COUNTA(W236:X238)=0),1,""))</f>
        <v/>
      </c>
      <c r="BW236" s="621">
        <f>IF(AND($AI236="",COUNTA(W236)&gt;0),1,0)</f>
        <v>0</v>
      </c>
      <c r="BX236" s="621">
        <f>IF(AND($AI236="",COUNTA(X236)&gt;0),1,0)</f>
        <v>0</v>
      </c>
      <c r="BY236" s="621" t="str">
        <f>F236&amp;"-"&amp;W236</f>
        <v>-</v>
      </c>
      <c r="BZ236" s="621" t="str">
        <f>IF(W236="","",COUNTIF($BY$17:BY236,BY236))</f>
        <v/>
      </c>
      <c r="CA236" s="621" t="str">
        <f>F236&amp;"-"&amp;X236</f>
        <v>-</v>
      </c>
      <c r="CB236" s="621" t="str">
        <f>IF(X236="","",COUNTIF($CA$17:CA236,CA236))</f>
        <v/>
      </c>
    </row>
    <row r="237" spans="1:80" s="1" customFormat="1" ht="18" customHeight="1" thickBot="1">
      <c r="A237" s="684"/>
      <c r="B237" s="666"/>
      <c r="C237" s="668"/>
      <c r="D237" s="244"/>
      <c r="E237" s="244"/>
      <c r="F237" s="620"/>
      <c r="G237" s="620"/>
      <c r="H237" s="620"/>
      <c r="I237" s="256" t="str">
        <f>IF(C236&gt;0,VLOOKUP(C236,男子登録情報!$A$1:$H$1688,5,0),"")</f>
        <v/>
      </c>
      <c r="J237" s="654" t="str">
        <f>IF(D236&gt;0,VLOOKUP(D236,男子登録情報!$A$1:$H$1688,5,0),"")</f>
        <v/>
      </c>
      <c r="K237" s="654"/>
      <c r="L237" s="261" t="s">
        <v>28</v>
      </c>
      <c r="M237" s="27"/>
      <c r="N237" s="5" t="str">
        <f>IF(M237&gt;0,VLOOKUP(M237,男子登録情報!$N$1:$O$22,2,0),"")</f>
        <v/>
      </c>
      <c r="O237" s="261" t="s">
        <v>29</v>
      </c>
      <c r="P237" s="262"/>
      <c r="Q237" s="53" t="str">
        <f t="shared" si="125"/>
        <v/>
      </c>
      <c r="R237" s="284" t="str">
        <f t="shared" si="126"/>
        <v/>
      </c>
      <c r="S237" s="263"/>
      <c r="T237" s="613"/>
      <c r="U237" s="614"/>
      <c r="V237" s="615"/>
      <c r="W237" s="662"/>
      <c r="X237" s="662"/>
      <c r="AB237" s="85">
        <f t="shared" si="96"/>
        <v>0</v>
      </c>
      <c r="AC237" s="621"/>
      <c r="AD237" s="74" t="str">
        <f t="shared" si="97"/>
        <v/>
      </c>
      <c r="AE237" s="74" t="str">
        <f t="shared" si="98"/>
        <v/>
      </c>
      <c r="AF237" s="74" t="str">
        <f t="shared" si="99"/>
        <v/>
      </c>
      <c r="AG237" s="74" t="str">
        <f t="shared" si="100"/>
        <v/>
      </c>
      <c r="AH237" s="95">
        <f t="shared" si="103"/>
        <v>0</v>
      </c>
      <c r="AI237" s="173" t="str">
        <f>AI236</f>
        <v/>
      </c>
      <c r="AJ237" s="74" t="str">
        <f t="shared" si="104"/>
        <v/>
      </c>
      <c r="AK237" s="74" t="str">
        <f t="shared" si="105"/>
        <v/>
      </c>
      <c r="AL237" s="99" t="str">
        <f t="shared" si="101"/>
        <v/>
      </c>
      <c r="AM237" s="81">
        <f t="shared" si="106"/>
        <v>0</v>
      </c>
      <c r="AO237" s="81">
        <f t="shared" si="107"/>
        <v>0</v>
      </c>
      <c r="AP237" s="81" t="str">
        <f t="shared" si="108"/>
        <v>00000</v>
      </c>
      <c r="AQ237" s="105" t="str">
        <f t="shared" si="109"/>
        <v>0秒0</v>
      </c>
      <c r="AR237" s="106">
        <f t="shared" si="110"/>
        <v>0</v>
      </c>
      <c r="AS237" s="106" t="str">
        <f t="shared" si="111"/>
        <v>0</v>
      </c>
      <c r="AT237" s="106" t="str">
        <f t="shared" si="112"/>
        <v>0</v>
      </c>
      <c r="AU237" s="106" t="str">
        <f t="shared" si="113"/>
        <v>0m</v>
      </c>
      <c r="AV237" s="106" t="str">
        <f t="shared" si="114"/>
        <v>点</v>
      </c>
      <c r="AW237" s="81">
        <f t="shared" si="115"/>
        <v>0</v>
      </c>
      <c r="AX237" s="73" t="str">
        <f t="shared" si="116"/>
        <v/>
      </c>
      <c r="AY237" s="81">
        <f t="shared" si="117"/>
        <v>0</v>
      </c>
      <c r="AZ237" s="81">
        <f t="shared" si="118"/>
        <v>0</v>
      </c>
      <c r="BA237" s="81">
        <f t="shared" si="119"/>
        <v>0</v>
      </c>
      <c r="BB237" s="595"/>
      <c r="BC237" s="595"/>
      <c r="BD237" s="629"/>
      <c r="BE237" s="626"/>
      <c r="BF237" s="74" t="str">
        <f t="shared" si="120"/>
        <v/>
      </c>
      <c r="BG237" s="74" t="str">
        <f t="shared" si="121"/>
        <v/>
      </c>
      <c r="BH237" s="74" t="str">
        <f t="shared" si="122"/>
        <v/>
      </c>
      <c r="BI237" s="120" t="str">
        <f>IF(M237="","",COUNTIF($BH$17:BH237,BH237))</f>
        <v/>
      </c>
      <c r="BJ237" s="98"/>
      <c r="BK237" s="1" t="str">
        <f t="shared" si="124"/>
        <v/>
      </c>
      <c r="BL237" s="621"/>
      <c r="BM237" s="621"/>
      <c r="BN237" s="621"/>
      <c r="BO237" s="621"/>
      <c r="BP237" s="621"/>
      <c r="BQ237" s="623"/>
      <c r="BR237" s="621"/>
      <c r="BS237" s="621"/>
      <c r="BT237" s="74">
        <f>COUNTIF($AJ$17:AJ237,AI237&amp;"-"&amp;"*5000m*")</f>
        <v>0</v>
      </c>
      <c r="BU237" s="621"/>
      <c r="BV237" s="623"/>
      <c r="BW237" s="621"/>
      <c r="BX237" s="621"/>
      <c r="BY237" s="621"/>
      <c r="BZ237" s="621"/>
      <c r="CA237" s="621"/>
      <c r="CB237" s="621"/>
    </row>
    <row r="238" spans="1:80" s="1" customFormat="1" ht="18" customHeight="1" thickBot="1">
      <c r="A238" s="685"/>
      <c r="B238" s="86" t="s">
        <v>30</v>
      </c>
      <c r="C238" s="87"/>
      <c r="D238" s="87"/>
      <c r="E238" s="87"/>
      <c r="F238" s="28"/>
      <c r="G238" s="28"/>
      <c r="H238" s="28"/>
      <c r="I238" s="29"/>
      <c r="J238" s="655" t="str">
        <f>IF(D237&gt;0,VLOOKUP(D237,男子登録情報!$A$1:$H$1688,5,0),"")</f>
        <v/>
      </c>
      <c r="K238" s="655"/>
      <c r="L238" s="7" t="s">
        <v>31</v>
      </c>
      <c r="M238" s="429"/>
      <c r="N238" s="5" t="str">
        <f>IF(M238&gt;0,VLOOKUP(M238,男子登録情報!$N$1:$O$22,2,0),"")</f>
        <v/>
      </c>
      <c r="O238" s="7" t="s">
        <v>32</v>
      </c>
      <c r="P238" s="248"/>
      <c r="Q238" s="53" t="str">
        <f t="shared" si="125"/>
        <v/>
      </c>
      <c r="R238" s="285" t="str">
        <f t="shared" si="126"/>
        <v/>
      </c>
      <c r="S238" s="259"/>
      <c r="T238" s="616"/>
      <c r="U238" s="617"/>
      <c r="V238" s="618"/>
      <c r="W238" s="663"/>
      <c r="X238" s="663"/>
      <c r="AB238" s="85">
        <f t="shared" si="96"/>
        <v>0</v>
      </c>
      <c r="AC238" s="621"/>
      <c r="AD238" s="74" t="str">
        <f t="shared" si="97"/>
        <v/>
      </c>
      <c r="AE238" s="74" t="str">
        <f t="shared" si="98"/>
        <v/>
      </c>
      <c r="AF238" s="74" t="str">
        <f t="shared" si="99"/>
        <v/>
      </c>
      <c r="AG238" s="74" t="str">
        <f t="shared" si="100"/>
        <v/>
      </c>
      <c r="AH238" s="95">
        <f t="shared" si="103"/>
        <v>0</v>
      </c>
      <c r="AI238" s="174" t="str">
        <f>AI237</f>
        <v/>
      </c>
      <c r="AJ238" s="74" t="str">
        <f t="shared" si="104"/>
        <v/>
      </c>
      <c r="AK238" s="74" t="str">
        <f t="shared" si="105"/>
        <v/>
      </c>
      <c r="AL238" s="99" t="str">
        <f t="shared" si="101"/>
        <v/>
      </c>
      <c r="AM238" s="81">
        <f t="shared" si="106"/>
        <v>0</v>
      </c>
      <c r="AO238" s="81">
        <f t="shared" si="107"/>
        <v>0</v>
      </c>
      <c r="AP238" s="81" t="str">
        <f t="shared" si="108"/>
        <v>00000</v>
      </c>
      <c r="AQ238" s="105" t="str">
        <f t="shared" si="109"/>
        <v>0秒0</v>
      </c>
      <c r="AR238" s="106">
        <f t="shared" si="110"/>
        <v>0</v>
      </c>
      <c r="AS238" s="106" t="str">
        <f t="shared" si="111"/>
        <v>0</v>
      </c>
      <c r="AT238" s="106" t="str">
        <f t="shared" si="112"/>
        <v>0</v>
      </c>
      <c r="AU238" s="106" t="str">
        <f t="shared" si="113"/>
        <v>0m</v>
      </c>
      <c r="AV238" s="106" t="str">
        <f t="shared" si="114"/>
        <v>点</v>
      </c>
      <c r="AW238" s="81">
        <f t="shared" si="115"/>
        <v>0</v>
      </c>
      <c r="AX238" s="73" t="str">
        <f t="shared" si="116"/>
        <v/>
      </c>
      <c r="AY238" s="81">
        <f t="shared" si="117"/>
        <v>0</v>
      </c>
      <c r="AZ238" s="81">
        <f t="shared" si="118"/>
        <v>0</v>
      </c>
      <c r="BA238" s="81">
        <f t="shared" si="119"/>
        <v>0</v>
      </c>
      <c r="BB238" s="587"/>
      <c r="BC238" s="587"/>
      <c r="BD238" s="630"/>
      <c r="BE238" s="627"/>
      <c r="BF238" s="74" t="str">
        <f t="shared" si="120"/>
        <v/>
      </c>
      <c r="BG238" s="74" t="str">
        <f t="shared" si="121"/>
        <v/>
      </c>
      <c r="BH238" s="74" t="str">
        <f t="shared" si="122"/>
        <v/>
      </c>
      <c r="BI238" s="120" t="str">
        <f>IF(M238="","",COUNTIF($BH$17:BH238,BH238))</f>
        <v/>
      </c>
      <c r="BJ238" s="98"/>
      <c r="BK238" s="1" t="str">
        <f t="shared" si="124"/>
        <v/>
      </c>
      <c r="BL238" s="621"/>
      <c r="BM238" s="621"/>
      <c r="BN238" s="621"/>
      <c r="BO238" s="621"/>
      <c r="BP238" s="621"/>
      <c r="BQ238" s="624"/>
      <c r="BR238" s="621"/>
      <c r="BS238" s="621"/>
      <c r="BT238" s="74">
        <f>COUNTIF($AJ$17:AJ238,AI238&amp;"-"&amp;"*5000m*")</f>
        <v>0</v>
      </c>
      <c r="BU238" s="621"/>
      <c r="BV238" s="624"/>
      <c r="BW238" s="621"/>
      <c r="BX238" s="621"/>
      <c r="BY238" s="621"/>
      <c r="BZ238" s="621"/>
      <c r="CA238" s="621"/>
      <c r="CB238" s="621"/>
    </row>
    <row r="239" spans="1:80" s="1" customFormat="1" ht="18" customHeight="1" thickTop="1" thickBot="1">
      <c r="A239" s="683">
        <v>75</v>
      </c>
      <c r="B239" s="665" t="s">
        <v>339</v>
      </c>
      <c r="C239" s="667"/>
      <c r="D239" s="243"/>
      <c r="E239" s="243"/>
      <c r="F239" s="619" t="str">
        <f>IF(C239&gt;0,VLOOKUP(C239,男子登録情報!$A$1:$H$1688,3,0),"")</f>
        <v/>
      </c>
      <c r="G239" s="619" t="str">
        <f>IF(C239&gt;0,VLOOKUP(C239,男子登録情報!$A$1:$H$1688,4,0),"")</f>
        <v/>
      </c>
      <c r="H239" s="619" t="str">
        <f>IF(C239&gt;0,VLOOKUP(C239,男子登録情報!$A$1:$H$1688,7,0),"")</f>
        <v/>
      </c>
      <c r="I239" s="261" t="str">
        <f>IF(C239&gt;0,VLOOKUP(C239,男子登録情報!$A$1:$H$1688,8,0),"")</f>
        <v/>
      </c>
      <c r="J239" s="653" t="str">
        <f>IF(C239&gt;0,VLOOKUP(C239,男子登録情報!$A$1:$M$1688,13,0),"")</f>
        <v/>
      </c>
      <c r="K239" s="653" t="str">
        <f>IF(C239&gt;0,TEXT(C239,"100000000"),"000000000")</f>
        <v>000000000</v>
      </c>
      <c r="L239" s="251" t="s">
        <v>24</v>
      </c>
      <c r="M239" s="243"/>
      <c r="N239" s="5" t="str">
        <f>IF(M239&gt;0,VLOOKUP(M239,男子登録情報!$N$1:$O$22,2,0),"")</f>
        <v/>
      </c>
      <c r="O239" s="251" t="s">
        <v>27</v>
      </c>
      <c r="P239" s="253"/>
      <c r="Q239" s="53" t="str">
        <f t="shared" si="125"/>
        <v/>
      </c>
      <c r="R239" s="283" t="str">
        <f t="shared" si="126"/>
        <v/>
      </c>
      <c r="S239" s="255"/>
      <c r="T239" s="610"/>
      <c r="U239" s="611"/>
      <c r="V239" s="612"/>
      <c r="W239" s="664"/>
      <c r="X239" s="664"/>
      <c r="AA239" s="1">
        <f>IF(C239="",0,IF(H239=F5,0,1))</f>
        <v>0</v>
      </c>
      <c r="AB239" s="85">
        <f t="shared" si="96"/>
        <v>0</v>
      </c>
      <c r="AC239" s="621">
        <f>C239</f>
        <v>0</v>
      </c>
      <c r="AD239" s="74" t="str">
        <f t="shared" si="97"/>
        <v/>
      </c>
      <c r="AE239" s="74" t="str">
        <f t="shared" si="98"/>
        <v/>
      </c>
      <c r="AF239" s="74" t="str">
        <f t="shared" si="99"/>
        <v/>
      </c>
      <c r="AG239" s="74" t="str">
        <f t="shared" si="100"/>
        <v/>
      </c>
      <c r="AH239" s="95">
        <f t="shared" si="103"/>
        <v>0</v>
      </c>
      <c r="AI239" s="172" t="str">
        <f>IF(F239="","",F239)</f>
        <v/>
      </c>
      <c r="AJ239" s="74" t="str">
        <f t="shared" si="104"/>
        <v/>
      </c>
      <c r="AK239" s="74" t="str">
        <f t="shared" si="105"/>
        <v/>
      </c>
      <c r="AL239" s="99" t="str">
        <f t="shared" si="101"/>
        <v/>
      </c>
      <c r="AM239" s="81">
        <f t="shared" si="106"/>
        <v>0</v>
      </c>
      <c r="AO239" s="81">
        <f t="shared" si="107"/>
        <v>0</v>
      </c>
      <c r="AP239" s="81" t="str">
        <f t="shared" si="108"/>
        <v>00000</v>
      </c>
      <c r="AQ239" s="105" t="str">
        <f t="shared" si="109"/>
        <v>0秒0</v>
      </c>
      <c r="AR239" s="106">
        <f t="shared" si="110"/>
        <v>0</v>
      </c>
      <c r="AS239" s="106" t="str">
        <f t="shared" si="111"/>
        <v>0</v>
      </c>
      <c r="AT239" s="106" t="str">
        <f t="shared" si="112"/>
        <v>0</v>
      </c>
      <c r="AU239" s="106" t="str">
        <f t="shared" si="113"/>
        <v>0m</v>
      </c>
      <c r="AV239" s="106" t="str">
        <f t="shared" si="114"/>
        <v>点</v>
      </c>
      <c r="AW239" s="81">
        <f t="shared" si="115"/>
        <v>0</v>
      </c>
      <c r="AX239" s="73" t="str">
        <f t="shared" si="116"/>
        <v/>
      </c>
      <c r="AY239" s="81">
        <f t="shared" si="117"/>
        <v>0</v>
      </c>
      <c r="AZ239" s="81">
        <f t="shared" si="118"/>
        <v>0</v>
      </c>
      <c r="BA239" s="81">
        <f t="shared" si="119"/>
        <v>0</v>
      </c>
      <c r="BB239" s="586">
        <f>IF(W239="",0,COUNTA($W$17:W241))</f>
        <v>0</v>
      </c>
      <c r="BC239" s="586">
        <f>IF(X239="",0,COUNTA($X$17:X241))</f>
        <v>0</v>
      </c>
      <c r="BD239" s="628">
        <f>IF(OR($N239="20100",$N240="20100",$N241="20100"),COUNTIF($N$17:N241,"20100"),0)</f>
        <v>0</v>
      </c>
      <c r="BE239" s="625">
        <f>IF($BD239=0,0,INDEX($P239:$P241,MATCH("20100",$N239:$N241,0),1))</f>
        <v>0</v>
      </c>
      <c r="BF239" s="74" t="str">
        <f t="shared" si="120"/>
        <v/>
      </c>
      <c r="BG239" s="74" t="str">
        <f t="shared" si="121"/>
        <v/>
      </c>
      <c r="BH239" s="74" t="str">
        <f t="shared" si="122"/>
        <v/>
      </c>
      <c r="BI239" s="120" t="str">
        <f>IF(M239="","",COUNTIF($BH$17:BH239,BH239))</f>
        <v/>
      </c>
      <c r="BJ239" s="98"/>
      <c r="BK239" s="1" t="str">
        <f t="shared" si="124"/>
        <v/>
      </c>
      <c r="BL239" s="621" t="str">
        <f>IF(F239="","",COUNTIF($AI$17:AI239,AI239))</f>
        <v/>
      </c>
      <c r="BM239" s="621">
        <f>IF(BL239=1,BL239,0)</f>
        <v>0</v>
      </c>
      <c r="BN239" s="621" t="str">
        <f>IF(F239="","",$BR239)</f>
        <v/>
      </c>
      <c r="BO239" s="621" t="str">
        <f>IF(G239="","",$BR239)</f>
        <v/>
      </c>
      <c r="BP239" s="621" t="str">
        <f>IF(I239="","",$BR239)</f>
        <v/>
      </c>
      <c r="BQ239" s="622" t="str">
        <f>IFERROR(IF(J239="","",BR239),"")</f>
        <v/>
      </c>
      <c r="BR239" s="621">
        <v>75</v>
      </c>
      <c r="BS239" s="621">
        <f>IF(C239&gt;0,"",IF(COUNTIF(BN239:BQ241,BR239)=4,"",1))</f>
        <v>1</v>
      </c>
      <c r="BT239" s="74">
        <f>COUNTIF($AJ$17:AJ239,AI239&amp;"-"&amp;"*5000m*")</f>
        <v>0</v>
      </c>
      <c r="BU239" s="621">
        <f>SUM(BT239:BT241)/3</f>
        <v>0</v>
      </c>
      <c r="BV239" s="622" t="str">
        <f>IF(AI239="","",IF(AND(COUNTA(M239:M241)=0,COUNTA(W239:X241)=0),1,""))</f>
        <v/>
      </c>
      <c r="BW239" s="621">
        <f>IF(AND($AI239="",COUNTA(W239)&gt;0),1,0)</f>
        <v>0</v>
      </c>
      <c r="BX239" s="621">
        <f>IF(AND($AI239="",COUNTA(X239)&gt;0),1,0)</f>
        <v>0</v>
      </c>
      <c r="BY239" s="621" t="str">
        <f>F239&amp;"-"&amp;W239</f>
        <v>-</v>
      </c>
      <c r="BZ239" s="621" t="str">
        <f>IF(W239="","",COUNTIF($BY$17:BY239,BY239))</f>
        <v/>
      </c>
      <c r="CA239" s="621" t="str">
        <f>F239&amp;"-"&amp;X239</f>
        <v>-</v>
      </c>
      <c r="CB239" s="621" t="str">
        <f>IF(X239="","",COUNTIF($CA$17:CA239,CA239))</f>
        <v/>
      </c>
    </row>
    <row r="240" spans="1:80" s="1" customFormat="1" ht="18" customHeight="1" thickBot="1">
      <c r="A240" s="684"/>
      <c r="B240" s="666"/>
      <c r="C240" s="668"/>
      <c r="D240" s="244"/>
      <c r="E240" s="244"/>
      <c r="F240" s="620"/>
      <c r="G240" s="620"/>
      <c r="H240" s="620"/>
      <c r="I240" s="256" t="str">
        <f>IF(C239&gt;0,VLOOKUP(C239,男子登録情報!$A$1:$H$1688,5,0),"")</f>
        <v/>
      </c>
      <c r="J240" s="654" t="str">
        <f>IF(D239&gt;0,VLOOKUP(D239,男子登録情報!$A$1:$H$1688,5,0),"")</f>
        <v/>
      </c>
      <c r="K240" s="654"/>
      <c r="L240" s="261" t="s">
        <v>28</v>
      </c>
      <c r="M240" s="27"/>
      <c r="N240" s="5" t="str">
        <f>IF(M240&gt;0,VLOOKUP(M240,男子登録情報!$N$1:$O$22,2,0),"")</f>
        <v/>
      </c>
      <c r="O240" s="261" t="s">
        <v>29</v>
      </c>
      <c r="P240" s="262"/>
      <c r="Q240" s="53" t="str">
        <f t="shared" si="125"/>
        <v/>
      </c>
      <c r="R240" s="284" t="str">
        <f t="shared" si="126"/>
        <v/>
      </c>
      <c r="S240" s="263"/>
      <c r="T240" s="613"/>
      <c r="U240" s="614"/>
      <c r="V240" s="615"/>
      <c r="W240" s="662"/>
      <c r="X240" s="662"/>
      <c r="AB240" s="85">
        <f t="shared" si="96"/>
        <v>0</v>
      </c>
      <c r="AC240" s="621"/>
      <c r="AD240" s="74" t="str">
        <f t="shared" si="97"/>
        <v/>
      </c>
      <c r="AE240" s="74" t="str">
        <f t="shared" si="98"/>
        <v/>
      </c>
      <c r="AF240" s="74" t="str">
        <f t="shared" si="99"/>
        <v/>
      </c>
      <c r="AG240" s="74" t="str">
        <f t="shared" si="100"/>
        <v/>
      </c>
      <c r="AH240" s="95">
        <f t="shared" si="103"/>
        <v>0</v>
      </c>
      <c r="AI240" s="173" t="str">
        <f>AI239</f>
        <v/>
      </c>
      <c r="AJ240" s="74" t="str">
        <f t="shared" si="104"/>
        <v/>
      </c>
      <c r="AK240" s="74" t="str">
        <f t="shared" si="105"/>
        <v/>
      </c>
      <c r="AL240" s="99" t="str">
        <f t="shared" si="101"/>
        <v/>
      </c>
      <c r="AM240" s="81">
        <f t="shared" si="106"/>
        <v>0</v>
      </c>
      <c r="AO240" s="81">
        <f t="shared" si="107"/>
        <v>0</v>
      </c>
      <c r="AP240" s="81" t="str">
        <f t="shared" si="108"/>
        <v>00000</v>
      </c>
      <c r="AQ240" s="105" t="str">
        <f t="shared" si="109"/>
        <v>0秒0</v>
      </c>
      <c r="AR240" s="106">
        <f t="shared" si="110"/>
        <v>0</v>
      </c>
      <c r="AS240" s="106" t="str">
        <f t="shared" si="111"/>
        <v>0</v>
      </c>
      <c r="AT240" s="106" t="str">
        <f t="shared" si="112"/>
        <v>0</v>
      </c>
      <c r="AU240" s="106" t="str">
        <f t="shared" si="113"/>
        <v>0m</v>
      </c>
      <c r="AV240" s="106" t="str">
        <f t="shared" si="114"/>
        <v>点</v>
      </c>
      <c r="AW240" s="81">
        <f t="shared" si="115"/>
        <v>0</v>
      </c>
      <c r="AX240" s="73" t="str">
        <f t="shared" si="116"/>
        <v/>
      </c>
      <c r="AY240" s="81">
        <f t="shared" si="117"/>
        <v>0</v>
      </c>
      <c r="AZ240" s="81">
        <f t="shared" si="118"/>
        <v>0</v>
      </c>
      <c r="BA240" s="81">
        <f t="shared" si="119"/>
        <v>0</v>
      </c>
      <c r="BB240" s="595"/>
      <c r="BC240" s="595"/>
      <c r="BD240" s="629"/>
      <c r="BE240" s="626"/>
      <c r="BF240" s="74" t="str">
        <f t="shared" si="120"/>
        <v/>
      </c>
      <c r="BG240" s="74" t="str">
        <f t="shared" si="121"/>
        <v/>
      </c>
      <c r="BH240" s="74" t="str">
        <f t="shared" si="122"/>
        <v/>
      </c>
      <c r="BI240" s="120" t="str">
        <f>IF(M240="","",COUNTIF($BH$17:BH240,BH240))</f>
        <v/>
      </c>
      <c r="BJ240" s="98"/>
      <c r="BK240" s="1" t="str">
        <f t="shared" si="124"/>
        <v/>
      </c>
      <c r="BL240" s="621"/>
      <c r="BM240" s="621"/>
      <c r="BN240" s="621"/>
      <c r="BO240" s="621"/>
      <c r="BP240" s="621"/>
      <c r="BQ240" s="623"/>
      <c r="BR240" s="621"/>
      <c r="BS240" s="621"/>
      <c r="BT240" s="74">
        <f>COUNTIF($AJ$17:AJ240,AI240&amp;"-"&amp;"*5000m*")</f>
        <v>0</v>
      </c>
      <c r="BU240" s="621"/>
      <c r="BV240" s="623"/>
      <c r="BW240" s="621"/>
      <c r="BX240" s="621"/>
      <c r="BY240" s="621"/>
      <c r="BZ240" s="621"/>
      <c r="CA240" s="621"/>
      <c r="CB240" s="621"/>
    </row>
    <row r="241" spans="1:80" s="1" customFormat="1" ht="18" customHeight="1" thickBot="1">
      <c r="A241" s="685"/>
      <c r="B241" s="86" t="s">
        <v>30</v>
      </c>
      <c r="C241" s="87"/>
      <c r="D241" s="87"/>
      <c r="E241" s="87"/>
      <c r="F241" s="28"/>
      <c r="G241" s="28"/>
      <c r="H241" s="28"/>
      <c r="I241" s="29"/>
      <c r="J241" s="655" t="str">
        <f>IF(D240&gt;0,VLOOKUP(D240,男子登録情報!$A$1:$H$1688,5,0),"")</f>
        <v/>
      </c>
      <c r="K241" s="655"/>
      <c r="L241" s="7" t="s">
        <v>31</v>
      </c>
      <c r="M241" s="429"/>
      <c r="N241" s="5" t="str">
        <f>IF(M241&gt;0,VLOOKUP(M241,男子登録情報!$N$1:$O$22,2,0),"")</f>
        <v/>
      </c>
      <c r="O241" s="7" t="s">
        <v>32</v>
      </c>
      <c r="P241" s="248"/>
      <c r="Q241" s="53" t="str">
        <f t="shared" si="125"/>
        <v/>
      </c>
      <c r="R241" s="285" t="str">
        <f t="shared" si="126"/>
        <v/>
      </c>
      <c r="S241" s="259"/>
      <c r="T241" s="616"/>
      <c r="U241" s="617"/>
      <c r="V241" s="618"/>
      <c r="W241" s="663"/>
      <c r="X241" s="663"/>
      <c r="AB241" s="85">
        <f t="shared" si="96"/>
        <v>0</v>
      </c>
      <c r="AC241" s="621"/>
      <c r="AD241" s="74" t="str">
        <f t="shared" si="97"/>
        <v/>
      </c>
      <c r="AE241" s="74" t="str">
        <f t="shared" si="98"/>
        <v/>
      </c>
      <c r="AF241" s="74" t="str">
        <f t="shared" si="99"/>
        <v/>
      </c>
      <c r="AG241" s="74" t="str">
        <f t="shared" si="100"/>
        <v/>
      </c>
      <c r="AH241" s="95">
        <f t="shared" si="103"/>
        <v>0</v>
      </c>
      <c r="AI241" s="174" t="str">
        <f>AI240</f>
        <v/>
      </c>
      <c r="AJ241" s="74" t="str">
        <f t="shared" si="104"/>
        <v/>
      </c>
      <c r="AK241" s="74" t="str">
        <f t="shared" si="105"/>
        <v/>
      </c>
      <c r="AL241" s="99" t="str">
        <f t="shared" si="101"/>
        <v/>
      </c>
      <c r="AM241" s="81">
        <f t="shared" si="106"/>
        <v>0</v>
      </c>
      <c r="AO241" s="81">
        <f t="shared" si="107"/>
        <v>0</v>
      </c>
      <c r="AP241" s="81" t="str">
        <f t="shared" si="108"/>
        <v>00000</v>
      </c>
      <c r="AQ241" s="105" t="str">
        <f t="shared" si="109"/>
        <v>0秒0</v>
      </c>
      <c r="AR241" s="106">
        <f t="shared" si="110"/>
        <v>0</v>
      </c>
      <c r="AS241" s="106" t="str">
        <f t="shared" si="111"/>
        <v>0</v>
      </c>
      <c r="AT241" s="106" t="str">
        <f t="shared" si="112"/>
        <v>0</v>
      </c>
      <c r="AU241" s="106" t="str">
        <f t="shared" si="113"/>
        <v>0m</v>
      </c>
      <c r="AV241" s="106" t="str">
        <f t="shared" si="114"/>
        <v>点</v>
      </c>
      <c r="AW241" s="81">
        <f t="shared" si="115"/>
        <v>0</v>
      </c>
      <c r="AX241" s="73" t="str">
        <f t="shared" si="116"/>
        <v/>
      </c>
      <c r="AY241" s="81">
        <f t="shared" si="117"/>
        <v>0</v>
      </c>
      <c r="AZ241" s="81">
        <f t="shared" si="118"/>
        <v>0</v>
      </c>
      <c r="BA241" s="81">
        <f t="shared" si="119"/>
        <v>0</v>
      </c>
      <c r="BB241" s="587"/>
      <c r="BC241" s="587"/>
      <c r="BD241" s="630"/>
      <c r="BE241" s="627"/>
      <c r="BF241" s="74" t="str">
        <f t="shared" si="120"/>
        <v/>
      </c>
      <c r="BG241" s="74" t="str">
        <f t="shared" si="121"/>
        <v/>
      </c>
      <c r="BH241" s="74" t="str">
        <f t="shared" si="122"/>
        <v/>
      </c>
      <c r="BI241" s="120" t="str">
        <f>IF(M241="","",COUNTIF($BH$17:BH241,BH241))</f>
        <v/>
      </c>
      <c r="BJ241" s="98"/>
      <c r="BK241" s="1" t="str">
        <f t="shared" si="124"/>
        <v/>
      </c>
      <c r="BL241" s="621"/>
      <c r="BM241" s="621"/>
      <c r="BN241" s="621"/>
      <c r="BO241" s="621"/>
      <c r="BP241" s="621"/>
      <c r="BQ241" s="624"/>
      <c r="BR241" s="621"/>
      <c r="BS241" s="621"/>
      <c r="BT241" s="74">
        <f>COUNTIF($AJ$17:AJ241,AI241&amp;"-"&amp;"*5000m*")</f>
        <v>0</v>
      </c>
      <c r="BU241" s="621"/>
      <c r="BV241" s="624"/>
      <c r="BW241" s="621"/>
      <c r="BX241" s="621"/>
      <c r="BY241" s="621"/>
      <c r="BZ241" s="621"/>
      <c r="CA241" s="621"/>
      <c r="CB241" s="621"/>
    </row>
    <row r="242" spans="1:80" s="1" customFormat="1" ht="18" customHeight="1" thickTop="1" thickBot="1">
      <c r="A242" s="683">
        <v>76</v>
      </c>
      <c r="B242" s="665" t="s">
        <v>339</v>
      </c>
      <c r="C242" s="667"/>
      <c r="D242" s="243"/>
      <c r="E242" s="243"/>
      <c r="F242" s="619" t="str">
        <f>IF(C242&gt;0,VLOOKUP(C242,男子登録情報!$A$1:$H$1688,3,0),"")</f>
        <v/>
      </c>
      <c r="G242" s="619" t="str">
        <f>IF(C242&gt;0,VLOOKUP(C242,男子登録情報!$A$1:$H$1688,4,0),"")</f>
        <v/>
      </c>
      <c r="H242" s="619" t="str">
        <f>IF(C242&gt;0,VLOOKUP(C242,男子登録情報!$A$1:$H$1688,7,0),"")</f>
        <v/>
      </c>
      <c r="I242" s="261" t="str">
        <f>IF(C242&gt;0,VLOOKUP(C242,男子登録情報!$A$1:$H$1688,8,0),"")</f>
        <v/>
      </c>
      <c r="J242" s="653" t="str">
        <f>IF(C242&gt;0,VLOOKUP(C242,男子登録情報!$A$1:$M$1688,13,0),"")</f>
        <v/>
      </c>
      <c r="K242" s="653" t="str">
        <f>IF(C242&gt;0,TEXT(C242,"100000000"),"000000000")</f>
        <v>000000000</v>
      </c>
      <c r="L242" s="251" t="s">
        <v>24</v>
      </c>
      <c r="M242" s="243"/>
      <c r="N242" s="5" t="str">
        <f>IF(M242&gt;0,VLOOKUP(M242,男子登録情報!$N$1:$O$22,2,0),"")</f>
        <v/>
      </c>
      <c r="O242" s="251" t="s">
        <v>27</v>
      </c>
      <c r="P242" s="253"/>
      <c r="Q242" s="53" t="str">
        <f t="shared" ref="Q242:Q305" si="127">IF(N242="","",IF(LEFT(N242,1)="2",CONCATENATE(N242," 0"),LEFT(N242,5)&amp;" "&amp;IF(OR(LEFT(N242,3)*1&lt;70,LEFT(N242,3)*1&gt;100),REPT(0,7-LEN(P242)),REPT(0,5-LEN(P242))))&amp;P242)</f>
        <v/>
      </c>
      <c r="R242" s="283" t="str">
        <f t="shared" ref="R242:R305" si="128">IF(OR(M242="",P242=""),"",IF(COUNTIF(M242,"*m*")&gt;0,AQ242,IF(COUNTIF(M242,"*種*")&gt;0,AV242,AU242)))</f>
        <v/>
      </c>
      <c r="S242" s="255"/>
      <c r="T242" s="610"/>
      <c r="U242" s="611"/>
      <c r="V242" s="612"/>
      <c r="W242" s="664"/>
      <c r="X242" s="664"/>
      <c r="AA242" s="1">
        <f>IF(C242="",0,IF(H242=F5,0,1))</f>
        <v>0</v>
      </c>
      <c r="AB242" s="85">
        <f t="shared" si="96"/>
        <v>0</v>
      </c>
      <c r="AC242" s="621">
        <f>C242</f>
        <v>0</v>
      </c>
      <c r="AD242" s="74" t="str">
        <f t="shared" si="97"/>
        <v/>
      </c>
      <c r="AE242" s="74" t="str">
        <f t="shared" si="98"/>
        <v/>
      </c>
      <c r="AF242" s="74" t="str">
        <f t="shared" si="99"/>
        <v/>
      </c>
      <c r="AG242" s="74" t="str">
        <f t="shared" si="100"/>
        <v/>
      </c>
      <c r="AH242" s="95">
        <f t="shared" si="103"/>
        <v>0</v>
      </c>
      <c r="AI242" s="172" t="str">
        <f>IF(F242="","",F242)</f>
        <v/>
      </c>
      <c r="AJ242" s="74" t="str">
        <f t="shared" si="104"/>
        <v/>
      </c>
      <c r="AK242" s="74" t="str">
        <f t="shared" si="105"/>
        <v/>
      </c>
      <c r="AL242" s="99" t="str">
        <f t="shared" si="101"/>
        <v/>
      </c>
      <c r="AM242" s="81">
        <f t="shared" si="106"/>
        <v>0</v>
      </c>
      <c r="AO242" s="81">
        <f t="shared" si="107"/>
        <v>0</v>
      </c>
      <c r="AP242" s="81" t="str">
        <f t="shared" si="108"/>
        <v>00000</v>
      </c>
      <c r="AQ242" s="105" t="str">
        <f t="shared" si="109"/>
        <v>0秒0</v>
      </c>
      <c r="AR242" s="106">
        <f t="shared" si="110"/>
        <v>0</v>
      </c>
      <c r="AS242" s="106" t="str">
        <f t="shared" si="111"/>
        <v>0</v>
      </c>
      <c r="AT242" s="106" t="str">
        <f t="shared" si="112"/>
        <v>0</v>
      </c>
      <c r="AU242" s="106" t="str">
        <f t="shared" si="113"/>
        <v>0m</v>
      </c>
      <c r="AV242" s="106" t="str">
        <f t="shared" si="114"/>
        <v>点</v>
      </c>
      <c r="AW242" s="81">
        <f t="shared" si="115"/>
        <v>0</v>
      </c>
      <c r="AX242" s="73" t="str">
        <f t="shared" si="116"/>
        <v/>
      </c>
      <c r="AY242" s="81">
        <f t="shared" si="117"/>
        <v>0</v>
      </c>
      <c r="AZ242" s="81">
        <f t="shared" si="118"/>
        <v>0</v>
      </c>
      <c r="BA242" s="81">
        <f t="shared" si="119"/>
        <v>0</v>
      </c>
      <c r="BB242" s="586">
        <f>IF(W242="",0,COUNTA($W$17:W244))</f>
        <v>0</v>
      </c>
      <c r="BC242" s="586">
        <f>IF(X242="",0,COUNTA($X$17:X244))</f>
        <v>0</v>
      </c>
      <c r="BD242" s="628">
        <f>IF(OR($N242="20100",$N243="20100",$N244="20100"),COUNTIF($N$17:N244,"20100"),0)</f>
        <v>0</v>
      </c>
      <c r="BE242" s="625">
        <f>IF($BD242=0,0,INDEX($P242:$P244,MATCH("20100",$N242:$N244,0),1))</f>
        <v>0</v>
      </c>
      <c r="BF242" s="74" t="str">
        <f t="shared" si="120"/>
        <v/>
      </c>
      <c r="BG242" s="74" t="str">
        <f t="shared" si="121"/>
        <v/>
      </c>
      <c r="BH242" s="74" t="str">
        <f t="shared" si="122"/>
        <v/>
      </c>
      <c r="BI242" s="120" t="str">
        <f>IF(M242="","",COUNTIF($BH$17:BH242,BH242))</f>
        <v/>
      </c>
      <c r="BJ242" s="98"/>
      <c r="BK242" s="1" t="str">
        <f t="shared" si="124"/>
        <v/>
      </c>
      <c r="BL242" s="621" t="str">
        <f>IF(F242="","",COUNTIF($AI$17:AI242,AI242))</f>
        <v/>
      </c>
      <c r="BM242" s="621">
        <f>IF(BL242=1,BL242,0)</f>
        <v>0</v>
      </c>
      <c r="BN242" s="621" t="str">
        <f>IF(F242="","",$BR242)</f>
        <v/>
      </c>
      <c r="BO242" s="621" t="str">
        <f>IF(G242="","",$BR242)</f>
        <v/>
      </c>
      <c r="BP242" s="621" t="str">
        <f>IF(I242="","",$BR242)</f>
        <v/>
      </c>
      <c r="BQ242" s="622" t="str">
        <f>IFERROR(IF(J242="","",BR242),"")</f>
        <v/>
      </c>
      <c r="BR242" s="621">
        <v>76</v>
      </c>
      <c r="BS242" s="621">
        <f>IF(C242&gt;0,"",IF(COUNTIF(BN242:BQ244,BR242)=4,"",1))</f>
        <v>1</v>
      </c>
      <c r="BT242" s="74">
        <f>COUNTIF($AJ$17:AJ242,AI242&amp;"-"&amp;"*5000m*")</f>
        <v>0</v>
      </c>
      <c r="BU242" s="621">
        <f>SUM(BT242:BT244)/3</f>
        <v>0</v>
      </c>
      <c r="BV242" s="622" t="str">
        <f>IF(AI242="","",IF(AND(COUNTA(M242:M244)=0,COUNTA(W242:X244)=0),1,""))</f>
        <v/>
      </c>
      <c r="BW242" s="621">
        <f>IF(AND($AI242="",COUNTA(W242)&gt;0),1,0)</f>
        <v>0</v>
      </c>
      <c r="BX242" s="621">
        <f>IF(AND($AI242="",COUNTA(X242)&gt;0),1,0)</f>
        <v>0</v>
      </c>
      <c r="BY242" s="621" t="str">
        <f>F242&amp;"-"&amp;W242</f>
        <v>-</v>
      </c>
      <c r="BZ242" s="621" t="str">
        <f>IF(W242="","",COUNTIF($BY$17:BY242,BY242))</f>
        <v/>
      </c>
      <c r="CA242" s="621" t="str">
        <f>F242&amp;"-"&amp;X242</f>
        <v>-</v>
      </c>
      <c r="CB242" s="621" t="str">
        <f>IF(X242="","",COUNTIF($CA$17:CA242,CA242))</f>
        <v/>
      </c>
    </row>
    <row r="243" spans="1:80" s="1" customFormat="1" ht="18" customHeight="1" thickBot="1">
      <c r="A243" s="684"/>
      <c r="B243" s="666"/>
      <c r="C243" s="668"/>
      <c r="D243" s="244"/>
      <c r="E243" s="244"/>
      <c r="F243" s="620"/>
      <c r="G243" s="620"/>
      <c r="H243" s="620"/>
      <c r="I243" s="256" t="str">
        <f>IF(C242&gt;0,VLOOKUP(C242,男子登録情報!$A$1:$H$1688,5,0),"")</f>
        <v/>
      </c>
      <c r="J243" s="654" t="str">
        <f>IF(D242&gt;0,VLOOKUP(D242,男子登録情報!$A$1:$H$1688,5,0),"")</f>
        <v/>
      </c>
      <c r="K243" s="654"/>
      <c r="L243" s="261" t="s">
        <v>28</v>
      </c>
      <c r="M243" s="27"/>
      <c r="N243" s="5" t="str">
        <f>IF(M243&gt;0,VLOOKUP(M243,男子登録情報!$N$1:$O$22,2,0),"")</f>
        <v/>
      </c>
      <c r="O243" s="261" t="s">
        <v>29</v>
      </c>
      <c r="P243" s="262"/>
      <c r="Q243" s="53" t="str">
        <f t="shared" si="127"/>
        <v/>
      </c>
      <c r="R243" s="284" t="str">
        <f t="shared" si="128"/>
        <v/>
      </c>
      <c r="S243" s="263"/>
      <c r="T243" s="613"/>
      <c r="U243" s="614"/>
      <c r="V243" s="615"/>
      <c r="W243" s="662"/>
      <c r="X243" s="662"/>
      <c r="AB243" s="85">
        <f t="shared" si="96"/>
        <v>0</v>
      </c>
      <c r="AC243" s="621"/>
      <c r="AD243" s="74" t="str">
        <f t="shared" si="97"/>
        <v/>
      </c>
      <c r="AE243" s="74" t="str">
        <f t="shared" si="98"/>
        <v/>
      </c>
      <c r="AF243" s="74" t="str">
        <f t="shared" si="99"/>
        <v/>
      </c>
      <c r="AG243" s="74" t="str">
        <f t="shared" si="100"/>
        <v/>
      </c>
      <c r="AH243" s="95">
        <f t="shared" si="103"/>
        <v>0</v>
      </c>
      <c r="AI243" s="173" t="str">
        <f>AI242</f>
        <v/>
      </c>
      <c r="AJ243" s="74" t="str">
        <f t="shared" si="104"/>
        <v/>
      </c>
      <c r="AK243" s="74" t="str">
        <f t="shared" si="105"/>
        <v/>
      </c>
      <c r="AL243" s="99" t="str">
        <f t="shared" si="101"/>
        <v/>
      </c>
      <c r="AM243" s="81">
        <f t="shared" si="106"/>
        <v>0</v>
      </c>
      <c r="AO243" s="81">
        <f t="shared" si="107"/>
        <v>0</v>
      </c>
      <c r="AP243" s="81" t="str">
        <f t="shared" si="108"/>
        <v>00000</v>
      </c>
      <c r="AQ243" s="105" t="str">
        <f t="shared" si="109"/>
        <v>0秒0</v>
      </c>
      <c r="AR243" s="106">
        <f t="shared" si="110"/>
        <v>0</v>
      </c>
      <c r="AS243" s="106" t="str">
        <f t="shared" si="111"/>
        <v>0</v>
      </c>
      <c r="AT243" s="106" t="str">
        <f t="shared" si="112"/>
        <v>0</v>
      </c>
      <c r="AU243" s="106" t="str">
        <f t="shared" si="113"/>
        <v>0m</v>
      </c>
      <c r="AV243" s="106" t="str">
        <f t="shared" si="114"/>
        <v>点</v>
      </c>
      <c r="AW243" s="81">
        <f t="shared" si="115"/>
        <v>0</v>
      </c>
      <c r="AX243" s="73" t="str">
        <f t="shared" si="116"/>
        <v/>
      </c>
      <c r="AY243" s="81">
        <f t="shared" si="117"/>
        <v>0</v>
      </c>
      <c r="AZ243" s="81">
        <f t="shared" si="118"/>
        <v>0</v>
      </c>
      <c r="BA243" s="81">
        <f t="shared" si="119"/>
        <v>0</v>
      </c>
      <c r="BB243" s="595"/>
      <c r="BC243" s="595"/>
      <c r="BD243" s="629"/>
      <c r="BE243" s="626"/>
      <c r="BF243" s="74" t="str">
        <f t="shared" si="120"/>
        <v/>
      </c>
      <c r="BG243" s="74" t="str">
        <f t="shared" si="121"/>
        <v/>
      </c>
      <c r="BH243" s="74" t="str">
        <f t="shared" si="122"/>
        <v/>
      </c>
      <c r="BI243" s="120" t="str">
        <f>IF(M243="","",COUNTIF($BH$17:BH243,BH243))</f>
        <v/>
      </c>
      <c r="BJ243" s="98"/>
      <c r="BK243" s="1" t="str">
        <f t="shared" si="124"/>
        <v/>
      </c>
      <c r="BL243" s="621"/>
      <c r="BM243" s="621"/>
      <c r="BN243" s="621"/>
      <c r="BO243" s="621"/>
      <c r="BP243" s="621"/>
      <c r="BQ243" s="623"/>
      <c r="BR243" s="621"/>
      <c r="BS243" s="621"/>
      <c r="BT243" s="74">
        <f>COUNTIF($AJ$17:AJ243,AI243&amp;"-"&amp;"*5000m*")</f>
        <v>0</v>
      </c>
      <c r="BU243" s="621"/>
      <c r="BV243" s="623"/>
      <c r="BW243" s="621"/>
      <c r="BX243" s="621"/>
      <c r="BY243" s="621"/>
      <c r="BZ243" s="621"/>
      <c r="CA243" s="621"/>
      <c r="CB243" s="621"/>
    </row>
    <row r="244" spans="1:80" s="1" customFormat="1" ht="18" customHeight="1" thickBot="1">
      <c r="A244" s="685"/>
      <c r="B244" s="86" t="s">
        <v>30</v>
      </c>
      <c r="C244" s="87"/>
      <c r="D244" s="87"/>
      <c r="E244" s="87"/>
      <c r="F244" s="28"/>
      <c r="G244" s="28"/>
      <c r="H244" s="28"/>
      <c r="I244" s="29"/>
      <c r="J244" s="655" t="str">
        <f>IF(D243&gt;0,VLOOKUP(D243,男子登録情報!$A$1:$H$1688,5,0),"")</f>
        <v/>
      </c>
      <c r="K244" s="655"/>
      <c r="L244" s="7" t="s">
        <v>31</v>
      </c>
      <c r="M244" s="429"/>
      <c r="N244" s="5" t="str">
        <f>IF(M244&gt;0,VLOOKUP(M244,男子登録情報!$N$1:$O$22,2,0),"")</f>
        <v/>
      </c>
      <c r="O244" s="7" t="s">
        <v>32</v>
      </c>
      <c r="P244" s="248"/>
      <c r="Q244" s="53" t="str">
        <f t="shared" si="127"/>
        <v/>
      </c>
      <c r="R244" s="285" t="str">
        <f t="shared" si="128"/>
        <v/>
      </c>
      <c r="S244" s="259"/>
      <c r="T244" s="616"/>
      <c r="U244" s="617"/>
      <c r="V244" s="618"/>
      <c r="W244" s="663"/>
      <c r="X244" s="663"/>
      <c r="AB244" s="85">
        <f t="shared" si="96"/>
        <v>0</v>
      </c>
      <c r="AC244" s="621"/>
      <c r="AD244" s="74" t="str">
        <f t="shared" si="97"/>
        <v/>
      </c>
      <c r="AE244" s="74" t="str">
        <f t="shared" si="98"/>
        <v/>
      </c>
      <c r="AF244" s="74" t="str">
        <f t="shared" si="99"/>
        <v/>
      </c>
      <c r="AG244" s="74" t="str">
        <f t="shared" si="100"/>
        <v/>
      </c>
      <c r="AH244" s="95">
        <f t="shared" si="103"/>
        <v>0</v>
      </c>
      <c r="AI244" s="174" t="str">
        <f>AI243</f>
        <v/>
      </c>
      <c r="AJ244" s="74" t="str">
        <f t="shared" si="104"/>
        <v/>
      </c>
      <c r="AK244" s="74" t="str">
        <f t="shared" si="105"/>
        <v/>
      </c>
      <c r="AL244" s="99" t="str">
        <f t="shared" si="101"/>
        <v/>
      </c>
      <c r="AM244" s="81">
        <f t="shared" si="106"/>
        <v>0</v>
      </c>
      <c r="AO244" s="81">
        <f t="shared" si="107"/>
        <v>0</v>
      </c>
      <c r="AP244" s="81" t="str">
        <f t="shared" si="108"/>
        <v>00000</v>
      </c>
      <c r="AQ244" s="105" t="str">
        <f t="shared" si="109"/>
        <v>0秒0</v>
      </c>
      <c r="AR244" s="106">
        <f t="shared" si="110"/>
        <v>0</v>
      </c>
      <c r="AS244" s="106" t="str">
        <f t="shared" si="111"/>
        <v>0</v>
      </c>
      <c r="AT244" s="106" t="str">
        <f t="shared" si="112"/>
        <v>0</v>
      </c>
      <c r="AU244" s="106" t="str">
        <f t="shared" si="113"/>
        <v>0m</v>
      </c>
      <c r="AV244" s="106" t="str">
        <f t="shared" si="114"/>
        <v>点</v>
      </c>
      <c r="AW244" s="81">
        <f t="shared" si="115"/>
        <v>0</v>
      </c>
      <c r="AX244" s="73" t="str">
        <f t="shared" si="116"/>
        <v/>
      </c>
      <c r="AY244" s="81">
        <f t="shared" si="117"/>
        <v>0</v>
      </c>
      <c r="AZ244" s="81">
        <f t="shared" si="118"/>
        <v>0</v>
      </c>
      <c r="BA244" s="81">
        <f t="shared" si="119"/>
        <v>0</v>
      </c>
      <c r="BB244" s="587"/>
      <c r="BC244" s="587"/>
      <c r="BD244" s="630"/>
      <c r="BE244" s="627"/>
      <c r="BF244" s="74" t="str">
        <f t="shared" si="120"/>
        <v/>
      </c>
      <c r="BG244" s="74" t="str">
        <f t="shared" si="121"/>
        <v/>
      </c>
      <c r="BH244" s="74" t="str">
        <f t="shared" si="122"/>
        <v/>
      </c>
      <c r="BI244" s="120" t="str">
        <f>IF(M244="","",COUNTIF($BH$17:BH244,BH244))</f>
        <v/>
      </c>
      <c r="BJ244" s="98"/>
      <c r="BK244" s="1" t="str">
        <f t="shared" si="124"/>
        <v/>
      </c>
      <c r="BL244" s="621"/>
      <c r="BM244" s="621"/>
      <c r="BN244" s="621"/>
      <c r="BO244" s="621"/>
      <c r="BP244" s="621"/>
      <c r="BQ244" s="624"/>
      <c r="BR244" s="621"/>
      <c r="BS244" s="621"/>
      <c r="BT244" s="74">
        <f>COUNTIF($AJ$17:AJ244,AI244&amp;"-"&amp;"*5000m*")</f>
        <v>0</v>
      </c>
      <c r="BU244" s="621"/>
      <c r="BV244" s="624"/>
      <c r="BW244" s="621"/>
      <c r="BX244" s="621"/>
      <c r="BY244" s="621"/>
      <c r="BZ244" s="621"/>
      <c r="CA244" s="621"/>
      <c r="CB244" s="621"/>
    </row>
    <row r="245" spans="1:80" s="1" customFormat="1" ht="18" customHeight="1" thickTop="1" thickBot="1">
      <c r="A245" s="683">
        <v>77</v>
      </c>
      <c r="B245" s="665" t="s">
        <v>339</v>
      </c>
      <c r="C245" s="667"/>
      <c r="D245" s="243"/>
      <c r="E245" s="243"/>
      <c r="F245" s="619" t="str">
        <f>IF(C245&gt;0,VLOOKUP(C245,男子登録情報!$A$1:$H$1688,3,0),"")</f>
        <v/>
      </c>
      <c r="G245" s="619" t="str">
        <f>IF(C245&gt;0,VLOOKUP(C245,男子登録情報!$A$1:$H$1688,4,0),"")</f>
        <v/>
      </c>
      <c r="H245" s="619" t="str">
        <f>IF(C245&gt;0,VLOOKUP(C245,男子登録情報!$A$1:$H$1688,7,0),"")</f>
        <v/>
      </c>
      <c r="I245" s="261" t="str">
        <f>IF(C245&gt;0,VLOOKUP(C245,男子登録情報!$A$1:$H$1688,8,0),"")</f>
        <v/>
      </c>
      <c r="J245" s="653" t="str">
        <f>IF(C245&gt;0,VLOOKUP(C245,男子登録情報!$A$1:$M$1688,13,0),"")</f>
        <v/>
      </c>
      <c r="K245" s="653" t="str">
        <f>IF(C245&gt;0,TEXT(C245,"100000000"),"000000000")</f>
        <v>000000000</v>
      </c>
      <c r="L245" s="251" t="s">
        <v>24</v>
      </c>
      <c r="M245" s="243"/>
      <c r="N245" s="5" t="str">
        <f>IF(M245&gt;0,VLOOKUP(M245,男子登録情報!$N$1:$O$22,2,0),"")</f>
        <v/>
      </c>
      <c r="O245" s="251" t="s">
        <v>27</v>
      </c>
      <c r="P245" s="253"/>
      <c r="Q245" s="53" t="str">
        <f t="shared" si="127"/>
        <v/>
      </c>
      <c r="R245" s="283" t="str">
        <f t="shared" si="128"/>
        <v/>
      </c>
      <c r="S245" s="255"/>
      <c r="T245" s="610"/>
      <c r="U245" s="611"/>
      <c r="V245" s="612"/>
      <c r="W245" s="664"/>
      <c r="X245" s="664"/>
      <c r="AA245" s="1">
        <f>IF(C245="",0,IF(H245=F5,0,1))</f>
        <v>0</v>
      </c>
      <c r="AB245" s="85">
        <f t="shared" si="96"/>
        <v>0</v>
      </c>
      <c r="AC245" s="621">
        <f>C245</f>
        <v>0</v>
      </c>
      <c r="AD245" s="74" t="str">
        <f t="shared" si="97"/>
        <v/>
      </c>
      <c r="AE245" s="74" t="str">
        <f t="shared" si="98"/>
        <v/>
      </c>
      <c r="AF245" s="74" t="str">
        <f t="shared" si="99"/>
        <v/>
      </c>
      <c r="AG245" s="74" t="str">
        <f t="shared" si="100"/>
        <v/>
      </c>
      <c r="AH245" s="95">
        <f t="shared" si="103"/>
        <v>0</v>
      </c>
      <c r="AI245" s="172" t="str">
        <f>IF(F245="","",F245)</f>
        <v/>
      </c>
      <c r="AJ245" s="74" t="str">
        <f t="shared" si="104"/>
        <v/>
      </c>
      <c r="AK245" s="74" t="str">
        <f t="shared" si="105"/>
        <v/>
      </c>
      <c r="AL245" s="99" t="str">
        <f t="shared" si="101"/>
        <v/>
      </c>
      <c r="AM245" s="81">
        <f t="shared" si="106"/>
        <v>0</v>
      </c>
      <c r="AO245" s="81">
        <f t="shared" si="107"/>
        <v>0</v>
      </c>
      <c r="AP245" s="81" t="str">
        <f t="shared" si="108"/>
        <v>00000</v>
      </c>
      <c r="AQ245" s="105" t="str">
        <f t="shared" si="109"/>
        <v>0秒0</v>
      </c>
      <c r="AR245" s="106">
        <f t="shared" si="110"/>
        <v>0</v>
      </c>
      <c r="AS245" s="106" t="str">
        <f t="shared" si="111"/>
        <v>0</v>
      </c>
      <c r="AT245" s="106" t="str">
        <f t="shared" si="112"/>
        <v>0</v>
      </c>
      <c r="AU245" s="106" t="str">
        <f t="shared" si="113"/>
        <v>0m</v>
      </c>
      <c r="AV245" s="106" t="str">
        <f t="shared" si="114"/>
        <v>点</v>
      </c>
      <c r="AW245" s="81">
        <f t="shared" si="115"/>
        <v>0</v>
      </c>
      <c r="AX245" s="73" t="str">
        <f t="shared" si="116"/>
        <v/>
      </c>
      <c r="AY245" s="81">
        <f t="shared" si="117"/>
        <v>0</v>
      </c>
      <c r="AZ245" s="81">
        <f t="shared" si="118"/>
        <v>0</v>
      </c>
      <c r="BA245" s="81">
        <f t="shared" si="119"/>
        <v>0</v>
      </c>
      <c r="BB245" s="586">
        <f>IF(W245="",0,COUNTA($W$17:W247))</f>
        <v>0</v>
      </c>
      <c r="BC245" s="586">
        <f>IF(X245="",0,COUNTA($X$17:X247))</f>
        <v>0</v>
      </c>
      <c r="BD245" s="628">
        <f>IF(OR($N245="20100",$N246="20100",$N247="20100"),COUNTIF($N$17:N247,"20100"),0)</f>
        <v>0</v>
      </c>
      <c r="BE245" s="625">
        <f>IF($BD245=0,0,INDEX($P245:$P247,MATCH("20100",$N245:$N247,0),1))</f>
        <v>0</v>
      </c>
      <c r="BF245" s="74" t="str">
        <f t="shared" si="120"/>
        <v/>
      </c>
      <c r="BG245" s="74" t="str">
        <f t="shared" si="121"/>
        <v/>
      </c>
      <c r="BH245" s="74" t="str">
        <f t="shared" si="122"/>
        <v/>
      </c>
      <c r="BI245" s="120" t="str">
        <f>IF(M245="","",COUNTIF($BH$17:BH245,BH245))</f>
        <v/>
      </c>
      <c r="BJ245" s="98"/>
      <c r="BK245" s="1" t="str">
        <f t="shared" si="124"/>
        <v/>
      </c>
      <c r="BL245" s="621" t="str">
        <f>IF(F245="","",COUNTIF($AI$17:AI245,AI245))</f>
        <v/>
      </c>
      <c r="BM245" s="621">
        <f>IF(BL245=1,BL245,0)</f>
        <v>0</v>
      </c>
      <c r="BN245" s="621" t="str">
        <f>IF(F245="","",$BR245)</f>
        <v/>
      </c>
      <c r="BO245" s="621" t="str">
        <f>IF(G245="","",$BR245)</f>
        <v/>
      </c>
      <c r="BP245" s="621" t="str">
        <f>IF(I245="","",$BR245)</f>
        <v/>
      </c>
      <c r="BQ245" s="622" t="str">
        <f>IFERROR(IF(J245="","",BR245),"")</f>
        <v/>
      </c>
      <c r="BR245" s="621">
        <v>77</v>
      </c>
      <c r="BS245" s="621">
        <f>IF(C245&gt;0,"",IF(COUNTIF(BN245:BQ247,BR245)=4,"",1))</f>
        <v>1</v>
      </c>
      <c r="BT245" s="74">
        <f>COUNTIF($AJ$17:AJ245,AI245&amp;"-"&amp;"*5000m*")</f>
        <v>0</v>
      </c>
      <c r="BU245" s="621">
        <f>SUM(BT245:BT247)/3</f>
        <v>0</v>
      </c>
      <c r="BV245" s="622" t="str">
        <f>IF(AI245="","",IF(AND(COUNTA(M245:M247)=0,COUNTA(W245:X247)=0),1,""))</f>
        <v/>
      </c>
      <c r="BW245" s="621">
        <f>IF(AND($AI245="",COUNTA(W245)&gt;0),1,0)</f>
        <v>0</v>
      </c>
      <c r="BX245" s="621">
        <f>IF(AND($AI245="",COUNTA(X245)&gt;0),1,0)</f>
        <v>0</v>
      </c>
      <c r="BY245" s="621" t="str">
        <f>F245&amp;"-"&amp;W245</f>
        <v>-</v>
      </c>
      <c r="BZ245" s="621" t="str">
        <f>IF(W245="","",COUNTIF($BY$17:BY245,BY245))</f>
        <v/>
      </c>
      <c r="CA245" s="621" t="str">
        <f>F245&amp;"-"&amp;X245</f>
        <v>-</v>
      </c>
      <c r="CB245" s="621" t="str">
        <f>IF(X245="","",COUNTIF($CA$17:CA245,CA245))</f>
        <v/>
      </c>
    </row>
    <row r="246" spans="1:80" s="1" customFormat="1" ht="18" customHeight="1" thickBot="1">
      <c r="A246" s="684"/>
      <c r="B246" s="666"/>
      <c r="C246" s="668"/>
      <c r="D246" s="244"/>
      <c r="E246" s="244"/>
      <c r="F246" s="620"/>
      <c r="G246" s="620"/>
      <c r="H246" s="620"/>
      <c r="I246" s="256" t="str">
        <f>IF(C245&gt;0,VLOOKUP(C245,男子登録情報!$A$1:$H$1688,5,0),"")</f>
        <v/>
      </c>
      <c r="J246" s="654" t="str">
        <f>IF(D245&gt;0,VLOOKUP(D245,男子登録情報!$A$1:$H$1688,5,0),"")</f>
        <v/>
      </c>
      <c r="K246" s="654"/>
      <c r="L246" s="261" t="s">
        <v>28</v>
      </c>
      <c r="M246" s="27"/>
      <c r="N246" s="5" t="str">
        <f>IF(M246&gt;0,VLOOKUP(M246,男子登録情報!$N$1:$O$22,2,0),"")</f>
        <v/>
      </c>
      <c r="O246" s="261" t="s">
        <v>29</v>
      </c>
      <c r="P246" s="262"/>
      <c r="Q246" s="53" t="str">
        <f t="shared" si="127"/>
        <v/>
      </c>
      <c r="R246" s="284" t="str">
        <f t="shared" si="128"/>
        <v/>
      </c>
      <c r="S246" s="263"/>
      <c r="T246" s="613"/>
      <c r="U246" s="614"/>
      <c r="V246" s="615"/>
      <c r="W246" s="662"/>
      <c r="X246" s="662"/>
      <c r="AB246" s="85">
        <f t="shared" si="96"/>
        <v>0</v>
      </c>
      <c r="AC246" s="621"/>
      <c r="AD246" s="74" t="str">
        <f t="shared" si="97"/>
        <v/>
      </c>
      <c r="AE246" s="74" t="str">
        <f t="shared" si="98"/>
        <v/>
      </c>
      <c r="AF246" s="74" t="str">
        <f t="shared" si="99"/>
        <v/>
      </c>
      <c r="AG246" s="74" t="str">
        <f t="shared" si="100"/>
        <v/>
      </c>
      <c r="AH246" s="95">
        <f t="shared" si="103"/>
        <v>0</v>
      </c>
      <c r="AI246" s="173" t="str">
        <f>AI245</f>
        <v/>
      </c>
      <c r="AJ246" s="74" t="str">
        <f t="shared" si="104"/>
        <v/>
      </c>
      <c r="AK246" s="74" t="str">
        <f t="shared" si="105"/>
        <v/>
      </c>
      <c r="AL246" s="99" t="str">
        <f t="shared" si="101"/>
        <v/>
      </c>
      <c r="AM246" s="81">
        <f t="shared" si="106"/>
        <v>0</v>
      </c>
      <c r="AO246" s="81">
        <f t="shared" si="107"/>
        <v>0</v>
      </c>
      <c r="AP246" s="81" t="str">
        <f t="shared" si="108"/>
        <v>00000</v>
      </c>
      <c r="AQ246" s="105" t="str">
        <f t="shared" si="109"/>
        <v>0秒0</v>
      </c>
      <c r="AR246" s="106">
        <f t="shared" si="110"/>
        <v>0</v>
      </c>
      <c r="AS246" s="106" t="str">
        <f t="shared" si="111"/>
        <v>0</v>
      </c>
      <c r="AT246" s="106" t="str">
        <f t="shared" si="112"/>
        <v>0</v>
      </c>
      <c r="AU246" s="106" t="str">
        <f t="shared" si="113"/>
        <v>0m</v>
      </c>
      <c r="AV246" s="106" t="str">
        <f t="shared" si="114"/>
        <v>点</v>
      </c>
      <c r="AW246" s="81">
        <f t="shared" si="115"/>
        <v>0</v>
      </c>
      <c r="AX246" s="73" t="str">
        <f t="shared" si="116"/>
        <v/>
      </c>
      <c r="AY246" s="81">
        <f t="shared" si="117"/>
        <v>0</v>
      </c>
      <c r="AZ246" s="81">
        <f t="shared" si="118"/>
        <v>0</v>
      </c>
      <c r="BA246" s="81">
        <f t="shared" si="119"/>
        <v>0</v>
      </c>
      <c r="BB246" s="595"/>
      <c r="BC246" s="595"/>
      <c r="BD246" s="629"/>
      <c r="BE246" s="626"/>
      <c r="BF246" s="74" t="str">
        <f t="shared" si="120"/>
        <v/>
      </c>
      <c r="BG246" s="74" t="str">
        <f t="shared" si="121"/>
        <v/>
      </c>
      <c r="BH246" s="74" t="str">
        <f t="shared" si="122"/>
        <v/>
      </c>
      <c r="BI246" s="120" t="str">
        <f>IF(M246="","",COUNTIF($BH$17:BH246,BH246))</f>
        <v/>
      </c>
      <c r="BJ246" s="98"/>
      <c r="BK246" s="1" t="str">
        <f t="shared" si="124"/>
        <v/>
      </c>
      <c r="BL246" s="621"/>
      <c r="BM246" s="621"/>
      <c r="BN246" s="621"/>
      <c r="BO246" s="621"/>
      <c r="BP246" s="621"/>
      <c r="BQ246" s="623"/>
      <c r="BR246" s="621"/>
      <c r="BS246" s="621"/>
      <c r="BT246" s="74">
        <f>COUNTIF($AJ$17:AJ246,AI246&amp;"-"&amp;"*5000m*")</f>
        <v>0</v>
      </c>
      <c r="BU246" s="621"/>
      <c r="BV246" s="623"/>
      <c r="BW246" s="621"/>
      <c r="BX246" s="621"/>
      <c r="BY246" s="621"/>
      <c r="BZ246" s="621"/>
      <c r="CA246" s="621"/>
      <c r="CB246" s="621"/>
    </row>
    <row r="247" spans="1:80" s="1" customFormat="1" ht="18" customHeight="1" thickBot="1">
      <c r="A247" s="685"/>
      <c r="B247" s="86" t="s">
        <v>30</v>
      </c>
      <c r="C247" s="87"/>
      <c r="D247" s="87"/>
      <c r="E247" s="87"/>
      <c r="F247" s="28"/>
      <c r="G247" s="28"/>
      <c r="H247" s="28"/>
      <c r="I247" s="29"/>
      <c r="J247" s="655" t="str">
        <f>IF(D246&gt;0,VLOOKUP(D246,男子登録情報!$A$1:$H$1688,5,0),"")</f>
        <v/>
      </c>
      <c r="K247" s="655"/>
      <c r="L247" s="7" t="s">
        <v>31</v>
      </c>
      <c r="M247" s="429"/>
      <c r="N247" s="5" t="str">
        <f>IF(M247&gt;0,VLOOKUP(M247,男子登録情報!$N$1:$O$22,2,0),"")</f>
        <v/>
      </c>
      <c r="O247" s="7" t="s">
        <v>32</v>
      </c>
      <c r="P247" s="248"/>
      <c r="Q247" s="53" t="str">
        <f t="shared" si="127"/>
        <v/>
      </c>
      <c r="R247" s="285" t="str">
        <f t="shared" si="128"/>
        <v/>
      </c>
      <c r="S247" s="259"/>
      <c r="T247" s="616"/>
      <c r="U247" s="617"/>
      <c r="V247" s="618"/>
      <c r="W247" s="663"/>
      <c r="X247" s="663"/>
      <c r="AB247" s="85">
        <f t="shared" si="96"/>
        <v>0</v>
      </c>
      <c r="AC247" s="621"/>
      <c r="AD247" s="74" t="str">
        <f t="shared" si="97"/>
        <v/>
      </c>
      <c r="AE247" s="74" t="str">
        <f t="shared" si="98"/>
        <v/>
      </c>
      <c r="AF247" s="74" t="str">
        <f t="shared" si="99"/>
        <v/>
      </c>
      <c r="AG247" s="74" t="str">
        <f t="shared" si="100"/>
        <v/>
      </c>
      <c r="AH247" s="95">
        <f t="shared" si="103"/>
        <v>0</v>
      </c>
      <c r="AI247" s="174" t="str">
        <f>AI246</f>
        <v/>
      </c>
      <c r="AJ247" s="74" t="str">
        <f t="shared" si="104"/>
        <v/>
      </c>
      <c r="AK247" s="74" t="str">
        <f t="shared" si="105"/>
        <v/>
      </c>
      <c r="AL247" s="99" t="str">
        <f t="shared" si="101"/>
        <v/>
      </c>
      <c r="AM247" s="81">
        <f t="shared" si="106"/>
        <v>0</v>
      </c>
      <c r="AO247" s="81">
        <f t="shared" si="107"/>
        <v>0</v>
      </c>
      <c r="AP247" s="81" t="str">
        <f t="shared" si="108"/>
        <v>00000</v>
      </c>
      <c r="AQ247" s="105" t="str">
        <f t="shared" si="109"/>
        <v>0秒0</v>
      </c>
      <c r="AR247" s="106">
        <f t="shared" si="110"/>
        <v>0</v>
      </c>
      <c r="AS247" s="106" t="str">
        <f t="shared" si="111"/>
        <v>0</v>
      </c>
      <c r="AT247" s="106" t="str">
        <f t="shared" si="112"/>
        <v>0</v>
      </c>
      <c r="AU247" s="106" t="str">
        <f t="shared" si="113"/>
        <v>0m</v>
      </c>
      <c r="AV247" s="106" t="str">
        <f t="shared" si="114"/>
        <v>点</v>
      </c>
      <c r="AW247" s="81">
        <f t="shared" si="115"/>
        <v>0</v>
      </c>
      <c r="AX247" s="73" t="str">
        <f t="shared" si="116"/>
        <v/>
      </c>
      <c r="AY247" s="81">
        <f t="shared" si="117"/>
        <v>0</v>
      </c>
      <c r="AZ247" s="81">
        <f t="shared" si="118"/>
        <v>0</v>
      </c>
      <c r="BA247" s="81">
        <f t="shared" si="119"/>
        <v>0</v>
      </c>
      <c r="BB247" s="587"/>
      <c r="BC247" s="587"/>
      <c r="BD247" s="630"/>
      <c r="BE247" s="627"/>
      <c r="BF247" s="74" t="str">
        <f t="shared" si="120"/>
        <v/>
      </c>
      <c r="BG247" s="74" t="str">
        <f t="shared" si="121"/>
        <v/>
      </c>
      <c r="BH247" s="74" t="str">
        <f t="shared" si="122"/>
        <v/>
      </c>
      <c r="BI247" s="120" t="str">
        <f>IF(M247="","",COUNTIF($BH$17:BH247,BH247))</f>
        <v/>
      </c>
      <c r="BJ247" s="98"/>
      <c r="BK247" s="1" t="str">
        <f t="shared" si="124"/>
        <v/>
      </c>
      <c r="BL247" s="621"/>
      <c r="BM247" s="621"/>
      <c r="BN247" s="621"/>
      <c r="BO247" s="621"/>
      <c r="BP247" s="621"/>
      <c r="BQ247" s="624"/>
      <c r="BR247" s="621"/>
      <c r="BS247" s="621"/>
      <c r="BT247" s="74">
        <f>COUNTIF($AJ$17:AJ247,AI247&amp;"-"&amp;"*5000m*")</f>
        <v>0</v>
      </c>
      <c r="BU247" s="621"/>
      <c r="BV247" s="624"/>
      <c r="BW247" s="621"/>
      <c r="BX247" s="621"/>
      <c r="BY247" s="621"/>
      <c r="BZ247" s="621"/>
      <c r="CA247" s="621"/>
      <c r="CB247" s="621"/>
    </row>
    <row r="248" spans="1:80" s="1" customFormat="1" ht="18" customHeight="1" thickTop="1" thickBot="1">
      <c r="A248" s="683">
        <v>78</v>
      </c>
      <c r="B248" s="665" t="s">
        <v>339</v>
      </c>
      <c r="C248" s="667"/>
      <c r="D248" s="243"/>
      <c r="E248" s="243"/>
      <c r="F248" s="619" t="str">
        <f>IF(C248&gt;0,VLOOKUP(C248,男子登録情報!$A$1:$H$1688,3,0),"")</f>
        <v/>
      </c>
      <c r="G248" s="619" t="str">
        <f>IF(C248&gt;0,VLOOKUP(C248,男子登録情報!$A$1:$H$1688,4,0),"")</f>
        <v/>
      </c>
      <c r="H248" s="619" t="str">
        <f>IF(C248&gt;0,VLOOKUP(C248,男子登録情報!$A$1:$H$1688,7,0),"")</f>
        <v/>
      </c>
      <c r="I248" s="261" t="str">
        <f>IF(C248&gt;0,VLOOKUP(C248,男子登録情報!$A$1:$H$1688,8,0),"")</f>
        <v/>
      </c>
      <c r="J248" s="653" t="str">
        <f>IF(C248&gt;0,VLOOKUP(C248,男子登録情報!$A$1:$M$1688,13,0),"")</f>
        <v/>
      </c>
      <c r="K248" s="653" t="str">
        <f>IF(C248&gt;0,TEXT(C248,"100000000"),"000000000")</f>
        <v>000000000</v>
      </c>
      <c r="L248" s="251" t="s">
        <v>24</v>
      </c>
      <c r="M248" s="243"/>
      <c r="N248" s="5" t="str">
        <f>IF(M248&gt;0,VLOOKUP(M248,男子登録情報!$N$1:$O$22,2,0),"")</f>
        <v/>
      </c>
      <c r="O248" s="251" t="s">
        <v>27</v>
      </c>
      <c r="P248" s="253"/>
      <c r="Q248" s="53" t="str">
        <f t="shared" si="127"/>
        <v/>
      </c>
      <c r="R248" s="283" t="str">
        <f t="shared" si="128"/>
        <v/>
      </c>
      <c r="S248" s="255"/>
      <c r="T248" s="610"/>
      <c r="U248" s="611"/>
      <c r="V248" s="612"/>
      <c r="W248" s="664"/>
      <c r="X248" s="664"/>
      <c r="AA248" s="1">
        <f>IF(C248="",0,IF(H248=F5,0,1))</f>
        <v>0</v>
      </c>
      <c r="AB248" s="85">
        <f t="shared" si="96"/>
        <v>0</v>
      </c>
      <c r="AC248" s="621">
        <f>C248</f>
        <v>0</v>
      </c>
      <c r="AD248" s="74" t="str">
        <f t="shared" si="97"/>
        <v/>
      </c>
      <c r="AE248" s="74" t="str">
        <f t="shared" si="98"/>
        <v/>
      </c>
      <c r="AF248" s="74" t="str">
        <f t="shared" si="99"/>
        <v/>
      </c>
      <c r="AG248" s="74" t="str">
        <f t="shared" si="100"/>
        <v/>
      </c>
      <c r="AH248" s="95">
        <f t="shared" si="103"/>
        <v>0</v>
      </c>
      <c r="AI248" s="172" t="str">
        <f>IF(F248="","",F248)</f>
        <v/>
      </c>
      <c r="AJ248" s="74" t="str">
        <f t="shared" si="104"/>
        <v/>
      </c>
      <c r="AK248" s="74" t="str">
        <f t="shared" si="105"/>
        <v/>
      </c>
      <c r="AL248" s="99" t="str">
        <f t="shared" si="101"/>
        <v/>
      </c>
      <c r="AM248" s="81">
        <f t="shared" si="106"/>
        <v>0</v>
      </c>
      <c r="AO248" s="81">
        <f t="shared" si="107"/>
        <v>0</v>
      </c>
      <c r="AP248" s="81" t="str">
        <f t="shared" si="108"/>
        <v>00000</v>
      </c>
      <c r="AQ248" s="105" t="str">
        <f t="shared" si="109"/>
        <v>0秒0</v>
      </c>
      <c r="AR248" s="106">
        <f t="shared" si="110"/>
        <v>0</v>
      </c>
      <c r="AS248" s="106" t="str">
        <f t="shared" si="111"/>
        <v>0</v>
      </c>
      <c r="AT248" s="106" t="str">
        <f t="shared" si="112"/>
        <v>0</v>
      </c>
      <c r="AU248" s="106" t="str">
        <f t="shared" si="113"/>
        <v>0m</v>
      </c>
      <c r="AV248" s="106" t="str">
        <f t="shared" si="114"/>
        <v>点</v>
      </c>
      <c r="AW248" s="81">
        <f t="shared" si="115"/>
        <v>0</v>
      </c>
      <c r="AX248" s="73" t="str">
        <f t="shared" si="116"/>
        <v/>
      </c>
      <c r="AY248" s="81">
        <f t="shared" si="117"/>
        <v>0</v>
      </c>
      <c r="AZ248" s="81">
        <f t="shared" si="118"/>
        <v>0</v>
      </c>
      <c r="BA248" s="81">
        <f t="shared" si="119"/>
        <v>0</v>
      </c>
      <c r="BB248" s="586">
        <f>IF(W248="",0,COUNTA($W$17:W250))</f>
        <v>0</v>
      </c>
      <c r="BC248" s="586">
        <f>IF(X248="",0,COUNTA($X$17:X250))</f>
        <v>0</v>
      </c>
      <c r="BD248" s="628">
        <f>IF(OR($N248="20100",$N249="20100",$N250="20100"),COUNTIF($N$17:N250,"20100"),0)</f>
        <v>0</v>
      </c>
      <c r="BE248" s="625">
        <f>IF($BD248=0,0,INDEX($P248:$P250,MATCH("20100",$N248:$N250,0),1))</f>
        <v>0</v>
      </c>
      <c r="BF248" s="74" t="str">
        <f t="shared" si="120"/>
        <v/>
      </c>
      <c r="BG248" s="74" t="str">
        <f t="shared" si="121"/>
        <v/>
      </c>
      <c r="BH248" s="74" t="str">
        <f t="shared" si="122"/>
        <v/>
      </c>
      <c r="BI248" s="120" t="str">
        <f>IF(M248="","",COUNTIF($BH$17:BH248,BH248))</f>
        <v/>
      </c>
      <c r="BJ248" s="98"/>
      <c r="BK248" s="1" t="str">
        <f t="shared" si="124"/>
        <v/>
      </c>
      <c r="BL248" s="621" t="str">
        <f>IF(F248="","",COUNTIF($AI$17:AI248,AI248))</f>
        <v/>
      </c>
      <c r="BM248" s="621">
        <f>IF(BL248=1,BL248,0)</f>
        <v>0</v>
      </c>
      <c r="BN248" s="621" t="str">
        <f>IF(F248="","",$BR248)</f>
        <v/>
      </c>
      <c r="BO248" s="621" t="str">
        <f>IF(G248="","",$BR248)</f>
        <v/>
      </c>
      <c r="BP248" s="621" t="str">
        <f>IF(I248="","",$BR248)</f>
        <v/>
      </c>
      <c r="BQ248" s="622" t="str">
        <f>IFERROR(IF(J248="","",BR248),"")</f>
        <v/>
      </c>
      <c r="BR248" s="621">
        <v>78</v>
      </c>
      <c r="BS248" s="621">
        <f>IF(C248&gt;0,"",IF(COUNTIF(BN248:BQ250,BR248)=4,"",1))</f>
        <v>1</v>
      </c>
      <c r="BT248" s="74">
        <f>COUNTIF($AJ$17:AJ248,AI248&amp;"-"&amp;"*5000m*")</f>
        <v>0</v>
      </c>
      <c r="BU248" s="621">
        <f>SUM(BT248:BT250)/3</f>
        <v>0</v>
      </c>
      <c r="BV248" s="622" t="str">
        <f>IF(AI248="","",IF(AND(COUNTA(M248:M250)=0,COUNTA(W248:X250)=0),1,""))</f>
        <v/>
      </c>
      <c r="BW248" s="621">
        <f>IF(AND($AI248="",COUNTA(W248)&gt;0),1,0)</f>
        <v>0</v>
      </c>
      <c r="BX248" s="621">
        <f>IF(AND($AI248="",COUNTA(X248)&gt;0),1,0)</f>
        <v>0</v>
      </c>
      <c r="BY248" s="621" t="str">
        <f>F248&amp;"-"&amp;W248</f>
        <v>-</v>
      </c>
      <c r="BZ248" s="621" t="str">
        <f>IF(W248="","",COUNTIF($BY$17:BY248,BY248))</f>
        <v/>
      </c>
      <c r="CA248" s="621" t="str">
        <f>F248&amp;"-"&amp;X248</f>
        <v>-</v>
      </c>
      <c r="CB248" s="621" t="str">
        <f>IF(X248="","",COUNTIF($CA$17:CA248,CA248))</f>
        <v/>
      </c>
    </row>
    <row r="249" spans="1:80" s="1" customFormat="1" ht="18" customHeight="1" thickBot="1">
      <c r="A249" s="684"/>
      <c r="B249" s="666"/>
      <c r="C249" s="668"/>
      <c r="D249" s="244"/>
      <c r="E249" s="244"/>
      <c r="F249" s="620"/>
      <c r="G249" s="620"/>
      <c r="H249" s="620"/>
      <c r="I249" s="256" t="str">
        <f>IF(C248&gt;0,VLOOKUP(C248,男子登録情報!$A$1:$H$1688,5,0),"")</f>
        <v/>
      </c>
      <c r="J249" s="654" t="str">
        <f>IF(D248&gt;0,VLOOKUP(D248,男子登録情報!$A$1:$H$1688,5,0),"")</f>
        <v/>
      </c>
      <c r="K249" s="654"/>
      <c r="L249" s="261" t="s">
        <v>28</v>
      </c>
      <c r="M249" s="27"/>
      <c r="N249" s="5" t="str">
        <f>IF(M249&gt;0,VLOOKUP(M249,男子登録情報!$N$1:$O$22,2,0),"")</f>
        <v/>
      </c>
      <c r="O249" s="261" t="s">
        <v>29</v>
      </c>
      <c r="P249" s="262"/>
      <c r="Q249" s="53" t="str">
        <f t="shared" si="127"/>
        <v/>
      </c>
      <c r="R249" s="284" t="str">
        <f t="shared" si="128"/>
        <v/>
      </c>
      <c r="S249" s="263"/>
      <c r="T249" s="613"/>
      <c r="U249" s="614"/>
      <c r="V249" s="615"/>
      <c r="W249" s="662"/>
      <c r="X249" s="662"/>
      <c r="AB249" s="85">
        <f t="shared" si="96"/>
        <v>0</v>
      </c>
      <c r="AC249" s="621"/>
      <c r="AD249" s="74" t="str">
        <f t="shared" si="97"/>
        <v/>
      </c>
      <c r="AE249" s="74" t="str">
        <f t="shared" si="98"/>
        <v/>
      </c>
      <c r="AF249" s="74" t="str">
        <f t="shared" si="99"/>
        <v/>
      </c>
      <c r="AG249" s="74" t="str">
        <f t="shared" si="100"/>
        <v/>
      </c>
      <c r="AH249" s="95">
        <f t="shared" si="103"/>
        <v>0</v>
      </c>
      <c r="AI249" s="173" t="str">
        <f>AI248</f>
        <v/>
      </c>
      <c r="AJ249" s="74" t="str">
        <f t="shared" si="104"/>
        <v/>
      </c>
      <c r="AK249" s="74" t="str">
        <f t="shared" si="105"/>
        <v/>
      </c>
      <c r="AL249" s="99" t="str">
        <f t="shared" si="101"/>
        <v/>
      </c>
      <c r="AM249" s="81">
        <f t="shared" si="106"/>
        <v>0</v>
      </c>
      <c r="AO249" s="81">
        <f t="shared" si="107"/>
        <v>0</v>
      </c>
      <c r="AP249" s="81" t="str">
        <f t="shared" si="108"/>
        <v>00000</v>
      </c>
      <c r="AQ249" s="105" t="str">
        <f t="shared" si="109"/>
        <v>0秒0</v>
      </c>
      <c r="AR249" s="106">
        <f t="shared" si="110"/>
        <v>0</v>
      </c>
      <c r="AS249" s="106" t="str">
        <f t="shared" si="111"/>
        <v>0</v>
      </c>
      <c r="AT249" s="106" t="str">
        <f t="shared" si="112"/>
        <v>0</v>
      </c>
      <c r="AU249" s="106" t="str">
        <f t="shared" si="113"/>
        <v>0m</v>
      </c>
      <c r="AV249" s="106" t="str">
        <f t="shared" si="114"/>
        <v>点</v>
      </c>
      <c r="AW249" s="81">
        <f t="shared" si="115"/>
        <v>0</v>
      </c>
      <c r="AX249" s="73" t="str">
        <f t="shared" si="116"/>
        <v/>
      </c>
      <c r="AY249" s="81">
        <f t="shared" si="117"/>
        <v>0</v>
      </c>
      <c r="AZ249" s="81">
        <f t="shared" si="118"/>
        <v>0</v>
      </c>
      <c r="BA249" s="81">
        <f t="shared" si="119"/>
        <v>0</v>
      </c>
      <c r="BB249" s="595"/>
      <c r="BC249" s="595"/>
      <c r="BD249" s="629"/>
      <c r="BE249" s="626"/>
      <c r="BF249" s="74" t="str">
        <f t="shared" si="120"/>
        <v/>
      </c>
      <c r="BG249" s="74" t="str">
        <f t="shared" si="121"/>
        <v/>
      </c>
      <c r="BH249" s="74" t="str">
        <f t="shared" si="122"/>
        <v/>
      </c>
      <c r="BI249" s="120" t="str">
        <f>IF(M249="","",COUNTIF($BH$17:BH249,BH249))</f>
        <v/>
      </c>
      <c r="BJ249" s="98"/>
      <c r="BK249" s="1" t="str">
        <f t="shared" si="124"/>
        <v/>
      </c>
      <c r="BL249" s="621"/>
      <c r="BM249" s="621"/>
      <c r="BN249" s="621"/>
      <c r="BO249" s="621"/>
      <c r="BP249" s="621"/>
      <c r="BQ249" s="623"/>
      <c r="BR249" s="621"/>
      <c r="BS249" s="621"/>
      <c r="BT249" s="74">
        <f>COUNTIF($AJ$17:AJ249,AI249&amp;"-"&amp;"*5000m*")</f>
        <v>0</v>
      </c>
      <c r="BU249" s="621"/>
      <c r="BV249" s="623"/>
      <c r="BW249" s="621"/>
      <c r="BX249" s="621"/>
      <c r="BY249" s="621"/>
      <c r="BZ249" s="621"/>
      <c r="CA249" s="621"/>
      <c r="CB249" s="621"/>
    </row>
    <row r="250" spans="1:80" s="1" customFormat="1" ht="18" customHeight="1" thickBot="1">
      <c r="A250" s="685"/>
      <c r="B250" s="86" t="s">
        <v>30</v>
      </c>
      <c r="C250" s="87"/>
      <c r="D250" s="87"/>
      <c r="E250" s="87"/>
      <c r="F250" s="28"/>
      <c r="G250" s="28"/>
      <c r="H250" s="28"/>
      <c r="I250" s="29"/>
      <c r="J250" s="655" t="str">
        <f>IF(D249&gt;0,VLOOKUP(D249,男子登録情報!$A$1:$H$1688,5,0),"")</f>
        <v/>
      </c>
      <c r="K250" s="655"/>
      <c r="L250" s="7" t="s">
        <v>31</v>
      </c>
      <c r="M250" s="429"/>
      <c r="N250" s="5" t="str">
        <f>IF(M250&gt;0,VLOOKUP(M250,男子登録情報!$N$1:$O$22,2,0),"")</f>
        <v/>
      </c>
      <c r="O250" s="7" t="s">
        <v>32</v>
      </c>
      <c r="P250" s="248"/>
      <c r="Q250" s="53" t="str">
        <f t="shared" si="127"/>
        <v/>
      </c>
      <c r="R250" s="285" t="str">
        <f t="shared" si="128"/>
        <v/>
      </c>
      <c r="S250" s="259"/>
      <c r="T250" s="616"/>
      <c r="U250" s="617"/>
      <c r="V250" s="618"/>
      <c r="W250" s="663"/>
      <c r="X250" s="663"/>
      <c r="AB250" s="85">
        <f t="shared" si="96"/>
        <v>0</v>
      </c>
      <c r="AC250" s="621"/>
      <c r="AD250" s="74" t="str">
        <f t="shared" si="97"/>
        <v/>
      </c>
      <c r="AE250" s="74" t="str">
        <f t="shared" si="98"/>
        <v/>
      </c>
      <c r="AF250" s="74" t="str">
        <f t="shared" si="99"/>
        <v/>
      </c>
      <c r="AG250" s="74" t="str">
        <f t="shared" si="100"/>
        <v/>
      </c>
      <c r="AH250" s="95">
        <f t="shared" si="103"/>
        <v>0</v>
      </c>
      <c r="AI250" s="174" t="str">
        <f>AI249</f>
        <v/>
      </c>
      <c r="AJ250" s="74" t="str">
        <f t="shared" si="104"/>
        <v/>
      </c>
      <c r="AK250" s="74" t="str">
        <f t="shared" si="105"/>
        <v/>
      </c>
      <c r="AL250" s="99" t="str">
        <f t="shared" si="101"/>
        <v/>
      </c>
      <c r="AM250" s="81">
        <f t="shared" si="106"/>
        <v>0</v>
      </c>
      <c r="AO250" s="81">
        <f t="shared" si="107"/>
        <v>0</v>
      </c>
      <c r="AP250" s="81" t="str">
        <f t="shared" si="108"/>
        <v>00000</v>
      </c>
      <c r="AQ250" s="105" t="str">
        <f t="shared" si="109"/>
        <v>0秒0</v>
      </c>
      <c r="AR250" s="106">
        <f t="shared" si="110"/>
        <v>0</v>
      </c>
      <c r="AS250" s="106" t="str">
        <f t="shared" si="111"/>
        <v>0</v>
      </c>
      <c r="AT250" s="106" t="str">
        <f t="shared" si="112"/>
        <v>0</v>
      </c>
      <c r="AU250" s="106" t="str">
        <f t="shared" si="113"/>
        <v>0m</v>
      </c>
      <c r="AV250" s="106" t="str">
        <f t="shared" si="114"/>
        <v>点</v>
      </c>
      <c r="AW250" s="81">
        <f t="shared" si="115"/>
        <v>0</v>
      </c>
      <c r="AX250" s="73" t="str">
        <f t="shared" si="116"/>
        <v/>
      </c>
      <c r="AY250" s="81">
        <f t="shared" si="117"/>
        <v>0</v>
      </c>
      <c r="AZ250" s="81">
        <f t="shared" si="118"/>
        <v>0</v>
      </c>
      <c r="BA250" s="81">
        <f t="shared" si="119"/>
        <v>0</v>
      </c>
      <c r="BB250" s="587"/>
      <c r="BC250" s="587"/>
      <c r="BD250" s="630"/>
      <c r="BE250" s="627"/>
      <c r="BF250" s="74" t="str">
        <f t="shared" si="120"/>
        <v/>
      </c>
      <c r="BG250" s="74" t="str">
        <f t="shared" si="121"/>
        <v/>
      </c>
      <c r="BH250" s="74" t="str">
        <f t="shared" si="122"/>
        <v/>
      </c>
      <c r="BI250" s="120" t="str">
        <f>IF(M250="","",COUNTIF($BH$17:BH250,BH250))</f>
        <v/>
      </c>
      <c r="BJ250" s="98"/>
      <c r="BK250" s="1" t="str">
        <f t="shared" si="124"/>
        <v/>
      </c>
      <c r="BL250" s="621"/>
      <c r="BM250" s="621"/>
      <c r="BN250" s="621"/>
      <c r="BO250" s="621"/>
      <c r="BP250" s="621"/>
      <c r="BQ250" s="624"/>
      <c r="BR250" s="621"/>
      <c r="BS250" s="621"/>
      <c r="BT250" s="74">
        <f>COUNTIF($AJ$17:AJ250,AI250&amp;"-"&amp;"*5000m*")</f>
        <v>0</v>
      </c>
      <c r="BU250" s="621"/>
      <c r="BV250" s="624"/>
      <c r="BW250" s="621"/>
      <c r="BX250" s="621"/>
      <c r="BY250" s="621"/>
      <c r="BZ250" s="621"/>
      <c r="CA250" s="621"/>
      <c r="CB250" s="621"/>
    </row>
    <row r="251" spans="1:80" s="1" customFormat="1" ht="18" customHeight="1" thickTop="1" thickBot="1">
      <c r="A251" s="683">
        <v>79</v>
      </c>
      <c r="B251" s="665" t="s">
        <v>339</v>
      </c>
      <c r="C251" s="667"/>
      <c r="D251" s="243"/>
      <c r="E251" s="243"/>
      <c r="F251" s="619" t="str">
        <f>IF(C251&gt;0,VLOOKUP(C251,男子登録情報!$A$1:$H$1688,3,0),"")</f>
        <v/>
      </c>
      <c r="G251" s="619" t="str">
        <f>IF(C251&gt;0,VLOOKUP(C251,男子登録情報!$A$1:$H$1688,4,0),"")</f>
        <v/>
      </c>
      <c r="H251" s="619" t="str">
        <f>IF(C251&gt;0,VLOOKUP(C251,男子登録情報!$A$1:$H$1688,7,0),"")</f>
        <v/>
      </c>
      <c r="I251" s="261" t="str">
        <f>IF(C251&gt;0,VLOOKUP(C251,男子登録情報!$A$1:$H$1688,8,0),"")</f>
        <v/>
      </c>
      <c r="J251" s="653" t="str">
        <f>IF(C251&gt;0,VLOOKUP(C251,男子登録情報!$A$1:$M$1688,13,0),"")</f>
        <v/>
      </c>
      <c r="K251" s="653" t="str">
        <f>IF(C251&gt;0,TEXT(C251,"100000000"),"000000000")</f>
        <v>000000000</v>
      </c>
      <c r="L251" s="251" t="s">
        <v>24</v>
      </c>
      <c r="M251" s="243"/>
      <c r="N251" s="5" t="str">
        <f>IF(M251&gt;0,VLOOKUP(M251,男子登録情報!$N$1:$O$22,2,0),"")</f>
        <v/>
      </c>
      <c r="O251" s="251" t="s">
        <v>27</v>
      </c>
      <c r="P251" s="253"/>
      <c r="Q251" s="53" t="str">
        <f t="shared" si="127"/>
        <v/>
      </c>
      <c r="R251" s="283" t="str">
        <f t="shared" si="128"/>
        <v/>
      </c>
      <c r="S251" s="255"/>
      <c r="T251" s="610"/>
      <c r="U251" s="611"/>
      <c r="V251" s="612"/>
      <c r="W251" s="664"/>
      <c r="X251" s="664"/>
      <c r="AA251" s="1">
        <f>IF(C251="",0,IF(H251=F5,0,1))</f>
        <v>0</v>
      </c>
      <c r="AB251" s="85">
        <f t="shared" si="96"/>
        <v>0</v>
      </c>
      <c r="AC251" s="621">
        <f>C251</f>
        <v>0</v>
      </c>
      <c r="AD251" s="74" t="str">
        <f t="shared" si="97"/>
        <v/>
      </c>
      <c r="AE251" s="74" t="str">
        <f t="shared" si="98"/>
        <v/>
      </c>
      <c r="AF251" s="74" t="str">
        <f t="shared" si="99"/>
        <v/>
      </c>
      <c r="AG251" s="74" t="str">
        <f t="shared" si="100"/>
        <v/>
      </c>
      <c r="AH251" s="95">
        <f t="shared" si="103"/>
        <v>0</v>
      </c>
      <c r="AI251" s="172" t="str">
        <f>IF(F251="","",F251)</f>
        <v/>
      </c>
      <c r="AJ251" s="74" t="str">
        <f t="shared" si="104"/>
        <v/>
      </c>
      <c r="AK251" s="74" t="str">
        <f t="shared" si="105"/>
        <v/>
      </c>
      <c r="AL251" s="99" t="str">
        <f t="shared" si="101"/>
        <v/>
      </c>
      <c r="AM251" s="81">
        <f t="shared" si="106"/>
        <v>0</v>
      </c>
      <c r="AO251" s="81">
        <f t="shared" si="107"/>
        <v>0</v>
      </c>
      <c r="AP251" s="81" t="str">
        <f t="shared" si="108"/>
        <v>00000</v>
      </c>
      <c r="AQ251" s="105" t="str">
        <f t="shared" si="109"/>
        <v>0秒0</v>
      </c>
      <c r="AR251" s="106">
        <f t="shared" si="110"/>
        <v>0</v>
      </c>
      <c r="AS251" s="106" t="str">
        <f t="shared" si="111"/>
        <v>0</v>
      </c>
      <c r="AT251" s="106" t="str">
        <f t="shared" si="112"/>
        <v>0</v>
      </c>
      <c r="AU251" s="106" t="str">
        <f t="shared" si="113"/>
        <v>0m</v>
      </c>
      <c r="AV251" s="106" t="str">
        <f t="shared" si="114"/>
        <v>点</v>
      </c>
      <c r="AW251" s="81">
        <f t="shared" si="115"/>
        <v>0</v>
      </c>
      <c r="AX251" s="73" t="str">
        <f t="shared" si="116"/>
        <v/>
      </c>
      <c r="AY251" s="81">
        <f t="shared" si="117"/>
        <v>0</v>
      </c>
      <c r="AZ251" s="81">
        <f t="shared" si="118"/>
        <v>0</v>
      </c>
      <c r="BA251" s="81">
        <f t="shared" si="119"/>
        <v>0</v>
      </c>
      <c r="BB251" s="586">
        <f>IF(W251="",0,COUNTA($W$17:W253))</f>
        <v>0</v>
      </c>
      <c r="BC251" s="586">
        <f>IF(X251="",0,COUNTA($X$17:X253))</f>
        <v>0</v>
      </c>
      <c r="BD251" s="628">
        <f>IF(OR($N251="20100",$N252="20100",$N253="20100"),COUNTIF($N$17:N253,"20100"),0)</f>
        <v>0</v>
      </c>
      <c r="BE251" s="625">
        <f>IF($BD251=0,0,INDEX($P251:$P253,MATCH("20100",$N251:$N253,0),1))</f>
        <v>0</v>
      </c>
      <c r="BF251" s="74" t="str">
        <f t="shared" si="120"/>
        <v/>
      </c>
      <c r="BG251" s="74" t="str">
        <f t="shared" si="121"/>
        <v/>
      </c>
      <c r="BH251" s="74" t="str">
        <f t="shared" si="122"/>
        <v/>
      </c>
      <c r="BI251" s="120" t="str">
        <f>IF(M251="","",COUNTIF($BH$17:BH251,BH251))</f>
        <v/>
      </c>
      <c r="BJ251" s="98"/>
      <c r="BK251" s="1" t="str">
        <f t="shared" si="124"/>
        <v/>
      </c>
      <c r="BL251" s="621" t="str">
        <f>IF(F251="","",COUNTIF($AI$17:AI251,AI251))</f>
        <v/>
      </c>
      <c r="BM251" s="621">
        <f>IF(BL251=1,BL251,0)</f>
        <v>0</v>
      </c>
      <c r="BN251" s="621" t="str">
        <f>IF(F251="","",$BR251)</f>
        <v/>
      </c>
      <c r="BO251" s="621" t="str">
        <f>IF(G251="","",$BR251)</f>
        <v/>
      </c>
      <c r="BP251" s="621" t="str">
        <f>IF(I251="","",$BR251)</f>
        <v/>
      </c>
      <c r="BQ251" s="622" t="str">
        <f>IFERROR(IF(J251="","",BR251),"")</f>
        <v/>
      </c>
      <c r="BR251" s="621">
        <v>79</v>
      </c>
      <c r="BS251" s="621">
        <f>IF(C251&gt;0,"",IF(COUNTIF(BN251:BQ253,BR251)=4,"",1))</f>
        <v>1</v>
      </c>
      <c r="BT251" s="74">
        <f>COUNTIF($AJ$17:AJ251,AI251&amp;"-"&amp;"*5000m*")</f>
        <v>0</v>
      </c>
      <c r="BU251" s="621">
        <f>SUM(BT251:BT253)/3</f>
        <v>0</v>
      </c>
      <c r="BV251" s="622" t="str">
        <f>IF(AI251="","",IF(AND(COUNTA(M251:M253)=0,COUNTA(W251:X253)=0),1,""))</f>
        <v/>
      </c>
      <c r="BW251" s="621">
        <f>IF(AND($AI251="",COUNTA(W251)&gt;0),1,0)</f>
        <v>0</v>
      </c>
      <c r="BX251" s="621">
        <f>IF(AND($AI251="",COUNTA(X251)&gt;0),1,0)</f>
        <v>0</v>
      </c>
      <c r="BY251" s="621" t="str">
        <f>F251&amp;"-"&amp;W251</f>
        <v>-</v>
      </c>
      <c r="BZ251" s="621" t="str">
        <f>IF(W251="","",COUNTIF($BY$17:BY251,BY251))</f>
        <v/>
      </c>
      <c r="CA251" s="621" t="str">
        <f>F251&amp;"-"&amp;X251</f>
        <v>-</v>
      </c>
      <c r="CB251" s="621" t="str">
        <f>IF(X251="","",COUNTIF($CA$17:CA251,CA251))</f>
        <v/>
      </c>
    </row>
    <row r="252" spans="1:80" s="1" customFormat="1" ht="18" customHeight="1" thickBot="1">
      <c r="A252" s="684"/>
      <c r="B252" s="666"/>
      <c r="C252" s="668"/>
      <c r="D252" s="244"/>
      <c r="E252" s="244"/>
      <c r="F252" s="620"/>
      <c r="G252" s="620"/>
      <c r="H252" s="620"/>
      <c r="I252" s="256" t="str">
        <f>IF(C251&gt;0,VLOOKUP(C251,男子登録情報!$A$1:$H$1688,5,0),"")</f>
        <v/>
      </c>
      <c r="J252" s="654" t="str">
        <f>IF(D251&gt;0,VLOOKUP(D251,男子登録情報!$A$1:$H$1688,5,0),"")</f>
        <v/>
      </c>
      <c r="K252" s="654"/>
      <c r="L252" s="261" t="s">
        <v>28</v>
      </c>
      <c r="M252" s="27"/>
      <c r="N252" s="5" t="str">
        <f>IF(M252&gt;0,VLOOKUP(M252,男子登録情報!$N$1:$O$22,2,0),"")</f>
        <v/>
      </c>
      <c r="O252" s="261" t="s">
        <v>29</v>
      </c>
      <c r="P252" s="262"/>
      <c r="Q252" s="53" t="str">
        <f t="shared" si="127"/>
        <v/>
      </c>
      <c r="R252" s="284" t="str">
        <f t="shared" si="128"/>
        <v/>
      </c>
      <c r="S252" s="263"/>
      <c r="T252" s="613"/>
      <c r="U252" s="614"/>
      <c r="V252" s="615"/>
      <c r="W252" s="662"/>
      <c r="X252" s="662"/>
      <c r="AB252" s="85">
        <f t="shared" si="96"/>
        <v>0</v>
      </c>
      <c r="AC252" s="621"/>
      <c r="AD252" s="74" t="str">
        <f t="shared" si="97"/>
        <v/>
      </c>
      <c r="AE252" s="74" t="str">
        <f t="shared" si="98"/>
        <v/>
      </c>
      <c r="AF252" s="74" t="str">
        <f t="shared" si="99"/>
        <v/>
      </c>
      <c r="AG252" s="74" t="str">
        <f t="shared" si="100"/>
        <v/>
      </c>
      <c r="AH252" s="95">
        <f t="shared" si="103"/>
        <v>0</v>
      </c>
      <c r="AI252" s="173" t="str">
        <f>AI251</f>
        <v/>
      </c>
      <c r="AJ252" s="74" t="str">
        <f t="shared" si="104"/>
        <v/>
      </c>
      <c r="AK252" s="74" t="str">
        <f t="shared" si="105"/>
        <v/>
      </c>
      <c r="AL252" s="99" t="str">
        <f t="shared" si="101"/>
        <v/>
      </c>
      <c r="AM252" s="81">
        <f t="shared" si="106"/>
        <v>0</v>
      </c>
      <c r="AO252" s="81">
        <f t="shared" si="107"/>
        <v>0</v>
      </c>
      <c r="AP252" s="81" t="str">
        <f t="shared" si="108"/>
        <v>00000</v>
      </c>
      <c r="AQ252" s="105" t="str">
        <f t="shared" si="109"/>
        <v>0秒0</v>
      </c>
      <c r="AR252" s="106">
        <f t="shared" si="110"/>
        <v>0</v>
      </c>
      <c r="AS252" s="106" t="str">
        <f t="shared" si="111"/>
        <v>0</v>
      </c>
      <c r="AT252" s="106" t="str">
        <f t="shared" si="112"/>
        <v>0</v>
      </c>
      <c r="AU252" s="106" t="str">
        <f t="shared" si="113"/>
        <v>0m</v>
      </c>
      <c r="AV252" s="106" t="str">
        <f t="shared" si="114"/>
        <v>点</v>
      </c>
      <c r="AW252" s="81">
        <f t="shared" si="115"/>
        <v>0</v>
      </c>
      <c r="AX252" s="73" t="str">
        <f t="shared" si="116"/>
        <v/>
      </c>
      <c r="AY252" s="81">
        <f t="shared" si="117"/>
        <v>0</v>
      </c>
      <c r="AZ252" s="81">
        <f t="shared" si="118"/>
        <v>0</v>
      </c>
      <c r="BA252" s="81">
        <f t="shared" si="119"/>
        <v>0</v>
      </c>
      <c r="BB252" s="595"/>
      <c r="BC252" s="595"/>
      <c r="BD252" s="629"/>
      <c r="BE252" s="626"/>
      <c r="BF252" s="74" t="str">
        <f t="shared" si="120"/>
        <v/>
      </c>
      <c r="BG252" s="74" t="str">
        <f t="shared" si="121"/>
        <v/>
      </c>
      <c r="BH252" s="74" t="str">
        <f t="shared" si="122"/>
        <v/>
      </c>
      <c r="BI252" s="120" t="str">
        <f>IF(M252="","",COUNTIF($BH$17:BH252,BH252))</f>
        <v/>
      </c>
      <c r="BJ252" s="98"/>
      <c r="BK252" s="1" t="str">
        <f t="shared" si="124"/>
        <v/>
      </c>
      <c r="BL252" s="621"/>
      <c r="BM252" s="621"/>
      <c r="BN252" s="621"/>
      <c r="BO252" s="621"/>
      <c r="BP252" s="621"/>
      <c r="BQ252" s="623"/>
      <c r="BR252" s="621"/>
      <c r="BS252" s="621"/>
      <c r="BT252" s="74">
        <f>COUNTIF($AJ$17:AJ252,AI252&amp;"-"&amp;"*5000m*")</f>
        <v>0</v>
      </c>
      <c r="BU252" s="621"/>
      <c r="BV252" s="623"/>
      <c r="BW252" s="621"/>
      <c r="BX252" s="621"/>
      <c r="BY252" s="621"/>
      <c r="BZ252" s="621"/>
      <c r="CA252" s="621"/>
      <c r="CB252" s="621"/>
    </row>
    <row r="253" spans="1:80" s="1" customFormat="1" ht="18" customHeight="1" thickBot="1">
      <c r="A253" s="685"/>
      <c r="B253" s="86" t="s">
        <v>30</v>
      </c>
      <c r="C253" s="87"/>
      <c r="D253" s="87"/>
      <c r="E253" s="87"/>
      <c r="F253" s="28"/>
      <c r="G253" s="28"/>
      <c r="H253" s="28"/>
      <c r="I253" s="29"/>
      <c r="J253" s="655" t="str">
        <f>IF(D252&gt;0,VLOOKUP(D252,男子登録情報!$A$1:$H$1688,5,0),"")</f>
        <v/>
      </c>
      <c r="K253" s="655"/>
      <c r="L253" s="7" t="s">
        <v>31</v>
      </c>
      <c r="M253" s="429"/>
      <c r="N253" s="5" t="str">
        <f>IF(M253&gt;0,VLOOKUP(M253,男子登録情報!$N$1:$O$22,2,0),"")</f>
        <v/>
      </c>
      <c r="O253" s="7" t="s">
        <v>32</v>
      </c>
      <c r="P253" s="248"/>
      <c r="Q253" s="53" t="str">
        <f t="shared" si="127"/>
        <v/>
      </c>
      <c r="R253" s="285" t="str">
        <f t="shared" si="128"/>
        <v/>
      </c>
      <c r="S253" s="259"/>
      <c r="T253" s="616"/>
      <c r="U253" s="617"/>
      <c r="V253" s="618"/>
      <c r="W253" s="663"/>
      <c r="X253" s="663"/>
      <c r="AB253" s="85">
        <f t="shared" si="96"/>
        <v>0</v>
      </c>
      <c r="AC253" s="621"/>
      <c r="AD253" s="74" t="str">
        <f t="shared" si="97"/>
        <v/>
      </c>
      <c r="AE253" s="74" t="str">
        <f t="shared" si="98"/>
        <v/>
      </c>
      <c r="AF253" s="74" t="str">
        <f t="shared" si="99"/>
        <v/>
      </c>
      <c r="AG253" s="74" t="str">
        <f t="shared" si="100"/>
        <v/>
      </c>
      <c r="AH253" s="95">
        <f t="shared" si="103"/>
        <v>0</v>
      </c>
      <c r="AI253" s="174" t="str">
        <f>AI252</f>
        <v/>
      </c>
      <c r="AJ253" s="74" t="str">
        <f t="shared" si="104"/>
        <v/>
      </c>
      <c r="AK253" s="74" t="str">
        <f t="shared" si="105"/>
        <v/>
      </c>
      <c r="AL253" s="99" t="str">
        <f t="shared" si="101"/>
        <v/>
      </c>
      <c r="AM253" s="81">
        <f t="shared" si="106"/>
        <v>0</v>
      </c>
      <c r="AO253" s="81">
        <f t="shared" si="107"/>
        <v>0</v>
      </c>
      <c r="AP253" s="81" t="str">
        <f t="shared" si="108"/>
        <v>00000</v>
      </c>
      <c r="AQ253" s="105" t="str">
        <f t="shared" si="109"/>
        <v>0秒0</v>
      </c>
      <c r="AR253" s="106">
        <f t="shared" si="110"/>
        <v>0</v>
      </c>
      <c r="AS253" s="106" t="str">
        <f t="shared" si="111"/>
        <v>0</v>
      </c>
      <c r="AT253" s="106" t="str">
        <f t="shared" si="112"/>
        <v>0</v>
      </c>
      <c r="AU253" s="106" t="str">
        <f t="shared" si="113"/>
        <v>0m</v>
      </c>
      <c r="AV253" s="106" t="str">
        <f t="shared" si="114"/>
        <v>点</v>
      </c>
      <c r="AW253" s="81">
        <f t="shared" si="115"/>
        <v>0</v>
      </c>
      <c r="AX253" s="73" t="str">
        <f t="shared" si="116"/>
        <v/>
      </c>
      <c r="AY253" s="81">
        <f t="shared" si="117"/>
        <v>0</v>
      </c>
      <c r="AZ253" s="81">
        <f t="shared" si="118"/>
        <v>0</v>
      </c>
      <c r="BA253" s="81">
        <f t="shared" si="119"/>
        <v>0</v>
      </c>
      <c r="BB253" s="587"/>
      <c r="BC253" s="587"/>
      <c r="BD253" s="630"/>
      <c r="BE253" s="627"/>
      <c r="BF253" s="74" t="str">
        <f t="shared" si="120"/>
        <v/>
      </c>
      <c r="BG253" s="74" t="str">
        <f t="shared" si="121"/>
        <v/>
      </c>
      <c r="BH253" s="74" t="str">
        <f t="shared" si="122"/>
        <v/>
      </c>
      <c r="BI253" s="120" t="str">
        <f>IF(M253="","",COUNTIF($BH$17:BH253,BH253))</f>
        <v/>
      </c>
      <c r="BJ253" s="98"/>
      <c r="BK253" s="1" t="str">
        <f t="shared" si="124"/>
        <v/>
      </c>
      <c r="BL253" s="621"/>
      <c r="BM253" s="621"/>
      <c r="BN253" s="621"/>
      <c r="BO253" s="621"/>
      <c r="BP253" s="621"/>
      <c r="BQ253" s="624"/>
      <c r="BR253" s="621"/>
      <c r="BS253" s="621"/>
      <c r="BT253" s="74">
        <f>COUNTIF($AJ$17:AJ253,AI253&amp;"-"&amp;"*5000m*")</f>
        <v>0</v>
      </c>
      <c r="BU253" s="621"/>
      <c r="BV253" s="624"/>
      <c r="BW253" s="621"/>
      <c r="BX253" s="621"/>
      <c r="BY253" s="621"/>
      <c r="BZ253" s="621"/>
      <c r="CA253" s="621"/>
      <c r="CB253" s="621"/>
    </row>
    <row r="254" spans="1:80" s="1" customFormat="1" ht="18" customHeight="1" thickTop="1" thickBot="1">
      <c r="A254" s="683">
        <v>80</v>
      </c>
      <c r="B254" s="665" t="s">
        <v>339</v>
      </c>
      <c r="C254" s="667"/>
      <c r="D254" s="243"/>
      <c r="E254" s="243"/>
      <c r="F254" s="619" t="str">
        <f>IF(C254&gt;0,VLOOKUP(C254,男子登録情報!$A$1:$H$1688,3,0),"")</f>
        <v/>
      </c>
      <c r="G254" s="619" t="str">
        <f>IF(C254&gt;0,VLOOKUP(C254,男子登録情報!$A$1:$H$1688,4,0),"")</f>
        <v/>
      </c>
      <c r="H254" s="619" t="str">
        <f>IF(C254&gt;0,VLOOKUP(C254,男子登録情報!$A$1:$H$1688,7,0),"")</f>
        <v/>
      </c>
      <c r="I254" s="261" t="str">
        <f>IF(C254&gt;0,VLOOKUP(C254,男子登録情報!$A$1:$H$1688,8,0),"")</f>
        <v/>
      </c>
      <c r="J254" s="653" t="str">
        <f>IF(C254&gt;0,VLOOKUP(C254,男子登録情報!$A$1:$M$1688,13,0),"")</f>
        <v/>
      </c>
      <c r="K254" s="653" t="str">
        <f>IF(C254&gt;0,TEXT(C254,"100000000"),"000000000")</f>
        <v>000000000</v>
      </c>
      <c r="L254" s="251" t="s">
        <v>24</v>
      </c>
      <c r="M254" s="243"/>
      <c r="N254" s="5" t="str">
        <f>IF(M254&gt;0,VLOOKUP(M254,男子登録情報!$N$1:$O$22,2,0),"")</f>
        <v/>
      </c>
      <c r="O254" s="251" t="s">
        <v>27</v>
      </c>
      <c r="P254" s="253"/>
      <c r="Q254" s="53" t="str">
        <f t="shared" si="127"/>
        <v/>
      </c>
      <c r="R254" s="283" t="str">
        <f t="shared" si="128"/>
        <v/>
      </c>
      <c r="S254" s="255"/>
      <c r="T254" s="610"/>
      <c r="U254" s="611"/>
      <c r="V254" s="612"/>
      <c r="W254" s="664"/>
      <c r="X254" s="664"/>
      <c r="AA254" s="1">
        <f>IF(C254="",0,IF(H254=F5,0,1))</f>
        <v>0</v>
      </c>
      <c r="AB254" s="85">
        <f t="shared" si="96"/>
        <v>0</v>
      </c>
      <c r="AC254" s="621">
        <f>C254</f>
        <v>0</v>
      </c>
      <c r="AD254" s="74" t="str">
        <f t="shared" si="97"/>
        <v/>
      </c>
      <c r="AE254" s="74" t="str">
        <f t="shared" si="98"/>
        <v/>
      </c>
      <c r="AF254" s="74" t="str">
        <f t="shared" si="99"/>
        <v/>
      </c>
      <c r="AG254" s="74" t="str">
        <f t="shared" si="100"/>
        <v/>
      </c>
      <c r="AH254" s="95">
        <f t="shared" si="103"/>
        <v>0</v>
      </c>
      <c r="AI254" s="172" t="str">
        <f>IF(F254="","",F254)</f>
        <v/>
      </c>
      <c r="AJ254" s="74" t="str">
        <f t="shared" si="104"/>
        <v/>
      </c>
      <c r="AK254" s="74" t="str">
        <f t="shared" si="105"/>
        <v/>
      </c>
      <c r="AL254" s="99" t="str">
        <f t="shared" si="101"/>
        <v/>
      </c>
      <c r="AM254" s="81">
        <f t="shared" si="106"/>
        <v>0</v>
      </c>
      <c r="AO254" s="81">
        <f t="shared" si="107"/>
        <v>0</v>
      </c>
      <c r="AP254" s="81" t="str">
        <f t="shared" si="108"/>
        <v>00000</v>
      </c>
      <c r="AQ254" s="105" t="str">
        <f t="shared" si="109"/>
        <v>0秒0</v>
      </c>
      <c r="AR254" s="106">
        <f t="shared" si="110"/>
        <v>0</v>
      </c>
      <c r="AS254" s="106" t="str">
        <f t="shared" si="111"/>
        <v>0</v>
      </c>
      <c r="AT254" s="106" t="str">
        <f t="shared" si="112"/>
        <v>0</v>
      </c>
      <c r="AU254" s="106" t="str">
        <f t="shared" si="113"/>
        <v>0m</v>
      </c>
      <c r="AV254" s="106" t="str">
        <f t="shared" si="114"/>
        <v>点</v>
      </c>
      <c r="AW254" s="81">
        <f t="shared" si="115"/>
        <v>0</v>
      </c>
      <c r="AX254" s="73" t="str">
        <f t="shared" si="116"/>
        <v/>
      </c>
      <c r="AY254" s="81">
        <f t="shared" si="117"/>
        <v>0</v>
      </c>
      <c r="AZ254" s="81">
        <f t="shared" si="118"/>
        <v>0</v>
      </c>
      <c r="BA254" s="81">
        <f t="shared" si="119"/>
        <v>0</v>
      </c>
      <c r="BB254" s="586">
        <f>IF(W254="",0,COUNTA($W$17:W256))</f>
        <v>0</v>
      </c>
      <c r="BC254" s="586">
        <f>IF(X254="",0,COUNTA($X$17:X256))</f>
        <v>0</v>
      </c>
      <c r="BD254" s="628">
        <f>IF(OR($N254="20100",$N255="20100",$N256="20100"),COUNTIF($N$17:N256,"20100"),0)</f>
        <v>0</v>
      </c>
      <c r="BE254" s="625">
        <f>IF($BD254=0,0,INDEX($P254:$P256,MATCH("20100",$N254:$N256,0),1))</f>
        <v>0</v>
      </c>
      <c r="BF254" s="74" t="str">
        <f t="shared" si="120"/>
        <v/>
      </c>
      <c r="BG254" s="74" t="str">
        <f t="shared" si="121"/>
        <v/>
      </c>
      <c r="BH254" s="74" t="str">
        <f t="shared" si="122"/>
        <v/>
      </c>
      <c r="BI254" s="120" t="str">
        <f>IF(M254="","",COUNTIF($BH$17:BH254,BH254))</f>
        <v/>
      </c>
      <c r="BJ254" s="98"/>
      <c r="BK254" s="1" t="str">
        <f t="shared" si="124"/>
        <v/>
      </c>
      <c r="BL254" s="621" t="str">
        <f>IF(F254="","",COUNTIF($AI$17:AI254,AI254))</f>
        <v/>
      </c>
      <c r="BM254" s="621">
        <f>IF(BL254=1,BL254,0)</f>
        <v>0</v>
      </c>
      <c r="BN254" s="621" t="str">
        <f>IF(F254="","",$BR254)</f>
        <v/>
      </c>
      <c r="BO254" s="621" t="str">
        <f>IF(G254="","",$BR254)</f>
        <v/>
      </c>
      <c r="BP254" s="621" t="str">
        <f>IF(I254="","",$BR254)</f>
        <v/>
      </c>
      <c r="BQ254" s="622" t="str">
        <f>IFERROR(IF(J254="","",BR254),"")</f>
        <v/>
      </c>
      <c r="BR254" s="621">
        <v>80</v>
      </c>
      <c r="BS254" s="621">
        <f>IF(C254&gt;0,"",IF(COUNTIF(BN254:BQ256,BR254)=4,"",1))</f>
        <v>1</v>
      </c>
      <c r="BT254" s="74">
        <f>COUNTIF($AJ$17:AJ254,AI254&amp;"-"&amp;"*5000m*")</f>
        <v>0</v>
      </c>
      <c r="BU254" s="621">
        <f>SUM(BT254:BT256)/3</f>
        <v>0</v>
      </c>
      <c r="BV254" s="622" t="str">
        <f>IF(AI254="","",IF(AND(COUNTA(M254:M256)=0,COUNTA(W254:X256)=0),1,""))</f>
        <v/>
      </c>
      <c r="BW254" s="621">
        <f>IF(AND($AI254="",COUNTA(W254)&gt;0),1,0)</f>
        <v>0</v>
      </c>
      <c r="BX254" s="621">
        <f>IF(AND($AI254="",COUNTA(X254)&gt;0),1,0)</f>
        <v>0</v>
      </c>
      <c r="BY254" s="621" t="str">
        <f>F254&amp;"-"&amp;W254</f>
        <v>-</v>
      </c>
      <c r="BZ254" s="621" t="str">
        <f>IF(W254="","",COUNTIF($BY$17:BY254,BY254))</f>
        <v/>
      </c>
      <c r="CA254" s="621" t="str">
        <f>F254&amp;"-"&amp;X254</f>
        <v>-</v>
      </c>
      <c r="CB254" s="621" t="str">
        <f>IF(X254="","",COUNTIF($CA$17:CA254,CA254))</f>
        <v/>
      </c>
    </row>
    <row r="255" spans="1:80" s="1" customFormat="1" ht="18" customHeight="1" thickBot="1">
      <c r="A255" s="684"/>
      <c r="B255" s="666"/>
      <c r="C255" s="668"/>
      <c r="D255" s="244"/>
      <c r="E255" s="244"/>
      <c r="F255" s="620"/>
      <c r="G255" s="620"/>
      <c r="H255" s="620"/>
      <c r="I255" s="256" t="str">
        <f>IF(C254&gt;0,VLOOKUP(C254,男子登録情報!$A$1:$H$1688,5,0),"")</f>
        <v/>
      </c>
      <c r="J255" s="654" t="str">
        <f>IF(D254&gt;0,VLOOKUP(D254,男子登録情報!$A$1:$H$1688,5,0),"")</f>
        <v/>
      </c>
      <c r="K255" s="654"/>
      <c r="L255" s="261" t="s">
        <v>28</v>
      </c>
      <c r="M255" s="27"/>
      <c r="N255" s="5" t="str">
        <f>IF(M255&gt;0,VLOOKUP(M255,男子登録情報!$N$1:$O$22,2,0),"")</f>
        <v/>
      </c>
      <c r="O255" s="261" t="s">
        <v>29</v>
      </c>
      <c r="P255" s="262"/>
      <c r="Q255" s="53" t="str">
        <f t="shared" si="127"/>
        <v/>
      </c>
      <c r="R255" s="284" t="str">
        <f t="shared" si="128"/>
        <v/>
      </c>
      <c r="S255" s="263"/>
      <c r="T255" s="613"/>
      <c r="U255" s="614"/>
      <c r="V255" s="615"/>
      <c r="W255" s="662"/>
      <c r="X255" s="662"/>
      <c r="AB255" s="85">
        <f t="shared" si="96"/>
        <v>0</v>
      </c>
      <c r="AC255" s="621"/>
      <c r="AD255" s="74" t="str">
        <f t="shared" si="97"/>
        <v/>
      </c>
      <c r="AE255" s="74" t="str">
        <f t="shared" si="98"/>
        <v/>
      </c>
      <c r="AF255" s="74" t="str">
        <f t="shared" si="99"/>
        <v/>
      </c>
      <c r="AG255" s="74" t="str">
        <f t="shared" si="100"/>
        <v/>
      </c>
      <c r="AH255" s="95">
        <f t="shared" si="103"/>
        <v>0</v>
      </c>
      <c r="AI255" s="173" t="str">
        <f>AI254</f>
        <v/>
      </c>
      <c r="AJ255" s="74" t="str">
        <f t="shared" si="104"/>
        <v/>
      </c>
      <c r="AK255" s="74" t="str">
        <f t="shared" si="105"/>
        <v/>
      </c>
      <c r="AL255" s="99" t="str">
        <f t="shared" si="101"/>
        <v/>
      </c>
      <c r="AM255" s="81">
        <f t="shared" si="106"/>
        <v>0</v>
      </c>
      <c r="AO255" s="81">
        <f t="shared" si="107"/>
        <v>0</v>
      </c>
      <c r="AP255" s="81" t="str">
        <f t="shared" si="108"/>
        <v>00000</v>
      </c>
      <c r="AQ255" s="105" t="str">
        <f t="shared" si="109"/>
        <v>0秒0</v>
      </c>
      <c r="AR255" s="106">
        <f t="shared" si="110"/>
        <v>0</v>
      </c>
      <c r="AS255" s="106" t="str">
        <f t="shared" si="111"/>
        <v>0</v>
      </c>
      <c r="AT255" s="106" t="str">
        <f t="shared" si="112"/>
        <v>0</v>
      </c>
      <c r="AU255" s="106" t="str">
        <f t="shared" si="113"/>
        <v>0m</v>
      </c>
      <c r="AV255" s="106" t="str">
        <f t="shared" si="114"/>
        <v>点</v>
      </c>
      <c r="AW255" s="81">
        <f t="shared" si="115"/>
        <v>0</v>
      </c>
      <c r="AX255" s="73" t="str">
        <f t="shared" si="116"/>
        <v/>
      </c>
      <c r="AY255" s="81">
        <f t="shared" si="117"/>
        <v>0</v>
      </c>
      <c r="AZ255" s="81">
        <f t="shared" si="118"/>
        <v>0</v>
      </c>
      <c r="BA255" s="81">
        <f t="shared" si="119"/>
        <v>0</v>
      </c>
      <c r="BB255" s="595"/>
      <c r="BC255" s="595"/>
      <c r="BD255" s="629"/>
      <c r="BE255" s="626"/>
      <c r="BF255" s="74" t="str">
        <f t="shared" si="120"/>
        <v/>
      </c>
      <c r="BG255" s="74" t="str">
        <f t="shared" si="121"/>
        <v/>
      </c>
      <c r="BH255" s="74" t="str">
        <f t="shared" si="122"/>
        <v/>
      </c>
      <c r="BI255" s="120" t="str">
        <f>IF(M255="","",COUNTIF($BH$17:BH255,BH255))</f>
        <v/>
      </c>
      <c r="BJ255" s="98"/>
      <c r="BK255" s="1" t="str">
        <f t="shared" si="124"/>
        <v/>
      </c>
      <c r="BL255" s="621"/>
      <c r="BM255" s="621"/>
      <c r="BN255" s="621"/>
      <c r="BO255" s="621"/>
      <c r="BP255" s="621"/>
      <c r="BQ255" s="623"/>
      <c r="BR255" s="621"/>
      <c r="BS255" s="621"/>
      <c r="BT255" s="74">
        <f>COUNTIF($AJ$17:AJ255,AI255&amp;"-"&amp;"*5000m*")</f>
        <v>0</v>
      </c>
      <c r="BU255" s="621"/>
      <c r="BV255" s="623"/>
      <c r="BW255" s="621"/>
      <c r="BX255" s="621"/>
      <c r="BY255" s="621"/>
      <c r="BZ255" s="621"/>
      <c r="CA255" s="621"/>
      <c r="CB255" s="621"/>
    </row>
    <row r="256" spans="1:80" s="1" customFormat="1" ht="18" customHeight="1" thickBot="1">
      <c r="A256" s="685"/>
      <c r="B256" s="86" t="s">
        <v>30</v>
      </c>
      <c r="C256" s="87"/>
      <c r="D256" s="87"/>
      <c r="E256" s="87"/>
      <c r="F256" s="28"/>
      <c r="G256" s="28"/>
      <c r="H256" s="28"/>
      <c r="I256" s="29"/>
      <c r="J256" s="655" t="str">
        <f>IF(D255&gt;0,VLOOKUP(D255,男子登録情報!$A$1:$H$1688,5,0),"")</f>
        <v/>
      </c>
      <c r="K256" s="655"/>
      <c r="L256" s="7" t="s">
        <v>31</v>
      </c>
      <c r="M256" s="429"/>
      <c r="N256" s="5" t="str">
        <f>IF(M256&gt;0,VLOOKUP(M256,男子登録情報!$N$1:$O$22,2,0),"")</f>
        <v/>
      </c>
      <c r="O256" s="7" t="s">
        <v>32</v>
      </c>
      <c r="P256" s="248"/>
      <c r="Q256" s="53" t="str">
        <f t="shared" si="127"/>
        <v/>
      </c>
      <c r="R256" s="285" t="str">
        <f t="shared" si="128"/>
        <v/>
      </c>
      <c r="S256" s="259"/>
      <c r="T256" s="616"/>
      <c r="U256" s="617"/>
      <c r="V256" s="618"/>
      <c r="W256" s="663"/>
      <c r="X256" s="663"/>
      <c r="AB256" s="85">
        <f t="shared" si="96"/>
        <v>0</v>
      </c>
      <c r="AC256" s="621"/>
      <c r="AD256" s="74" t="str">
        <f t="shared" si="97"/>
        <v/>
      </c>
      <c r="AE256" s="74" t="str">
        <f t="shared" si="98"/>
        <v/>
      </c>
      <c r="AF256" s="74" t="str">
        <f t="shared" si="99"/>
        <v/>
      </c>
      <c r="AG256" s="74" t="str">
        <f t="shared" si="100"/>
        <v/>
      </c>
      <c r="AH256" s="95">
        <f t="shared" si="103"/>
        <v>0</v>
      </c>
      <c r="AI256" s="174" t="str">
        <f>AI255</f>
        <v/>
      </c>
      <c r="AJ256" s="74" t="str">
        <f t="shared" si="104"/>
        <v/>
      </c>
      <c r="AK256" s="74" t="str">
        <f t="shared" si="105"/>
        <v/>
      </c>
      <c r="AL256" s="99" t="str">
        <f t="shared" si="101"/>
        <v/>
      </c>
      <c r="AM256" s="81">
        <f t="shared" si="106"/>
        <v>0</v>
      </c>
      <c r="AO256" s="81">
        <f t="shared" si="107"/>
        <v>0</v>
      </c>
      <c r="AP256" s="81" t="str">
        <f t="shared" si="108"/>
        <v>00000</v>
      </c>
      <c r="AQ256" s="105" t="str">
        <f t="shared" si="109"/>
        <v>0秒0</v>
      </c>
      <c r="AR256" s="106">
        <f t="shared" si="110"/>
        <v>0</v>
      </c>
      <c r="AS256" s="106" t="str">
        <f t="shared" si="111"/>
        <v>0</v>
      </c>
      <c r="AT256" s="106" t="str">
        <f t="shared" si="112"/>
        <v>0</v>
      </c>
      <c r="AU256" s="106" t="str">
        <f t="shared" si="113"/>
        <v>0m</v>
      </c>
      <c r="AV256" s="106" t="str">
        <f t="shared" si="114"/>
        <v>点</v>
      </c>
      <c r="AW256" s="81">
        <f t="shared" si="115"/>
        <v>0</v>
      </c>
      <c r="AX256" s="73" t="str">
        <f t="shared" si="116"/>
        <v/>
      </c>
      <c r="AY256" s="81">
        <f t="shared" si="117"/>
        <v>0</v>
      </c>
      <c r="AZ256" s="81">
        <f t="shared" si="118"/>
        <v>0</v>
      </c>
      <c r="BA256" s="81">
        <f t="shared" si="119"/>
        <v>0</v>
      </c>
      <c r="BB256" s="587"/>
      <c r="BC256" s="587"/>
      <c r="BD256" s="630"/>
      <c r="BE256" s="627"/>
      <c r="BF256" s="74" t="str">
        <f t="shared" si="120"/>
        <v/>
      </c>
      <c r="BG256" s="74" t="str">
        <f t="shared" si="121"/>
        <v/>
      </c>
      <c r="BH256" s="74" t="str">
        <f t="shared" si="122"/>
        <v/>
      </c>
      <c r="BI256" s="120" t="str">
        <f>IF(M256="","",COUNTIF($BH$17:BH256,BH256))</f>
        <v/>
      </c>
      <c r="BJ256" s="98"/>
      <c r="BK256" s="1" t="str">
        <f t="shared" si="124"/>
        <v/>
      </c>
      <c r="BL256" s="621"/>
      <c r="BM256" s="621"/>
      <c r="BN256" s="621"/>
      <c r="BO256" s="621"/>
      <c r="BP256" s="621"/>
      <c r="BQ256" s="624"/>
      <c r="BR256" s="621"/>
      <c r="BS256" s="621"/>
      <c r="BT256" s="74">
        <f>COUNTIF($AJ$17:AJ256,AI256&amp;"-"&amp;"*5000m*")</f>
        <v>0</v>
      </c>
      <c r="BU256" s="621"/>
      <c r="BV256" s="624"/>
      <c r="BW256" s="621"/>
      <c r="BX256" s="621"/>
      <c r="BY256" s="621"/>
      <c r="BZ256" s="621"/>
      <c r="CA256" s="621"/>
      <c r="CB256" s="621"/>
    </row>
    <row r="257" spans="1:80" s="1" customFormat="1" ht="18" customHeight="1" thickTop="1" thickBot="1">
      <c r="A257" s="683">
        <v>81</v>
      </c>
      <c r="B257" s="665" t="s">
        <v>339</v>
      </c>
      <c r="C257" s="667"/>
      <c r="D257" s="243"/>
      <c r="E257" s="243"/>
      <c r="F257" s="619" t="str">
        <f>IF(C257&gt;0,VLOOKUP(C257,男子登録情報!$A$1:$H$1688,3,0),"")</f>
        <v/>
      </c>
      <c r="G257" s="619" t="str">
        <f>IF(C257&gt;0,VLOOKUP(C257,男子登録情報!$A$1:$H$1688,4,0),"")</f>
        <v/>
      </c>
      <c r="H257" s="619" t="str">
        <f>IF(C257&gt;0,VLOOKUP(C257,男子登録情報!$A$1:$H$1688,7,0),"")</f>
        <v/>
      </c>
      <c r="I257" s="261" t="str">
        <f>IF(C257&gt;0,VLOOKUP(C257,男子登録情報!$A$1:$H$1688,8,0),"")</f>
        <v/>
      </c>
      <c r="J257" s="653" t="str">
        <f>IF(C257&gt;0,VLOOKUP(C257,男子登録情報!$A$1:$M$1688,13,0),"")</f>
        <v/>
      </c>
      <c r="K257" s="653" t="str">
        <f>IF(C257&gt;0,TEXT(C257,"100000000"),"000000000")</f>
        <v>000000000</v>
      </c>
      <c r="L257" s="251" t="s">
        <v>24</v>
      </c>
      <c r="M257" s="243"/>
      <c r="N257" s="5" t="str">
        <f>IF(M257&gt;0,VLOOKUP(M257,男子登録情報!$N$1:$O$22,2,0),"")</f>
        <v/>
      </c>
      <c r="O257" s="251" t="s">
        <v>27</v>
      </c>
      <c r="P257" s="253"/>
      <c r="Q257" s="53" t="str">
        <f t="shared" si="127"/>
        <v/>
      </c>
      <c r="R257" s="283" t="str">
        <f t="shared" si="128"/>
        <v/>
      </c>
      <c r="S257" s="255"/>
      <c r="T257" s="610"/>
      <c r="U257" s="611"/>
      <c r="V257" s="612"/>
      <c r="W257" s="664"/>
      <c r="X257" s="664"/>
      <c r="AA257" s="1">
        <f>IF(C257="",0,IF(H257=F5,0,1))</f>
        <v>0</v>
      </c>
      <c r="AB257" s="85">
        <f t="shared" si="96"/>
        <v>0</v>
      </c>
      <c r="AC257" s="621">
        <f>C257</f>
        <v>0</v>
      </c>
      <c r="AD257" s="74" t="str">
        <f t="shared" si="97"/>
        <v/>
      </c>
      <c r="AE257" s="74" t="str">
        <f t="shared" si="98"/>
        <v/>
      </c>
      <c r="AF257" s="74" t="str">
        <f t="shared" si="99"/>
        <v/>
      </c>
      <c r="AG257" s="74" t="str">
        <f t="shared" si="100"/>
        <v/>
      </c>
      <c r="AH257" s="95">
        <f t="shared" si="103"/>
        <v>0</v>
      </c>
      <c r="AI257" s="172" t="str">
        <f>IF(F257="","",F257)</f>
        <v/>
      </c>
      <c r="AJ257" s="74" t="str">
        <f t="shared" si="104"/>
        <v/>
      </c>
      <c r="AK257" s="74" t="str">
        <f t="shared" si="105"/>
        <v/>
      </c>
      <c r="AL257" s="99" t="str">
        <f t="shared" si="101"/>
        <v/>
      </c>
      <c r="AM257" s="81">
        <f t="shared" si="106"/>
        <v>0</v>
      </c>
      <c r="AO257" s="81">
        <f t="shared" si="107"/>
        <v>0</v>
      </c>
      <c r="AP257" s="81" t="str">
        <f t="shared" si="108"/>
        <v>00000</v>
      </c>
      <c r="AQ257" s="105" t="str">
        <f t="shared" si="109"/>
        <v>0秒0</v>
      </c>
      <c r="AR257" s="106">
        <f t="shared" si="110"/>
        <v>0</v>
      </c>
      <c r="AS257" s="106" t="str">
        <f t="shared" si="111"/>
        <v>0</v>
      </c>
      <c r="AT257" s="106" t="str">
        <f t="shared" si="112"/>
        <v>0</v>
      </c>
      <c r="AU257" s="106" t="str">
        <f t="shared" si="113"/>
        <v>0m</v>
      </c>
      <c r="AV257" s="106" t="str">
        <f t="shared" si="114"/>
        <v>点</v>
      </c>
      <c r="AW257" s="81">
        <f t="shared" si="115"/>
        <v>0</v>
      </c>
      <c r="AX257" s="73" t="str">
        <f t="shared" si="116"/>
        <v/>
      </c>
      <c r="AY257" s="81">
        <f t="shared" si="117"/>
        <v>0</v>
      </c>
      <c r="AZ257" s="81">
        <f t="shared" si="118"/>
        <v>0</v>
      </c>
      <c r="BA257" s="81">
        <f t="shared" si="119"/>
        <v>0</v>
      </c>
      <c r="BB257" s="586">
        <f>IF(W257="",0,COUNTA($W$17:W259))</f>
        <v>0</v>
      </c>
      <c r="BC257" s="586">
        <f>IF(X257="",0,COUNTA($X$17:X259))</f>
        <v>0</v>
      </c>
      <c r="BD257" s="628">
        <f>IF(OR($N257="20100",$N258="20100",$N259="20100"),COUNTIF($N$17:N259,"20100"),0)</f>
        <v>0</v>
      </c>
      <c r="BE257" s="625">
        <f>IF($BD257=0,0,INDEX($P257:$P259,MATCH("20100",$N257:$N259,0),1))</f>
        <v>0</v>
      </c>
      <c r="BF257" s="74" t="str">
        <f t="shared" si="120"/>
        <v/>
      </c>
      <c r="BG257" s="74" t="str">
        <f t="shared" si="121"/>
        <v/>
      </c>
      <c r="BH257" s="74" t="str">
        <f t="shared" si="122"/>
        <v/>
      </c>
      <c r="BI257" s="120" t="str">
        <f>IF(M257="","",COUNTIF($BH$17:BH257,BH257))</f>
        <v/>
      </c>
      <c r="BJ257" s="98"/>
      <c r="BK257" s="1" t="str">
        <f t="shared" si="124"/>
        <v/>
      </c>
      <c r="BL257" s="621" t="str">
        <f>IF(F257="","",COUNTIF($AI$17:AI257,AI257))</f>
        <v/>
      </c>
      <c r="BM257" s="621">
        <f>IF(BL257=1,BL257,0)</f>
        <v>0</v>
      </c>
      <c r="BN257" s="621" t="str">
        <f>IF(F257="","",$BR257)</f>
        <v/>
      </c>
      <c r="BO257" s="621" t="str">
        <f>IF(G257="","",$BR257)</f>
        <v/>
      </c>
      <c r="BP257" s="621" t="str">
        <f>IF(I257="","",$BR257)</f>
        <v/>
      </c>
      <c r="BQ257" s="622" t="str">
        <f>IFERROR(IF(J257="","",BR257),"")</f>
        <v/>
      </c>
      <c r="BR257" s="621">
        <v>81</v>
      </c>
      <c r="BS257" s="621">
        <f>IF(C257&gt;0,"",IF(COUNTIF(BN257:BQ259,BR257)=4,"",1))</f>
        <v>1</v>
      </c>
      <c r="BT257" s="74">
        <f>COUNTIF($AJ$17:AJ257,AI257&amp;"-"&amp;"*5000m*")</f>
        <v>0</v>
      </c>
      <c r="BU257" s="621">
        <f>SUM(BT257:BT259)/3</f>
        <v>0</v>
      </c>
      <c r="BV257" s="622" t="str">
        <f>IF(AI257="","",IF(AND(COUNTA(M257:M259)=0,COUNTA(W257:X259)=0),1,""))</f>
        <v/>
      </c>
      <c r="BW257" s="621">
        <f>IF(AND($AI257="",COUNTA(W257)&gt;0),1,0)</f>
        <v>0</v>
      </c>
      <c r="BX257" s="621">
        <f>IF(AND($AI257="",COUNTA(X257)&gt;0),1,0)</f>
        <v>0</v>
      </c>
      <c r="BY257" s="621" t="str">
        <f>F257&amp;"-"&amp;W257</f>
        <v>-</v>
      </c>
      <c r="BZ257" s="621" t="str">
        <f>IF(W257="","",COUNTIF($BY$17:BY257,BY257))</f>
        <v/>
      </c>
      <c r="CA257" s="621" t="str">
        <f>F257&amp;"-"&amp;X257</f>
        <v>-</v>
      </c>
      <c r="CB257" s="621" t="str">
        <f>IF(X257="","",COUNTIF($CA$17:CA257,CA257))</f>
        <v/>
      </c>
    </row>
    <row r="258" spans="1:80" s="1" customFormat="1" ht="18" customHeight="1" thickBot="1">
      <c r="A258" s="684"/>
      <c r="B258" s="666"/>
      <c r="C258" s="668"/>
      <c r="D258" s="244"/>
      <c r="E258" s="244"/>
      <c r="F258" s="620"/>
      <c r="G258" s="620"/>
      <c r="H258" s="620"/>
      <c r="I258" s="256" t="str">
        <f>IF(C257&gt;0,VLOOKUP(C257,男子登録情報!$A$1:$H$1688,5,0),"")</f>
        <v/>
      </c>
      <c r="J258" s="654" t="str">
        <f>IF(D257&gt;0,VLOOKUP(D257,男子登録情報!$A$1:$H$1688,5,0),"")</f>
        <v/>
      </c>
      <c r="K258" s="654"/>
      <c r="L258" s="261" t="s">
        <v>28</v>
      </c>
      <c r="M258" s="27"/>
      <c r="N258" s="5" t="str">
        <f>IF(M258&gt;0,VLOOKUP(M258,男子登録情報!$N$1:$O$22,2,0),"")</f>
        <v/>
      </c>
      <c r="O258" s="261" t="s">
        <v>29</v>
      </c>
      <c r="P258" s="262"/>
      <c r="Q258" s="53" t="str">
        <f t="shared" si="127"/>
        <v/>
      </c>
      <c r="R258" s="284" t="str">
        <f t="shared" si="128"/>
        <v/>
      </c>
      <c r="S258" s="263"/>
      <c r="T258" s="613"/>
      <c r="U258" s="614"/>
      <c r="V258" s="615"/>
      <c r="W258" s="662"/>
      <c r="X258" s="662"/>
      <c r="AB258" s="85">
        <f t="shared" si="96"/>
        <v>0</v>
      </c>
      <c r="AC258" s="621"/>
      <c r="AD258" s="74" t="str">
        <f t="shared" si="97"/>
        <v/>
      </c>
      <c r="AE258" s="74" t="str">
        <f t="shared" si="98"/>
        <v/>
      </c>
      <c r="AF258" s="74" t="str">
        <f t="shared" si="99"/>
        <v/>
      </c>
      <c r="AG258" s="74" t="str">
        <f t="shared" si="100"/>
        <v/>
      </c>
      <c r="AH258" s="95">
        <f t="shared" si="103"/>
        <v>0</v>
      </c>
      <c r="AI258" s="173" t="str">
        <f>AI257</f>
        <v/>
      </c>
      <c r="AJ258" s="74" t="str">
        <f t="shared" si="104"/>
        <v/>
      </c>
      <c r="AK258" s="74" t="str">
        <f t="shared" si="105"/>
        <v/>
      </c>
      <c r="AL258" s="99" t="str">
        <f t="shared" si="101"/>
        <v/>
      </c>
      <c r="AM258" s="81">
        <f t="shared" si="106"/>
        <v>0</v>
      </c>
      <c r="AO258" s="81">
        <f t="shared" si="107"/>
        <v>0</v>
      </c>
      <c r="AP258" s="81" t="str">
        <f t="shared" si="108"/>
        <v>00000</v>
      </c>
      <c r="AQ258" s="105" t="str">
        <f t="shared" si="109"/>
        <v>0秒0</v>
      </c>
      <c r="AR258" s="106">
        <f t="shared" si="110"/>
        <v>0</v>
      </c>
      <c r="AS258" s="106" t="str">
        <f t="shared" si="111"/>
        <v>0</v>
      </c>
      <c r="AT258" s="106" t="str">
        <f t="shared" si="112"/>
        <v>0</v>
      </c>
      <c r="AU258" s="106" t="str">
        <f t="shared" si="113"/>
        <v>0m</v>
      </c>
      <c r="AV258" s="106" t="str">
        <f t="shared" si="114"/>
        <v>点</v>
      </c>
      <c r="AW258" s="81">
        <f t="shared" si="115"/>
        <v>0</v>
      </c>
      <c r="AX258" s="73" t="str">
        <f t="shared" si="116"/>
        <v/>
      </c>
      <c r="AY258" s="81">
        <f t="shared" si="117"/>
        <v>0</v>
      </c>
      <c r="AZ258" s="81">
        <f t="shared" si="118"/>
        <v>0</v>
      </c>
      <c r="BA258" s="81">
        <f t="shared" si="119"/>
        <v>0</v>
      </c>
      <c r="BB258" s="595"/>
      <c r="BC258" s="595"/>
      <c r="BD258" s="629"/>
      <c r="BE258" s="626"/>
      <c r="BF258" s="74" t="str">
        <f t="shared" si="120"/>
        <v/>
      </c>
      <c r="BG258" s="74" t="str">
        <f t="shared" si="121"/>
        <v/>
      </c>
      <c r="BH258" s="74" t="str">
        <f t="shared" si="122"/>
        <v/>
      </c>
      <c r="BI258" s="120" t="str">
        <f>IF(M258="","",COUNTIF($BH$17:BH258,BH258))</f>
        <v/>
      </c>
      <c r="BJ258" s="98"/>
      <c r="BK258" s="1" t="str">
        <f t="shared" si="124"/>
        <v/>
      </c>
      <c r="BL258" s="621"/>
      <c r="BM258" s="621"/>
      <c r="BN258" s="621"/>
      <c r="BO258" s="621"/>
      <c r="BP258" s="621"/>
      <c r="BQ258" s="623"/>
      <c r="BR258" s="621"/>
      <c r="BS258" s="621"/>
      <c r="BT258" s="74">
        <f>COUNTIF($AJ$17:AJ258,AI258&amp;"-"&amp;"*5000m*")</f>
        <v>0</v>
      </c>
      <c r="BU258" s="621"/>
      <c r="BV258" s="623"/>
      <c r="BW258" s="621"/>
      <c r="BX258" s="621"/>
      <c r="BY258" s="621"/>
      <c r="BZ258" s="621"/>
      <c r="CA258" s="621"/>
      <c r="CB258" s="621"/>
    </row>
    <row r="259" spans="1:80" s="1" customFormat="1" ht="18" customHeight="1" thickBot="1">
      <c r="A259" s="685"/>
      <c r="B259" s="86" t="s">
        <v>30</v>
      </c>
      <c r="C259" s="87"/>
      <c r="D259" s="87"/>
      <c r="E259" s="87"/>
      <c r="F259" s="28"/>
      <c r="G259" s="28"/>
      <c r="H259" s="28"/>
      <c r="I259" s="29"/>
      <c r="J259" s="655" t="str">
        <f>IF(D258&gt;0,VLOOKUP(D258,男子登録情報!$A$1:$H$1688,5,0),"")</f>
        <v/>
      </c>
      <c r="K259" s="655"/>
      <c r="L259" s="7" t="s">
        <v>31</v>
      </c>
      <c r="M259" s="429"/>
      <c r="N259" s="5" t="str">
        <f>IF(M259&gt;0,VLOOKUP(M259,男子登録情報!$N$1:$O$22,2,0),"")</f>
        <v/>
      </c>
      <c r="O259" s="7" t="s">
        <v>32</v>
      </c>
      <c r="P259" s="248"/>
      <c r="Q259" s="53" t="str">
        <f t="shared" si="127"/>
        <v/>
      </c>
      <c r="R259" s="285" t="str">
        <f t="shared" si="128"/>
        <v/>
      </c>
      <c r="S259" s="259"/>
      <c r="T259" s="616"/>
      <c r="U259" s="617"/>
      <c r="V259" s="618"/>
      <c r="W259" s="663"/>
      <c r="X259" s="663"/>
      <c r="AB259" s="85">
        <f t="shared" si="96"/>
        <v>0</v>
      </c>
      <c r="AC259" s="621"/>
      <c r="AD259" s="74" t="str">
        <f t="shared" si="97"/>
        <v/>
      </c>
      <c r="AE259" s="74" t="str">
        <f t="shared" si="98"/>
        <v/>
      </c>
      <c r="AF259" s="74" t="str">
        <f t="shared" si="99"/>
        <v/>
      </c>
      <c r="AG259" s="74" t="str">
        <f t="shared" si="100"/>
        <v/>
      </c>
      <c r="AH259" s="95">
        <f t="shared" si="103"/>
        <v>0</v>
      </c>
      <c r="AI259" s="174" t="str">
        <f>AI258</f>
        <v/>
      </c>
      <c r="AJ259" s="74" t="str">
        <f t="shared" si="104"/>
        <v/>
      </c>
      <c r="AK259" s="74" t="str">
        <f t="shared" si="105"/>
        <v/>
      </c>
      <c r="AL259" s="99" t="str">
        <f t="shared" si="101"/>
        <v/>
      </c>
      <c r="AM259" s="81">
        <f t="shared" si="106"/>
        <v>0</v>
      </c>
      <c r="AO259" s="81">
        <f t="shared" si="107"/>
        <v>0</v>
      </c>
      <c r="AP259" s="81" t="str">
        <f t="shared" si="108"/>
        <v>00000</v>
      </c>
      <c r="AQ259" s="105" t="str">
        <f t="shared" si="109"/>
        <v>0秒0</v>
      </c>
      <c r="AR259" s="106">
        <f t="shared" si="110"/>
        <v>0</v>
      </c>
      <c r="AS259" s="106" t="str">
        <f t="shared" si="111"/>
        <v>0</v>
      </c>
      <c r="AT259" s="106" t="str">
        <f t="shared" si="112"/>
        <v>0</v>
      </c>
      <c r="AU259" s="106" t="str">
        <f t="shared" si="113"/>
        <v>0m</v>
      </c>
      <c r="AV259" s="106" t="str">
        <f t="shared" si="114"/>
        <v>点</v>
      </c>
      <c r="AW259" s="81">
        <f t="shared" si="115"/>
        <v>0</v>
      </c>
      <c r="AX259" s="73" t="str">
        <f t="shared" si="116"/>
        <v/>
      </c>
      <c r="AY259" s="81">
        <f t="shared" si="117"/>
        <v>0</v>
      </c>
      <c r="AZ259" s="81">
        <f t="shared" si="118"/>
        <v>0</v>
      </c>
      <c r="BA259" s="81">
        <f t="shared" si="119"/>
        <v>0</v>
      </c>
      <c r="BB259" s="587"/>
      <c r="BC259" s="587"/>
      <c r="BD259" s="630"/>
      <c r="BE259" s="627"/>
      <c r="BF259" s="74" t="str">
        <f t="shared" si="120"/>
        <v/>
      </c>
      <c r="BG259" s="74" t="str">
        <f t="shared" si="121"/>
        <v/>
      </c>
      <c r="BH259" s="74" t="str">
        <f t="shared" si="122"/>
        <v/>
      </c>
      <c r="BI259" s="120" t="str">
        <f>IF(M259="","",COUNTIF($BH$17:BH259,BH259))</f>
        <v/>
      </c>
      <c r="BJ259" s="98"/>
      <c r="BK259" s="1" t="str">
        <f t="shared" si="124"/>
        <v/>
      </c>
      <c r="BL259" s="621"/>
      <c r="BM259" s="621"/>
      <c r="BN259" s="621"/>
      <c r="BO259" s="621"/>
      <c r="BP259" s="621"/>
      <c r="BQ259" s="624"/>
      <c r="BR259" s="621"/>
      <c r="BS259" s="621"/>
      <c r="BT259" s="74">
        <f>COUNTIF($AJ$17:AJ259,AI259&amp;"-"&amp;"*5000m*")</f>
        <v>0</v>
      </c>
      <c r="BU259" s="621"/>
      <c r="BV259" s="624"/>
      <c r="BW259" s="621"/>
      <c r="BX259" s="621"/>
      <c r="BY259" s="621"/>
      <c r="BZ259" s="621"/>
      <c r="CA259" s="621"/>
      <c r="CB259" s="621"/>
    </row>
    <row r="260" spans="1:80" s="1" customFormat="1" ht="18" customHeight="1" thickTop="1" thickBot="1">
      <c r="A260" s="683">
        <v>82</v>
      </c>
      <c r="B260" s="665" t="s">
        <v>339</v>
      </c>
      <c r="C260" s="667"/>
      <c r="D260" s="243"/>
      <c r="E260" s="243"/>
      <c r="F260" s="619" t="str">
        <f>IF(C260&gt;0,VLOOKUP(C260,男子登録情報!$A$1:$H$1688,3,0),"")</f>
        <v/>
      </c>
      <c r="G260" s="619" t="str">
        <f>IF(C260&gt;0,VLOOKUP(C260,男子登録情報!$A$1:$H$1688,4,0),"")</f>
        <v/>
      </c>
      <c r="H260" s="619" t="str">
        <f>IF(C260&gt;0,VLOOKUP(C260,男子登録情報!$A$1:$H$1688,7,0),"")</f>
        <v/>
      </c>
      <c r="I260" s="261" t="str">
        <f>IF(C260&gt;0,VLOOKUP(C260,男子登録情報!$A$1:$H$1688,8,0),"")</f>
        <v/>
      </c>
      <c r="J260" s="653" t="str">
        <f>IF(C260&gt;0,VLOOKUP(C260,男子登録情報!$A$1:$M$1688,13,0),"")</f>
        <v/>
      </c>
      <c r="K260" s="653" t="str">
        <f>IF(C260&gt;0,TEXT(C260,"100000000"),"000000000")</f>
        <v>000000000</v>
      </c>
      <c r="L260" s="251" t="s">
        <v>24</v>
      </c>
      <c r="M260" s="243"/>
      <c r="N260" s="5" t="str">
        <f>IF(M260&gt;0,VLOOKUP(M260,男子登録情報!$N$1:$O$22,2,0),"")</f>
        <v/>
      </c>
      <c r="O260" s="251" t="s">
        <v>27</v>
      </c>
      <c r="P260" s="253"/>
      <c r="Q260" s="53" t="str">
        <f t="shared" si="127"/>
        <v/>
      </c>
      <c r="R260" s="283" t="str">
        <f t="shared" si="128"/>
        <v/>
      </c>
      <c r="S260" s="255"/>
      <c r="T260" s="610"/>
      <c r="U260" s="611"/>
      <c r="V260" s="612"/>
      <c r="W260" s="664"/>
      <c r="X260" s="664"/>
      <c r="AA260" s="1">
        <f>IF(C260="",0,IF(H260=F5,0,1))</f>
        <v>0</v>
      </c>
      <c r="AB260" s="85">
        <f t="shared" si="96"/>
        <v>0</v>
      </c>
      <c r="AC260" s="621">
        <f>C260</f>
        <v>0</v>
      </c>
      <c r="AD260" s="74" t="str">
        <f t="shared" si="97"/>
        <v/>
      </c>
      <c r="AE260" s="74" t="str">
        <f t="shared" si="98"/>
        <v/>
      </c>
      <c r="AF260" s="74" t="str">
        <f t="shared" si="99"/>
        <v/>
      </c>
      <c r="AG260" s="74" t="str">
        <f t="shared" si="100"/>
        <v/>
      </c>
      <c r="AH260" s="95">
        <f t="shared" si="103"/>
        <v>0</v>
      </c>
      <c r="AI260" s="172" t="str">
        <f>IF(F260="","",F260)</f>
        <v/>
      </c>
      <c r="AJ260" s="74" t="str">
        <f t="shared" si="104"/>
        <v/>
      </c>
      <c r="AK260" s="74" t="str">
        <f t="shared" si="105"/>
        <v/>
      </c>
      <c r="AL260" s="99" t="str">
        <f t="shared" si="101"/>
        <v/>
      </c>
      <c r="AM260" s="81">
        <f t="shared" si="106"/>
        <v>0</v>
      </c>
      <c r="AO260" s="81">
        <f t="shared" si="107"/>
        <v>0</v>
      </c>
      <c r="AP260" s="81" t="str">
        <f t="shared" si="108"/>
        <v>00000</v>
      </c>
      <c r="AQ260" s="105" t="str">
        <f t="shared" si="109"/>
        <v>0秒0</v>
      </c>
      <c r="AR260" s="106">
        <f t="shared" si="110"/>
        <v>0</v>
      </c>
      <c r="AS260" s="106" t="str">
        <f t="shared" si="111"/>
        <v>0</v>
      </c>
      <c r="AT260" s="106" t="str">
        <f t="shared" si="112"/>
        <v>0</v>
      </c>
      <c r="AU260" s="106" t="str">
        <f t="shared" si="113"/>
        <v>0m</v>
      </c>
      <c r="AV260" s="106" t="str">
        <f t="shared" si="114"/>
        <v>点</v>
      </c>
      <c r="AW260" s="81">
        <f t="shared" si="115"/>
        <v>0</v>
      </c>
      <c r="AX260" s="73" t="str">
        <f t="shared" si="116"/>
        <v/>
      </c>
      <c r="AY260" s="81">
        <f t="shared" si="117"/>
        <v>0</v>
      </c>
      <c r="AZ260" s="81">
        <f t="shared" si="118"/>
        <v>0</v>
      </c>
      <c r="BA260" s="81">
        <f t="shared" si="119"/>
        <v>0</v>
      </c>
      <c r="BB260" s="586">
        <f>IF(W260="",0,COUNTA($W$17:W262))</f>
        <v>0</v>
      </c>
      <c r="BC260" s="586">
        <f>IF(X260="",0,COUNTA($X$17:X262))</f>
        <v>0</v>
      </c>
      <c r="BD260" s="628">
        <f>IF(OR($N260="20100",$N261="20100",$N262="20100"),COUNTIF($N$17:N262,"20100"),0)</f>
        <v>0</v>
      </c>
      <c r="BE260" s="625">
        <f>IF($BD260=0,0,INDEX($P260:$P262,MATCH("20100",$N260:$N262,0),1))</f>
        <v>0</v>
      </c>
      <c r="BF260" s="74" t="str">
        <f t="shared" si="120"/>
        <v/>
      </c>
      <c r="BG260" s="74" t="str">
        <f t="shared" si="121"/>
        <v/>
      </c>
      <c r="BH260" s="74" t="str">
        <f t="shared" si="122"/>
        <v/>
      </c>
      <c r="BI260" s="120" t="str">
        <f>IF(M260="","",COUNTIF($BH$17:BH260,BH260))</f>
        <v/>
      </c>
      <c r="BJ260" s="98"/>
      <c r="BK260" s="1" t="str">
        <f t="shared" si="124"/>
        <v/>
      </c>
      <c r="BL260" s="621" t="str">
        <f>IF(F260="","",COUNTIF($AI$17:AI260,AI260))</f>
        <v/>
      </c>
      <c r="BM260" s="621">
        <f>IF(BL260=1,BL260,0)</f>
        <v>0</v>
      </c>
      <c r="BN260" s="621" t="str">
        <f>IF(F260="","",$BR260)</f>
        <v/>
      </c>
      <c r="BO260" s="621" t="str">
        <f>IF(G260="","",$BR260)</f>
        <v/>
      </c>
      <c r="BP260" s="621" t="str">
        <f>IF(I260="","",$BR260)</f>
        <v/>
      </c>
      <c r="BQ260" s="622" t="str">
        <f>IFERROR(IF(J260="","",BR260),"")</f>
        <v/>
      </c>
      <c r="BR260" s="621">
        <v>82</v>
      </c>
      <c r="BS260" s="621">
        <f>IF(C260&gt;0,"",IF(COUNTIF(BN260:BQ262,BR260)=4,"",1))</f>
        <v>1</v>
      </c>
      <c r="BT260" s="74">
        <f>COUNTIF($AJ$17:AJ260,AI260&amp;"-"&amp;"*5000m*")</f>
        <v>0</v>
      </c>
      <c r="BU260" s="621">
        <f>SUM(BT260:BT262)/3</f>
        <v>0</v>
      </c>
      <c r="BV260" s="622" t="str">
        <f>IF(AI260="","",IF(AND(COUNTA(M260:M262)=0,COUNTA(W260:X262)=0),1,""))</f>
        <v/>
      </c>
      <c r="BW260" s="621">
        <f>IF(AND($AI260="",COUNTA(W260)&gt;0),1,0)</f>
        <v>0</v>
      </c>
      <c r="BX260" s="621">
        <f>IF(AND($AI260="",COUNTA(X260)&gt;0),1,0)</f>
        <v>0</v>
      </c>
      <c r="BY260" s="621" t="str">
        <f>F260&amp;"-"&amp;W260</f>
        <v>-</v>
      </c>
      <c r="BZ260" s="621" t="str">
        <f>IF(W260="","",COUNTIF($BY$17:BY260,BY260))</f>
        <v/>
      </c>
      <c r="CA260" s="621" t="str">
        <f>F260&amp;"-"&amp;X260</f>
        <v>-</v>
      </c>
      <c r="CB260" s="621" t="str">
        <f>IF(X260="","",COUNTIF($CA$17:CA260,CA260))</f>
        <v/>
      </c>
    </row>
    <row r="261" spans="1:80" s="1" customFormat="1" ht="18" customHeight="1" thickBot="1">
      <c r="A261" s="684"/>
      <c r="B261" s="666"/>
      <c r="C261" s="668"/>
      <c r="D261" s="244"/>
      <c r="E261" s="244"/>
      <c r="F261" s="620"/>
      <c r="G261" s="620"/>
      <c r="H261" s="620"/>
      <c r="I261" s="256" t="str">
        <f>IF(C260&gt;0,VLOOKUP(C260,男子登録情報!$A$1:$H$1688,5,0),"")</f>
        <v/>
      </c>
      <c r="J261" s="654" t="str">
        <f>IF(D260&gt;0,VLOOKUP(D260,男子登録情報!$A$1:$H$1688,5,0),"")</f>
        <v/>
      </c>
      <c r="K261" s="654"/>
      <c r="L261" s="261" t="s">
        <v>28</v>
      </c>
      <c r="M261" s="27"/>
      <c r="N261" s="5" t="str">
        <f>IF(M261&gt;0,VLOOKUP(M261,男子登録情報!$N$1:$O$22,2,0),"")</f>
        <v/>
      </c>
      <c r="O261" s="261" t="s">
        <v>29</v>
      </c>
      <c r="P261" s="262"/>
      <c r="Q261" s="53" t="str">
        <f t="shared" si="127"/>
        <v/>
      </c>
      <c r="R261" s="284" t="str">
        <f t="shared" si="128"/>
        <v/>
      </c>
      <c r="S261" s="263"/>
      <c r="T261" s="613"/>
      <c r="U261" s="614"/>
      <c r="V261" s="615"/>
      <c r="W261" s="662"/>
      <c r="X261" s="662"/>
      <c r="AB261" s="85">
        <f t="shared" si="96"/>
        <v>0</v>
      </c>
      <c r="AC261" s="621"/>
      <c r="AD261" s="74" t="str">
        <f t="shared" si="97"/>
        <v/>
      </c>
      <c r="AE261" s="74" t="str">
        <f t="shared" si="98"/>
        <v/>
      </c>
      <c r="AF261" s="74" t="str">
        <f t="shared" si="99"/>
        <v/>
      </c>
      <c r="AG261" s="74" t="str">
        <f t="shared" si="100"/>
        <v/>
      </c>
      <c r="AH261" s="95">
        <f t="shared" si="103"/>
        <v>0</v>
      </c>
      <c r="AI261" s="173" t="str">
        <f>AI260</f>
        <v/>
      </c>
      <c r="AJ261" s="74" t="str">
        <f t="shared" si="104"/>
        <v/>
      </c>
      <c r="AK261" s="74" t="str">
        <f t="shared" si="105"/>
        <v/>
      </c>
      <c r="AL261" s="99" t="str">
        <f t="shared" si="101"/>
        <v/>
      </c>
      <c r="AM261" s="81">
        <f t="shared" si="106"/>
        <v>0</v>
      </c>
      <c r="AO261" s="81">
        <f t="shared" si="107"/>
        <v>0</v>
      </c>
      <c r="AP261" s="81" t="str">
        <f t="shared" si="108"/>
        <v>00000</v>
      </c>
      <c r="AQ261" s="105" t="str">
        <f t="shared" si="109"/>
        <v>0秒0</v>
      </c>
      <c r="AR261" s="106">
        <f t="shared" si="110"/>
        <v>0</v>
      </c>
      <c r="AS261" s="106" t="str">
        <f t="shared" si="111"/>
        <v>0</v>
      </c>
      <c r="AT261" s="106" t="str">
        <f t="shared" si="112"/>
        <v>0</v>
      </c>
      <c r="AU261" s="106" t="str">
        <f t="shared" si="113"/>
        <v>0m</v>
      </c>
      <c r="AV261" s="106" t="str">
        <f t="shared" si="114"/>
        <v>点</v>
      </c>
      <c r="AW261" s="81">
        <f t="shared" si="115"/>
        <v>0</v>
      </c>
      <c r="AX261" s="73" t="str">
        <f t="shared" si="116"/>
        <v/>
      </c>
      <c r="AY261" s="81">
        <f t="shared" si="117"/>
        <v>0</v>
      </c>
      <c r="AZ261" s="81">
        <f t="shared" si="118"/>
        <v>0</v>
      </c>
      <c r="BA261" s="81">
        <f t="shared" si="119"/>
        <v>0</v>
      </c>
      <c r="BB261" s="595"/>
      <c r="BC261" s="595"/>
      <c r="BD261" s="629"/>
      <c r="BE261" s="626"/>
      <c r="BF261" s="74" t="str">
        <f t="shared" si="120"/>
        <v/>
      </c>
      <c r="BG261" s="74" t="str">
        <f t="shared" si="121"/>
        <v/>
      </c>
      <c r="BH261" s="74" t="str">
        <f t="shared" si="122"/>
        <v/>
      </c>
      <c r="BI261" s="120" t="str">
        <f>IF(M261="","",COUNTIF($BH$17:BH261,BH261))</f>
        <v/>
      </c>
      <c r="BJ261" s="98"/>
      <c r="BK261" s="1" t="str">
        <f t="shared" si="124"/>
        <v/>
      </c>
      <c r="BL261" s="621"/>
      <c r="BM261" s="621"/>
      <c r="BN261" s="621"/>
      <c r="BO261" s="621"/>
      <c r="BP261" s="621"/>
      <c r="BQ261" s="623"/>
      <c r="BR261" s="621"/>
      <c r="BS261" s="621"/>
      <c r="BT261" s="74">
        <f>COUNTIF($AJ$17:AJ261,AI261&amp;"-"&amp;"*5000m*")</f>
        <v>0</v>
      </c>
      <c r="BU261" s="621"/>
      <c r="BV261" s="623"/>
      <c r="BW261" s="621"/>
      <c r="BX261" s="621"/>
      <c r="BY261" s="621"/>
      <c r="BZ261" s="621"/>
      <c r="CA261" s="621"/>
      <c r="CB261" s="621"/>
    </row>
    <row r="262" spans="1:80" s="1" customFormat="1" ht="18" customHeight="1" thickBot="1">
      <c r="A262" s="685"/>
      <c r="B262" s="86" t="s">
        <v>30</v>
      </c>
      <c r="C262" s="87"/>
      <c r="D262" s="87"/>
      <c r="E262" s="87"/>
      <c r="F262" s="28"/>
      <c r="G262" s="28"/>
      <c r="H262" s="28"/>
      <c r="I262" s="29"/>
      <c r="J262" s="655" t="str">
        <f>IF(D261&gt;0,VLOOKUP(D261,男子登録情報!$A$1:$H$1688,5,0),"")</f>
        <v/>
      </c>
      <c r="K262" s="655"/>
      <c r="L262" s="7" t="s">
        <v>31</v>
      </c>
      <c r="M262" s="429"/>
      <c r="N262" s="5" t="str">
        <f>IF(M262&gt;0,VLOOKUP(M262,男子登録情報!$N$1:$O$22,2,0),"")</f>
        <v/>
      </c>
      <c r="O262" s="7" t="s">
        <v>32</v>
      </c>
      <c r="P262" s="248"/>
      <c r="Q262" s="53" t="str">
        <f t="shared" si="127"/>
        <v/>
      </c>
      <c r="R262" s="285" t="str">
        <f t="shared" si="128"/>
        <v/>
      </c>
      <c r="S262" s="259"/>
      <c r="T262" s="616"/>
      <c r="U262" s="617"/>
      <c r="V262" s="618"/>
      <c r="W262" s="663"/>
      <c r="X262" s="663"/>
      <c r="AB262" s="85">
        <f t="shared" si="96"/>
        <v>0</v>
      </c>
      <c r="AC262" s="621"/>
      <c r="AD262" s="74" t="str">
        <f t="shared" si="97"/>
        <v/>
      </c>
      <c r="AE262" s="74" t="str">
        <f t="shared" si="98"/>
        <v/>
      </c>
      <c r="AF262" s="74" t="str">
        <f t="shared" si="99"/>
        <v/>
      </c>
      <c r="AG262" s="74" t="str">
        <f t="shared" si="100"/>
        <v/>
      </c>
      <c r="AH262" s="95">
        <f t="shared" si="103"/>
        <v>0</v>
      </c>
      <c r="AI262" s="174" t="str">
        <f>AI261</f>
        <v/>
      </c>
      <c r="AJ262" s="74" t="str">
        <f t="shared" si="104"/>
        <v/>
      </c>
      <c r="AK262" s="74" t="str">
        <f t="shared" si="105"/>
        <v/>
      </c>
      <c r="AL262" s="99" t="str">
        <f t="shared" si="101"/>
        <v/>
      </c>
      <c r="AM262" s="81">
        <f t="shared" si="106"/>
        <v>0</v>
      </c>
      <c r="AO262" s="81">
        <f t="shared" si="107"/>
        <v>0</v>
      </c>
      <c r="AP262" s="81" t="str">
        <f t="shared" si="108"/>
        <v>00000</v>
      </c>
      <c r="AQ262" s="105" t="str">
        <f t="shared" si="109"/>
        <v>0秒0</v>
      </c>
      <c r="AR262" s="106">
        <f t="shared" si="110"/>
        <v>0</v>
      </c>
      <c r="AS262" s="106" t="str">
        <f t="shared" si="111"/>
        <v>0</v>
      </c>
      <c r="AT262" s="106" t="str">
        <f t="shared" si="112"/>
        <v>0</v>
      </c>
      <c r="AU262" s="106" t="str">
        <f t="shared" si="113"/>
        <v>0m</v>
      </c>
      <c r="AV262" s="106" t="str">
        <f t="shared" si="114"/>
        <v>点</v>
      </c>
      <c r="AW262" s="81">
        <f t="shared" si="115"/>
        <v>0</v>
      </c>
      <c r="AX262" s="73" t="str">
        <f t="shared" si="116"/>
        <v/>
      </c>
      <c r="AY262" s="81">
        <f t="shared" si="117"/>
        <v>0</v>
      </c>
      <c r="AZ262" s="81">
        <f t="shared" si="118"/>
        <v>0</v>
      </c>
      <c r="BA262" s="81">
        <f t="shared" si="119"/>
        <v>0</v>
      </c>
      <c r="BB262" s="587"/>
      <c r="BC262" s="587"/>
      <c r="BD262" s="630"/>
      <c r="BE262" s="627"/>
      <c r="BF262" s="74" t="str">
        <f t="shared" si="120"/>
        <v/>
      </c>
      <c r="BG262" s="74" t="str">
        <f t="shared" si="121"/>
        <v/>
      </c>
      <c r="BH262" s="74" t="str">
        <f t="shared" si="122"/>
        <v/>
      </c>
      <c r="BI262" s="120" t="str">
        <f>IF(M262="","",COUNTIF($BH$17:BH262,BH262))</f>
        <v/>
      </c>
      <c r="BJ262" s="98"/>
      <c r="BK262" s="1" t="str">
        <f t="shared" si="124"/>
        <v/>
      </c>
      <c r="BL262" s="621"/>
      <c r="BM262" s="621"/>
      <c r="BN262" s="621"/>
      <c r="BO262" s="621"/>
      <c r="BP262" s="621"/>
      <c r="BQ262" s="624"/>
      <c r="BR262" s="621"/>
      <c r="BS262" s="621"/>
      <c r="BT262" s="74">
        <f>COUNTIF($AJ$17:AJ262,AI262&amp;"-"&amp;"*5000m*")</f>
        <v>0</v>
      </c>
      <c r="BU262" s="621"/>
      <c r="BV262" s="624"/>
      <c r="BW262" s="621"/>
      <c r="BX262" s="621"/>
      <c r="BY262" s="621"/>
      <c r="BZ262" s="621"/>
      <c r="CA262" s="621"/>
      <c r="CB262" s="621"/>
    </row>
    <row r="263" spans="1:80" s="1" customFormat="1" ht="18" customHeight="1" thickTop="1" thickBot="1">
      <c r="A263" s="683">
        <v>83</v>
      </c>
      <c r="B263" s="665" t="s">
        <v>339</v>
      </c>
      <c r="C263" s="667"/>
      <c r="D263" s="243"/>
      <c r="E263" s="243"/>
      <c r="F263" s="619" t="str">
        <f>IF(C263&gt;0,VLOOKUP(C263,男子登録情報!$A$1:$H$1688,3,0),"")</f>
        <v/>
      </c>
      <c r="G263" s="619" t="str">
        <f>IF(C263&gt;0,VLOOKUP(C263,男子登録情報!$A$1:$H$1688,4,0),"")</f>
        <v/>
      </c>
      <c r="H263" s="619" t="str">
        <f>IF(C263&gt;0,VLOOKUP(C263,男子登録情報!$A$1:$H$1688,7,0),"")</f>
        <v/>
      </c>
      <c r="I263" s="261" t="str">
        <f>IF(C263&gt;0,VLOOKUP(C263,男子登録情報!$A$1:$H$1688,8,0),"")</f>
        <v/>
      </c>
      <c r="J263" s="653" t="str">
        <f>IF(C263&gt;0,VLOOKUP(C263,男子登録情報!$A$1:$M$1688,13,0),"")</f>
        <v/>
      </c>
      <c r="K263" s="653" t="str">
        <f>IF(C263&gt;0,TEXT(C263,"100000000"),"000000000")</f>
        <v>000000000</v>
      </c>
      <c r="L263" s="251" t="s">
        <v>24</v>
      </c>
      <c r="M263" s="243"/>
      <c r="N263" s="5" t="str">
        <f>IF(M263&gt;0,VLOOKUP(M263,男子登録情報!$N$1:$O$22,2,0),"")</f>
        <v/>
      </c>
      <c r="O263" s="251" t="s">
        <v>27</v>
      </c>
      <c r="P263" s="253"/>
      <c r="Q263" s="53" t="str">
        <f t="shared" si="127"/>
        <v/>
      </c>
      <c r="R263" s="283" t="str">
        <f t="shared" si="128"/>
        <v/>
      </c>
      <c r="S263" s="255"/>
      <c r="T263" s="610"/>
      <c r="U263" s="611"/>
      <c r="V263" s="612"/>
      <c r="W263" s="664"/>
      <c r="X263" s="664"/>
      <c r="AA263" s="1">
        <f>IF(C263="",0,IF(H263=F5,0,1))</f>
        <v>0</v>
      </c>
      <c r="AB263" s="85">
        <f t="shared" si="96"/>
        <v>0</v>
      </c>
      <c r="AC263" s="621">
        <f>C263</f>
        <v>0</v>
      </c>
      <c r="AD263" s="74" t="str">
        <f t="shared" si="97"/>
        <v/>
      </c>
      <c r="AE263" s="74" t="str">
        <f t="shared" si="98"/>
        <v/>
      </c>
      <c r="AF263" s="74" t="str">
        <f t="shared" si="99"/>
        <v/>
      </c>
      <c r="AG263" s="74" t="str">
        <f t="shared" si="100"/>
        <v/>
      </c>
      <c r="AH263" s="95">
        <f t="shared" si="103"/>
        <v>0</v>
      </c>
      <c r="AI263" s="172" t="str">
        <f>IF(F263="","",F263)</f>
        <v/>
      </c>
      <c r="AJ263" s="74" t="str">
        <f t="shared" si="104"/>
        <v/>
      </c>
      <c r="AK263" s="74" t="str">
        <f t="shared" si="105"/>
        <v/>
      </c>
      <c r="AL263" s="99" t="str">
        <f t="shared" si="101"/>
        <v/>
      </c>
      <c r="AM263" s="81">
        <f t="shared" si="106"/>
        <v>0</v>
      </c>
      <c r="AO263" s="81">
        <f t="shared" si="107"/>
        <v>0</v>
      </c>
      <c r="AP263" s="81" t="str">
        <f t="shared" si="108"/>
        <v>00000</v>
      </c>
      <c r="AQ263" s="105" t="str">
        <f t="shared" si="109"/>
        <v>0秒0</v>
      </c>
      <c r="AR263" s="106">
        <f t="shared" si="110"/>
        <v>0</v>
      </c>
      <c r="AS263" s="106" t="str">
        <f t="shared" si="111"/>
        <v>0</v>
      </c>
      <c r="AT263" s="106" t="str">
        <f t="shared" si="112"/>
        <v>0</v>
      </c>
      <c r="AU263" s="106" t="str">
        <f t="shared" si="113"/>
        <v>0m</v>
      </c>
      <c r="AV263" s="106" t="str">
        <f t="shared" si="114"/>
        <v>点</v>
      </c>
      <c r="AW263" s="81">
        <f t="shared" si="115"/>
        <v>0</v>
      </c>
      <c r="AX263" s="73" t="str">
        <f t="shared" si="116"/>
        <v/>
      </c>
      <c r="AY263" s="81">
        <f t="shared" si="117"/>
        <v>0</v>
      </c>
      <c r="AZ263" s="81">
        <f t="shared" si="118"/>
        <v>0</v>
      </c>
      <c r="BA263" s="81">
        <f t="shared" si="119"/>
        <v>0</v>
      </c>
      <c r="BB263" s="586">
        <f>IF(W263="",0,COUNTA($W$17:W265))</f>
        <v>0</v>
      </c>
      <c r="BC263" s="586">
        <f>IF(X263="",0,COUNTA($X$17:X265))</f>
        <v>0</v>
      </c>
      <c r="BD263" s="628">
        <f>IF(OR($N263="20100",$N264="20100",$N265="20100"),COUNTIF($N$17:N265,"20100"),0)</f>
        <v>0</v>
      </c>
      <c r="BE263" s="625">
        <f>IF($BD263=0,0,INDEX($P263:$P265,MATCH("20100",$N263:$N265,0),1))</f>
        <v>0</v>
      </c>
      <c r="BF263" s="74" t="str">
        <f t="shared" si="120"/>
        <v/>
      </c>
      <c r="BG263" s="74" t="str">
        <f t="shared" si="121"/>
        <v/>
      </c>
      <c r="BH263" s="74" t="str">
        <f t="shared" si="122"/>
        <v/>
      </c>
      <c r="BI263" s="120" t="str">
        <f>IF(M263="","",COUNTIF($BH$17:BH263,BH263))</f>
        <v/>
      </c>
      <c r="BJ263" s="98"/>
      <c r="BK263" s="1" t="str">
        <f t="shared" si="124"/>
        <v/>
      </c>
      <c r="BL263" s="621" t="str">
        <f>IF(F263="","",COUNTIF($AI$17:AI263,AI263))</f>
        <v/>
      </c>
      <c r="BM263" s="621">
        <f>IF(BL263=1,BL263,0)</f>
        <v>0</v>
      </c>
      <c r="BN263" s="621" t="str">
        <f>IF(F263="","",$BR263)</f>
        <v/>
      </c>
      <c r="BO263" s="621" t="str">
        <f>IF(G263="","",$BR263)</f>
        <v/>
      </c>
      <c r="BP263" s="621" t="str">
        <f>IF(I263="","",$BR263)</f>
        <v/>
      </c>
      <c r="BQ263" s="622" t="str">
        <f>IFERROR(IF(J263="","",BR263),"")</f>
        <v/>
      </c>
      <c r="BR263" s="621">
        <v>83</v>
      </c>
      <c r="BS263" s="621">
        <f>IF(C263&gt;0,"",IF(COUNTIF(BN263:BQ265,BR263)=4,"",1))</f>
        <v>1</v>
      </c>
      <c r="BT263" s="74">
        <f>COUNTIF($AJ$17:AJ263,AI263&amp;"-"&amp;"*5000m*")</f>
        <v>0</v>
      </c>
      <c r="BU263" s="621">
        <f>SUM(BT263:BT265)/3</f>
        <v>0</v>
      </c>
      <c r="BV263" s="622" t="str">
        <f>IF(AI263="","",IF(AND(COUNTA(M263:M265)=0,COUNTA(W263:X265)=0),1,""))</f>
        <v/>
      </c>
      <c r="BW263" s="621">
        <f>IF(AND($AI263="",COUNTA(W263)&gt;0),1,0)</f>
        <v>0</v>
      </c>
      <c r="BX263" s="621">
        <f>IF(AND($AI263="",COUNTA(X263)&gt;0),1,0)</f>
        <v>0</v>
      </c>
      <c r="BY263" s="621" t="str">
        <f>F263&amp;"-"&amp;W263</f>
        <v>-</v>
      </c>
      <c r="BZ263" s="621" t="str">
        <f>IF(W263="","",COUNTIF($BY$17:BY263,BY263))</f>
        <v/>
      </c>
      <c r="CA263" s="621" t="str">
        <f>F263&amp;"-"&amp;X263</f>
        <v>-</v>
      </c>
      <c r="CB263" s="621" t="str">
        <f>IF(X263="","",COUNTIF($CA$17:CA263,CA263))</f>
        <v/>
      </c>
    </row>
    <row r="264" spans="1:80" s="1" customFormat="1" ht="18" customHeight="1" thickBot="1">
      <c r="A264" s="684"/>
      <c r="B264" s="666"/>
      <c r="C264" s="668"/>
      <c r="D264" s="244"/>
      <c r="E264" s="244"/>
      <c r="F264" s="620"/>
      <c r="G264" s="620"/>
      <c r="H264" s="620"/>
      <c r="I264" s="256" t="str">
        <f>IF(C263&gt;0,VLOOKUP(C263,男子登録情報!$A$1:$H$1688,5,0),"")</f>
        <v/>
      </c>
      <c r="J264" s="654" t="str">
        <f>IF(D263&gt;0,VLOOKUP(D263,男子登録情報!$A$1:$H$1688,5,0),"")</f>
        <v/>
      </c>
      <c r="K264" s="654"/>
      <c r="L264" s="261" t="s">
        <v>28</v>
      </c>
      <c r="M264" s="27"/>
      <c r="N264" s="5" t="str">
        <f>IF(M264&gt;0,VLOOKUP(M264,男子登録情報!$N$1:$O$22,2,0),"")</f>
        <v/>
      </c>
      <c r="O264" s="261" t="s">
        <v>29</v>
      </c>
      <c r="P264" s="262"/>
      <c r="Q264" s="53" t="str">
        <f t="shared" si="127"/>
        <v/>
      </c>
      <c r="R264" s="284" t="str">
        <f t="shared" si="128"/>
        <v/>
      </c>
      <c r="S264" s="263"/>
      <c r="T264" s="613"/>
      <c r="U264" s="614"/>
      <c r="V264" s="615"/>
      <c r="W264" s="662"/>
      <c r="X264" s="662"/>
      <c r="AB264" s="85">
        <f t="shared" si="96"/>
        <v>0</v>
      </c>
      <c r="AC264" s="621"/>
      <c r="AD264" s="74" t="str">
        <f t="shared" si="97"/>
        <v/>
      </c>
      <c r="AE264" s="74" t="str">
        <f t="shared" si="98"/>
        <v/>
      </c>
      <c r="AF264" s="74" t="str">
        <f t="shared" si="99"/>
        <v/>
      </c>
      <c r="AG264" s="74" t="str">
        <f t="shared" si="100"/>
        <v/>
      </c>
      <c r="AH264" s="95">
        <f t="shared" si="103"/>
        <v>0</v>
      </c>
      <c r="AI264" s="173" t="str">
        <f>AI263</f>
        <v/>
      </c>
      <c r="AJ264" s="74" t="str">
        <f t="shared" si="104"/>
        <v/>
      </c>
      <c r="AK264" s="74" t="str">
        <f t="shared" si="105"/>
        <v/>
      </c>
      <c r="AL264" s="99" t="str">
        <f t="shared" si="101"/>
        <v/>
      </c>
      <c r="AM264" s="81">
        <f t="shared" si="106"/>
        <v>0</v>
      </c>
      <c r="AO264" s="81">
        <f t="shared" si="107"/>
        <v>0</v>
      </c>
      <c r="AP264" s="81" t="str">
        <f t="shared" si="108"/>
        <v>00000</v>
      </c>
      <c r="AQ264" s="105" t="str">
        <f t="shared" si="109"/>
        <v>0秒0</v>
      </c>
      <c r="AR264" s="106">
        <f t="shared" si="110"/>
        <v>0</v>
      </c>
      <c r="AS264" s="106" t="str">
        <f t="shared" si="111"/>
        <v>0</v>
      </c>
      <c r="AT264" s="106" t="str">
        <f t="shared" si="112"/>
        <v>0</v>
      </c>
      <c r="AU264" s="106" t="str">
        <f t="shared" si="113"/>
        <v>0m</v>
      </c>
      <c r="AV264" s="106" t="str">
        <f t="shared" si="114"/>
        <v>点</v>
      </c>
      <c r="AW264" s="81">
        <f t="shared" si="115"/>
        <v>0</v>
      </c>
      <c r="AX264" s="73" t="str">
        <f t="shared" si="116"/>
        <v/>
      </c>
      <c r="AY264" s="81">
        <f t="shared" si="117"/>
        <v>0</v>
      </c>
      <c r="AZ264" s="81">
        <f t="shared" si="118"/>
        <v>0</v>
      </c>
      <c r="BA264" s="81">
        <f t="shared" si="119"/>
        <v>0</v>
      </c>
      <c r="BB264" s="595"/>
      <c r="BC264" s="595"/>
      <c r="BD264" s="629"/>
      <c r="BE264" s="626"/>
      <c r="BF264" s="74" t="str">
        <f t="shared" si="120"/>
        <v/>
      </c>
      <c r="BG264" s="74" t="str">
        <f t="shared" si="121"/>
        <v/>
      </c>
      <c r="BH264" s="74" t="str">
        <f t="shared" si="122"/>
        <v/>
      </c>
      <c r="BI264" s="120" t="str">
        <f>IF(M264="","",COUNTIF($BH$17:BH264,BH264))</f>
        <v/>
      </c>
      <c r="BJ264" s="98"/>
      <c r="BK264" s="1" t="str">
        <f t="shared" si="124"/>
        <v/>
      </c>
      <c r="BL264" s="621"/>
      <c r="BM264" s="621"/>
      <c r="BN264" s="621"/>
      <c r="BO264" s="621"/>
      <c r="BP264" s="621"/>
      <c r="BQ264" s="623"/>
      <c r="BR264" s="621"/>
      <c r="BS264" s="621"/>
      <c r="BT264" s="74">
        <f>COUNTIF($AJ$17:AJ264,AI264&amp;"-"&amp;"*5000m*")</f>
        <v>0</v>
      </c>
      <c r="BU264" s="621"/>
      <c r="BV264" s="623"/>
      <c r="BW264" s="621"/>
      <c r="BX264" s="621"/>
      <c r="BY264" s="621"/>
      <c r="BZ264" s="621"/>
      <c r="CA264" s="621"/>
      <c r="CB264" s="621"/>
    </row>
    <row r="265" spans="1:80" s="1" customFormat="1" ht="18" customHeight="1" thickBot="1">
      <c r="A265" s="685"/>
      <c r="B265" s="86" t="s">
        <v>30</v>
      </c>
      <c r="C265" s="87"/>
      <c r="D265" s="87"/>
      <c r="E265" s="87"/>
      <c r="F265" s="28"/>
      <c r="G265" s="28"/>
      <c r="H265" s="28"/>
      <c r="I265" s="29"/>
      <c r="J265" s="655" t="str">
        <f>IF(D264&gt;0,VLOOKUP(D264,男子登録情報!$A$1:$H$1688,5,0),"")</f>
        <v/>
      </c>
      <c r="K265" s="655"/>
      <c r="L265" s="7" t="s">
        <v>31</v>
      </c>
      <c r="M265" s="429"/>
      <c r="N265" s="5" t="str">
        <f>IF(M265&gt;0,VLOOKUP(M265,男子登録情報!$N$1:$O$22,2,0),"")</f>
        <v/>
      </c>
      <c r="O265" s="7" t="s">
        <v>32</v>
      </c>
      <c r="P265" s="248"/>
      <c r="Q265" s="53" t="str">
        <f t="shared" si="127"/>
        <v/>
      </c>
      <c r="R265" s="285" t="str">
        <f t="shared" si="128"/>
        <v/>
      </c>
      <c r="S265" s="259"/>
      <c r="T265" s="616"/>
      <c r="U265" s="617"/>
      <c r="V265" s="618"/>
      <c r="W265" s="663"/>
      <c r="X265" s="663"/>
      <c r="AB265" s="85">
        <f t="shared" si="96"/>
        <v>0</v>
      </c>
      <c r="AC265" s="621"/>
      <c r="AD265" s="74" t="str">
        <f t="shared" si="97"/>
        <v/>
      </c>
      <c r="AE265" s="74" t="str">
        <f t="shared" si="98"/>
        <v/>
      </c>
      <c r="AF265" s="74" t="str">
        <f t="shared" si="99"/>
        <v/>
      </c>
      <c r="AG265" s="74" t="str">
        <f t="shared" si="100"/>
        <v/>
      </c>
      <c r="AH265" s="95">
        <f t="shared" si="103"/>
        <v>0</v>
      </c>
      <c r="AI265" s="174" t="str">
        <f>AI264</f>
        <v/>
      </c>
      <c r="AJ265" s="74" t="str">
        <f t="shared" si="104"/>
        <v/>
      </c>
      <c r="AK265" s="74" t="str">
        <f t="shared" si="105"/>
        <v/>
      </c>
      <c r="AL265" s="99" t="str">
        <f t="shared" si="101"/>
        <v/>
      </c>
      <c r="AM265" s="81">
        <f t="shared" si="106"/>
        <v>0</v>
      </c>
      <c r="AO265" s="81">
        <f t="shared" si="107"/>
        <v>0</v>
      </c>
      <c r="AP265" s="81" t="str">
        <f t="shared" si="108"/>
        <v>00000</v>
      </c>
      <c r="AQ265" s="105" t="str">
        <f t="shared" si="109"/>
        <v>0秒0</v>
      </c>
      <c r="AR265" s="106">
        <f t="shared" si="110"/>
        <v>0</v>
      </c>
      <c r="AS265" s="106" t="str">
        <f t="shared" si="111"/>
        <v>0</v>
      </c>
      <c r="AT265" s="106" t="str">
        <f t="shared" si="112"/>
        <v>0</v>
      </c>
      <c r="AU265" s="106" t="str">
        <f t="shared" si="113"/>
        <v>0m</v>
      </c>
      <c r="AV265" s="106" t="str">
        <f t="shared" si="114"/>
        <v>点</v>
      </c>
      <c r="AW265" s="81">
        <f t="shared" si="115"/>
        <v>0</v>
      </c>
      <c r="AX265" s="73" t="str">
        <f t="shared" si="116"/>
        <v/>
      </c>
      <c r="AY265" s="81">
        <f t="shared" si="117"/>
        <v>0</v>
      </c>
      <c r="AZ265" s="81">
        <f t="shared" si="118"/>
        <v>0</v>
      </c>
      <c r="BA265" s="81">
        <f t="shared" si="119"/>
        <v>0</v>
      </c>
      <c r="BB265" s="587"/>
      <c r="BC265" s="587"/>
      <c r="BD265" s="630"/>
      <c r="BE265" s="627"/>
      <c r="BF265" s="74" t="str">
        <f t="shared" si="120"/>
        <v/>
      </c>
      <c r="BG265" s="74" t="str">
        <f t="shared" si="121"/>
        <v/>
      </c>
      <c r="BH265" s="74" t="str">
        <f t="shared" si="122"/>
        <v/>
      </c>
      <c r="BI265" s="120" t="str">
        <f>IF(M265="","",COUNTIF($BH$17:BH265,BH265))</f>
        <v/>
      </c>
      <c r="BJ265" s="98"/>
      <c r="BK265" s="1" t="str">
        <f t="shared" si="124"/>
        <v/>
      </c>
      <c r="BL265" s="621"/>
      <c r="BM265" s="621"/>
      <c r="BN265" s="621"/>
      <c r="BO265" s="621"/>
      <c r="BP265" s="621"/>
      <c r="BQ265" s="624"/>
      <c r="BR265" s="621"/>
      <c r="BS265" s="621"/>
      <c r="BT265" s="74">
        <f>COUNTIF($AJ$17:AJ265,AI265&amp;"-"&amp;"*5000m*")</f>
        <v>0</v>
      </c>
      <c r="BU265" s="621"/>
      <c r="BV265" s="624"/>
      <c r="BW265" s="621"/>
      <c r="BX265" s="621"/>
      <c r="BY265" s="621"/>
      <c r="BZ265" s="621"/>
      <c r="CA265" s="621"/>
      <c r="CB265" s="621"/>
    </row>
    <row r="266" spans="1:80" s="1" customFormat="1" ht="18" customHeight="1" thickTop="1" thickBot="1">
      <c r="A266" s="683">
        <v>84</v>
      </c>
      <c r="B266" s="665" t="s">
        <v>339</v>
      </c>
      <c r="C266" s="667"/>
      <c r="D266" s="243"/>
      <c r="E266" s="243"/>
      <c r="F266" s="619" t="str">
        <f>IF(C266&gt;0,VLOOKUP(C266,男子登録情報!$A$1:$H$1688,3,0),"")</f>
        <v/>
      </c>
      <c r="G266" s="619" t="str">
        <f>IF(C266&gt;0,VLOOKUP(C266,男子登録情報!$A$1:$H$1688,4,0),"")</f>
        <v/>
      </c>
      <c r="H266" s="619" t="str">
        <f>IF(C266&gt;0,VLOOKUP(C266,男子登録情報!$A$1:$H$1688,7,0),"")</f>
        <v/>
      </c>
      <c r="I266" s="261" t="str">
        <f>IF(C266&gt;0,VLOOKUP(C266,男子登録情報!$A$1:$H$1688,8,0),"")</f>
        <v/>
      </c>
      <c r="J266" s="653" t="str">
        <f>IF(C266&gt;0,VLOOKUP(C266,男子登録情報!$A$1:$M$1688,13,0),"")</f>
        <v/>
      </c>
      <c r="K266" s="653" t="str">
        <f>IF(C266&gt;0,TEXT(C266,"100000000"),"000000000")</f>
        <v>000000000</v>
      </c>
      <c r="L266" s="251" t="s">
        <v>24</v>
      </c>
      <c r="M266" s="243"/>
      <c r="N266" s="5" t="str">
        <f>IF(M266&gt;0,VLOOKUP(M266,男子登録情報!$N$1:$O$22,2,0),"")</f>
        <v/>
      </c>
      <c r="O266" s="251" t="s">
        <v>27</v>
      </c>
      <c r="P266" s="253"/>
      <c r="Q266" s="53" t="str">
        <f t="shared" si="127"/>
        <v/>
      </c>
      <c r="R266" s="283" t="str">
        <f t="shared" si="128"/>
        <v/>
      </c>
      <c r="S266" s="255"/>
      <c r="T266" s="610"/>
      <c r="U266" s="611"/>
      <c r="V266" s="612"/>
      <c r="W266" s="664"/>
      <c r="X266" s="664"/>
      <c r="AA266" s="1">
        <f>IF(C266="",0,IF(H266=F5,0,1))</f>
        <v>0</v>
      </c>
      <c r="AB266" s="85">
        <f t="shared" si="96"/>
        <v>0</v>
      </c>
      <c r="AC266" s="621">
        <f>C266</f>
        <v>0</v>
      </c>
      <c r="AD266" s="74" t="str">
        <f t="shared" si="97"/>
        <v/>
      </c>
      <c r="AE266" s="74" t="str">
        <f t="shared" si="98"/>
        <v/>
      </c>
      <c r="AF266" s="74" t="str">
        <f t="shared" si="99"/>
        <v/>
      </c>
      <c r="AG266" s="74" t="str">
        <f t="shared" si="100"/>
        <v/>
      </c>
      <c r="AH266" s="95">
        <f t="shared" si="103"/>
        <v>0</v>
      </c>
      <c r="AI266" s="172" t="str">
        <f>IF(F266="","",F266)</f>
        <v/>
      </c>
      <c r="AJ266" s="74" t="str">
        <f t="shared" si="104"/>
        <v/>
      </c>
      <c r="AK266" s="74" t="str">
        <f t="shared" si="105"/>
        <v/>
      </c>
      <c r="AL266" s="99" t="str">
        <f t="shared" si="101"/>
        <v/>
      </c>
      <c r="AM266" s="81">
        <f t="shared" si="106"/>
        <v>0</v>
      </c>
      <c r="AO266" s="81">
        <f t="shared" si="107"/>
        <v>0</v>
      </c>
      <c r="AP266" s="81" t="str">
        <f t="shared" si="108"/>
        <v>00000</v>
      </c>
      <c r="AQ266" s="105" t="str">
        <f t="shared" si="109"/>
        <v>0秒0</v>
      </c>
      <c r="AR266" s="106">
        <f t="shared" si="110"/>
        <v>0</v>
      </c>
      <c r="AS266" s="106" t="str">
        <f t="shared" si="111"/>
        <v>0</v>
      </c>
      <c r="AT266" s="106" t="str">
        <f t="shared" si="112"/>
        <v>0</v>
      </c>
      <c r="AU266" s="106" t="str">
        <f t="shared" si="113"/>
        <v>0m</v>
      </c>
      <c r="AV266" s="106" t="str">
        <f t="shared" si="114"/>
        <v>点</v>
      </c>
      <c r="AW266" s="81">
        <f t="shared" si="115"/>
        <v>0</v>
      </c>
      <c r="AX266" s="73" t="str">
        <f t="shared" si="116"/>
        <v/>
      </c>
      <c r="AY266" s="81">
        <f t="shared" si="117"/>
        <v>0</v>
      </c>
      <c r="AZ266" s="81">
        <f t="shared" si="118"/>
        <v>0</v>
      </c>
      <c r="BA266" s="81">
        <f t="shared" si="119"/>
        <v>0</v>
      </c>
      <c r="BB266" s="586">
        <f>IF(W266="",0,COUNTA($W$17:W268))</f>
        <v>0</v>
      </c>
      <c r="BC266" s="586">
        <f>IF(X266="",0,COUNTA($X$17:X268))</f>
        <v>0</v>
      </c>
      <c r="BD266" s="628">
        <f>IF(OR($N266="20100",$N267="20100",$N268="20100"),COUNTIF($N$17:N268,"20100"),0)</f>
        <v>0</v>
      </c>
      <c r="BE266" s="625">
        <f>IF($BD266=0,0,INDEX($P266:$P268,MATCH("20100",$N266:$N268,0),1))</f>
        <v>0</v>
      </c>
      <c r="BF266" s="74" t="str">
        <f t="shared" si="120"/>
        <v/>
      </c>
      <c r="BG266" s="74" t="str">
        <f t="shared" si="121"/>
        <v/>
      </c>
      <c r="BH266" s="74" t="str">
        <f t="shared" si="122"/>
        <v/>
      </c>
      <c r="BI266" s="120" t="str">
        <f>IF(M266="","",COUNTIF($BH$17:BH266,BH266))</f>
        <v/>
      </c>
      <c r="BJ266" s="98"/>
      <c r="BK266" s="1" t="str">
        <f t="shared" si="124"/>
        <v/>
      </c>
      <c r="BL266" s="621" t="str">
        <f>IF(F266="","",COUNTIF($AI$17:AI266,AI266))</f>
        <v/>
      </c>
      <c r="BM266" s="621">
        <f>IF(BL266=1,BL266,0)</f>
        <v>0</v>
      </c>
      <c r="BN266" s="621" t="str">
        <f>IF(F266="","",$BR266)</f>
        <v/>
      </c>
      <c r="BO266" s="621" t="str">
        <f>IF(G266="","",$BR266)</f>
        <v/>
      </c>
      <c r="BP266" s="621" t="str">
        <f>IF(I266="","",$BR266)</f>
        <v/>
      </c>
      <c r="BQ266" s="622" t="str">
        <f>IFERROR(IF(J266="","",BR266),"")</f>
        <v/>
      </c>
      <c r="BR266" s="621">
        <v>84</v>
      </c>
      <c r="BS266" s="621">
        <f>IF(C266&gt;0,"",IF(COUNTIF(BN266:BQ268,BR266)=4,"",1))</f>
        <v>1</v>
      </c>
      <c r="BT266" s="74">
        <f>COUNTIF($AJ$17:AJ266,AI266&amp;"-"&amp;"*5000m*")</f>
        <v>0</v>
      </c>
      <c r="BU266" s="621">
        <f>SUM(BT266:BT268)/3</f>
        <v>0</v>
      </c>
      <c r="BV266" s="622" t="str">
        <f>IF(AI266="","",IF(AND(COUNTA(M266:M268)=0,COUNTA(W266:X268)=0),1,""))</f>
        <v/>
      </c>
      <c r="BW266" s="621">
        <f>IF(AND($AI266="",COUNTA(W266)&gt;0),1,0)</f>
        <v>0</v>
      </c>
      <c r="BX266" s="621">
        <f>IF(AND($AI266="",COUNTA(X266)&gt;0),1,0)</f>
        <v>0</v>
      </c>
      <c r="BY266" s="621" t="str">
        <f>F266&amp;"-"&amp;W266</f>
        <v>-</v>
      </c>
      <c r="BZ266" s="621" t="str">
        <f>IF(W266="","",COUNTIF($BY$17:BY266,BY266))</f>
        <v/>
      </c>
      <c r="CA266" s="621" t="str">
        <f>F266&amp;"-"&amp;X266</f>
        <v>-</v>
      </c>
      <c r="CB266" s="621" t="str">
        <f>IF(X266="","",COUNTIF($CA$17:CA266,CA266))</f>
        <v/>
      </c>
    </row>
    <row r="267" spans="1:80" s="1" customFormat="1" ht="18" customHeight="1" thickBot="1">
      <c r="A267" s="684"/>
      <c r="B267" s="666"/>
      <c r="C267" s="668"/>
      <c r="D267" s="244"/>
      <c r="E267" s="244"/>
      <c r="F267" s="620"/>
      <c r="G267" s="620"/>
      <c r="H267" s="620"/>
      <c r="I267" s="256" t="str">
        <f>IF(C266&gt;0,VLOOKUP(C266,男子登録情報!$A$1:$H$1688,5,0),"")</f>
        <v/>
      </c>
      <c r="J267" s="654" t="str">
        <f>IF(D266&gt;0,VLOOKUP(D266,男子登録情報!$A$1:$H$1688,5,0),"")</f>
        <v/>
      </c>
      <c r="K267" s="654"/>
      <c r="L267" s="261" t="s">
        <v>28</v>
      </c>
      <c r="M267" s="27"/>
      <c r="N267" s="5" t="str">
        <f>IF(M267&gt;0,VLOOKUP(M267,男子登録情報!$N$1:$O$22,2,0),"")</f>
        <v/>
      </c>
      <c r="O267" s="261" t="s">
        <v>29</v>
      </c>
      <c r="P267" s="262"/>
      <c r="Q267" s="53" t="str">
        <f t="shared" si="127"/>
        <v/>
      </c>
      <c r="R267" s="284" t="str">
        <f t="shared" si="128"/>
        <v/>
      </c>
      <c r="S267" s="263"/>
      <c r="T267" s="613"/>
      <c r="U267" s="614"/>
      <c r="V267" s="615"/>
      <c r="W267" s="662"/>
      <c r="X267" s="662"/>
      <c r="AB267" s="85">
        <f t="shared" si="96"/>
        <v>0</v>
      </c>
      <c r="AC267" s="621"/>
      <c r="AD267" s="74" t="str">
        <f t="shared" si="97"/>
        <v/>
      </c>
      <c r="AE267" s="74" t="str">
        <f t="shared" si="98"/>
        <v/>
      </c>
      <c r="AF267" s="74" t="str">
        <f t="shared" si="99"/>
        <v/>
      </c>
      <c r="AG267" s="74" t="str">
        <f t="shared" si="100"/>
        <v/>
      </c>
      <c r="AH267" s="95">
        <f t="shared" si="103"/>
        <v>0</v>
      </c>
      <c r="AI267" s="173" t="str">
        <f>AI266</f>
        <v/>
      </c>
      <c r="AJ267" s="74" t="str">
        <f t="shared" si="104"/>
        <v/>
      </c>
      <c r="AK267" s="74" t="str">
        <f t="shared" si="105"/>
        <v/>
      </c>
      <c r="AL267" s="99" t="str">
        <f t="shared" si="101"/>
        <v/>
      </c>
      <c r="AM267" s="81">
        <f t="shared" si="106"/>
        <v>0</v>
      </c>
      <c r="AO267" s="81">
        <f t="shared" si="107"/>
        <v>0</v>
      </c>
      <c r="AP267" s="81" t="str">
        <f t="shared" si="108"/>
        <v>00000</v>
      </c>
      <c r="AQ267" s="105" t="str">
        <f t="shared" si="109"/>
        <v>0秒0</v>
      </c>
      <c r="AR267" s="106">
        <f t="shared" si="110"/>
        <v>0</v>
      </c>
      <c r="AS267" s="106" t="str">
        <f t="shared" si="111"/>
        <v>0</v>
      </c>
      <c r="AT267" s="106" t="str">
        <f t="shared" si="112"/>
        <v>0</v>
      </c>
      <c r="AU267" s="106" t="str">
        <f t="shared" si="113"/>
        <v>0m</v>
      </c>
      <c r="AV267" s="106" t="str">
        <f t="shared" si="114"/>
        <v>点</v>
      </c>
      <c r="AW267" s="81">
        <f t="shared" si="115"/>
        <v>0</v>
      </c>
      <c r="AX267" s="73" t="str">
        <f t="shared" si="116"/>
        <v/>
      </c>
      <c r="AY267" s="81">
        <f t="shared" si="117"/>
        <v>0</v>
      </c>
      <c r="AZ267" s="81">
        <f t="shared" si="118"/>
        <v>0</v>
      </c>
      <c r="BA267" s="81">
        <f t="shared" si="119"/>
        <v>0</v>
      </c>
      <c r="BB267" s="595"/>
      <c r="BC267" s="595"/>
      <c r="BD267" s="629"/>
      <c r="BE267" s="626"/>
      <c r="BF267" s="74" t="str">
        <f t="shared" si="120"/>
        <v/>
      </c>
      <c r="BG267" s="74" t="str">
        <f t="shared" si="121"/>
        <v/>
      </c>
      <c r="BH267" s="74" t="str">
        <f t="shared" si="122"/>
        <v/>
      </c>
      <c r="BI267" s="120" t="str">
        <f>IF(M267="","",COUNTIF($BH$17:BH267,BH267))</f>
        <v/>
      </c>
      <c r="BJ267" s="98"/>
      <c r="BK267" s="1" t="str">
        <f t="shared" si="124"/>
        <v/>
      </c>
      <c r="BL267" s="621"/>
      <c r="BM267" s="621"/>
      <c r="BN267" s="621"/>
      <c r="BO267" s="621"/>
      <c r="BP267" s="621"/>
      <c r="BQ267" s="623"/>
      <c r="BR267" s="621"/>
      <c r="BS267" s="621"/>
      <c r="BT267" s="74">
        <f>COUNTIF($AJ$17:AJ267,AI267&amp;"-"&amp;"*5000m*")</f>
        <v>0</v>
      </c>
      <c r="BU267" s="621"/>
      <c r="BV267" s="623"/>
      <c r="BW267" s="621"/>
      <c r="BX267" s="621"/>
      <c r="BY267" s="621"/>
      <c r="BZ267" s="621"/>
      <c r="CA267" s="621"/>
      <c r="CB267" s="621"/>
    </row>
    <row r="268" spans="1:80" s="1" customFormat="1" ht="18" customHeight="1" thickBot="1">
      <c r="A268" s="685"/>
      <c r="B268" s="86" t="s">
        <v>30</v>
      </c>
      <c r="C268" s="87"/>
      <c r="D268" s="87"/>
      <c r="E268" s="87"/>
      <c r="F268" s="28"/>
      <c r="G268" s="28"/>
      <c r="H268" s="28"/>
      <c r="I268" s="29"/>
      <c r="J268" s="655" t="str">
        <f>IF(D267&gt;0,VLOOKUP(D267,男子登録情報!$A$1:$H$1688,5,0),"")</f>
        <v/>
      </c>
      <c r="K268" s="655"/>
      <c r="L268" s="7" t="s">
        <v>31</v>
      </c>
      <c r="M268" s="429"/>
      <c r="N268" s="5" t="str">
        <f>IF(M268&gt;0,VLOOKUP(M268,男子登録情報!$N$1:$O$22,2,0),"")</f>
        <v/>
      </c>
      <c r="O268" s="7" t="s">
        <v>32</v>
      </c>
      <c r="P268" s="248"/>
      <c r="Q268" s="53" t="str">
        <f t="shared" si="127"/>
        <v/>
      </c>
      <c r="R268" s="285" t="str">
        <f t="shared" si="128"/>
        <v/>
      </c>
      <c r="S268" s="259"/>
      <c r="T268" s="616"/>
      <c r="U268" s="617"/>
      <c r="V268" s="618"/>
      <c r="W268" s="663"/>
      <c r="X268" s="663"/>
      <c r="AB268" s="85">
        <f t="shared" si="96"/>
        <v>0</v>
      </c>
      <c r="AC268" s="621"/>
      <c r="AD268" s="74" t="str">
        <f t="shared" si="97"/>
        <v/>
      </c>
      <c r="AE268" s="74" t="str">
        <f t="shared" si="98"/>
        <v/>
      </c>
      <c r="AF268" s="74" t="str">
        <f t="shared" si="99"/>
        <v/>
      </c>
      <c r="AG268" s="74" t="str">
        <f t="shared" si="100"/>
        <v/>
      </c>
      <c r="AH268" s="95">
        <f t="shared" si="103"/>
        <v>0</v>
      </c>
      <c r="AI268" s="174" t="str">
        <f>AI267</f>
        <v/>
      </c>
      <c r="AJ268" s="74" t="str">
        <f t="shared" si="104"/>
        <v/>
      </c>
      <c r="AK268" s="74" t="str">
        <f t="shared" si="105"/>
        <v/>
      </c>
      <c r="AL268" s="99" t="str">
        <f t="shared" si="101"/>
        <v/>
      </c>
      <c r="AM268" s="81">
        <f t="shared" si="106"/>
        <v>0</v>
      </c>
      <c r="AO268" s="81">
        <f t="shared" si="107"/>
        <v>0</v>
      </c>
      <c r="AP268" s="81" t="str">
        <f t="shared" si="108"/>
        <v>00000</v>
      </c>
      <c r="AQ268" s="105" t="str">
        <f t="shared" si="109"/>
        <v>0秒0</v>
      </c>
      <c r="AR268" s="106">
        <f t="shared" si="110"/>
        <v>0</v>
      </c>
      <c r="AS268" s="106" t="str">
        <f t="shared" si="111"/>
        <v>0</v>
      </c>
      <c r="AT268" s="106" t="str">
        <f t="shared" si="112"/>
        <v>0</v>
      </c>
      <c r="AU268" s="106" t="str">
        <f t="shared" si="113"/>
        <v>0m</v>
      </c>
      <c r="AV268" s="106" t="str">
        <f t="shared" si="114"/>
        <v>点</v>
      </c>
      <c r="AW268" s="81">
        <f t="shared" si="115"/>
        <v>0</v>
      </c>
      <c r="AX268" s="73" t="str">
        <f t="shared" si="116"/>
        <v/>
      </c>
      <c r="AY268" s="81">
        <f t="shared" si="117"/>
        <v>0</v>
      </c>
      <c r="AZ268" s="81">
        <f t="shared" si="118"/>
        <v>0</v>
      </c>
      <c r="BA268" s="81">
        <f t="shared" si="119"/>
        <v>0</v>
      </c>
      <c r="BB268" s="587"/>
      <c r="BC268" s="587"/>
      <c r="BD268" s="630"/>
      <c r="BE268" s="627"/>
      <c r="BF268" s="74" t="str">
        <f t="shared" si="120"/>
        <v/>
      </c>
      <c r="BG268" s="74" t="str">
        <f t="shared" si="121"/>
        <v/>
      </c>
      <c r="BH268" s="74" t="str">
        <f t="shared" si="122"/>
        <v/>
      </c>
      <c r="BI268" s="120" t="str">
        <f>IF(M268="","",COUNTIF($BH$17:BH268,BH268))</f>
        <v/>
      </c>
      <c r="BJ268" s="98"/>
      <c r="BK268" s="1" t="str">
        <f t="shared" si="124"/>
        <v/>
      </c>
      <c r="BL268" s="621"/>
      <c r="BM268" s="621"/>
      <c r="BN268" s="621"/>
      <c r="BO268" s="621"/>
      <c r="BP268" s="621"/>
      <c r="BQ268" s="624"/>
      <c r="BR268" s="621"/>
      <c r="BS268" s="621"/>
      <c r="BT268" s="74">
        <f>COUNTIF($AJ$17:AJ268,AI268&amp;"-"&amp;"*5000m*")</f>
        <v>0</v>
      </c>
      <c r="BU268" s="621"/>
      <c r="BV268" s="624"/>
      <c r="BW268" s="621"/>
      <c r="BX268" s="621"/>
      <c r="BY268" s="621"/>
      <c r="BZ268" s="621"/>
      <c r="CA268" s="621"/>
      <c r="CB268" s="621"/>
    </row>
    <row r="269" spans="1:80" s="1" customFormat="1" ht="18" customHeight="1" thickTop="1" thickBot="1">
      <c r="A269" s="683">
        <v>85</v>
      </c>
      <c r="B269" s="665" t="s">
        <v>339</v>
      </c>
      <c r="C269" s="667"/>
      <c r="D269" s="243"/>
      <c r="E269" s="243"/>
      <c r="F269" s="619" t="str">
        <f>IF(C269&gt;0,VLOOKUP(C269,男子登録情報!$A$1:$H$1688,3,0),"")</f>
        <v/>
      </c>
      <c r="G269" s="619" t="str">
        <f>IF(C269&gt;0,VLOOKUP(C269,男子登録情報!$A$1:$H$1688,4,0),"")</f>
        <v/>
      </c>
      <c r="H269" s="619" t="str">
        <f>IF(C269&gt;0,VLOOKUP(C269,男子登録情報!$A$1:$H$1688,7,0),"")</f>
        <v/>
      </c>
      <c r="I269" s="261" t="str">
        <f>IF(C269&gt;0,VLOOKUP(C269,男子登録情報!$A$1:$H$1688,8,0),"")</f>
        <v/>
      </c>
      <c r="J269" s="653" t="str">
        <f>IF(C269&gt;0,VLOOKUP(C269,男子登録情報!$A$1:$M$1688,13,0),"")</f>
        <v/>
      </c>
      <c r="K269" s="653" t="str">
        <f>IF(C269&gt;0,TEXT(C269,"100000000"),"000000000")</f>
        <v>000000000</v>
      </c>
      <c r="L269" s="251" t="s">
        <v>24</v>
      </c>
      <c r="M269" s="243"/>
      <c r="N269" s="5" t="str">
        <f>IF(M269&gt;0,VLOOKUP(M269,男子登録情報!$N$1:$O$22,2,0),"")</f>
        <v/>
      </c>
      <c r="O269" s="251" t="s">
        <v>27</v>
      </c>
      <c r="P269" s="253"/>
      <c r="Q269" s="53" t="str">
        <f t="shared" si="127"/>
        <v/>
      </c>
      <c r="R269" s="283" t="str">
        <f t="shared" si="128"/>
        <v/>
      </c>
      <c r="S269" s="255"/>
      <c r="T269" s="610"/>
      <c r="U269" s="611"/>
      <c r="V269" s="612"/>
      <c r="W269" s="664"/>
      <c r="X269" s="664"/>
      <c r="AA269" s="1">
        <f>IF(C269="",0,IF(H269=F5,0,1))</f>
        <v>0</v>
      </c>
      <c r="AB269" s="85">
        <f t="shared" si="96"/>
        <v>0</v>
      </c>
      <c r="AC269" s="621">
        <f>C269</f>
        <v>0</v>
      </c>
      <c r="AD269" s="74" t="str">
        <f t="shared" si="97"/>
        <v/>
      </c>
      <c r="AE269" s="74" t="str">
        <f t="shared" si="98"/>
        <v/>
      </c>
      <c r="AF269" s="74" t="str">
        <f t="shared" si="99"/>
        <v/>
      </c>
      <c r="AG269" s="74" t="str">
        <f t="shared" si="100"/>
        <v/>
      </c>
      <c r="AH269" s="95">
        <f t="shared" si="103"/>
        <v>0</v>
      </c>
      <c r="AI269" s="172" t="str">
        <f>IF(F269="","",F269)</f>
        <v/>
      </c>
      <c r="AJ269" s="74" t="str">
        <f t="shared" si="104"/>
        <v/>
      </c>
      <c r="AK269" s="74" t="str">
        <f t="shared" si="105"/>
        <v/>
      </c>
      <c r="AL269" s="99" t="str">
        <f t="shared" si="101"/>
        <v/>
      </c>
      <c r="AM269" s="81">
        <f t="shared" si="106"/>
        <v>0</v>
      </c>
      <c r="AO269" s="81">
        <f t="shared" si="107"/>
        <v>0</v>
      </c>
      <c r="AP269" s="81" t="str">
        <f t="shared" si="108"/>
        <v>00000</v>
      </c>
      <c r="AQ269" s="105" t="str">
        <f t="shared" si="109"/>
        <v>0秒0</v>
      </c>
      <c r="AR269" s="106">
        <f t="shared" si="110"/>
        <v>0</v>
      </c>
      <c r="AS269" s="106" t="str">
        <f t="shared" si="111"/>
        <v>0</v>
      </c>
      <c r="AT269" s="106" t="str">
        <f t="shared" si="112"/>
        <v>0</v>
      </c>
      <c r="AU269" s="106" t="str">
        <f t="shared" si="113"/>
        <v>0m</v>
      </c>
      <c r="AV269" s="106" t="str">
        <f t="shared" si="114"/>
        <v>点</v>
      </c>
      <c r="AW269" s="81">
        <f t="shared" si="115"/>
        <v>0</v>
      </c>
      <c r="AX269" s="73" t="str">
        <f t="shared" si="116"/>
        <v/>
      </c>
      <c r="AY269" s="81">
        <f t="shared" si="117"/>
        <v>0</v>
      </c>
      <c r="AZ269" s="81">
        <f t="shared" si="118"/>
        <v>0</v>
      </c>
      <c r="BA269" s="81">
        <f t="shared" si="119"/>
        <v>0</v>
      </c>
      <c r="BB269" s="586">
        <f>IF(W269="",0,COUNTA($W$17:W271))</f>
        <v>0</v>
      </c>
      <c r="BC269" s="586">
        <f>IF(X269="",0,COUNTA($X$17:X271))</f>
        <v>0</v>
      </c>
      <c r="BD269" s="628">
        <f>IF(OR($N269="20100",$N270="20100",$N271="20100"),COUNTIF($N$17:N271,"20100"),0)</f>
        <v>0</v>
      </c>
      <c r="BE269" s="625">
        <f>IF($BD269=0,0,INDEX($P269:$P271,MATCH("20100",$N269:$N271,0),1))</f>
        <v>0</v>
      </c>
      <c r="BF269" s="74" t="str">
        <f t="shared" si="120"/>
        <v/>
      </c>
      <c r="BG269" s="74" t="str">
        <f t="shared" si="121"/>
        <v/>
      </c>
      <c r="BH269" s="74" t="str">
        <f t="shared" si="122"/>
        <v/>
      </c>
      <c r="BI269" s="120" t="str">
        <f>IF(M269="","",COUNTIF($BH$17:BH269,BH269))</f>
        <v/>
      </c>
      <c r="BJ269" s="98"/>
      <c r="BK269" s="1" t="str">
        <f t="shared" si="124"/>
        <v/>
      </c>
      <c r="BL269" s="621" t="str">
        <f>IF(F269="","",COUNTIF($AI$17:AI269,AI269))</f>
        <v/>
      </c>
      <c r="BM269" s="621">
        <f>IF(BL269=1,BL269,0)</f>
        <v>0</v>
      </c>
      <c r="BN269" s="621" t="str">
        <f>IF(F269="","",$BR269)</f>
        <v/>
      </c>
      <c r="BO269" s="621" t="str">
        <f>IF(G269="","",$BR269)</f>
        <v/>
      </c>
      <c r="BP269" s="621" t="str">
        <f>IF(I269="","",$BR269)</f>
        <v/>
      </c>
      <c r="BQ269" s="622" t="str">
        <f>IFERROR(IF(J269="","",BR269),"")</f>
        <v/>
      </c>
      <c r="BR269" s="621">
        <v>85</v>
      </c>
      <c r="BS269" s="621">
        <f>IF(C269&gt;0,"",IF(COUNTIF(BN269:BQ271,BR269)=4,"",1))</f>
        <v>1</v>
      </c>
      <c r="BT269" s="74">
        <f>COUNTIF($AJ$17:AJ269,AI269&amp;"-"&amp;"*5000m*")</f>
        <v>0</v>
      </c>
      <c r="BU269" s="621">
        <f>SUM(BT269:BT271)/3</f>
        <v>0</v>
      </c>
      <c r="BV269" s="622" t="str">
        <f>IF(AI269="","",IF(AND(COUNTA(M269:M271)=0,COUNTA(W269:X271)=0),1,""))</f>
        <v/>
      </c>
      <c r="BW269" s="621">
        <f>IF(AND($AI269="",COUNTA(W269)&gt;0),1,0)</f>
        <v>0</v>
      </c>
      <c r="BX269" s="621">
        <f>IF(AND($AI269="",COUNTA(X269)&gt;0),1,0)</f>
        <v>0</v>
      </c>
      <c r="BY269" s="621" t="str">
        <f>F269&amp;"-"&amp;W269</f>
        <v>-</v>
      </c>
      <c r="BZ269" s="621" t="str">
        <f>IF(W269="","",COUNTIF($BY$17:BY269,BY269))</f>
        <v/>
      </c>
      <c r="CA269" s="621" t="str">
        <f>F269&amp;"-"&amp;X269</f>
        <v>-</v>
      </c>
      <c r="CB269" s="621" t="str">
        <f>IF(X269="","",COUNTIF($CA$17:CA269,CA269))</f>
        <v/>
      </c>
    </row>
    <row r="270" spans="1:80" s="1" customFormat="1" ht="18" customHeight="1" thickBot="1">
      <c r="A270" s="684"/>
      <c r="B270" s="666"/>
      <c r="C270" s="668"/>
      <c r="D270" s="244"/>
      <c r="E270" s="244"/>
      <c r="F270" s="620"/>
      <c r="G270" s="620"/>
      <c r="H270" s="620"/>
      <c r="I270" s="256" t="str">
        <f>IF(C269&gt;0,VLOOKUP(C269,男子登録情報!$A$1:$H$1688,5,0),"")</f>
        <v/>
      </c>
      <c r="J270" s="654" t="str">
        <f>IF(D269&gt;0,VLOOKUP(D269,男子登録情報!$A$1:$H$1688,5,0),"")</f>
        <v/>
      </c>
      <c r="K270" s="654"/>
      <c r="L270" s="261" t="s">
        <v>28</v>
      </c>
      <c r="M270" s="27"/>
      <c r="N270" s="5" t="str">
        <f>IF(M270&gt;0,VLOOKUP(M270,男子登録情報!$N$1:$O$22,2,0),"")</f>
        <v/>
      </c>
      <c r="O270" s="261" t="s">
        <v>29</v>
      </c>
      <c r="P270" s="262"/>
      <c r="Q270" s="53" t="str">
        <f t="shared" si="127"/>
        <v/>
      </c>
      <c r="R270" s="284" t="str">
        <f t="shared" si="128"/>
        <v/>
      </c>
      <c r="S270" s="263"/>
      <c r="T270" s="613"/>
      <c r="U270" s="614"/>
      <c r="V270" s="615"/>
      <c r="W270" s="662"/>
      <c r="X270" s="662"/>
      <c r="AB270" s="85">
        <f t="shared" si="96"/>
        <v>0</v>
      </c>
      <c r="AC270" s="621"/>
      <c r="AD270" s="74" t="str">
        <f t="shared" si="97"/>
        <v/>
      </c>
      <c r="AE270" s="74" t="str">
        <f t="shared" si="98"/>
        <v/>
      </c>
      <c r="AF270" s="74" t="str">
        <f t="shared" si="99"/>
        <v/>
      </c>
      <c r="AG270" s="74" t="str">
        <f t="shared" si="100"/>
        <v/>
      </c>
      <c r="AH270" s="95">
        <f t="shared" si="103"/>
        <v>0</v>
      </c>
      <c r="AI270" s="173" t="str">
        <f>AI269</f>
        <v/>
      </c>
      <c r="AJ270" s="74" t="str">
        <f t="shared" si="104"/>
        <v/>
      </c>
      <c r="AK270" s="74" t="str">
        <f t="shared" si="105"/>
        <v/>
      </c>
      <c r="AL270" s="99" t="str">
        <f t="shared" si="101"/>
        <v/>
      </c>
      <c r="AM270" s="81">
        <f t="shared" si="106"/>
        <v>0</v>
      </c>
      <c r="AO270" s="81">
        <f t="shared" si="107"/>
        <v>0</v>
      </c>
      <c r="AP270" s="81" t="str">
        <f t="shared" si="108"/>
        <v>00000</v>
      </c>
      <c r="AQ270" s="105" t="str">
        <f t="shared" si="109"/>
        <v>0秒0</v>
      </c>
      <c r="AR270" s="106">
        <f t="shared" si="110"/>
        <v>0</v>
      </c>
      <c r="AS270" s="106" t="str">
        <f t="shared" si="111"/>
        <v>0</v>
      </c>
      <c r="AT270" s="106" t="str">
        <f t="shared" si="112"/>
        <v>0</v>
      </c>
      <c r="AU270" s="106" t="str">
        <f t="shared" si="113"/>
        <v>0m</v>
      </c>
      <c r="AV270" s="106" t="str">
        <f t="shared" si="114"/>
        <v>点</v>
      </c>
      <c r="AW270" s="81">
        <f t="shared" si="115"/>
        <v>0</v>
      </c>
      <c r="AX270" s="73" t="str">
        <f t="shared" si="116"/>
        <v/>
      </c>
      <c r="AY270" s="81">
        <f t="shared" si="117"/>
        <v>0</v>
      </c>
      <c r="AZ270" s="81">
        <f t="shared" si="118"/>
        <v>0</v>
      </c>
      <c r="BA270" s="81">
        <f t="shared" si="119"/>
        <v>0</v>
      </c>
      <c r="BB270" s="595"/>
      <c r="BC270" s="595"/>
      <c r="BD270" s="629"/>
      <c r="BE270" s="626"/>
      <c r="BF270" s="74" t="str">
        <f t="shared" si="120"/>
        <v/>
      </c>
      <c r="BG270" s="74" t="str">
        <f t="shared" si="121"/>
        <v/>
      </c>
      <c r="BH270" s="74" t="str">
        <f t="shared" si="122"/>
        <v/>
      </c>
      <c r="BI270" s="120" t="str">
        <f>IF(M270="","",COUNTIF($BH$17:BH270,BH270))</f>
        <v/>
      </c>
      <c r="BJ270" s="98"/>
      <c r="BK270" s="1" t="str">
        <f t="shared" si="124"/>
        <v/>
      </c>
      <c r="BL270" s="621"/>
      <c r="BM270" s="621"/>
      <c r="BN270" s="621"/>
      <c r="BO270" s="621"/>
      <c r="BP270" s="621"/>
      <c r="BQ270" s="623"/>
      <c r="BR270" s="621"/>
      <c r="BS270" s="621"/>
      <c r="BT270" s="74">
        <f>COUNTIF($AJ$17:AJ270,AI270&amp;"-"&amp;"*5000m*")</f>
        <v>0</v>
      </c>
      <c r="BU270" s="621"/>
      <c r="BV270" s="623"/>
      <c r="BW270" s="621"/>
      <c r="BX270" s="621"/>
      <c r="BY270" s="621"/>
      <c r="BZ270" s="621"/>
      <c r="CA270" s="621"/>
      <c r="CB270" s="621"/>
    </row>
    <row r="271" spans="1:80" s="1" customFormat="1" ht="18" customHeight="1" thickBot="1">
      <c r="A271" s="685"/>
      <c r="B271" s="86" t="s">
        <v>30</v>
      </c>
      <c r="C271" s="87"/>
      <c r="D271" s="87"/>
      <c r="E271" s="87"/>
      <c r="F271" s="28"/>
      <c r="G271" s="28"/>
      <c r="H271" s="28"/>
      <c r="I271" s="29"/>
      <c r="J271" s="655" t="str">
        <f>IF(D270&gt;0,VLOOKUP(D270,男子登録情報!$A$1:$H$1688,5,0),"")</f>
        <v/>
      </c>
      <c r="K271" s="655"/>
      <c r="L271" s="7" t="s">
        <v>31</v>
      </c>
      <c r="M271" s="429"/>
      <c r="N271" s="5" t="str">
        <f>IF(M271&gt;0,VLOOKUP(M271,男子登録情報!$N$1:$O$22,2,0),"")</f>
        <v/>
      </c>
      <c r="O271" s="7" t="s">
        <v>32</v>
      </c>
      <c r="P271" s="248"/>
      <c r="Q271" s="53" t="str">
        <f t="shared" si="127"/>
        <v/>
      </c>
      <c r="R271" s="285" t="str">
        <f t="shared" si="128"/>
        <v/>
      </c>
      <c r="S271" s="259"/>
      <c r="T271" s="616"/>
      <c r="U271" s="617"/>
      <c r="V271" s="618"/>
      <c r="W271" s="663"/>
      <c r="X271" s="663"/>
      <c r="AB271" s="85">
        <f t="shared" si="96"/>
        <v>0</v>
      </c>
      <c r="AC271" s="621"/>
      <c r="AD271" s="74" t="str">
        <f t="shared" si="97"/>
        <v/>
      </c>
      <c r="AE271" s="74" t="str">
        <f t="shared" si="98"/>
        <v/>
      </c>
      <c r="AF271" s="74" t="str">
        <f t="shared" si="99"/>
        <v/>
      </c>
      <c r="AG271" s="74" t="str">
        <f t="shared" si="100"/>
        <v/>
      </c>
      <c r="AH271" s="95">
        <f t="shared" si="103"/>
        <v>0</v>
      </c>
      <c r="AI271" s="174" t="str">
        <f>AI270</f>
        <v/>
      </c>
      <c r="AJ271" s="74" t="str">
        <f t="shared" si="104"/>
        <v/>
      </c>
      <c r="AK271" s="74" t="str">
        <f t="shared" si="105"/>
        <v/>
      </c>
      <c r="AL271" s="99" t="str">
        <f t="shared" si="101"/>
        <v/>
      </c>
      <c r="AM271" s="81">
        <f t="shared" si="106"/>
        <v>0</v>
      </c>
      <c r="AO271" s="81">
        <f t="shared" si="107"/>
        <v>0</v>
      </c>
      <c r="AP271" s="81" t="str">
        <f t="shared" si="108"/>
        <v>00000</v>
      </c>
      <c r="AQ271" s="105" t="str">
        <f t="shared" si="109"/>
        <v>0秒0</v>
      </c>
      <c r="AR271" s="106">
        <f t="shared" si="110"/>
        <v>0</v>
      </c>
      <c r="AS271" s="106" t="str">
        <f t="shared" si="111"/>
        <v>0</v>
      </c>
      <c r="AT271" s="106" t="str">
        <f t="shared" si="112"/>
        <v>0</v>
      </c>
      <c r="AU271" s="106" t="str">
        <f t="shared" si="113"/>
        <v>0m</v>
      </c>
      <c r="AV271" s="106" t="str">
        <f t="shared" si="114"/>
        <v>点</v>
      </c>
      <c r="AW271" s="81">
        <f t="shared" si="115"/>
        <v>0</v>
      </c>
      <c r="AX271" s="73" t="str">
        <f t="shared" si="116"/>
        <v/>
      </c>
      <c r="AY271" s="81">
        <f t="shared" si="117"/>
        <v>0</v>
      </c>
      <c r="AZ271" s="81">
        <f t="shared" si="118"/>
        <v>0</v>
      </c>
      <c r="BA271" s="81">
        <f t="shared" si="119"/>
        <v>0</v>
      </c>
      <c r="BB271" s="587"/>
      <c r="BC271" s="587"/>
      <c r="BD271" s="630"/>
      <c r="BE271" s="627"/>
      <c r="BF271" s="74" t="str">
        <f t="shared" si="120"/>
        <v/>
      </c>
      <c r="BG271" s="74" t="str">
        <f t="shared" si="121"/>
        <v/>
      </c>
      <c r="BH271" s="74" t="str">
        <f t="shared" si="122"/>
        <v/>
      </c>
      <c r="BI271" s="120" t="str">
        <f>IF(M271="","",COUNTIF($BH$17:BH271,BH271))</f>
        <v/>
      </c>
      <c r="BJ271" s="98"/>
      <c r="BK271" s="1" t="str">
        <f t="shared" si="124"/>
        <v/>
      </c>
      <c r="BL271" s="621"/>
      <c r="BM271" s="621"/>
      <c r="BN271" s="621"/>
      <c r="BO271" s="621"/>
      <c r="BP271" s="621"/>
      <c r="BQ271" s="624"/>
      <c r="BR271" s="621"/>
      <c r="BS271" s="621"/>
      <c r="BT271" s="74">
        <f>COUNTIF($AJ$17:AJ271,AI271&amp;"-"&amp;"*5000m*")</f>
        <v>0</v>
      </c>
      <c r="BU271" s="621"/>
      <c r="BV271" s="624"/>
      <c r="BW271" s="621"/>
      <c r="BX271" s="621"/>
      <c r="BY271" s="621"/>
      <c r="BZ271" s="621"/>
      <c r="CA271" s="621"/>
      <c r="CB271" s="621"/>
    </row>
    <row r="272" spans="1:80" s="1" customFormat="1" ht="18" customHeight="1" thickTop="1" thickBot="1">
      <c r="A272" s="683">
        <v>86</v>
      </c>
      <c r="B272" s="665" t="s">
        <v>339</v>
      </c>
      <c r="C272" s="667"/>
      <c r="D272" s="243"/>
      <c r="E272" s="243"/>
      <c r="F272" s="619" t="str">
        <f>IF(C272&gt;0,VLOOKUP(C272,男子登録情報!$A$1:$H$1688,3,0),"")</f>
        <v/>
      </c>
      <c r="G272" s="619" t="str">
        <f>IF(C272&gt;0,VLOOKUP(C272,男子登録情報!$A$1:$H$1688,4,0),"")</f>
        <v/>
      </c>
      <c r="H272" s="619" t="str">
        <f>IF(C272&gt;0,VLOOKUP(C272,男子登録情報!$A$1:$H$1688,7,0),"")</f>
        <v/>
      </c>
      <c r="I272" s="261" t="str">
        <f>IF(C272&gt;0,VLOOKUP(C272,男子登録情報!$A$1:$H$1688,8,0),"")</f>
        <v/>
      </c>
      <c r="J272" s="653" t="str">
        <f>IF(C272&gt;0,VLOOKUP(C272,男子登録情報!$A$1:$M$1688,13,0),"")</f>
        <v/>
      </c>
      <c r="K272" s="653" t="str">
        <f>IF(C272&gt;0,TEXT(C272,"100000000"),"000000000")</f>
        <v>000000000</v>
      </c>
      <c r="L272" s="251" t="s">
        <v>24</v>
      </c>
      <c r="M272" s="243"/>
      <c r="N272" s="5" t="str">
        <f>IF(M272&gt;0,VLOOKUP(M272,男子登録情報!$N$1:$O$22,2,0),"")</f>
        <v/>
      </c>
      <c r="O272" s="251" t="s">
        <v>27</v>
      </c>
      <c r="P272" s="253"/>
      <c r="Q272" s="53" t="str">
        <f t="shared" si="127"/>
        <v/>
      </c>
      <c r="R272" s="283" t="str">
        <f t="shared" si="128"/>
        <v/>
      </c>
      <c r="S272" s="255"/>
      <c r="T272" s="610"/>
      <c r="U272" s="611"/>
      <c r="V272" s="612"/>
      <c r="W272" s="664"/>
      <c r="X272" s="664"/>
      <c r="AA272" s="1">
        <f>IF(C272="",0,IF(H272=F5,0,1))</f>
        <v>0</v>
      </c>
      <c r="AB272" s="85">
        <f t="shared" si="96"/>
        <v>0</v>
      </c>
      <c r="AC272" s="621">
        <f>C272</f>
        <v>0</v>
      </c>
      <c r="AD272" s="74" t="str">
        <f t="shared" si="97"/>
        <v/>
      </c>
      <c r="AE272" s="74" t="str">
        <f t="shared" si="98"/>
        <v/>
      </c>
      <c r="AF272" s="74" t="str">
        <f t="shared" si="99"/>
        <v/>
      </c>
      <c r="AG272" s="74" t="str">
        <f t="shared" si="100"/>
        <v/>
      </c>
      <c r="AH272" s="95">
        <f t="shared" si="103"/>
        <v>0</v>
      </c>
      <c r="AI272" s="172" t="str">
        <f>IF(F272="","",F272)</f>
        <v/>
      </c>
      <c r="AJ272" s="74" t="str">
        <f t="shared" si="104"/>
        <v/>
      </c>
      <c r="AK272" s="74" t="str">
        <f t="shared" si="105"/>
        <v/>
      </c>
      <c r="AL272" s="99" t="str">
        <f t="shared" si="101"/>
        <v/>
      </c>
      <c r="AM272" s="81">
        <f t="shared" si="106"/>
        <v>0</v>
      </c>
      <c r="AO272" s="81">
        <f t="shared" si="107"/>
        <v>0</v>
      </c>
      <c r="AP272" s="81" t="str">
        <f t="shared" si="108"/>
        <v>00000</v>
      </c>
      <c r="AQ272" s="105" t="str">
        <f t="shared" si="109"/>
        <v>0秒0</v>
      </c>
      <c r="AR272" s="106">
        <f t="shared" si="110"/>
        <v>0</v>
      </c>
      <c r="AS272" s="106" t="str">
        <f t="shared" si="111"/>
        <v>0</v>
      </c>
      <c r="AT272" s="106" t="str">
        <f t="shared" si="112"/>
        <v>0</v>
      </c>
      <c r="AU272" s="106" t="str">
        <f t="shared" si="113"/>
        <v>0m</v>
      </c>
      <c r="AV272" s="106" t="str">
        <f t="shared" si="114"/>
        <v>点</v>
      </c>
      <c r="AW272" s="81">
        <f t="shared" si="115"/>
        <v>0</v>
      </c>
      <c r="AX272" s="73" t="str">
        <f t="shared" si="116"/>
        <v/>
      </c>
      <c r="AY272" s="81">
        <f t="shared" si="117"/>
        <v>0</v>
      </c>
      <c r="AZ272" s="81">
        <f t="shared" si="118"/>
        <v>0</v>
      </c>
      <c r="BA272" s="81">
        <f t="shared" si="119"/>
        <v>0</v>
      </c>
      <c r="BB272" s="586">
        <f>IF(W272="",0,COUNTA($W$17:W274))</f>
        <v>0</v>
      </c>
      <c r="BC272" s="586">
        <f>IF(X272="",0,COUNTA($X$17:X274))</f>
        <v>0</v>
      </c>
      <c r="BD272" s="628">
        <f>IF(OR($N272="20100",$N273="20100",$N274="20100"),COUNTIF($N$17:N274,"20100"),0)</f>
        <v>0</v>
      </c>
      <c r="BE272" s="625">
        <f>IF($BD272=0,0,INDEX($P272:$P274,MATCH("20100",$N272:$N274,0),1))</f>
        <v>0</v>
      </c>
      <c r="BF272" s="74" t="str">
        <f t="shared" si="120"/>
        <v/>
      </c>
      <c r="BG272" s="74" t="str">
        <f t="shared" si="121"/>
        <v/>
      </c>
      <c r="BH272" s="74" t="str">
        <f t="shared" si="122"/>
        <v/>
      </c>
      <c r="BI272" s="120" t="str">
        <f>IF(M272="","",COUNTIF($BH$17:BH272,BH272))</f>
        <v/>
      </c>
      <c r="BJ272" s="98"/>
      <c r="BK272" s="1" t="str">
        <f t="shared" si="124"/>
        <v/>
      </c>
      <c r="BL272" s="621" t="str">
        <f>IF(F272="","",COUNTIF($AI$17:AI272,AI272))</f>
        <v/>
      </c>
      <c r="BM272" s="621">
        <f>IF(BL272=1,BL272,0)</f>
        <v>0</v>
      </c>
      <c r="BN272" s="621" t="str">
        <f>IF(F272="","",$BR272)</f>
        <v/>
      </c>
      <c r="BO272" s="621" t="str">
        <f>IF(G272="","",$BR272)</f>
        <v/>
      </c>
      <c r="BP272" s="621" t="str">
        <f>IF(I272="","",$BR272)</f>
        <v/>
      </c>
      <c r="BQ272" s="622" t="str">
        <f>IFERROR(IF(J272="","",BR272),"")</f>
        <v/>
      </c>
      <c r="BR272" s="621">
        <v>86</v>
      </c>
      <c r="BS272" s="621">
        <f>IF(C272&gt;0,"",IF(COUNTIF(BN272:BQ274,BR272)=4,"",1))</f>
        <v>1</v>
      </c>
      <c r="BT272" s="74">
        <f>COUNTIF($AJ$17:AJ272,AI272&amp;"-"&amp;"*5000m*")</f>
        <v>0</v>
      </c>
      <c r="BU272" s="621">
        <f>SUM(BT272:BT274)/3</f>
        <v>0</v>
      </c>
      <c r="BV272" s="622" t="str">
        <f>IF(AI272="","",IF(AND(COUNTA(M272:M274)=0,COUNTA(W272:X274)=0),1,""))</f>
        <v/>
      </c>
      <c r="BW272" s="621">
        <f>IF(AND($AI272="",COUNTA(W272)&gt;0),1,0)</f>
        <v>0</v>
      </c>
      <c r="BX272" s="621">
        <f>IF(AND($AI272="",COUNTA(X272)&gt;0),1,0)</f>
        <v>0</v>
      </c>
      <c r="BY272" s="621" t="str">
        <f>F272&amp;"-"&amp;W272</f>
        <v>-</v>
      </c>
      <c r="BZ272" s="621" t="str">
        <f>IF(W272="","",COUNTIF($BY$17:BY272,BY272))</f>
        <v/>
      </c>
      <c r="CA272" s="621" t="str">
        <f>F272&amp;"-"&amp;X272</f>
        <v>-</v>
      </c>
      <c r="CB272" s="621" t="str">
        <f>IF(X272="","",COUNTIF($CA$17:CA272,CA272))</f>
        <v/>
      </c>
    </row>
    <row r="273" spans="1:80" s="1" customFormat="1" ht="18" customHeight="1" thickBot="1">
      <c r="A273" s="684"/>
      <c r="B273" s="666"/>
      <c r="C273" s="668"/>
      <c r="D273" s="244"/>
      <c r="E273" s="244"/>
      <c r="F273" s="620"/>
      <c r="G273" s="620"/>
      <c r="H273" s="620"/>
      <c r="I273" s="256" t="str">
        <f>IF(C272&gt;0,VLOOKUP(C272,男子登録情報!$A$1:$H$1688,5,0),"")</f>
        <v/>
      </c>
      <c r="J273" s="654" t="str">
        <f>IF(D272&gt;0,VLOOKUP(D272,男子登録情報!$A$1:$H$1688,5,0),"")</f>
        <v/>
      </c>
      <c r="K273" s="654"/>
      <c r="L273" s="261" t="s">
        <v>28</v>
      </c>
      <c r="M273" s="27"/>
      <c r="N273" s="5" t="str">
        <f>IF(M273&gt;0,VLOOKUP(M273,男子登録情報!$N$1:$O$22,2,0),"")</f>
        <v/>
      </c>
      <c r="O273" s="261" t="s">
        <v>29</v>
      </c>
      <c r="P273" s="262"/>
      <c r="Q273" s="53" t="str">
        <f t="shared" si="127"/>
        <v/>
      </c>
      <c r="R273" s="284" t="str">
        <f t="shared" si="128"/>
        <v/>
      </c>
      <c r="S273" s="263"/>
      <c r="T273" s="613"/>
      <c r="U273" s="614"/>
      <c r="V273" s="615"/>
      <c r="W273" s="662"/>
      <c r="X273" s="662"/>
      <c r="AB273" s="85">
        <f t="shared" ref="AB273:AB336" si="129">IF(C273&gt;1999,1,0)</f>
        <v>0</v>
      </c>
      <c r="AC273" s="621"/>
      <c r="AD273" s="74" t="str">
        <f t="shared" ref="AD273:AD336" si="130">IF($C273="","",IF(F273="",1,0))</f>
        <v/>
      </c>
      <c r="AE273" s="74" t="str">
        <f t="shared" ref="AE273:AE336" si="131">IF($C273="","",IF(G273="",1,0))</f>
        <v/>
      </c>
      <c r="AF273" s="74" t="str">
        <f t="shared" ref="AF273:AF336" si="132">IF($C273="","",IF(I273="",1,0))</f>
        <v/>
      </c>
      <c r="AG273" s="74" t="str">
        <f t="shared" ref="AG273:AG336" si="133">IF($C273="","",IF(J273="",1,0))</f>
        <v/>
      </c>
      <c r="AH273" s="95">
        <f t="shared" si="103"/>
        <v>0</v>
      </c>
      <c r="AI273" s="173" t="str">
        <f>AI272</f>
        <v/>
      </c>
      <c r="AJ273" s="74" t="str">
        <f t="shared" si="104"/>
        <v/>
      </c>
      <c r="AK273" s="74" t="str">
        <f t="shared" si="105"/>
        <v/>
      </c>
      <c r="AL273" s="99" t="str">
        <f t="shared" ref="AL273:AL336" si="134">IF(M273="","",COUNTIF($AJ$12:$AJ$466,AJ273))</f>
        <v/>
      </c>
      <c r="AM273" s="81">
        <f t="shared" si="106"/>
        <v>0</v>
      </c>
      <c r="AO273" s="81">
        <f t="shared" si="107"/>
        <v>0</v>
      </c>
      <c r="AP273" s="81" t="str">
        <f t="shared" si="108"/>
        <v>00000</v>
      </c>
      <c r="AQ273" s="105" t="str">
        <f t="shared" si="109"/>
        <v>0秒0</v>
      </c>
      <c r="AR273" s="106">
        <f t="shared" si="110"/>
        <v>0</v>
      </c>
      <c r="AS273" s="106" t="str">
        <f t="shared" si="111"/>
        <v>0</v>
      </c>
      <c r="AT273" s="106" t="str">
        <f t="shared" si="112"/>
        <v>0</v>
      </c>
      <c r="AU273" s="106" t="str">
        <f t="shared" si="113"/>
        <v>0m</v>
      </c>
      <c r="AV273" s="106" t="str">
        <f t="shared" si="114"/>
        <v>点</v>
      </c>
      <c r="AW273" s="81">
        <f t="shared" si="115"/>
        <v>0</v>
      </c>
      <c r="AX273" s="73" t="str">
        <f t="shared" si="116"/>
        <v/>
      </c>
      <c r="AY273" s="81">
        <f t="shared" si="117"/>
        <v>0</v>
      </c>
      <c r="AZ273" s="81">
        <f t="shared" si="118"/>
        <v>0</v>
      </c>
      <c r="BA273" s="81">
        <f t="shared" si="119"/>
        <v>0</v>
      </c>
      <c r="BB273" s="595"/>
      <c r="BC273" s="595"/>
      <c r="BD273" s="629"/>
      <c r="BE273" s="626"/>
      <c r="BF273" s="74" t="str">
        <f t="shared" si="120"/>
        <v/>
      </c>
      <c r="BG273" s="74" t="str">
        <f t="shared" si="121"/>
        <v/>
      </c>
      <c r="BH273" s="74" t="str">
        <f t="shared" si="122"/>
        <v/>
      </c>
      <c r="BI273" s="120" t="str">
        <f>IF(M273="","",COUNTIF($BH$17:BH273,BH273))</f>
        <v/>
      </c>
      <c r="BJ273" s="98"/>
      <c r="BK273" s="1" t="str">
        <f t="shared" si="124"/>
        <v/>
      </c>
      <c r="BL273" s="621"/>
      <c r="BM273" s="621"/>
      <c r="BN273" s="621"/>
      <c r="BO273" s="621"/>
      <c r="BP273" s="621"/>
      <c r="BQ273" s="623"/>
      <c r="BR273" s="621"/>
      <c r="BS273" s="621"/>
      <c r="BT273" s="74">
        <f>COUNTIF($AJ$17:AJ273,AI273&amp;"-"&amp;"*5000m*")</f>
        <v>0</v>
      </c>
      <c r="BU273" s="621"/>
      <c r="BV273" s="623"/>
      <c r="BW273" s="621"/>
      <c r="BX273" s="621"/>
      <c r="BY273" s="621"/>
      <c r="BZ273" s="621"/>
      <c r="CA273" s="621"/>
      <c r="CB273" s="621"/>
    </row>
    <row r="274" spans="1:80" s="1" customFormat="1" ht="18" customHeight="1" thickBot="1">
      <c r="A274" s="685"/>
      <c r="B274" s="86" t="s">
        <v>30</v>
      </c>
      <c r="C274" s="87"/>
      <c r="D274" s="87"/>
      <c r="E274" s="87"/>
      <c r="F274" s="28"/>
      <c r="G274" s="28"/>
      <c r="H274" s="28"/>
      <c r="I274" s="29"/>
      <c r="J274" s="655" t="str">
        <f>IF(D273&gt;0,VLOOKUP(D273,男子登録情報!$A$1:$H$1688,5,0),"")</f>
        <v/>
      </c>
      <c r="K274" s="655"/>
      <c r="L274" s="7" t="s">
        <v>31</v>
      </c>
      <c r="M274" s="429"/>
      <c r="N274" s="5" t="str">
        <f>IF(M274&gt;0,VLOOKUP(M274,男子登録情報!$N$1:$O$22,2,0),"")</f>
        <v/>
      </c>
      <c r="O274" s="7" t="s">
        <v>32</v>
      </c>
      <c r="P274" s="248"/>
      <c r="Q274" s="53" t="str">
        <f t="shared" si="127"/>
        <v/>
      </c>
      <c r="R274" s="285" t="str">
        <f t="shared" si="128"/>
        <v/>
      </c>
      <c r="S274" s="259"/>
      <c r="T274" s="616"/>
      <c r="U274" s="617"/>
      <c r="V274" s="618"/>
      <c r="W274" s="663"/>
      <c r="X274" s="663"/>
      <c r="AB274" s="85">
        <f t="shared" si="129"/>
        <v>0</v>
      </c>
      <c r="AC274" s="621"/>
      <c r="AD274" s="74" t="str">
        <f t="shared" si="130"/>
        <v/>
      </c>
      <c r="AE274" s="74" t="str">
        <f t="shared" si="131"/>
        <v/>
      </c>
      <c r="AF274" s="74" t="str">
        <f t="shared" si="132"/>
        <v/>
      </c>
      <c r="AG274" s="74" t="str">
        <f t="shared" si="133"/>
        <v/>
      </c>
      <c r="AH274" s="95">
        <f t="shared" ref="AH274:AH337" si="135">IF(ISNA(OR(AD274:AG274)),1,SUM(AD274:AG274))</f>
        <v>0</v>
      </c>
      <c r="AI274" s="174" t="str">
        <f>AI273</f>
        <v/>
      </c>
      <c r="AJ274" s="74" t="str">
        <f t="shared" ref="AJ274:AJ337" si="136">IF($AI274="","",IF(M274="","",$AI274&amp;"-"&amp;M274))</f>
        <v/>
      </c>
      <c r="AK274" s="74" t="str">
        <f t="shared" ref="AK274:AK337" si="137">IF(AND(COUNTA(M274,P274,S274,T274,W274,X274)&gt;0,BS274=1),1,"")</f>
        <v/>
      </c>
      <c r="AL274" s="99" t="str">
        <f t="shared" si="134"/>
        <v/>
      </c>
      <c r="AM274" s="81">
        <f t="shared" ref="AM274:AM337" si="138">IF(MAX(AL274)&gt;1,1,0)</f>
        <v>0</v>
      </c>
      <c r="AO274" s="81">
        <f t="shared" ref="AO274:AO337" si="139">IF(COUNTIF(M274,"*m*")&gt;0,IF(VALUE(AS274)&gt;59,1,0),0)</f>
        <v>0</v>
      </c>
      <c r="AP274" s="81" t="str">
        <f t="shared" ref="AP274:AP337" si="140">IF(COUNTIF(N274,"*m*")&gt;0,RIGHT(10000000+AW274,7),RIGHT(100000+AW274,5))</f>
        <v>00000</v>
      </c>
      <c r="AQ274" s="105" t="str">
        <f t="shared" ref="AQ274:AQ337" si="141">IF(AR274=0,AS274&amp;"秒"&amp;AT274,AR274&amp;"分"&amp;AS274&amp;"秒"&amp;AT274)</f>
        <v>0秒0</v>
      </c>
      <c r="AR274" s="106">
        <f t="shared" ref="AR274:AR337" si="142">INT(P274/10000)</f>
        <v>0</v>
      </c>
      <c r="AS274" s="106" t="str">
        <f t="shared" ref="AS274:AS337" si="143">RIGHT(INT(P274/100),2)</f>
        <v>0</v>
      </c>
      <c r="AT274" s="106" t="str">
        <f t="shared" ref="AT274:AT337" si="144">RIGHT(INT(P274/1),2)</f>
        <v>0</v>
      </c>
      <c r="AU274" s="106" t="str">
        <f t="shared" ref="AU274:AU337" si="145">INT(P274/100)&amp;"m"&amp;RIGHT(P274,2)</f>
        <v>0m</v>
      </c>
      <c r="AV274" s="106" t="str">
        <f t="shared" ref="AV274:AV337" si="146">P274&amp;"点"</f>
        <v>点</v>
      </c>
      <c r="AW274" s="81">
        <f t="shared" ref="AW274:AW337" si="147">VALUE(P274)</f>
        <v>0</v>
      </c>
      <c r="AX274" s="73" t="str">
        <f t="shared" ref="AX274:AX337" si="148">IF(COUNTIF(M274,"*m*")=0,"",IF($M274="","",COUNTIF($P274,AX$13)))</f>
        <v/>
      </c>
      <c r="AY274" s="81">
        <f t="shared" ref="AY274:AY337" si="149">IF(S274="",0,IF(OR(S274&lt;$AY$12,S274&gt;$AY$13),1,0))</f>
        <v>0</v>
      </c>
      <c r="AZ274" s="81">
        <f t="shared" ref="AZ274:AZ337" si="150">IF($P274="",0,IF($S274="",1,0))</f>
        <v>0</v>
      </c>
      <c r="BA274" s="81">
        <f t="shared" ref="BA274:BA337" si="151">IF($P274="",0,IF($T274="",1,0))</f>
        <v>0</v>
      </c>
      <c r="BB274" s="587"/>
      <c r="BC274" s="587"/>
      <c r="BD274" s="630"/>
      <c r="BE274" s="627"/>
      <c r="BF274" s="74" t="str">
        <f t="shared" ref="BF274:BF337" si="152">IF(M274="","",IF(COUNTIF(M274,"*OP*")&gt;0,1,""))</f>
        <v/>
      </c>
      <c r="BG274" s="74" t="str">
        <f t="shared" ref="BG274:BG337" si="153">IF(M274="","",IF(COUNTIF(M274,"*OP*")&gt;0,"",1))</f>
        <v/>
      </c>
      <c r="BH274" s="74" t="str">
        <f t="shared" ref="BH274:BH337" si="154">IF(M274="","",IF(COUNTIF(M274,"*OP*")&gt;0,"",M274))</f>
        <v/>
      </c>
      <c r="BI274" s="120" t="str">
        <f>IF(M274="","",COUNTIF($BH$17:BH274,BH274))</f>
        <v/>
      </c>
      <c r="BJ274" s="98"/>
      <c r="BK274" s="1" t="str">
        <f t="shared" ref="BK274:BK337" si="155">IFERROR(BG274*BI274,"")</f>
        <v/>
      </c>
      <c r="BL274" s="621"/>
      <c r="BM274" s="621"/>
      <c r="BN274" s="621"/>
      <c r="BO274" s="621"/>
      <c r="BP274" s="621"/>
      <c r="BQ274" s="624"/>
      <c r="BR274" s="621"/>
      <c r="BS274" s="621"/>
      <c r="BT274" s="74">
        <f>COUNTIF($AJ$17:AJ274,AI274&amp;"-"&amp;"*5000m*")</f>
        <v>0</v>
      </c>
      <c r="BU274" s="621"/>
      <c r="BV274" s="624"/>
      <c r="BW274" s="621"/>
      <c r="BX274" s="621"/>
      <c r="BY274" s="621"/>
      <c r="BZ274" s="621"/>
      <c r="CA274" s="621"/>
      <c r="CB274" s="621"/>
    </row>
    <row r="275" spans="1:80" s="1" customFormat="1" ht="18" customHeight="1" thickTop="1" thickBot="1">
      <c r="A275" s="683">
        <v>87</v>
      </c>
      <c r="B275" s="665" t="s">
        <v>339</v>
      </c>
      <c r="C275" s="667"/>
      <c r="D275" s="243"/>
      <c r="E275" s="243"/>
      <c r="F275" s="619" t="str">
        <f>IF(C275&gt;0,VLOOKUP(C275,男子登録情報!$A$1:$H$1688,3,0),"")</f>
        <v/>
      </c>
      <c r="G275" s="619" t="str">
        <f>IF(C275&gt;0,VLOOKUP(C275,男子登録情報!$A$1:$H$1688,4,0),"")</f>
        <v/>
      </c>
      <c r="H275" s="619" t="str">
        <f>IF(C275&gt;0,VLOOKUP(C275,男子登録情報!$A$1:$H$1688,7,0),"")</f>
        <v/>
      </c>
      <c r="I275" s="261" t="str">
        <f>IF(C275&gt;0,VLOOKUP(C275,男子登録情報!$A$1:$H$1688,8,0),"")</f>
        <v/>
      </c>
      <c r="J275" s="653" t="str">
        <f>IF(C275&gt;0,VLOOKUP(C275,男子登録情報!$A$1:$M$1688,13,0),"")</f>
        <v/>
      </c>
      <c r="K275" s="653" t="str">
        <f>IF(C275&gt;0,TEXT(C275,"100000000"),"000000000")</f>
        <v>000000000</v>
      </c>
      <c r="L275" s="251" t="s">
        <v>24</v>
      </c>
      <c r="M275" s="243"/>
      <c r="N275" s="5" t="str">
        <f>IF(M275&gt;0,VLOOKUP(M275,男子登録情報!$N$1:$O$22,2,0),"")</f>
        <v/>
      </c>
      <c r="O275" s="251" t="s">
        <v>27</v>
      </c>
      <c r="P275" s="253"/>
      <c r="Q275" s="53" t="str">
        <f t="shared" si="127"/>
        <v/>
      </c>
      <c r="R275" s="283" t="str">
        <f t="shared" si="128"/>
        <v/>
      </c>
      <c r="S275" s="255"/>
      <c r="T275" s="610"/>
      <c r="U275" s="611"/>
      <c r="V275" s="612"/>
      <c r="W275" s="664"/>
      <c r="X275" s="664"/>
      <c r="AA275" s="1">
        <f>IF(C275="",0,IF(H275=F5,0,1))</f>
        <v>0</v>
      </c>
      <c r="AB275" s="85">
        <f t="shared" si="129"/>
        <v>0</v>
      </c>
      <c r="AC275" s="621">
        <f>C275</f>
        <v>0</v>
      </c>
      <c r="AD275" s="74" t="str">
        <f t="shared" si="130"/>
        <v/>
      </c>
      <c r="AE275" s="74" t="str">
        <f t="shared" si="131"/>
        <v/>
      </c>
      <c r="AF275" s="74" t="str">
        <f t="shared" si="132"/>
        <v/>
      </c>
      <c r="AG275" s="74" t="str">
        <f t="shared" si="133"/>
        <v/>
      </c>
      <c r="AH275" s="95">
        <f t="shared" si="135"/>
        <v>0</v>
      </c>
      <c r="AI275" s="172" t="str">
        <f>IF(F275="","",F275)</f>
        <v/>
      </c>
      <c r="AJ275" s="74" t="str">
        <f t="shared" si="136"/>
        <v/>
      </c>
      <c r="AK275" s="74" t="str">
        <f t="shared" si="137"/>
        <v/>
      </c>
      <c r="AL275" s="99" t="str">
        <f t="shared" si="134"/>
        <v/>
      </c>
      <c r="AM275" s="81">
        <f t="shared" si="138"/>
        <v>0</v>
      </c>
      <c r="AO275" s="81">
        <f t="shared" si="139"/>
        <v>0</v>
      </c>
      <c r="AP275" s="81" t="str">
        <f t="shared" si="140"/>
        <v>00000</v>
      </c>
      <c r="AQ275" s="105" t="str">
        <f t="shared" si="141"/>
        <v>0秒0</v>
      </c>
      <c r="AR275" s="106">
        <f t="shared" si="142"/>
        <v>0</v>
      </c>
      <c r="AS275" s="106" t="str">
        <f t="shared" si="143"/>
        <v>0</v>
      </c>
      <c r="AT275" s="106" t="str">
        <f t="shared" si="144"/>
        <v>0</v>
      </c>
      <c r="AU275" s="106" t="str">
        <f t="shared" si="145"/>
        <v>0m</v>
      </c>
      <c r="AV275" s="106" t="str">
        <f t="shared" si="146"/>
        <v>点</v>
      </c>
      <c r="AW275" s="81">
        <f t="shared" si="147"/>
        <v>0</v>
      </c>
      <c r="AX275" s="73" t="str">
        <f t="shared" si="148"/>
        <v/>
      </c>
      <c r="AY275" s="81">
        <f t="shared" si="149"/>
        <v>0</v>
      </c>
      <c r="AZ275" s="81">
        <f t="shared" si="150"/>
        <v>0</v>
      </c>
      <c r="BA275" s="81">
        <f t="shared" si="151"/>
        <v>0</v>
      </c>
      <c r="BB275" s="586">
        <f>IF(W275="",0,COUNTA($W$17:W277))</f>
        <v>0</v>
      </c>
      <c r="BC275" s="586">
        <f>IF(X275="",0,COUNTA($X$17:X277))</f>
        <v>0</v>
      </c>
      <c r="BD275" s="628">
        <f>IF(OR($N275="20100",$N276="20100",$N277="20100"),COUNTIF($N$17:N277,"20100"),0)</f>
        <v>0</v>
      </c>
      <c r="BE275" s="625">
        <f>IF($BD275=0,0,INDEX($P275:$P277,MATCH("20100",$N275:$N277,0),1))</f>
        <v>0</v>
      </c>
      <c r="BF275" s="74" t="str">
        <f t="shared" si="152"/>
        <v/>
      </c>
      <c r="BG275" s="74" t="str">
        <f t="shared" si="153"/>
        <v/>
      </c>
      <c r="BH275" s="74" t="str">
        <f t="shared" si="154"/>
        <v/>
      </c>
      <c r="BI275" s="120" t="str">
        <f>IF(M275="","",COUNTIF($BH$17:BH275,BH275))</f>
        <v/>
      </c>
      <c r="BJ275" s="98"/>
      <c r="BK275" s="1" t="str">
        <f t="shared" si="155"/>
        <v/>
      </c>
      <c r="BL275" s="621" t="str">
        <f>IF(F275="","",COUNTIF($AI$17:AI275,AI275))</f>
        <v/>
      </c>
      <c r="BM275" s="621">
        <f>IF(BL275=1,BL275,0)</f>
        <v>0</v>
      </c>
      <c r="BN275" s="621" t="str">
        <f>IF(F275="","",$BR275)</f>
        <v/>
      </c>
      <c r="BO275" s="621" t="str">
        <f>IF(G275="","",$BR275)</f>
        <v/>
      </c>
      <c r="BP275" s="621" t="str">
        <f>IF(I275="","",$BR275)</f>
        <v/>
      </c>
      <c r="BQ275" s="622" t="str">
        <f>IFERROR(IF(J275="","",BR275),"")</f>
        <v/>
      </c>
      <c r="BR275" s="621">
        <v>87</v>
      </c>
      <c r="BS275" s="621">
        <f>IF(C275&gt;0,"",IF(COUNTIF(BN275:BQ277,BR275)=4,"",1))</f>
        <v>1</v>
      </c>
      <c r="BT275" s="74">
        <f>COUNTIF($AJ$17:AJ275,AI275&amp;"-"&amp;"*5000m*")</f>
        <v>0</v>
      </c>
      <c r="BU275" s="621">
        <f>SUM(BT275:BT277)/3</f>
        <v>0</v>
      </c>
      <c r="BV275" s="622" t="str">
        <f>IF(AI275="","",IF(AND(COUNTA(M275:M277)=0,COUNTA(W275:X277)=0),1,""))</f>
        <v/>
      </c>
      <c r="BW275" s="621">
        <f>IF(AND($AI275="",COUNTA(W275)&gt;0),1,0)</f>
        <v>0</v>
      </c>
      <c r="BX275" s="621">
        <f>IF(AND($AI275="",COUNTA(X275)&gt;0),1,0)</f>
        <v>0</v>
      </c>
      <c r="BY275" s="621" t="str">
        <f>F275&amp;"-"&amp;W275</f>
        <v>-</v>
      </c>
      <c r="BZ275" s="621" t="str">
        <f>IF(W275="","",COUNTIF($BY$17:BY275,BY275))</f>
        <v/>
      </c>
      <c r="CA275" s="621" t="str">
        <f>F275&amp;"-"&amp;X275</f>
        <v>-</v>
      </c>
      <c r="CB275" s="621" t="str">
        <f>IF(X275="","",COUNTIF($CA$17:CA275,CA275))</f>
        <v/>
      </c>
    </row>
    <row r="276" spans="1:80" s="1" customFormat="1" ht="18" customHeight="1" thickBot="1">
      <c r="A276" s="684"/>
      <c r="B276" s="666"/>
      <c r="C276" s="668"/>
      <c r="D276" s="244"/>
      <c r="E276" s="244"/>
      <c r="F276" s="620"/>
      <c r="G276" s="620"/>
      <c r="H276" s="620"/>
      <c r="I276" s="256" t="str">
        <f>IF(C275&gt;0,VLOOKUP(C275,男子登録情報!$A$1:$H$1688,5,0),"")</f>
        <v/>
      </c>
      <c r="J276" s="654" t="str">
        <f>IF(D275&gt;0,VLOOKUP(D275,男子登録情報!$A$1:$H$1688,5,0),"")</f>
        <v/>
      </c>
      <c r="K276" s="654"/>
      <c r="L276" s="261" t="s">
        <v>28</v>
      </c>
      <c r="M276" s="27"/>
      <c r="N276" s="5" t="str">
        <f>IF(M276&gt;0,VLOOKUP(M276,男子登録情報!$N$1:$O$22,2,0),"")</f>
        <v/>
      </c>
      <c r="O276" s="261" t="s">
        <v>29</v>
      </c>
      <c r="P276" s="262"/>
      <c r="Q276" s="53" t="str">
        <f t="shared" si="127"/>
        <v/>
      </c>
      <c r="R276" s="284" t="str">
        <f t="shared" si="128"/>
        <v/>
      </c>
      <c r="S276" s="263"/>
      <c r="T276" s="613"/>
      <c r="U276" s="614"/>
      <c r="V276" s="615"/>
      <c r="W276" s="662"/>
      <c r="X276" s="662"/>
      <c r="AB276" s="85">
        <f t="shared" si="129"/>
        <v>0</v>
      </c>
      <c r="AC276" s="621"/>
      <c r="AD276" s="74" t="str">
        <f t="shared" si="130"/>
        <v/>
      </c>
      <c r="AE276" s="74" t="str">
        <f t="shared" si="131"/>
        <v/>
      </c>
      <c r="AF276" s="74" t="str">
        <f t="shared" si="132"/>
        <v/>
      </c>
      <c r="AG276" s="74" t="str">
        <f t="shared" si="133"/>
        <v/>
      </c>
      <c r="AH276" s="95">
        <f t="shared" si="135"/>
        <v>0</v>
      </c>
      <c r="AI276" s="173" t="str">
        <f>AI275</f>
        <v/>
      </c>
      <c r="AJ276" s="74" t="str">
        <f t="shared" si="136"/>
        <v/>
      </c>
      <c r="AK276" s="74" t="str">
        <f t="shared" si="137"/>
        <v/>
      </c>
      <c r="AL276" s="99" t="str">
        <f t="shared" si="134"/>
        <v/>
      </c>
      <c r="AM276" s="81">
        <f t="shared" si="138"/>
        <v>0</v>
      </c>
      <c r="AO276" s="81">
        <f t="shared" si="139"/>
        <v>0</v>
      </c>
      <c r="AP276" s="81" t="str">
        <f t="shared" si="140"/>
        <v>00000</v>
      </c>
      <c r="AQ276" s="105" t="str">
        <f t="shared" si="141"/>
        <v>0秒0</v>
      </c>
      <c r="AR276" s="106">
        <f t="shared" si="142"/>
        <v>0</v>
      </c>
      <c r="AS276" s="106" t="str">
        <f t="shared" si="143"/>
        <v>0</v>
      </c>
      <c r="AT276" s="106" t="str">
        <f t="shared" si="144"/>
        <v>0</v>
      </c>
      <c r="AU276" s="106" t="str">
        <f t="shared" si="145"/>
        <v>0m</v>
      </c>
      <c r="AV276" s="106" t="str">
        <f t="shared" si="146"/>
        <v>点</v>
      </c>
      <c r="AW276" s="81">
        <f t="shared" si="147"/>
        <v>0</v>
      </c>
      <c r="AX276" s="73" t="str">
        <f t="shared" si="148"/>
        <v/>
      </c>
      <c r="AY276" s="81">
        <f t="shared" si="149"/>
        <v>0</v>
      </c>
      <c r="AZ276" s="81">
        <f t="shared" si="150"/>
        <v>0</v>
      </c>
      <c r="BA276" s="81">
        <f t="shared" si="151"/>
        <v>0</v>
      </c>
      <c r="BB276" s="595"/>
      <c r="BC276" s="595"/>
      <c r="BD276" s="629"/>
      <c r="BE276" s="626"/>
      <c r="BF276" s="74" t="str">
        <f t="shared" si="152"/>
        <v/>
      </c>
      <c r="BG276" s="74" t="str">
        <f t="shared" si="153"/>
        <v/>
      </c>
      <c r="BH276" s="74" t="str">
        <f t="shared" si="154"/>
        <v/>
      </c>
      <c r="BI276" s="120" t="str">
        <f>IF(M276="","",COUNTIF($BH$17:BH276,BH276))</f>
        <v/>
      </c>
      <c r="BJ276" s="98"/>
      <c r="BK276" s="1" t="str">
        <f t="shared" si="155"/>
        <v/>
      </c>
      <c r="BL276" s="621"/>
      <c r="BM276" s="621"/>
      <c r="BN276" s="621"/>
      <c r="BO276" s="621"/>
      <c r="BP276" s="621"/>
      <c r="BQ276" s="623"/>
      <c r="BR276" s="621"/>
      <c r="BS276" s="621"/>
      <c r="BT276" s="74">
        <f>COUNTIF($AJ$17:AJ276,AI276&amp;"-"&amp;"*5000m*")</f>
        <v>0</v>
      </c>
      <c r="BU276" s="621"/>
      <c r="BV276" s="623"/>
      <c r="BW276" s="621"/>
      <c r="BX276" s="621"/>
      <c r="BY276" s="621"/>
      <c r="BZ276" s="621"/>
      <c r="CA276" s="621"/>
      <c r="CB276" s="621"/>
    </row>
    <row r="277" spans="1:80" s="1" customFormat="1" ht="18" customHeight="1" thickBot="1">
      <c r="A277" s="685"/>
      <c r="B277" s="86" t="s">
        <v>30</v>
      </c>
      <c r="C277" s="87"/>
      <c r="D277" s="87"/>
      <c r="E277" s="87"/>
      <c r="F277" s="28"/>
      <c r="G277" s="28"/>
      <c r="H277" s="28"/>
      <c r="I277" s="29"/>
      <c r="J277" s="655" t="str">
        <f>IF(D276&gt;0,VLOOKUP(D276,男子登録情報!$A$1:$H$1688,5,0),"")</f>
        <v/>
      </c>
      <c r="K277" s="655"/>
      <c r="L277" s="7" t="s">
        <v>31</v>
      </c>
      <c r="M277" s="429"/>
      <c r="N277" s="5" t="str">
        <f>IF(M277&gt;0,VLOOKUP(M277,男子登録情報!$N$1:$O$22,2,0),"")</f>
        <v/>
      </c>
      <c r="O277" s="7" t="s">
        <v>32</v>
      </c>
      <c r="P277" s="248"/>
      <c r="Q277" s="53" t="str">
        <f t="shared" si="127"/>
        <v/>
      </c>
      <c r="R277" s="285" t="str">
        <f t="shared" si="128"/>
        <v/>
      </c>
      <c r="S277" s="259"/>
      <c r="T277" s="616"/>
      <c r="U277" s="617"/>
      <c r="V277" s="618"/>
      <c r="W277" s="663"/>
      <c r="X277" s="663"/>
      <c r="AB277" s="85">
        <f t="shared" si="129"/>
        <v>0</v>
      </c>
      <c r="AC277" s="621"/>
      <c r="AD277" s="74" t="str">
        <f t="shared" si="130"/>
        <v/>
      </c>
      <c r="AE277" s="74" t="str">
        <f t="shared" si="131"/>
        <v/>
      </c>
      <c r="AF277" s="74" t="str">
        <f t="shared" si="132"/>
        <v/>
      </c>
      <c r="AG277" s="74" t="str">
        <f t="shared" si="133"/>
        <v/>
      </c>
      <c r="AH277" s="95">
        <f t="shared" si="135"/>
        <v>0</v>
      </c>
      <c r="AI277" s="174" t="str">
        <f>AI276</f>
        <v/>
      </c>
      <c r="AJ277" s="74" t="str">
        <f t="shared" si="136"/>
        <v/>
      </c>
      <c r="AK277" s="74" t="str">
        <f t="shared" si="137"/>
        <v/>
      </c>
      <c r="AL277" s="99" t="str">
        <f t="shared" si="134"/>
        <v/>
      </c>
      <c r="AM277" s="81">
        <f t="shared" si="138"/>
        <v>0</v>
      </c>
      <c r="AO277" s="81">
        <f t="shared" si="139"/>
        <v>0</v>
      </c>
      <c r="AP277" s="81" t="str">
        <f t="shared" si="140"/>
        <v>00000</v>
      </c>
      <c r="AQ277" s="105" t="str">
        <f t="shared" si="141"/>
        <v>0秒0</v>
      </c>
      <c r="AR277" s="106">
        <f t="shared" si="142"/>
        <v>0</v>
      </c>
      <c r="AS277" s="106" t="str">
        <f t="shared" si="143"/>
        <v>0</v>
      </c>
      <c r="AT277" s="106" t="str">
        <f t="shared" si="144"/>
        <v>0</v>
      </c>
      <c r="AU277" s="106" t="str">
        <f t="shared" si="145"/>
        <v>0m</v>
      </c>
      <c r="AV277" s="106" t="str">
        <f t="shared" si="146"/>
        <v>点</v>
      </c>
      <c r="AW277" s="81">
        <f t="shared" si="147"/>
        <v>0</v>
      </c>
      <c r="AX277" s="73" t="str">
        <f t="shared" si="148"/>
        <v/>
      </c>
      <c r="AY277" s="81">
        <f t="shared" si="149"/>
        <v>0</v>
      </c>
      <c r="AZ277" s="81">
        <f t="shared" si="150"/>
        <v>0</v>
      </c>
      <c r="BA277" s="81">
        <f t="shared" si="151"/>
        <v>0</v>
      </c>
      <c r="BB277" s="587"/>
      <c r="BC277" s="587"/>
      <c r="BD277" s="630"/>
      <c r="BE277" s="627"/>
      <c r="BF277" s="74" t="str">
        <f t="shared" si="152"/>
        <v/>
      </c>
      <c r="BG277" s="74" t="str">
        <f t="shared" si="153"/>
        <v/>
      </c>
      <c r="BH277" s="74" t="str">
        <f t="shared" si="154"/>
        <v/>
      </c>
      <c r="BI277" s="120" t="str">
        <f>IF(M277="","",COUNTIF($BH$17:BH277,BH277))</f>
        <v/>
      </c>
      <c r="BJ277" s="98"/>
      <c r="BK277" s="1" t="str">
        <f t="shared" si="155"/>
        <v/>
      </c>
      <c r="BL277" s="621"/>
      <c r="BM277" s="621"/>
      <c r="BN277" s="621"/>
      <c r="BO277" s="621"/>
      <c r="BP277" s="621"/>
      <c r="BQ277" s="624"/>
      <c r="BR277" s="621"/>
      <c r="BS277" s="621"/>
      <c r="BT277" s="74">
        <f>COUNTIF($AJ$17:AJ277,AI277&amp;"-"&amp;"*5000m*")</f>
        <v>0</v>
      </c>
      <c r="BU277" s="621"/>
      <c r="BV277" s="624"/>
      <c r="BW277" s="621"/>
      <c r="BX277" s="621"/>
      <c r="BY277" s="621"/>
      <c r="BZ277" s="621"/>
      <c r="CA277" s="621"/>
      <c r="CB277" s="621"/>
    </row>
    <row r="278" spans="1:80" s="1" customFormat="1" ht="18" customHeight="1" thickTop="1" thickBot="1">
      <c r="A278" s="683">
        <v>88</v>
      </c>
      <c r="B278" s="665" t="s">
        <v>339</v>
      </c>
      <c r="C278" s="667"/>
      <c r="D278" s="243"/>
      <c r="E278" s="243"/>
      <c r="F278" s="619" t="str">
        <f>IF(C278&gt;0,VLOOKUP(C278,男子登録情報!$A$1:$H$1688,3,0),"")</f>
        <v/>
      </c>
      <c r="G278" s="619" t="str">
        <f>IF(C278&gt;0,VLOOKUP(C278,男子登録情報!$A$1:$H$1688,4,0),"")</f>
        <v/>
      </c>
      <c r="H278" s="619" t="str">
        <f>IF(C278&gt;0,VLOOKUP(C278,男子登録情報!$A$1:$H$1688,7,0),"")</f>
        <v/>
      </c>
      <c r="I278" s="261" t="str">
        <f>IF(C278&gt;0,VLOOKUP(C278,男子登録情報!$A$1:$H$1688,8,0),"")</f>
        <v/>
      </c>
      <c r="J278" s="653" t="str">
        <f>IF(C278&gt;0,VLOOKUP(C278,男子登録情報!$A$1:$M$1688,13,0),"")</f>
        <v/>
      </c>
      <c r="K278" s="653" t="str">
        <f>IF(C278&gt;0,TEXT(C278,"100000000"),"000000000")</f>
        <v>000000000</v>
      </c>
      <c r="L278" s="251" t="s">
        <v>24</v>
      </c>
      <c r="M278" s="243"/>
      <c r="N278" s="5" t="str">
        <f>IF(M278&gt;0,VLOOKUP(M278,男子登録情報!$N$1:$O$22,2,0),"")</f>
        <v/>
      </c>
      <c r="O278" s="251" t="s">
        <v>27</v>
      </c>
      <c r="P278" s="253"/>
      <c r="Q278" s="53" t="str">
        <f t="shared" si="127"/>
        <v/>
      </c>
      <c r="R278" s="283" t="str">
        <f t="shared" si="128"/>
        <v/>
      </c>
      <c r="S278" s="255"/>
      <c r="T278" s="610"/>
      <c r="U278" s="611"/>
      <c r="V278" s="612"/>
      <c r="W278" s="664"/>
      <c r="X278" s="664"/>
      <c r="AA278" s="1">
        <f>IF(C278="",0,IF(H278=F5,0,1))</f>
        <v>0</v>
      </c>
      <c r="AB278" s="85">
        <f t="shared" si="129"/>
        <v>0</v>
      </c>
      <c r="AC278" s="621">
        <f>C278</f>
        <v>0</v>
      </c>
      <c r="AD278" s="74" t="str">
        <f t="shared" si="130"/>
        <v/>
      </c>
      <c r="AE278" s="74" t="str">
        <f t="shared" si="131"/>
        <v/>
      </c>
      <c r="AF278" s="74" t="str">
        <f t="shared" si="132"/>
        <v/>
      </c>
      <c r="AG278" s="74" t="str">
        <f t="shared" si="133"/>
        <v/>
      </c>
      <c r="AH278" s="95">
        <f t="shared" si="135"/>
        <v>0</v>
      </c>
      <c r="AI278" s="172" t="str">
        <f>IF(F278="","",F278)</f>
        <v/>
      </c>
      <c r="AJ278" s="74" t="str">
        <f t="shared" si="136"/>
        <v/>
      </c>
      <c r="AK278" s="74" t="str">
        <f t="shared" si="137"/>
        <v/>
      </c>
      <c r="AL278" s="99" t="str">
        <f t="shared" si="134"/>
        <v/>
      </c>
      <c r="AM278" s="81">
        <f t="shared" si="138"/>
        <v>0</v>
      </c>
      <c r="AO278" s="81">
        <f t="shared" si="139"/>
        <v>0</v>
      </c>
      <c r="AP278" s="81" t="str">
        <f t="shared" si="140"/>
        <v>00000</v>
      </c>
      <c r="AQ278" s="105" t="str">
        <f t="shared" si="141"/>
        <v>0秒0</v>
      </c>
      <c r="AR278" s="106">
        <f t="shared" si="142"/>
        <v>0</v>
      </c>
      <c r="AS278" s="106" t="str">
        <f t="shared" si="143"/>
        <v>0</v>
      </c>
      <c r="AT278" s="106" t="str">
        <f t="shared" si="144"/>
        <v>0</v>
      </c>
      <c r="AU278" s="106" t="str">
        <f t="shared" si="145"/>
        <v>0m</v>
      </c>
      <c r="AV278" s="106" t="str">
        <f t="shared" si="146"/>
        <v>点</v>
      </c>
      <c r="AW278" s="81">
        <f t="shared" si="147"/>
        <v>0</v>
      </c>
      <c r="AX278" s="73" t="str">
        <f t="shared" si="148"/>
        <v/>
      </c>
      <c r="AY278" s="81">
        <f t="shared" si="149"/>
        <v>0</v>
      </c>
      <c r="AZ278" s="81">
        <f t="shared" si="150"/>
        <v>0</v>
      </c>
      <c r="BA278" s="81">
        <f t="shared" si="151"/>
        <v>0</v>
      </c>
      <c r="BB278" s="586">
        <f>IF(W278="",0,COUNTA($W$17:W280))</f>
        <v>0</v>
      </c>
      <c r="BC278" s="586">
        <f>IF(X278="",0,COUNTA($X$17:X280))</f>
        <v>0</v>
      </c>
      <c r="BD278" s="628">
        <f>IF(OR($N278="20100",$N279="20100",$N280="20100"),COUNTIF($N$17:N280,"20100"),0)</f>
        <v>0</v>
      </c>
      <c r="BE278" s="625">
        <f>IF($BD278=0,0,INDEX($P278:$P280,MATCH("20100",$N278:$N280,0),1))</f>
        <v>0</v>
      </c>
      <c r="BF278" s="74" t="str">
        <f t="shared" si="152"/>
        <v/>
      </c>
      <c r="BG278" s="74" t="str">
        <f t="shared" si="153"/>
        <v/>
      </c>
      <c r="BH278" s="74" t="str">
        <f t="shared" si="154"/>
        <v/>
      </c>
      <c r="BI278" s="120" t="str">
        <f>IF(M278="","",COUNTIF($BH$17:BH278,BH278))</f>
        <v/>
      </c>
      <c r="BJ278" s="98"/>
      <c r="BK278" s="1" t="str">
        <f t="shared" si="155"/>
        <v/>
      </c>
      <c r="BL278" s="621" t="str">
        <f>IF(F278="","",COUNTIF($AI$17:AI278,AI278))</f>
        <v/>
      </c>
      <c r="BM278" s="621">
        <f>IF(BL278=1,BL278,0)</f>
        <v>0</v>
      </c>
      <c r="BN278" s="621" t="str">
        <f>IF(F278="","",$BR278)</f>
        <v/>
      </c>
      <c r="BO278" s="621" t="str">
        <f>IF(G278="","",$BR278)</f>
        <v/>
      </c>
      <c r="BP278" s="621" t="str">
        <f>IF(I278="","",$BR278)</f>
        <v/>
      </c>
      <c r="BQ278" s="622" t="str">
        <f>IFERROR(IF(J278="","",BR278),"")</f>
        <v/>
      </c>
      <c r="BR278" s="621">
        <v>88</v>
      </c>
      <c r="BS278" s="621">
        <f>IF(C278&gt;0,"",IF(COUNTIF(BN278:BQ280,BR278)=4,"",1))</f>
        <v>1</v>
      </c>
      <c r="BT278" s="74">
        <f>COUNTIF($AJ$17:AJ278,AI278&amp;"-"&amp;"*5000m*")</f>
        <v>0</v>
      </c>
      <c r="BU278" s="621">
        <f>SUM(BT278:BT280)/3</f>
        <v>0</v>
      </c>
      <c r="BV278" s="622" t="str">
        <f>IF(AI278="","",IF(AND(COUNTA(M278:M280)=0,COUNTA(W278:X280)=0),1,""))</f>
        <v/>
      </c>
      <c r="BW278" s="621">
        <f>IF(AND($AI278="",COUNTA(W278)&gt;0),1,0)</f>
        <v>0</v>
      </c>
      <c r="BX278" s="621">
        <f>IF(AND($AI278="",COUNTA(X278)&gt;0),1,0)</f>
        <v>0</v>
      </c>
      <c r="BY278" s="621" t="str">
        <f>F278&amp;"-"&amp;W278</f>
        <v>-</v>
      </c>
      <c r="BZ278" s="621" t="str">
        <f>IF(W278="","",COUNTIF($BY$17:BY278,BY278))</f>
        <v/>
      </c>
      <c r="CA278" s="621" t="str">
        <f>F278&amp;"-"&amp;X278</f>
        <v>-</v>
      </c>
      <c r="CB278" s="621" t="str">
        <f>IF(X278="","",COUNTIF($CA$17:CA278,CA278))</f>
        <v/>
      </c>
    </row>
    <row r="279" spans="1:80" s="1" customFormat="1" ht="18" customHeight="1" thickBot="1">
      <c r="A279" s="684"/>
      <c r="B279" s="666"/>
      <c r="C279" s="668"/>
      <c r="D279" s="244"/>
      <c r="E279" s="244"/>
      <c r="F279" s="620"/>
      <c r="G279" s="620"/>
      <c r="H279" s="620"/>
      <c r="I279" s="256" t="str">
        <f>IF(C278&gt;0,VLOOKUP(C278,男子登録情報!$A$1:$H$1688,5,0),"")</f>
        <v/>
      </c>
      <c r="J279" s="654" t="str">
        <f>IF(D278&gt;0,VLOOKUP(D278,男子登録情報!$A$1:$H$1688,5,0),"")</f>
        <v/>
      </c>
      <c r="K279" s="654"/>
      <c r="L279" s="261" t="s">
        <v>28</v>
      </c>
      <c r="M279" s="27"/>
      <c r="N279" s="5" t="str">
        <f>IF(M279&gt;0,VLOOKUP(M279,男子登録情報!$N$1:$O$22,2,0),"")</f>
        <v/>
      </c>
      <c r="O279" s="261" t="s">
        <v>29</v>
      </c>
      <c r="P279" s="262"/>
      <c r="Q279" s="53" t="str">
        <f t="shared" si="127"/>
        <v/>
      </c>
      <c r="R279" s="284" t="str">
        <f t="shared" si="128"/>
        <v/>
      </c>
      <c r="S279" s="263"/>
      <c r="T279" s="613"/>
      <c r="U279" s="614"/>
      <c r="V279" s="615"/>
      <c r="W279" s="662"/>
      <c r="X279" s="662"/>
      <c r="AB279" s="85">
        <f t="shared" si="129"/>
        <v>0</v>
      </c>
      <c r="AC279" s="621"/>
      <c r="AD279" s="74" t="str">
        <f t="shared" si="130"/>
        <v/>
      </c>
      <c r="AE279" s="74" t="str">
        <f t="shared" si="131"/>
        <v/>
      </c>
      <c r="AF279" s="74" t="str">
        <f t="shared" si="132"/>
        <v/>
      </c>
      <c r="AG279" s="74" t="str">
        <f t="shared" si="133"/>
        <v/>
      </c>
      <c r="AH279" s="95">
        <f t="shared" si="135"/>
        <v>0</v>
      </c>
      <c r="AI279" s="173" t="str">
        <f>AI278</f>
        <v/>
      </c>
      <c r="AJ279" s="74" t="str">
        <f t="shared" si="136"/>
        <v/>
      </c>
      <c r="AK279" s="74" t="str">
        <f t="shared" si="137"/>
        <v/>
      </c>
      <c r="AL279" s="99" t="str">
        <f t="shared" si="134"/>
        <v/>
      </c>
      <c r="AM279" s="81">
        <f t="shared" si="138"/>
        <v>0</v>
      </c>
      <c r="AO279" s="81">
        <f t="shared" si="139"/>
        <v>0</v>
      </c>
      <c r="AP279" s="81" t="str">
        <f t="shared" si="140"/>
        <v>00000</v>
      </c>
      <c r="AQ279" s="105" t="str">
        <f t="shared" si="141"/>
        <v>0秒0</v>
      </c>
      <c r="AR279" s="106">
        <f t="shared" si="142"/>
        <v>0</v>
      </c>
      <c r="AS279" s="106" t="str">
        <f t="shared" si="143"/>
        <v>0</v>
      </c>
      <c r="AT279" s="106" t="str">
        <f t="shared" si="144"/>
        <v>0</v>
      </c>
      <c r="AU279" s="106" t="str">
        <f t="shared" si="145"/>
        <v>0m</v>
      </c>
      <c r="AV279" s="106" t="str">
        <f t="shared" si="146"/>
        <v>点</v>
      </c>
      <c r="AW279" s="81">
        <f t="shared" si="147"/>
        <v>0</v>
      </c>
      <c r="AX279" s="73" t="str">
        <f t="shared" si="148"/>
        <v/>
      </c>
      <c r="AY279" s="81">
        <f t="shared" si="149"/>
        <v>0</v>
      </c>
      <c r="AZ279" s="81">
        <f t="shared" si="150"/>
        <v>0</v>
      </c>
      <c r="BA279" s="81">
        <f t="shared" si="151"/>
        <v>0</v>
      </c>
      <c r="BB279" s="595"/>
      <c r="BC279" s="595"/>
      <c r="BD279" s="629"/>
      <c r="BE279" s="626"/>
      <c r="BF279" s="74" t="str">
        <f t="shared" si="152"/>
        <v/>
      </c>
      <c r="BG279" s="74" t="str">
        <f t="shared" si="153"/>
        <v/>
      </c>
      <c r="BH279" s="74" t="str">
        <f t="shared" si="154"/>
        <v/>
      </c>
      <c r="BI279" s="120" t="str">
        <f>IF(M279="","",COUNTIF($BH$17:BH279,BH279))</f>
        <v/>
      </c>
      <c r="BJ279" s="98"/>
      <c r="BK279" s="1" t="str">
        <f t="shared" si="155"/>
        <v/>
      </c>
      <c r="BL279" s="621"/>
      <c r="BM279" s="621"/>
      <c r="BN279" s="621"/>
      <c r="BO279" s="621"/>
      <c r="BP279" s="621"/>
      <c r="BQ279" s="623"/>
      <c r="BR279" s="621"/>
      <c r="BS279" s="621"/>
      <c r="BT279" s="74">
        <f>COUNTIF($AJ$17:AJ279,AI279&amp;"-"&amp;"*5000m*")</f>
        <v>0</v>
      </c>
      <c r="BU279" s="621"/>
      <c r="BV279" s="623"/>
      <c r="BW279" s="621"/>
      <c r="BX279" s="621"/>
      <c r="BY279" s="621"/>
      <c r="BZ279" s="621"/>
      <c r="CA279" s="621"/>
      <c r="CB279" s="621"/>
    </row>
    <row r="280" spans="1:80" s="1" customFormat="1" ht="18" customHeight="1" thickBot="1">
      <c r="A280" s="685"/>
      <c r="B280" s="86" t="s">
        <v>30</v>
      </c>
      <c r="C280" s="87"/>
      <c r="D280" s="87"/>
      <c r="E280" s="87"/>
      <c r="F280" s="28"/>
      <c r="G280" s="28"/>
      <c r="H280" s="28"/>
      <c r="I280" s="29"/>
      <c r="J280" s="655" t="str">
        <f>IF(D279&gt;0,VLOOKUP(D279,男子登録情報!$A$1:$H$1688,5,0),"")</f>
        <v/>
      </c>
      <c r="K280" s="655"/>
      <c r="L280" s="7" t="s">
        <v>31</v>
      </c>
      <c r="M280" s="429"/>
      <c r="N280" s="5" t="str">
        <f>IF(M280&gt;0,VLOOKUP(M280,男子登録情報!$N$1:$O$22,2,0),"")</f>
        <v/>
      </c>
      <c r="O280" s="7" t="s">
        <v>32</v>
      </c>
      <c r="P280" s="248"/>
      <c r="Q280" s="53" t="str">
        <f t="shared" si="127"/>
        <v/>
      </c>
      <c r="R280" s="285" t="str">
        <f t="shared" si="128"/>
        <v/>
      </c>
      <c r="S280" s="259"/>
      <c r="T280" s="616"/>
      <c r="U280" s="617"/>
      <c r="V280" s="618"/>
      <c r="W280" s="663"/>
      <c r="X280" s="663"/>
      <c r="AB280" s="85">
        <f t="shared" si="129"/>
        <v>0</v>
      </c>
      <c r="AC280" s="621"/>
      <c r="AD280" s="74" t="str">
        <f t="shared" si="130"/>
        <v/>
      </c>
      <c r="AE280" s="74" t="str">
        <f t="shared" si="131"/>
        <v/>
      </c>
      <c r="AF280" s="74" t="str">
        <f t="shared" si="132"/>
        <v/>
      </c>
      <c r="AG280" s="74" t="str">
        <f t="shared" si="133"/>
        <v/>
      </c>
      <c r="AH280" s="95">
        <f t="shared" si="135"/>
        <v>0</v>
      </c>
      <c r="AI280" s="174" t="str">
        <f>AI279</f>
        <v/>
      </c>
      <c r="AJ280" s="74" t="str">
        <f t="shared" si="136"/>
        <v/>
      </c>
      <c r="AK280" s="74" t="str">
        <f t="shared" si="137"/>
        <v/>
      </c>
      <c r="AL280" s="99" t="str">
        <f t="shared" si="134"/>
        <v/>
      </c>
      <c r="AM280" s="81">
        <f t="shared" si="138"/>
        <v>0</v>
      </c>
      <c r="AO280" s="81">
        <f t="shared" si="139"/>
        <v>0</v>
      </c>
      <c r="AP280" s="81" t="str">
        <f t="shared" si="140"/>
        <v>00000</v>
      </c>
      <c r="AQ280" s="105" t="str">
        <f t="shared" si="141"/>
        <v>0秒0</v>
      </c>
      <c r="AR280" s="106">
        <f t="shared" si="142"/>
        <v>0</v>
      </c>
      <c r="AS280" s="106" t="str">
        <f t="shared" si="143"/>
        <v>0</v>
      </c>
      <c r="AT280" s="106" t="str">
        <f t="shared" si="144"/>
        <v>0</v>
      </c>
      <c r="AU280" s="106" t="str">
        <f t="shared" si="145"/>
        <v>0m</v>
      </c>
      <c r="AV280" s="106" t="str">
        <f t="shared" si="146"/>
        <v>点</v>
      </c>
      <c r="AW280" s="81">
        <f t="shared" si="147"/>
        <v>0</v>
      </c>
      <c r="AX280" s="73" t="str">
        <f t="shared" si="148"/>
        <v/>
      </c>
      <c r="AY280" s="81">
        <f t="shared" si="149"/>
        <v>0</v>
      </c>
      <c r="AZ280" s="81">
        <f t="shared" si="150"/>
        <v>0</v>
      </c>
      <c r="BA280" s="81">
        <f t="shared" si="151"/>
        <v>0</v>
      </c>
      <c r="BB280" s="587"/>
      <c r="BC280" s="587"/>
      <c r="BD280" s="630"/>
      <c r="BE280" s="627"/>
      <c r="BF280" s="74" t="str">
        <f t="shared" si="152"/>
        <v/>
      </c>
      <c r="BG280" s="74" t="str">
        <f t="shared" si="153"/>
        <v/>
      </c>
      <c r="BH280" s="74" t="str">
        <f t="shared" si="154"/>
        <v/>
      </c>
      <c r="BI280" s="120" t="str">
        <f>IF(M280="","",COUNTIF($BH$17:BH280,BH280))</f>
        <v/>
      </c>
      <c r="BJ280" s="98"/>
      <c r="BK280" s="1" t="str">
        <f t="shared" si="155"/>
        <v/>
      </c>
      <c r="BL280" s="621"/>
      <c r="BM280" s="621"/>
      <c r="BN280" s="621"/>
      <c r="BO280" s="621"/>
      <c r="BP280" s="621"/>
      <c r="BQ280" s="624"/>
      <c r="BR280" s="621"/>
      <c r="BS280" s="621"/>
      <c r="BT280" s="74">
        <f>COUNTIF($AJ$17:AJ280,AI280&amp;"-"&amp;"*5000m*")</f>
        <v>0</v>
      </c>
      <c r="BU280" s="621"/>
      <c r="BV280" s="624"/>
      <c r="BW280" s="621"/>
      <c r="BX280" s="621"/>
      <c r="BY280" s="621"/>
      <c r="BZ280" s="621"/>
      <c r="CA280" s="621"/>
      <c r="CB280" s="621"/>
    </row>
    <row r="281" spans="1:80" s="1" customFormat="1" ht="18" customHeight="1" thickTop="1" thickBot="1">
      <c r="A281" s="683">
        <v>89</v>
      </c>
      <c r="B281" s="665" t="s">
        <v>339</v>
      </c>
      <c r="C281" s="667"/>
      <c r="D281" s="243"/>
      <c r="E281" s="243"/>
      <c r="F281" s="619" t="str">
        <f>IF(C281&gt;0,VLOOKUP(C281,男子登録情報!$A$1:$H$1688,3,0),"")</f>
        <v/>
      </c>
      <c r="G281" s="619" t="str">
        <f>IF(C281&gt;0,VLOOKUP(C281,男子登録情報!$A$1:$H$1688,4,0),"")</f>
        <v/>
      </c>
      <c r="H281" s="619" t="str">
        <f>IF(C281&gt;0,VLOOKUP(C281,男子登録情報!$A$1:$H$1688,7,0),"")</f>
        <v/>
      </c>
      <c r="I281" s="261" t="str">
        <f>IF(C281&gt;0,VLOOKUP(C281,男子登録情報!$A$1:$H$1688,8,0),"")</f>
        <v/>
      </c>
      <c r="J281" s="653" t="str">
        <f>IF(C281&gt;0,VLOOKUP(C281,男子登録情報!$A$1:$M$1688,13,0),"")</f>
        <v/>
      </c>
      <c r="K281" s="653" t="str">
        <f>IF(C281&gt;0,TEXT(C281,"100000000"),"000000000")</f>
        <v>000000000</v>
      </c>
      <c r="L281" s="251" t="s">
        <v>24</v>
      </c>
      <c r="M281" s="243"/>
      <c r="N281" s="5" t="str">
        <f>IF(M281&gt;0,VLOOKUP(M281,男子登録情報!$N$1:$O$22,2,0),"")</f>
        <v/>
      </c>
      <c r="O281" s="251" t="s">
        <v>27</v>
      </c>
      <c r="P281" s="253"/>
      <c r="Q281" s="53" t="str">
        <f t="shared" si="127"/>
        <v/>
      </c>
      <c r="R281" s="283" t="str">
        <f t="shared" si="128"/>
        <v/>
      </c>
      <c r="S281" s="255"/>
      <c r="T281" s="610"/>
      <c r="U281" s="611"/>
      <c r="V281" s="612"/>
      <c r="W281" s="664"/>
      <c r="X281" s="664"/>
      <c r="AA281" s="1">
        <f>IF(C281="",0,IF(H281=F5,0,1))</f>
        <v>0</v>
      </c>
      <c r="AB281" s="85">
        <f t="shared" si="129"/>
        <v>0</v>
      </c>
      <c r="AC281" s="621">
        <f>C281</f>
        <v>0</v>
      </c>
      <c r="AD281" s="74" t="str">
        <f t="shared" si="130"/>
        <v/>
      </c>
      <c r="AE281" s="74" t="str">
        <f t="shared" si="131"/>
        <v/>
      </c>
      <c r="AF281" s="74" t="str">
        <f t="shared" si="132"/>
        <v/>
      </c>
      <c r="AG281" s="74" t="str">
        <f t="shared" si="133"/>
        <v/>
      </c>
      <c r="AH281" s="95">
        <f t="shared" si="135"/>
        <v>0</v>
      </c>
      <c r="AI281" s="172" t="str">
        <f>IF(F281="","",F281)</f>
        <v/>
      </c>
      <c r="AJ281" s="74" t="str">
        <f t="shared" si="136"/>
        <v/>
      </c>
      <c r="AK281" s="74" t="str">
        <f t="shared" si="137"/>
        <v/>
      </c>
      <c r="AL281" s="99" t="str">
        <f t="shared" si="134"/>
        <v/>
      </c>
      <c r="AM281" s="81">
        <f t="shared" si="138"/>
        <v>0</v>
      </c>
      <c r="AO281" s="81">
        <f t="shared" si="139"/>
        <v>0</v>
      </c>
      <c r="AP281" s="81" t="str">
        <f t="shared" si="140"/>
        <v>00000</v>
      </c>
      <c r="AQ281" s="105" t="str">
        <f t="shared" si="141"/>
        <v>0秒0</v>
      </c>
      <c r="AR281" s="106">
        <f t="shared" si="142"/>
        <v>0</v>
      </c>
      <c r="AS281" s="106" t="str">
        <f t="shared" si="143"/>
        <v>0</v>
      </c>
      <c r="AT281" s="106" t="str">
        <f t="shared" si="144"/>
        <v>0</v>
      </c>
      <c r="AU281" s="106" t="str">
        <f t="shared" si="145"/>
        <v>0m</v>
      </c>
      <c r="AV281" s="106" t="str">
        <f t="shared" si="146"/>
        <v>点</v>
      </c>
      <c r="AW281" s="81">
        <f t="shared" si="147"/>
        <v>0</v>
      </c>
      <c r="AX281" s="73" t="str">
        <f t="shared" si="148"/>
        <v/>
      </c>
      <c r="AY281" s="81">
        <f t="shared" si="149"/>
        <v>0</v>
      </c>
      <c r="AZ281" s="81">
        <f t="shared" si="150"/>
        <v>0</v>
      </c>
      <c r="BA281" s="81">
        <f t="shared" si="151"/>
        <v>0</v>
      </c>
      <c r="BB281" s="586">
        <f>IF(W281="",0,COUNTA($W$17:W283))</f>
        <v>0</v>
      </c>
      <c r="BC281" s="586">
        <f>IF(X281="",0,COUNTA($X$17:X283))</f>
        <v>0</v>
      </c>
      <c r="BD281" s="628">
        <f>IF(OR($N281="20100",$N282="20100",$N283="20100"),COUNTIF($N$17:N283,"20100"),0)</f>
        <v>0</v>
      </c>
      <c r="BE281" s="625">
        <f>IF($BD281=0,0,INDEX($P281:$P283,MATCH("20100",$N281:$N283,0),1))</f>
        <v>0</v>
      </c>
      <c r="BF281" s="74" t="str">
        <f t="shared" si="152"/>
        <v/>
      </c>
      <c r="BG281" s="74" t="str">
        <f t="shared" si="153"/>
        <v/>
      </c>
      <c r="BH281" s="74" t="str">
        <f t="shared" si="154"/>
        <v/>
      </c>
      <c r="BI281" s="120" t="str">
        <f>IF(M281="","",COUNTIF($BH$17:BH281,BH281))</f>
        <v/>
      </c>
      <c r="BJ281" s="98"/>
      <c r="BK281" s="1" t="str">
        <f t="shared" si="155"/>
        <v/>
      </c>
      <c r="BL281" s="621" t="str">
        <f>IF(F281="","",COUNTIF($AI$17:AI281,AI281))</f>
        <v/>
      </c>
      <c r="BM281" s="621">
        <f>IF(BL281=1,BL281,0)</f>
        <v>0</v>
      </c>
      <c r="BN281" s="621" t="str">
        <f>IF(F281="","",$BR281)</f>
        <v/>
      </c>
      <c r="BO281" s="621" t="str">
        <f>IF(G281="","",$BR281)</f>
        <v/>
      </c>
      <c r="BP281" s="621" t="str">
        <f>IF(I281="","",$BR281)</f>
        <v/>
      </c>
      <c r="BQ281" s="622" t="str">
        <f>IFERROR(IF(J281="","",BR281),"")</f>
        <v/>
      </c>
      <c r="BR281" s="621">
        <v>89</v>
      </c>
      <c r="BS281" s="621">
        <f>IF(C281&gt;0,"",IF(COUNTIF(BN281:BQ283,BR281)=4,"",1))</f>
        <v>1</v>
      </c>
      <c r="BT281" s="74">
        <f>COUNTIF($AJ$17:AJ281,AI281&amp;"-"&amp;"*5000m*")</f>
        <v>0</v>
      </c>
      <c r="BU281" s="621">
        <f>SUM(BT281:BT283)/3</f>
        <v>0</v>
      </c>
      <c r="BV281" s="622" t="str">
        <f>IF(AI281="","",IF(AND(COUNTA(M281:M283)=0,COUNTA(W281:X283)=0),1,""))</f>
        <v/>
      </c>
      <c r="BW281" s="621">
        <f>IF(AND($AI281="",COUNTA(W281)&gt;0),1,0)</f>
        <v>0</v>
      </c>
      <c r="BX281" s="621">
        <f>IF(AND($AI281="",COUNTA(X281)&gt;0),1,0)</f>
        <v>0</v>
      </c>
      <c r="BY281" s="621" t="str">
        <f>F281&amp;"-"&amp;W281</f>
        <v>-</v>
      </c>
      <c r="BZ281" s="621" t="str">
        <f>IF(W281="","",COUNTIF($BY$17:BY281,BY281))</f>
        <v/>
      </c>
      <c r="CA281" s="621" t="str">
        <f>F281&amp;"-"&amp;X281</f>
        <v>-</v>
      </c>
      <c r="CB281" s="621" t="str">
        <f>IF(X281="","",COUNTIF($CA$17:CA281,CA281))</f>
        <v/>
      </c>
    </row>
    <row r="282" spans="1:80" s="1" customFormat="1" ht="18" customHeight="1" thickBot="1">
      <c r="A282" s="684"/>
      <c r="B282" s="666"/>
      <c r="C282" s="668"/>
      <c r="D282" s="244"/>
      <c r="E282" s="244"/>
      <c r="F282" s="620"/>
      <c r="G282" s="620"/>
      <c r="H282" s="620"/>
      <c r="I282" s="256" t="str">
        <f>IF(C281&gt;0,VLOOKUP(C281,男子登録情報!$A$1:$H$1688,5,0),"")</f>
        <v/>
      </c>
      <c r="J282" s="654" t="str">
        <f>IF(D281&gt;0,VLOOKUP(D281,男子登録情報!$A$1:$H$1688,5,0),"")</f>
        <v/>
      </c>
      <c r="K282" s="654"/>
      <c r="L282" s="261" t="s">
        <v>28</v>
      </c>
      <c r="M282" s="27"/>
      <c r="N282" s="5" t="str">
        <f>IF(M282&gt;0,VLOOKUP(M282,男子登録情報!$N$1:$O$22,2,0),"")</f>
        <v/>
      </c>
      <c r="O282" s="261" t="s">
        <v>29</v>
      </c>
      <c r="P282" s="262"/>
      <c r="Q282" s="53" t="str">
        <f t="shared" si="127"/>
        <v/>
      </c>
      <c r="R282" s="284" t="str">
        <f t="shared" si="128"/>
        <v/>
      </c>
      <c r="S282" s="263"/>
      <c r="T282" s="613"/>
      <c r="U282" s="614"/>
      <c r="V282" s="615"/>
      <c r="W282" s="662"/>
      <c r="X282" s="662"/>
      <c r="AB282" s="85">
        <f t="shared" si="129"/>
        <v>0</v>
      </c>
      <c r="AC282" s="621"/>
      <c r="AD282" s="74" t="str">
        <f t="shared" si="130"/>
        <v/>
      </c>
      <c r="AE282" s="74" t="str">
        <f t="shared" si="131"/>
        <v/>
      </c>
      <c r="AF282" s="74" t="str">
        <f t="shared" si="132"/>
        <v/>
      </c>
      <c r="AG282" s="74" t="str">
        <f t="shared" si="133"/>
        <v/>
      </c>
      <c r="AH282" s="95">
        <f t="shared" si="135"/>
        <v>0</v>
      </c>
      <c r="AI282" s="173" t="str">
        <f>AI281</f>
        <v/>
      </c>
      <c r="AJ282" s="74" t="str">
        <f t="shared" si="136"/>
        <v/>
      </c>
      <c r="AK282" s="74" t="str">
        <f t="shared" si="137"/>
        <v/>
      </c>
      <c r="AL282" s="99" t="str">
        <f t="shared" si="134"/>
        <v/>
      </c>
      <c r="AM282" s="81">
        <f t="shared" si="138"/>
        <v>0</v>
      </c>
      <c r="AO282" s="81">
        <f t="shared" si="139"/>
        <v>0</v>
      </c>
      <c r="AP282" s="81" t="str">
        <f t="shared" si="140"/>
        <v>00000</v>
      </c>
      <c r="AQ282" s="105" t="str">
        <f t="shared" si="141"/>
        <v>0秒0</v>
      </c>
      <c r="AR282" s="106">
        <f t="shared" si="142"/>
        <v>0</v>
      </c>
      <c r="AS282" s="106" t="str">
        <f t="shared" si="143"/>
        <v>0</v>
      </c>
      <c r="AT282" s="106" t="str">
        <f t="shared" si="144"/>
        <v>0</v>
      </c>
      <c r="AU282" s="106" t="str">
        <f t="shared" si="145"/>
        <v>0m</v>
      </c>
      <c r="AV282" s="106" t="str">
        <f t="shared" si="146"/>
        <v>点</v>
      </c>
      <c r="AW282" s="81">
        <f t="shared" si="147"/>
        <v>0</v>
      </c>
      <c r="AX282" s="73" t="str">
        <f t="shared" si="148"/>
        <v/>
      </c>
      <c r="AY282" s="81">
        <f t="shared" si="149"/>
        <v>0</v>
      </c>
      <c r="AZ282" s="81">
        <f t="shared" si="150"/>
        <v>0</v>
      </c>
      <c r="BA282" s="81">
        <f t="shared" si="151"/>
        <v>0</v>
      </c>
      <c r="BB282" s="595"/>
      <c r="BC282" s="595"/>
      <c r="BD282" s="629"/>
      <c r="BE282" s="626"/>
      <c r="BF282" s="74" t="str">
        <f t="shared" si="152"/>
        <v/>
      </c>
      <c r="BG282" s="74" t="str">
        <f t="shared" si="153"/>
        <v/>
      </c>
      <c r="BH282" s="74" t="str">
        <f t="shared" si="154"/>
        <v/>
      </c>
      <c r="BI282" s="120" t="str">
        <f>IF(M282="","",COUNTIF($BH$17:BH282,BH282))</f>
        <v/>
      </c>
      <c r="BJ282" s="98"/>
      <c r="BK282" s="1" t="str">
        <f t="shared" si="155"/>
        <v/>
      </c>
      <c r="BL282" s="621"/>
      <c r="BM282" s="621"/>
      <c r="BN282" s="621"/>
      <c r="BO282" s="621"/>
      <c r="BP282" s="621"/>
      <c r="BQ282" s="623"/>
      <c r="BR282" s="621"/>
      <c r="BS282" s="621"/>
      <c r="BT282" s="74">
        <f>COUNTIF($AJ$17:AJ282,AI282&amp;"-"&amp;"*5000m*")</f>
        <v>0</v>
      </c>
      <c r="BU282" s="621"/>
      <c r="BV282" s="623"/>
      <c r="BW282" s="621"/>
      <c r="BX282" s="621"/>
      <c r="BY282" s="621"/>
      <c r="BZ282" s="621"/>
      <c r="CA282" s="621"/>
      <c r="CB282" s="621"/>
    </row>
    <row r="283" spans="1:80" s="1" customFormat="1" ht="18" customHeight="1" thickBot="1">
      <c r="A283" s="685"/>
      <c r="B283" s="86" t="s">
        <v>30</v>
      </c>
      <c r="C283" s="87"/>
      <c r="D283" s="87"/>
      <c r="E283" s="87"/>
      <c r="F283" s="28"/>
      <c r="G283" s="28"/>
      <c r="H283" s="28"/>
      <c r="I283" s="29"/>
      <c r="J283" s="655" t="str">
        <f>IF(D282&gt;0,VLOOKUP(D282,男子登録情報!$A$1:$H$1688,5,0),"")</f>
        <v/>
      </c>
      <c r="K283" s="655"/>
      <c r="L283" s="7" t="s">
        <v>31</v>
      </c>
      <c r="M283" s="429"/>
      <c r="N283" s="5" t="str">
        <f>IF(M283&gt;0,VLOOKUP(M283,男子登録情報!$N$1:$O$22,2,0),"")</f>
        <v/>
      </c>
      <c r="O283" s="7" t="s">
        <v>32</v>
      </c>
      <c r="P283" s="248"/>
      <c r="Q283" s="53" t="str">
        <f t="shared" si="127"/>
        <v/>
      </c>
      <c r="R283" s="285" t="str">
        <f t="shared" si="128"/>
        <v/>
      </c>
      <c r="S283" s="259"/>
      <c r="T283" s="616"/>
      <c r="U283" s="617"/>
      <c r="V283" s="618"/>
      <c r="W283" s="663"/>
      <c r="X283" s="663"/>
      <c r="AB283" s="85">
        <f t="shared" si="129"/>
        <v>0</v>
      </c>
      <c r="AC283" s="621"/>
      <c r="AD283" s="74" t="str">
        <f t="shared" si="130"/>
        <v/>
      </c>
      <c r="AE283" s="74" t="str">
        <f t="shared" si="131"/>
        <v/>
      </c>
      <c r="AF283" s="74" t="str">
        <f t="shared" si="132"/>
        <v/>
      </c>
      <c r="AG283" s="74" t="str">
        <f t="shared" si="133"/>
        <v/>
      </c>
      <c r="AH283" s="95">
        <f t="shared" si="135"/>
        <v>0</v>
      </c>
      <c r="AI283" s="174" t="str">
        <f>AI282</f>
        <v/>
      </c>
      <c r="AJ283" s="74" t="str">
        <f t="shared" si="136"/>
        <v/>
      </c>
      <c r="AK283" s="74" t="str">
        <f t="shared" si="137"/>
        <v/>
      </c>
      <c r="AL283" s="99" t="str">
        <f t="shared" si="134"/>
        <v/>
      </c>
      <c r="AM283" s="81">
        <f t="shared" si="138"/>
        <v>0</v>
      </c>
      <c r="AO283" s="81">
        <f t="shared" si="139"/>
        <v>0</v>
      </c>
      <c r="AP283" s="81" t="str">
        <f t="shared" si="140"/>
        <v>00000</v>
      </c>
      <c r="AQ283" s="105" t="str">
        <f t="shared" si="141"/>
        <v>0秒0</v>
      </c>
      <c r="AR283" s="106">
        <f t="shared" si="142"/>
        <v>0</v>
      </c>
      <c r="AS283" s="106" t="str">
        <f t="shared" si="143"/>
        <v>0</v>
      </c>
      <c r="AT283" s="106" t="str">
        <f t="shared" si="144"/>
        <v>0</v>
      </c>
      <c r="AU283" s="106" t="str">
        <f t="shared" si="145"/>
        <v>0m</v>
      </c>
      <c r="AV283" s="106" t="str">
        <f t="shared" si="146"/>
        <v>点</v>
      </c>
      <c r="AW283" s="81">
        <f t="shared" si="147"/>
        <v>0</v>
      </c>
      <c r="AX283" s="73" t="str">
        <f t="shared" si="148"/>
        <v/>
      </c>
      <c r="AY283" s="81">
        <f t="shared" si="149"/>
        <v>0</v>
      </c>
      <c r="AZ283" s="81">
        <f t="shared" si="150"/>
        <v>0</v>
      </c>
      <c r="BA283" s="81">
        <f t="shared" si="151"/>
        <v>0</v>
      </c>
      <c r="BB283" s="587"/>
      <c r="BC283" s="587"/>
      <c r="BD283" s="630"/>
      <c r="BE283" s="627"/>
      <c r="BF283" s="74" t="str">
        <f t="shared" si="152"/>
        <v/>
      </c>
      <c r="BG283" s="74" t="str">
        <f t="shared" si="153"/>
        <v/>
      </c>
      <c r="BH283" s="74" t="str">
        <f t="shared" si="154"/>
        <v/>
      </c>
      <c r="BI283" s="120" t="str">
        <f>IF(M283="","",COUNTIF($BH$17:BH283,BH283))</f>
        <v/>
      </c>
      <c r="BJ283" s="98"/>
      <c r="BK283" s="1" t="str">
        <f t="shared" si="155"/>
        <v/>
      </c>
      <c r="BL283" s="621"/>
      <c r="BM283" s="621"/>
      <c r="BN283" s="621"/>
      <c r="BO283" s="621"/>
      <c r="BP283" s="621"/>
      <c r="BQ283" s="624"/>
      <c r="BR283" s="621"/>
      <c r="BS283" s="621"/>
      <c r="BT283" s="74">
        <f>COUNTIF($AJ$17:AJ283,AI283&amp;"-"&amp;"*5000m*")</f>
        <v>0</v>
      </c>
      <c r="BU283" s="621"/>
      <c r="BV283" s="624"/>
      <c r="BW283" s="621"/>
      <c r="BX283" s="621"/>
      <c r="BY283" s="621"/>
      <c r="BZ283" s="621"/>
      <c r="CA283" s="621"/>
      <c r="CB283" s="621"/>
    </row>
    <row r="284" spans="1:80" s="1" customFormat="1" ht="18" customHeight="1" thickTop="1" thickBot="1">
      <c r="A284" s="683">
        <v>90</v>
      </c>
      <c r="B284" s="665" t="s">
        <v>339</v>
      </c>
      <c r="C284" s="667"/>
      <c r="D284" s="243"/>
      <c r="E284" s="243"/>
      <c r="F284" s="619" t="str">
        <f>IF(C284&gt;0,VLOOKUP(C284,男子登録情報!$A$1:$H$1688,3,0),"")</f>
        <v/>
      </c>
      <c r="G284" s="619" t="str">
        <f>IF(C284&gt;0,VLOOKUP(C284,男子登録情報!$A$1:$H$1688,4,0),"")</f>
        <v/>
      </c>
      <c r="H284" s="619" t="str">
        <f>IF(C284&gt;0,VLOOKUP(C284,男子登録情報!$A$1:$H$1688,7,0),"")</f>
        <v/>
      </c>
      <c r="I284" s="261" t="str">
        <f>IF(C284&gt;0,VLOOKUP(C284,男子登録情報!$A$1:$H$1688,8,0),"")</f>
        <v/>
      </c>
      <c r="J284" s="653" t="str">
        <f>IF(C284&gt;0,VLOOKUP(C284,男子登録情報!$A$1:$M$1688,13,0),"")</f>
        <v/>
      </c>
      <c r="K284" s="653" t="str">
        <f>IF(C284&gt;0,TEXT(C284,"100000000"),"000000000")</f>
        <v>000000000</v>
      </c>
      <c r="L284" s="251" t="s">
        <v>24</v>
      </c>
      <c r="M284" s="243"/>
      <c r="N284" s="5" t="str">
        <f>IF(M284&gt;0,VLOOKUP(M284,男子登録情報!$N$1:$O$22,2,0),"")</f>
        <v/>
      </c>
      <c r="O284" s="251" t="s">
        <v>27</v>
      </c>
      <c r="P284" s="253"/>
      <c r="Q284" s="53" t="str">
        <f t="shared" si="127"/>
        <v/>
      </c>
      <c r="R284" s="283" t="str">
        <f t="shared" si="128"/>
        <v/>
      </c>
      <c r="S284" s="255"/>
      <c r="T284" s="610"/>
      <c r="U284" s="611"/>
      <c r="V284" s="612"/>
      <c r="W284" s="664"/>
      <c r="X284" s="664"/>
      <c r="AA284" s="1">
        <f>IF(C284="",0,IF(H284=F5,0,1))</f>
        <v>0</v>
      </c>
      <c r="AB284" s="85">
        <f t="shared" si="129"/>
        <v>0</v>
      </c>
      <c r="AC284" s="621">
        <f>C284</f>
        <v>0</v>
      </c>
      <c r="AD284" s="74" t="str">
        <f t="shared" si="130"/>
        <v/>
      </c>
      <c r="AE284" s="74" t="str">
        <f t="shared" si="131"/>
        <v/>
      </c>
      <c r="AF284" s="74" t="str">
        <f t="shared" si="132"/>
        <v/>
      </c>
      <c r="AG284" s="74" t="str">
        <f t="shared" si="133"/>
        <v/>
      </c>
      <c r="AH284" s="95">
        <f t="shared" si="135"/>
        <v>0</v>
      </c>
      <c r="AI284" s="172" t="str">
        <f>IF(F284="","",F284)</f>
        <v/>
      </c>
      <c r="AJ284" s="74" t="str">
        <f t="shared" si="136"/>
        <v/>
      </c>
      <c r="AK284" s="74" t="str">
        <f t="shared" si="137"/>
        <v/>
      </c>
      <c r="AL284" s="99" t="str">
        <f t="shared" si="134"/>
        <v/>
      </c>
      <c r="AM284" s="81">
        <f t="shared" si="138"/>
        <v>0</v>
      </c>
      <c r="AO284" s="81">
        <f t="shared" si="139"/>
        <v>0</v>
      </c>
      <c r="AP284" s="81" t="str">
        <f t="shared" si="140"/>
        <v>00000</v>
      </c>
      <c r="AQ284" s="105" t="str">
        <f t="shared" si="141"/>
        <v>0秒0</v>
      </c>
      <c r="AR284" s="106">
        <f t="shared" si="142"/>
        <v>0</v>
      </c>
      <c r="AS284" s="106" t="str">
        <f t="shared" si="143"/>
        <v>0</v>
      </c>
      <c r="AT284" s="106" t="str">
        <f t="shared" si="144"/>
        <v>0</v>
      </c>
      <c r="AU284" s="106" t="str">
        <f t="shared" si="145"/>
        <v>0m</v>
      </c>
      <c r="AV284" s="106" t="str">
        <f t="shared" si="146"/>
        <v>点</v>
      </c>
      <c r="AW284" s="81">
        <f t="shared" si="147"/>
        <v>0</v>
      </c>
      <c r="AX284" s="73" t="str">
        <f t="shared" si="148"/>
        <v/>
      </c>
      <c r="AY284" s="81">
        <f t="shared" si="149"/>
        <v>0</v>
      </c>
      <c r="AZ284" s="81">
        <f t="shared" si="150"/>
        <v>0</v>
      </c>
      <c r="BA284" s="81">
        <f t="shared" si="151"/>
        <v>0</v>
      </c>
      <c r="BB284" s="586">
        <f>IF(W284="",0,COUNTA($W$17:W286))</f>
        <v>0</v>
      </c>
      <c r="BC284" s="586">
        <f>IF(X284="",0,COUNTA($X$17:X286))</f>
        <v>0</v>
      </c>
      <c r="BD284" s="628">
        <f>IF(OR($N284="20100",$N285="20100",$N286="20100"),COUNTIF($N$17:N286,"20100"),0)</f>
        <v>0</v>
      </c>
      <c r="BE284" s="625">
        <f>IF($BD284=0,0,INDEX($P284:$P286,MATCH("20100",$N284:$N286,0),1))</f>
        <v>0</v>
      </c>
      <c r="BF284" s="74" t="str">
        <f t="shared" si="152"/>
        <v/>
      </c>
      <c r="BG284" s="74" t="str">
        <f t="shared" si="153"/>
        <v/>
      </c>
      <c r="BH284" s="74" t="str">
        <f t="shared" si="154"/>
        <v/>
      </c>
      <c r="BI284" s="120" t="str">
        <f>IF(M284="","",COUNTIF($BH$17:BH284,BH284))</f>
        <v/>
      </c>
      <c r="BJ284" s="98"/>
      <c r="BK284" s="1" t="str">
        <f t="shared" si="155"/>
        <v/>
      </c>
      <c r="BL284" s="621" t="str">
        <f>IF(F284="","",COUNTIF($AI$17:AI284,AI284))</f>
        <v/>
      </c>
      <c r="BM284" s="621">
        <f>IF(BL284=1,BL284,0)</f>
        <v>0</v>
      </c>
      <c r="BN284" s="621" t="str">
        <f>IF(F284="","",$BR284)</f>
        <v/>
      </c>
      <c r="BO284" s="621" t="str">
        <f>IF(G284="","",$BR284)</f>
        <v/>
      </c>
      <c r="BP284" s="621" t="str">
        <f>IF(I284="","",$BR284)</f>
        <v/>
      </c>
      <c r="BQ284" s="622" t="str">
        <f>IFERROR(IF(J284="","",BR284),"")</f>
        <v/>
      </c>
      <c r="BR284" s="621">
        <v>90</v>
      </c>
      <c r="BS284" s="621">
        <f>IF(C284&gt;0,"",IF(COUNTIF(BN284:BQ286,BR284)=4,"",1))</f>
        <v>1</v>
      </c>
      <c r="BT284" s="74">
        <f>COUNTIF($AJ$17:AJ284,AI284&amp;"-"&amp;"*5000m*")</f>
        <v>0</v>
      </c>
      <c r="BU284" s="621">
        <f>SUM(BT284:BT286)/3</f>
        <v>0</v>
      </c>
      <c r="BV284" s="622" t="str">
        <f>IF(AI284="","",IF(AND(COUNTA(M284:M286)=0,COUNTA(W284:X286)=0),1,""))</f>
        <v/>
      </c>
      <c r="BW284" s="621">
        <f>IF(AND($AI284="",COUNTA(W284)&gt;0),1,0)</f>
        <v>0</v>
      </c>
      <c r="BX284" s="621">
        <f>IF(AND($AI284="",COUNTA(X284)&gt;0),1,0)</f>
        <v>0</v>
      </c>
      <c r="BY284" s="621" t="str">
        <f>F284&amp;"-"&amp;W284</f>
        <v>-</v>
      </c>
      <c r="BZ284" s="621" t="str">
        <f>IF(W284="","",COUNTIF($BY$17:BY284,BY284))</f>
        <v/>
      </c>
      <c r="CA284" s="621" t="str">
        <f>F284&amp;"-"&amp;X284</f>
        <v>-</v>
      </c>
      <c r="CB284" s="621" t="str">
        <f>IF(X284="","",COUNTIF($CA$17:CA284,CA284))</f>
        <v/>
      </c>
    </row>
    <row r="285" spans="1:80" s="1" customFormat="1" ht="18" customHeight="1" thickBot="1">
      <c r="A285" s="684"/>
      <c r="B285" s="666"/>
      <c r="C285" s="668"/>
      <c r="D285" s="244"/>
      <c r="E285" s="244"/>
      <c r="F285" s="620"/>
      <c r="G285" s="620"/>
      <c r="H285" s="620"/>
      <c r="I285" s="256" t="str">
        <f>IF(C284&gt;0,VLOOKUP(C284,男子登録情報!$A$1:$H$1688,5,0),"")</f>
        <v/>
      </c>
      <c r="J285" s="654" t="str">
        <f>IF(D284&gt;0,VLOOKUP(D284,男子登録情報!$A$1:$H$1688,5,0),"")</f>
        <v/>
      </c>
      <c r="K285" s="654"/>
      <c r="L285" s="261" t="s">
        <v>28</v>
      </c>
      <c r="M285" s="27"/>
      <c r="N285" s="5" t="str">
        <f>IF(M285&gt;0,VLOOKUP(M285,男子登録情報!$N$1:$O$22,2,0),"")</f>
        <v/>
      </c>
      <c r="O285" s="261" t="s">
        <v>29</v>
      </c>
      <c r="P285" s="262"/>
      <c r="Q285" s="53" t="str">
        <f t="shared" si="127"/>
        <v/>
      </c>
      <c r="R285" s="284" t="str">
        <f t="shared" si="128"/>
        <v/>
      </c>
      <c r="S285" s="263"/>
      <c r="T285" s="613"/>
      <c r="U285" s="614"/>
      <c r="V285" s="615"/>
      <c r="W285" s="662"/>
      <c r="X285" s="662"/>
      <c r="AB285" s="85">
        <f t="shared" si="129"/>
        <v>0</v>
      </c>
      <c r="AC285" s="621"/>
      <c r="AD285" s="74" t="str">
        <f t="shared" si="130"/>
        <v/>
      </c>
      <c r="AE285" s="74" t="str">
        <f t="shared" si="131"/>
        <v/>
      </c>
      <c r="AF285" s="74" t="str">
        <f t="shared" si="132"/>
        <v/>
      </c>
      <c r="AG285" s="74" t="str">
        <f t="shared" si="133"/>
        <v/>
      </c>
      <c r="AH285" s="95">
        <f t="shared" si="135"/>
        <v>0</v>
      </c>
      <c r="AI285" s="173" t="str">
        <f>AI284</f>
        <v/>
      </c>
      <c r="AJ285" s="74" t="str">
        <f t="shared" si="136"/>
        <v/>
      </c>
      <c r="AK285" s="74" t="str">
        <f t="shared" si="137"/>
        <v/>
      </c>
      <c r="AL285" s="99" t="str">
        <f t="shared" si="134"/>
        <v/>
      </c>
      <c r="AM285" s="81">
        <f t="shared" si="138"/>
        <v>0</v>
      </c>
      <c r="AO285" s="81">
        <f t="shared" si="139"/>
        <v>0</v>
      </c>
      <c r="AP285" s="81" t="str">
        <f t="shared" si="140"/>
        <v>00000</v>
      </c>
      <c r="AQ285" s="105" t="str">
        <f t="shared" si="141"/>
        <v>0秒0</v>
      </c>
      <c r="AR285" s="106">
        <f t="shared" si="142"/>
        <v>0</v>
      </c>
      <c r="AS285" s="106" t="str">
        <f t="shared" si="143"/>
        <v>0</v>
      </c>
      <c r="AT285" s="106" t="str">
        <f t="shared" si="144"/>
        <v>0</v>
      </c>
      <c r="AU285" s="106" t="str">
        <f t="shared" si="145"/>
        <v>0m</v>
      </c>
      <c r="AV285" s="106" t="str">
        <f t="shared" si="146"/>
        <v>点</v>
      </c>
      <c r="AW285" s="81">
        <f t="shared" si="147"/>
        <v>0</v>
      </c>
      <c r="AX285" s="73" t="str">
        <f t="shared" si="148"/>
        <v/>
      </c>
      <c r="AY285" s="81">
        <f t="shared" si="149"/>
        <v>0</v>
      </c>
      <c r="AZ285" s="81">
        <f t="shared" si="150"/>
        <v>0</v>
      </c>
      <c r="BA285" s="81">
        <f t="shared" si="151"/>
        <v>0</v>
      </c>
      <c r="BB285" s="595"/>
      <c r="BC285" s="595"/>
      <c r="BD285" s="629"/>
      <c r="BE285" s="626"/>
      <c r="BF285" s="74" t="str">
        <f t="shared" si="152"/>
        <v/>
      </c>
      <c r="BG285" s="74" t="str">
        <f t="shared" si="153"/>
        <v/>
      </c>
      <c r="BH285" s="74" t="str">
        <f t="shared" si="154"/>
        <v/>
      </c>
      <c r="BI285" s="120" t="str">
        <f>IF(M285="","",COUNTIF($BH$17:BH285,BH285))</f>
        <v/>
      </c>
      <c r="BJ285" s="98"/>
      <c r="BK285" s="1" t="str">
        <f t="shared" si="155"/>
        <v/>
      </c>
      <c r="BL285" s="621"/>
      <c r="BM285" s="621"/>
      <c r="BN285" s="621"/>
      <c r="BO285" s="621"/>
      <c r="BP285" s="621"/>
      <c r="BQ285" s="623"/>
      <c r="BR285" s="621"/>
      <c r="BS285" s="621"/>
      <c r="BT285" s="74">
        <f>COUNTIF($AJ$17:AJ285,AI285&amp;"-"&amp;"*5000m*")</f>
        <v>0</v>
      </c>
      <c r="BU285" s="621"/>
      <c r="BV285" s="623"/>
      <c r="BW285" s="621"/>
      <c r="BX285" s="621"/>
      <c r="BY285" s="621"/>
      <c r="BZ285" s="621"/>
      <c r="CA285" s="621"/>
      <c r="CB285" s="621"/>
    </row>
    <row r="286" spans="1:80" s="1" customFormat="1" ht="18" customHeight="1" thickBot="1">
      <c r="A286" s="685"/>
      <c r="B286" s="86" t="s">
        <v>30</v>
      </c>
      <c r="C286" s="87"/>
      <c r="D286" s="87"/>
      <c r="E286" s="87"/>
      <c r="F286" s="28"/>
      <c r="G286" s="28"/>
      <c r="H286" s="28"/>
      <c r="I286" s="29"/>
      <c r="J286" s="655" t="str">
        <f>IF(D285&gt;0,VLOOKUP(D285,男子登録情報!$A$1:$H$1688,5,0),"")</f>
        <v/>
      </c>
      <c r="K286" s="655"/>
      <c r="L286" s="7" t="s">
        <v>31</v>
      </c>
      <c r="M286" s="429"/>
      <c r="N286" s="5" t="str">
        <f>IF(M286&gt;0,VLOOKUP(M286,男子登録情報!$N$1:$O$22,2,0),"")</f>
        <v/>
      </c>
      <c r="O286" s="7" t="s">
        <v>32</v>
      </c>
      <c r="P286" s="248"/>
      <c r="Q286" s="53" t="str">
        <f t="shared" si="127"/>
        <v/>
      </c>
      <c r="R286" s="285" t="str">
        <f t="shared" si="128"/>
        <v/>
      </c>
      <c r="S286" s="259"/>
      <c r="T286" s="616"/>
      <c r="U286" s="617"/>
      <c r="V286" s="618"/>
      <c r="W286" s="663"/>
      <c r="X286" s="663"/>
      <c r="AB286" s="85">
        <f t="shared" si="129"/>
        <v>0</v>
      </c>
      <c r="AC286" s="621"/>
      <c r="AD286" s="74" t="str">
        <f t="shared" si="130"/>
        <v/>
      </c>
      <c r="AE286" s="74" t="str">
        <f t="shared" si="131"/>
        <v/>
      </c>
      <c r="AF286" s="74" t="str">
        <f t="shared" si="132"/>
        <v/>
      </c>
      <c r="AG286" s="74" t="str">
        <f t="shared" si="133"/>
        <v/>
      </c>
      <c r="AH286" s="95">
        <f t="shared" si="135"/>
        <v>0</v>
      </c>
      <c r="AI286" s="174" t="str">
        <f>AI285</f>
        <v/>
      </c>
      <c r="AJ286" s="74" t="str">
        <f t="shared" si="136"/>
        <v/>
      </c>
      <c r="AK286" s="74" t="str">
        <f t="shared" si="137"/>
        <v/>
      </c>
      <c r="AL286" s="99" t="str">
        <f t="shared" si="134"/>
        <v/>
      </c>
      <c r="AM286" s="81">
        <f t="shared" si="138"/>
        <v>0</v>
      </c>
      <c r="AO286" s="81">
        <f t="shared" si="139"/>
        <v>0</v>
      </c>
      <c r="AP286" s="81" t="str">
        <f t="shared" si="140"/>
        <v>00000</v>
      </c>
      <c r="AQ286" s="105" t="str">
        <f t="shared" si="141"/>
        <v>0秒0</v>
      </c>
      <c r="AR286" s="106">
        <f t="shared" si="142"/>
        <v>0</v>
      </c>
      <c r="AS286" s="106" t="str">
        <f t="shared" si="143"/>
        <v>0</v>
      </c>
      <c r="AT286" s="106" t="str">
        <f t="shared" si="144"/>
        <v>0</v>
      </c>
      <c r="AU286" s="106" t="str">
        <f t="shared" si="145"/>
        <v>0m</v>
      </c>
      <c r="AV286" s="106" t="str">
        <f t="shared" si="146"/>
        <v>点</v>
      </c>
      <c r="AW286" s="81">
        <f t="shared" si="147"/>
        <v>0</v>
      </c>
      <c r="AX286" s="73" t="str">
        <f t="shared" si="148"/>
        <v/>
      </c>
      <c r="AY286" s="81">
        <f t="shared" si="149"/>
        <v>0</v>
      </c>
      <c r="AZ286" s="81">
        <f t="shared" si="150"/>
        <v>0</v>
      </c>
      <c r="BA286" s="81">
        <f t="shared" si="151"/>
        <v>0</v>
      </c>
      <c r="BB286" s="587"/>
      <c r="BC286" s="587"/>
      <c r="BD286" s="630"/>
      <c r="BE286" s="627"/>
      <c r="BF286" s="74" t="str">
        <f t="shared" si="152"/>
        <v/>
      </c>
      <c r="BG286" s="74" t="str">
        <f t="shared" si="153"/>
        <v/>
      </c>
      <c r="BH286" s="74" t="str">
        <f t="shared" si="154"/>
        <v/>
      </c>
      <c r="BI286" s="120" t="str">
        <f>IF(M286="","",COUNTIF($BH$17:BH286,BH286))</f>
        <v/>
      </c>
      <c r="BJ286" s="98"/>
      <c r="BK286" s="1" t="str">
        <f t="shared" si="155"/>
        <v/>
      </c>
      <c r="BL286" s="621"/>
      <c r="BM286" s="621"/>
      <c r="BN286" s="621"/>
      <c r="BO286" s="621"/>
      <c r="BP286" s="621"/>
      <c r="BQ286" s="624"/>
      <c r="BR286" s="621"/>
      <c r="BS286" s="621"/>
      <c r="BT286" s="74">
        <f>COUNTIF($AJ$17:AJ286,AI286&amp;"-"&amp;"*5000m*")</f>
        <v>0</v>
      </c>
      <c r="BU286" s="621"/>
      <c r="BV286" s="624"/>
      <c r="BW286" s="621"/>
      <c r="BX286" s="621"/>
      <c r="BY286" s="621"/>
      <c r="BZ286" s="621"/>
      <c r="CA286" s="621"/>
      <c r="CB286" s="621"/>
    </row>
    <row r="287" spans="1:80" s="1" customFormat="1" ht="18" customHeight="1" thickTop="1" thickBot="1">
      <c r="A287" s="683">
        <v>91</v>
      </c>
      <c r="B287" s="665" t="s">
        <v>339</v>
      </c>
      <c r="C287" s="667"/>
      <c r="D287" s="243"/>
      <c r="E287" s="243"/>
      <c r="F287" s="619" t="str">
        <f>IF(C287&gt;0,VLOOKUP(C287,男子登録情報!$A$1:$H$1688,3,0),"")</f>
        <v/>
      </c>
      <c r="G287" s="619" t="str">
        <f>IF(C287&gt;0,VLOOKUP(C287,男子登録情報!$A$1:$H$1688,4,0),"")</f>
        <v/>
      </c>
      <c r="H287" s="619" t="str">
        <f>IF(C287&gt;0,VLOOKUP(C287,男子登録情報!$A$1:$H$1688,7,0),"")</f>
        <v/>
      </c>
      <c r="I287" s="261" t="str">
        <f>IF(C287&gt;0,VLOOKUP(C287,男子登録情報!$A$1:$H$1688,8,0),"")</f>
        <v/>
      </c>
      <c r="J287" s="653" t="str">
        <f>IF(C287&gt;0,VLOOKUP(C287,男子登録情報!$A$1:$M$1688,13,0),"")</f>
        <v/>
      </c>
      <c r="K287" s="653" t="str">
        <f>IF(C287&gt;0,TEXT(C287,"100000000"),"000000000")</f>
        <v>000000000</v>
      </c>
      <c r="L287" s="251" t="s">
        <v>24</v>
      </c>
      <c r="M287" s="243"/>
      <c r="N287" s="5" t="str">
        <f>IF(M287&gt;0,VLOOKUP(M287,男子登録情報!$N$1:$O$22,2,0),"")</f>
        <v/>
      </c>
      <c r="O287" s="251" t="s">
        <v>27</v>
      </c>
      <c r="P287" s="253"/>
      <c r="Q287" s="53" t="str">
        <f t="shared" si="127"/>
        <v/>
      </c>
      <c r="R287" s="283" t="str">
        <f t="shared" si="128"/>
        <v/>
      </c>
      <c r="S287" s="255"/>
      <c r="T287" s="610"/>
      <c r="U287" s="611"/>
      <c r="V287" s="612"/>
      <c r="W287" s="664"/>
      <c r="X287" s="664"/>
      <c r="AA287" s="1">
        <f>IF(C287="",0,IF(H287=F5,0,1))</f>
        <v>0</v>
      </c>
      <c r="AB287" s="85">
        <f t="shared" si="129"/>
        <v>0</v>
      </c>
      <c r="AC287" s="621">
        <f>C287</f>
        <v>0</v>
      </c>
      <c r="AD287" s="74" t="str">
        <f t="shared" si="130"/>
        <v/>
      </c>
      <c r="AE287" s="74" t="str">
        <f t="shared" si="131"/>
        <v/>
      </c>
      <c r="AF287" s="74" t="str">
        <f t="shared" si="132"/>
        <v/>
      </c>
      <c r="AG287" s="74" t="str">
        <f t="shared" si="133"/>
        <v/>
      </c>
      <c r="AH287" s="95">
        <f t="shared" si="135"/>
        <v>0</v>
      </c>
      <c r="AI287" s="172" t="str">
        <f>IF(F287="","",F287)</f>
        <v/>
      </c>
      <c r="AJ287" s="74" t="str">
        <f t="shared" si="136"/>
        <v/>
      </c>
      <c r="AK287" s="74" t="str">
        <f t="shared" si="137"/>
        <v/>
      </c>
      <c r="AL287" s="99" t="str">
        <f t="shared" si="134"/>
        <v/>
      </c>
      <c r="AM287" s="81">
        <f t="shared" si="138"/>
        <v>0</v>
      </c>
      <c r="AO287" s="81">
        <f t="shared" si="139"/>
        <v>0</v>
      </c>
      <c r="AP287" s="81" t="str">
        <f t="shared" si="140"/>
        <v>00000</v>
      </c>
      <c r="AQ287" s="105" t="str">
        <f t="shared" si="141"/>
        <v>0秒0</v>
      </c>
      <c r="AR287" s="106">
        <f t="shared" si="142"/>
        <v>0</v>
      </c>
      <c r="AS287" s="106" t="str">
        <f t="shared" si="143"/>
        <v>0</v>
      </c>
      <c r="AT287" s="106" t="str">
        <f t="shared" si="144"/>
        <v>0</v>
      </c>
      <c r="AU287" s="106" t="str">
        <f t="shared" si="145"/>
        <v>0m</v>
      </c>
      <c r="AV287" s="106" t="str">
        <f t="shared" si="146"/>
        <v>点</v>
      </c>
      <c r="AW287" s="81">
        <f t="shared" si="147"/>
        <v>0</v>
      </c>
      <c r="AX287" s="73" t="str">
        <f t="shared" si="148"/>
        <v/>
      </c>
      <c r="AY287" s="81">
        <f t="shared" si="149"/>
        <v>0</v>
      </c>
      <c r="AZ287" s="81">
        <f t="shared" si="150"/>
        <v>0</v>
      </c>
      <c r="BA287" s="81">
        <f t="shared" si="151"/>
        <v>0</v>
      </c>
      <c r="BB287" s="586">
        <f>IF(W287="",0,COUNTA($W$17:W289))</f>
        <v>0</v>
      </c>
      <c r="BC287" s="586">
        <f>IF(X287="",0,COUNTA($X$17:X289))</f>
        <v>0</v>
      </c>
      <c r="BD287" s="628">
        <f>IF(OR($N287="20100",$N288="20100",$N289="20100"),COUNTIF($N$17:N289,"20100"),0)</f>
        <v>0</v>
      </c>
      <c r="BE287" s="625">
        <f>IF($BD287=0,0,INDEX($P287:$P289,MATCH("20100",$N287:$N289,0),1))</f>
        <v>0</v>
      </c>
      <c r="BF287" s="74" t="str">
        <f t="shared" si="152"/>
        <v/>
      </c>
      <c r="BG287" s="74" t="str">
        <f t="shared" si="153"/>
        <v/>
      </c>
      <c r="BH287" s="74" t="str">
        <f t="shared" si="154"/>
        <v/>
      </c>
      <c r="BI287" s="120" t="str">
        <f>IF(M287="","",COUNTIF($BH$17:BH287,BH287))</f>
        <v/>
      </c>
      <c r="BJ287" s="98"/>
      <c r="BK287" s="1" t="str">
        <f t="shared" si="155"/>
        <v/>
      </c>
      <c r="BL287" s="621" t="str">
        <f>IF(F287="","",COUNTIF($AI$17:AI287,AI287))</f>
        <v/>
      </c>
      <c r="BM287" s="621">
        <f>IF(BL287=1,BL287,0)</f>
        <v>0</v>
      </c>
      <c r="BN287" s="621" t="str">
        <f>IF(F287="","",$BR287)</f>
        <v/>
      </c>
      <c r="BO287" s="621" t="str">
        <f>IF(G287="","",$BR287)</f>
        <v/>
      </c>
      <c r="BP287" s="621" t="str">
        <f>IF(I287="","",$BR287)</f>
        <v/>
      </c>
      <c r="BQ287" s="622" t="str">
        <f>IFERROR(IF(J287="","",BR287),"")</f>
        <v/>
      </c>
      <c r="BR287" s="621">
        <v>91</v>
      </c>
      <c r="BS287" s="621">
        <f>IF(C287&gt;0,"",IF(COUNTIF(BN287:BQ289,BR287)=4,"",1))</f>
        <v>1</v>
      </c>
      <c r="BT287" s="74">
        <f>COUNTIF($AJ$17:AJ287,AI287&amp;"-"&amp;"*5000m*")</f>
        <v>0</v>
      </c>
      <c r="BU287" s="621">
        <f>SUM(BT287:BT289)/3</f>
        <v>0</v>
      </c>
      <c r="BV287" s="622" t="str">
        <f>IF(AI287="","",IF(AND(COUNTA(M287:M289)=0,COUNTA(W287:X289)=0),1,""))</f>
        <v/>
      </c>
      <c r="BW287" s="621">
        <f>IF(AND($AI287="",COUNTA(W287)&gt;0),1,0)</f>
        <v>0</v>
      </c>
      <c r="BX287" s="621">
        <f>IF(AND($AI287="",COUNTA(X287)&gt;0),1,0)</f>
        <v>0</v>
      </c>
      <c r="BY287" s="621" t="str">
        <f>F287&amp;"-"&amp;W287</f>
        <v>-</v>
      </c>
      <c r="BZ287" s="621" t="str">
        <f>IF(W287="","",COUNTIF($BY$17:BY287,BY287))</f>
        <v/>
      </c>
      <c r="CA287" s="621" t="str">
        <f>F287&amp;"-"&amp;X287</f>
        <v>-</v>
      </c>
      <c r="CB287" s="621" t="str">
        <f>IF(X287="","",COUNTIF($CA$17:CA287,CA287))</f>
        <v/>
      </c>
    </row>
    <row r="288" spans="1:80" s="1" customFormat="1" ht="18" customHeight="1" thickBot="1">
      <c r="A288" s="684"/>
      <c r="B288" s="666"/>
      <c r="C288" s="668"/>
      <c r="D288" s="244"/>
      <c r="E288" s="244"/>
      <c r="F288" s="620"/>
      <c r="G288" s="620"/>
      <c r="H288" s="620"/>
      <c r="I288" s="256" t="str">
        <f>IF(C287&gt;0,VLOOKUP(C287,男子登録情報!$A$1:$H$1688,5,0),"")</f>
        <v/>
      </c>
      <c r="J288" s="654" t="str">
        <f>IF(D287&gt;0,VLOOKUP(D287,男子登録情報!$A$1:$H$1688,5,0),"")</f>
        <v/>
      </c>
      <c r="K288" s="654"/>
      <c r="L288" s="261" t="s">
        <v>28</v>
      </c>
      <c r="M288" s="27"/>
      <c r="N288" s="5" t="str">
        <f>IF(M288&gt;0,VLOOKUP(M288,男子登録情報!$N$1:$O$22,2,0),"")</f>
        <v/>
      </c>
      <c r="O288" s="261" t="s">
        <v>29</v>
      </c>
      <c r="P288" s="262"/>
      <c r="Q288" s="53" t="str">
        <f t="shared" si="127"/>
        <v/>
      </c>
      <c r="R288" s="284" t="str">
        <f t="shared" si="128"/>
        <v/>
      </c>
      <c r="S288" s="263"/>
      <c r="T288" s="613"/>
      <c r="U288" s="614"/>
      <c r="V288" s="615"/>
      <c r="W288" s="662"/>
      <c r="X288" s="662"/>
      <c r="AB288" s="85">
        <f t="shared" si="129"/>
        <v>0</v>
      </c>
      <c r="AC288" s="621"/>
      <c r="AD288" s="74" t="str">
        <f t="shared" si="130"/>
        <v/>
      </c>
      <c r="AE288" s="74" t="str">
        <f t="shared" si="131"/>
        <v/>
      </c>
      <c r="AF288" s="74" t="str">
        <f t="shared" si="132"/>
        <v/>
      </c>
      <c r="AG288" s="74" t="str">
        <f t="shared" si="133"/>
        <v/>
      </c>
      <c r="AH288" s="95">
        <f t="shared" si="135"/>
        <v>0</v>
      </c>
      <c r="AI288" s="173" t="str">
        <f>AI287</f>
        <v/>
      </c>
      <c r="AJ288" s="74" t="str">
        <f t="shared" si="136"/>
        <v/>
      </c>
      <c r="AK288" s="74" t="str">
        <f t="shared" si="137"/>
        <v/>
      </c>
      <c r="AL288" s="99" t="str">
        <f t="shared" si="134"/>
        <v/>
      </c>
      <c r="AM288" s="81">
        <f t="shared" si="138"/>
        <v>0</v>
      </c>
      <c r="AO288" s="81">
        <f t="shared" si="139"/>
        <v>0</v>
      </c>
      <c r="AP288" s="81" t="str">
        <f t="shared" si="140"/>
        <v>00000</v>
      </c>
      <c r="AQ288" s="105" t="str">
        <f t="shared" si="141"/>
        <v>0秒0</v>
      </c>
      <c r="AR288" s="106">
        <f t="shared" si="142"/>
        <v>0</v>
      </c>
      <c r="AS288" s="106" t="str">
        <f t="shared" si="143"/>
        <v>0</v>
      </c>
      <c r="AT288" s="106" t="str">
        <f t="shared" si="144"/>
        <v>0</v>
      </c>
      <c r="AU288" s="106" t="str">
        <f t="shared" si="145"/>
        <v>0m</v>
      </c>
      <c r="AV288" s="106" t="str">
        <f t="shared" si="146"/>
        <v>点</v>
      </c>
      <c r="AW288" s="81">
        <f t="shared" si="147"/>
        <v>0</v>
      </c>
      <c r="AX288" s="73" t="str">
        <f t="shared" si="148"/>
        <v/>
      </c>
      <c r="AY288" s="81">
        <f t="shared" si="149"/>
        <v>0</v>
      </c>
      <c r="AZ288" s="81">
        <f t="shared" si="150"/>
        <v>0</v>
      </c>
      <c r="BA288" s="81">
        <f t="shared" si="151"/>
        <v>0</v>
      </c>
      <c r="BB288" s="595"/>
      <c r="BC288" s="595"/>
      <c r="BD288" s="629"/>
      <c r="BE288" s="626"/>
      <c r="BF288" s="74" t="str">
        <f t="shared" si="152"/>
        <v/>
      </c>
      <c r="BG288" s="74" t="str">
        <f t="shared" si="153"/>
        <v/>
      </c>
      <c r="BH288" s="74" t="str">
        <f t="shared" si="154"/>
        <v/>
      </c>
      <c r="BI288" s="120" t="str">
        <f>IF(M288="","",COUNTIF($BH$17:BH288,BH288))</f>
        <v/>
      </c>
      <c r="BJ288" s="98"/>
      <c r="BK288" s="1" t="str">
        <f t="shared" si="155"/>
        <v/>
      </c>
      <c r="BL288" s="621"/>
      <c r="BM288" s="621"/>
      <c r="BN288" s="621"/>
      <c r="BO288" s="621"/>
      <c r="BP288" s="621"/>
      <c r="BQ288" s="623"/>
      <c r="BR288" s="621"/>
      <c r="BS288" s="621"/>
      <c r="BT288" s="74">
        <f>COUNTIF($AJ$17:AJ288,AI288&amp;"-"&amp;"*5000m*")</f>
        <v>0</v>
      </c>
      <c r="BU288" s="621"/>
      <c r="BV288" s="623"/>
      <c r="BW288" s="621"/>
      <c r="BX288" s="621"/>
      <c r="BY288" s="621"/>
      <c r="BZ288" s="621"/>
      <c r="CA288" s="621"/>
      <c r="CB288" s="621"/>
    </row>
    <row r="289" spans="1:80" s="1" customFormat="1" ht="18" customHeight="1" thickBot="1">
      <c r="A289" s="685"/>
      <c r="B289" s="86" t="s">
        <v>30</v>
      </c>
      <c r="C289" s="87"/>
      <c r="D289" s="87"/>
      <c r="E289" s="87"/>
      <c r="F289" s="28"/>
      <c r="G289" s="28"/>
      <c r="H289" s="28"/>
      <c r="I289" s="29"/>
      <c r="J289" s="655" t="str">
        <f>IF(D288&gt;0,VLOOKUP(D288,男子登録情報!$A$1:$H$1688,5,0),"")</f>
        <v/>
      </c>
      <c r="K289" s="655"/>
      <c r="L289" s="7" t="s">
        <v>31</v>
      </c>
      <c r="M289" s="429"/>
      <c r="N289" s="5" t="str">
        <f>IF(M289&gt;0,VLOOKUP(M289,男子登録情報!$N$1:$O$22,2,0),"")</f>
        <v/>
      </c>
      <c r="O289" s="7" t="s">
        <v>32</v>
      </c>
      <c r="P289" s="248"/>
      <c r="Q289" s="53" t="str">
        <f t="shared" si="127"/>
        <v/>
      </c>
      <c r="R289" s="285" t="str">
        <f t="shared" si="128"/>
        <v/>
      </c>
      <c r="S289" s="259"/>
      <c r="T289" s="616"/>
      <c r="U289" s="617"/>
      <c r="V289" s="618"/>
      <c r="W289" s="663"/>
      <c r="X289" s="663"/>
      <c r="AB289" s="85">
        <f t="shared" si="129"/>
        <v>0</v>
      </c>
      <c r="AC289" s="621"/>
      <c r="AD289" s="74" t="str">
        <f t="shared" si="130"/>
        <v/>
      </c>
      <c r="AE289" s="74" t="str">
        <f t="shared" si="131"/>
        <v/>
      </c>
      <c r="AF289" s="74" t="str">
        <f t="shared" si="132"/>
        <v/>
      </c>
      <c r="AG289" s="74" t="str">
        <f t="shared" si="133"/>
        <v/>
      </c>
      <c r="AH289" s="95">
        <f t="shared" si="135"/>
        <v>0</v>
      </c>
      <c r="AI289" s="174" t="str">
        <f>AI288</f>
        <v/>
      </c>
      <c r="AJ289" s="74" t="str">
        <f t="shared" si="136"/>
        <v/>
      </c>
      <c r="AK289" s="74" t="str">
        <f t="shared" si="137"/>
        <v/>
      </c>
      <c r="AL289" s="99" t="str">
        <f t="shared" si="134"/>
        <v/>
      </c>
      <c r="AM289" s="81">
        <f t="shared" si="138"/>
        <v>0</v>
      </c>
      <c r="AO289" s="81">
        <f t="shared" si="139"/>
        <v>0</v>
      </c>
      <c r="AP289" s="81" t="str">
        <f t="shared" si="140"/>
        <v>00000</v>
      </c>
      <c r="AQ289" s="105" t="str">
        <f t="shared" si="141"/>
        <v>0秒0</v>
      </c>
      <c r="AR289" s="106">
        <f t="shared" si="142"/>
        <v>0</v>
      </c>
      <c r="AS289" s="106" t="str">
        <f t="shared" si="143"/>
        <v>0</v>
      </c>
      <c r="AT289" s="106" t="str">
        <f t="shared" si="144"/>
        <v>0</v>
      </c>
      <c r="AU289" s="106" t="str">
        <f t="shared" si="145"/>
        <v>0m</v>
      </c>
      <c r="AV289" s="106" t="str">
        <f t="shared" si="146"/>
        <v>点</v>
      </c>
      <c r="AW289" s="81">
        <f t="shared" si="147"/>
        <v>0</v>
      </c>
      <c r="AX289" s="73" t="str">
        <f t="shared" si="148"/>
        <v/>
      </c>
      <c r="AY289" s="81">
        <f t="shared" si="149"/>
        <v>0</v>
      </c>
      <c r="AZ289" s="81">
        <f t="shared" si="150"/>
        <v>0</v>
      </c>
      <c r="BA289" s="81">
        <f t="shared" si="151"/>
        <v>0</v>
      </c>
      <c r="BB289" s="587"/>
      <c r="BC289" s="587"/>
      <c r="BD289" s="630"/>
      <c r="BE289" s="627"/>
      <c r="BF289" s="74" t="str">
        <f t="shared" si="152"/>
        <v/>
      </c>
      <c r="BG289" s="74" t="str">
        <f t="shared" si="153"/>
        <v/>
      </c>
      <c r="BH289" s="74" t="str">
        <f t="shared" si="154"/>
        <v/>
      </c>
      <c r="BI289" s="120" t="str">
        <f>IF(M289="","",COUNTIF($BH$17:BH289,BH289))</f>
        <v/>
      </c>
      <c r="BJ289" s="98"/>
      <c r="BK289" s="1" t="str">
        <f t="shared" si="155"/>
        <v/>
      </c>
      <c r="BL289" s="621"/>
      <c r="BM289" s="621"/>
      <c r="BN289" s="621"/>
      <c r="BO289" s="621"/>
      <c r="BP289" s="621"/>
      <c r="BQ289" s="624"/>
      <c r="BR289" s="621"/>
      <c r="BS289" s="621"/>
      <c r="BT289" s="74">
        <f>COUNTIF($AJ$17:AJ289,AI289&amp;"-"&amp;"*5000m*")</f>
        <v>0</v>
      </c>
      <c r="BU289" s="621"/>
      <c r="BV289" s="624"/>
      <c r="BW289" s="621"/>
      <c r="BX289" s="621"/>
      <c r="BY289" s="621"/>
      <c r="BZ289" s="621"/>
      <c r="CA289" s="621"/>
      <c r="CB289" s="621"/>
    </row>
    <row r="290" spans="1:80" s="1" customFormat="1" ht="18" customHeight="1" thickTop="1" thickBot="1">
      <c r="A290" s="683">
        <v>92</v>
      </c>
      <c r="B290" s="665" t="s">
        <v>339</v>
      </c>
      <c r="C290" s="667"/>
      <c r="D290" s="243"/>
      <c r="E290" s="243"/>
      <c r="F290" s="619" t="str">
        <f>IF(C290&gt;0,VLOOKUP(C290,男子登録情報!$A$1:$H$1688,3,0),"")</f>
        <v/>
      </c>
      <c r="G290" s="619" t="str">
        <f>IF(C290&gt;0,VLOOKUP(C290,男子登録情報!$A$1:$H$1688,4,0),"")</f>
        <v/>
      </c>
      <c r="H290" s="619" t="str">
        <f>IF(C290&gt;0,VLOOKUP(C290,男子登録情報!$A$1:$H$1688,7,0),"")</f>
        <v/>
      </c>
      <c r="I290" s="261" t="str">
        <f>IF(C290&gt;0,VLOOKUP(C290,男子登録情報!$A$1:$H$1688,8,0),"")</f>
        <v/>
      </c>
      <c r="J290" s="653" t="str">
        <f>IF(C290&gt;0,VLOOKUP(C290,男子登録情報!$A$1:$M$1688,13,0),"")</f>
        <v/>
      </c>
      <c r="K290" s="653" t="str">
        <f>IF(C290&gt;0,TEXT(C290,"100000000"),"000000000")</f>
        <v>000000000</v>
      </c>
      <c r="L290" s="251" t="s">
        <v>24</v>
      </c>
      <c r="M290" s="243"/>
      <c r="N290" s="5" t="str">
        <f>IF(M290&gt;0,VLOOKUP(M290,男子登録情報!$N$1:$O$22,2,0),"")</f>
        <v/>
      </c>
      <c r="O290" s="251" t="s">
        <v>27</v>
      </c>
      <c r="P290" s="253"/>
      <c r="Q290" s="53" t="str">
        <f t="shared" si="127"/>
        <v/>
      </c>
      <c r="R290" s="283" t="str">
        <f t="shared" si="128"/>
        <v/>
      </c>
      <c r="S290" s="255"/>
      <c r="T290" s="610"/>
      <c r="U290" s="611"/>
      <c r="V290" s="612"/>
      <c r="W290" s="664"/>
      <c r="X290" s="664"/>
      <c r="AA290" s="1">
        <f>IF(C290="",0,IF(H290=F5,0,1))</f>
        <v>0</v>
      </c>
      <c r="AB290" s="85">
        <f t="shared" si="129"/>
        <v>0</v>
      </c>
      <c r="AC290" s="621">
        <f>C290</f>
        <v>0</v>
      </c>
      <c r="AD290" s="74" t="str">
        <f t="shared" si="130"/>
        <v/>
      </c>
      <c r="AE290" s="74" t="str">
        <f t="shared" si="131"/>
        <v/>
      </c>
      <c r="AF290" s="74" t="str">
        <f t="shared" si="132"/>
        <v/>
      </c>
      <c r="AG290" s="74" t="str">
        <f t="shared" si="133"/>
        <v/>
      </c>
      <c r="AH290" s="95">
        <f t="shared" si="135"/>
        <v>0</v>
      </c>
      <c r="AI290" s="172" t="str">
        <f>IF(F290="","",F290)</f>
        <v/>
      </c>
      <c r="AJ290" s="74" t="str">
        <f t="shared" si="136"/>
        <v/>
      </c>
      <c r="AK290" s="74" t="str">
        <f t="shared" si="137"/>
        <v/>
      </c>
      <c r="AL290" s="99" t="str">
        <f t="shared" si="134"/>
        <v/>
      </c>
      <c r="AM290" s="81">
        <f t="shared" si="138"/>
        <v>0</v>
      </c>
      <c r="AO290" s="81">
        <f t="shared" si="139"/>
        <v>0</v>
      </c>
      <c r="AP290" s="81" t="str">
        <f t="shared" si="140"/>
        <v>00000</v>
      </c>
      <c r="AQ290" s="105" t="str">
        <f t="shared" si="141"/>
        <v>0秒0</v>
      </c>
      <c r="AR290" s="106">
        <f t="shared" si="142"/>
        <v>0</v>
      </c>
      <c r="AS290" s="106" t="str">
        <f t="shared" si="143"/>
        <v>0</v>
      </c>
      <c r="AT290" s="106" t="str">
        <f t="shared" si="144"/>
        <v>0</v>
      </c>
      <c r="AU290" s="106" t="str">
        <f t="shared" si="145"/>
        <v>0m</v>
      </c>
      <c r="AV290" s="106" t="str">
        <f t="shared" si="146"/>
        <v>点</v>
      </c>
      <c r="AW290" s="81">
        <f t="shared" si="147"/>
        <v>0</v>
      </c>
      <c r="AX290" s="73" t="str">
        <f t="shared" si="148"/>
        <v/>
      </c>
      <c r="AY290" s="81">
        <f t="shared" si="149"/>
        <v>0</v>
      </c>
      <c r="AZ290" s="81">
        <f t="shared" si="150"/>
        <v>0</v>
      </c>
      <c r="BA290" s="81">
        <f t="shared" si="151"/>
        <v>0</v>
      </c>
      <c r="BB290" s="586">
        <f>IF(W290="",0,COUNTA($W$17:W292))</f>
        <v>0</v>
      </c>
      <c r="BC290" s="586">
        <f>IF(X290="",0,COUNTA($X$17:X292))</f>
        <v>0</v>
      </c>
      <c r="BD290" s="628">
        <f>IF(OR($N290="20100",$N291="20100",$N292="20100"),COUNTIF($N$17:N292,"20100"),0)</f>
        <v>0</v>
      </c>
      <c r="BE290" s="625">
        <f>IF($BD290=0,0,INDEX($P290:$P292,MATCH("20100",$N290:$N292,0),1))</f>
        <v>0</v>
      </c>
      <c r="BF290" s="74" t="str">
        <f t="shared" si="152"/>
        <v/>
      </c>
      <c r="BG290" s="74" t="str">
        <f t="shared" si="153"/>
        <v/>
      </c>
      <c r="BH290" s="74" t="str">
        <f t="shared" si="154"/>
        <v/>
      </c>
      <c r="BI290" s="120" t="str">
        <f>IF(M290="","",COUNTIF($BH$17:BH290,BH290))</f>
        <v/>
      </c>
      <c r="BJ290" s="98"/>
      <c r="BK290" s="1" t="str">
        <f t="shared" si="155"/>
        <v/>
      </c>
      <c r="BL290" s="621" t="str">
        <f>IF(F290="","",COUNTIF($AI$17:AI290,AI290))</f>
        <v/>
      </c>
      <c r="BM290" s="621">
        <f>IF(BL290=1,BL290,0)</f>
        <v>0</v>
      </c>
      <c r="BN290" s="621" t="str">
        <f>IF(F290="","",$BR290)</f>
        <v/>
      </c>
      <c r="BO290" s="621" t="str">
        <f>IF(G290="","",$BR290)</f>
        <v/>
      </c>
      <c r="BP290" s="621" t="str">
        <f>IF(I290="","",$BR290)</f>
        <v/>
      </c>
      <c r="BQ290" s="622" t="str">
        <f>IFERROR(IF(J290="","",BR290),"")</f>
        <v/>
      </c>
      <c r="BR290" s="621">
        <v>92</v>
      </c>
      <c r="BS290" s="621">
        <f>IF(C290&gt;0,"",IF(COUNTIF(BN290:BQ292,BR290)=4,"",1))</f>
        <v>1</v>
      </c>
      <c r="BT290" s="74">
        <f>COUNTIF($AJ$17:AJ290,AI290&amp;"-"&amp;"*5000m*")</f>
        <v>0</v>
      </c>
      <c r="BU290" s="621">
        <f>SUM(BT290:BT292)/3</f>
        <v>0</v>
      </c>
      <c r="BV290" s="622" t="str">
        <f>IF(AI290="","",IF(AND(COUNTA(M290:M292)=0,COUNTA(W290:X292)=0),1,""))</f>
        <v/>
      </c>
      <c r="BW290" s="621">
        <f>IF(AND($AI290="",COUNTA(W290)&gt;0),1,0)</f>
        <v>0</v>
      </c>
      <c r="BX290" s="621">
        <f>IF(AND($AI290="",COUNTA(X290)&gt;0),1,0)</f>
        <v>0</v>
      </c>
      <c r="BY290" s="621" t="str">
        <f>F290&amp;"-"&amp;W290</f>
        <v>-</v>
      </c>
      <c r="BZ290" s="621" t="str">
        <f>IF(W290="","",COUNTIF($BY$17:BY290,BY290))</f>
        <v/>
      </c>
      <c r="CA290" s="621" t="str">
        <f>F290&amp;"-"&amp;X290</f>
        <v>-</v>
      </c>
      <c r="CB290" s="621" t="str">
        <f>IF(X290="","",COUNTIF($CA$17:CA290,CA290))</f>
        <v/>
      </c>
    </row>
    <row r="291" spans="1:80" s="1" customFormat="1" ht="18" customHeight="1" thickBot="1">
      <c r="A291" s="684"/>
      <c r="B291" s="666"/>
      <c r="C291" s="668"/>
      <c r="D291" s="244"/>
      <c r="E291" s="244"/>
      <c r="F291" s="620"/>
      <c r="G291" s="620"/>
      <c r="H291" s="620"/>
      <c r="I291" s="256" t="str">
        <f>IF(C290&gt;0,VLOOKUP(C290,男子登録情報!$A$1:$H$1688,5,0),"")</f>
        <v/>
      </c>
      <c r="J291" s="654" t="str">
        <f>IF(D290&gt;0,VLOOKUP(D290,男子登録情報!$A$1:$H$1688,5,0),"")</f>
        <v/>
      </c>
      <c r="K291" s="654"/>
      <c r="L291" s="261" t="s">
        <v>28</v>
      </c>
      <c r="M291" s="27"/>
      <c r="N291" s="5" t="str">
        <f>IF(M291&gt;0,VLOOKUP(M291,男子登録情報!$N$1:$O$22,2,0),"")</f>
        <v/>
      </c>
      <c r="O291" s="261" t="s">
        <v>29</v>
      </c>
      <c r="P291" s="262"/>
      <c r="Q291" s="53" t="str">
        <f t="shared" si="127"/>
        <v/>
      </c>
      <c r="R291" s="284" t="str">
        <f t="shared" si="128"/>
        <v/>
      </c>
      <c r="S291" s="263"/>
      <c r="T291" s="613"/>
      <c r="U291" s="614"/>
      <c r="V291" s="615"/>
      <c r="W291" s="662"/>
      <c r="X291" s="662"/>
      <c r="AB291" s="85">
        <f t="shared" si="129"/>
        <v>0</v>
      </c>
      <c r="AC291" s="621"/>
      <c r="AD291" s="74" t="str">
        <f t="shared" si="130"/>
        <v/>
      </c>
      <c r="AE291" s="74" t="str">
        <f t="shared" si="131"/>
        <v/>
      </c>
      <c r="AF291" s="74" t="str">
        <f t="shared" si="132"/>
        <v/>
      </c>
      <c r="AG291" s="74" t="str">
        <f t="shared" si="133"/>
        <v/>
      </c>
      <c r="AH291" s="95">
        <f t="shared" si="135"/>
        <v>0</v>
      </c>
      <c r="AI291" s="173" t="str">
        <f>AI290</f>
        <v/>
      </c>
      <c r="AJ291" s="74" t="str">
        <f t="shared" si="136"/>
        <v/>
      </c>
      <c r="AK291" s="74" t="str">
        <f t="shared" si="137"/>
        <v/>
      </c>
      <c r="AL291" s="99" t="str">
        <f t="shared" si="134"/>
        <v/>
      </c>
      <c r="AM291" s="81">
        <f t="shared" si="138"/>
        <v>0</v>
      </c>
      <c r="AO291" s="81">
        <f t="shared" si="139"/>
        <v>0</v>
      </c>
      <c r="AP291" s="81" t="str">
        <f t="shared" si="140"/>
        <v>00000</v>
      </c>
      <c r="AQ291" s="105" t="str">
        <f t="shared" si="141"/>
        <v>0秒0</v>
      </c>
      <c r="AR291" s="106">
        <f t="shared" si="142"/>
        <v>0</v>
      </c>
      <c r="AS291" s="106" t="str">
        <f t="shared" si="143"/>
        <v>0</v>
      </c>
      <c r="AT291" s="106" t="str">
        <f t="shared" si="144"/>
        <v>0</v>
      </c>
      <c r="AU291" s="106" t="str">
        <f t="shared" si="145"/>
        <v>0m</v>
      </c>
      <c r="AV291" s="106" t="str">
        <f t="shared" si="146"/>
        <v>点</v>
      </c>
      <c r="AW291" s="81">
        <f t="shared" si="147"/>
        <v>0</v>
      </c>
      <c r="AX291" s="73" t="str">
        <f t="shared" si="148"/>
        <v/>
      </c>
      <c r="AY291" s="81">
        <f t="shared" si="149"/>
        <v>0</v>
      </c>
      <c r="AZ291" s="81">
        <f t="shared" si="150"/>
        <v>0</v>
      </c>
      <c r="BA291" s="81">
        <f t="shared" si="151"/>
        <v>0</v>
      </c>
      <c r="BB291" s="595"/>
      <c r="BC291" s="595"/>
      <c r="BD291" s="629"/>
      <c r="BE291" s="626"/>
      <c r="BF291" s="74" t="str">
        <f t="shared" si="152"/>
        <v/>
      </c>
      <c r="BG291" s="74" t="str">
        <f t="shared" si="153"/>
        <v/>
      </c>
      <c r="BH291" s="74" t="str">
        <f t="shared" si="154"/>
        <v/>
      </c>
      <c r="BI291" s="120" t="str">
        <f>IF(M291="","",COUNTIF($BH$17:BH291,BH291))</f>
        <v/>
      </c>
      <c r="BJ291" s="98"/>
      <c r="BK291" s="1" t="str">
        <f t="shared" si="155"/>
        <v/>
      </c>
      <c r="BL291" s="621"/>
      <c r="BM291" s="621"/>
      <c r="BN291" s="621"/>
      <c r="BO291" s="621"/>
      <c r="BP291" s="621"/>
      <c r="BQ291" s="623"/>
      <c r="BR291" s="621"/>
      <c r="BS291" s="621"/>
      <c r="BT291" s="74">
        <f>COUNTIF($AJ$17:AJ291,AI291&amp;"-"&amp;"*5000m*")</f>
        <v>0</v>
      </c>
      <c r="BU291" s="621"/>
      <c r="BV291" s="623"/>
      <c r="BW291" s="621"/>
      <c r="BX291" s="621"/>
      <c r="BY291" s="621"/>
      <c r="BZ291" s="621"/>
      <c r="CA291" s="621"/>
      <c r="CB291" s="621"/>
    </row>
    <row r="292" spans="1:80" s="1" customFormat="1" ht="18" customHeight="1" thickBot="1">
      <c r="A292" s="685"/>
      <c r="B292" s="86" t="s">
        <v>30</v>
      </c>
      <c r="C292" s="87"/>
      <c r="D292" s="87"/>
      <c r="E292" s="87"/>
      <c r="F292" s="28"/>
      <c r="G292" s="28"/>
      <c r="H292" s="28"/>
      <c r="I292" s="29"/>
      <c r="J292" s="655" t="str">
        <f>IF(D291&gt;0,VLOOKUP(D291,男子登録情報!$A$1:$H$1688,5,0),"")</f>
        <v/>
      </c>
      <c r="K292" s="655"/>
      <c r="L292" s="7" t="s">
        <v>31</v>
      </c>
      <c r="M292" s="429"/>
      <c r="N292" s="5" t="str">
        <f>IF(M292&gt;0,VLOOKUP(M292,男子登録情報!$N$1:$O$22,2,0),"")</f>
        <v/>
      </c>
      <c r="O292" s="7" t="s">
        <v>32</v>
      </c>
      <c r="P292" s="248"/>
      <c r="Q292" s="53" t="str">
        <f t="shared" si="127"/>
        <v/>
      </c>
      <c r="R292" s="285" t="str">
        <f t="shared" si="128"/>
        <v/>
      </c>
      <c r="S292" s="259"/>
      <c r="T292" s="616"/>
      <c r="U292" s="617"/>
      <c r="V292" s="618"/>
      <c r="W292" s="663"/>
      <c r="X292" s="663"/>
      <c r="AB292" s="85">
        <f t="shared" si="129"/>
        <v>0</v>
      </c>
      <c r="AC292" s="621"/>
      <c r="AD292" s="74" t="str">
        <f t="shared" si="130"/>
        <v/>
      </c>
      <c r="AE292" s="74" t="str">
        <f t="shared" si="131"/>
        <v/>
      </c>
      <c r="AF292" s="74" t="str">
        <f t="shared" si="132"/>
        <v/>
      </c>
      <c r="AG292" s="74" t="str">
        <f t="shared" si="133"/>
        <v/>
      </c>
      <c r="AH292" s="95">
        <f t="shared" si="135"/>
        <v>0</v>
      </c>
      <c r="AI292" s="174" t="str">
        <f>AI291</f>
        <v/>
      </c>
      <c r="AJ292" s="74" t="str">
        <f t="shared" si="136"/>
        <v/>
      </c>
      <c r="AK292" s="74" t="str">
        <f t="shared" si="137"/>
        <v/>
      </c>
      <c r="AL292" s="99" t="str">
        <f t="shared" si="134"/>
        <v/>
      </c>
      <c r="AM292" s="81">
        <f t="shared" si="138"/>
        <v>0</v>
      </c>
      <c r="AO292" s="81">
        <f t="shared" si="139"/>
        <v>0</v>
      </c>
      <c r="AP292" s="81" t="str">
        <f t="shared" si="140"/>
        <v>00000</v>
      </c>
      <c r="AQ292" s="105" t="str">
        <f t="shared" si="141"/>
        <v>0秒0</v>
      </c>
      <c r="AR292" s="106">
        <f t="shared" si="142"/>
        <v>0</v>
      </c>
      <c r="AS292" s="106" t="str">
        <f t="shared" si="143"/>
        <v>0</v>
      </c>
      <c r="AT292" s="106" t="str">
        <f t="shared" si="144"/>
        <v>0</v>
      </c>
      <c r="AU292" s="106" t="str">
        <f t="shared" si="145"/>
        <v>0m</v>
      </c>
      <c r="AV292" s="106" t="str">
        <f t="shared" si="146"/>
        <v>点</v>
      </c>
      <c r="AW292" s="81">
        <f t="shared" si="147"/>
        <v>0</v>
      </c>
      <c r="AX292" s="73" t="str">
        <f t="shared" si="148"/>
        <v/>
      </c>
      <c r="AY292" s="81">
        <f t="shared" si="149"/>
        <v>0</v>
      </c>
      <c r="AZ292" s="81">
        <f t="shared" si="150"/>
        <v>0</v>
      </c>
      <c r="BA292" s="81">
        <f t="shared" si="151"/>
        <v>0</v>
      </c>
      <c r="BB292" s="587"/>
      <c r="BC292" s="587"/>
      <c r="BD292" s="630"/>
      <c r="BE292" s="627"/>
      <c r="BF292" s="74" t="str">
        <f t="shared" si="152"/>
        <v/>
      </c>
      <c r="BG292" s="74" t="str">
        <f t="shared" si="153"/>
        <v/>
      </c>
      <c r="BH292" s="74" t="str">
        <f t="shared" si="154"/>
        <v/>
      </c>
      <c r="BI292" s="120" t="str">
        <f>IF(M292="","",COUNTIF($BH$17:BH292,BH292))</f>
        <v/>
      </c>
      <c r="BJ292" s="98"/>
      <c r="BK292" s="1" t="str">
        <f t="shared" si="155"/>
        <v/>
      </c>
      <c r="BL292" s="621"/>
      <c r="BM292" s="621"/>
      <c r="BN292" s="621"/>
      <c r="BO292" s="621"/>
      <c r="BP292" s="621"/>
      <c r="BQ292" s="624"/>
      <c r="BR292" s="621"/>
      <c r="BS292" s="621"/>
      <c r="BT292" s="74">
        <f>COUNTIF($AJ$17:AJ292,AI292&amp;"-"&amp;"*5000m*")</f>
        <v>0</v>
      </c>
      <c r="BU292" s="621"/>
      <c r="BV292" s="624"/>
      <c r="BW292" s="621"/>
      <c r="BX292" s="621"/>
      <c r="BY292" s="621"/>
      <c r="BZ292" s="621"/>
      <c r="CA292" s="621"/>
      <c r="CB292" s="621"/>
    </row>
    <row r="293" spans="1:80" s="1" customFormat="1" ht="18" customHeight="1" thickTop="1" thickBot="1">
      <c r="A293" s="683">
        <v>93</v>
      </c>
      <c r="B293" s="665" t="s">
        <v>339</v>
      </c>
      <c r="C293" s="667"/>
      <c r="D293" s="243"/>
      <c r="E293" s="243"/>
      <c r="F293" s="619" t="str">
        <f>IF(C293&gt;0,VLOOKUP(C293,男子登録情報!$A$1:$H$1688,3,0),"")</f>
        <v/>
      </c>
      <c r="G293" s="619" t="str">
        <f>IF(C293&gt;0,VLOOKUP(C293,男子登録情報!$A$1:$H$1688,4,0),"")</f>
        <v/>
      </c>
      <c r="H293" s="619" t="str">
        <f>IF(C293&gt;0,VLOOKUP(C293,男子登録情報!$A$1:$H$1688,7,0),"")</f>
        <v/>
      </c>
      <c r="I293" s="261" t="str">
        <f>IF(C293&gt;0,VLOOKUP(C293,男子登録情報!$A$1:$H$1688,8,0),"")</f>
        <v/>
      </c>
      <c r="J293" s="653" t="str">
        <f>IF(C293&gt;0,VLOOKUP(C293,男子登録情報!$A$1:$M$1688,13,0),"")</f>
        <v/>
      </c>
      <c r="K293" s="653" t="str">
        <f>IF(C293&gt;0,TEXT(C293,"100000000"),"000000000")</f>
        <v>000000000</v>
      </c>
      <c r="L293" s="251" t="s">
        <v>24</v>
      </c>
      <c r="M293" s="243"/>
      <c r="N293" s="5" t="str">
        <f>IF(M293&gt;0,VLOOKUP(M293,男子登録情報!$N$1:$O$22,2,0),"")</f>
        <v/>
      </c>
      <c r="O293" s="251" t="s">
        <v>27</v>
      </c>
      <c r="P293" s="253"/>
      <c r="Q293" s="53" t="str">
        <f t="shared" si="127"/>
        <v/>
      </c>
      <c r="R293" s="283" t="str">
        <f t="shared" si="128"/>
        <v/>
      </c>
      <c r="S293" s="255"/>
      <c r="T293" s="610"/>
      <c r="U293" s="611"/>
      <c r="V293" s="612"/>
      <c r="W293" s="664"/>
      <c r="X293" s="664"/>
      <c r="AA293" s="1">
        <f>IF(C293="",0,IF(H293=F5,0,1))</f>
        <v>0</v>
      </c>
      <c r="AB293" s="85">
        <f t="shared" si="129"/>
        <v>0</v>
      </c>
      <c r="AC293" s="621">
        <f>C293</f>
        <v>0</v>
      </c>
      <c r="AD293" s="74" t="str">
        <f t="shared" si="130"/>
        <v/>
      </c>
      <c r="AE293" s="74" t="str">
        <f t="shared" si="131"/>
        <v/>
      </c>
      <c r="AF293" s="74" t="str">
        <f t="shared" si="132"/>
        <v/>
      </c>
      <c r="AG293" s="74" t="str">
        <f t="shared" si="133"/>
        <v/>
      </c>
      <c r="AH293" s="95">
        <f t="shared" si="135"/>
        <v>0</v>
      </c>
      <c r="AI293" s="172" t="str">
        <f>IF(F293="","",F293)</f>
        <v/>
      </c>
      <c r="AJ293" s="74" t="str">
        <f t="shared" si="136"/>
        <v/>
      </c>
      <c r="AK293" s="74" t="str">
        <f t="shared" si="137"/>
        <v/>
      </c>
      <c r="AL293" s="99" t="str">
        <f t="shared" si="134"/>
        <v/>
      </c>
      <c r="AM293" s="81">
        <f t="shared" si="138"/>
        <v>0</v>
      </c>
      <c r="AO293" s="81">
        <f t="shared" si="139"/>
        <v>0</v>
      </c>
      <c r="AP293" s="81" t="str">
        <f t="shared" si="140"/>
        <v>00000</v>
      </c>
      <c r="AQ293" s="105" t="str">
        <f t="shared" si="141"/>
        <v>0秒0</v>
      </c>
      <c r="AR293" s="106">
        <f t="shared" si="142"/>
        <v>0</v>
      </c>
      <c r="AS293" s="106" t="str">
        <f t="shared" si="143"/>
        <v>0</v>
      </c>
      <c r="AT293" s="106" t="str">
        <f t="shared" si="144"/>
        <v>0</v>
      </c>
      <c r="AU293" s="106" t="str">
        <f t="shared" si="145"/>
        <v>0m</v>
      </c>
      <c r="AV293" s="106" t="str">
        <f t="shared" si="146"/>
        <v>点</v>
      </c>
      <c r="AW293" s="81">
        <f t="shared" si="147"/>
        <v>0</v>
      </c>
      <c r="AX293" s="73" t="str">
        <f t="shared" si="148"/>
        <v/>
      </c>
      <c r="AY293" s="81">
        <f t="shared" si="149"/>
        <v>0</v>
      </c>
      <c r="AZ293" s="81">
        <f t="shared" si="150"/>
        <v>0</v>
      </c>
      <c r="BA293" s="81">
        <f t="shared" si="151"/>
        <v>0</v>
      </c>
      <c r="BB293" s="586">
        <f>IF(W293="",0,COUNTA($W$17:W295))</f>
        <v>0</v>
      </c>
      <c r="BC293" s="586">
        <f>IF(X293="",0,COUNTA($X$17:X295))</f>
        <v>0</v>
      </c>
      <c r="BD293" s="628">
        <f>IF(OR($N293="20100",$N294="20100",$N295="20100"),COUNTIF($N$17:N295,"20100"),0)</f>
        <v>0</v>
      </c>
      <c r="BE293" s="625">
        <f>IF($BD293=0,0,INDEX($P293:$P295,MATCH("20100",$N293:$N295,0),1))</f>
        <v>0</v>
      </c>
      <c r="BF293" s="74" t="str">
        <f t="shared" si="152"/>
        <v/>
      </c>
      <c r="BG293" s="74" t="str">
        <f t="shared" si="153"/>
        <v/>
      </c>
      <c r="BH293" s="74" t="str">
        <f t="shared" si="154"/>
        <v/>
      </c>
      <c r="BI293" s="120" t="str">
        <f>IF(M293="","",COUNTIF($BH$17:BH293,BH293))</f>
        <v/>
      </c>
      <c r="BJ293" s="98"/>
      <c r="BK293" s="1" t="str">
        <f t="shared" si="155"/>
        <v/>
      </c>
      <c r="BL293" s="621" t="str">
        <f>IF(F293="","",COUNTIF($AI$17:AI293,AI293))</f>
        <v/>
      </c>
      <c r="BM293" s="621">
        <f>IF(BL293=1,BL293,0)</f>
        <v>0</v>
      </c>
      <c r="BN293" s="621" t="str">
        <f>IF(F293="","",$BR293)</f>
        <v/>
      </c>
      <c r="BO293" s="621" t="str">
        <f>IF(G293="","",$BR293)</f>
        <v/>
      </c>
      <c r="BP293" s="621" t="str">
        <f>IF(I293="","",$BR293)</f>
        <v/>
      </c>
      <c r="BQ293" s="622" t="str">
        <f>IFERROR(IF(J293="","",BR293),"")</f>
        <v/>
      </c>
      <c r="BR293" s="621">
        <v>93</v>
      </c>
      <c r="BS293" s="621">
        <f>IF(C293&gt;0,"",IF(COUNTIF(BN293:BQ295,BR293)=4,"",1))</f>
        <v>1</v>
      </c>
      <c r="BT293" s="74">
        <f>COUNTIF($AJ$17:AJ293,AI293&amp;"-"&amp;"*5000m*")</f>
        <v>0</v>
      </c>
      <c r="BU293" s="621">
        <f>SUM(BT293:BT295)/3</f>
        <v>0</v>
      </c>
      <c r="BV293" s="622" t="str">
        <f>IF(AI293="","",IF(AND(COUNTA(M293:M295)=0,COUNTA(W293:X295)=0),1,""))</f>
        <v/>
      </c>
      <c r="BW293" s="621">
        <f>IF(AND($AI293="",COUNTA(W293)&gt;0),1,0)</f>
        <v>0</v>
      </c>
      <c r="BX293" s="621">
        <f>IF(AND($AI293="",COUNTA(X293)&gt;0),1,0)</f>
        <v>0</v>
      </c>
      <c r="BY293" s="621" t="str">
        <f>F293&amp;"-"&amp;W293</f>
        <v>-</v>
      </c>
      <c r="BZ293" s="621" t="str">
        <f>IF(W293="","",COUNTIF($BY$17:BY293,BY293))</f>
        <v/>
      </c>
      <c r="CA293" s="621" t="str">
        <f>F293&amp;"-"&amp;X293</f>
        <v>-</v>
      </c>
      <c r="CB293" s="621" t="str">
        <f>IF(X293="","",COUNTIF($CA$17:CA293,CA293))</f>
        <v/>
      </c>
    </row>
    <row r="294" spans="1:80" s="1" customFormat="1" ht="18" customHeight="1" thickBot="1">
      <c r="A294" s="684"/>
      <c r="B294" s="666"/>
      <c r="C294" s="668"/>
      <c r="D294" s="244"/>
      <c r="E294" s="244"/>
      <c r="F294" s="620"/>
      <c r="G294" s="620"/>
      <c r="H294" s="620"/>
      <c r="I294" s="256" t="str">
        <f>IF(C293&gt;0,VLOOKUP(C293,男子登録情報!$A$1:$H$1688,5,0),"")</f>
        <v/>
      </c>
      <c r="J294" s="654" t="str">
        <f>IF(D293&gt;0,VLOOKUP(D293,男子登録情報!$A$1:$H$1688,5,0),"")</f>
        <v/>
      </c>
      <c r="K294" s="654"/>
      <c r="L294" s="261" t="s">
        <v>28</v>
      </c>
      <c r="M294" s="27"/>
      <c r="N294" s="5" t="str">
        <f>IF(M294&gt;0,VLOOKUP(M294,男子登録情報!$N$1:$O$22,2,0),"")</f>
        <v/>
      </c>
      <c r="O294" s="261" t="s">
        <v>29</v>
      </c>
      <c r="P294" s="262"/>
      <c r="Q294" s="53" t="str">
        <f t="shared" si="127"/>
        <v/>
      </c>
      <c r="R294" s="284" t="str">
        <f t="shared" si="128"/>
        <v/>
      </c>
      <c r="S294" s="263"/>
      <c r="T294" s="613"/>
      <c r="U294" s="614"/>
      <c r="V294" s="615"/>
      <c r="W294" s="662"/>
      <c r="X294" s="662"/>
      <c r="AB294" s="85">
        <f t="shared" si="129"/>
        <v>0</v>
      </c>
      <c r="AC294" s="621"/>
      <c r="AD294" s="74" t="str">
        <f t="shared" si="130"/>
        <v/>
      </c>
      <c r="AE294" s="74" t="str">
        <f t="shared" si="131"/>
        <v/>
      </c>
      <c r="AF294" s="74" t="str">
        <f t="shared" si="132"/>
        <v/>
      </c>
      <c r="AG294" s="74" t="str">
        <f t="shared" si="133"/>
        <v/>
      </c>
      <c r="AH294" s="95">
        <f t="shared" si="135"/>
        <v>0</v>
      </c>
      <c r="AI294" s="173" t="str">
        <f>AI293</f>
        <v/>
      </c>
      <c r="AJ294" s="74" t="str">
        <f t="shared" si="136"/>
        <v/>
      </c>
      <c r="AK294" s="74" t="str">
        <f t="shared" si="137"/>
        <v/>
      </c>
      <c r="AL294" s="99" t="str">
        <f t="shared" si="134"/>
        <v/>
      </c>
      <c r="AM294" s="81">
        <f t="shared" si="138"/>
        <v>0</v>
      </c>
      <c r="AO294" s="81">
        <f t="shared" si="139"/>
        <v>0</v>
      </c>
      <c r="AP294" s="81" t="str">
        <f t="shared" si="140"/>
        <v>00000</v>
      </c>
      <c r="AQ294" s="105" t="str">
        <f t="shared" si="141"/>
        <v>0秒0</v>
      </c>
      <c r="AR294" s="106">
        <f t="shared" si="142"/>
        <v>0</v>
      </c>
      <c r="AS294" s="106" t="str">
        <f t="shared" si="143"/>
        <v>0</v>
      </c>
      <c r="AT294" s="106" t="str">
        <f t="shared" si="144"/>
        <v>0</v>
      </c>
      <c r="AU294" s="106" t="str">
        <f t="shared" si="145"/>
        <v>0m</v>
      </c>
      <c r="AV294" s="106" t="str">
        <f t="shared" si="146"/>
        <v>点</v>
      </c>
      <c r="AW294" s="81">
        <f t="shared" si="147"/>
        <v>0</v>
      </c>
      <c r="AX294" s="73" t="str">
        <f t="shared" si="148"/>
        <v/>
      </c>
      <c r="AY294" s="81">
        <f t="shared" si="149"/>
        <v>0</v>
      </c>
      <c r="AZ294" s="81">
        <f t="shared" si="150"/>
        <v>0</v>
      </c>
      <c r="BA294" s="81">
        <f t="shared" si="151"/>
        <v>0</v>
      </c>
      <c r="BB294" s="595"/>
      <c r="BC294" s="595"/>
      <c r="BD294" s="629"/>
      <c r="BE294" s="626"/>
      <c r="BF294" s="74" t="str">
        <f t="shared" si="152"/>
        <v/>
      </c>
      <c r="BG294" s="74" t="str">
        <f t="shared" si="153"/>
        <v/>
      </c>
      <c r="BH294" s="74" t="str">
        <f t="shared" si="154"/>
        <v/>
      </c>
      <c r="BI294" s="120" t="str">
        <f>IF(M294="","",COUNTIF($BH$17:BH294,BH294))</f>
        <v/>
      </c>
      <c r="BJ294" s="98"/>
      <c r="BK294" s="1" t="str">
        <f t="shared" si="155"/>
        <v/>
      </c>
      <c r="BL294" s="621"/>
      <c r="BM294" s="621"/>
      <c r="BN294" s="621"/>
      <c r="BO294" s="621"/>
      <c r="BP294" s="621"/>
      <c r="BQ294" s="623"/>
      <c r="BR294" s="621"/>
      <c r="BS294" s="621"/>
      <c r="BT294" s="74">
        <f>COUNTIF($AJ$17:AJ294,AI294&amp;"-"&amp;"*5000m*")</f>
        <v>0</v>
      </c>
      <c r="BU294" s="621"/>
      <c r="BV294" s="623"/>
      <c r="BW294" s="621"/>
      <c r="BX294" s="621"/>
      <c r="BY294" s="621"/>
      <c r="BZ294" s="621"/>
      <c r="CA294" s="621"/>
      <c r="CB294" s="621"/>
    </row>
    <row r="295" spans="1:80" s="1" customFormat="1" ht="18" customHeight="1" thickBot="1">
      <c r="A295" s="685"/>
      <c r="B295" s="86" t="s">
        <v>30</v>
      </c>
      <c r="C295" s="87"/>
      <c r="D295" s="87"/>
      <c r="E295" s="87"/>
      <c r="F295" s="28"/>
      <c r="G295" s="28"/>
      <c r="H295" s="28"/>
      <c r="I295" s="29"/>
      <c r="J295" s="655" t="str">
        <f>IF(D294&gt;0,VLOOKUP(D294,男子登録情報!$A$1:$H$1688,5,0),"")</f>
        <v/>
      </c>
      <c r="K295" s="655"/>
      <c r="L295" s="7" t="s">
        <v>31</v>
      </c>
      <c r="M295" s="429"/>
      <c r="N295" s="5" t="str">
        <f>IF(M295&gt;0,VLOOKUP(M295,男子登録情報!$N$1:$O$22,2,0),"")</f>
        <v/>
      </c>
      <c r="O295" s="7" t="s">
        <v>32</v>
      </c>
      <c r="P295" s="248"/>
      <c r="Q295" s="53" t="str">
        <f t="shared" si="127"/>
        <v/>
      </c>
      <c r="R295" s="285" t="str">
        <f t="shared" si="128"/>
        <v/>
      </c>
      <c r="S295" s="259"/>
      <c r="T295" s="616"/>
      <c r="U295" s="617"/>
      <c r="V295" s="618"/>
      <c r="W295" s="663"/>
      <c r="X295" s="663"/>
      <c r="AB295" s="85">
        <f t="shared" si="129"/>
        <v>0</v>
      </c>
      <c r="AC295" s="621"/>
      <c r="AD295" s="74" t="str">
        <f t="shared" si="130"/>
        <v/>
      </c>
      <c r="AE295" s="74" t="str">
        <f t="shared" si="131"/>
        <v/>
      </c>
      <c r="AF295" s="74" t="str">
        <f t="shared" si="132"/>
        <v/>
      </c>
      <c r="AG295" s="74" t="str">
        <f t="shared" si="133"/>
        <v/>
      </c>
      <c r="AH295" s="95">
        <f t="shared" si="135"/>
        <v>0</v>
      </c>
      <c r="AI295" s="174" t="str">
        <f>AI294</f>
        <v/>
      </c>
      <c r="AJ295" s="74" t="str">
        <f t="shared" si="136"/>
        <v/>
      </c>
      <c r="AK295" s="74" t="str">
        <f t="shared" si="137"/>
        <v/>
      </c>
      <c r="AL295" s="99" t="str">
        <f t="shared" si="134"/>
        <v/>
      </c>
      <c r="AM295" s="81">
        <f t="shared" si="138"/>
        <v>0</v>
      </c>
      <c r="AO295" s="81">
        <f t="shared" si="139"/>
        <v>0</v>
      </c>
      <c r="AP295" s="81" t="str">
        <f t="shared" si="140"/>
        <v>00000</v>
      </c>
      <c r="AQ295" s="105" t="str">
        <f t="shared" si="141"/>
        <v>0秒0</v>
      </c>
      <c r="AR295" s="106">
        <f t="shared" si="142"/>
        <v>0</v>
      </c>
      <c r="AS295" s="106" t="str">
        <f t="shared" si="143"/>
        <v>0</v>
      </c>
      <c r="AT295" s="106" t="str">
        <f t="shared" si="144"/>
        <v>0</v>
      </c>
      <c r="AU295" s="106" t="str">
        <f t="shared" si="145"/>
        <v>0m</v>
      </c>
      <c r="AV295" s="106" t="str">
        <f t="shared" si="146"/>
        <v>点</v>
      </c>
      <c r="AW295" s="81">
        <f t="shared" si="147"/>
        <v>0</v>
      </c>
      <c r="AX295" s="73" t="str">
        <f t="shared" si="148"/>
        <v/>
      </c>
      <c r="AY295" s="81">
        <f t="shared" si="149"/>
        <v>0</v>
      </c>
      <c r="AZ295" s="81">
        <f t="shared" si="150"/>
        <v>0</v>
      </c>
      <c r="BA295" s="81">
        <f t="shared" si="151"/>
        <v>0</v>
      </c>
      <c r="BB295" s="587"/>
      <c r="BC295" s="587"/>
      <c r="BD295" s="630"/>
      <c r="BE295" s="627"/>
      <c r="BF295" s="74" t="str">
        <f t="shared" si="152"/>
        <v/>
      </c>
      <c r="BG295" s="74" t="str">
        <f t="shared" si="153"/>
        <v/>
      </c>
      <c r="BH295" s="74" t="str">
        <f t="shared" si="154"/>
        <v/>
      </c>
      <c r="BI295" s="120" t="str">
        <f>IF(M295="","",COUNTIF($BH$17:BH295,BH295))</f>
        <v/>
      </c>
      <c r="BJ295" s="98"/>
      <c r="BK295" s="1" t="str">
        <f t="shared" si="155"/>
        <v/>
      </c>
      <c r="BL295" s="621"/>
      <c r="BM295" s="621"/>
      <c r="BN295" s="621"/>
      <c r="BO295" s="621"/>
      <c r="BP295" s="621"/>
      <c r="BQ295" s="624"/>
      <c r="BR295" s="621"/>
      <c r="BS295" s="621"/>
      <c r="BT295" s="74">
        <f>COUNTIF($AJ$17:AJ295,AI295&amp;"-"&amp;"*5000m*")</f>
        <v>0</v>
      </c>
      <c r="BU295" s="621"/>
      <c r="BV295" s="624"/>
      <c r="BW295" s="621"/>
      <c r="BX295" s="621"/>
      <c r="BY295" s="621"/>
      <c r="BZ295" s="621"/>
      <c r="CA295" s="621"/>
      <c r="CB295" s="621"/>
    </row>
    <row r="296" spans="1:80" s="1" customFormat="1" ht="18" customHeight="1" thickTop="1" thickBot="1">
      <c r="A296" s="683">
        <v>94</v>
      </c>
      <c r="B296" s="665" t="s">
        <v>339</v>
      </c>
      <c r="C296" s="667"/>
      <c r="D296" s="243"/>
      <c r="E296" s="243"/>
      <c r="F296" s="619" t="str">
        <f>IF(C296&gt;0,VLOOKUP(C296,男子登録情報!$A$1:$H$1688,3,0),"")</f>
        <v/>
      </c>
      <c r="G296" s="619" t="str">
        <f>IF(C296&gt;0,VLOOKUP(C296,男子登録情報!$A$1:$H$1688,4,0),"")</f>
        <v/>
      </c>
      <c r="H296" s="619" t="str">
        <f>IF(C296&gt;0,VLOOKUP(C296,男子登録情報!$A$1:$H$1688,7,0),"")</f>
        <v/>
      </c>
      <c r="I296" s="261" t="str">
        <f>IF(C296&gt;0,VLOOKUP(C296,男子登録情報!$A$1:$H$1688,8,0),"")</f>
        <v/>
      </c>
      <c r="J296" s="653" t="str">
        <f>IF(C296&gt;0,VLOOKUP(C296,男子登録情報!$A$1:$M$1688,13,0),"")</f>
        <v/>
      </c>
      <c r="K296" s="653" t="str">
        <f>IF(C296&gt;0,TEXT(C296,"100000000"),"000000000")</f>
        <v>000000000</v>
      </c>
      <c r="L296" s="251" t="s">
        <v>24</v>
      </c>
      <c r="M296" s="243"/>
      <c r="N296" s="5" t="str">
        <f>IF(M296&gt;0,VLOOKUP(M296,男子登録情報!$N$1:$O$22,2,0),"")</f>
        <v/>
      </c>
      <c r="O296" s="251" t="s">
        <v>27</v>
      </c>
      <c r="P296" s="253"/>
      <c r="Q296" s="53" t="str">
        <f t="shared" si="127"/>
        <v/>
      </c>
      <c r="R296" s="283" t="str">
        <f t="shared" si="128"/>
        <v/>
      </c>
      <c r="S296" s="255"/>
      <c r="T296" s="610"/>
      <c r="U296" s="611"/>
      <c r="V296" s="612"/>
      <c r="W296" s="664"/>
      <c r="X296" s="664"/>
      <c r="AA296" s="1">
        <f>IF(C296="",0,IF(H296=F5,0,1))</f>
        <v>0</v>
      </c>
      <c r="AB296" s="85">
        <f t="shared" si="129"/>
        <v>0</v>
      </c>
      <c r="AC296" s="621">
        <f>C296</f>
        <v>0</v>
      </c>
      <c r="AD296" s="74" t="str">
        <f t="shared" si="130"/>
        <v/>
      </c>
      <c r="AE296" s="74" t="str">
        <f t="shared" si="131"/>
        <v/>
      </c>
      <c r="AF296" s="74" t="str">
        <f t="shared" si="132"/>
        <v/>
      </c>
      <c r="AG296" s="74" t="str">
        <f t="shared" si="133"/>
        <v/>
      </c>
      <c r="AH296" s="95">
        <f t="shared" si="135"/>
        <v>0</v>
      </c>
      <c r="AI296" s="172" t="str">
        <f>IF(F296="","",F296)</f>
        <v/>
      </c>
      <c r="AJ296" s="74" t="str">
        <f t="shared" si="136"/>
        <v/>
      </c>
      <c r="AK296" s="74" t="str">
        <f t="shared" si="137"/>
        <v/>
      </c>
      <c r="AL296" s="99" t="str">
        <f t="shared" si="134"/>
        <v/>
      </c>
      <c r="AM296" s="81">
        <f t="shared" si="138"/>
        <v>0</v>
      </c>
      <c r="AO296" s="81">
        <f t="shared" si="139"/>
        <v>0</v>
      </c>
      <c r="AP296" s="81" t="str">
        <f t="shared" si="140"/>
        <v>00000</v>
      </c>
      <c r="AQ296" s="105" t="str">
        <f t="shared" si="141"/>
        <v>0秒0</v>
      </c>
      <c r="AR296" s="106">
        <f t="shared" si="142"/>
        <v>0</v>
      </c>
      <c r="AS296" s="106" t="str">
        <f t="shared" si="143"/>
        <v>0</v>
      </c>
      <c r="AT296" s="106" t="str">
        <f t="shared" si="144"/>
        <v>0</v>
      </c>
      <c r="AU296" s="106" t="str">
        <f t="shared" si="145"/>
        <v>0m</v>
      </c>
      <c r="AV296" s="106" t="str">
        <f t="shared" si="146"/>
        <v>点</v>
      </c>
      <c r="AW296" s="81">
        <f t="shared" si="147"/>
        <v>0</v>
      </c>
      <c r="AX296" s="73" t="str">
        <f t="shared" si="148"/>
        <v/>
      </c>
      <c r="AY296" s="81">
        <f t="shared" si="149"/>
        <v>0</v>
      </c>
      <c r="AZ296" s="81">
        <f t="shared" si="150"/>
        <v>0</v>
      </c>
      <c r="BA296" s="81">
        <f t="shared" si="151"/>
        <v>0</v>
      </c>
      <c r="BB296" s="586">
        <f>IF(W296="",0,COUNTA($W$17:W298))</f>
        <v>0</v>
      </c>
      <c r="BC296" s="586">
        <f>IF(X296="",0,COUNTA($X$17:X298))</f>
        <v>0</v>
      </c>
      <c r="BD296" s="628">
        <f>IF(OR($N296="20100",$N297="20100",$N298="20100"),COUNTIF($N$17:N298,"20100"),0)</f>
        <v>0</v>
      </c>
      <c r="BE296" s="625">
        <f>IF($BD296=0,0,INDEX($P296:$P298,MATCH("20100",$N296:$N298,0),1))</f>
        <v>0</v>
      </c>
      <c r="BF296" s="74" t="str">
        <f t="shared" si="152"/>
        <v/>
      </c>
      <c r="BG296" s="74" t="str">
        <f t="shared" si="153"/>
        <v/>
      </c>
      <c r="BH296" s="74" t="str">
        <f t="shared" si="154"/>
        <v/>
      </c>
      <c r="BI296" s="120" t="str">
        <f>IF(M296="","",COUNTIF($BH$17:BH296,BH296))</f>
        <v/>
      </c>
      <c r="BJ296" s="98"/>
      <c r="BK296" s="1" t="str">
        <f t="shared" si="155"/>
        <v/>
      </c>
      <c r="BL296" s="621" t="str">
        <f>IF(F296="","",COUNTIF($AI$17:AI296,AI296))</f>
        <v/>
      </c>
      <c r="BM296" s="621">
        <f>IF(BL296=1,BL296,0)</f>
        <v>0</v>
      </c>
      <c r="BN296" s="621" t="str">
        <f>IF(F296="","",$BR296)</f>
        <v/>
      </c>
      <c r="BO296" s="621" t="str">
        <f>IF(G296="","",$BR296)</f>
        <v/>
      </c>
      <c r="BP296" s="621" t="str">
        <f>IF(I296="","",$BR296)</f>
        <v/>
      </c>
      <c r="BQ296" s="622" t="str">
        <f>IFERROR(IF(J296="","",BR296),"")</f>
        <v/>
      </c>
      <c r="BR296" s="621">
        <v>94</v>
      </c>
      <c r="BS296" s="621">
        <f>IF(C296&gt;0,"",IF(COUNTIF(BN296:BQ298,BR296)=4,"",1))</f>
        <v>1</v>
      </c>
      <c r="BT296" s="74">
        <f>COUNTIF($AJ$17:AJ296,AI296&amp;"-"&amp;"*5000m*")</f>
        <v>0</v>
      </c>
      <c r="BU296" s="621">
        <f>SUM(BT296:BT298)/3</f>
        <v>0</v>
      </c>
      <c r="BV296" s="622" t="str">
        <f>IF(AI296="","",IF(AND(COUNTA(M296:M298)=0,COUNTA(W296:X298)=0),1,""))</f>
        <v/>
      </c>
      <c r="BW296" s="621">
        <f>IF(AND($AI296="",COUNTA(W296)&gt;0),1,0)</f>
        <v>0</v>
      </c>
      <c r="BX296" s="621">
        <f>IF(AND($AI296="",COUNTA(X296)&gt;0),1,0)</f>
        <v>0</v>
      </c>
      <c r="BY296" s="621" t="str">
        <f>F296&amp;"-"&amp;W296</f>
        <v>-</v>
      </c>
      <c r="BZ296" s="621" t="str">
        <f>IF(W296="","",COUNTIF($BY$17:BY296,BY296))</f>
        <v/>
      </c>
      <c r="CA296" s="621" t="str">
        <f>F296&amp;"-"&amp;X296</f>
        <v>-</v>
      </c>
      <c r="CB296" s="621" t="str">
        <f>IF(X296="","",COUNTIF($CA$17:CA296,CA296))</f>
        <v/>
      </c>
    </row>
    <row r="297" spans="1:80" s="1" customFormat="1" ht="18" customHeight="1" thickBot="1">
      <c r="A297" s="684"/>
      <c r="B297" s="666"/>
      <c r="C297" s="668"/>
      <c r="D297" s="244"/>
      <c r="E297" s="244"/>
      <c r="F297" s="620"/>
      <c r="G297" s="620"/>
      <c r="H297" s="620"/>
      <c r="I297" s="256" t="str">
        <f>IF(C296&gt;0,VLOOKUP(C296,男子登録情報!$A$1:$H$1688,5,0),"")</f>
        <v/>
      </c>
      <c r="J297" s="654" t="str">
        <f>IF(D296&gt;0,VLOOKUP(D296,男子登録情報!$A$1:$H$1688,5,0),"")</f>
        <v/>
      </c>
      <c r="K297" s="654"/>
      <c r="L297" s="261" t="s">
        <v>28</v>
      </c>
      <c r="M297" s="27"/>
      <c r="N297" s="5" t="str">
        <f>IF(M297&gt;0,VLOOKUP(M297,男子登録情報!$N$1:$O$22,2,0),"")</f>
        <v/>
      </c>
      <c r="O297" s="261" t="s">
        <v>29</v>
      </c>
      <c r="P297" s="262"/>
      <c r="Q297" s="53" t="str">
        <f t="shared" si="127"/>
        <v/>
      </c>
      <c r="R297" s="284" t="str">
        <f t="shared" si="128"/>
        <v/>
      </c>
      <c r="S297" s="263"/>
      <c r="T297" s="613"/>
      <c r="U297" s="614"/>
      <c r="V297" s="615"/>
      <c r="W297" s="662"/>
      <c r="X297" s="662"/>
      <c r="AB297" s="85">
        <f t="shared" si="129"/>
        <v>0</v>
      </c>
      <c r="AC297" s="621"/>
      <c r="AD297" s="74" t="str">
        <f t="shared" si="130"/>
        <v/>
      </c>
      <c r="AE297" s="74" t="str">
        <f t="shared" si="131"/>
        <v/>
      </c>
      <c r="AF297" s="74" t="str">
        <f t="shared" si="132"/>
        <v/>
      </c>
      <c r="AG297" s="74" t="str">
        <f t="shared" si="133"/>
        <v/>
      </c>
      <c r="AH297" s="95">
        <f t="shared" si="135"/>
        <v>0</v>
      </c>
      <c r="AI297" s="173" t="str">
        <f>AI296</f>
        <v/>
      </c>
      <c r="AJ297" s="74" t="str">
        <f t="shared" si="136"/>
        <v/>
      </c>
      <c r="AK297" s="74" t="str">
        <f t="shared" si="137"/>
        <v/>
      </c>
      <c r="AL297" s="99" t="str">
        <f t="shared" si="134"/>
        <v/>
      </c>
      <c r="AM297" s="81">
        <f t="shared" si="138"/>
        <v>0</v>
      </c>
      <c r="AO297" s="81">
        <f t="shared" si="139"/>
        <v>0</v>
      </c>
      <c r="AP297" s="81" t="str">
        <f t="shared" si="140"/>
        <v>00000</v>
      </c>
      <c r="AQ297" s="105" t="str">
        <f t="shared" si="141"/>
        <v>0秒0</v>
      </c>
      <c r="AR297" s="106">
        <f t="shared" si="142"/>
        <v>0</v>
      </c>
      <c r="AS297" s="106" t="str">
        <f t="shared" si="143"/>
        <v>0</v>
      </c>
      <c r="AT297" s="106" t="str">
        <f t="shared" si="144"/>
        <v>0</v>
      </c>
      <c r="AU297" s="106" t="str">
        <f t="shared" si="145"/>
        <v>0m</v>
      </c>
      <c r="AV297" s="106" t="str">
        <f t="shared" si="146"/>
        <v>点</v>
      </c>
      <c r="AW297" s="81">
        <f t="shared" si="147"/>
        <v>0</v>
      </c>
      <c r="AX297" s="73" t="str">
        <f t="shared" si="148"/>
        <v/>
      </c>
      <c r="AY297" s="81">
        <f t="shared" si="149"/>
        <v>0</v>
      </c>
      <c r="AZ297" s="81">
        <f t="shared" si="150"/>
        <v>0</v>
      </c>
      <c r="BA297" s="81">
        <f t="shared" si="151"/>
        <v>0</v>
      </c>
      <c r="BB297" s="595"/>
      <c r="BC297" s="595"/>
      <c r="BD297" s="629"/>
      <c r="BE297" s="626"/>
      <c r="BF297" s="74" t="str">
        <f t="shared" si="152"/>
        <v/>
      </c>
      <c r="BG297" s="74" t="str">
        <f t="shared" si="153"/>
        <v/>
      </c>
      <c r="BH297" s="74" t="str">
        <f t="shared" si="154"/>
        <v/>
      </c>
      <c r="BI297" s="120" t="str">
        <f>IF(M297="","",COUNTIF($BH$17:BH297,BH297))</f>
        <v/>
      </c>
      <c r="BJ297" s="98"/>
      <c r="BK297" s="1" t="str">
        <f t="shared" si="155"/>
        <v/>
      </c>
      <c r="BL297" s="621"/>
      <c r="BM297" s="621"/>
      <c r="BN297" s="621"/>
      <c r="BO297" s="621"/>
      <c r="BP297" s="621"/>
      <c r="BQ297" s="623"/>
      <c r="BR297" s="621"/>
      <c r="BS297" s="621"/>
      <c r="BT297" s="74">
        <f>COUNTIF($AJ$17:AJ297,AI297&amp;"-"&amp;"*5000m*")</f>
        <v>0</v>
      </c>
      <c r="BU297" s="621"/>
      <c r="BV297" s="623"/>
      <c r="BW297" s="621"/>
      <c r="BX297" s="621"/>
      <c r="BY297" s="621"/>
      <c r="BZ297" s="621"/>
      <c r="CA297" s="621"/>
      <c r="CB297" s="621"/>
    </row>
    <row r="298" spans="1:80" s="1" customFormat="1" ht="18" customHeight="1" thickBot="1">
      <c r="A298" s="685"/>
      <c r="B298" s="86" t="s">
        <v>30</v>
      </c>
      <c r="C298" s="87"/>
      <c r="D298" s="87"/>
      <c r="E298" s="87"/>
      <c r="F298" s="28"/>
      <c r="G298" s="28"/>
      <c r="H298" s="28"/>
      <c r="I298" s="29"/>
      <c r="J298" s="655" t="str">
        <f>IF(D297&gt;0,VLOOKUP(D297,男子登録情報!$A$1:$H$1688,5,0),"")</f>
        <v/>
      </c>
      <c r="K298" s="655"/>
      <c r="L298" s="7" t="s">
        <v>31</v>
      </c>
      <c r="M298" s="429"/>
      <c r="N298" s="5" t="str">
        <f>IF(M298&gt;0,VLOOKUP(M298,男子登録情報!$N$1:$O$22,2,0),"")</f>
        <v/>
      </c>
      <c r="O298" s="7" t="s">
        <v>32</v>
      </c>
      <c r="P298" s="248"/>
      <c r="Q298" s="53" t="str">
        <f t="shared" si="127"/>
        <v/>
      </c>
      <c r="R298" s="285" t="str">
        <f t="shared" si="128"/>
        <v/>
      </c>
      <c r="S298" s="259"/>
      <c r="T298" s="616"/>
      <c r="U298" s="617"/>
      <c r="V298" s="618"/>
      <c r="W298" s="663"/>
      <c r="X298" s="663"/>
      <c r="AB298" s="85">
        <f t="shared" si="129"/>
        <v>0</v>
      </c>
      <c r="AC298" s="621"/>
      <c r="AD298" s="74" t="str">
        <f t="shared" si="130"/>
        <v/>
      </c>
      <c r="AE298" s="74" t="str">
        <f t="shared" si="131"/>
        <v/>
      </c>
      <c r="AF298" s="74" t="str">
        <f t="shared" si="132"/>
        <v/>
      </c>
      <c r="AG298" s="74" t="str">
        <f t="shared" si="133"/>
        <v/>
      </c>
      <c r="AH298" s="95">
        <f t="shared" si="135"/>
        <v>0</v>
      </c>
      <c r="AI298" s="174" t="str">
        <f>AI297</f>
        <v/>
      </c>
      <c r="AJ298" s="74" t="str">
        <f t="shared" si="136"/>
        <v/>
      </c>
      <c r="AK298" s="74" t="str">
        <f t="shared" si="137"/>
        <v/>
      </c>
      <c r="AL298" s="99" t="str">
        <f t="shared" si="134"/>
        <v/>
      </c>
      <c r="AM298" s="81">
        <f t="shared" si="138"/>
        <v>0</v>
      </c>
      <c r="AO298" s="81">
        <f t="shared" si="139"/>
        <v>0</v>
      </c>
      <c r="AP298" s="81" t="str">
        <f t="shared" si="140"/>
        <v>00000</v>
      </c>
      <c r="AQ298" s="105" t="str">
        <f t="shared" si="141"/>
        <v>0秒0</v>
      </c>
      <c r="AR298" s="106">
        <f t="shared" si="142"/>
        <v>0</v>
      </c>
      <c r="AS298" s="106" t="str">
        <f t="shared" si="143"/>
        <v>0</v>
      </c>
      <c r="AT298" s="106" t="str">
        <f t="shared" si="144"/>
        <v>0</v>
      </c>
      <c r="AU298" s="106" t="str">
        <f t="shared" si="145"/>
        <v>0m</v>
      </c>
      <c r="AV298" s="106" t="str">
        <f t="shared" si="146"/>
        <v>点</v>
      </c>
      <c r="AW298" s="81">
        <f t="shared" si="147"/>
        <v>0</v>
      </c>
      <c r="AX298" s="73" t="str">
        <f t="shared" si="148"/>
        <v/>
      </c>
      <c r="AY298" s="81">
        <f t="shared" si="149"/>
        <v>0</v>
      </c>
      <c r="AZ298" s="81">
        <f t="shared" si="150"/>
        <v>0</v>
      </c>
      <c r="BA298" s="81">
        <f t="shared" si="151"/>
        <v>0</v>
      </c>
      <c r="BB298" s="587"/>
      <c r="BC298" s="587"/>
      <c r="BD298" s="630"/>
      <c r="BE298" s="627"/>
      <c r="BF298" s="74" t="str">
        <f t="shared" si="152"/>
        <v/>
      </c>
      <c r="BG298" s="74" t="str">
        <f t="shared" si="153"/>
        <v/>
      </c>
      <c r="BH298" s="74" t="str">
        <f t="shared" si="154"/>
        <v/>
      </c>
      <c r="BI298" s="120" t="str">
        <f>IF(M298="","",COUNTIF($BH$17:BH298,BH298))</f>
        <v/>
      </c>
      <c r="BJ298" s="98"/>
      <c r="BK298" s="1" t="str">
        <f t="shared" si="155"/>
        <v/>
      </c>
      <c r="BL298" s="621"/>
      <c r="BM298" s="621"/>
      <c r="BN298" s="621"/>
      <c r="BO298" s="621"/>
      <c r="BP298" s="621"/>
      <c r="BQ298" s="624"/>
      <c r="BR298" s="621"/>
      <c r="BS298" s="621"/>
      <c r="BT298" s="74">
        <f>COUNTIF($AJ$17:AJ298,AI298&amp;"-"&amp;"*5000m*")</f>
        <v>0</v>
      </c>
      <c r="BU298" s="621"/>
      <c r="BV298" s="624"/>
      <c r="BW298" s="621"/>
      <c r="BX298" s="621"/>
      <c r="BY298" s="621"/>
      <c r="BZ298" s="621"/>
      <c r="CA298" s="621"/>
      <c r="CB298" s="621"/>
    </row>
    <row r="299" spans="1:80" s="1" customFormat="1" ht="18" customHeight="1" thickTop="1" thickBot="1">
      <c r="A299" s="683">
        <v>95</v>
      </c>
      <c r="B299" s="665" t="s">
        <v>339</v>
      </c>
      <c r="C299" s="667"/>
      <c r="D299" s="243"/>
      <c r="E299" s="243"/>
      <c r="F299" s="619" t="str">
        <f>IF(C299&gt;0,VLOOKUP(C299,男子登録情報!$A$1:$H$1688,3,0),"")</f>
        <v/>
      </c>
      <c r="G299" s="619" t="str">
        <f>IF(C299&gt;0,VLOOKUP(C299,男子登録情報!$A$1:$H$1688,4,0),"")</f>
        <v/>
      </c>
      <c r="H299" s="619" t="str">
        <f>IF(C299&gt;0,VLOOKUP(C299,男子登録情報!$A$1:$H$1688,7,0),"")</f>
        <v/>
      </c>
      <c r="I299" s="261" t="str">
        <f>IF(C299&gt;0,VLOOKUP(C299,男子登録情報!$A$1:$H$1688,8,0),"")</f>
        <v/>
      </c>
      <c r="J299" s="653" t="str">
        <f>IF(C299&gt;0,VLOOKUP(C299,男子登録情報!$A$1:$M$1688,13,0),"")</f>
        <v/>
      </c>
      <c r="K299" s="653" t="str">
        <f>IF(C299&gt;0,TEXT(C299,"100000000"),"000000000")</f>
        <v>000000000</v>
      </c>
      <c r="L299" s="251" t="s">
        <v>24</v>
      </c>
      <c r="M299" s="243"/>
      <c r="N299" s="5" t="str">
        <f>IF(M299&gt;0,VLOOKUP(M299,男子登録情報!$N$1:$O$22,2,0),"")</f>
        <v/>
      </c>
      <c r="O299" s="251" t="s">
        <v>27</v>
      </c>
      <c r="P299" s="253"/>
      <c r="Q299" s="53" t="str">
        <f t="shared" si="127"/>
        <v/>
      </c>
      <c r="R299" s="283" t="str">
        <f t="shared" si="128"/>
        <v/>
      </c>
      <c r="S299" s="255"/>
      <c r="T299" s="610"/>
      <c r="U299" s="611"/>
      <c r="V299" s="612"/>
      <c r="W299" s="664"/>
      <c r="X299" s="664"/>
      <c r="AA299" s="1">
        <f>IF(C299="",0,IF(H299=F5,0,1))</f>
        <v>0</v>
      </c>
      <c r="AB299" s="85">
        <f t="shared" si="129"/>
        <v>0</v>
      </c>
      <c r="AC299" s="621">
        <f>C299</f>
        <v>0</v>
      </c>
      <c r="AD299" s="74" t="str">
        <f t="shared" si="130"/>
        <v/>
      </c>
      <c r="AE299" s="74" t="str">
        <f t="shared" si="131"/>
        <v/>
      </c>
      <c r="AF299" s="74" t="str">
        <f t="shared" si="132"/>
        <v/>
      </c>
      <c r="AG299" s="74" t="str">
        <f t="shared" si="133"/>
        <v/>
      </c>
      <c r="AH299" s="95">
        <f t="shared" si="135"/>
        <v>0</v>
      </c>
      <c r="AI299" s="172" t="str">
        <f>IF(F299="","",F299)</f>
        <v/>
      </c>
      <c r="AJ299" s="74" t="str">
        <f t="shared" si="136"/>
        <v/>
      </c>
      <c r="AK299" s="74" t="str">
        <f t="shared" si="137"/>
        <v/>
      </c>
      <c r="AL299" s="99" t="str">
        <f t="shared" si="134"/>
        <v/>
      </c>
      <c r="AM299" s="81">
        <f t="shared" si="138"/>
        <v>0</v>
      </c>
      <c r="AO299" s="81">
        <f t="shared" si="139"/>
        <v>0</v>
      </c>
      <c r="AP299" s="81" t="str">
        <f t="shared" si="140"/>
        <v>00000</v>
      </c>
      <c r="AQ299" s="105" t="str">
        <f t="shared" si="141"/>
        <v>0秒0</v>
      </c>
      <c r="AR299" s="106">
        <f t="shared" si="142"/>
        <v>0</v>
      </c>
      <c r="AS299" s="106" t="str">
        <f t="shared" si="143"/>
        <v>0</v>
      </c>
      <c r="AT299" s="106" t="str">
        <f t="shared" si="144"/>
        <v>0</v>
      </c>
      <c r="AU299" s="106" t="str">
        <f t="shared" si="145"/>
        <v>0m</v>
      </c>
      <c r="AV299" s="106" t="str">
        <f t="shared" si="146"/>
        <v>点</v>
      </c>
      <c r="AW299" s="81">
        <f t="shared" si="147"/>
        <v>0</v>
      </c>
      <c r="AX299" s="73" t="str">
        <f t="shared" si="148"/>
        <v/>
      </c>
      <c r="AY299" s="81">
        <f t="shared" si="149"/>
        <v>0</v>
      </c>
      <c r="AZ299" s="81">
        <f t="shared" si="150"/>
        <v>0</v>
      </c>
      <c r="BA299" s="81">
        <f t="shared" si="151"/>
        <v>0</v>
      </c>
      <c r="BB299" s="586">
        <f>IF(W299="",0,COUNTA($W$17:W301))</f>
        <v>0</v>
      </c>
      <c r="BC299" s="586">
        <f>IF(X299="",0,COUNTA($X$17:X301))</f>
        <v>0</v>
      </c>
      <c r="BD299" s="628">
        <f>IF(OR($N299="20100",$N300="20100",$N301="20100"),COUNTIF($N$17:N301,"20100"),0)</f>
        <v>0</v>
      </c>
      <c r="BE299" s="625">
        <f>IF($BD299=0,0,INDEX($P299:$P301,MATCH("20100",$N299:$N301,0),1))</f>
        <v>0</v>
      </c>
      <c r="BF299" s="74" t="str">
        <f t="shared" si="152"/>
        <v/>
      </c>
      <c r="BG299" s="74" t="str">
        <f t="shared" si="153"/>
        <v/>
      </c>
      <c r="BH299" s="74" t="str">
        <f t="shared" si="154"/>
        <v/>
      </c>
      <c r="BI299" s="120" t="str">
        <f>IF(M299="","",COUNTIF($BH$17:BH299,BH299))</f>
        <v/>
      </c>
      <c r="BJ299" s="98"/>
      <c r="BK299" s="1" t="str">
        <f t="shared" si="155"/>
        <v/>
      </c>
      <c r="BL299" s="621" t="str">
        <f>IF(F299="","",COUNTIF($AI$17:AI299,AI299))</f>
        <v/>
      </c>
      <c r="BM299" s="621">
        <f>IF(BL299=1,BL299,0)</f>
        <v>0</v>
      </c>
      <c r="BN299" s="621" t="str">
        <f>IF(F299="","",$BR299)</f>
        <v/>
      </c>
      <c r="BO299" s="621" t="str">
        <f>IF(G299="","",$BR299)</f>
        <v/>
      </c>
      <c r="BP299" s="621" t="str">
        <f>IF(I299="","",$BR299)</f>
        <v/>
      </c>
      <c r="BQ299" s="622" t="str">
        <f>IFERROR(IF(J299="","",BR299),"")</f>
        <v/>
      </c>
      <c r="BR299" s="621">
        <v>95</v>
      </c>
      <c r="BS299" s="621">
        <f>IF(C299&gt;0,"",IF(COUNTIF(BN299:BQ301,BR299)=4,"",1))</f>
        <v>1</v>
      </c>
      <c r="BT299" s="74">
        <f>COUNTIF($AJ$17:AJ299,AI299&amp;"-"&amp;"*5000m*")</f>
        <v>0</v>
      </c>
      <c r="BU299" s="621">
        <f>SUM(BT299:BT301)/3</f>
        <v>0</v>
      </c>
      <c r="BV299" s="622" t="str">
        <f>IF(AI299="","",IF(AND(COUNTA(M299:M301)=0,COUNTA(W299:X301)=0),1,""))</f>
        <v/>
      </c>
      <c r="BW299" s="621">
        <f>IF(AND($AI299="",COUNTA(W299)&gt;0),1,0)</f>
        <v>0</v>
      </c>
      <c r="BX299" s="621">
        <f>IF(AND($AI299="",COUNTA(X299)&gt;0),1,0)</f>
        <v>0</v>
      </c>
      <c r="BY299" s="621" t="str">
        <f>F299&amp;"-"&amp;W299</f>
        <v>-</v>
      </c>
      <c r="BZ299" s="621" t="str">
        <f>IF(W299="","",COUNTIF($BY$17:BY299,BY299))</f>
        <v/>
      </c>
      <c r="CA299" s="621" t="str">
        <f>F299&amp;"-"&amp;X299</f>
        <v>-</v>
      </c>
      <c r="CB299" s="621" t="str">
        <f>IF(X299="","",COUNTIF($CA$17:CA299,CA299))</f>
        <v/>
      </c>
    </row>
    <row r="300" spans="1:80" s="1" customFormat="1" ht="18" customHeight="1" thickBot="1">
      <c r="A300" s="684"/>
      <c r="B300" s="666"/>
      <c r="C300" s="668"/>
      <c r="D300" s="244"/>
      <c r="E300" s="244"/>
      <c r="F300" s="620"/>
      <c r="G300" s="620"/>
      <c r="H300" s="620"/>
      <c r="I300" s="256" t="str">
        <f>IF(C299&gt;0,VLOOKUP(C299,男子登録情報!$A$1:$H$1688,5,0),"")</f>
        <v/>
      </c>
      <c r="J300" s="654" t="str">
        <f>IF(D299&gt;0,VLOOKUP(D299,男子登録情報!$A$1:$H$1688,5,0),"")</f>
        <v/>
      </c>
      <c r="K300" s="654"/>
      <c r="L300" s="261" t="s">
        <v>28</v>
      </c>
      <c r="M300" s="27"/>
      <c r="N300" s="5" t="str">
        <f>IF(M300&gt;0,VLOOKUP(M300,男子登録情報!$N$1:$O$22,2,0),"")</f>
        <v/>
      </c>
      <c r="O300" s="261" t="s">
        <v>29</v>
      </c>
      <c r="P300" s="262"/>
      <c r="Q300" s="53" t="str">
        <f t="shared" si="127"/>
        <v/>
      </c>
      <c r="R300" s="284" t="str">
        <f t="shared" si="128"/>
        <v/>
      </c>
      <c r="S300" s="263"/>
      <c r="T300" s="613"/>
      <c r="U300" s="614"/>
      <c r="V300" s="615"/>
      <c r="W300" s="662"/>
      <c r="X300" s="662"/>
      <c r="AB300" s="85">
        <f t="shared" si="129"/>
        <v>0</v>
      </c>
      <c r="AC300" s="621"/>
      <c r="AD300" s="74" t="str">
        <f t="shared" si="130"/>
        <v/>
      </c>
      <c r="AE300" s="74" t="str">
        <f t="shared" si="131"/>
        <v/>
      </c>
      <c r="AF300" s="74" t="str">
        <f t="shared" si="132"/>
        <v/>
      </c>
      <c r="AG300" s="74" t="str">
        <f t="shared" si="133"/>
        <v/>
      </c>
      <c r="AH300" s="95">
        <f t="shared" si="135"/>
        <v>0</v>
      </c>
      <c r="AI300" s="173" t="str">
        <f>AI299</f>
        <v/>
      </c>
      <c r="AJ300" s="74" t="str">
        <f t="shared" si="136"/>
        <v/>
      </c>
      <c r="AK300" s="74" t="str">
        <f t="shared" si="137"/>
        <v/>
      </c>
      <c r="AL300" s="99" t="str">
        <f t="shared" si="134"/>
        <v/>
      </c>
      <c r="AM300" s="81">
        <f t="shared" si="138"/>
        <v>0</v>
      </c>
      <c r="AO300" s="81">
        <f t="shared" si="139"/>
        <v>0</v>
      </c>
      <c r="AP300" s="81" t="str">
        <f t="shared" si="140"/>
        <v>00000</v>
      </c>
      <c r="AQ300" s="105" t="str">
        <f t="shared" si="141"/>
        <v>0秒0</v>
      </c>
      <c r="AR300" s="106">
        <f t="shared" si="142"/>
        <v>0</v>
      </c>
      <c r="AS300" s="106" t="str">
        <f t="shared" si="143"/>
        <v>0</v>
      </c>
      <c r="AT300" s="106" t="str">
        <f t="shared" si="144"/>
        <v>0</v>
      </c>
      <c r="AU300" s="106" t="str">
        <f t="shared" si="145"/>
        <v>0m</v>
      </c>
      <c r="AV300" s="106" t="str">
        <f t="shared" si="146"/>
        <v>点</v>
      </c>
      <c r="AW300" s="81">
        <f t="shared" si="147"/>
        <v>0</v>
      </c>
      <c r="AX300" s="73" t="str">
        <f t="shared" si="148"/>
        <v/>
      </c>
      <c r="AY300" s="81">
        <f t="shared" si="149"/>
        <v>0</v>
      </c>
      <c r="AZ300" s="81">
        <f t="shared" si="150"/>
        <v>0</v>
      </c>
      <c r="BA300" s="81">
        <f t="shared" si="151"/>
        <v>0</v>
      </c>
      <c r="BB300" s="595"/>
      <c r="BC300" s="595"/>
      <c r="BD300" s="629"/>
      <c r="BE300" s="626"/>
      <c r="BF300" s="74" t="str">
        <f t="shared" si="152"/>
        <v/>
      </c>
      <c r="BG300" s="74" t="str">
        <f t="shared" si="153"/>
        <v/>
      </c>
      <c r="BH300" s="74" t="str">
        <f t="shared" si="154"/>
        <v/>
      </c>
      <c r="BI300" s="120" t="str">
        <f>IF(M300="","",COUNTIF($BH$17:BH300,BH300))</f>
        <v/>
      </c>
      <c r="BJ300" s="98"/>
      <c r="BK300" s="1" t="str">
        <f t="shared" si="155"/>
        <v/>
      </c>
      <c r="BL300" s="621"/>
      <c r="BM300" s="621"/>
      <c r="BN300" s="621"/>
      <c r="BO300" s="621"/>
      <c r="BP300" s="621"/>
      <c r="BQ300" s="623"/>
      <c r="BR300" s="621"/>
      <c r="BS300" s="621"/>
      <c r="BT300" s="74">
        <f>COUNTIF($AJ$17:AJ300,AI300&amp;"-"&amp;"*5000m*")</f>
        <v>0</v>
      </c>
      <c r="BU300" s="621"/>
      <c r="BV300" s="623"/>
      <c r="BW300" s="621"/>
      <c r="BX300" s="621"/>
      <c r="BY300" s="621"/>
      <c r="BZ300" s="621"/>
      <c r="CA300" s="621"/>
      <c r="CB300" s="621"/>
    </row>
    <row r="301" spans="1:80" s="1" customFormat="1" ht="18" customHeight="1" thickBot="1">
      <c r="A301" s="685"/>
      <c r="B301" s="86" t="s">
        <v>30</v>
      </c>
      <c r="C301" s="87"/>
      <c r="D301" s="87"/>
      <c r="E301" s="87"/>
      <c r="F301" s="28"/>
      <c r="G301" s="28"/>
      <c r="H301" s="28"/>
      <c r="I301" s="29"/>
      <c r="J301" s="655" t="str">
        <f>IF(D300&gt;0,VLOOKUP(D300,男子登録情報!$A$1:$H$1688,5,0),"")</f>
        <v/>
      </c>
      <c r="K301" s="655"/>
      <c r="L301" s="7" t="s">
        <v>31</v>
      </c>
      <c r="M301" s="429"/>
      <c r="N301" s="5" t="str">
        <f>IF(M301&gt;0,VLOOKUP(M301,男子登録情報!$N$1:$O$22,2,0),"")</f>
        <v/>
      </c>
      <c r="O301" s="7" t="s">
        <v>32</v>
      </c>
      <c r="P301" s="248"/>
      <c r="Q301" s="53" t="str">
        <f t="shared" si="127"/>
        <v/>
      </c>
      <c r="R301" s="285" t="str">
        <f t="shared" si="128"/>
        <v/>
      </c>
      <c r="S301" s="259"/>
      <c r="T301" s="616"/>
      <c r="U301" s="617"/>
      <c r="V301" s="618"/>
      <c r="W301" s="663"/>
      <c r="X301" s="663"/>
      <c r="AB301" s="85">
        <f t="shared" si="129"/>
        <v>0</v>
      </c>
      <c r="AC301" s="621"/>
      <c r="AD301" s="74" t="str">
        <f t="shared" si="130"/>
        <v/>
      </c>
      <c r="AE301" s="74" t="str">
        <f t="shared" si="131"/>
        <v/>
      </c>
      <c r="AF301" s="74" t="str">
        <f t="shared" si="132"/>
        <v/>
      </c>
      <c r="AG301" s="74" t="str">
        <f t="shared" si="133"/>
        <v/>
      </c>
      <c r="AH301" s="95">
        <f t="shared" si="135"/>
        <v>0</v>
      </c>
      <c r="AI301" s="174" t="str">
        <f>AI300</f>
        <v/>
      </c>
      <c r="AJ301" s="74" t="str">
        <f t="shared" si="136"/>
        <v/>
      </c>
      <c r="AK301" s="74" t="str">
        <f t="shared" si="137"/>
        <v/>
      </c>
      <c r="AL301" s="99" t="str">
        <f t="shared" si="134"/>
        <v/>
      </c>
      <c r="AM301" s="81">
        <f t="shared" si="138"/>
        <v>0</v>
      </c>
      <c r="AO301" s="81">
        <f t="shared" si="139"/>
        <v>0</v>
      </c>
      <c r="AP301" s="81" t="str">
        <f t="shared" si="140"/>
        <v>00000</v>
      </c>
      <c r="AQ301" s="105" t="str">
        <f t="shared" si="141"/>
        <v>0秒0</v>
      </c>
      <c r="AR301" s="106">
        <f t="shared" si="142"/>
        <v>0</v>
      </c>
      <c r="AS301" s="106" t="str">
        <f t="shared" si="143"/>
        <v>0</v>
      </c>
      <c r="AT301" s="106" t="str">
        <f t="shared" si="144"/>
        <v>0</v>
      </c>
      <c r="AU301" s="106" t="str">
        <f t="shared" si="145"/>
        <v>0m</v>
      </c>
      <c r="AV301" s="106" t="str">
        <f t="shared" si="146"/>
        <v>点</v>
      </c>
      <c r="AW301" s="81">
        <f t="shared" si="147"/>
        <v>0</v>
      </c>
      <c r="AX301" s="73" t="str">
        <f t="shared" si="148"/>
        <v/>
      </c>
      <c r="AY301" s="81">
        <f t="shared" si="149"/>
        <v>0</v>
      </c>
      <c r="AZ301" s="81">
        <f t="shared" si="150"/>
        <v>0</v>
      </c>
      <c r="BA301" s="81">
        <f t="shared" si="151"/>
        <v>0</v>
      </c>
      <c r="BB301" s="587"/>
      <c r="BC301" s="587"/>
      <c r="BD301" s="630"/>
      <c r="BE301" s="627"/>
      <c r="BF301" s="74" t="str">
        <f t="shared" si="152"/>
        <v/>
      </c>
      <c r="BG301" s="74" t="str">
        <f t="shared" si="153"/>
        <v/>
      </c>
      <c r="BH301" s="74" t="str">
        <f t="shared" si="154"/>
        <v/>
      </c>
      <c r="BI301" s="120" t="str">
        <f>IF(M301="","",COUNTIF($BH$17:BH301,BH301))</f>
        <v/>
      </c>
      <c r="BJ301" s="98"/>
      <c r="BK301" s="1" t="str">
        <f t="shared" si="155"/>
        <v/>
      </c>
      <c r="BL301" s="621"/>
      <c r="BM301" s="621"/>
      <c r="BN301" s="621"/>
      <c r="BO301" s="621"/>
      <c r="BP301" s="621"/>
      <c r="BQ301" s="624"/>
      <c r="BR301" s="621"/>
      <c r="BS301" s="621"/>
      <c r="BT301" s="74">
        <f>COUNTIF($AJ$17:AJ301,AI301&amp;"-"&amp;"*5000m*")</f>
        <v>0</v>
      </c>
      <c r="BU301" s="621"/>
      <c r="BV301" s="624"/>
      <c r="BW301" s="621"/>
      <c r="BX301" s="621"/>
      <c r="BY301" s="621"/>
      <c r="BZ301" s="621"/>
      <c r="CA301" s="621"/>
      <c r="CB301" s="621"/>
    </row>
    <row r="302" spans="1:80" s="1" customFormat="1" ht="18" customHeight="1" thickTop="1" thickBot="1">
      <c r="A302" s="683">
        <v>96</v>
      </c>
      <c r="B302" s="665" t="s">
        <v>339</v>
      </c>
      <c r="C302" s="667"/>
      <c r="D302" s="243"/>
      <c r="E302" s="243"/>
      <c r="F302" s="619" t="str">
        <f>IF(C302&gt;0,VLOOKUP(C302,男子登録情報!$A$1:$H$1688,3,0),"")</f>
        <v/>
      </c>
      <c r="G302" s="619" t="str">
        <f>IF(C302&gt;0,VLOOKUP(C302,男子登録情報!$A$1:$H$1688,4,0),"")</f>
        <v/>
      </c>
      <c r="H302" s="619" t="str">
        <f>IF(C302&gt;0,VLOOKUP(C302,男子登録情報!$A$1:$H$1688,7,0),"")</f>
        <v/>
      </c>
      <c r="I302" s="261" t="str">
        <f>IF(C302&gt;0,VLOOKUP(C302,男子登録情報!$A$1:$H$1688,8,0),"")</f>
        <v/>
      </c>
      <c r="J302" s="653" t="str">
        <f>IF(C302&gt;0,VLOOKUP(C302,男子登録情報!$A$1:$M$1688,13,0),"")</f>
        <v/>
      </c>
      <c r="K302" s="653" t="str">
        <f>IF(C302&gt;0,TEXT(C302,"100000000"),"000000000")</f>
        <v>000000000</v>
      </c>
      <c r="L302" s="251" t="s">
        <v>24</v>
      </c>
      <c r="M302" s="243"/>
      <c r="N302" s="5" t="str">
        <f>IF(M302&gt;0,VLOOKUP(M302,男子登録情報!$N$1:$O$22,2,0),"")</f>
        <v/>
      </c>
      <c r="O302" s="251" t="s">
        <v>27</v>
      </c>
      <c r="P302" s="253"/>
      <c r="Q302" s="53" t="str">
        <f t="shared" si="127"/>
        <v/>
      </c>
      <c r="R302" s="283" t="str">
        <f t="shared" si="128"/>
        <v/>
      </c>
      <c r="S302" s="255"/>
      <c r="T302" s="610"/>
      <c r="U302" s="611"/>
      <c r="V302" s="612"/>
      <c r="W302" s="664"/>
      <c r="X302" s="664"/>
      <c r="AA302" s="1">
        <f>IF(C302="",0,IF(H302=F5,0,1))</f>
        <v>0</v>
      </c>
      <c r="AB302" s="85">
        <f t="shared" si="129"/>
        <v>0</v>
      </c>
      <c r="AC302" s="621">
        <f>C302</f>
        <v>0</v>
      </c>
      <c r="AD302" s="74" t="str">
        <f t="shared" si="130"/>
        <v/>
      </c>
      <c r="AE302" s="74" t="str">
        <f t="shared" si="131"/>
        <v/>
      </c>
      <c r="AF302" s="74" t="str">
        <f t="shared" si="132"/>
        <v/>
      </c>
      <c r="AG302" s="74" t="str">
        <f t="shared" si="133"/>
        <v/>
      </c>
      <c r="AH302" s="95">
        <f t="shared" si="135"/>
        <v>0</v>
      </c>
      <c r="AI302" s="172" t="str">
        <f>IF(F302="","",F302)</f>
        <v/>
      </c>
      <c r="AJ302" s="74" t="str">
        <f t="shared" si="136"/>
        <v/>
      </c>
      <c r="AK302" s="74" t="str">
        <f t="shared" si="137"/>
        <v/>
      </c>
      <c r="AL302" s="99" t="str">
        <f t="shared" si="134"/>
        <v/>
      </c>
      <c r="AM302" s="81">
        <f t="shared" si="138"/>
        <v>0</v>
      </c>
      <c r="AO302" s="81">
        <f t="shared" si="139"/>
        <v>0</v>
      </c>
      <c r="AP302" s="81" t="str">
        <f t="shared" si="140"/>
        <v>00000</v>
      </c>
      <c r="AQ302" s="105" t="str">
        <f t="shared" si="141"/>
        <v>0秒0</v>
      </c>
      <c r="AR302" s="106">
        <f t="shared" si="142"/>
        <v>0</v>
      </c>
      <c r="AS302" s="106" t="str">
        <f t="shared" si="143"/>
        <v>0</v>
      </c>
      <c r="AT302" s="106" t="str">
        <f t="shared" si="144"/>
        <v>0</v>
      </c>
      <c r="AU302" s="106" t="str">
        <f t="shared" si="145"/>
        <v>0m</v>
      </c>
      <c r="AV302" s="106" t="str">
        <f t="shared" si="146"/>
        <v>点</v>
      </c>
      <c r="AW302" s="81">
        <f t="shared" si="147"/>
        <v>0</v>
      </c>
      <c r="AX302" s="73" t="str">
        <f t="shared" si="148"/>
        <v/>
      </c>
      <c r="AY302" s="81">
        <f t="shared" si="149"/>
        <v>0</v>
      </c>
      <c r="AZ302" s="81">
        <f t="shared" si="150"/>
        <v>0</v>
      </c>
      <c r="BA302" s="81">
        <f t="shared" si="151"/>
        <v>0</v>
      </c>
      <c r="BB302" s="586">
        <f>IF(W302="",0,COUNTA($W$17:W304))</f>
        <v>0</v>
      </c>
      <c r="BC302" s="586">
        <f>IF(X302="",0,COUNTA($X$17:X304))</f>
        <v>0</v>
      </c>
      <c r="BD302" s="628">
        <f>IF(OR($N302="20100",$N303="20100",$N304="20100"),COUNTIF($N$17:N304,"20100"),0)</f>
        <v>0</v>
      </c>
      <c r="BE302" s="625">
        <f>IF($BD302=0,0,INDEX($P302:$P304,MATCH("20100",$N302:$N304,0),1))</f>
        <v>0</v>
      </c>
      <c r="BF302" s="74" t="str">
        <f t="shared" si="152"/>
        <v/>
      </c>
      <c r="BG302" s="74" t="str">
        <f t="shared" si="153"/>
        <v/>
      </c>
      <c r="BH302" s="74" t="str">
        <f t="shared" si="154"/>
        <v/>
      </c>
      <c r="BI302" s="120" t="str">
        <f>IF(M302="","",COUNTIF($BH$17:BH302,BH302))</f>
        <v/>
      </c>
      <c r="BJ302" s="98"/>
      <c r="BK302" s="1" t="str">
        <f t="shared" si="155"/>
        <v/>
      </c>
      <c r="BL302" s="621" t="str">
        <f>IF(F302="","",COUNTIF($AI$17:AI302,AI302))</f>
        <v/>
      </c>
      <c r="BM302" s="621">
        <f>IF(BL302=1,BL302,0)</f>
        <v>0</v>
      </c>
      <c r="BN302" s="621" t="str">
        <f>IF(F302="","",$BR302)</f>
        <v/>
      </c>
      <c r="BO302" s="621" t="str">
        <f>IF(G302="","",$BR302)</f>
        <v/>
      </c>
      <c r="BP302" s="621" t="str">
        <f>IF(I302="","",$BR302)</f>
        <v/>
      </c>
      <c r="BQ302" s="622" t="str">
        <f>IFERROR(IF(J302="","",BR302),"")</f>
        <v/>
      </c>
      <c r="BR302" s="621">
        <v>96</v>
      </c>
      <c r="BS302" s="621">
        <f>IF(C302&gt;0,"",IF(COUNTIF(BN302:BQ304,BR302)=4,"",1))</f>
        <v>1</v>
      </c>
      <c r="BT302" s="74">
        <f>COUNTIF($AJ$17:AJ302,AI302&amp;"-"&amp;"*5000m*")</f>
        <v>0</v>
      </c>
      <c r="BU302" s="621">
        <f>SUM(BT302:BT304)/3</f>
        <v>0</v>
      </c>
      <c r="BV302" s="622" t="str">
        <f>IF(AI302="","",IF(AND(COUNTA(M302:M304)=0,COUNTA(W302:X304)=0),1,""))</f>
        <v/>
      </c>
      <c r="BW302" s="621">
        <f>IF(AND($AI302="",COUNTA(W302)&gt;0),1,0)</f>
        <v>0</v>
      </c>
      <c r="BX302" s="621">
        <f>IF(AND($AI302="",COUNTA(X302)&gt;0),1,0)</f>
        <v>0</v>
      </c>
      <c r="BY302" s="621" t="str">
        <f>F302&amp;"-"&amp;W302</f>
        <v>-</v>
      </c>
      <c r="BZ302" s="621" t="str">
        <f>IF(W302="","",COUNTIF($BY$17:BY302,BY302))</f>
        <v/>
      </c>
      <c r="CA302" s="621" t="str">
        <f>F302&amp;"-"&amp;X302</f>
        <v>-</v>
      </c>
      <c r="CB302" s="621" t="str">
        <f>IF(X302="","",COUNTIF($CA$17:CA302,CA302))</f>
        <v/>
      </c>
    </row>
    <row r="303" spans="1:80" s="1" customFormat="1" ht="18" customHeight="1" thickBot="1">
      <c r="A303" s="684"/>
      <c r="B303" s="666"/>
      <c r="C303" s="668"/>
      <c r="D303" s="244"/>
      <c r="E303" s="244"/>
      <c r="F303" s="620"/>
      <c r="G303" s="620"/>
      <c r="H303" s="620"/>
      <c r="I303" s="256" t="str">
        <f>IF(C302&gt;0,VLOOKUP(C302,男子登録情報!$A$1:$H$1688,5,0),"")</f>
        <v/>
      </c>
      <c r="J303" s="654" t="str">
        <f>IF(D302&gt;0,VLOOKUP(D302,男子登録情報!$A$1:$H$1688,5,0),"")</f>
        <v/>
      </c>
      <c r="K303" s="654"/>
      <c r="L303" s="261" t="s">
        <v>28</v>
      </c>
      <c r="M303" s="27"/>
      <c r="N303" s="5" t="str">
        <f>IF(M303&gt;0,VLOOKUP(M303,男子登録情報!$N$1:$O$22,2,0),"")</f>
        <v/>
      </c>
      <c r="O303" s="261" t="s">
        <v>29</v>
      </c>
      <c r="P303" s="262"/>
      <c r="Q303" s="53" t="str">
        <f t="shared" si="127"/>
        <v/>
      </c>
      <c r="R303" s="284" t="str">
        <f t="shared" si="128"/>
        <v/>
      </c>
      <c r="S303" s="263"/>
      <c r="T303" s="613"/>
      <c r="U303" s="614"/>
      <c r="V303" s="615"/>
      <c r="W303" s="662"/>
      <c r="X303" s="662"/>
      <c r="AB303" s="85">
        <f t="shared" si="129"/>
        <v>0</v>
      </c>
      <c r="AC303" s="621"/>
      <c r="AD303" s="74" t="str">
        <f t="shared" si="130"/>
        <v/>
      </c>
      <c r="AE303" s="74" t="str">
        <f t="shared" si="131"/>
        <v/>
      </c>
      <c r="AF303" s="74" t="str">
        <f t="shared" si="132"/>
        <v/>
      </c>
      <c r="AG303" s="74" t="str">
        <f t="shared" si="133"/>
        <v/>
      </c>
      <c r="AH303" s="95">
        <f t="shared" si="135"/>
        <v>0</v>
      </c>
      <c r="AI303" s="173" t="str">
        <f>AI302</f>
        <v/>
      </c>
      <c r="AJ303" s="74" t="str">
        <f t="shared" si="136"/>
        <v/>
      </c>
      <c r="AK303" s="74" t="str">
        <f t="shared" si="137"/>
        <v/>
      </c>
      <c r="AL303" s="99" t="str">
        <f t="shared" si="134"/>
        <v/>
      </c>
      <c r="AM303" s="81">
        <f t="shared" si="138"/>
        <v>0</v>
      </c>
      <c r="AO303" s="81">
        <f t="shared" si="139"/>
        <v>0</v>
      </c>
      <c r="AP303" s="81" t="str">
        <f t="shared" si="140"/>
        <v>00000</v>
      </c>
      <c r="AQ303" s="105" t="str">
        <f t="shared" si="141"/>
        <v>0秒0</v>
      </c>
      <c r="AR303" s="106">
        <f t="shared" si="142"/>
        <v>0</v>
      </c>
      <c r="AS303" s="106" t="str">
        <f t="shared" si="143"/>
        <v>0</v>
      </c>
      <c r="AT303" s="106" t="str">
        <f t="shared" si="144"/>
        <v>0</v>
      </c>
      <c r="AU303" s="106" t="str">
        <f t="shared" si="145"/>
        <v>0m</v>
      </c>
      <c r="AV303" s="106" t="str">
        <f t="shared" si="146"/>
        <v>点</v>
      </c>
      <c r="AW303" s="81">
        <f t="shared" si="147"/>
        <v>0</v>
      </c>
      <c r="AX303" s="73" t="str">
        <f t="shared" si="148"/>
        <v/>
      </c>
      <c r="AY303" s="81">
        <f t="shared" si="149"/>
        <v>0</v>
      </c>
      <c r="AZ303" s="81">
        <f t="shared" si="150"/>
        <v>0</v>
      </c>
      <c r="BA303" s="81">
        <f t="shared" si="151"/>
        <v>0</v>
      </c>
      <c r="BB303" s="595"/>
      <c r="BC303" s="595"/>
      <c r="BD303" s="629"/>
      <c r="BE303" s="626"/>
      <c r="BF303" s="74" t="str">
        <f t="shared" si="152"/>
        <v/>
      </c>
      <c r="BG303" s="74" t="str">
        <f t="shared" si="153"/>
        <v/>
      </c>
      <c r="BH303" s="74" t="str">
        <f t="shared" si="154"/>
        <v/>
      </c>
      <c r="BI303" s="120" t="str">
        <f>IF(M303="","",COUNTIF($BH$17:BH303,BH303))</f>
        <v/>
      </c>
      <c r="BJ303" s="98"/>
      <c r="BK303" s="1" t="str">
        <f t="shared" si="155"/>
        <v/>
      </c>
      <c r="BL303" s="621"/>
      <c r="BM303" s="621"/>
      <c r="BN303" s="621"/>
      <c r="BO303" s="621"/>
      <c r="BP303" s="621"/>
      <c r="BQ303" s="623"/>
      <c r="BR303" s="621"/>
      <c r="BS303" s="621"/>
      <c r="BT303" s="74">
        <f>COUNTIF($AJ$17:AJ303,AI303&amp;"-"&amp;"*5000m*")</f>
        <v>0</v>
      </c>
      <c r="BU303" s="621"/>
      <c r="BV303" s="623"/>
      <c r="BW303" s="621"/>
      <c r="BX303" s="621"/>
      <c r="BY303" s="621"/>
      <c r="BZ303" s="621"/>
      <c r="CA303" s="621"/>
      <c r="CB303" s="621"/>
    </row>
    <row r="304" spans="1:80" s="1" customFormat="1" ht="18" customHeight="1" thickBot="1">
      <c r="A304" s="685"/>
      <c r="B304" s="86" t="s">
        <v>30</v>
      </c>
      <c r="C304" s="87"/>
      <c r="D304" s="87"/>
      <c r="E304" s="87"/>
      <c r="F304" s="28"/>
      <c r="G304" s="28"/>
      <c r="H304" s="28"/>
      <c r="I304" s="29"/>
      <c r="J304" s="655" t="str">
        <f>IF(D303&gt;0,VLOOKUP(D303,男子登録情報!$A$1:$H$1688,5,0),"")</f>
        <v/>
      </c>
      <c r="K304" s="655"/>
      <c r="L304" s="7" t="s">
        <v>31</v>
      </c>
      <c r="M304" s="429"/>
      <c r="N304" s="5" t="str">
        <f>IF(M304&gt;0,VLOOKUP(M304,男子登録情報!$N$1:$O$22,2,0),"")</f>
        <v/>
      </c>
      <c r="O304" s="7" t="s">
        <v>32</v>
      </c>
      <c r="P304" s="248"/>
      <c r="Q304" s="53" t="str">
        <f t="shared" si="127"/>
        <v/>
      </c>
      <c r="R304" s="285" t="str">
        <f t="shared" si="128"/>
        <v/>
      </c>
      <c r="S304" s="259"/>
      <c r="T304" s="616"/>
      <c r="U304" s="617"/>
      <c r="V304" s="618"/>
      <c r="W304" s="663"/>
      <c r="X304" s="663"/>
      <c r="AB304" s="85">
        <f t="shared" si="129"/>
        <v>0</v>
      </c>
      <c r="AC304" s="621"/>
      <c r="AD304" s="74" t="str">
        <f t="shared" si="130"/>
        <v/>
      </c>
      <c r="AE304" s="74" t="str">
        <f t="shared" si="131"/>
        <v/>
      </c>
      <c r="AF304" s="74" t="str">
        <f t="shared" si="132"/>
        <v/>
      </c>
      <c r="AG304" s="74" t="str">
        <f t="shared" si="133"/>
        <v/>
      </c>
      <c r="AH304" s="95">
        <f t="shared" si="135"/>
        <v>0</v>
      </c>
      <c r="AI304" s="174" t="str">
        <f>AI303</f>
        <v/>
      </c>
      <c r="AJ304" s="74" t="str">
        <f t="shared" si="136"/>
        <v/>
      </c>
      <c r="AK304" s="74" t="str">
        <f t="shared" si="137"/>
        <v/>
      </c>
      <c r="AL304" s="99" t="str">
        <f t="shared" si="134"/>
        <v/>
      </c>
      <c r="AM304" s="81">
        <f t="shared" si="138"/>
        <v>0</v>
      </c>
      <c r="AO304" s="81">
        <f t="shared" si="139"/>
        <v>0</v>
      </c>
      <c r="AP304" s="81" t="str">
        <f t="shared" si="140"/>
        <v>00000</v>
      </c>
      <c r="AQ304" s="105" t="str">
        <f t="shared" si="141"/>
        <v>0秒0</v>
      </c>
      <c r="AR304" s="106">
        <f t="shared" si="142"/>
        <v>0</v>
      </c>
      <c r="AS304" s="106" t="str">
        <f t="shared" si="143"/>
        <v>0</v>
      </c>
      <c r="AT304" s="106" t="str">
        <f t="shared" si="144"/>
        <v>0</v>
      </c>
      <c r="AU304" s="106" t="str">
        <f t="shared" si="145"/>
        <v>0m</v>
      </c>
      <c r="AV304" s="106" t="str">
        <f t="shared" si="146"/>
        <v>点</v>
      </c>
      <c r="AW304" s="81">
        <f t="shared" si="147"/>
        <v>0</v>
      </c>
      <c r="AX304" s="73" t="str">
        <f t="shared" si="148"/>
        <v/>
      </c>
      <c r="AY304" s="81">
        <f t="shared" si="149"/>
        <v>0</v>
      </c>
      <c r="AZ304" s="81">
        <f t="shared" si="150"/>
        <v>0</v>
      </c>
      <c r="BA304" s="81">
        <f t="shared" si="151"/>
        <v>0</v>
      </c>
      <c r="BB304" s="587"/>
      <c r="BC304" s="587"/>
      <c r="BD304" s="630"/>
      <c r="BE304" s="627"/>
      <c r="BF304" s="74" t="str">
        <f t="shared" si="152"/>
        <v/>
      </c>
      <c r="BG304" s="74" t="str">
        <f t="shared" si="153"/>
        <v/>
      </c>
      <c r="BH304" s="74" t="str">
        <f t="shared" si="154"/>
        <v/>
      </c>
      <c r="BI304" s="120" t="str">
        <f>IF(M304="","",COUNTIF($BH$17:BH304,BH304))</f>
        <v/>
      </c>
      <c r="BJ304" s="98"/>
      <c r="BK304" s="1" t="str">
        <f t="shared" si="155"/>
        <v/>
      </c>
      <c r="BL304" s="621"/>
      <c r="BM304" s="621"/>
      <c r="BN304" s="621"/>
      <c r="BO304" s="621"/>
      <c r="BP304" s="621"/>
      <c r="BQ304" s="624"/>
      <c r="BR304" s="621"/>
      <c r="BS304" s="621"/>
      <c r="BT304" s="74">
        <f>COUNTIF($AJ$17:AJ304,AI304&amp;"-"&amp;"*5000m*")</f>
        <v>0</v>
      </c>
      <c r="BU304" s="621"/>
      <c r="BV304" s="624"/>
      <c r="BW304" s="621"/>
      <c r="BX304" s="621"/>
      <c r="BY304" s="621"/>
      <c r="BZ304" s="621"/>
      <c r="CA304" s="621"/>
      <c r="CB304" s="621"/>
    </row>
    <row r="305" spans="1:80" s="1" customFormat="1" ht="18" customHeight="1" thickTop="1" thickBot="1">
      <c r="A305" s="683">
        <v>97</v>
      </c>
      <c r="B305" s="665" t="s">
        <v>339</v>
      </c>
      <c r="C305" s="667"/>
      <c r="D305" s="243"/>
      <c r="E305" s="243"/>
      <c r="F305" s="619" t="str">
        <f>IF(C305&gt;0,VLOOKUP(C305,男子登録情報!$A$1:$H$1688,3,0),"")</f>
        <v/>
      </c>
      <c r="G305" s="619" t="str">
        <f>IF(C305&gt;0,VLOOKUP(C305,男子登録情報!$A$1:$H$1688,4,0),"")</f>
        <v/>
      </c>
      <c r="H305" s="619" t="str">
        <f>IF(C305&gt;0,VLOOKUP(C305,男子登録情報!$A$1:$H$1688,7,0),"")</f>
        <v/>
      </c>
      <c r="I305" s="261" t="str">
        <f>IF(C305&gt;0,VLOOKUP(C305,男子登録情報!$A$1:$H$1688,8,0),"")</f>
        <v/>
      </c>
      <c r="J305" s="653" t="str">
        <f>IF(C305&gt;0,VLOOKUP(C305,男子登録情報!$A$1:$M$1688,13,0),"")</f>
        <v/>
      </c>
      <c r="K305" s="653" t="str">
        <f>IF(C305&gt;0,TEXT(C305,"100000000"),"000000000")</f>
        <v>000000000</v>
      </c>
      <c r="L305" s="251" t="s">
        <v>24</v>
      </c>
      <c r="M305" s="243"/>
      <c r="N305" s="5" t="str">
        <f>IF(M305&gt;0,VLOOKUP(M305,男子登録情報!$N$1:$O$22,2,0),"")</f>
        <v/>
      </c>
      <c r="O305" s="251" t="s">
        <v>27</v>
      </c>
      <c r="P305" s="253"/>
      <c r="Q305" s="53" t="str">
        <f t="shared" si="127"/>
        <v/>
      </c>
      <c r="R305" s="283" t="str">
        <f t="shared" si="128"/>
        <v/>
      </c>
      <c r="S305" s="255"/>
      <c r="T305" s="610"/>
      <c r="U305" s="611"/>
      <c r="V305" s="612"/>
      <c r="W305" s="664"/>
      <c r="X305" s="664"/>
      <c r="AA305" s="1">
        <f>IF(C305="",0,IF(H305=F5,0,1))</f>
        <v>0</v>
      </c>
      <c r="AB305" s="85">
        <f t="shared" si="129"/>
        <v>0</v>
      </c>
      <c r="AC305" s="621">
        <f>C305</f>
        <v>0</v>
      </c>
      <c r="AD305" s="74" t="str">
        <f t="shared" si="130"/>
        <v/>
      </c>
      <c r="AE305" s="74" t="str">
        <f t="shared" si="131"/>
        <v/>
      </c>
      <c r="AF305" s="74" t="str">
        <f t="shared" si="132"/>
        <v/>
      </c>
      <c r="AG305" s="74" t="str">
        <f t="shared" si="133"/>
        <v/>
      </c>
      <c r="AH305" s="95">
        <f t="shared" si="135"/>
        <v>0</v>
      </c>
      <c r="AI305" s="172" t="str">
        <f>IF(F305="","",F305)</f>
        <v/>
      </c>
      <c r="AJ305" s="74" t="str">
        <f t="shared" si="136"/>
        <v/>
      </c>
      <c r="AK305" s="74" t="str">
        <f t="shared" si="137"/>
        <v/>
      </c>
      <c r="AL305" s="99" t="str">
        <f t="shared" si="134"/>
        <v/>
      </c>
      <c r="AM305" s="81">
        <f t="shared" si="138"/>
        <v>0</v>
      </c>
      <c r="AO305" s="81">
        <f t="shared" si="139"/>
        <v>0</v>
      </c>
      <c r="AP305" s="81" t="str">
        <f t="shared" si="140"/>
        <v>00000</v>
      </c>
      <c r="AQ305" s="105" t="str">
        <f t="shared" si="141"/>
        <v>0秒0</v>
      </c>
      <c r="AR305" s="106">
        <f t="shared" si="142"/>
        <v>0</v>
      </c>
      <c r="AS305" s="106" t="str">
        <f t="shared" si="143"/>
        <v>0</v>
      </c>
      <c r="AT305" s="106" t="str">
        <f t="shared" si="144"/>
        <v>0</v>
      </c>
      <c r="AU305" s="106" t="str">
        <f t="shared" si="145"/>
        <v>0m</v>
      </c>
      <c r="AV305" s="106" t="str">
        <f t="shared" si="146"/>
        <v>点</v>
      </c>
      <c r="AW305" s="81">
        <f t="shared" si="147"/>
        <v>0</v>
      </c>
      <c r="AX305" s="73" t="str">
        <f t="shared" si="148"/>
        <v/>
      </c>
      <c r="AY305" s="81">
        <f t="shared" si="149"/>
        <v>0</v>
      </c>
      <c r="AZ305" s="81">
        <f t="shared" si="150"/>
        <v>0</v>
      </c>
      <c r="BA305" s="81">
        <f t="shared" si="151"/>
        <v>0</v>
      </c>
      <c r="BB305" s="586">
        <f>IF(W305="",0,COUNTA($W$17:W307))</f>
        <v>0</v>
      </c>
      <c r="BC305" s="586">
        <f>IF(X305="",0,COUNTA($X$17:X307))</f>
        <v>0</v>
      </c>
      <c r="BD305" s="628">
        <f>IF(OR($N305="20100",$N306="20100",$N307="20100"),COUNTIF($N$17:N307,"20100"),0)</f>
        <v>0</v>
      </c>
      <c r="BE305" s="625">
        <f>IF($BD305=0,0,INDEX($P305:$P307,MATCH("20100",$N305:$N307,0),1))</f>
        <v>0</v>
      </c>
      <c r="BF305" s="74" t="str">
        <f t="shared" si="152"/>
        <v/>
      </c>
      <c r="BG305" s="74" t="str">
        <f t="shared" si="153"/>
        <v/>
      </c>
      <c r="BH305" s="74" t="str">
        <f t="shared" si="154"/>
        <v/>
      </c>
      <c r="BI305" s="120" t="str">
        <f>IF(M305="","",COUNTIF($BH$17:BH305,BH305))</f>
        <v/>
      </c>
      <c r="BJ305" s="98"/>
      <c r="BK305" s="1" t="str">
        <f t="shared" si="155"/>
        <v/>
      </c>
      <c r="BL305" s="621" t="str">
        <f>IF(F305="","",COUNTIF($AI$17:AI305,AI305))</f>
        <v/>
      </c>
      <c r="BM305" s="621">
        <f>IF(BL305=1,BL305,0)</f>
        <v>0</v>
      </c>
      <c r="BN305" s="621" t="str">
        <f>IF(F305="","",$BR305)</f>
        <v/>
      </c>
      <c r="BO305" s="621" t="str">
        <f>IF(G305="","",$BR305)</f>
        <v/>
      </c>
      <c r="BP305" s="621" t="str">
        <f>IF(I305="","",$BR305)</f>
        <v/>
      </c>
      <c r="BQ305" s="622" t="str">
        <f>IFERROR(IF(J305="","",BR305),"")</f>
        <v/>
      </c>
      <c r="BR305" s="621">
        <v>97</v>
      </c>
      <c r="BS305" s="621">
        <f>IF(C305&gt;0,"",IF(COUNTIF(BN305:BQ307,BR305)=4,"",1))</f>
        <v>1</v>
      </c>
      <c r="BT305" s="74">
        <f>COUNTIF($AJ$17:AJ305,AI305&amp;"-"&amp;"*5000m*")</f>
        <v>0</v>
      </c>
      <c r="BU305" s="621">
        <f>SUM(BT305:BT307)/3</f>
        <v>0</v>
      </c>
      <c r="BV305" s="622" t="str">
        <f>IF(AI305="","",IF(AND(COUNTA(M305:M307)=0,COUNTA(W305:X307)=0),1,""))</f>
        <v/>
      </c>
      <c r="BW305" s="621">
        <f>IF(AND($AI305="",COUNTA(W305)&gt;0),1,0)</f>
        <v>0</v>
      </c>
      <c r="BX305" s="621">
        <f>IF(AND($AI305="",COUNTA(X305)&gt;0),1,0)</f>
        <v>0</v>
      </c>
      <c r="BY305" s="621" t="str">
        <f>F305&amp;"-"&amp;W305</f>
        <v>-</v>
      </c>
      <c r="BZ305" s="621" t="str">
        <f>IF(W305="","",COUNTIF($BY$17:BY305,BY305))</f>
        <v/>
      </c>
      <c r="CA305" s="621" t="str">
        <f>F305&amp;"-"&amp;X305</f>
        <v>-</v>
      </c>
      <c r="CB305" s="621" t="str">
        <f>IF(X305="","",COUNTIF($CA$17:CA305,CA305))</f>
        <v/>
      </c>
    </row>
    <row r="306" spans="1:80" s="1" customFormat="1" ht="18" customHeight="1" thickBot="1">
      <c r="A306" s="684"/>
      <c r="B306" s="666"/>
      <c r="C306" s="668"/>
      <c r="D306" s="244"/>
      <c r="E306" s="244"/>
      <c r="F306" s="620"/>
      <c r="G306" s="620"/>
      <c r="H306" s="620"/>
      <c r="I306" s="256" t="str">
        <f>IF(C305&gt;0,VLOOKUP(C305,男子登録情報!$A$1:$H$1688,5,0),"")</f>
        <v/>
      </c>
      <c r="J306" s="654" t="str">
        <f>IF(D305&gt;0,VLOOKUP(D305,男子登録情報!$A$1:$H$1688,5,0),"")</f>
        <v/>
      </c>
      <c r="K306" s="654"/>
      <c r="L306" s="261" t="s">
        <v>28</v>
      </c>
      <c r="M306" s="27"/>
      <c r="N306" s="5" t="str">
        <f>IF(M306&gt;0,VLOOKUP(M306,男子登録情報!$N$1:$O$22,2,0),"")</f>
        <v/>
      </c>
      <c r="O306" s="261" t="s">
        <v>29</v>
      </c>
      <c r="P306" s="262"/>
      <c r="Q306" s="53" t="str">
        <f t="shared" ref="Q306:Q369" si="156">IF(N306="","",IF(LEFT(N306,1)="2",CONCATENATE(N306," 0"),LEFT(N306,5)&amp;" "&amp;IF(OR(LEFT(N306,3)*1&lt;70,LEFT(N306,3)*1&gt;100),REPT(0,7-LEN(P306)),REPT(0,5-LEN(P306))))&amp;P306)</f>
        <v/>
      </c>
      <c r="R306" s="284" t="str">
        <f t="shared" ref="R306:R369" si="157">IF(OR(M306="",P306=""),"",IF(COUNTIF(M306,"*m*")&gt;0,AQ306,IF(COUNTIF(M306,"*種*")&gt;0,AV306,AU306)))</f>
        <v/>
      </c>
      <c r="S306" s="263"/>
      <c r="T306" s="613"/>
      <c r="U306" s="614"/>
      <c r="V306" s="615"/>
      <c r="W306" s="662"/>
      <c r="X306" s="662"/>
      <c r="AB306" s="85">
        <f t="shared" si="129"/>
        <v>0</v>
      </c>
      <c r="AC306" s="621"/>
      <c r="AD306" s="74" t="str">
        <f t="shared" si="130"/>
        <v/>
      </c>
      <c r="AE306" s="74" t="str">
        <f t="shared" si="131"/>
        <v/>
      </c>
      <c r="AF306" s="74" t="str">
        <f t="shared" si="132"/>
        <v/>
      </c>
      <c r="AG306" s="74" t="str">
        <f t="shared" si="133"/>
        <v/>
      </c>
      <c r="AH306" s="95">
        <f t="shared" si="135"/>
        <v>0</v>
      </c>
      <c r="AI306" s="173" t="str">
        <f>AI305</f>
        <v/>
      </c>
      <c r="AJ306" s="74" t="str">
        <f t="shared" si="136"/>
        <v/>
      </c>
      <c r="AK306" s="74" t="str">
        <f t="shared" si="137"/>
        <v/>
      </c>
      <c r="AL306" s="99" t="str">
        <f t="shared" si="134"/>
        <v/>
      </c>
      <c r="AM306" s="81">
        <f t="shared" si="138"/>
        <v>0</v>
      </c>
      <c r="AO306" s="81">
        <f t="shared" si="139"/>
        <v>0</v>
      </c>
      <c r="AP306" s="81" t="str">
        <f t="shared" si="140"/>
        <v>00000</v>
      </c>
      <c r="AQ306" s="105" t="str">
        <f t="shared" si="141"/>
        <v>0秒0</v>
      </c>
      <c r="AR306" s="106">
        <f t="shared" si="142"/>
        <v>0</v>
      </c>
      <c r="AS306" s="106" t="str">
        <f t="shared" si="143"/>
        <v>0</v>
      </c>
      <c r="AT306" s="106" t="str">
        <f t="shared" si="144"/>
        <v>0</v>
      </c>
      <c r="AU306" s="106" t="str">
        <f t="shared" si="145"/>
        <v>0m</v>
      </c>
      <c r="AV306" s="106" t="str">
        <f t="shared" si="146"/>
        <v>点</v>
      </c>
      <c r="AW306" s="81">
        <f t="shared" si="147"/>
        <v>0</v>
      </c>
      <c r="AX306" s="73" t="str">
        <f t="shared" si="148"/>
        <v/>
      </c>
      <c r="AY306" s="81">
        <f t="shared" si="149"/>
        <v>0</v>
      </c>
      <c r="AZ306" s="81">
        <f t="shared" si="150"/>
        <v>0</v>
      </c>
      <c r="BA306" s="81">
        <f t="shared" si="151"/>
        <v>0</v>
      </c>
      <c r="BB306" s="595"/>
      <c r="BC306" s="595"/>
      <c r="BD306" s="629"/>
      <c r="BE306" s="626"/>
      <c r="BF306" s="74" t="str">
        <f t="shared" si="152"/>
        <v/>
      </c>
      <c r="BG306" s="74" t="str">
        <f t="shared" si="153"/>
        <v/>
      </c>
      <c r="BH306" s="74" t="str">
        <f t="shared" si="154"/>
        <v/>
      </c>
      <c r="BI306" s="120" t="str">
        <f>IF(M306="","",COUNTIF($BH$17:BH306,BH306))</f>
        <v/>
      </c>
      <c r="BJ306" s="98"/>
      <c r="BK306" s="1" t="str">
        <f t="shared" si="155"/>
        <v/>
      </c>
      <c r="BL306" s="621"/>
      <c r="BM306" s="621"/>
      <c r="BN306" s="621"/>
      <c r="BO306" s="621"/>
      <c r="BP306" s="621"/>
      <c r="BQ306" s="623"/>
      <c r="BR306" s="621"/>
      <c r="BS306" s="621"/>
      <c r="BT306" s="74">
        <f>COUNTIF($AJ$17:AJ306,AI306&amp;"-"&amp;"*5000m*")</f>
        <v>0</v>
      </c>
      <c r="BU306" s="621"/>
      <c r="BV306" s="623"/>
      <c r="BW306" s="621"/>
      <c r="BX306" s="621"/>
      <c r="BY306" s="621"/>
      <c r="BZ306" s="621"/>
      <c r="CA306" s="621"/>
      <c r="CB306" s="621"/>
    </row>
    <row r="307" spans="1:80" s="1" customFormat="1" ht="18" customHeight="1" thickBot="1">
      <c r="A307" s="685"/>
      <c r="B307" s="86" t="s">
        <v>30</v>
      </c>
      <c r="C307" s="87"/>
      <c r="D307" s="87"/>
      <c r="E307" s="87"/>
      <c r="F307" s="28"/>
      <c r="G307" s="28"/>
      <c r="H307" s="28"/>
      <c r="I307" s="29"/>
      <c r="J307" s="655" t="str">
        <f>IF(D306&gt;0,VLOOKUP(D306,男子登録情報!$A$1:$H$1688,5,0),"")</f>
        <v/>
      </c>
      <c r="K307" s="655"/>
      <c r="L307" s="7" t="s">
        <v>31</v>
      </c>
      <c r="M307" s="429"/>
      <c r="N307" s="5" t="str">
        <f>IF(M307&gt;0,VLOOKUP(M307,男子登録情報!$N$1:$O$22,2,0),"")</f>
        <v/>
      </c>
      <c r="O307" s="7" t="s">
        <v>32</v>
      </c>
      <c r="P307" s="248"/>
      <c r="Q307" s="53" t="str">
        <f t="shared" si="156"/>
        <v/>
      </c>
      <c r="R307" s="285" t="str">
        <f t="shared" si="157"/>
        <v/>
      </c>
      <c r="S307" s="259"/>
      <c r="T307" s="616"/>
      <c r="U307" s="617"/>
      <c r="V307" s="618"/>
      <c r="W307" s="663"/>
      <c r="X307" s="663"/>
      <c r="AB307" s="85">
        <f t="shared" si="129"/>
        <v>0</v>
      </c>
      <c r="AC307" s="621"/>
      <c r="AD307" s="74" t="str">
        <f t="shared" si="130"/>
        <v/>
      </c>
      <c r="AE307" s="74" t="str">
        <f t="shared" si="131"/>
        <v/>
      </c>
      <c r="AF307" s="74" t="str">
        <f t="shared" si="132"/>
        <v/>
      </c>
      <c r="AG307" s="74" t="str">
        <f t="shared" si="133"/>
        <v/>
      </c>
      <c r="AH307" s="95">
        <f t="shared" si="135"/>
        <v>0</v>
      </c>
      <c r="AI307" s="174" t="str">
        <f>AI306</f>
        <v/>
      </c>
      <c r="AJ307" s="74" t="str">
        <f t="shared" si="136"/>
        <v/>
      </c>
      <c r="AK307" s="74" t="str">
        <f t="shared" si="137"/>
        <v/>
      </c>
      <c r="AL307" s="99" t="str">
        <f t="shared" si="134"/>
        <v/>
      </c>
      <c r="AM307" s="81">
        <f t="shared" si="138"/>
        <v>0</v>
      </c>
      <c r="AO307" s="81">
        <f t="shared" si="139"/>
        <v>0</v>
      </c>
      <c r="AP307" s="81" t="str">
        <f t="shared" si="140"/>
        <v>00000</v>
      </c>
      <c r="AQ307" s="105" t="str">
        <f t="shared" si="141"/>
        <v>0秒0</v>
      </c>
      <c r="AR307" s="106">
        <f t="shared" si="142"/>
        <v>0</v>
      </c>
      <c r="AS307" s="106" t="str">
        <f t="shared" si="143"/>
        <v>0</v>
      </c>
      <c r="AT307" s="106" t="str">
        <f t="shared" si="144"/>
        <v>0</v>
      </c>
      <c r="AU307" s="106" t="str">
        <f t="shared" si="145"/>
        <v>0m</v>
      </c>
      <c r="AV307" s="106" t="str">
        <f t="shared" si="146"/>
        <v>点</v>
      </c>
      <c r="AW307" s="81">
        <f t="shared" si="147"/>
        <v>0</v>
      </c>
      <c r="AX307" s="73" t="str">
        <f t="shared" si="148"/>
        <v/>
      </c>
      <c r="AY307" s="81">
        <f t="shared" si="149"/>
        <v>0</v>
      </c>
      <c r="AZ307" s="81">
        <f t="shared" si="150"/>
        <v>0</v>
      </c>
      <c r="BA307" s="81">
        <f t="shared" si="151"/>
        <v>0</v>
      </c>
      <c r="BB307" s="587"/>
      <c r="BC307" s="587"/>
      <c r="BD307" s="630"/>
      <c r="BE307" s="627"/>
      <c r="BF307" s="74" t="str">
        <f t="shared" si="152"/>
        <v/>
      </c>
      <c r="BG307" s="74" t="str">
        <f t="shared" si="153"/>
        <v/>
      </c>
      <c r="BH307" s="74" t="str">
        <f t="shared" si="154"/>
        <v/>
      </c>
      <c r="BI307" s="120" t="str">
        <f>IF(M307="","",COUNTIF($BH$17:BH307,BH307))</f>
        <v/>
      </c>
      <c r="BJ307" s="98"/>
      <c r="BK307" s="1" t="str">
        <f t="shared" si="155"/>
        <v/>
      </c>
      <c r="BL307" s="621"/>
      <c r="BM307" s="621"/>
      <c r="BN307" s="621"/>
      <c r="BO307" s="621"/>
      <c r="BP307" s="621"/>
      <c r="BQ307" s="624"/>
      <c r="BR307" s="621"/>
      <c r="BS307" s="621"/>
      <c r="BT307" s="74">
        <f>COUNTIF($AJ$17:AJ307,AI307&amp;"-"&amp;"*5000m*")</f>
        <v>0</v>
      </c>
      <c r="BU307" s="621"/>
      <c r="BV307" s="624"/>
      <c r="BW307" s="621"/>
      <c r="BX307" s="621"/>
      <c r="BY307" s="621"/>
      <c r="BZ307" s="621"/>
      <c r="CA307" s="621"/>
      <c r="CB307" s="621"/>
    </row>
    <row r="308" spans="1:80" s="1" customFormat="1" ht="18" customHeight="1" thickTop="1" thickBot="1">
      <c r="A308" s="683">
        <v>98</v>
      </c>
      <c r="B308" s="665" t="s">
        <v>339</v>
      </c>
      <c r="C308" s="667"/>
      <c r="D308" s="243"/>
      <c r="E308" s="243"/>
      <c r="F308" s="619" t="str">
        <f>IF(C308&gt;0,VLOOKUP(C308,男子登録情報!$A$1:$H$1688,3,0),"")</f>
        <v/>
      </c>
      <c r="G308" s="619" t="str">
        <f>IF(C308&gt;0,VLOOKUP(C308,男子登録情報!$A$1:$H$1688,4,0),"")</f>
        <v/>
      </c>
      <c r="H308" s="619" t="str">
        <f>IF(C308&gt;0,VLOOKUP(C308,男子登録情報!$A$1:$H$1688,7,0),"")</f>
        <v/>
      </c>
      <c r="I308" s="261" t="str">
        <f>IF(C308&gt;0,VLOOKUP(C308,男子登録情報!$A$1:$H$1688,8,0),"")</f>
        <v/>
      </c>
      <c r="J308" s="653" t="str">
        <f>IF(C308&gt;0,VLOOKUP(C308,男子登録情報!$A$1:$M$1688,13,0),"")</f>
        <v/>
      </c>
      <c r="K308" s="653" t="str">
        <f>IF(C308&gt;0,TEXT(C308,"100000000"),"000000000")</f>
        <v>000000000</v>
      </c>
      <c r="L308" s="251" t="s">
        <v>24</v>
      </c>
      <c r="M308" s="243"/>
      <c r="N308" s="5" t="str">
        <f>IF(M308&gt;0,VLOOKUP(M308,男子登録情報!$N$1:$O$22,2,0),"")</f>
        <v/>
      </c>
      <c r="O308" s="251" t="s">
        <v>27</v>
      </c>
      <c r="P308" s="253"/>
      <c r="Q308" s="53" t="str">
        <f t="shared" si="156"/>
        <v/>
      </c>
      <c r="R308" s="283" t="str">
        <f t="shared" si="157"/>
        <v/>
      </c>
      <c r="S308" s="255"/>
      <c r="T308" s="610"/>
      <c r="U308" s="611"/>
      <c r="V308" s="612"/>
      <c r="W308" s="664"/>
      <c r="X308" s="664"/>
      <c r="AA308" s="1">
        <f>IF(C308="",0,IF(H308=F5,0,1))</f>
        <v>0</v>
      </c>
      <c r="AB308" s="85">
        <f t="shared" si="129"/>
        <v>0</v>
      </c>
      <c r="AC308" s="621">
        <f>C308</f>
        <v>0</v>
      </c>
      <c r="AD308" s="74" t="str">
        <f t="shared" si="130"/>
        <v/>
      </c>
      <c r="AE308" s="74" t="str">
        <f t="shared" si="131"/>
        <v/>
      </c>
      <c r="AF308" s="74" t="str">
        <f t="shared" si="132"/>
        <v/>
      </c>
      <c r="AG308" s="74" t="str">
        <f t="shared" si="133"/>
        <v/>
      </c>
      <c r="AH308" s="95">
        <f t="shared" si="135"/>
        <v>0</v>
      </c>
      <c r="AI308" s="172" t="str">
        <f>IF(F308="","",F308)</f>
        <v/>
      </c>
      <c r="AJ308" s="74" t="str">
        <f t="shared" si="136"/>
        <v/>
      </c>
      <c r="AK308" s="74" t="str">
        <f t="shared" si="137"/>
        <v/>
      </c>
      <c r="AL308" s="99" t="str">
        <f t="shared" si="134"/>
        <v/>
      </c>
      <c r="AM308" s="81">
        <f t="shared" si="138"/>
        <v>0</v>
      </c>
      <c r="AO308" s="81">
        <f t="shared" si="139"/>
        <v>0</v>
      </c>
      <c r="AP308" s="81" t="str">
        <f t="shared" si="140"/>
        <v>00000</v>
      </c>
      <c r="AQ308" s="105" t="str">
        <f t="shared" si="141"/>
        <v>0秒0</v>
      </c>
      <c r="AR308" s="106">
        <f t="shared" si="142"/>
        <v>0</v>
      </c>
      <c r="AS308" s="106" t="str">
        <f t="shared" si="143"/>
        <v>0</v>
      </c>
      <c r="AT308" s="106" t="str">
        <f t="shared" si="144"/>
        <v>0</v>
      </c>
      <c r="AU308" s="106" t="str">
        <f t="shared" si="145"/>
        <v>0m</v>
      </c>
      <c r="AV308" s="106" t="str">
        <f t="shared" si="146"/>
        <v>点</v>
      </c>
      <c r="AW308" s="81">
        <f t="shared" si="147"/>
        <v>0</v>
      </c>
      <c r="AX308" s="73" t="str">
        <f t="shared" si="148"/>
        <v/>
      </c>
      <c r="AY308" s="81">
        <f t="shared" si="149"/>
        <v>0</v>
      </c>
      <c r="AZ308" s="81">
        <f t="shared" si="150"/>
        <v>0</v>
      </c>
      <c r="BA308" s="81">
        <f t="shared" si="151"/>
        <v>0</v>
      </c>
      <c r="BB308" s="586">
        <f>IF(W308="",0,COUNTA($W$17:W310))</f>
        <v>0</v>
      </c>
      <c r="BC308" s="586">
        <f>IF(X308="",0,COUNTA($X$17:X310))</f>
        <v>0</v>
      </c>
      <c r="BD308" s="628">
        <f>IF(OR($N308="20100",$N309="20100",$N310="20100"),COUNTIF($N$17:N310,"20100"),0)</f>
        <v>0</v>
      </c>
      <c r="BE308" s="625">
        <f>IF($BD308=0,0,INDEX($P308:$P310,MATCH("20100",$N308:$N310,0),1))</f>
        <v>0</v>
      </c>
      <c r="BF308" s="74" t="str">
        <f t="shared" si="152"/>
        <v/>
      </c>
      <c r="BG308" s="74" t="str">
        <f t="shared" si="153"/>
        <v/>
      </c>
      <c r="BH308" s="74" t="str">
        <f t="shared" si="154"/>
        <v/>
      </c>
      <c r="BI308" s="120" t="str">
        <f>IF(M308="","",COUNTIF($BH$17:BH308,BH308))</f>
        <v/>
      </c>
      <c r="BJ308" s="98"/>
      <c r="BK308" s="1" t="str">
        <f t="shared" si="155"/>
        <v/>
      </c>
      <c r="BL308" s="621" t="str">
        <f>IF(F308="","",COUNTIF($AI$17:AI308,AI308))</f>
        <v/>
      </c>
      <c r="BM308" s="621">
        <f>IF(BL308=1,BL308,0)</f>
        <v>0</v>
      </c>
      <c r="BN308" s="621" t="str">
        <f>IF(F308="","",$BR308)</f>
        <v/>
      </c>
      <c r="BO308" s="621" t="str">
        <f>IF(G308="","",$BR308)</f>
        <v/>
      </c>
      <c r="BP308" s="621" t="str">
        <f>IF(I308="","",$BR308)</f>
        <v/>
      </c>
      <c r="BQ308" s="622" t="str">
        <f>IFERROR(IF(J308="","",BR308),"")</f>
        <v/>
      </c>
      <c r="BR308" s="621">
        <v>98</v>
      </c>
      <c r="BS308" s="621">
        <f>IF(C308&gt;0,"",IF(COUNTIF(BN308:BQ310,BR308)=4,"",1))</f>
        <v>1</v>
      </c>
      <c r="BT308" s="74">
        <f>COUNTIF($AJ$17:AJ308,AI308&amp;"-"&amp;"*5000m*")</f>
        <v>0</v>
      </c>
      <c r="BU308" s="621">
        <f>SUM(BT308:BT310)/3</f>
        <v>0</v>
      </c>
      <c r="BV308" s="622" t="str">
        <f>IF(AI308="","",IF(AND(COUNTA(M308:M310)=0,COUNTA(W308:X310)=0),1,""))</f>
        <v/>
      </c>
      <c r="BW308" s="621">
        <f>IF(AND($AI308="",COUNTA(W308)&gt;0),1,0)</f>
        <v>0</v>
      </c>
      <c r="BX308" s="621">
        <f>IF(AND($AI308="",COUNTA(X308)&gt;0),1,0)</f>
        <v>0</v>
      </c>
      <c r="BY308" s="621" t="str">
        <f>F308&amp;"-"&amp;W308</f>
        <v>-</v>
      </c>
      <c r="BZ308" s="621" t="str">
        <f>IF(W308="","",COUNTIF($BY$17:BY308,BY308))</f>
        <v/>
      </c>
      <c r="CA308" s="621" t="str">
        <f>F308&amp;"-"&amp;X308</f>
        <v>-</v>
      </c>
      <c r="CB308" s="621" t="str">
        <f>IF(X308="","",COUNTIF($CA$17:CA308,CA308))</f>
        <v/>
      </c>
    </row>
    <row r="309" spans="1:80" s="1" customFormat="1" ht="18" customHeight="1" thickBot="1">
      <c r="A309" s="684"/>
      <c r="B309" s="666"/>
      <c r="C309" s="668"/>
      <c r="D309" s="244"/>
      <c r="E309" s="244"/>
      <c r="F309" s="620"/>
      <c r="G309" s="620"/>
      <c r="H309" s="620"/>
      <c r="I309" s="256" t="str">
        <f>IF(C308&gt;0,VLOOKUP(C308,男子登録情報!$A$1:$H$1688,5,0),"")</f>
        <v/>
      </c>
      <c r="J309" s="654" t="str">
        <f>IF(D308&gt;0,VLOOKUP(D308,男子登録情報!$A$1:$H$1688,5,0),"")</f>
        <v/>
      </c>
      <c r="K309" s="654"/>
      <c r="L309" s="261" t="s">
        <v>28</v>
      </c>
      <c r="M309" s="27"/>
      <c r="N309" s="5" t="str">
        <f>IF(M309&gt;0,VLOOKUP(M309,男子登録情報!$N$1:$O$22,2,0),"")</f>
        <v/>
      </c>
      <c r="O309" s="261" t="s">
        <v>29</v>
      </c>
      <c r="P309" s="262"/>
      <c r="Q309" s="53" t="str">
        <f t="shared" si="156"/>
        <v/>
      </c>
      <c r="R309" s="284" t="str">
        <f t="shared" si="157"/>
        <v/>
      </c>
      <c r="S309" s="263"/>
      <c r="T309" s="613"/>
      <c r="U309" s="614"/>
      <c r="V309" s="615"/>
      <c r="W309" s="662"/>
      <c r="X309" s="662"/>
      <c r="AB309" s="85">
        <f t="shared" si="129"/>
        <v>0</v>
      </c>
      <c r="AC309" s="621"/>
      <c r="AD309" s="74" t="str">
        <f t="shared" si="130"/>
        <v/>
      </c>
      <c r="AE309" s="74" t="str">
        <f t="shared" si="131"/>
        <v/>
      </c>
      <c r="AF309" s="74" t="str">
        <f t="shared" si="132"/>
        <v/>
      </c>
      <c r="AG309" s="74" t="str">
        <f t="shared" si="133"/>
        <v/>
      </c>
      <c r="AH309" s="95">
        <f t="shared" si="135"/>
        <v>0</v>
      </c>
      <c r="AI309" s="173" t="str">
        <f>AI308</f>
        <v/>
      </c>
      <c r="AJ309" s="74" t="str">
        <f t="shared" si="136"/>
        <v/>
      </c>
      <c r="AK309" s="74" t="str">
        <f t="shared" si="137"/>
        <v/>
      </c>
      <c r="AL309" s="99" t="str">
        <f t="shared" si="134"/>
        <v/>
      </c>
      <c r="AM309" s="81">
        <f t="shared" si="138"/>
        <v>0</v>
      </c>
      <c r="AO309" s="81">
        <f t="shared" si="139"/>
        <v>0</v>
      </c>
      <c r="AP309" s="81" t="str">
        <f t="shared" si="140"/>
        <v>00000</v>
      </c>
      <c r="AQ309" s="105" t="str">
        <f t="shared" si="141"/>
        <v>0秒0</v>
      </c>
      <c r="AR309" s="106">
        <f t="shared" si="142"/>
        <v>0</v>
      </c>
      <c r="AS309" s="106" t="str">
        <f t="shared" si="143"/>
        <v>0</v>
      </c>
      <c r="AT309" s="106" t="str">
        <f t="shared" si="144"/>
        <v>0</v>
      </c>
      <c r="AU309" s="106" t="str">
        <f t="shared" si="145"/>
        <v>0m</v>
      </c>
      <c r="AV309" s="106" t="str">
        <f t="shared" si="146"/>
        <v>点</v>
      </c>
      <c r="AW309" s="81">
        <f t="shared" si="147"/>
        <v>0</v>
      </c>
      <c r="AX309" s="73" t="str">
        <f t="shared" si="148"/>
        <v/>
      </c>
      <c r="AY309" s="81">
        <f t="shared" si="149"/>
        <v>0</v>
      </c>
      <c r="AZ309" s="81">
        <f t="shared" si="150"/>
        <v>0</v>
      </c>
      <c r="BA309" s="81">
        <f t="shared" si="151"/>
        <v>0</v>
      </c>
      <c r="BB309" s="595"/>
      <c r="BC309" s="595"/>
      <c r="BD309" s="629"/>
      <c r="BE309" s="626"/>
      <c r="BF309" s="74" t="str">
        <f t="shared" si="152"/>
        <v/>
      </c>
      <c r="BG309" s="74" t="str">
        <f t="shared" si="153"/>
        <v/>
      </c>
      <c r="BH309" s="74" t="str">
        <f t="shared" si="154"/>
        <v/>
      </c>
      <c r="BI309" s="120" t="str">
        <f>IF(M309="","",COUNTIF($BH$17:BH309,BH309))</f>
        <v/>
      </c>
      <c r="BJ309" s="98"/>
      <c r="BK309" s="1" t="str">
        <f t="shared" si="155"/>
        <v/>
      </c>
      <c r="BL309" s="621"/>
      <c r="BM309" s="621"/>
      <c r="BN309" s="621"/>
      <c r="BO309" s="621"/>
      <c r="BP309" s="621"/>
      <c r="BQ309" s="623"/>
      <c r="BR309" s="621"/>
      <c r="BS309" s="621"/>
      <c r="BT309" s="74">
        <f>COUNTIF($AJ$17:AJ309,AI309&amp;"-"&amp;"*5000m*")</f>
        <v>0</v>
      </c>
      <c r="BU309" s="621"/>
      <c r="BV309" s="623"/>
      <c r="BW309" s="621"/>
      <c r="BX309" s="621"/>
      <c r="BY309" s="621"/>
      <c r="BZ309" s="621"/>
      <c r="CA309" s="621"/>
      <c r="CB309" s="621"/>
    </row>
    <row r="310" spans="1:80" s="1" customFormat="1" ht="18" customHeight="1" thickBot="1">
      <c r="A310" s="685"/>
      <c r="B310" s="86" t="s">
        <v>30</v>
      </c>
      <c r="C310" s="87"/>
      <c r="D310" s="87"/>
      <c r="E310" s="87"/>
      <c r="F310" s="28"/>
      <c r="G310" s="28"/>
      <c r="H310" s="28"/>
      <c r="I310" s="29"/>
      <c r="J310" s="655" t="str">
        <f>IF(D309&gt;0,VLOOKUP(D309,男子登録情報!$A$1:$H$1688,5,0),"")</f>
        <v/>
      </c>
      <c r="K310" s="655"/>
      <c r="L310" s="7" t="s">
        <v>31</v>
      </c>
      <c r="M310" s="429"/>
      <c r="N310" s="5" t="str">
        <f>IF(M310&gt;0,VLOOKUP(M310,男子登録情報!$N$1:$O$22,2,0),"")</f>
        <v/>
      </c>
      <c r="O310" s="7" t="s">
        <v>32</v>
      </c>
      <c r="P310" s="248"/>
      <c r="Q310" s="53" t="str">
        <f t="shared" si="156"/>
        <v/>
      </c>
      <c r="R310" s="285" t="str">
        <f t="shared" si="157"/>
        <v/>
      </c>
      <c r="S310" s="259"/>
      <c r="T310" s="616"/>
      <c r="U310" s="617"/>
      <c r="V310" s="618"/>
      <c r="W310" s="663"/>
      <c r="X310" s="663"/>
      <c r="AB310" s="85">
        <f t="shared" si="129"/>
        <v>0</v>
      </c>
      <c r="AC310" s="621"/>
      <c r="AD310" s="74" t="str">
        <f t="shared" si="130"/>
        <v/>
      </c>
      <c r="AE310" s="74" t="str">
        <f t="shared" si="131"/>
        <v/>
      </c>
      <c r="AF310" s="74" t="str">
        <f t="shared" si="132"/>
        <v/>
      </c>
      <c r="AG310" s="74" t="str">
        <f t="shared" si="133"/>
        <v/>
      </c>
      <c r="AH310" s="95">
        <f t="shared" si="135"/>
        <v>0</v>
      </c>
      <c r="AI310" s="174" t="str">
        <f>AI309</f>
        <v/>
      </c>
      <c r="AJ310" s="74" t="str">
        <f t="shared" si="136"/>
        <v/>
      </c>
      <c r="AK310" s="74" t="str">
        <f t="shared" si="137"/>
        <v/>
      </c>
      <c r="AL310" s="99" t="str">
        <f t="shared" si="134"/>
        <v/>
      </c>
      <c r="AM310" s="81">
        <f t="shared" si="138"/>
        <v>0</v>
      </c>
      <c r="AO310" s="81">
        <f t="shared" si="139"/>
        <v>0</v>
      </c>
      <c r="AP310" s="81" t="str">
        <f t="shared" si="140"/>
        <v>00000</v>
      </c>
      <c r="AQ310" s="105" t="str">
        <f t="shared" si="141"/>
        <v>0秒0</v>
      </c>
      <c r="AR310" s="106">
        <f t="shared" si="142"/>
        <v>0</v>
      </c>
      <c r="AS310" s="106" t="str">
        <f t="shared" si="143"/>
        <v>0</v>
      </c>
      <c r="AT310" s="106" t="str">
        <f t="shared" si="144"/>
        <v>0</v>
      </c>
      <c r="AU310" s="106" t="str">
        <f t="shared" si="145"/>
        <v>0m</v>
      </c>
      <c r="AV310" s="106" t="str">
        <f t="shared" si="146"/>
        <v>点</v>
      </c>
      <c r="AW310" s="81">
        <f t="shared" si="147"/>
        <v>0</v>
      </c>
      <c r="AX310" s="73" t="str">
        <f t="shared" si="148"/>
        <v/>
      </c>
      <c r="AY310" s="81">
        <f t="shared" si="149"/>
        <v>0</v>
      </c>
      <c r="AZ310" s="81">
        <f t="shared" si="150"/>
        <v>0</v>
      </c>
      <c r="BA310" s="81">
        <f t="shared" si="151"/>
        <v>0</v>
      </c>
      <c r="BB310" s="587"/>
      <c r="BC310" s="587"/>
      <c r="BD310" s="630"/>
      <c r="BE310" s="627"/>
      <c r="BF310" s="74" t="str">
        <f t="shared" si="152"/>
        <v/>
      </c>
      <c r="BG310" s="74" t="str">
        <f t="shared" si="153"/>
        <v/>
      </c>
      <c r="BH310" s="74" t="str">
        <f t="shared" si="154"/>
        <v/>
      </c>
      <c r="BI310" s="120" t="str">
        <f>IF(M310="","",COUNTIF($BH$17:BH310,BH310))</f>
        <v/>
      </c>
      <c r="BJ310" s="98"/>
      <c r="BK310" s="1" t="str">
        <f t="shared" si="155"/>
        <v/>
      </c>
      <c r="BL310" s="621"/>
      <c r="BM310" s="621"/>
      <c r="BN310" s="621"/>
      <c r="BO310" s="621"/>
      <c r="BP310" s="621"/>
      <c r="BQ310" s="624"/>
      <c r="BR310" s="621"/>
      <c r="BS310" s="621"/>
      <c r="BT310" s="74">
        <f>COUNTIF($AJ$17:AJ310,AI310&amp;"-"&amp;"*5000m*")</f>
        <v>0</v>
      </c>
      <c r="BU310" s="621"/>
      <c r="BV310" s="624"/>
      <c r="BW310" s="621"/>
      <c r="BX310" s="621"/>
      <c r="BY310" s="621"/>
      <c r="BZ310" s="621"/>
      <c r="CA310" s="621"/>
      <c r="CB310" s="621"/>
    </row>
    <row r="311" spans="1:80" s="1" customFormat="1" ht="18" customHeight="1" thickTop="1" thickBot="1">
      <c r="A311" s="683">
        <v>99</v>
      </c>
      <c r="B311" s="665" t="s">
        <v>339</v>
      </c>
      <c r="C311" s="667"/>
      <c r="D311" s="243"/>
      <c r="E311" s="243"/>
      <c r="F311" s="619" t="str">
        <f>IF(C311&gt;0,VLOOKUP(C311,男子登録情報!$A$1:$H$1688,3,0),"")</f>
        <v/>
      </c>
      <c r="G311" s="619" t="str">
        <f>IF(C311&gt;0,VLOOKUP(C311,男子登録情報!$A$1:$H$1688,4,0),"")</f>
        <v/>
      </c>
      <c r="H311" s="619" t="str">
        <f>IF(C311&gt;0,VLOOKUP(C311,男子登録情報!$A$1:$H$1688,7,0),"")</f>
        <v/>
      </c>
      <c r="I311" s="261" t="str">
        <f>IF(C311&gt;0,VLOOKUP(C311,男子登録情報!$A$1:$H$1688,8,0),"")</f>
        <v/>
      </c>
      <c r="J311" s="653" t="str">
        <f>IF(C311&gt;0,VLOOKUP(C311,男子登録情報!$A$1:$M$1688,13,0),"")</f>
        <v/>
      </c>
      <c r="K311" s="653" t="str">
        <f>IF(C311&gt;0,TEXT(C311,"100000000"),"000000000")</f>
        <v>000000000</v>
      </c>
      <c r="L311" s="251" t="s">
        <v>24</v>
      </c>
      <c r="M311" s="243"/>
      <c r="N311" s="5" t="str">
        <f>IF(M311&gt;0,VLOOKUP(M311,男子登録情報!$N$1:$O$22,2,0),"")</f>
        <v/>
      </c>
      <c r="O311" s="251" t="s">
        <v>27</v>
      </c>
      <c r="P311" s="253"/>
      <c r="Q311" s="53" t="str">
        <f t="shared" si="156"/>
        <v/>
      </c>
      <c r="R311" s="283" t="str">
        <f t="shared" si="157"/>
        <v/>
      </c>
      <c r="S311" s="255"/>
      <c r="T311" s="610"/>
      <c r="U311" s="611"/>
      <c r="V311" s="612"/>
      <c r="W311" s="664"/>
      <c r="X311" s="664"/>
      <c r="AA311" s="1">
        <f>IF(C311="",0,IF(H311=F5,0,1))</f>
        <v>0</v>
      </c>
      <c r="AB311" s="85">
        <f t="shared" si="129"/>
        <v>0</v>
      </c>
      <c r="AC311" s="621">
        <f>C311</f>
        <v>0</v>
      </c>
      <c r="AD311" s="74" t="str">
        <f t="shared" si="130"/>
        <v/>
      </c>
      <c r="AE311" s="74" t="str">
        <f t="shared" si="131"/>
        <v/>
      </c>
      <c r="AF311" s="74" t="str">
        <f t="shared" si="132"/>
        <v/>
      </c>
      <c r="AG311" s="74" t="str">
        <f t="shared" si="133"/>
        <v/>
      </c>
      <c r="AH311" s="95">
        <f t="shared" si="135"/>
        <v>0</v>
      </c>
      <c r="AI311" s="172" t="str">
        <f>IF(F311="","",F311)</f>
        <v/>
      </c>
      <c r="AJ311" s="74" t="str">
        <f t="shared" si="136"/>
        <v/>
      </c>
      <c r="AK311" s="74" t="str">
        <f t="shared" si="137"/>
        <v/>
      </c>
      <c r="AL311" s="99" t="str">
        <f t="shared" si="134"/>
        <v/>
      </c>
      <c r="AM311" s="81">
        <f t="shared" si="138"/>
        <v>0</v>
      </c>
      <c r="AO311" s="81">
        <f t="shared" si="139"/>
        <v>0</v>
      </c>
      <c r="AP311" s="81" t="str">
        <f t="shared" si="140"/>
        <v>00000</v>
      </c>
      <c r="AQ311" s="105" t="str">
        <f t="shared" si="141"/>
        <v>0秒0</v>
      </c>
      <c r="AR311" s="106">
        <f t="shared" si="142"/>
        <v>0</v>
      </c>
      <c r="AS311" s="106" t="str">
        <f t="shared" si="143"/>
        <v>0</v>
      </c>
      <c r="AT311" s="106" t="str">
        <f t="shared" si="144"/>
        <v>0</v>
      </c>
      <c r="AU311" s="106" t="str">
        <f t="shared" si="145"/>
        <v>0m</v>
      </c>
      <c r="AV311" s="106" t="str">
        <f t="shared" si="146"/>
        <v>点</v>
      </c>
      <c r="AW311" s="81">
        <f t="shared" si="147"/>
        <v>0</v>
      </c>
      <c r="AX311" s="73" t="str">
        <f t="shared" si="148"/>
        <v/>
      </c>
      <c r="AY311" s="81">
        <f t="shared" si="149"/>
        <v>0</v>
      </c>
      <c r="AZ311" s="81">
        <f t="shared" si="150"/>
        <v>0</v>
      </c>
      <c r="BA311" s="81">
        <f t="shared" si="151"/>
        <v>0</v>
      </c>
      <c r="BB311" s="586">
        <f>IF(W311="",0,COUNTA($W$17:W313))</f>
        <v>0</v>
      </c>
      <c r="BC311" s="586">
        <f>IF(X311="",0,COUNTA($X$17:X313))</f>
        <v>0</v>
      </c>
      <c r="BD311" s="628">
        <f>IF(OR($N311="20100",$N312="20100",$N313="20100"),COUNTIF($N$17:N313,"20100"),0)</f>
        <v>0</v>
      </c>
      <c r="BE311" s="625">
        <f>IF($BD311=0,0,INDEX($P311:$P313,MATCH("20100",$N311:$N313,0),1))</f>
        <v>0</v>
      </c>
      <c r="BF311" s="74" t="str">
        <f t="shared" si="152"/>
        <v/>
      </c>
      <c r="BG311" s="74" t="str">
        <f t="shared" si="153"/>
        <v/>
      </c>
      <c r="BH311" s="74" t="str">
        <f t="shared" si="154"/>
        <v/>
      </c>
      <c r="BI311" s="120" t="str">
        <f>IF(M311="","",COUNTIF($BH$17:BH311,BH311))</f>
        <v/>
      </c>
      <c r="BJ311" s="98"/>
      <c r="BK311" s="1" t="str">
        <f t="shared" si="155"/>
        <v/>
      </c>
      <c r="BL311" s="621" t="str">
        <f>IF(F311="","",COUNTIF($AI$17:AI311,AI311))</f>
        <v/>
      </c>
      <c r="BM311" s="621">
        <f>IF(BL311=1,BL311,0)</f>
        <v>0</v>
      </c>
      <c r="BN311" s="621" t="str">
        <f>IF(F311="","",$BR311)</f>
        <v/>
      </c>
      <c r="BO311" s="621" t="str">
        <f>IF(G311="","",$BR311)</f>
        <v/>
      </c>
      <c r="BP311" s="621" t="str">
        <f>IF(I311="","",$BR311)</f>
        <v/>
      </c>
      <c r="BQ311" s="622" t="str">
        <f>IFERROR(IF(J311="","",BR311),"")</f>
        <v/>
      </c>
      <c r="BR311" s="621">
        <v>99</v>
      </c>
      <c r="BS311" s="621">
        <f>IF(C311&gt;0,"",IF(COUNTIF(BN311:BQ313,BR311)=4,"",1))</f>
        <v>1</v>
      </c>
      <c r="BT311" s="74">
        <f>COUNTIF($AJ$17:AJ311,AI311&amp;"-"&amp;"*5000m*")</f>
        <v>0</v>
      </c>
      <c r="BU311" s="621">
        <f>SUM(BT311:BT313)/3</f>
        <v>0</v>
      </c>
      <c r="BV311" s="622" t="str">
        <f>IF(AI311="","",IF(AND(COUNTA(M311:M313)=0,COUNTA(W311:X313)=0),1,""))</f>
        <v/>
      </c>
      <c r="BW311" s="621">
        <f>IF(AND($AI311="",COUNTA(W311)&gt;0),1,0)</f>
        <v>0</v>
      </c>
      <c r="BX311" s="621">
        <f>IF(AND($AI311="",COUNTA(X311)&gt;0),1,0)</f>
        <v>0</v>
      </c>
      <c r="BY311" s="621" t="str">
        <f>F311&amp;"-"&amp;W311</f>
        <v>-</v>
      </c>
      <c r="BZ311" s="621" t="str">
        <f>IF(W311="","",COUNTIF($BY$17:BY311,BY311))</f>
        <v/>
      </c>
      <c r="CA311" s="621" t="str">
        <f>F311&amp;"-"&amp;X311</f>
        <v>-</v>
      </c>
      <c r="CB311" s="621" t="str">
        <f>IF(X311="","",COUNTIF($CA$17:CA311,CA311))</f>
        <v/>
      </c>
    </row>
    <row r="312" spans="1:80" s="1" customFormat="1" ht="18" customHeight="1" thickBot="1">
      <c r="A312" s="684"/>
      <c r="B312" s="666"/>
      <c r="C312" s="668"/>
      <c r="D312" s="244"/>
      <c r="E312" s="244"/>
      <c r="F312" s="620"/>
      <c r="G312" s="620"/>
      <c r="H312" s="620"/>
      <c r="I312" s="256" t="str">
        <f>IF(C311&gt;0,VLOOKUP(C311,男子登録情報!$A$1:$H$1688,5,0),"")</f>
        <v/>
      </c>
      <c r="J312" s="654" t="str">
        <f>IF(D311&gt;0,VLOOKUP(D311,男子登録情報!$A$1:$H$1688,5,0),"")</f>
        <v/>
      </c>
      <c r="K312" s="654"/>
      <c r="L312" s="261" t="s">
        <v>28</v>
      </c>
      <c r="M312" s="27"/>
      <c r="N312" s="5" t="str">
        <f>IF(M312&gt;0,VLOOKUP(M312,男子登録情報!$N$1:$O$22,2,0),"")</f>
        <v/>
      </c>
      <c r="O312" s="261" t="s">
        <v>29</v>
      </c>
      <c r="P312" s="262"/>
      <c r="Q312" s="53" t="str">
        <f t="shared" si="156"/>
        <v/>
      </c>
      <c r="R312" s="284" t="str">
        <f t="shared" si="157"/>
        <v/>
      </c>
      <c r="S312" s="263"/>
      <c r="T312" s="613"/>
      <c r="U312" s="614"/>
      <c r="V312" s="615"/>
      <c r="W312" s="662"/>
      <c r="X312" s="662"/>
      <c r="AB312" s="85">
        <f t="shared" si="129"/>
        <v>0</v>
      </c>
      <c r="AC312" s="621"/>
      <c r="AD312" s="74" t="str">
        <f t="shared" si="130"/>
        <v/>
      </c>
      <c r="AE312" s="74" t="str">
        <f t="shared" si="131"/>
        <v/>
      </c>
      <c r="AF312" s="74" t="str">
        <f t="shared" si="132"/>
        <v/>
      </c>
      <c r="AG312" s="74" t="str">
        <f t="shared" si="133"/>
        <v/>
      </c>
      <c r="AH312" s="95">
        <f t="shared" si="135"/>
        <v>0</v>
      </c>
      <c r="AI312" s="173" t="str">
        <f>AI311</f>
        <v/>
      </c>
      <c r="AJ312" s="74" t="str">
        <f t="shared" si="136"/>
        <v/>
      </c>
      <c r="AK312" s="74" t="str">
        <f t="shared" si="137"/>
        <v/>
      </c>
      <c r="AL312" s="99" t="str">
        <f t="shared" si="134"/>
        <v/>
      </c>
      <c r="AM312" s="81">
        <f t="shared" si="138"/>
        <v>0</v>
      </c>
      <c r="AO312" s="81">
        <f t="shared" si="139"/>
        <v>0</v>
      </c>
      <c r="AP312" s="81" t="str">
        <f t="shared" si="140"/>
        <v>00000</v>
      </c>
      <c r="AQ312" s="105" t="str">
        <f t="shared" si="141"/>
        <v>0秒0</v>
      </c>
      <c r="AR312" s="106">
        <f t="shared" si="142"/>
        <v>0</v>
      </c>
      <c r="AS312" s="106" t="str">
        <f t="shared" si="143"/>
        <v>0</v>
      </c>
      <c r="AT312" s="106" t="str">
        <f t="shared" si="144"/>
        <v>0</v>
      </c>
      <c r="AU312" s="106" t="str">
        <f t="shared" si="145"/>
        <v>0m</v>
      </c>
      <c r="AV312" s="106" t="str">
        <f t="shared" si="146"/>
        <v>点</v>
      </c>
      <c r="AW312" s="81">
        <f t="shared" si="147"/>
        <v>0</v>
      </c>
      <c r="AX312" s="73" t="str">
        <f t="shared" si="148"/>
        <v/>
      </c>
      <c r="AY312" s="81">
        <f t="shared" si="149"/>
        <v>0</v>
      </c>
      <c r="AZ312" s="81">
        <f t="shared" si="150"/>
        <v>0</v>
      </c>
      <c r="BA312" s="81">
        <f t="shared" si="151"/>
        <v>0</v>
      </c>
      <c r="BB312" s="595"/>
      <c r="BC312" s="595"/>
      <c r="BD312" s="629"/>
      <c r="BE312" s="626"/>
      <c r="BF312" s="74" t="str">
        <f t="shared" si="152"/>
        <v/>
      </c>
      <c r="BG312" s="74" t="str">
        <f t="shared" si="153"/>
        <v/>
      </c>
      <c r="BH312" s="74" t="str">
        <f t="shared" si="154"/>
        <v/>
      </c>
      <c r="BI312" s="120" t="str">
        <f>IF(M312="","",COUNTIF($BH$17:BH312,BH312))</f>
        <v/>
      </c>
      <c r="BJ312" s="98"/>
      <c r="BK312" s="1" t="str">
        <f t="shared" si="155"/>
        <v/>
      </c>
      <c r="BL312" s="621"/>
      <c r="BM312" s="621"/>
      <c r="BN312" s="621"/>
      <c r="BO312" s="621"/>
      <c r="BP312" s="621"/>
      <c r="BQ312" s="623"/>
      <c r="BR312" s="621"/>
      <c r="BS312" s="621"/>
      <c r="BT312" s="74">
        <f>COUNTIF($AJ$17:AJ312,AI312&amp;"-"&amp;"*5000m*")</f>
        <v>0</v>
      </c>
      <c r="BU312" s="621"/>
      <c r="BV312" s="623"/>
      <c r="BW312" s="621"/>
      <c r="BX312" s="621"/>
      <c r="BY312" s="621"/>
      <c r="BZ312" s="621"/>
      <c r="CA312" s="621"/>
      <c r="CB312" s="621"/>
    </row>
    <row r="313" spans="1:80" s="1" customFormat="1" ht="18" customHeight="1" thickBot="1">
      <c r="A313" s="685"/>
      <c r="B313" s="86" t="s">
        <v>30</v>
      </c>
      <c r="C313" s="87"/>
      <c r="D313" s="87"/>
      <c r="E313" s="87"/>
      <c r="F313" s="28"/>
      <c r="G313" s="28"/>
      <c r="H313" s="28"/>
      <c r="I313" s="29"/>
      <c r="J313" s="655" t="str">
        <f>IF(D312&gt;0,VLOOKUP(D312,男子登録情報!$A$1:$H$1688,5,0),"")</f>
        <v/>
      </c>
      <c r="K313" s="655"/>
      <c r="L313" s="7" t="s">
        <v>31</v>
      </c>
      <c r="M313" s="429"/>
      <c r="N313" s="5" t="str">
        <f>IF(M313&gt;0,VLOOKUP(M313,男子登録情報!$N$1:$O$22,2,0),"")</f>
        <v/>
      </c>
      <c r="O313" s="7" t="s">
        <v>32</v>
      </c>
      <c r="P313" s="248"/>
      <c r="Q313" s="53" t="str">
        <f t="shared" si="156"/>
        <v/>
      </c>
      <c r="R313" s="285" t="str">
        <f t="shared" si="157"/>
        <v/>
      </c>
      <c r="S313" s="259"/>
      <c r="T313" s="616"/>
      <c r="U313" s="617"/>
      <c r="V313" s="618"/>
      <c r="W313" s="663"/>
      <c r="X313" s="663"/>
      <c r="AB313" s="85">
        <f t="shared" si="129"/>
        <v>0</v>
      </c>
      <c r="AC313" s="621"/>
      <c r="AD313" s="74" t="str">
        <f t="shared" si="130"/>
        <v/>
      </c>
      <c r="AE313" s="74" t="str">
        <f t="shared" si="131"/>
        <v/>
      </c>
      <c r="AF313" s="74" t="str">
        <f t="shared" si="132"/>
        <v/>
      </c>
      <c r="AG313" s="74" t="str">
        <f t="shared" si="133"/>
        <v/>
      </c>
      <c r="AH313" s="95">
        <f t="shared" si="135"/>
        <v>0</v>
      </c>
      <c r="AI313" s="174" t="str">
        <f>AI312</f>
        <v/>
      </c>
      <c r="AJ313" s="74" t="str">
        <f t="shared" si="136"/>
        <v/>
      </c>
      <c r="AK313" s="74" t="str">
        <f t="shared" si="137"/>
        <v/>
      </c>
      <c r="AL313" s="99" t="str">
        <f t="shared" si="134"/>
        <v/>
      </c>
      <c r="AM313" s="81">
        <f t="shared" si="138"/>
        <v>0</v>
      </c>
      <c r="AO313" s="81">
        <f t="shared" si="139"/>
        <v>0</v>
      </c>
      <c r="AP313" s="81" t="str">
        <f t="shared" si="140"/>
        <v>00000</v>
      </c>
      <c r="AQ313" s="105" t="str">
        <f t="shared" si="141"/>
        <v>0秒0</v>
      </c>
      <c r="AR313" s="106">
        <f t="shared" si="142"/>
        <v>0</v>
      </c>
      <c r="AS313" s="106" t="str">
        <f t="shared" si="143"/>
        <v>0</v>
      </c>
      <c r="AT313" s="106" t="str">
        <f t="shared" si="144"/>
        <v>0</v>
      </c>
      <c r="AU313" s="106" t="str">
        <f t="shared" si="145"/>
        <v>0m</v>
      </c>
      <c r="AV313" s="106" t="str">
        <f t="shared" si="146"/>
        <v>点</v>
      </c>
      <c r="AW313" s="81">
        <f t="shared" si="147"/>
        <v>0</v>
      </c>
      <c r="AX313" s="73" t="str">
        <f t="shared" si="148"/>
        <v/>
      </c>
      <c r="AY313" s="81">
        <f t="shared" si="149"/>
        <v>0</v>
      </c>
      <c r="AZ313" s="81">
        <f t="shared" si="150"/>
        <v>0</v>
      </c>
      <c r="BA313" s="81">
        <f t="shared" si="151"/>
        <v>0</v>
      </c>
      <c r="BB313" s="587"/>
      <c r="BC313" s="587"/>
      <c r="BD313" s="630"/>
      <c r="BE313" s="627"/>
      <c r="BF313" s="74" t="str">
        <f t="shared" si="152"/>
        <v/>
      </c>
      <c r="BG313" s="74" t="str">
        <f t="shared" si="153"/>
        <v/>
      </c>
      <c r="BH313" s="74" t="str">
        <f t="shared" si="154"/>
        <v/>
      </c>
      <c r="BI313" s="120" t="str">
        <f>IF(M313="","",COUNTIF($BH$17:BH313,BH313))</f>
        <v/>
      </c>
      <c r="BJ313" s="98"/>
      <c r="BK313" s="1" t="str">
        <f t="shared" si="155"/>
        <v/>
      </c>
      <c r="BL313" s="621"/>
      <c r="BM313" s="621"/>
      <c r="BN313" s="621"/>
      <c r="BO313" s="621"/>
      <c r="BP313" s="621"/>
      <c r="BQ313" s="624"/>
      <c r="BR313" s="621"/>
      <c r="BS313" s="621"/>
      <c r="BT313" s="74">
        <f>COUNTIF($AJ$17:AJ313,AI313&amp;"-"&amp;"*5000m*")</f>
        <v>0</v>
      </c>
      <c r="BU313" s="621"/>
      <c r="BV313" s="624"/>
      <c r="BW313" s="621"/>
      <c r="BX313" s="621"/>
      <c r="BY313" s="621"/>
      <c r="BZ313" s="621"/>
      <c r="CA313" s="621"/>
      <c r="CB313" s="621"/>
    </row>
    <row r="314" spans="1:80" s="1" customFormat="1" ht="18" customHeight="1" thickTop="1" thickBot="1">
      <c r="A314" s="683">
        <v>100</v>
      </c>
      <c r="B314" s="665" t="s">
        <v>339</v>
      </c>
      <c r="C314" s="667"/>
      <c r="D314" s="243"/>
      <c r="E314" s="243"/>
      <c r="F314" s="619" t="str">
        <f>IF(C314&gt;0,VLOOKUP(C314,男子登録情報!$A$1:$H$1688,3,0),"")</f>
        <v/>
      </c>
      <c r="G314" s="619" t="str">
        <f>IF(C314&gt;0,VLOOKUP(C314,男子登録情報!$A$1:$H$1688,4,0),"")</f>
        <v/>
      </c>
      <c r="H314" s="619" t="str">
        <f>IF(C314&gt;0,VLOOKUP(C314,男子登録情報!$A$1:$H$1688,7,0),"")</f>
        <v/>
      </c>
      <c r="I314" s="261" t="str">
        <f>IF(C314&gt;0,VLOOKUP(C314,男子登録情報!$A$1:$H$1688,8,0),"")</f>
        <v/>
      </c>
      <c r="J314" s="653" t="str">
        <f>IF(C314&gt;0,VLOOKUP(C314,男子登録情報!$A$1:$M$1688,13,0),"")</f>
        <v/>
      </c>
      <c r="K314" s="653" t="str">
        <f>IF(C314&gt;0,TEXT(C314,"100000000"),"000000000")</f>
        <v>000000000</v>
      </c>
      <c r="L314" s="251" t="s">
        <v>24</v>
      </c>
      <c r="M314" s="243"/>
      <c r="N314" s="5" t="str">
        <f>IF(M314&gt;0,VLOOKUP(M314,男子登録情報!$N$1:$O$22,2,0),"")</f>
        <v/>
      </c>
      <c r="O314" s="251" t="s">
        <v>27</v>
      </c>
      <c r="P314" s="253"/>
      <c r="Q314" s="53" t="str">
        <f t="shared" si="156"/>
        <v/>
      </c>
      <c r="R314" s="283" t="str">
        <f t="shared" si="157"/>
        <v/>
      </c>
      <c r="S314" s="255"/>
      <c r="T314" s="610"/>
      <c r="U314" s="611"/>
      <c r="V314" s="612"/>
      <c r="W314" s="664"/>
      <c r="X314" s="664"/>
      <c r="AA314" s="1">
        <f>IF(C314="",0,IF(H314=F5,0,1))</f>
        <v>0</v>
      </c>
      <c r="AB314" s="85">
        <f t="shared" si="129"/>
        <v>0</v>
      </c>
      <c r="AC314" s="621">
        <f>C314</f>
        <v>0</v>
      </c>
      <c r="AD314" s="74" t="str">
        <f t="shared" si="130"/>
        <v/>
      </c>
      <c r="AE314" s="74" t="str">
        <f t="shared" si="131"/>
        <v/>
      </c>
      <c r="AF314" s="74" t="str">
        <f t="shared" si="132"/>
        <v/>
      </c>
      <c r="AG314" s="74" t="str">
        <f t="shared" si="133"/>
        <v/>
      </c>
      <c r="AH314" s="95">
        <f t="shared" si="135"/>
        <v>0</v>
      </c>
      <c r="AI314" s="172" t="str">
        <f>IF(F314="","",F314)</f>
        <v/>
      </c>
      <c r="AJ314" s="74" t="str">
        <f t="shared" si="136"/>
        <v/>
      </c>
      <c r="AK314" s="74" t="str">
        <f t="shared" si="137"/>
        <v/>
      </c>
      <c r="AL314" s="99" t="str">
        <f t="shared" si="134"/>
        <v/>
      </c>
      <c r="AM314" s="81">
        <f t="shared" si="138"/>
        <v>0</v>
      </c>
      <c r="AO314" s="81">
        <f t="shared" si="139"/>
        <v>0</v>
      </c>
      <c r="AP314" s="81" t="str">
        <f t="shared" si="140"/>
        <v>00000</v>
      </c>
      <c r="AQ314" s="105" t="str">
        <f t="shared" si="141"/>
        <v>0秒0</v>
      </c>
      <c r="AR314" s="106">
        <f t="shared" si="142"/>
        <v>0</v>
      </c>
      <c r="AS314" s="106" t="str">
        <f t="shared" si="143"/>
        <v>0</v>
      </c>
      <c r="AT314" s="106" t="str">
        <f t="shared" si="144"/>
        <v>0</v>
      </c>
      <c r="AU314" s="106" t="str">
        <f t="shared" si="145"/>
        <v>0m</v>
      </c>
      <c r="AV314" s="106" t="str">
        <f t="shared" si="146"/>
        <v>点</v>
      </c>
      <c r="AW314" s="81">
        <f t="shared" si="147"/>
        <v>0</v>
      </c>
      <c r="AX314" s="73" t="str">
        <f t="shared" si="148"/>
        <v/>
      </c>
      <c r="AY314" s="81">
        <f t="shared" si="149"/>
        <v>0</v>
      </c>
      <c r="AZ314" s="81">
        <f t="shared" si="150"/>
        <v>0</v>
      </c>
      <c r="BA314" s="81">
        <f t="shared" si="151"/>
        <v>0</v>
      </c>
      <c r="BB314" s="586">
        <f>IF(W314="",0,COUNTA($W$17:W316))</f>
        <v>0</v>
      </c>
      <c r="BC314" s="586">
        <f>IF(X314="",0,COUNTA($X$17:X316))</f>
        <v>0</v>
      </c>
      <c r="BD314" s="628">
        <f>IF(OR($N314="20100",$N315="20100",$N316="20100"),COUNTIF($N$17:N316,"20100"),0)</f>
        <v>0</v>
      </c>
      <c r="BE314" s="625">
        <f>IF($BD314=0,0,INDEX($P314:$P316,MATCH("20100",$N314:$N316,0),1))</f>
        <v>0</v>
      </c>
      <c r="BF314" s="74" t="str">
        <f t="shared" si="152"/>
        <v/>
      </c>
      <c r="BG314" s="74" t="str">
        <f t="shared" si="153"/>
        <v/>
      </c>
      <c r="BH314" s="74" t="str">
        <f t="shared" si="154"/>
        <v/>
      </c>
      <c r="BI314" s="120" t="str">
        <f>IF(M314="","",COUNTIF($BH$17:BH314,BH314))</f>
        <v/>
      </c>
      <c r="BJ314" s="98"/>
      <c r="BK314" s="1" t="str">
        <f t="shared" si="155"/>
        <v/>
      </c>
      <c r="BL314" s="621" t="str">
        <f>IF(F314="","",COUNTIF($AI$17:AI314,AI314))</f>
        <v/>
      </c>
      <c r="BM314" s="621">
        <f>IF(BL314=1,BL314,0)</f>
        <v>0</v>
      </c>
      <c r="BN314" s="621" t="str">
        <f>IF(F314="","",$BR314)</f>
        <v/>
      </c>
      <c r="BO314" s="621" t="str">
        <f>IF(G314="","",$BR314)</f>
        <v/>
      </c>
      <c r="BP314" s="621" t="str">
        <f>IF(I314="","",$BR314)</f>
        <v/>
      </c>
      <c r="BQ314" s="622" t="str">
        <f>IFERROR(IF(J314="","",BR314),"")</f>
        <v/>
      </c>
      <c r="BR314" s="621">
        <v>100</v>
      </c>
      <c r="BS314" s="621">
        <f>IF(C314&gt;0,"",IF(COUNTIF(BN314:BQ316,BR314)=4,"",1))</f>
        <v>1</v>
      </c>
      <c r="BT314" s="74">
        <f>COUNTIF($AJ$17:AJ314,AI314&amp;"-"&amp;"*5000m*")</f>
        <v>0</v>
      </c>
      <c r="BU314" s="621">
        <f>SUM(BT314:BT316)/3</f>
        <v>0</v>
      </c>
      <c r="BV314" s="622" t="str">
        <f>IF(AI314="","",IF(AND(COUNTA(M314:M316)=0,COUNTA(W314:X316)=0),1,""))</f>
        <v/>
      </c>
      <c r="BW314" s="621">
        <f>IF(AND($AI314="",COUNTA(W314)&gt;0),1,0)</f>
        <v>0</v>
      </c>
      <c r="BX314" s="621">
        <f>IF(AND($AI314="",COUNTA(X314)&gt;0),1,0)</f>
        <v>0</v>
      </c>
      <c r="BY314" s="621" t="str">
        <f>F314&amp;"-"&amp;W314</f>
        <v>-</v>
      </c>
      <c r="BZ314" s="621" t="str">
        <f>IF(W314="","",COUNTIF($BY$17:BY314,BY314))</f>
        <v/>
      </c>
      <c r="CA314" s="621" t="str">
        <f>F314&amp;"-"&amp;X314</f>
        <v>-</v>
      </c>
      <c r="CB314" s="621" t="str">
        <f>IF(X314="","",COUNTIF($CA$17:CA314,CA314))</f>
        <v/>
      </c>
    </row>
    <row r="315" spans="1:80" s="1" customFormat="1" ht="18" customHeight="1" thickBot="1">
      <c r="A315" s="684"/>
      <c r="B315" s="666"/>
      <c r="C315" s="668"/>
      <c r="D315" s="244"/>
      <c r="E315" s="244"/>
      <c r="F315" s="620"/>
      <c r="G315" s="620"/>
      <c r="H315" s="620"/>
      <c r="I315" s="256" t="str">
        <f>IF(C314&gt;0,VLOOKUP(C314,男子登録情報!$A$1:$H$1688,5,0),"")</f>
        <v/>
      </c>
      <c r="J315" s="654" t="str">
        <f>IF(D314&gt;0,VLOOKUP(D314,男子登録情報!$A$1:$H$1688,5,0),"")</f>
        <v/>
      </c>
      <c r="K315" s="654"/>
      <c r="L315" s="261" t="s">
        <v>28</v>
      </c>
      <c r="M315" s="27"/>
      <c r="N315" s="5" t="str">
        <f>IF(M315&gt;0,VLOOKUP(M315,男子登録情報!$N$1:$O$22,2,0),"")</f>
        <v/>
      </c>
      <c r="O315" s="261" t="s">
        <v>29</v>
      </c>
      <c r="P315" s="262"/>
      <c r="Q315" s="53" t="str">
        <f t="shared" si="156"/>
        <v/>
      </c>
      <c r="R315" s="284" t="str">
        <f t="shared" si="157"/>
        <v/>
      </c>
      <c r="S315" s="263"/>
      <c r="T315" s="613"/>
      <c r="U315" s="614"/>
      <c r="V315" s="615"/>
      <c r="W315" s="662"/>
      <c r="X315" s="662"/>
      <c r="AB315" s="85">
        <f t="shared" si="129"/>
        <v>0</v>
      </c>
      <c r="AC315" s="621"/>
      <c r="AD315" s="74" t="str">
        <f t="shared" si="130"/>
        <v/>
      </c>
      <c r="AE315" s="74" t="str">
        <f t="shared" si="131"/>
        <v/>
      </c>
      <c r="AF315" s="74" t="str">
        <f t="shared" si="132"/>
        <v/>
      </c>
      <c r="AG315" s="74" t="str">
        <f t="shared" si="133"/>
        <v/>
      </c>
      <c r="AH315" s="95">
        <f t="shared" si="135"/>
        <v>0</v>
      </c>
      <c r="AI315" s="173" t="str">
        <f>AI314</f>
        <v/>
      </c>
      <c r="AJ315" s="74" t="str">
        <f t="shared" si="136"/>
        <v/>
      </c>
      <c r="AK315" s="74" t="str">
        <f t="shared" si="137"/>
        <v/>
      </c>
      <c r="AL315" s="99" t="str">
        <f t="shared" si="134"/>
        <v/>
      </c>
      <c r="AM315" s="81">
        <f t="shared" si="138"/>
        <v>0</v>
      </c>
      <c r="AO315" s="81">
        <f t="shared" si="139"/>
        <v>0</v>
      </c>
      <c r="AP315" s="81" t="str">
        <f t="shared" si="140"/>
        <v>00000</v>
      </c>
      <c r="AQ315" s="105" t="str">
        <f t="shared" si="141"/>
        <v>0秒0</v>
      </c>
      <c r="AR315" s="106">
        <f t="shared" si="142"/>
        <v>0</v>
      </c>
      <c r="AS315" s="106" t="str">
        <f t="shared" si="143"/>
        <v>0</v>
      </c>
      <c r="AT315" s="106" t="str">
        <f t="shared" si="144"/>
        <v>0</v>
      </c>
      <c r="AU315" s="106" t="str">
        <f t="shared" si="145"/>
        <v>0m</v>
      </c>
      <c r="AV315" s="106" t="str">
        <f t="shared" si="146"/>
        <v>点</v>
      </c>
      <c r="AW315" s="81">
        <f t="shared" si="147"/>
        <v>0</v>
      </c>
      <c r="AX315" s="73" t="str">
        <f t="shared" si="148"/>
        <v/>
      </c>
      <c r="AY315" s="81">
        <f t="shared" si="149"/>
        <v>0</v>
      </c>
      <c r="AZ315" s="81">
        <f t="shared" si="150"/>
        <v>0</v>
      </c>
      <c r="BA315" s="81">
        <f t="shared" si="151"/>
        <v>0</v>
      </c>
      <c r="BB315" s="595"/>
      <c r="BC315" s="595"/>
      <c r="BD315" s="629"/>
      <c r="BE315" s="626"/>
      <c r="BF315" s="74" t="str">
        <f t="shared" si="152"/>
        <v/>
      </c>
      <c r="BG315" s="74" t="str">
        <f t="shared" si="153"/>
        <v/>
      </c>
      <c r="BH315" s="74" t="str">
        <f t="shared" si="154"/>
        <v/>
      </c>
      <c r="BI315" s="120" t="str">
        <f>IF(M315="","",COUNTIF($BH$17:BH315,BH315))</f>
        <v/>
      </c>
      <c r="BJ315" s="98"/>
      <c r="BK315" s="1" t="str">
        <f t="shared" si="155"/>
        <v/>
      </c>
      <c r="BL315" s="621"/>
      <c r="BM315" s="621"/>
      <c r="BN315" s="621"/>
      <c r="BO315" s="621"/>
      <c r="BP315" s="621"/>
      <c r="BQ315" s="623"/>
      <c r="BR315" s="621"/>
      <c r="BS315" s="621"/>
      <c r="BT315" s="74">
        <f>COUNTIF($AJ$17:AJ315,AI315&amp;"-"&amp;"*5000m*")</f>
        <v>0</v>
      </c>
      <c r="BU315" s="621"/>
      <c r="BV315" s="623"/>
      <c r="BW315" s="621"/>
      <c r="BX315" s="621"/>
      <c r="BY315" s="621"/>
      <c r="BZ315" s="621"/>
      <c r="CA315" s="621"/>
      <c r="CB315" s="621"/>
    </row>
    <row r="316" spans="1:80" s="1" customFormat="1" ht="18" customHeight="1" thickBot="1">
      <c r="A316" s="685"/>
      <c r="B316" s="86" t="s">
        <v>30</v>
      </c>
      <c r="C316" s="87"/>
      <c r="D316" s="87"/>
      <c r="E316" s="87"/>
      <c r="F316" s="28"/>
      <c r="G316" s="28"/>
      <c r="H316" s="28"/>
      <c r="I316" s="29"/>
      <c r="J316" s="655" t="str">
        <f>IF(D315&gt;0,VLOOKUP(D315,男子登録情報!$A$1:$H$1688,5,0),"")</f>
        <v/>
      </c>
      <c r="K316" s="655"/>
      <c r="L316" s="7" t="s">
        <v>31</v>
      </c>
      <c r="M316" s="429"/>
      <c r="N316" s="5" t="str">
        <f>IF(M316&gt;0,VLOOKUP(M316,男子登録情報!$N$1:$O$22,2,0),"")</f>
        <v/>
      </c>
      <c r="O316" s="7" t="s">
        <v>32</v>
      </c>
      <c r="P316" s="248"/>
      <c r="Q316" s="53" t="str">
        <f t="shared" si="156"/>
        <v/>
      </c>
      <c r="R316" s="285" t="str">
        <f t="shared" si="157"/>
        <v/>
      </c>
      <c r="S316" s="259"/>
      <c r="T316" s="616"/>
      <c r="U316" s="617"/>
      <c r="V316" s="618"/>
      <c r="W316" s="663"/>
      <c r="X316" s="663"/>
      <c r="AB316" s="85">
        <f t="shared" si="129"/>
        <v>0</v>
      </c>
      <c r="AC316" s="621"/>
      <c r="AD316" s="74" t="str">
        <f t="shared" si="130"/>
        <v/>
      </c>
      <c r="AE316" s="74" t="str">
        <f t="shared" si="131"/>
        <v/>
      </c>
      <c r="AF316" s="74" t="str">
        <f t="shared" si="132"/>
        <v/>
      </c>
      <c r="AG316" s="74" t="str">
        <f t="shared" si="133"/>
        <v/>
      </c>
      <c r="AH316" s="95">
        <f t="shared" si="135"/>
        <v>0</v>
      </c>
      <c r="AI316" s="174" t="str">
        <f>AI315</f>
        <v/>
      </c>
      <c r="AJ316" s="74" t="str">
        <f t="shared" si="136"/>
        <v/>
      </c>
      <c r="AK316" s="74" t="str">
        <f t="shared" si="137"/>
        <v/>
      </c>
      <c r="AL316" s="99" t="str">
        <f t="shared" si="134"/>
        <v/>
      </c>
      <c r="AM316" s="81">
        <f t="shared" si="138"/>
        <v>0</v>
      </c>
      <c r="AO316" s="81">
        <f t="shared" si="139"/>
        <v>0</v>
      </c>
      <c r="AP316" s="81" t="str">
        <f t="shared" si="140"/>
        <v>00000</v>
      </c>
      <c r="AQ316" s="105" t="str">
        <f t="shared" si="141"/>
        <v>0秒0</v>
      </c>
      <c r="AR316" s="106">
        <f t="shared" si="142"/>
        <v>0</v>
      </c>
      <c r="AS316" s="106" t="str">
        <f t="shared" si="143"/>
        <v>0</v>
      </c>
      <c r="AT316" s="106" t="str">
        <f t="shared" si="144"/>
        <v>0</v>
      </c>
      <c r="AU316" s="106" t="str">
        <f t="shared" si="145"/>
        <v>0m</v>
      </c>
      <c r="AV316" s="106" t="str">
        <f t="shared" si="146"/>
        <v>点</v>
      </c>
      <c r="AW316" s="81">
        <f t="shared" si="147"/>
        <v>0</v>
      </c>
      <c r="AX316" s="73" t="str">
        <f t="shared" si="148"/>
        <v/>
      </c>
      <c r="AY316" s="81">
        <f t="shared" si="149"/>
        <v>0</v>
      </c>
      <c r="AZ316" s="81">
        <f t="shared" si="150"/>
        <v>0</v>
      </c>
      <c r="BA316" s="81">
        <f t="shared" si="151"/>
        <v>0</v>
      </c>
      <c r="BB316" s="587"/>
      <c r="BC316" s="587"/>
      <c r="BD316" s="630"/>
      <c r="BE316" s="627"/>
      <c r="BF316" s="74" t="str">
        <f t="shared" si="152"/>
        <v/>
      </c>
      <c r="BG316" s="74" t="str">
        <f t="shared" si="153"/>
        <v/>
      </c>
      <c r="BH316" s="74" t="str">
        <f t="shared" si="154"/>
        <v/>
      </c>
      <c r="BI316" s="120" t="str">
        <f>IF(M316="","",COUNTIF($BH$17:BH316,BH316))</f>
        <v/>
      </c>
      <c r="BJ316" s="98"/>
      <c r="BK316" s="1" t="str">
        <f t="shared" si="155"/>
        <v/>
      </c>
      <c r="BL316" s="621"/>
      <c r="BM316" s="621"/>
      <c r="BN316" s="621"/>
      <c r="BO316" s="621"/>
      <c r="BP316" s="621"/>
      <c r="BQ316" s="624"/>
      <c r="BR316" s="621"/>
      <c r="BS316" s="621"/>
      <c r="BT316" s="74">
        <f>COUNTIF($AJ$17:AJ316,AI316&amp;"-"&amp;"*5000m*")</f>
        <v>0</v>
      </c>
      <c r="BU316" s="621"/>
      <c r="BV316" s="624"/>
      <c r="BW316" s="621"/>
      <c r="BX316" s="621"/>
      <c r="BY316" s="621"/>
      <c r="BZ316" s="621"/>
      <c r="CA316" s="621"/>
      <c r="CB316" s="621"/>
    </row>
    <row r="317" spans="1:80" s="1" customFormat="1" ht="18" customHeight="1" thickTop="1" thickBot="1">
      <c r="A317" s="683">
        <v>101</v>
      </c>
      <c r="B317" s="665" t="s">
        <v>339</v>
      </c>
      <c r="C317" s="667"/>
      <c r="D317" s="243"/>
      <c r="E317" s="243"/>
      <c r="F317" s="619" t="str">
        <f>IF(C317&gt;0,VLOOKUP(C317,男子登録情報!$A$1:$H$1688,3,0),"")</f>
        <v/>
      </c>
      <c r="G317" s="619" t="str">
        <f>IF(C317&gt;0,VLOOKUP(C317,男子登録情報!$A$1:$H$1688,4,0),"")</f>
        <v/>
      </c>
      <c r="H317" s="619" t="str">
        <f>IF(C317&gt;0,VLOOKUP(C317,男子登録情報!$A$1:$H$1688,7,0),"")</f>
        <v/>
      </c>
      <c r="I317" s="261" t="str">
        <f>IF(C317&gt;0,VLOOKUP(C317,男子登録情報!$A$1:$H$1688,8,0),"")</f>
        <v/>
      </c>
      <c r="J317" s="653" t="str">
        <f>IF(C317&gt;0,VLOOKUP(C317,男子登録情報!$A$1:$M$1688,13,0),"")</f>
        <v/>
      </c>
      <c r="K317" s="653" t="str">
        <f>IF(C317&gt;0,TEXT(C317,"100000000"),"000000000")</f>
        <v>000000000</v>
      </c>
      <c r="L317" s="251" t="s">
        <v>24</v>
      </c>
      <c r="M317" s="243"/>
      <c r="N317" s="5" t="str">
        <f>IF(M317&gt;0,VLOOKUP(M317,男子登録情報!$N$1:$O$22,2,0),"")</f>
        <v/>
      </c>
      <c r="O317" s="251" t="s">
        <v>27</v>
      </c>
      <c r="P317" s="253"/>
      <c r="Q317" s="53" t="str">
        <f t="shared" si="156"/>
        <v/>
      </c>
      <c r="R317" s="283" t="str">
        <f t="shared" si="157"/>
        <v/>
      </c>
      <c r="S317" s="255"/>
      <c r="T317" s="610"/>
      <c r="U317" s="611"/>
      <c r="V317" s="612"/>
      <c r="W317" s="664"/>
      <c r="X317" s="664"/>
      <c r="AB317" s="85">
        <f t="shared" si="129"/>
        <v>0</v>
      </c>
      <c r="AC317" s="621">
        <f>C317</f>
        <v>0</v>
      </c>
      <c r="AD317" s="74" t="str">
        <f t="shared" si="130"/>
        <v/>
      </c>
      <c r="AE317" s="74" t="str">
        <f t="shared" si="131"/>
        <v/>
      </c>
      <c r="AF317" s="74" t="str">
        <f t="shared" si="132"/>
        <v/>
      </c>
      <c r="AG317" s="74" t="str">
        <f t="shared" si="133"/>
        <v/>
      </c>
      <c r="AH317" s="95">
        <f t="shared" si="135"/>
        <v>0</v>
      </c>
      <c r="AI317" s="172" t="str">
        <f>IF(F317="","",F317)</f>
        <v/>
      </c>
      <c r="AJ317" s="74" t="str">
        <f t="shared" si="136"/>
        <v/>
      </c>
      <c r="AK317" s="74" t="str">
        <f t="shared" si="137"/>
        <v/>
      </c>
      <c r="AL317" s="99" t="str">
        <f t="shared" si="134"/>
        <v/>
      </c>
      <c r="AM317" s="81">
        <f t="shared" si="138"/>
        <v>0</v>
      </c>
      <c r="AO317" s="81">
        <f t="shared" si="139"/>
        <v>0</v>
      </c>
      <c r="AP317" s="81" t="str">
        <f t="shared" si="140"/>
        <v>00000</v>
      </c>
      <c r="AQ317" s="105" t="str">
        <f t="shared" si="141"/>
        <v>0秒0</v>
      </c>
      <c r="AR317" s="106">
        <f t="shared" si="142"/>
        <v>0</v>
      </c>
      <c r="AS317" s="106" t="str">
        <f t="shared" si="143"/>
        <v>0</v>
      </c>
      <c r="AT317" s="106" t="str">
        <f t="shared" si="144"/>
        <v>0</v>
      </c>
      <c r="AU317" s="106" t="str">
        <f t="shared" si="145"/>
        <v>0m</v>
      </c>
      <c r="AV317" s="106" t="str">
        <f t="shared" si="146"/>
        <v>点</v>
      </c>
      <c r="AW317" s="81">
        <f t="shared" si="147"/>
        <v>0</v>
      </c>
      <c r="AX317" s="73" t="str">
        <f t="shared" si="148"/>
        <v/>
      </c>
      <c r="AY317" s="81">
        <f t="shared" si="149"/>
        <v>0</v>
      </c>
      <c r="AZ317" s="81">
        <f t="shared" si="150"/>
        <v>0</v>
      </c>
      <c r="BA317" s="81">
        <f t="shared" si="151"/>
        <v>0</v>
      </c>
      <c r="BB317" s="586">
        <f>IF(W317="",0,COUNTA($W$17:W319))</f>
        <v>0</v>
      </c>
      <c r="BC317" s="586">
        <f>IF(X317="",0,COUNTA($X$17:X319))</f>
        <v>0</v>
      </c>
      <c r="BD317" s="628">
        <f>IF(OR($N317="20100",$N318="20100",$N319="20100"),COUNTIF($N$17:N319,"20100"),0)</f>
        <v>0</v>
      </c>
      <c r="BE317" s="625">
        <f>IF($BD317=0,0,INDEX($P317:$P319,MATCH("20100",$N317:$N319,0),1))</f>
        <v>0</v>
      </c>
      <c r="BF317" s="74" t="str">
        <f t="shared" si="152"/>
        <v/>
      </c>
      <c r="BG317" s="74" t="str">
        <f t="shared" si="153"/>
        <v/>
      </c>
      <c r="BH317" s="74" t="str">
        <f t="shared" si="154"/>
        <v/>
      </c>
      <c r="BI317" s="120" t="str">
        <f>IF(M317="","",COUNTIF($BH$17:BH317,BH317))</f>
        <v/>
      </c>
      <c r="BJ317" s="98"/>
      <c r="BK317" s="1" t="str">
        <f t="shared" si="155"/>
        <v/>
      </c>
      <c r="BL317" s="621" t="str">
        <f>IF(F317="","",COUNTIF($AI$17:AI317,AI317))</f>
        <v/>
      </c>
      <c r="BM317" s="621">
        <f>IF(BL317=1,BL317,0)</f>
        <v>0</v>
      </c>
      <c r="BN317" s="621" t="str">
        <f>IF(F317="","",$BR317)</f>
        <v/>
      </c>
      <c r="BO317" s="621" t="str">
        <f>IF(G317="","",$BR317)</f>
        <v/>
      </c>
      <c r="BP317" s="621" t="str">
        <f>IF(I317="","",$BR317)</f>
        <v/>
      </c>
      <c r="BQ317" s="622" t="str">
        <f>IFERROR(IF(J317="","",BR317),"")</f>
        <v/>
      </c>
      <c r="BR317" s="621">
        <v>101</v>
      </c>
      <c r="BS317" s="621">
        <f>IF(C317&gt;0,"",IF(COUNTIF(BN317:BQ319,BR317)=4,"",1))</f>
        <v>1</v>
      </c>
      <c r="BT317" s="74">
        <f>COUNTIF($AJ$17:AJ317,AI317&amp;"-"&amp;"*5000m*")</f>
        <v>0</v>
      </c>
      <c r="BU317" s="621">
        <f>SUM(BT317:BT319)/3</f>
        <v>0</v>
      </c>
      <c r="BV317" s="622" t="str">
        <f>IF(AI317="","",IF(AND(COUNTA(M317:M319)=0,COUNTA(W317:X319)=0),1,""))</f>
        <v/>
      </c>
      <c r="BW317" s="621">
        <f>IF(AND($AI317="",COUNTA(W317)&gt;0),1,0)</f>
        <v>0</v>
      </c>
      <c r="BX317" s="621">
        <f>IF(AND($AI317="",COUNTA(X317)&gt;0),1,0)</f>
        <v>0</v>
      </c>
      <c r="BY317" s="621" t="str">
        <f>F317&amp;"-"&amp;W317</f>
        <v>-</v>
      </c>
      <c r="BZ317" s="621" t="str">
        <f>IF(W317="","",COUNTIF($BY$17:BY317,BY317))</f>
        <v/>
      </c>
      <c r="CA317" s="621" t="str">
        <f>F317&amp;"-"&amp;X317</f>
        <v>-</v>
      </c>
      <c r="CB317" s="621" t="str">
        <f>IF(X317="","",COUNTIF($CA$17:CA317,CA317))</f>
        <v/>
      </c>
    </row>
    <row r="318" spans="1:80" s="1" customFormat="1" ht="18" customHeight="1" thickBot="1">
      <c r="A318" s="684"/>
      <c r="B318" s="666"/>
      <c r="C318" s="668"/>
      <c r="D318" s="244"/>
      <c r="E318" s="244"/>
      <c r="F318" s="620"/>
      <c r="G318" s="620"/>
      <c r="H318" s="620"/>
      <c r="I318" s="256" t="str">
        <f>IF(C317&gt;0,VLOOKUP(C317,男子登録情報!$A$1:$H$1688,5,0),"")</f>
        <v/>
      </c>
      <c r="J318" s="654" t="str">
        <f>IF(D317&gt;0,VLOOKUP(D317,男子登録情報!$A$1:$H$1688,5,0),"")</f>
        <v/>
      </c>
      <c r="K318" s="654"/>
      <c r="L318" s="261" t="s">
        <v>28</v>
      </c>
      <c r="M318" s="27"/>
      <c r="N318" s="5" t="str">
        <f>IF(M318&gt;0,VLOOKUP(M318,男子登録情報!$N$1:$O$22,2,0),"")</f>
        <v/>
      </c>
      <c r="O318" s="261" t="s">
        <v>29</v>
      </c>
      <c r="P318" s="262"/>
      <c r="Q318" s="53" t="str">
        <f t="shared" si="156"/>
        <v/>
      </c>
      <c r="R318" s="284" t="str">
        <f t="shared" si="157"/>
        <v/>
      </c>
      <c r="S318" s="263"/>
      <c r="T318" s="613"/>
      <c r="U318" s="614"/>
      <c r="V318" s="615"/>
      <c r="W318" s="662"/>
      <c r="X318" s="662"/>
      <c r="AB318" s="85">
        <f t="shared" si="129"/>
        <v>0</v>
      </c>
      <c r="AC318" s="621"/>
      <c r="AD318" s="74" t="str">
        <f t="shared" si="130"/>
        <v/>
      </c>
      <c r="AE318" s="74" t="str">
        <f t="shared" si="131"/>
        <v/>
      </c>
      <c r="AF318" s="74" t="str">
        <f t="shared" si="132"/>
        <v/>
      </c>
      <c r="AG318" s="74" t="str">
        <f t="shared" si="133"/>
        <v/>
      </c>
      <c r="AH318" s="95">
        <f t="shared" si="135"/>
        <v>0</v>
      </c>
      <c r="AI318" s="173" t="str">
        <f>AI317</f>
        <v/>
      </c>
      <c r="AJ318" s="74" t="str">
        <f t="shared" si="136"/>
        <v/>
      </c>
      <c r="AK318" s="74" t="str">
        <f t="shared" si="137"/>
        <v/>
      </c>
      <c r="AL318" s="99" t="str">
        <f t="shared" si="134"/>
        <v/>
      </c>
      <c r="AM318" s="81">
        <f t="shared" si="138"/>
        <v>0</v>
      </c>
      <c r="AO318" s="81">
        <f t="shared" si="139"/>
        <v>0</v>
      </c>
      <c r="AP318" s="81" t="str">
        <f t="shared" si="140"/>
        <v>00000</v>
      </c>
      <c r="AQ318" s="105" t="str">
        <f t="shared" si="141"/>
        <v>0秒0</v>
      </c>
      <c r="AR318" s="106">
        <f t="shared" si="142"/>
        <v>0</v>
      </c>
      <c r="AS318" s="106" t="str">
        <f t="shared" si="143"/>
        <v>0</v>
      </c>
      <c r="AT318" s="106" t="str">
        <f t="shared" si="144"/>
        <v>0</v>
      </c>
      <c r="AU318" s="106" t="str">
        <f t="shared" si="145"/>
        <v>0m</v>
      </c>
      <c r="AV318" s="106" t="str">
        <f t="shared" si="146"/>
        <v>点</v>
      </c>
      <c r="AW318" s="81">
        <f t="shared" si="147"/>
        <v>0</v>
      </c>
      <c r="AX318" s="73" t="str">
        <f t="shared" si="148"/>
        <v/>
      </c>
      <c r="AY318" s="81">
        <f t="shared" si="149"/>
        <v>0</v>
      </c>
      <c r="AZ318" s="81">
        <f t="shared" si="150"/>
        <v>0</v>
      </c>
      <c r="BA318" s="81">
        <f t="shared" si="151"/>
        <v>0</v>
      </c>
      <c r="BB318" s="595"/>
      <c r="BC318" s="595"/>
      <c r="BD318" s="629"/>
      <c r="BE318" s="626"/>
      <c r="BF318" s="74" t="str">
        <f t="shared" si="152"/>
        <v/>
      </c>
      <c r="BG318" s="74" t="str">
        <f t="shared" si="153"/>
        <v/>
      </c>
      <c r="BH318" s="74" t="str">
        <f t="shared" si="154"/>
        <v/>
      </c>
      <c r="BI318" s="120" t="str">
        <f>IF(M318="","",COUNTIF($BH$17:BH318,BH318))</f>
        <v/>
      </c>
      <c r="BJ318" s="98"/>
      <c r="BK318" s="1" t="str">
        <f t="shared" si="155"/>
        <v/>
      </c>
      <c r="BL318" s="621"/>
      <c r="BM318" s="621"/>
      <c r="BN318" s="621"/>
      <c r="BO318" s="621"/>
      <c r="BP318" s="621"/>
      <c r="BQ318" s="623"/>
      <c r="BR318" s="621"/>
      <c r="BS318" s="621"/>
      <c r="BT318" s="74">
        <f>COUNTIF($AJ$17:AJ318,AI318&amp;"-"&amp;"*5000m*")</f>
        <v>0</v>
      </c>
      <c r="BU318" s="621"/>
      <c r="BV318" s="623"/>
      <c r="BW318" s="621"/>
      <c r="BX318" s="621"/>
      <c r="BY318" s="621"/>
      <c r="BZ318" s="621"/>
      <c r="CA318" s="621"/>
      <c r="CB318" s="621"/>
    </row>
    <row r="319" spans="1:80" s="1" customFormat="1" ht="18" customHeight="1" thickBot="1">
      <c r="A319" s="685"/>
      <c r="B319" s="86" t="s">
        <v>30</v>
      </c>
      <c r="C319" s="87"/>
      <c r="D319" s="87"/>
      <c r="E319" s="87"/>
      <c r="F319" s="28"/>
      <c r="G319" s="28"/>
      <c r="H319" s="28"/>
      <c r="I319" s="29"/>
      <c r="J319" s="655" t="str">
        <f>IF(D318&gt;0,VLOOKUP(D318,男子登録情報!$A$1:$H$1688,5,0),"")</f>
        <v/>
      </c>
      <c r="K319" s="655"/>
      <c r="L319" s="7" t="s">
        <v>31</v>
      </c>
      <c r="M319" s="429"/>
      <c r="N319" s="5" t="str">
        <f>IF(M319&gt;0,VLOOKUP(M319,男子登録情報!$N$1:$O$22,2,0),"")</f>
        <v/>
      </c>
      <c r="O319" s="7" t="s">
        <v>32</v>
      </c>
      <c r="P319" s="248"/>
      <c r="Q319" s="53" t="str">
        <f t="shared" si="156"/>
        <v/>
      </c>
      <c r="R319" s="285" t="str">
        <f t="shared" si="157"/>
        <v/>
      </c>
      <c r="S319" s="259"/>
      <c r="T319" s="616"/>
      <c r="U319" s="617"/>
      <c r="V319" s="618"/>
      <c r="W319" s="663"/>
      <c r="X319" s="663"/>
      <c r="AB319" s="85">
        <f t="shared" si="129"/>
        <v>0</v>
      </c>
      <c r="AC319" s="621"/>
      <c r="AD319" s="74" t="str">
        <f t="shared" si="130"/>
        <v/>
      </c>
      <c r="AE319" s="74" t="str">
        <f t="shared" si="131"/>
        <v/>
      </c>
      <c r="AF319" s="74" t="str">
        <f t="shared" si="132"/>
        <v/>
      </c>
      <c r="AG319" s="74" t="str">
        <f t="shared" si="133"/>
        <v/>
      </c>
      <c r="AH319" s="95">
        <f t="shared" si="135"/>
        <v>0</v>
      </c>
      <c r="AI319" s="174" t="str">
        <f>AI318</f>
        <v/>
      </c>
      <c r="AJ319" s="74" t="str">
        <f t="shared" si="136"/>
        <v/>
      </c>
      <c r="AK319" s="74" t="str">
        <f t="shared" si="137"/>
        <v/>
      </c>
      <c r="AL319" s="99" t="str">
        <f t="shared" si="134"/>
        <v/>
      </c>
      <c r="AM319" s="81">
        <f t="shared" si="138"/>
        <v>0</v>
      </c>
      <c r="AO319" s="81">
        <f t="shared" si="139"/>
        <v>0</v>
      </c>
      <c r="AP319" s="81" t="str">
        <f t="shared" si="140"/>
        <v>00000</v>
      </c>
      <c r="AQ319" s="105" t="str">
        <f t="shared" si="141"/>
        <v>0秒0</v>
      </c>
      <c r="AR319" s="106">
        <f t="shared" si="142"/>
        <v>0</v>
      </c>
      <c r="AS319" s="106" t="str">
        <f t="shared" si="143"/>
        <v>0</v>
      </c>
      <c r="AT319" s="106" t="str">
        <f t="shared" si="144"/>
        <v>0</v>
      </c>
      <c r="AU319" s="106" t="str">
        <f t="shared" si="145"/>
        <v>0m</v>
      </c>
      <c r="AV319" s="106" t="str">
        <f t="shared" si="146"/>
        <v>点</v>
      </c>
      <c r="AW319" s="81">
        <f t="shared" si="147"/>
        <v>0</v>
      </c>
      <c r="AX319" s="73" t="str">
        <f t="shared" si="148"/>
        <v/>
      </c>
      <c r="AY319" s="81">
        <f t="shared" si="149"/>
        <v>0</v>
      </c>
      <c r="AZ319" s="81">
        <f t="shared" si="150"/>
        <v>0</v>
      </c>
      <c r="BA319" s="81">
        <f t="shared" si="151"/>
        <v>0</v>
      </c>
      <c r="BB319" s="587"/>
      <c r="BC319" s="587"/>
      <c r="BD319" s="630"/>
      <c r="BE319" s="627"/>
      <c r="BF319" s="74" t="str">
        <f t="shared" si="152"/>
        <v/>
      </c>
      <c r="BG319" s="74" t="str">
        <f t="shared" si="153"/>
        <v/>
      </c>
      <c r="BH319" s="74" t="str">
        <f t="shared" si="154"/>
        <v/>
      </c>
      <c r="BI319" s="120" t="str">
        <f>IF(M319="","",COUNTIF($BH$17:BH319,BH319))</f>
        <v/>
      </c>
      <c r="BJ319" s="98"/>
      <c r="BK319" s="1" t="str">
        <f t="shared" si="155"/>
        <v/>
      </c>
      <c r="BL319" s="621"/>
      <c r="BM319" s="621"/>
      <c r="BN319" s="621"/>
      <c r="BO319" s="621"/>
      <c r="BP319" s="621"/>
      <c r="BQ319" s="624"/>
      <c r="BR319" s="621"/>
      <c r="BS319" s="621"/>
      <c r="BT319" s="74">
        <f>COUNTIF($AJ$17:AJ319,AI319&amp;"-"&amp;"*5000m*")</f>
        <v>0</v>
      </c>
      <c r="BU319" s="621"/>
      <c r="BV319" s="624"/>
      <c r="BW319" s="621"/>
      <c r="BX319" s="621"/>
      <c r="BY319" s="621"/>
      <c r="BZ319" s="621"/>
      <c r="CA319" s="621"/>
      <c r="CB319" s="621"/>
    </row>
    <row r="320" spans="1:80" s="1" customFormat="1" ht="18" customHeight="1" thickTop="1" thickBot="1">
      <c r="A320" s="683">
        <v>102</v>
      </c>
      <c r="B320" s="665" t="s">
        <v>339</v>
      </c>
      <c r="C320" s="667"/>
      <c r="D320" s="243"/>
      <c r="E320" s="243"/>
      <c r="F320" s="619" t="str">
        <f>IF(C320&gt;0,VLOOKUP(C320,男子登録情報!$A$1:$H$1688,3,0),"")</f>
        <v/>
      </c>
      <c r="G320" s="619" t="str">
        <f>IF(C320&gt;0,VLOOKUP(C320,男子登録情報!$A$1:$H$1688,4,0),"")</f>
        <v/>
      </c>
      <c r="H320" s="619" t="str">
        <f>IF(C320&gt;0,VLOOKUP(C320,男子登録情報!$A$1:$H$1688,7,0),"")</f>
        <v/>
      </c>
      <c r="I320" s="261" t="str">
        <f>IF(C320&gt;0,VLOOKUP(C320,男子登録情報!$A$1:$H$1688,8,0),"")</f>
        <v/>
      </c>
      <c r="J320" s="653" t="str">
        <f>IF(C320&gt;0,VLOOKUP(C320,男子登録情報!$A$1:$M$1688,13,0),"")</f>
        <v/>
      </c>
      <c r="K320" s="653" t="str">
        <f>IF(C320&gt;0,TEXT(C320,"100000000"),"000000000")</f>
        <v>000000000</v>
      </c>
      <c r="L320" s="251" t="s">
        <v>24</v>
      </c>
      <c r="M320" s="243"/>
      <c r="N320" s="5" t="str">
        <f>IF(M320&gt;0,VLOOKUP(M320,男子登録情報!$N$1:$O$22,2,0),"")</f>
        <v/>
      </c>
      <c r="O320" s="251" t="s">
        <v>27</v>
      </c>
      <c r="P320" s="253"/>
      <c r="Q320" s="53" t="str">
        <f t="shared" si="156"/>
        <v/>
      </c>
      <c r="R320" s="283" t="str">
        <f t="shared" si="157"/>
        <v/>
      </c>
      <c r="S320" s="255"/>
      <c r="T320" s="610"/>
      <c r="U320" s="611"/>
      <c r="V320" s="612"/>
      <c r="W320" s="664"/>
      <c r="X320" s="664"/>
      <c r="AB320" s="85">
        <f t="shared" si="129"/>
        <v>0</v>
      </c>
      <c r="AC320" s="621">
        <f>C320</f>
        <v>0</v>
      </c>
      <c r="AD320" s="74" t="str">
        <f t="shared" si="130"/>
        <v/>
      </c>
      <c r="AE320" s="74" t="str">
        <f t="shared" si="131"/>
        <v/>
      </c>
      <c r="AF320" s="74" t="str">
        <f t="shared" si="132"/>
        <v/>
      </c>
      <c r="AG320" s="74" t="str">
        <f t="shared" si="133"/>
        <v/>
      </c>
      <c r="AH320" s="95">
        <f t="shared" si="135"/>
        <v>0</v>
      </c>
      <c r="AI320" s="172" t="str">
        <f>IF(F320="","",F320)</f>
        <v/>
      </c>
      <c r="AJ320" s="74" t="str">
        <f t="shared" si="136"/>
        <v/>
      </c>
      <c r="AK320" s="74" t="str">
        <f t="shared" si="137"/>
        <v/>
      </c>
      <c r="AL320" s="99" t="str">
        <f t="shared" si="134"/>
        <v/>
      </c>
      <c r="AM320" s="81">
        <f t="shared" si="138"/>
        <v>0</v>
      </c>
      <c r="AO320" s="81">
        <f t="shared" si="139"/>
        <v>0</v>
      </c>
      <c r="AP320" s="81" t="str">
        <f t="shared" si="140"/>
        <v>00000</v>
      </c>
      <c r="AQ320" s="105" t="str">
        <f t="shared" si="141"/>
        <v>0秒0</v>
      </c>
      <c r="AR320" s="106">
        <f t="shared" si="142"/>
        <v>0</v>
      </c>
      <c r="AS320" s="106" t="str">
        <f t="shared" si="143"/>
        <v>0</v>
      </c>
      <c r="AT320" s="106" t="str">
        <f t="shared" si="144"/>
        <v>0</v>
      </c>
      <c r="AU320" s="106" t="str">
        <f t="shared" si="145"/>
        <v>0m</v>
      </c>
      <c r="AV320" s="106" t="str">
        <f t="shared" si="146"/>
        <v>点</v>
      </c>
      <c r="AW320" s="81">
        <f t="shared" si="147"/>
        <v>0</v>
      </c>
      <c r="AX320" s="73" t="str">
        <f t="shared" si="148"/>
        <v/>
      </c>
      <c r="AY320" s="81">
        <f t="shared" si="149"/>
        <v>0</v>
      </c>
      <c r="AZ320" s="81">
        <f t="shared" si="150"/>
        <v>0</v>
      </c>
      <c r="BA320" s="81">
        <f t="shared" si="151"/>
        <v>0</v>
      </c>
      <c r="BB320" s="586">
        <f>IF(W320="",0,COUNTA($W$17:W322))</f>
        <v>0</v>
      </c>
      <c r="BC320" s="586">
        <f>IF(X320="",0,COUNTA($X$17:X322))</f>
        <v>0</v>
      </c>
      <c r="BD320" s="628">
        <f>IF(OR($N320="20100",$N321="20100",$N322="20100"),COUNTIF($N$17:N322,"20100"),0)</f>
        <v>0</v>
      </c>
      <c r="BE320" s="625">
        <f>IF($BD320=0,0,INDEX($P320:$P322,MATCH("20100",$N320:$N322,0),1))</f>
        <v>0</v>
      </c>
      <c r="BF320" s="74" t="str">
        <f t="shared" si="152"/>
        <v/>
      </c>
      <c r="BG320" s="74" t="str">
        <f t="shared" si="153"/>
        <v/>
      </c>
      <c r="BH320" s="74" t="str">
        <f t="shared" si="154"/>
        <v/>
      </c>
      <c r="BI320" s="120" t="str">
        <f>IF(M320="","",COUNTIF($BH$17:BH320,BH320))</f>
        <v/>
      </c>
      <c r="BJ320" s="98"/>
      <c r="BK320" s="1" t="str">
        <f t="shared" si="155"/>
        <v/>
      </c>
      <c r="BL320" s="621" t="str">
        <f>IF(F320="","",COUNTIF($AI$17:AI320,AI320))</f>
        <v/>
      </c>
      <c r="BM320" s="621">
        <f>IF(BL320=1,BL320,0)</f>
        <v>0</v>
      </c>
      <c r="BN320" s="621" t="str">
        <f>IF(F320="","",$BR320)</f>
        <v/>
      </c>
      <c r="BO320" s="621" t="str">
        <f>IF(G320="","",$BR320)</f>
        <v/>
      </c>
      <c r="BP320" s="621" t="str">
        <f>IF(I320="","",$BR320)</f>
        <v/>
      </c>
      <c r="BQ320" s="622" t="str">
        <f>IFERROR(IF(J320="","",BR320),"")</f>
        <v/>
      </c>
      <c r="BR320" s="621">
        <v>102</v>
      </c>
      <c r="BS320" s="621">
        <f>IF(C320&gt;0,"",IF(COUNTIF(BN320:BQ322,BR320)=4,"",1))</f>
        <v>1</v>
      </c>
      <c r="BT320" s="74">
        <f>COUNTIF($AJ$17:AJ320,AI320&amp;"-"&amp;"*5000m*")</f>
        <v>0</v>
      </c>
      <c r="BU320" s="621">
        <f>SUM(BT320:BT322)/3</f>
        <v>0</v>
      </c>
      <c r="BV320" s="622" t="str">
        <f>IF(AI320="","",IF(AND(COUNTA(M320:M322)=0,COUNTA(W320:X322)=0),1,""))</f>
        <v/>
      </c>
      <c r="BW320" s="621">
        <f>IF(AND($AI320="",COUNTA(W320)&gt;0),1,0)</f>
        <v>0</v>
      </c>
      <c r="BX320" s="621">
        <f>IF(AND($AI320="",COUNTA(X320)&gt;0),1,0)</f>
        <v>0</v>
      </c>
      <c r="BY320" s="621" t="str">
        <f>F320&amp;"-"&amp;W320</f>
        <v>-</v>
      </c>
      <c r="BZ320" s="621" t="str">
        <f>IF(W320="","",COUNTIF($BY$17:BY320,BY320))</f>
        <v/>
      </c>
      <c r="CA320" s="621" t="str">
        <f>F320&amp;"-"&amp;X320</f>
        <v>-</v>
      </c>
      <c r="CB320" s="621" t="str">
        <f>IF(X320="","",COUNTIF($CA$17:CA320,CA320))</f>
        <v/>
      </c>
    </row>
    <row r="321" spans="1:80" s="1" customFormat="1" ht="18" customHeight="1" thickBot="1">
      <c r="A321" s="684"/>
      <c r="B321" s="666"/>
      <c r="C321" s="668"/>
      <c r="D321" s="244"/>
      <c r="E321" s="244"/>
      <c r="F321" s="620"/>
      <c r="G321" s="620"/>
      <c r="H321" s="620"/>
      <c r="I321" s="256" t="str">
        <f>IF(C320&gt;0,VLOOKUP(C320,男子登録情報!$A$1:$H$1688,5,0),"")</f>
        <v/>
      </c>
      <c r="J321" s="654" t="str">
        <f>IF(D320&gt;0,VLOOKUP(D320,男子登録情報!$A$1:$H$1688,5,0),"")</f>
        <v/>
      </c>
      <c r="K321" s="654"/>
      <c r="L321" s="261" t="s">
        <v>28</v>
      </c>
      <c r="M321" s="27"/>
      <c r="N321" s="5" t="str">
        <f>IF(M321&gt;0,VLOOKUP(M321,男子登録情報!$N$1:$O$22,2,0),"")</f>
        <v/>
      </c>
      <c r="O321" s="261" t="s">
        <v>29</v>
      </c>
      <c r="P321" s="262"/>
      <c r="Q321" s="53" t="str">
        <f t="shared" si="156"/>
        <v/>
      </c>
      <c r="R321" s="284" t="str">
        <f t="shared" si="157"/>
        <v/>
      </c>
      <c r="S321" s="263"/>
      <c r="T321" s="613"/>
      <c r="U321" s="614"/>
      <c r="V321" s="615"/>
      <c r="W321" s="662"/>
      <c r="X321" s="662"/>
      <c r="AB321" s="85">
        <f t="shared" si="129"/>
        <v>0</v>
      </c>
      <c r="AC321" s="621"/>
      <c r="AD321" s="74" t="str">
        <f t="shared" si="130"/>
        <v/>
      </c>
      <c r="AE321" s="74" t="str">
        <f t="shared" si="131"/>
        <v/>
      </c>
      <c r="AF321" s="74" t="str">
        <f t="shared" si="132"/>
        <v/>
      </c>
      <c r="AG321" s="74" t="str">
        <f t="shared" si="133"/>
        <v/>
      </c>
      <c r="AH321" s="95">
        <f t="shared" si="135"/>
        <v>0</v>
      </c>
      <c r="AI321" s="173" t="str">
        <f>AI320</f>
        <v/>
      </c>
      <c r="AJ321" s="74" t="str">
        <f t="shared" si="136"/>
        <v/>
      </c>
      <c r="AK321" s="74" t="str">
        <f t="shared" si="137"/>
        <v/>
      </c>
      <c r="AL321" s="99" t="str">
        <f t="shared" si="134"/>
        <v/>
      </c>
      <c r="AM321" s="81">
        <f t="shared" si="138"/>
        <v>0</v>
      </c>
      <c r="AO321" s="81">
        <f t="shared" si="139"/>
        <v>0</v>
      </c>
      <c r="AP321" s="81" t="str">
        <f t="shared" si="140"/>
        <v>00000</v>
      </c>
      <c r="AQ321" s="105" t="str">
        <f t="shared" si="141"/>
        <v>0秒0</v>
      </c>
      <c r="AR321" s="106">
        <f t="shared" si="142"/>
        <v>0</v>
      </c>
      <c r="AS321" s="106" t="str">
        <f t="shared" si="143"/>
        <v>0</v>
      </c>
      <c r="AT321" s="106" t="str">
        <f t="shared" si="144"/>
        <v>0</v>
      </c>
      <c r="AU321" s="106" t="str">
        <f t="shared" si="145"/>
        <v>0m</v>
      </c>
      <c r="AV321" s="106" t="str">
        <f t="shared" si="146"/>
        <v>点</v>
      </c>
      <c r="AW321" s="81">
        <f t="shared" si="147"/>
        <v>0</v>
      </c>
      <c r="AX321" s="73" t="str">
        <f t="shared" si="148"/>
        <v/>
      </c>
      <c r="AY321" s="81">
        <f t="shared" si="149"/>
        <v>0</v>
      </c>
      <c r="AZ321" s="81">
        <f t="shared" si="150"/>
        <v>0</v>
      </c>
      <c r="BA321" s="81">
        <f t="shared" si="151"/>
        <v>0</v>
      </c>
      <c r="BB321" s="595"/>
      <c r="BC321" s="595"/>
      <c r="BD321" s="629"/>
      <c r="BE321" s="626"/>
      <c r="BF321" s="74" t="str">
        <f t="shared" si="152"/>
        <v/>
      </c>
      <c r="BG321" s="74" t="str">
        <f t="shared" si="153"/>
        <v/>
      </c>
      <c r="BH321" s="74" t="str">
        <f t="shared" si="154"/>
        <v/>
      </c>
      <c r="BI321" s="120" t="str">
        <f>IF(M321="","",COUNTIF($BH$17:BH321,BH321))</f>
        <v/>
      </c>
      <c r="BJ321" s="98"/>
      <c r="BK321" s="1" t="str">
        <f t="shared" si="155"/>
        <v/>
      </c>
      <c r="BL321" s="621"/>
      <c r="BM321" s="621"/>
      <c r="BN321" s="621"/>
      <c r="BO321" s="621"/>
      <c r="BP321" s="621"/>
      <c r="BQ321" s="623"/>
      <c r="BR321" s="621"/>
      <c r="BS321" s="621"/>
      <c r="BT321" s="74">
        <f>COUNTIF($AJ$17:AJ321,AI321&amp;"-"&amp;"*5000m*")</f>
        <v>0</v>
      </c>
      <c r="BU321" s="621"/>
      <c r="BV321" s="623"/>
      <c r="BW321" s="621"/>
      <c r="BX321" s="621"/>
      <c r="BY321" s="621"/>
      <c r="BZ321" s="621"/>
      <c r="CA321" s="621"/>
      <c r="CB321" s="621"/>
    </row>
    <row r="322" spans="1:80" s="1" customFormat="1" ht="18" customHeight="1" thickBot="1">
      <c r="A322" s="685"/>
      <c r="B322" s="86" t="s">
        <v>30</v>
      </c>
      <c r="C322" s="87"/>
      <c r="D322" s="87"/>
      <c r="E322" s="87"/>
      <c r="F322" s="28"/>
      <c r="G322" s="28"/>
      <c r="H322" s="28"/>
      <c r="I322" s="29"/>
      <c r="J322" s="655" t="str">
        <f>IF(D321&gt;0,VLOOKUP(D321,男子登録情報!$A$1:$H$1688,5,0),"")</f>
        <v/>
      </c>
      <c r="K322" s="655"/>
      <c r="L322" s="7" t="s">
        <v>31</v>
      </c>
      <c r="M322" s="429"/>
      <c r="N322" s="5" t="str">
        <f>IF(M322&gt;0,VLOOKUP(M322,男子登録情報!$N$1:$O$22,2,0),"")</f>
        <v/>
      </c>
      <c r="O322" s="7" t="s">
        <v>32</v>
      </c>
      <c r="P322" s="248"/>
      <c r="Q322" s="53" t="str">
        <f t="shared" si="156"/>
        <v/>
      </c>
      <c r="R322" s="285" t="str">
        <f t="shared" si="157"/>
        <v/>
      </c>
      <c r="S322" s="259"/>
      <c r="T322" s="616"/>
      <c r="U322" s="617"/>
      <c r="V322" s="618"/>
      <c r="W322" s="663"/>
      <c r="X322" s="663"/>
      <c r="AB322" s="85">
        <f t="shared" si="129"/>
        <v>0</v>
      </c>
      <c r="AC322" s="621"/>
      <c r="AD322" s="74" t="str">
        <f t="shared" si="130"/>
        <v/>
      </c>
      <c r="AE322" s="74" t="str">
        <f t="shared" si="131"/>
        <v/>
      </c>
      <c r="AF322" s="74" t="str">
        <f t="shared" si="132"/>
        <v/>
      </c>
      <c r="AG322" s="74" t="str">
        <f t="shared" si="133"/>
        <v/>
      </c>
      <c r="AH322" s="95">
        <f t="shared" si="135"/>
        <v>0</v>
      </c>
      <c r="AI322" s="174" t="str">
        <f>AI321</f>
        <v/>
      </c>
      <c r="AJ322" s="74" t="str">
        <f t="shared" si="136"/>
        <v/>
      </c>
      <c r="AK322" s="74" t="str">
        <f t="shared" si="137"/>
        <v/>
      </c>
      <c r="AL322" s="99" t="str">
        <f t="shared" si="134"/>
        <v/>
      </c>
      <c r="AM322" s="81">
        <f t="shared" si="138"/>
        <v>0</v>
      </c>
      <c r="AO322" s="81">
        <f t="shared" si="139"/>
        <v>0</v>
      </c>
      <c r="AP322" s="81" t="str">
        <f t="shared" si="140"/>
        <v>00000</v>
      </c>
      <c r="AQ322" s="105" t="str">
        <f t="shared" si="141"/>
        <v>0秒0</v>
      </c>
      <c r="AR322" s="106">
        <f t="shared" si="142"/>
        <v>0</v>
      </c>
      <c r="AS322" s="106" t="str">
        <f t="shared" si="143"/>
        <v>0</v>
      </c>
      <c r="AT322" s="106" t="str">
        <f t="shared" si="144"/>
        <v>0</v>
      </c>
      <c r="AU322" s="106" t="str">
        <f t="shared" si="145"/>
        <v>0m</v>
      </c>
      <c r="AV322" s="106" t="str">
        <f t="shared" si="146"/>
        <v>点</v>
      </c>
      <c r="AW322" s="81">
        <f t="shared" si="147"/>
        <v>0</v>
      </c>
      <c r="AX322" s="73" t="str">
        <f t="shared" si="148"/>
        <v/>
      </c>
      <c r="AY322" s="81">
        <f t="shared" si="149"/>
        <v>0</v>
      </c>
      <c r="AZ322" s="81">
        <f t="shared" si="150"/>
        <v>0</v>
      </c>
      <c r="BA322" s="81">
        <f t="shared" si="151"/>
        <v>0</v>
      </c>
      <c r="BB322" s="587"/>
      <c r="BC322" s="587"/>
      <c r="BD322" s="630"/>
      <c r="BE322" s="627"/>
      <c r="BF322" s="74" t="str">
        <f t="shared" si="152"/>
        <v/>
      </c>
      <c r="BG322" s="74" t="str">
        <f t="shared" si="153"/>
        <v/>
      </c>
      <c r="BH322" s="74" t="str">
        <f t="shared" si="154"/>
        <v/>
      </c>
      <c r="BI322" s="120" t="str">
        <f>IF(M322="","",COUNTIF($BH$17:BH322,BH322))</f>
        <v/>
      </c>
      <c r="BJ322" s="98"/>
      <c r="BK322" s="1" t="str">
        <f t="shared" si="155"/>
        <v/>
      </c>
      <c r="BL322" s="621"/>
      <c r="BM322" s="621"/>
      <c r="BN322" s="621"/>
      <c r="BO322" s="621"/>
      <c r="BP322" s="621"/>
      <c r="BQ322" s="624"/>
      <c r="BR322" s="621"/>
      <c r="BS322" s="621"/>
      <c r="BT322" s="74">
        <f>COUNTIF($AJ$17:AJ322,AI322&amp;"-"&amp;"*5000m*")</f>
        <v>0</v>
      </c>
      <c r="BU322" s="621"/>
      <c r="BV322" s="624"/>
      <c r="BW322" s="621"/>
      <c r="BX322" s="621"/>
      <c r="BY322" s="621"/>
      <c r="BZ322" s="621"/>
      <c r="CA322" s="621"/>
      <c r="CB322" s="621"/>
    </row>
    <row r="323" spans="1:80" s="1" customFormat="1" ht="18" customHeight="1" thickTop="1" thickBot="1">
      <c r="A323" s="683">
        <v>103</v>
      </c>
      <c r="B323" s="665" t="s">
        <v>339</v>
      </c>
      <c r="C323" s="667"/>
      <c r="D323" s="243"/>
      <c r="E323" s="243"/>
      <c r="F323" s="619" t="str">
        <f>IF(C323&gt;0,VLOOKUP(C323,男子登録情報!$A$1:$H$1688,3,0),"")</f>
        <v/>
      </c>
      <c r="G323" s="619" t="str">
        <f>IF(C323&gt;0,VLOOKUP(C323,男子登録情報!$A$1:$H$1688,4,0),"")</f>
        <v/>
      </c>
      <c r="H323" s="619" t="str">
        <f>IF(C323&gt;0,VLOOKUP(C323,男子登録情報!$A$1:$H$1688,7,0),"")</f>
        <v/>
      </c>
      <c r="I323" s="261" t="str">
        <f>IF(C323&gt;0,VLOOKUP(C323,男子登録情報!$A$1:$H$1688,8,0),"")</f>
        <v/>
      </c>
      <c r="J323" s="653" t="str">
        <f>IF(C323&gt;0,VLOOKUP(C323,男子登録情報!$A$1:$M$1688,13,0),"")</f>
        <v/>
      </c>
      <c r="K323" s="653" t="str">
        <f>IF(C323&gt;0,TEXT(C323,"100000000"),"000000000")</f>
        <v>000000000</v>
      </c>
      <c r="L323" s="251" t="s">
        <v>24</v>
      </c>
      <c r="M323" s="243"/>
      <c r="N323" s="5" t="str">
        <f>IF(M323&gt;0,VLOOKUP(M323,男子登録情報!$N$1:$O$22,2,0),"")</f>
        <v/>
      </c>
      <c r="O323" s="251" t="s">
        <v>27</v>
      </c>
      <c r="P323" s="253"/>
      <c r="Q323" s="53" t="str">
        <f t="shared" si="156"/>
        <v/>
      </c>
      <c r="R323" s="283" t="str">
        <f t="shared" si="157"/>
        <v/>
      </c>
      <c r="S323" s="255"/>
      <c r="T323" s="610"/>
      <c r="U323" s="611"/>
      <c r="V323" s="612"/>
      <c r="W323" s="664"/>
      <c r="X323" s="664"/>
      <c r="AB323" s="85">
        <f t="shared" si="129"/>
        <v>0</v>
      </c>
      <c r="AC323" s="621">
        <f>C323</f>
        <v>0</v>
      </c>
      <c r="AD323" s="74" t="str">
        <f t="shared" si="130"/>
        <v/>
      </c>
      <c r="AE323" s="74" t="str">
        <f t="shared" si="131"/>
        <v/>
      </c>
      <c r="AF323" s="74" t="str">
        <f t="shared" si="132"/>
        <v/>
      </c>
      <c r="AG323" s="74" t="str">
        <f t="shared" si="133"/>
        <v/>
      </c>
      <c r="AH323" s="95">
        <f t="shared" si="135"/>
        <v>0</v>
      </c>
      <c r="AI323" s="172" t="str">
        <f>IF(F323="","",F323)</f>
        <v/>
      </c>
      <c r="AJ323" s="74" t="str">
        <f t="shared" si="136"/>
        <v/>
      </c>
      <c r="AK323" s="74" t="str">
        <f t="shared" si="137"/>
        <v/>
      </c>
      <c r="AL323" s="99" t="str">
        <f t="shared" si="134"/>
        <v/>
      </c>
      <c r="AM323" s="81">
        <f t="shared" si="138"/>
        <v>0</v>
      </c>
      <c r="AO323" s="81">
        <f t="shared" si="139"/>
        <v>0</v>
      </c>
      <c r="AP323" s="81" t="str">
        <f t="shared" si="140"/>
        <v>00000</v>
      </c>
      <c r="AQ323" s="105" t="str">
        <f t="shared" si="141"/>
        <v>0秒0</v>
      </c>
      <c r="AR323" s="106">
        <f t="shared" si="142"/>
        <v>0</v>
      </c>
      <c r="AS323" s="106" t="str">
        <f t="shared" si="143"/>
        <v>0</v>
      </c>
      <c r="AT323" s="106" t="str">
        <f t="shared" si="144"/>
        <v>0</v>
      </c>
      <c r="AU323" s="106" t="str">
        <f t="shared" si="145"/>
        <v>0m</v>
      </c>
      <c r="AV323" s="106" t="str">
        <f t="shared" si="146"/>
        <v>点</v>
      </c>
      <c r="AW323" s="81">
        <f t="shared" si="147"/>
        <v>0</v>
      </c>
      <c r="AX323" s="73" t="str">
        <f t="shared" si="148"/>
        <v/>
      </c>
      <c r="AY323" s="81">
        <f t="shared" si="149"/>
        <v>0</v>
      </c>
      <c r="AZ323" s="81">
        <f t="shared" si="150"/>
        <v>0</v>
      </c>
      <c r="BA323" s="81">
        <f t="shared" si="151"/>
        <v>0</v>
      </c>
      <c r="BB323" s="586">
        <f>IF(W323="",0,COUNTA($W$17:W325))</f>
        <v>0</v>
      </c>
      <c r="BC323" s="586">
        <f>IF(X323="",0,COUNTA($X$17:X325))</f>
        <v>0</v>
      </c>
      <c r="BD323" s="628">
        <f>IF(OR($N323="20100",$N324="20100",$N325="20100"),COUNTIF($N$17:N325,"20100"),0)</f>
        <v>0</v>
      </c>
      <c r="BE323" s="625">
        <f>IF($BD323=0,0,INDEX($P323:$P325,MATCH("20100",$N323:$N325,0),1))</f>
        <v>0</v>
      </c>
      <c r="BF323" s="74" t="str">
        <f t="shared" si="152"/>
        <v/>
      </c>
      <c r="BG323" s="74" t="str">
        <f t="shared" si="153"/>
        <v/>
      </c>
      <c r="BH323" s="74" t="str">
        <f t="shared" si="154"/>
        <v/>
      </c>
      <c r="BI323" s="120" t="str">
        <f>IF(M323="","",COUNTIF($BH$17:BH323,BH323))</f>
        <v/>
      </c>
      <c r="BJ323" s="98"/>
      <c r="BK323" s="1" t="str">
        <f t="shared" si="155"/>
        <v/>
      </c>
      <c r="BL323" s="621" t="str">
        <f>IF(F323="","",COUNTIF($AI$17:AI323,AI323))</f>
        <v/>
      </c>
      <c r="BM323" s="621">
        <f>IF(BL323=1,BL323,0)</f>
        <v>0</v>
      </c>
      <c r="BN323" s="621" t="str">
        <f>IF(F323="","",$BR323)</f>
        <v/>
      </c>
      <c r="BO323" s="621" t="str">
        <f>IF(G323="","",$BR323)</f>
        <v/>
      </c>
      <c r="BP323" s="621" t="str">
        <f>IF(I323="","",$BR323)</f>
        <v/>
      </c>
      <c r="BQ323" s="622" t="str">
        <f>IFERROR(IF(J323="","",BR323),"")</f>
        <v/>
      </c>
      <c r="BR323" s="621">
        <v>103</v>
      </c>
      <c r="BS323" s="621">
        <f>IF(C323&gt;0,"",IF(COUNTIF(BN323:BQ325,BR323)=4,"",1))</f>
        <v>1</v>
      </c>
      <c r="BT323" s="74">
        <f>COUNTIF($AJ$17:AJ323,AI323&amp;"-"&amp;"*5000m*")</f>
        <v>0</v>
      </c>
      <c r="BU323" s="621">
        <f>SUM(BT323:BT325)/3</f>
        <v>0</v>
      </c>
      <c r="BV323" s="622" t="str">
        <f>IF(AI323="","",IF(AND(COUNTA(M323:M325)=0,COUNTA(W323:X325)=0),1,""))</f>
        <v/>
      </c>
      <c r="BW323" s="621">
        <f>IF(AND($AI323="",COUNTA(W323)&gt;0),1,0)</f>
        <v>0</v>
      </c>
      <c r="BX323" s="621">
        <f>IF(AND($AI323="",COUNTA(X323)&gt;0),1,0)</f>
        <v>0</v>
      </c>
      <c r="BY323" s="621" t="str">
        <f>F323&amp;"-"&amp;W323</f>
        <v>-</v>
      </c>
      <c r="BZ323" s="621" t="str">
        <f>IF(W323="","",COUNTIF($BY$17:BY323,BY323))</f>
        <v/>
      </c>
      <c r="CA323" s="621" t="str">
        <f>F323&amp;"-"&amp;X323</f>
        <v>-</v>
      </c>
      <c r="CB323" s="621" t="str">
        <f>IF(X323="","",COUNTIF($CA$17:CA323,CA323))</f>
        <v/>
      </c>
    </row>
    <row r="324" spans="1:80" s="1" customFormat="1" ht="18" customHeight="1" thickBot="1">
      <c r="A324" s="684"/>
      <c r="B324" s="666"/>
      <c r="C324" s="668"/>
      <c r="D324" s="244"/>
      <c r="E324" s="244"/>
      <c r="F324" s="620"/>
      <c r="G324" s="620"/>
      <c r="H324" s="620"/>
      <c r="I324" s="256" t="str">
        <f>IF(C323&gt;0,VLOOKUP(C323,男子登録情報!$A$1:$H$1688,5,0),"")</f>
        <v/>
      </c>
      <c r="J324" s="654" t="str">
        <f>IF(D323&gt;0,VLOOKUP(D323,男子登録情報!$A$1:$H$1688,5,0),"")</f>
        <v/>
      </c>
      <c r="K324" s="654"/>
      <c r="L324" s="261" t="s">
        <v>28</v>
      </c>
      <c r="M324" s="27"/>
      <c r="N324" s="5" t="str">
        <f>IF(M324&gt;0,VLOOKUP(M324,男子登録情報!$N$1:$O$22,2,0),"")</f>
        <v/>
      </c>
      <c r="O324" s="261" t="s">
        <v>29</v>
      </c>
      <c r="P324" s="262"/>
      <c r="Q324" s="53" t="str">
        <f t="shared" si="156"/>
        <v/>
      </c>
      <c r="R324" s="284" t="str">
        <f t="shared" si="157"/>
        <v/>
      </c>
      <c r="S324" s="263"/>
      <c r="T324" s="613"/>
      <c r="U324" s="614"/>
      <c r="V324" s="615"/>
      <c r="W324" s="662"/>
      <c r="X324" s="662"/>
      <c r="AB324" s="85">
        <f t="shared" si="129"/>
        <v>0</v>
      </c>
      <c r="AC324" s="621"/>
      <c r="AD324" s="74" t="str">
        <f t="shared" si="130"/>
        <v/>
      </c>
      <c r="AE324" s="74" t="str">
        <f t="shared" si="131"/>
        <v/>
      </c>
      <c r="AF324" s="74" t="str">
        <f t="shared" si="132"/>
        <v/>
      </c>
      <c r="AG324" s="74" t="str">
        <f t="shared" si="133"/>
        <v/>
      </c>
      <c r="AH324" s="95">
        <f t="shared" si="135"/>
        <v>0</v>
      </c>
      <c r="AI324" s="173" t="str">
        <f>AI323</f>
        <v/>
      </c>
      <c r="AJ324" s="74" t="str">
        <f t="shared" si="136"/>
        <v/>
      </c>
      <c r="AK324" s="74" t="str">
        <f t="shared" si="137"/>
        <v/>
      </c>
      <c r="AL324" s="99" t="str">
        <f t="shared" si="134"/>
        <v/>
      </c>
      <c r="AM324" s="81">
        <f t="shared" si="138"/>
        <v>0</v>
      </c>
      <c r="AO324" s="81">
        <f t="shared" si="139"/>
        <v>0</v>
      </c>
      <c r="AP324" s="81" t="str">
        <f t="shared" si="140"/>
        <v>00000</v>
      </c>
      <c r="AQ324" s="105" t="str">
        <f t="shared" si="141"/>
        <v>0秒0</v>
      </c>
      <c r="AR324" s="106">
        <f t="shared" si="142"/>
        <v>0</v>
      </c>
      <c r="AS324" s="106" t="str">
        <f t="shared" si="143"/>
        <v>0</v>
      </c>
      <c r="AT324" s="106" t="str">
        <f t="shared" si="144"/>
        <v>0</v>
      </c>
      <c r="AU324" s="106" t="str">
        <f t="shared" si="145"/>
        <v>0m</v>
      </c>
      <c r="AV324" s="106" t="str">
        <f t="shared" si="146"/>
        <v>点</v>
      </c>
      <c r="AW324" s="81">
        <f t="shared" si="147"/>
        <v>0</v>
      </c>
      <c r="AX324" s="73" t="str">
        <f t="shared" si="148"/>
        <v/>
      </c>
      <c r="AY324" s="81">
        <f t="shared" si="149"/>
        <v>0</v>
      </c>
      <c r="AZ324" s="81">
        <f t="shared" si="150"/>
        <v>0</v>
      </c>
      <c r="BA324" s="81">
        <f t="shared" si="151"/>
        <v>0</v>
      </c>
      <c r="BB324" s="595"/>
      <c r="BC324" s="595"/>
      <c r="BD324" s="629"/>
      <c r="BE324" s="626"/>
      <c r="BF324" s="74" t="str">
        <f t="shared" si="152"/>
        <v/>
      </c>
      <c r="BG324" s="74" t="str">
        <f t="shared" si="153"/>
        <v/>
      </c>
      <c r="BH324" s="74" t="str">
        <f t="shared" si="154"/>
        <v/>
      </c>
      <c r="BI324" s="120" t="str">
        <f>IF(M324="","",COUNTIF($BH$17:BH324,BH324))</f>
        <v/>
      </c>
      <c r="BJ324" s="98"/>
      <c r="BK324" s="1" t="str">
        <f t="shared" si="155"/>
        <v/>
      </c>
      <c r="BL324" s="621"/>
      <c r="BM324" s="621"/>
      <c r="BN324" s="621"/>
      <c r="BO324" s="621"/>
      <c r="BP324" s="621"/>
      <c r="BQ324" s="623"/>
      <c r="BR324" s="621"/>
      <c r="BS324" s="621"/>
      <c r="BT324" s="74">
        <f>COUNTIF($AJ$17:AJ324,AI324&amp;"-"&amp;"*5000m*")</f>
        <v>0</v>
      </c>
      <c r="BU324" s="621"/>
      <c r="BV324" s="623"/>
      <c r="BW324" s="621"/>
      <c r="BX324" s="621"/>
      <c r="BY324" s="621"/>
      <c r="BZ324" s="621"/>
      <c r="CA324" s="621"/>
      <c r="CB324" s="621"/>
    </row>
    <row r="325" spans="1:80" s="1" customFormat="1" ht="18" customHeight="1" thickBot="1">
      <c r="A325" s="685"/>
      <c r="B325" s="86" t="s">
        <v>30</v>
      </c>
      <c r="C325" s="87"/>
      <c r="D325" s="87"/>
      <c r="E325" s="87"/>
      <c r="F325" s="28"/>
      <c r="G325" s="28"/>
      <c r="H325" s="28"/>
      <c r="I325" s="29"/>
      <c r="J325" s="655" t="str">
        <f>IF(D324&gt;0,VLOOKUP(D324,男子登録情報!$A$1:$H$1688,5,0),"")</f>
        <v/>
      </c>
      <c r="K325" s="655"/>
      <c r="L325" s="7" t="s">
        <v>31</v>
      </c>
      <c r="M325" s="429"/>
      <c r="N325" s="5" t="str">
        <f>IF(M325&gt;0,VLOOKUP(M325,男子登録情報!$N$1:$O$22,2,0),"")</f>
        <v/>
      </c>
      <c r="O325" s="7" t="s">
        <v>32</v>
      </c>
      <c r="P325" s="248"/>
      <c r="Q325" s="53" t="str">
        <f t="shared" si="156"/>
        <v/>
      </c>
      <c r="R325" s="285" t="str">
        <f t="shared" si="157"/>
        <v/>
      </c>
      <c r="S325" s="259"/>
      <c r="T325" s="616"/>
      <c r="U325" s="617"/>
      <c r="V325" s="618"/>
      <c r="W325" s="663"/>
      <c r="X325" s="663"/>
      <c r="AB325" s="85">
        <f t="shared" si="129"/>
        <v>0</v>
      </c>
      <c r="AC325" s="621"/>
      <c r="AD325" s="74" t="str">
        <f t="shared" si="130"/>
        <v/>
      </c>
      <c r="AE325" s="74" t="str">
        <f t="shared" si="131"/>
        <v/>
      </c>
      <c r="AF325" s="74" t="str">
        <f t="shared" si="132"/>
        <v/>
      </c>
      <c r="AG325" s="74" t="str">
        <f t="shared" si="133"/>
        <v/>
      </c>
      <c r="AH325" s="95">
        <f t="shared" si="135"/>
        <v>0</v>
      </c>
      <c r="AI325" s="174" t="str">
        <f>AI324</f>
        <v/>
      </c>
      <c r="AJ325" s="74" t="str">
        <f t="shared" si="136"/>
        <v/>
      </c>
      <c r="AK325" s="74" t="str">
        <f t="shared" si="137"/>
        <v/>
      </c>
      <c r="AL325" s="99" t="str">
        <f t="shared" si="134"/>
        <v/>
      </c>
      <c r="AM325" s="81">
        <f t="shared" si="138"/>
        <v>0</v>
      </c>
      <c r="AO325" s="81">
        <f t="shared" si="139"/>
        <v>0</v>
      </c>
      <c r="AP325" s="81" t="str">
        <f t="shared" si="140"/>
        <v>00000</v>
      </c>
      <c r="AQ325" s="105" t="str">
        <f t="shared" si="141"/>
        <v>0秒0</v>
      </c>
      <c r="AR325" s="106">
        <f t="shared" si="142"/>
        <v>0</v>
      </c>
      <c r="AS325" s="106" t="str">
        <f t="shared" si="143"/>
        <v>0</v>
      </c>
      <c r="AT325" s="106" t="str">
        <f t="shared" si="144"/>
        <v>0</v>
      </c>
      <c r="AU325" s="106" t="str">
        <f t="shared" si="145"/>
        <v>0m</v>
      </c>
      <c r="AV325" s="106" t="str">
        <f t="shared" si="146"/>
        <v>点</v>
      </c>
      <c r="AW325" s="81">
        <f t="shared" si="147"/>
        <v>0</v>
      </c>
      <c r="AX325" s="73" t="str">
        <f t="shared" si="148"/>
        <v/>
      </c>
      <c r="AY325" s="81">
        <f t="shared" si="149"/>
        <v>0</v>
      </c>
      <c r="AZ325" s="81">
        <f t="shared" si="150"/>
        <v>0</v>
      </c>
      <c r="BA325" s="81">
        <f t="shared" si="151"/>
        <v>0</v>
      </c>
      <c r="BB325" s="587"/>
      <c r="BC325" s="587"/>
      <c r="BD325" s="630"/>
      <c r="BE325" s="627"/>
      <c r="BF325" s="74" t="str">
        <f t="shared" si="152"/>
        <v/>
      </c>
      <c r="BG325" s="74" t="str">
        <f t="shared" si="153"/>
        <v/>
      </c>
      <c r="BH325" s="74" t="str">
        <f t="shared" si="154"/>
        <v/>
      </c>
      <c r="BI325" s="120" t="str">
        <f>IF(M325="","",COUNTIF($BH$17:BH325,BH325))</f>
        <v/>
      </c>
      <c r="BJ325" s="98"/>
      <c r="BK325" s="1" t="str">
        <f t="shared" si="155"/>
        <v/>
      </c>
      <c r="BL325" s="621"/>
      <c r="BM325" s="621"/>
      <c r="BN325" s="621"/>
      <c r="BO325" s="621"/>
      <c r="BP325" s="621"/>
      <c r="BQ325" s="624"/>
      <c r="BR325" s="621"/>
      <c r="BS325" s="621"/>
      <c r="BT325" s="74">
        <f>COUNTIF($AJ$17:AJ325,AI325&amp;"-"&amp;"*5000m*")</f>
        <v>0</v>
      </c>
      <c r="BU325" s="621"/>
      <c r="BV325" s="624"/>
      <c r="BW325" s="621"/>
      <c r="BX325" s="621"/>
      <c r="BY325" s="621"/>
      <c r="BZ325" s="621"/>
      <c r="CA325" s="621"/>
      <c r="CB325" s="621"/>
    </row>
    <row r="326" spans="1:80" s="1" customFormat="1" ht="18" customHeight="1" thickTop="1" thickBot="1">
      <c r="A326" s="683">
        <v>104</v>
      </c>
      <c r="B326" s="665" t="s">
        <v>339</v>
      </c>
      <c r="C326" s="667"/>
      <c r="D326" s="243"/>
      <c r="E326" s="243"/>
      <c r="F326" s="619" t="str">
        <f>IF(C326&gt;0,VLOOKUP(C326,男子登録情報!$A$1:$H$1688,3,0),"")</f>
        <v/>
      </c>
      <c r="G326" s="619" t="str">
        <f>IF(C326&gt;0,VLOOKUP(C326,男子登録情報!$A$1:$H$1688,4,0),"")</f>
        <v/>
      </c>
      <c r="H326" s="619" t="str">
        <f>IF(C326&gt;0,VLOOKUP(C326,男子登録情報!$A$1:$H$1688,7,0),"")</f>
        <v/>
      </c>
      <c r="I326" s="261" t="str">
        <f>IF(C326&gt;0,VLOOKUP(C326,男子登録情報!$A$1:$H$1688,8,0),"")</f>
        <v/>
      </c>
      <c r="J326" s="653" t="str">
        <f>IF(C326&gt;0,VLOOKUP(C326,男子登録情報!$A$1:$M$1688,13,0),"")</f>
        <v/>
      </c>
      <c r="K326" s="653" t="str">
        <f>IF(C326&gt;0,TEXT(C326,"100000000"),"000000000")</f>
        <v>000000000</v>
      </c>
      <c r="L326" s="251" t="s">
        <v>24</v>
      </c>
      <c r="M326" s="243"/>
      <c r="N326" s="5" t="str">
        <f>IF(M326&gt;0,VLOOKUP(M326,男子登録情報!$N$1:$O$22,2,0),"")</f>
        <v/>
      </c>
      <c r="O326" s="251" t="s">
        <v>27</v>
      </c>
      <c r="P326" s="253"/>
      <c r="Q326" s="53" t="str">
        <f t="shared" si="156"/>
        <v/>
      </c>
      <c r="R326" s="283" t="str">
        <f t="shared" si="157"/>
        <v/>
      </c>
      <c r="S326" s="255"/>
      <c r="T326" s="610"/>
      <c r="U326" s="611"/>
      <c r="V326" s="612"/>
      <c r="W326" s="664"/>
      <c r="X326" s="664"/>
      <c r="AB326" s="85">
        <f t="shared" si="129"/>
        <v>0</v>
      </c>
      <c r="AC326" s="621">
        <f>C326</f>
        <v>0</v>
      </c>
      <c r="AD326" s="74" t="str">
        <f t="shared" si="130"/>
        <v/>
      </c>
      <c r="AE326" s="74" t="str">
        <f t="shared" si="131"/>
        <v/>
      </c>
      <c r="AF326" s="74" t="str">
        <f t="shared" si="132"/>
        <v/>
      </c>
      <c r="AG326" s="74" t="str">
        <f t="shared" si="133"/>
        <v/>
      </c>
      <c r="AH326" s="95">
        <f t="shared" si="135"/>
        <v>0</v>
      </c>
      <c r="AI326" s="172" t="str">
        <f>IF(F326="","",F326)</f>
        <v/>
      </c>
      <c r="AJ326" s="74" t="str">
        <f t="shared" si="136"/>
        <v/>
      </c>
      <c r="AK326" s="74" t="str">
        <f t="shared" si="137"/>
        <v/>
      </c>
      <c r="AL326" s="99" t="str">
        <f t="shared" si="134"/>
        <v/>
      </c>
      <c r="AM326" s="81">
        <f t="shared" si="138"/>
        <v>0</v>
      </c>
      <c r="AO326" s="81">
        <f t="shared" si="139"/>
        <v>0</v>
      </c>
      <c r="AP326" s="81" t="str">
        <f t="shared" si="140"/>
        <v>00000</v>
      </c>
      <c r="AQ326" s="105" t="str">
        <f t="shared" si="141"/>
        <v>0秒0</v>
      </c>
      <c r="AR326" s="106">
        <f t="shared" si="142"/>
        <v>0</v>
      </c>
      <c r="AS326" s="106" t="str">
        <f t="shared" si="143"/>
        <v>0</v>
      </c>
      <c r="AT326" s="106" t="str">
        <f t="shared" si="144"/>
        <v>0</v>
      </c>
      <c r="AU326" s="106" t="str">
        <f t="shared" si="145"/>
        <v>0m</v>
      </c>
      <c r="AV326" s="106" t="str">
        <f t="shared" si="146"/>
        <v>点</v>
      </c>
      <c r="AW326" s="81">
        <f t="shared" si="147"/>
        <v>0</v>
      </c>
      <c r="AX326" s="73" t="str">
        <f t="shared" si="148"/>
        <v/>
      </c>
      <c r="AY326" s="81">
        <f t="shared" si="149"/>
        <v>0</v>
      </c>
      <c r="AZ326" s="81">
        <f t="shared" si="150"/>
        <v>0</v>
      </c>
      <c r="BA326" s="81">
        <f t="shared" si="151"/>
        <v>0</v>
      </c>
      <c r="BB326" s="586">
        <f>IF(W326="",0,COUNTA($W$17:W328))</f>
        <v>0</v>
      </c>
      <c r="BC326" s="586">
        <f>IF(X326="",0,COUNTA($X$17:X328))</f>
        <v>0</v>
      </c>
      <c r="BD326" s="628">
        <f>IF(OR($N326="20100",$N327="20100",$N328="20100"),COUNTIF($N$17:N328,"20100"),0)</f>
        <v>0</v>
      </c>
      <c r="BE326" s="625">
        <f>IF($BD326=0,0,INDEX($P326:$P328,MATCH("20100",$N326:$N328,0),1))</f>
        <v>0</v>
      </c>
      <c r="BF326" s="74" t="str">
        <f t="shared" si="152"/>
        <v/>
      </c>
      <c r="BG326" s="74" t="str">
        <f t="shared" si="153"/>
        <v/>
      </c>
      <c r="BH326" s="74" t="str">
        <f t="shared" si="154"/>
        <v/>
      </c>
      <c r="BI326" s="120" t="str">
        <f>IF(M326="","",COUNTIF($BH$17:BH326,BH326))</f>
        <v/>
      </c>
      <c r="BJ326" s="98"/>
      <c r="BK326" s="1" t="str">
        <f t="shared" si="155"/>
        <v/>
      </c>
      <c r="BL326" s="621" t="str">
        <f>IF(F326="","",COUNTIF($AI$17:AI326,AI326))</f>
        <v/>
      </c>
      <c r="BM326" s="621">
        <f>IF(BL326=1,BL326,0)</f>
        <v>0</v>
      </c>
      <c r="BN326" s="621" t="str">
        <f>IF(F326="","",$BR326)</f>
        <v/>
      </c>
      <c r="BO326" s="621" t="str">
        <f>IF(G326="","",$BR326)</f>
        <v/>
      </c>
      <c r="BP326" s="621" t="str">
        <f>IF(I326="","",$BR326)</f>
        <v/>
      </c>
      <c r="BQ326" s="622" t="str">
        <f>IFERROR(IF(J326="","",BR326),"")</f>
        <v/>
      </c>
      <c r="BR326" s="621">
        <v>104</v>
      </c>
      <c r="BS326" s="621">
        <f>IF(C326&gt;0,"",IF(COUNTIF(BN326:BQ328,BR326)=4,"",1))</f>
        <v>1</v>
      </c>
      <c r="BT326" s="74">
        <f>COUNTIF($AJ$17:AJ326,AI326&amp;"-"&amp;"*5000m*")</f>
        <v>0</v>
      </c>
      <c r="BU326" s="621">
        <f>SUM(BT326:BT328)/3</f>
        <v>0</v>
      </c>
      <c r="BV326" s="622" t="str">
        <f>IF(AI326="","",IF(AND(COUNTA(M326:M328)=0,COUNTA(W326:X328)=0),1,""))</f>
        <v/>
      </c>
      <c r="BW326" s="621">
        <f>IF(AND($AI326="",COUNTA(W326)&gt;0),1,0)</f>
        <v>0</v>
      </c>
      <c r="BX326" s="621">
        <f>IF(AND($AI326="",COUNTA(X326)&gt;0),1,0)</f>
        <v>0</v>
      </c>
      <c r="BY326" s="621" t="str">
        <f>F326&amp;"-"&amp;W326</f>
        <v>-</v>
      </c>
      <c r="BZ326" s="621" t="str">
        <f>IF(W326="","",COUNTIF($BY$17:BY326,BY326))</f>
        <v/>
      </c>
      <c r="CA326" s="621" t="str">
        <f>F326&amp;"-"&amp;X326</f>
        <v>-</v>
      </c>
      <c r="CB326" s="621" t="str">
        <f>IF(X326="","",COUNTIF($CA$17:CA326,CA326))</f>
        <v/>
      </c>
    </row>
    <row r="327" spans="1:80" s="1" customFormat="1" ht="18" customHeight="1" thickBot="1">
      <c r="A327" s="684"/>
      <c r="B327" s="666"/>
      <c r="C327" s="668"/>
      <c r="D327" s="244"/>
      <c r="E327" s="244"/>
      <c r="F327" s="620"/>
      <c r="G327" s="620"/>
      <c r="H327" s="620"/>
      <c r="I327" s="256" t="str">
        <f>IF(C326&gt;0,VLOOKUP(C326,男子登録情報!$A$1:$H$1688,5,0),"")</f>
        <v/>
      </c>
      <c r="J327" s="654" t="str">
        <f>IF(D326&gt;0,VLOOKUP(D326,男子登録情報!$A$1:$H$1688,5,0),"")</f>
        <v/>
      </c>
      <c r="K327" s="654"/>
      <c r="L327" s="261" t="s">
        <v>28</v>
      </c>
      <c r="M327" s="27"/>
      <c r="N327" s="5" t="str">
        <f>IF(M327&gt;0,VLOOKUP(M327,男子登録情報!$N$1:$O$22,2,0),"")</f>
        <v/>
      </c>
      <c r="O327" s="261" t="s">
        <v>29</v>
      </c>
      <c r="P327" s="262"/>
      <c r="Q327" s="53" t="str">
        <f t="shared" si="156"/>
        <v/>
      </c>
      <c r="R327" s="284" t="str">
        <f t="shared" si="157"/>
        <v/>
      </c>
      <c r="S327" s="263"/>
      <c r="T327" s="613"/>
      <c r="U327" s="614"/>
      <c r="V327" s="615"/>
      <c r="W327" s="662"/>
      <c r="X327" s="662"/>
      <c r="AB327" s="85">
        <f t="shared" si="129"/>
        <v>0</v>
      </c>
      <c r="AC327" s="621"/>
      <c r="AD327" s="74" t="str">
        <f t="shared" si="130"/>
        <v/>
      </c>
      <c r="AE327" s="74" t="str">
        <f t="shared" si="131"/>
        <v/>
      </c>
      <c r="AF327" s="74" t="str">
        <f t="shared" si="132"/>
        <v/>
      </c>
      <c r="AG327" s="74" t="str">
        <f t="shared" si="133"/>
        <v/>
      </c>
      <c r="AH327" s="95">
        <f t="shared" si="135"/>
        <v>0</v>
      </c>
      <c r="AI327" s="173" t="str">
        <f>AI326</f>
        <v/>
      </c>
      <c r="AJ327" s="74" t="str">
        <f t="shared" si="136"/>
        <v/>
      </c>
      <c r="AK327" s="74" t="str">
        <f t="shared" si="137"/>
        <v/>
      </c>
      <c r="AL327" s="99" t="str">
        <f t="shared" si="134"/>
        <v/>
      </c>
      <c r="AM327" s="81">
        <f t="shared" si="138"/>
        <v>0</v>
      </c>
      <c r="AO327" s="81">
        <f t="shared" si="139"/>
        <v>0</v>
      </c>
      <c r="AP327" s="81" t="str">
        <f t="shared" si="140"/>
        <v>00000</v>
      </c>
      <c r="AQ327" s="105" t="str">
        <f t="shared" si="141"/>
        <v>0秒0</v>
      </c>
      <c r="AR327" s="106">
        <f t="shared" si="142"/>
        <v>0</v>
      </c>
      <c r="AS327" s="106" t="str">
        <f t="shared" si="143"/>
        <v>0</v>
      </c>
      <c r="AT327" s="106" t="str">
        <f t="shared" si="144"/>
        <v>0</v>
      </c>
      <c r="AU327" s="106" t="str">
        <f t="shared" si="145"/>
        <v>0m</v>
      </c>
      <c r="AV327" s="106" t="str">
        <f t="shared" si="146"/>
        <v>点</v>
      </c>
      <c r="AW327" s="81">
        <f t="shared" si="147"/>
        <v>0</v>
      </c>
      <c r="AX327" s="73" t="str">
        <f t="shared" si="148"/>
        <v/>
      </c>
      <c r="AY327" s="81">
        <f t="shared" si="149"/>
        <v>0</v>
      </c>
      <c r="AZ327" s="81">
        <f t="shared" si="150"/>
        <v>0</v>
      </c>
      <c r="BA327" s="81">
        <f t="shared" si="151"/>
        <v>0</v>
      </c>
      <c r="BB327" s="595"/>
      <c r="BC327" s="595"/>
      <c r="BD327" s="629"/>
      <c r="BE327" s="626"/>
      <c r="BF327" s="74" t="str">
        <f t="shared" si="152"/>
        <v/>
      </c>
      <c r="BG327" s="74" t="str">
        <f t="shared" si="153"/>
        <v/>
      </c>
      <c r="BH327" s="74" t="str">
        <f t="shared" si="154"/>
        <v/>
      </c>
      <c r="BI327" s="120" t="str">
        <f>IF(M327="","",COUNTIF($BH$17:BH327,BH327))</f>
        <v/>
      </c>
      <c r="BJ327" s="98"/>
      <c r="BK327" s="1" t="str">
        <f t="shared" si="155"/>
        <v/>
      </c>
      <c r="BL327" s="621"/>
      <c r="BM327" s="621"/>
      <c r="BN327" s="621"/>
      <c r="BO327" s="621"/>
      <c r="BP327" s="621"/>
      <c r="BQ327" s="623"/>
      <c r="BR327" s="621"/>
      <c r="BS327" s="621"/>
      <c r="BT327" s="74">
        <f>COUNTIF($AJ$17:AJ327,AI327&amp;"-"&amp;"*5000m*")</f>
        <v>0</v>
      </c>
      <c r="BU327" s="621"/>
      <c r="BV327" s="623"/>
      <c r="BW327" s="621"/>
      <c r="BX327" s="621"/>
      <c r="BY327" s="621"/>
      <c r="BZ327" s="621"/>
      <c r="CA327" s="621"/>
      <c r="CB327" s="621"/>
    </row>
    <row r="328" spans="1:80" s="1" customFormat="1" ht="18" customHeight="1" thickBot="1">
      <c r="A328" s="685"/>
      <c r="B328" s="86" t="s">
        <v>30</v>
      </c>
      <c r="C328" s="87"/>
      <c r="D328" s="87"/>
      <c r="E328" s="87"/>
      <c r="F328" s="28"/>
      <c r="G328" s="28"/>
      <c r="H328" s="28"/>
      <c r="I328" s="29"/>
      <c r="J328" s="655" t="str">
        <f>IF(D327&gt;0,VLOOKUP(D327,男子登録情報!$A$1:$H$1688,5,0),"")</f>
        <v/>
      </c>
      <c r="K328" s="655"/>
      <c r="L328" s="7" t="s">
        <v>31</v>
      </c>
      <c r="M328" s="429"/>
      <c r="N328" s="5" t="str">
        <f>IF(M328&gt;0,VLOOKUP(M328,男子登録情報!$N$1:$O$22,2,0),"")</f>
        <v/>
      </c>
      <c r="O328" s="7" t="s">
        <v>32</v>
      </c>
      <c r="P328" s="248"/>
      <c r="Q328" s="53" t="str">
        <f t="shared" si="156"/>
        <v/>
      </c>
      <c r="R328" s="285" t="str">
        <f t="shared" si="157"/>
        <v/>
      </c>
      <c r="S328" s="259"/>
      <c r="T328" s="616"/>
      <c r="U328" s="617"/>
      <c r="V328" s="618"/>
      <c r="W328" s="663"/>
      <c r="X328" s="663"/>
      <c r="AB328" s="85">
        <f t="shared" si="129"/>
        <v>0</v>
      </c>
      <c r="AC328" s="621"/>
      <c r="AD328" s="74" t="str">
        <f t="shared" si="130"/>
        <v/>
      </c>
      <c r="AE328" s="74" t="str">
        <f t="shared" si="131"/>
        <v/>
      </c>
      <c r="AF328" s="74" t="str">
        <f t="shared" si="132"/>
        <v/>
      </c>
      <c r="AG328" s="74" t="str">
        <f t="shared" si="133"/>
        <v/>
      </c>
      <c r="AH328" s="95">
        <f t="shared" si="135"/>
        <v>0</v>
      </c>
      <c r="AI328" s="174" t="str">
        <f>AI327</f>
        <v/>
      </c>
      <c r="AJ328" s="74" t="str">
        <f t="shared" si="136"/>
        <v/>
      </c>
      <c r="AK328" s="74" t="str">
        <f t="shared" si="137"/>
        <v/>
      </c>
      <c r="AL328" s="99" t="str">
        <f t="shared" si="134"/>
        <v/>
      </c>
      <c r="AM328" s="81">
        <f t="shared" si="138"/>
        <v>0</v>
      </c>
      <c r="AO328" s="81">
        <f t="shared" si="139"/>
        <v>0</v>
      </c>
      <c r="AP328" s="81" t="str">
        <f t="shared" si="140"/>
        <v>00000</v>
      </c>
      <c r="AQ328" s="105" t="str">
        <f t="shared" si="141"/>
        <v>0秒0</v>
      </c>
      <c r="AR328" s="106">
        <f t="shared" si="142"/>
        <v>0</v>
      </c>
      <c r="AS328" s="106" t="str">
        <f t="shared" si="143"/>
        <v>0</v>
      </c>
      <c r="AT328" s="106" t="str">
        <f t="shared" si="144"/>
        <v>0</v>
      </c>
      <c r="AU328" s="106" t="str">
        <f t="shared" si="145"/>
        <v>0m</v>
      </c>
      <c r="AV328" s="106" t="str">
        <f t="shared" si="146"/>
        <v>点</v>
      </c>
      <c r="AW328" s="81">
        <f t="shared" si="147"/>
        <v>0</v>
      </c>
      <c r="AX328" s="73" t="str">
        <f t="shared" si="148"/>
        <v/>
      </c>
      <c r="AY328" s="81">
        <f t="shared" si="149"/>
        <v>0</v>
      </c>
      <c r="AZ328" s="81">
        <f t="shared" si="150"/>
        <v>0</v>
      </c>
      <c r="BA328" s="81">
        <f t="shared" si="151"/>
        <v>0</v>
      </c>
      <c r="BB328" s="587"/>
      <c r="BC328" s="587"/>
      <c r="BD328" s="630"/>
      <c r="BE328" s="627"/>
      <c r="BF328" s="74" t="str">
        <f t="shared" si="152"/>
        <v/>
      </c>
      <c r="BG328" s="74" t="str">
        <f t="shared" si="153"/>
        <v/>
      </c>
      <c r="BH328" s="74" t="str">
        <f t="shared" si="154"/>
        <v/>
      </c>
      <c r="BI328" s="120" t="str">
        <f>IF(M328="","",COUNTIF($BH$17:BH328,BH328))</f>
        <v/>
      </c>
      <c r="BJ328" s="98"/>
      <c r="BK328" s="1" t="str">
        <f t="shared" si="155"/>
        <v/>
      </c>
      <c r="BL328" s="621"/>
      <c r="BM328" s="621"/>
      <c r="BN328" s="621"/>
      <c r="BO328" s="621"/>
      <c r="BP328" s="621"/>
      <c r="BQ328" s="624"/>
      <c r="BR328" s="621"/>
      <c r="BS328" s="621"/>
      <c r="BT328" s="74">
        <f>COUNTIF($AJ$17:AJ328,AI328&amp;"-"&amp;"*5000m*")</f>
        <v>0</v>
      </c>
      <c r="BU328" s="621"/>
      <c r="BV328" s="624"/>
      <c r="BW328" s="621"/>
      <c r="BX328" s="621"/>
      <c r="BY328" s="621"/>
      <c r="BZ328" s="621"/>
      <c r="CA328" s="621"/>
      <c r="CB328" s="621"/>
    </row>
    <row r="329" spans="1:80" s="1" customFormat="1" ht="18" customHeight="1" thickTop="1" thickBot="1">
      <c r="A329" s="683">
        <v>105</v>
      </c>
      <c r="B329" s="665" t="s">
        <v>339</v>
      </c>
      <c r="C329" s="667"/>
      <c r="D329" s="243"/>
      <c r="E329" s="243"/>
      <c r="F329" s="619" t="str">
        <f>IF(C329&gt;0,VLOOKUP(C329,男子登録情報!$A$1:$H$1688,3,0),"")</f>
        <v/>
      </c>
      <c r="G329" s="619" t="str">
        <f>IF(C329&gt;0,VLOOKUP(C329,男子登録情報!$A$1:$H$1688,4,0),"")</f>
        <v/>
      </c>
      <c r="H329" s="619" t="str">
        <f>IF(C329&gt;0,VLOOKUP(C329,男子登録情報!$A$1:$H$1688,7,0),"")</f>
        <v/>
      </c>
      <c r="I329" s="261" t="str">
        <f>IF(C329&gt;0,VLOOKUP(C329,男子登録情報!$A$1:$H$1688,8,0),"")</f>
        <v/>
      </c>
      <c r="J329" s="653" t="str">
        <f>IF(C329&gt;0,VLOOKUP(C329,男子登録情報!$A$1:$M$1688,13,0),"")</f>
        <v/>
      </c>
      <c r="K329" s="653" t="str">
        <f>IF(C329&gt;0,TEXT(C329,"100000000"),"000000000")</f>
        <v>000000000</v>
      </c>
      <c r="L329" s="251" t="s">
        <v>24</v>
      </c>
      <c r="M329" s="243"/>
      <c r="N329" s="5" t="str">
        <f>IF(M329&gt;0,VLOOKUP(M329,男子登録情報!$N$1:$O$22,2,0),"")</f>
        <v/>
      </c>
      <c r="O329" s="251" t="s">
        <v>27</v>
      </c>
      <c r="P329" s="253"/>
      <c r="Q329" s="53" t="str">
        <f t="shared" si="156"/>
        <v/>
      </c>
      <c r="R329" s="283" t="str">
        <f t="shared" si="157"/>
        <v/>
      </c>
      <c r="S329" s="255"/>
      <c r="T329" s="610"/>
      <c r="U329" s="611"/>
      <c r="V329" s="612"/>
      <c r="W329" s="664"/>
      <c r="X329" s="664"/>
      <c r="AB329" s="85">
        <f t="shared" si="129"/>
        <v>0</v>
      </c>
      <c r="AC329" s="621">
        <f>C329</f>
        <v>0</v>
      </c>
      <c r="AD329" s="74" t="str">
        <f t="shared" si="130"/>
        <v/>
      </c>
      <c r="AE329" s="74" t="str">
        <f t="shared" si="131"/>
        <v/>
      </c>
      <c r="AF329" s="74" t="str">
        <f t="shared" si="132"/>
        <v/>
      </c>
      <c r="AG329" s="74" t="str">
        <f t="shared" si="133"/>
        <v/>
      </c>
      <c r="AH329" s="95">
        <f t="shared" si="135"/>
        <v>0</v>
      </c>
      <c r="AI329" s="172" t="str">
        <f>IF(F329="","",F329)</f>
        <v/>
      </c>
      <c r="AJ329" s="74" t="str">
        <f t="shared" si="136"/>
        <v/>
      </c>
      <c r="AK329" s="74" t="str">
        <f t="shared" si="137"/>
        <v/>
      </c>
      <c r="AL329" s="99" t="str">
        <f t="shared" si="134"/>
        <v/>
      </c>
      <c r="AM329" s="81">
        <f t="shared" si="138"/>
        <v>0</v>
      </c>
      <c r="AO329" s="81">
        <f t="shared" si="139"/>
        <v>0</v>
      </c>
      <c r="AP329" s="81" t="str">
        <f t="shared" si="140"/>
        <v>00000</v>
      </c>
      <c r="AQ329" s="105" t="str">
        <f t="shared" si="141"/>
        <v>0秒0</v>
      </c>
      <c r="AR329" s="106">
        <f t="shared" si="142"/>
        <v>0</v>
      </c>
      <c r="AS329" s="106" t="str">
        <f t="shared" si="143"/>
        <v>0</v>
      </c>
      <c r="AT329" s="106" t="str">
        <f t="shared" si="144"/>
        <v>0</v>
      </c>
      <c r="AU329" s="106" t="str">
        <f t="shared" si="145"/>
        <v>0m</v>
      </c>
      <c r="AV329" s="106" t="str">
        <f t="shared" si="146"/>
        <v>点</v>
      </c>
      <c r="AW329" s="81">
        <f t="shared" si="147"/>
        <v>0</v>
      </c>
      <c r="AX329" s="73" t="str">
        <f t="shared" si="148"/>
        <v/>
      </c>
      <c r="AY329" s="81">
        <f t="shared" si="149"/>
        <v>0</v>
      </c>
      <c r="AZ329" s="81">
        <f t="shared" si="150"/>
        <v>0</v>
      </c>
      <c r="BA329" s="81">
        <f t="shared" si="151"/>
        <v>0</v>
      </c>
      <c r="BB329" s="586">
        <f>IF(W329="",0,COUNTA($W$17:W331))</f>
        <v>0</v>
      </c>
      <c r="BC329" s="586">
        <f>IF(X329="",0,COUNTA($X$17:X331))</f>
        <v>0</v>
      </c>
      <c r="BD329" s="628">
        <f>IF(OR($N329="20100",$N330="20100",$N331="20100"),COUNTIF($N$17:N331,"20100"),0)</f>
        <v>0</v>
      </c>
      <c r="BE329" s="625">
        <f>IF($BD329=0,0,INDEX($P329:$P331,MATCH("20100",$N329:$N331,0),1))</f>
        <v>0</v>
      </c>
      <c r="BF329" s="74" t="str">
        <f t="shared" si="152"/>
        <v/>
      </c>
      <c r="BG329" s="74" t="str">
        <f t="shared" si="153"/>
        <v/>
      </c>
      <c r="BH329" s="74" t="str">
        <f t="shared" si="154"/>
        <v/>
      </c>
      <c r="BI329" s="120" t="str">
        <f>IF(M329="","",COUNTIF($BH$17:BH329,BH329))</f>
        <v/>
      </c>
      <c r="BJ329" s="98"/>
      <c r="BK329" s="1" t="str">
        <f t="shared" si="155"/>
        <v/>
      </c>
      <c r="BL329" s="621" t="str">
        <f>IF(F329="","",COUNTIF($AI$17:AI329,AI329))</f>
        <v/>
      </c>
      <c r="BM329" s="621">
        <f>IF(BL329=1,BL329,0)</f>
        <v>0</v>
      </c>
      <c r="BN329" s="621" t="str">
        <f>IF(F329="","",$BR329)</f>
        <v/>
      </c>
      <c r="BO329" s="621" t="str">
        <f>IF(G329="","",$BR329)</f>
        <v/>
      </c>
      <c r="BP329" s="621" t="str">
        <f>IF(I329="","",$BR329)</f>
        <v/>
      </c>
      <c r="BQ329" s="622" t="str">
        <f>IFERROR(IF(J329="","",BR329),"")</f>
        <v/>
      </c>
      <c r="BR329" s="621">
        <v>105</v>
      </c>
      <c r="BS329" s="621">
        <f>IF(C329&gt;0,"",IF(COUNTIF(BN329:BQ331,BR329)=4,"",1))</f>
        <v>1</v>
      </c>
      <c r="BT329" s="74">
        <f>COUNTIF($AJ$17:AJ329,AI329&amp;"-"&amp;"*5000m*")</f>
        <v>0</v>
      </c>
      <c r="BU329" s="621">
        <f>SUM(BT329:BT331)/3</f>
        <v>0</v>
      </c>
      <c r="BV329" s="622" t="str">
        <f>IF(AI329="","",IF(AND(COUNTA(M329:M331)=0,COUNTA(W329:X331)=0),1,""))</f>
        <v/>
      </c>
      <c r="BW329" s="621">
        <f>IF(AND($AI329="",COUNTA(W329)&gt;0),1,0)</f>
        <v>0</v>
      </c>
      <c r="BX329" s="621">
        <f>IF(AND($AI329="",COUNTA(X329)&gt;0),1,0)</f>
        <v>0</v>
      </c>
      <c r="BY329" s="621" t="str">
        <f>F329&amp;"-"&amp;W329</f>
        <v>-</v>
      </c>
      <c r="BZ329" s="621" t="str">
        <f>IF(W329="","",COUNTIF($BY$17:BY329,BY329))</f>
        <v/>
      </c>
      <c r="CA329" s="621" t="str">
        <f>F329&amp;"-"&amp;X329</f>
        <v>-</v>
      </c>
      <c r="CB329" s="621" t="str">
        <f>IF(X329="","",COUNTIF($CA$17:CA329,CA329))</f>
        <v/>
      </c>
    </row>
    <row r="330" spans="1:80" s="1" customFormat="1" ht="18" customHeight="1" thickBot="1">
      <c r="A330" s="684"/>
      <c r="B330" s="666"/>
      <c r="C330" s="668"/>
      <c r="D330" s="244"/>
      <c r="E330" s="244"/>
      <c r="F330" s="620"/>
      <c r="G330" s="620"/>
      <c r="H330" s="620"/>
      <c r="I330" s="256" t="str">
        <f>IF(C329&gt;0,VLOOKUP(C329,男子登録情報!$A$1:$H$1688,5,0),"")</f>
        <v/>
      </c>
      <c r="J330" s="654" t="str">
        <f>IF(D329&gt;0,VLOOKUP(D329,男子登録情報!$A$1:$H$1688,5,0),"")</f>
        <v/>
      </c>
      <c r="K330" s="654"/>
      <c r="L330" s="261" t="s">
        <v>28</v>
      </c>
      <c r="M330" s="27"/>
      <c r="N330" s="5" t="str">
        <f>IF(M330&gt;0,VLOOKUP(M330,男子登録情報!$N$1:$O$22,2,0),"")</f>
        <v/>
      </c>
      <c r="O330" s="261" t="s">
        <v>29</v>
      </c>
      <c r="P330" s="262"/>
      <c r="Q330" s="53" t="str">
        <f t="shared" si="156"/>
        <v/>
      </c>
      <c r="R330" s="284" t="str">
        <f t="shared" si="157"/>
        <v/>
      </c>
      <c r="S330" s="263"/>
      <c r="T330" s="613"/>
      <c r="U330" s="614"/>
      <c r="V330" s="615"/>
      <c r="W330" s="662"/>
      <c r="X330" s="662"/>
      <c r="AB330" s="85">
        <f t="shared" si="129"/>
        <v>0</v>
      </c>
      <c r="AC330" s="621"/>
      <c r="AD330" s="74" t="str">
        <f t="shared" si="130"/>
        <v/>
      </c>
      <c r="AE330" s="74" t="str">
        <f t="shared" si="131"/>
        <v/>
      </c>
      <c r="AF330" s="74" t="str">
        <f t="shared" si="132"/>
        <v/>
      </c>
      <c r="AG330" s="74" t="str">
        <f t="shared" si="133"/>
        <v/>
      </c>
      <c r="AH330" s="95">
        <f t="shared" si="135"/>
        <v>0</v>
      </c>
      <c r="AI330" s="173" t="str">
        <f>AI329</f>
        <v/>
      </c>
      <c r="AJ330" s="74" t="str">
        <f t="shared" si="136"/>
        <v/>
      </c>
      <c r="AK330" s="74" t="str">
        <f t="shared" si="137"/>
        <v/>
      </c>
      <c r="AL330" s="99" t="str">
        <f t="shared" si="134"/>
        <v/>
      </c>
      <c r="AM330" s="81">
        <f t="shared" si="138"/>
        <v>0</v>
      </c>
      <c r="AO330" s="81">
        <f t="shared" si="139"/>
        <v>0</v>
      </c>
      <c r="AP330" s="81" t="str">
        <f t="shared" si="140"/>
        <v>00000</v>
      </c>
      <c r="AQ330" s="105" t="str">
        <f t="shared" si="141"/>
        <v>0秒0</v>
      </c>
      <c r="AR330" s="106">
        <f t="shared" si="142"/>
        <v>0</v>
      </c>
      <c r="AS330" s="106" t="str">
        <f t="shared" si="143"/>
        <v>0</v>
      </c>
      <c r="AT330" s="106" t="str">
        <f t="shared" si="144"/>
        <v>0</v>
      </c>
      <c r="AU330" s="106" t="str">
        <f t="shared" si="145"/>
        <v>0m</v>
      </c>
      <c r="AV330" s="106" t="str">
        <f t="shared" si="146"/>
        <v>点</v>
      </c>
      <c r="AW330" s="81">
        <f t="shared" si="147"/>
        <v>0</v>
      </c>
      <c r="AX330" s="73" t="str">
        <f t="shared" si="148"/>
        <v/>
      </c>
      <c r="AY330" s="81">
        <f t="shared" si="149"/>
        <v>0</v>
      </c>
      <c r="AZ330" s="81">
        <f t="shared" si="150"/>
        <v>0</v>
      </c>
      <c r="BA330" s="81">
        <f t="shared" si="151"/>
        <v>0</v>
      </c>
      <c r="BB330" s="595"/>
      <c r="BC330" s="595"/>
      <c r="BD330" s="629"/>
      <c r="BE330" s="626"/>
      <c r="BF330" s="74" t="str">
        <f t="shared" si="152"/>
        <v/>
      </c>
      <c r="BG330" s="74" t="str">
        <f t="shared" si="153"/>
        <v/>
      </c>
      <c r="BH330" s="74" t="str">
        <f t="shared" si="154"/>
        <v/>
      </c>
      <c r="BI330" s="120" t="str">
        <f>IF(M330="","",COUNTIF($BH$17:BH330,BH330))</f>
        <v/>
      </c>
      <c r="BJ330" s="98"/>
      <c r="BK330" s="1" t="str">
        <f t="shared" si="155"/>
        <v/>
      </c>
      <c r="BL330" s="621"/>
      <c r="BM330" s="621"/>
      <c r="BN330" s="621"/>
      <c r="BO330" s="621"/>
      <c r="BP330" s="621"/>
      <c r="BQ330" s="623"/>
      <c r="BR330" s="621"/>
      <c r="BS330" s="621"/>
      <c r="BT330" s="74">
        <f>COUNTIF($AJ$17:AJ330,AI330&amp;"-"&amp;"*5000m*")</f>
        <v>0</v>
      </c>
      <c r="BU330" s="621"/>
      <c r="BV330" s="623"/>
      <c r="BW330" s="621"/>
      <c r="BX330" s="621"/>
      <c r="BY330" s="621"/>
      <c r="BZ330" s="621"/>
      <c r="CA330" s="621"/>
      <c r="CB330" s="621"/>
    </row>
    <row r="331" spans="1:80" s="1" customFormat="1" ht="18" customHeight="1" thickBot="1">
      <c r="A331" s="685"/>
      <c r="B331" s="86" t="s">
        <v>30</v>
      </c>
      <c r="C331" s="87"/>
      <c r="D331" s="87"/>
      <c r="E331" s="87"/>
      <c r="F331" s="28"/>
      <c r="G331" s="28"/>
      <c r="H331" s="28"/>
      <c r="I331" s="29"/>
      <c r="J331" s="655" t="str">
        <f>IF(D330&gt;0,VLOOKUP(D330,男子登録情報!$A$1:$H$1688,5,0),"")</f>
        <v/>
      </c>
      <c r="K331" s="655"/>
      <c r="L331" s="7" t="s">
        <v>31</v>
      </c>
      <c r="M331" s="429"/>
      <c r="N331" s="5" t="str">
        <f>IF(M331&gt;0,VLOOKUP(M331,男子登録情報!$N$1:$O$22,2,0),"")</f>
        <v/>
      </c>
      <c r="O331" s="7" t="s">
        <v>32</v>
      </c>
      <c r="P331" s="248"/>
      <c r="Q331" s="53" t="str">
        <f t="shared" si="156"/>
        <v/>
      </c>
      <c r="R331" s="285" t="str">
        <f t="shared" si="157"/>
        <v/>
      </c>
      <c r="S331" s="259"/>
      <c r="T331" s="616"/>
      <c r="U331" s="617"/>
      <c r="V331" s="618"/>
      <c r="W331" s="663"/>
      <c r="X331" s="663"/>
      <c r="AB331" s="85">
        <f t="shared" si="129"/>
        <v>0</v>
      </c>
      <c r="AC331" s="621"/>
      <c r="AD331" s="74" t="str">
        <f t="shared" si="130"/>
        <v/>
      </c>
      <c r="AE331" s="74" t="str">
        <f t="shared" si="131"/>
        <v/>
      </c>
      <c r="AF331" s="74" t="str">
        <f t="shared" si="132"/>
        <v/>
      </c>
      <c r="AG331" s="74" t="str">
        <f t="shared" si="133"/>
        <v/>
      </c>
      <c r="AH331" s="95">
        <f t="shared" si="135"/>
        <v>0</v>
      </c>
      <c r="AI331" s="174" t="str">
        <f>AI330</f>
        <v/>
      </c>
      <c r="AJ331" s="74" t="str">
        <f t="shared" si="136"/>
        <v/>
      </c>
      <c r="AK331" s="74" t="str">
        <f t="shared" si="137"/>
        <v/>
      </c>
      <c r="AL331" s="99" t="str">
        <f t="shared" si="134"/>
        <v/>
      </c>
      <c r="AM331" s="81">
        <f t="shared" si="138"/>
        <v>0</v>
      </c>
      <c r="AO331" s="81">
        <f t="shared" si="139"/>
        <v>0</v>
      </c>
      <c r="AP331" s="81" t="str">
        <f t="shared" si="140"/>
        <v>00000</v>
      </c>
      <c r="AQ331" s="105" t="str">
        <f t="shared" si="141"/>
        <v>0秒0</v>
      </c>
      <c r="AR331" s="106">
        <f t="shared" si="142"/>
        <v>0</v>
      </c>
      <c r="AS331" s="106" t="str">
        <f t="shared" si="143"/>
        <v>0</v>
      </c>
      <c r="AT331" s="106" t="str">
        <f t="shared" si="144"/>
        <v>0</v>
      </c>
      <c r="AU331" s="106" t="str">
        <f t="shared" si="145"/>
        <v>0m</v>
      </c>
      <c r="AV331" s="106" t="str">
        <f t="shared" si="146"/>
        <v>点</v>
      </c>
      <c r="AW331" s="81">
        <f t="shared" si="147"/>
        <v>0</v>
      </c>
      <c r="AX331" s="73" t="str">
        <f t="shared" si="148"/>
        <v/>
      </c>
      <c r="AY331" s="81">
        <f t="shared" si="149"/>
        <v>0</v>
      </c>
      <c r="AZ331" s="81">
        <f t="shared" si="150"/>
        <v>0</v>
      </c>
      <c r="BA331" s="81">
        <f t="shared" si="151"/>
        <v>0</v>
      </c>
      <c r="BB331" s="587"/>
      <c r="BC331" s="587"/>
      <c r="BD331" s="630"/>
      <c r="BE331" s="627"/>
      <c r="BF331" s="74" t="str">
        <f t="shared" si="152"/>
        <v/>
      </c>
      <c r="BG331" s="74" t="str">
        <f t="shared" si="153"/>
        <v/>
      </c>
      <c r="BH331" s="74" t="str">
        <f t="shared" si="154"/>
        <v/>
      </c>
      <c r="BI331" s="120" t="str">
        <f>IF(M331="","",COUNTIF($BH$17:BH331,BH331))</f>
        <v/>
      </c>
      <c r="BJ331" s="98"/>
      <c r="BK331" s="1" t="str">
        <f t="shared" si="155"/>
        <v/>
      </c>
      <c r="BL331" s="621"/>
      <c r="BM331" s="621"/>
      <c r="BN331" s="621"/>
      <c r="BO331" s="621"/>
      <c r="BP331" s="621"/>
      <c r="BQ331" s="624"/>
      <c r="BR331" s="621"/>
      <c r="BS331" s="621"/>
      <c r="BT331" s="74">
        <f>COUNTIF($AJ$17:AJ331,AI331&amp;"-"&amp;"*5000m*")</f>
        <v>0</v>
      </c>
      <c r="BU331" s="621"/>
      <c r="BV331" s="624"/>
      <c r="BW331" s="621"/>
      <c r="BX331" s="621"/>
      <c r="BY331" s="621"/>
      <c r="BZ331" s="621"/>
      <c r="CA331" s="621"/>
      <c r="CB331" s="621"/>
    </row>
    <row r="332" spans="1:80" s="1" customFormat="1" ht="18" customHeight="1" thickTop="1" thickBot="1">
      <c r="A332" s="683">
        <v>106</v>
      </c>
      <c r="B332" s="665" t="s">
        <v>339</v>
      </c>
      <c r="C332" s="667"/>
      <c r="D332" s="243"/>
      <c r="E332" s="243"/>
      <c r="F332" s="619" t="str">
        <f>IF(C332&gt;0,VLOOKUP(C332,男子登録情報!$A$1:$H$1688,3,0),"")</f>
        <v/>
      </c>
      <c r="G332" s="619" t="str">
        <f>IF(C332&gt;0,VLOOKUP(C332,男子登録情報!$A$1:$H$1688,4,0),"")</f>
        <v/>
      </c>
      <c r="H332" s="619" t="str">
        <f>IF(C332&gt;0,VLOOKUP(C332,男子登録情報!$A$1:$H$1688,7,0),"")</f>
        <v/>
      </c>
      <c r="I332" s="261" t="str">
        <f>IF(C332&gt;0,VLOOKUP(C332,男子登録情報!$A$1:$H$1688,8,0),"")</f>
        <v/>
      </c>
      <c r="J332" s="653" t="str">
        <f>IF(C332&gt;0,VLOOKUP(C332,男子登録情報!$A$1:$M$1688,13,0),"")</f>
        <v/>
      </c>
      <c r="K332" s="653" t="str">
        <f>IF(C332&gt;0,TEXT(C332,"100000000"),"000000000")</f>
        <v>000000000</v>
      </c>
      <c r="L332" s="251" t="s">
        <v>24</v>
      </c>
      <c r="M332" s="243"/>
      <c r="N332" s="5" t="str">
        <f>IF(M332&gt;0,VLOOKUP(M332,男子登録情報!$N$1:$O$22,2,0),"")</f>
        <v/>
      </c>
      <c r="O332" s="251" t="s">
        <v>27</v>
      </c>
      <c r="P332" s="253"/>
      <c r="Q332" s="53" t="str">
        <f t="shared" si="156"/>
        <v/>
      </c>
      <c r="R332" s="283" t="str">
        <f t="shared" si="157"/>
        <v/>
      </c>
      <c r="S332" s="255"/>
      <c r="T332" s="610"/>
      <c r="U332" s="611"/>
      <c r="V332" s="612"/>
      <c r="W332" s="664"/>
      <c r="X332" s="664"/>
      <c r="AB332" s="85">
        <f t="shared" si="129"/>
        <v>0</v>
      </c>
      <c r="AC332" s="621">
        <f>C332</f>
        <v>0</v>
      </c>
      <c r="AD332" s="74" t="str">
        <f t="shared" si="130"/>
        <v/>
      </c>
      <c r="AE332" s="74" t="str">
        <f t="shared" si="131"/>
        <v/>
      </c>
      <c r="AF332" s="74" t="str">
        <f t="shared" si="132"/>
        <v/>
      </c>
      <c r="AG332" s="74" t="str">
        <f t="shared" si="133"/>
        <v/>
      </c>
      <c r="AH332" s="95">
        <f t="shared" si="135"/>
        <v>0</v>
      </c>
      <c r="AI332" s="172" t="str">
        <f>IF(F332="","",F332)</f>
        <v/>
      </c>
      <c r="AJ332" s="74" t="str">
        <f t="shared" si="136"/>
        <v/>
      </c>
      <c r="AK332" s="74" t="str">
        <f t="shared" si="137"/>
        <v/>
      </c>
      <c r="AL332" s="99" t="str">
        <f t="shared" si="134"/>
        <v/>
      </c>
      <c r="AM332" s="81">
        <f t="shared" si="138"/>
        <v>0</v>
      </c>
      <c r="AO332" s="81">
        <f t="shared" si="139"/>
        <v>0</v>
      </c>
      <c r="AP332" s="81" t="str">
        <f t="shared" si="140"/>
        <v>00000</v>
      </c>
      <c r="AQ332" s="105" t="str">
        <f t="shared" si="141"/>
        <v>0秒0</v>
      </c>
      <c r="AR332" s="106">
        <f t="shared" si="142"/>
        <v>0</v>
      </c>
      <c r="AS332" s="106" t="str">
        <f t="shared" si="143"/>
        <v>0</v>
      </c>
      <c r="AT332" s="106" t="str">
        <f t="shared" si="144"/>
        <v>0</v>
      </c>
      <c r="AU332" s="106" t="str">
        <f t="shared" si="145"/>
        <v>0m</v>
      </c>
      <c r="AV332" s="106" t="str">
        <f t="shared" si="146"/>
        <v>点</v>
      </c>
      <c r="AW332" s="81">
        <f t="shared" si="147"/>
        <v>0</v>
      </c>
      <c r="AX332" s="73" t="str">
        <f t="shared" si="148"/>
        <v/>
      </c>
      <c r="AY332" s="81">
        <f t="shared" si="149"/>
        <v>0</v>
      </c>
      <c r="AZ332" s="81">
        <f t="shared" si="150"/>
        <v>0</v>
      </c>
      <c r="BA332" s="81">
        <f t="shared" si="151"/>
        <v>0</v>
      </c>
      <c r="BB332" s="586">
        <f>IF(W332="",0,COUNTA($W$17:W334))</f>
        <v>0</v>
      </c>
      <c r="BC332" s="586">
        <f>IF(X332="",0,COUNTA($X$17:X334))</f>
        <v>0</v>
      </c>
      <c r="BD332" s="628">
        <f>IF(OR($N332="20100",$N333="20100",$N334="20100"),COUNTIF($N$17:N334,"20100"),0)</f>
        <v>0</v>
      </c>
      <c r="BE332" s="625">
        <f>IF($BD332=0,0,INDEX($P332:$P334,MATCH("20100",$N332:$N334,0),1))</f>
        <v>0</v>
      </c>
      <c r="BF332" s="74" t="str">
        <f t="shared" si="152"/>
        <v/>
      </c>
      <c r="BG332" s="74" t="str">
        <f t="shared" si="153"/>
        <v/>
      </c>
      <c r="BH332" s="74" t="str">
        <f t="shared" si="154"/>
        <v/>
      </c>
      <c r="BI332" s="120" t="str">
        <f>IF(M332="","",COUNTIF($BH$17:BH332,BH332))</f>
        <v/>
      </c>
      <c r="BJ332" s="98"/>
      <c r="BK332" s="1" t="str">
        <f t="shared" si="155"/>
        <v/>
      </c>
      <c r="BL332" s="621" t="str">
        <f>IF(F332="","",COUNTIF($AI$17:AI332,AI332))</f>
        <v/>
      </c>
      <c r="BM332" s="621">
        <f>IF(BL332=1,BL332,0)</f>
        <v>0</v>
      </c>
      <c r="BN332" s="621" t="str">
        <f>IF(F332="","",$BR332)</f>
        <v/>
      </c>
      <c r="BO332" s="621" t="str">
        <f>IF(G332="","",$BR332)</f>
        <v/>
      </c>
      <c r="BP332" s="621" t="str">
        <f>IF(I332="","",$BR332)</f>
        <v/>
      </c>
      <c r="BQ332" s="622" t="str">
        <f>IFERROR(IF(J332="","",BR332),"")</f>
        <v/>
      </c>
      <c r="BR332" s="621">
        <v>106</v>
      </c>
      <c r="BS332" s="621">
        <f>IF(C332&gt;0,"",IF(COUNTIF(BN332:BQ334,BR332)=4,"",1))</f>
        <v>1</v>
      </c>
      <c r="BT332" s="74">
        <f>COUNTIF($AJ$17:AJ332,AI332&amp;"-"&amp;"*5000m*")</f>
        <v>0</v>
      </c>
      <c r="BU332" s="621">
        <f>SUM(BT332:BT334)/3</f>
        <v>0</v>
      </c>
      <c r="BV332" s="622" t="str">
        <f>IF(AI332="","",IF(AND(COUNTA(M332:M334)=0,COUNTA(W332:X334)=0),1,""))</f>
        <v/>
      </c>
      <c r="BW332" s="621">
        <f>IF(AND($AI332="",COUNTA(W332)&gt;0),1,0)</f>
        <v>0</v>
      </c>
      <c r="BX332" s="621">
        <f>IF(AND($AI332="",COUNTA(X332)&gt;0),1,0)</f>
        <v>0</v>
      </c>
      <c r="BY332" s="621" t="str">
        <f>F332&amp;"-"&amp;W332</f>
        <v>-</v>
      </c>
      <c r="BZ332" s="621" t="str">
        <f>IF(W332="","",COUNTIF($BY$17:BY332,BY332))</f>
        <v/>
      </c>
      <c r="CA332" s="621" t="str">
        <f>F332&amp;"-"&amp;X332</f>
        <v>-</v>
      </c>
      <c r="CB332" s="621" t="str">
        <f>IF(X332="","",COUNTIF($CA$17:CA332,CA332))</f>
        <v/>
      </c>
    </row>
    <row r="333" spans="1:80" s="1" customFormat="1" ht="18" customHeight="1" thickBot="1">
      <c r="A333" s="684"/>
      <c r="B333" s="666"/>
      <c r="C333" s="668"/>
      <c r="D333" s="244"/>
      <c r="E333" s="244"/>
      <c r="F333" s="620"/>
      <c r="G333" s="620"/>
      <c r="H333" s="620"/>
      <c r="I333" s="256" t="str">
        <f>IF(C332&gt;0,VLOOKUP(C332,男子登録情報!$A$1:$H$1688,5,0),"")</f>
        <v/>
      </c>
      <c r="J333" s="654" t="str">
        <f>IF(D332&gt;0,VLOOKUP(D332,男子登録情報!$A$1:$H$1688,5,0),"")</f>
        <v/>
      </c>
      <c r="K333" s="654"/>
      <c r="L333" s="261" t="s">
        <v>28</v>
      </c>
      <c r="M333" s="27"/>
      <c r="N333" s="5" t="str">
        <f>IF(M333&gt;0,VLOOKUP(M333,男子登録情報!$N$1:$O$22,2,0),"")</f>
        <v/>
      </c>
      <c r="O333" s="261" t="s">
        <v>29</v>
      </c>
      <c r="P333" s="262"/>
      <c r="Q333" s="53" t="str">
        <f t="shared" si="156"/>
        <v/>
      </c>
      <c r="R333" s="284" t="str">
        <f t="shared" si="157"/>
        <v/>
      </c>
      <c r="S333" s="263"/>
      <c r="T333" s="613"/>
      <c r="U333" s="614"/>
      <c r="V333" s="615"/>
      <c r="W333" s="662"/>
      <c r="X333" s="662"/>
      <c r="AB333" s="85">
        <f t="shared" si="129"/>
        <v>0</v>
      </c>
      <c r="AC333" s="621"/>
      <c r="AD333" s="74" t="str">
        <f t="shared" si="130"/>
        <v/>
      </c>
      <c r="AE333" s="74" t="str">
        <f t="shared" si="131"/>
        <v/>
      </c>
      <c r="AF333" s="74" t="str">
        <f t="shared" si="132"/>
        <v/>
      </c>
      <c r="AG333" s="74" t="str">
        <f t="shared" si="133"/>
        <v/>
      </c>
      <c r="AH333" s="95">
        <f t="shared" si="135"/>
        <v>0</v>
      </c>
      <c r="AI333" s="173" t="str">
        <f>AI332</f>
        <v/>
      </c>
      <c r="AJ333" s="74" t="str">
        <f t="shared" si="136"/>
        <v/>
      </c>
      <c r="AK333" s="74" t="str">
        <f t="shared" si="137"/>
        <v/>
      </c>
      <c r="AL333" s="99" t="str">
        <f t="shared" si="134"/>
        <v/>
      </c>
      <c r="AM333" s="81">
        <f t="shared" si="138"/>
        <v>0</v>
      </c>
      <c r="AO333" s="81">
        <f t="shared" si="139"/>
        <v>0</v>
      </c>
      <c r="AP333" s="81" t="str">
        <f t="shared" si="140"/>
        <v>00000</v>
      </c>
      <c r="AQ333" s="105" t="str">
        <f t="shared" si="141"/>
        <v>0秒0</v>
      </c>
      <c r="AR333" s="106">
        <f t="shared" si="142"/>
        <v>0</v>
      </c>
      <c r="AS333" s="106" t="str">
        <f t="shared" si="143"/>
        <v>0</v>
      </c>
      <c r="AT333" s="106" t="str">
        <f t="shared" si="144"/>
        <v>0</v>
      </c>
      <c r="AU333" s="106" t="str">
        <f t="shared" si="145"/>
        <v>0m</v>
      </c>
      <c r="AV333" s="106" t="str">
        <f t="shared" si="146"/>
        <v>点</v>
      </c>
      <c r="AW333" s="81">
        <f t="shared" si="147"/>
        <v>0</v>
      </c>
      <c r="AX333" s="73" t="str">
        <f t="shared" si="148"/>
        <v/>
      </c>
      <c r="AY333" s="81">
        <f t="shared" si="149"/>
        <v>0</v>
      </c>
      <c r="AZ333" s="81">
        <f t="shared" si="150"/>
        <v>0</v>
      </c>
      <c r="BA333" s="81">
        <f t="shared" si="151"/>
        <v>0</v>
      </c>
      <c r="BB333" s="595"/>
      <c r="BC333" s="595"/>
      <c r="BD333" s="629"/>
      <c r="BE333" s="626"/>
      <c r="BF333" s="74" t="str">
        <f t="shared" si="152"/>
        <v/>
      </c>
      <c r="BG333" s="74" t="str">
        <f t="shared" si="153"/>
        <v/>
      </c>
      <c r="BH333" s="74" t="str">
        <f t="shared" si="154"/>
        <v/>
      </c>
      <c r="BI333" s="120" t="str">
        <f>IF(M333="","",COUNTIF($BH$17:BH333,BH333))</f>
        <v/>
      </c>
      <c r="BJ333" s="98"/>
      <c r="BK333" s="1" t="str">
        <f t="shared" si="155"/>
        <v/>
      </c>
      <c r="BL333" s="621"/>
      <c r="BM333" s="621"/>
      <c r="BN333" s="621"/>
      <c r="BO333" s="621"/>
      <c r="BP333" s="621"/>
      <c r="BQ333" s="623"/>
      <c r="BR333" s="621"/>
      <c r="BS333" s="621"/>
      <c r="BT333" s="74">
        <f>COUNTIF($AJ$17:AJ333,AI333&amp;"-"&amp;"*5000m*")</f>
        <v>0</v>
      </c>
      <c r="BU333" s="621"/>
      <c r="BV333" s="623"/>
      <c r="BW333" s="621"/>
      <c r="BX333" s="621"/>
      <c r="BY333" s="621"/>
      <c r="BZ333" s="621"/>
      <c r="CA333" s="621"/>
      <c r="CB333" s="621"/>
    </row>
    <row r="334" spans="1:80" s="1" customFormat="1" ht="18" customHeight="1" thickBot="1">
      <c r="A334" s="685"/>
      <c r="B334" s="86" t="s">
        <v>30</v>
      </c>
      <c r="C334" s="87"/>
      <c r="D334" s="87"/>
      <c r="E334" s="87"/>
      <c r="F334" s="28"/>
      <c r="G334" s="28"/>
      <c r="H334" s="28"/>
      <c r="I334" s="29"/>
      <c r="J334" s="655" t="str">
        <f>IF(D333&gt;0,VLOOKUP(D333,男子登録情報!$A$1:$H$1688,5,0),"")</f>
        <v/>
      </c>
      <c r="K334" s="655"/>
      <c r="L334" s="7" t="s">
        <v>31</v>
      </c>
      <c r="M334" s="429"/>
      <c r="N334" s="5" t="str">
        <f>IF(M334&gt;0,VLOOKUP(M334,男子登録情報!$N$1:$O$22,2,0),"")</f>
        <v/>
      </c>
      <c r="O334" s="7" t="s">
        <v>32</v>
      </c>
      <c r="P334" s="248"/>
      <c r="Q334" s="53" t="str">
        <f t="shared" si="156"/>
        <v/>
      </c>
      <c r="R334" s="285" t="str">
        <f t="shared" si="157"/>
        <v/>
      </c>
      <c r="S334" s="259"/>
      <c r="T334" s="616"/>
      <c r="U334" s="617"/>
      <c r="V334" s="618"/>
      <c r="W334" s="663"/>
      <c r="X334" s="663"/>
      <c r="AB334" s="85">
        <f t="shared" si="129"/>
        <v>0</v>
      </c>
      <c r="AC334" s="621"/>
      <c r="AD334" s="74" t="str">
        <f t="shared" si="130"/>
        <v/>
      </c>
      <c r="AE334" s="74" t="str">
        <f t="shared" si="131"/>
        <v/>
      </c>
      <c r="AF334" s="74" t="str">
        <f t="shared" si="132"/>
        <v/>
      </c>
      <c r="AG334" s="74" t="str">
        <f t="shared" si="133"/>
        <v/>
      </c>
      <c r="AH334" s="95">
        <f t="shared" si="135"/>
        <v>0</v>
      </c>
      <c r="AI334" s="174" t="str">
        <f>AI333</f>
        <v/>
      </c>
      <c r="AJ334" s="74" t="str">
        <f t="shared" si="136"/>
        <v/>
      </c>
      <c r="AK334" s="74" t="str">
        <f t="shared" si="137"/>
        <v/>
      </c>
      <c r="AL334" s="99" t="str">
        <f t="shared" si="134"/>
        <v/>
      </c>
      <c r="AM334" s="81">
        <f t="shared" si="138"/>
        <v>0</v>
      </c>
      <c r="AO334" s="81">
        <f t="shared" si="139"/>
        <v>0</v>
      </c>
      <c r="AP334" s="81" t="str">
        <f t="shared" si="140"/>
        <v>00000</v>
      </c>
      <c r="AQ334" s="105" t="str">
        <f t="shared" si="141"/>
        <v>0秒0</v>
      </c>
      <c r="AR334" s="106">
        <f t="shared" si="142"/>
        <v>0</v>
      </c>
      <c r="AS334" s="106" t="str">
        <f t="shared" si="143"/>
        <v>0</v>
      </c>
      <c r="AT334" s="106" t="str">
        <f t="shared" si="144"/>
        <v>0</v>
      </c>
      <c r="AU334" s="106" t="str">
        <f t="shared" si="145"/>
        <v>0m</v>
      </c>
      <c r="AV334" s="106" t="str">
        <f t="shared" si="146"/>
        <v>点</v>
      </c>
      <c r="AW334" s="81">
        <f t="shared" si="147"/>
        <v>0</v>
      </c>
      <c r="AX334" s="73" t="str">
        <f t="shared" si="148"/>
        <v/>
      </c>
      <c r="AY334" s="81">
        <f t="shared" si="149"/>
        <v>0</v>
      </c>
      <c r="AZ334" s="81">
        <f t="shared" si="150"/>
        <v>0</v>
      </c>
      <c r="BA334" s="81">
        <f t="shared" si="151"/>
        <v>0</v>
      </c>
      <c r="BB334" s="587"/>
      <c r="BC334" s="587"/>
      <c r="BD334" s="630"/>
      <c r="BE334" s="627"/>
      <c r="BF334" s="74" t="str">
        <f t="shared" si="152"/>
        <v/>
      </c>
      <c r="BG334" s="74" t="str">
        <f t="shared" si="153"/>
        <v/>
      </c>
      <c r="BH334" s="74" t="str">
        <f t="shared" si="154"/>
        <v/>
      </c>
      <c r="BI334" s="120" t="str">
        <f>IF(M334="","",COUNTIF($BH$17:BH334,BH334))</f>
        <v/>
      </c>
      <c r="BJ334" s="98"/>
      <c r="BK334" s="1" t="str">
        <f t="shared" si="155"/>
        <v/>
      </c>
      <c r="BL334" s="621"/>
      <c r="BM334" s="621"/>
      <c r="BN334" s="621"/>
      <c r="BO334" s="621"/>
      <c r="BP334" s="621"/>
      <c r="BQ334" s="624"/>
      <c r="BR334" s="621"/>
      <c r="BS334" s="621"/>
      <c r="BT334" s="74">
        <f>COUNTIF($AJ$17:AJ334,AI334&amp;"-"&amp;"*5000m*")</f>
        <v>0</v>
      </c>
      <c r="BU334" s="621"/>
      <c r="BV334" s="624"/>
      <c r="BW334" s="621"/>
      <c r="BX334" s="621"/>
      <c r="BY334" s="621"/>
      <c r="BZ334" s="621"/>
      <c r="CA334" s="621"/>
      <c r="CB334" s="621"/>
    </row>
    <row r="335" spans="1:80" s="1" customFormat="1" ht="18" customHeight="1" thickTop="1" thickBot="1">
      <c r="A335" s="683">
        <v>107</v>
      </c>
      <c r="B335" s="665" t="s">
        <v>339</v>
      </c>
      <c r="C335" s="667"/>
      <c r="D335" s="243"/>
      <c r="E335" s="243"/>
      <c r="F335" s="619" t="str">
        <f>IF(C335&gt;0,VLOOKUP(C335,男子登録情報!$A$1:$H$1688,3,0),"")</f>
        <v/>
      </c>
      <c r="G335" s="619" t="str">
        <f>IF(C335&gt;0,VLOOKUP(C335,男子登録情報!$A$1:$H$1688,4,0),"")</f>
        <v/>
      </c>
      <c r="H335" s="619" t="str">
        <f>IF(C335&gt;0,VLOOKUP(C335,男子登録情報!$A$1:$H$1688,7,0),"")</f>
        <v/>
      </c>
      <c r="I335" s="261" t="str">
        <f>IF(C335&gt;0,VLOOKUP(C335,男子登録情報!$A$1:$H$1688,8,0),"")</f>
        <v/>
      </c>
      <c r="J335" s="653" t="str">
        <f>IF(C335&gt;0,VLOOKUP(C335,男子登録情報!$A$1:$M$1688,13,0),"")</f>
        <v/>
      </c>
      <c r="K335" s="653" t="str">
        <f>IF(C335&gt;0,TEXT(C335,"100000000"),"000000000")</f>
        <v>000000000</v>
      </c>
      <c r="L335" s="251" t="s">
        <v>24</v>
      </c>
      <c r="M335" s="243"/>
      <c r="N335" s="5" t="str">
        <f>IF(M335&gt;0,VLOOKUP(M335,男子登録情報!$N$1:$O$22,2,0),"")</f>
        <v/>
      </c>
      <c r="O335" s="251" t="s">
        <v>27</v>
      </c>
      <c r="P335" s="253"/>
      <c r="Q335" s="53" t="str">
        <f t="shared" si="156"/>
        <v/>
      </c>
      <c r="R335" s="283" t="str">
        <f t="shared" si="157"/>
        <v/>
      </c>
      <c r="S335" s="255"/>
      <c r="T335" s="610"/>
      <c r="U335" s="611"/>
      <c r="V335" s="612"/>
      <c r="W335" s="664"/>
      <c r="X335" s="664"/>
      <c r="AB335" s="85">
        <f t="shared" si="129"/>
        <v>0</v>
      </c>
      <c r="AC335" s="621">
        <f>C335</f>
        <v>0</v>
      </c>
      <c r="AD335" s="74" t="str">
        <f t="shared" si="130"/>
        <v/>
      </c>
      <c r="AE335" s="74" t="str">
        <f t="shared" si="131"/>
        <v/>
      </c>
      <c r="AF335" s="74" t="str">
        <f t="shared" si="132"/>
        <v/>
      </c>
      <c r="AG335" s="74" t="str">
        <f t="shared" si="133"/>
        <v/>
      </c>
      <c r="AH335" s="95">
        <f t="shared" si="135"/>
        <v>0</v>
      </c>
      <c r="AI335" s="172" t="str">
        <f>IF(F335="","",F335)</f>
        <v/>
      </c>
      <c r="AJ335" s="74" t="str">
        <f t="shared" si="136"/>
        <v/>
      </c>
      <c r="AK335" s="74" t="str">
        <f t="shared" si="137"/>
        <v/>
      </c>
      <c r="AL335" s="99" t="str">
        <f t="shared" si="134"/>
        <v/>
      </c>
      <c r="AM335" s="81">
        <f t="shared" si="138"/>
        <v>0</v>
      </c>
      <c r="AO335" s="81">
        <f t="shared" si="139"/>
        <v>0</v>
      </c>
      <c r="AP335" s="81" t="str">
        <f t="shared" si="140"/>
        <v>00000</v>
      </c>
      <c r="AQ335" s="105" t="str">
        <f t="shared" si="141"/>
        <v>0秒0</v>
      </c>
      <c r="AR335" s="106">
        <f t="shared" si="142"/>
        <v>0</v>
      </c>
      <c r="AS335" s="106" t="str">
        <f t="shared" si="143"/>
        <v>0</v>
      </c>
      <c r="AT335" s="106" t="str">
        <f t="shared" si="144"/>
        <v>0</v>
      </c>
      <c r="AU335" s="106" t="str">
        <f t="shared" si="145"/>
        <v>0m</v>
      </c>
      <c r="AV335" s="106" t="str">
        <f t="shared" si="146"/>
        <v>点</v>
      </c>
      <c r="AW335" s="81">
        <f t="shared" si="147"/>
        <v>0</v>
      </c>
      <c r="AX335" s="73" t="str">
        <f t="shared" si="148"/>
        <v/>
      </c>
      <c r="AY335" s="81">
        <f t="shared" si="149"/>
        <v>0</v>
      </c>
      <c r="AZ335" s="81">
        <f t="shared" si="150"/>
        <v>0</v>
      </c>
      <c r="BA335" s="81">
        <f t="shared" si="151"/>
        <v>0</v>
      </c>
      <c r="BB335" s="586">
        <f>IF(W335="",0,COUNTA($W$17:W337))</f>
        <v>0</v>
      </c>
      <c r="BC335" s="586">
        <f>IF(X335="",0,COUNTA($X$17:X337))</f>
        <v>0</v>
      </c>
      <c r="BD335" s="628">
        <f>IF(OR($N335="20100",$N336="20100",$N337="20100"),COUNTIF($N$17:N337,"20100"),0)</f>
        <v>0</v>
      </c>
      <c r="BE335" s="625">
        <f>IF($BD335=0,0,INDEX($P335:$P337,MATCH("20100",$N335:$N337,0),1))</f>
        <v>0</v>
      </c>
      <c r="BF335" s="74" t="str">
        <f t="shared" si="152"/>
        <v/>
      </c>
      <c r="BG335" s="74" t="str">
        <f t="shared" si="153"/>
        <v/>
      </c>
      <c r="BH335" s="74" t="str">
        <f t="shared" si="154"/>
        <v/>
      </c>
      <c r="BI335" s="120" t="str">
        <f>IF(M335="","",COUNTIF($BH$17:BH335,BH335))</f>
        <v/>
      </c>
      <c r="BJ335" s="98"/>
      <c r="BK335" s="1" t="str">
        <f t="shared" si="155"/>
        <v/>
      </c>
      <c r="BL335" s="621" t="str">
        <f>IF(F335="","",COUNTIF($AI$17:AI335,AI335))</f>
        <v/>
      </c>
      <c r="BM335" s="621">
        <f>IF(BL335=1,BL335,0)</f>
        <v>0</v>
      </c>
      <c r="BN335" s="621" t="str">
        <f>IF(F335="","",$BR335)</f>
        <v/>
      </c>
      <c r="BO335" s="621" t="str">
        <f>IF(G335="","",$BR335)</f>
        <v/>
      </c>
      <c r="BP335" s="621" t="str">
        <f>IF(I335="","",$BR335)</f>
        <v/>
      </c>
      <c r="BQ335" s="622" t="str">
        <f>IFERROR(IF(J335="","",BR335),"")</f>
        <v/>
      </c>
      <c r="BR335" s="621">
        <v>107</v>
      </c>
      <c r="BS335" s="621">
        <f>IF(C335&gt;0,"",IF(COUNTIF(BN335:BQ337,BR335)=4,"",1))</f>
        <v>1</v>
      </c>
      <c r="BT335" s="74">
        <f>COUNTIF($AJ$17:AJ335,AI335&amp;"-"&amp;"*5000m*")</f>
        <v>0</v>
      </c>
      <c r="BU335" s="621">
        <f>SUM(BT335:BT337)/3</f>
        <v>0</v>
      </c>
      <c r="BV335" s="622" t="str">
        <f>IF(AI335="","",IF(AND(COUNTA(M335:M337)=0,COUNTA(W335:X337)=0),1,""))</f>
        <v/>
      </c>
      <c r="BW335" s="621">
        <f>IF(AND($AI335="",COUNTA(W335)&gt;0),1,0)</f>
        <v>0</v>
      </c>
      <c r="BX335" s="621">
        <f>IF(AND($AI335="",COUNTA(X335)&gt;0),1,0)</f>
        <v>0</v>
      </c>
      <c r="BY335" s="621" t="str">
        <f>F335&amp;"-"&amp;W335</f>
        <v>-</v>
      </c>
      <c r="BZ335" s="621" t="str">
        <f>IF(W335="","",COUNTIF($BY$17:BY335,BY335))</f>
        <v/>
      </c>
      <c r="CA335" s="621" t="str">
        <f>F335&amp;"-"&amp;X335</f>
        <v>-</v>
      </c>
      <c r="CB335" s="621" t="str">
        <f>IF(X335="","",COUNTIF($CA$17:CA335,CA335))</f>
        <v/>
      </c>
    </row>
    <row r="336" spans="1:80" s="1" customFormat="1" ht="18" customHeight="1" thickBot="1">
      <c r="A336" s="684"/>
      <c r="B336" s="666"/>
      <c r="C336" s="668"/>
      <c r="D336" s="244"/>
      <c r="E336" s="244"/>
      <c r="F336" s="620"/>
      <c r="G336" s="620"/>
      <c r="H336" s="620"/>
      <c r="I336" s="256" t="str">
        <f>IF(C335&gt;0,VLOOKUP(C335,男子登録情報!$A$1:$H$1688,5,0),"")</f>
        <v/>
      </c>
      <c r="J336" s="654" t="str">
        <f>IF(D335&gt;0,VLOOKUP(D335,男子登録情報!$A$1:$H$1688,5,0),"")</f>
        <v/>
      </c>
      <c r="K336" s="654"/>
      <c r="L336" s="261" t="s">
        <v>28</v>
      </c>
      <c r="M336" s="27"/>
      <c r="N336" s="5" t="str">
        <f>IF(M336&gt;0,VLOOKUP(M336,男子登録情報!$N$1:$O$22,2,0),"")</f>
        <v/>
      </c>
      <c r="O336" s="261" t="s">
        <v>29</v>
      </c>
      <c r="P336" s="262"/>
      <c r="Q336" s="53" t="str">
        <f t="shared" si="156"/>
        <v/>
      </c>
      <c r="R336" s="284" t="str">
        <f t="shared" si="157"/>
        <v/>
      </c>
      <c r="S336" s="263"/>
      <c r="T336" s="613"/>
      <c r="U336" s="614"/>
      <c r="V336" s="615"/>
      <c r="W336" s="662"/>
      <c r="X336" s="662"/>
      <c r="AB336" s="85">
        <f t="shared" si="129"/>
        <v>0</v>
      </c>
      <c r="AC336" s="621"/>
      <c r="AD336" s="74" t="str">
        <f t="shared" si="130"/>
        <v/>
      </c>
      <c r="AE336" s="74" t="str">
        <f t="shared" si="131"/>
        <v/>
      </c>
      <c r="AF336" s="74" t="str">
        <f t="shared" si="132"/>
        <v/>
      </c>
      <c r="AG336" s="74" t="str">
        <f t="shared" si="133"/>
        <v/>
      </c>
      <c r="AH336" s="95">
        <f t="shared" si="135"/>
        <v>0</v>
      </c>
      <c r="AI336" s="173" t="str">
        <f>AI335</f>
        <v/>
      </c>
      <c r="AJ336" s="74" t="str">
        <f t="shared" si="136"/>
        <v/>
      </c>
      <c r="AK336" s="74" t="str">
        <f t="shared" si="137"/>
        <v/>
      </c>
      <c r="AL336" s="99" t="str">
        <f t="shared" si="134"/>
        <v/>
      </c>
      <c r="AM336" s="81">
        <f t="shared" si="138"/>
        <v>0</v>
      </c>
      <c r="AO336" s="81">
        <f t="shared" si="139"/>
        <v>0</v>
      </c>
      <c r="AP336" s="81" t="str">
        <f t="shared" si="140"/>
        <v>00000</v>
      </c>
      <c r="AQ336" s="105" t="str">
        <f t="shared" si="141"/>
        <v>0秒0</v>
      </c>
      <c r="AR336" s="106">
        <f t="shared" si="142"/>
        <v>0</v>
      </c>
      <c r="AS336" s="106" t="str">
        <f t="shared" si="143"/>
        <v>0</v>
      </c>
      <c r="AT336" s="106" t="str">
        <f t="shared" si="144"/>
        <v>0</v>
      </c>
      <c r="AU336" s="106" t="str">
        <f t="shared" si="145"/>
        <v>0m</v>
      </c>
      <c r="AV336" s="106" t="str">
        <f t="shared" si="146"/>
        <v>点</v>
      </c>
      <c r="AW336" s="81">
        <f t="shared" si="147"/>
        <v>0</v>
      </c>
      <c r="AX336" s="73" t="str">
        <f t="shared" si="148"/>
        <v/>
      </c>
      <c r="AY336" s="81">
        <f t="shared" si="149"/>
        <v>0</v>
      </c>
      <c r="AZ336" s="81">
        <f t="shared" si="150"/>
        <v>0</v>
      </c>
      <c r="BA336" s="81">
        <f t="shared" si="151"/>
        <v>0</v>
      </c>
      <c r="BB336" s="595"/>
      <c r="BC336" s="595"/>
      <c r="BD336" s="629"/>
      <c r="BE336" s="626"/>
      <c r="BF336" s="74" t="str">
        <f t="shared" si="152"/>
        <v/>
      </c>
      <c r="BG336" s="74" t="str">
        <f t="shared" si="153"/>
        <v/>
      </c>
      <c r="BH336" s="74" t="str">
        <f t="shared" si="154"/>
        <v/>
      </c>
      <c r="BI336" s="120" t="str">
        <f>IF(M336="","",COUNTIF($BH$17:BH336,BH336))</f>
        <v/>
      </c>
      <c r="BJ336" s="98"/>
      <c r="BK336" s="1" t="str">
        <f t="shared" si="155"/>
        <v/>
      </c>
      <c r="BL336" s="621"/>
      <c r="BM336" s="621"/>
      <c r="BN336" s="621"/>
      <c r="BO336" s="621"/>
      <c r="BP336" s="621"/>
      <c r="BQ336" s="623"/>
      <c r="BR336" s="621"/>
      <c r="BS336" s="621"/>
      <c r="BT336" s="74">
        <f>COUNTIF($AJ$17:AJ336,AI336&amp;"-"&amp;"*5000m*")</f>
        <v>0</v>
      </c>
      <c r="BU336" s="621"/>
      <c r="BV336" s="623"/>
      <c r="BW336" s="621"/>
      <c r="BX336" s="621"/>
      <c r="BY336" s="621"/>
      <c r="BZ336" s="621"/>
      <c r="CA336" s="621"/>
      <c r="CB336" s="621"/>
    </row>
    <row r="337" spans="1:80" s="1" customFormat="1" ht="18" customHeight="1" thickBot="1">
      <c r="A337" s="685"/>
      <c r="B337" s="86" t="s">
        <v>30</v>
      </c>
      <c r="C337" s="87"/>
      <c r="D337" s="87"/>
      <c r="E337" s="87"/>
      <c r="F337" s="28"/>
      <c r="G337" s="28"/>
      <c r="H337" s="28"/>
      <c r="I337" s="29"/>
      <c r="J337" s="655" t="str">
        <f>IF(D336&gt;0,VLOOKUP(D336,男子登録情報!$A$1:$H$1688,5,0),"")</f>
        <v/>
      </c>
      <c r="K337" s="655"/>
      <c r="L337" s="7" t="s">
        <v>31</v>
      </c>
      <c r="M337" s="429"/>
      <c r="N337" s="5" t="str">
        <f>IF(M337&gt;0,VLOOKUP(M337,男子登録情報!$N$1:$O$22,2,0),"")</f>
        <v/>
      </c>
      <c r="O337" s="7" t="s">
        <v>32</v>
      </c>
      <c r="P337" s="248"/>
      <c r="Q337" s="53" t="str">
        <f t="shared" si="156"/>
        <v/>
      </c>
      <c r="R337" s="285" t="str">
        <f t="shared" si="157"/>
        <v/>
      </c>
      <c r="S337" s="259"/>
      <c r="T337" s="616"/>
      <c r="U337" s="617"/>
      <c r="V337" s="618"/>
      <c r="W337" s="663"/>
      <c r="X337" s="663"/>
      <c r="AB337" s="85">
        <f t="shared" ref="AB337:AB400" si="158">IF(C337&gt;1999,1,0)</f>
        <v>0</v>
      </c>
      <c r="AC337" s="621"/>
      <c r="AD337" s="74" t="str">
        <f t="shared" ref="AD337:AD400" si="159">IF($C337="","",IF(F337="",1,0))</f>
        <v/>
      </c>
      <c r="AE337" s="74" t="str">
        <f t="shared" ref="AE337:AE400" si="160">IF($C337="","",IF(G337="",1,0))</f>
        <v/>
      </c>
      <c r="AF337" s="74" t="str">
        <f t="shared" ref="AF337:AF400" si="161">IF($C337="","",IF(I337="",1,0))</f>
        <v/>
      </c>
      <c r="AG337" s="74" t="str">
        <f t="shared" ref="AG337:AG400" si="162">IF($C337="","",IF(J337="",1,0))</f>
        <v/>
      </c>
      <c r="AH337" s="95">
        <f t="shared" si="135"/>
        <v>0</v>
      </c>
      <c r="AI337" s="174" t="str">
        <f>AI336</f>
        <v/>
      </c>
      <c r="AJ337" s="74" t="str">
        <f t="shared" si="136"/>
        <v/>
      </c>
      <c r="AK337" s="74" t="str">
        <f t="shared" si="137"/>
        <v/>
      </c>
      <c r="AL337" s="99" t="str">
        <f t="shared" ref="AL337:AL400" si="163">IF(M337="","",COUNTIF($AJ$12:$AJ$466,AJ337))</f>
        <v/>
      </c>
      <c r="AM337" s="81">
        <f t="shared" si="138"/>
        <v>0</v>
      </c>
      <c r="AO337" s="81">
        <f t="shared" si="139"/>
        <v>0</v>
      </c>
      <c r="AP337" s="81" t="str">
        <f t="shared" si="140"/>
        <v>00000</v>
      </c>
      <c r="AQ337" s="105" t="str">
        <f t="shared" si="141"/>
        <v>0秒0</v>
      </c>
      <c r="AR337" s="106">
        <f t="shared" si="142"/>
        <v>0</v>
      </c>
      <c r="AS337" s="106" t="str">
        <f t="shared" si="143"/>
        <v>0</v>
      </c>
      <c r="AT337" s="106" t="str">
        <f t="shared" si="144"/>
        <v>0</v>
      </c>
      <c r="AU337" s="106" t="str">
        <f t="shared" si="145"/>
        <v>0m</v>
      </c>
      <c r="AV337" s="106" t="str">
        <f t="shared" si="146"/>
        <v>点</v>
      </c>
      <c r="AW337" s="81">
        <f t="shared" si="147"/>
        <v>0</v>
      </c>
      <c r="AX337" s="73" t="str">
        <f t="shared" si="148"/>
        <v/>
      </c>
      <c r="AY337" s="81">
        <f t="shared" si="149"/>
        <v>0</v>
      </c>
      <c r="AZ337" s="81">
        <f t="shared" si="150"/>
        <v>0</v>
      </c>
      <c r="BA337" s="81">
        <f t="shared" si="151"/>
        <v>0</v>
      </c>
      <c r="BB337" s="587"/>
      <c r="BC337" s="587"/>
      <c r="BD337" s="630"/>
      <c r="BE337" s="627"/>
      <c r="BF337" s="74" t="str">
        <f t="shared" si="152"/>
        <v/>
      </c>
      <c r="BG337" s="74" t="str">
        <f t="shared" si="153"/>
        <v/>
      </c>
      <c r="BH337" s="74" t="str">
        <f t="shared" si="154"/>
        <v/>
      </c>
      <c r="BI337" s="120" t="str">
        <f>IF(M337="","",COUNTIF($BH$17:BH337,BH337))</f>
        <v/>
      </c>
      <c r="BJ337" s="98"/>
      <c r="BK337" s="1" t="str">
        <f t="shared" si="155"/>
        <v/>
      </c>
      <c r="BL337" s="621"/>
      <c r="BM337" s="621"/>
      <c r="BN337" s="621"/>
      <c r="BO337" s="621"/>
      <c r="BP337" s="621"/>
      <c r="BQ337" s="624"/>
      <c r="BR337" s="621"/>
      <c r="BS337" s="621"/>
      <c r="BT337" s="74">
        <f>COUNTIF($AJ$17:AJ337,AI337&amp;"-"&amp;"*5000m*")</f>
        <v>0</v>
      </c>
      <c r="BU337" s="621"/>
      <c r="BV337" s="624"/>
      <c r="BW337" s="621"/>
      <c r="BX337" s="621"/>
      <c r="BY337" s="621"/>
      <c r="BZ337" s="621"/>
      <c r="CA337" s="621"/>
      <c r="CB337" s="621"/>
    </row>
    <row r="338" spans="1:80" s="1" customFormat="1" ht="18" customHeight="1" thickTop="1" thickBot="1">
      <c r="A338" s="683">
        <v>108</v>
      </c>
      <c r="B338" s="665" t="s">
        <v>339</v>
      </c>
      <c r="C338" s="667"/>
      <c r="D338" s="243"/>
      <c r="E338" s="243"/>
      <c r="F338" s="619" t="str">
        <f>IF(C338&gt;0,VLOOKUP(C338,男子登録情報!$A$1:$H$1688,3,0),"")</f>
        <v/>
      </c>
      <c r="G338" s="619" t="str">
        <f>IF(C338&gt;0,VLOOKUP(C338,男子登録情報!$A$1:$H$1688,4,0),"")</f>
        <v/>
      </c>
      <c r="H338" s="619" t="str">
        <f>IF(C338&gt;0,VLOOKUP(C338,男子登録情報!$A$1:$H$1688,7,0),"")</f>
        <v/>
      </c>
      <c r="I338" s="261" t="str">
        <f>IF(C338&gt;0,VLOOKUP(C338,男子登録情報!$A$1:$H$1688,8,0),"")</f>
        <v/>
      </c>
      <c r="J338" s="653" t="str">
        <f>IF(C338&gt;0,VLOOKUP(C338,男子登録情報!$A$1:$M$1688,13,0),"")</f>
        <v/>
      </c>
      <c r="K338" s="653" t="str">
        <f>IF(C338&gt;0,TEXT(C338,"100000000"),"000000000")</f>
        <v>000000000</v>
      </c>
      <c r="L338" s="251" t="s">
        <v>24</v>
      </c>
      <c r="M338" s="243"/>
      <c r="N338" s="5" t="str">
        <f>IF(M338&gt;0,VLOOKUP(M338,男子登録情報!$N$1:$O$22,2,0),"")</f>
        <v/>
      </c>
      <c r="O338" s="251" t="s">
        <v>27</v>
      </c>
      <c r="P338" s="253"/>
      <c r="Q338" s="53" t="str">
        <f t="shared" si="156"/>
        <v/>
      </c>
      <c r="R338" s="283" t="str">
        <f t="shared" si="157"/>
        <v/>
      </c>
      <c r="S338" s="255"/>
      <c r="T338" s="610"/>
      <c r="U338" s="611"/>
      <c r="V338" s="612"/>
      <c r="W338" s="664"/>
      <c r="X338" s="664"/>
      <c r="AB338" s="85">
        <f t="shared" si="158"/>
        <v>0</v>
      </c>
      <c r="AC338" s="621">
        <f>C338</f>
        <v>0</v>
      </c>
      <c r="AD338" s="74" t="str">
        <f t="shared" si="159"/>
        <v/>
      </c>
      <c r="AE338" s="74" t="str">
        <f t="shared" si="160"/>
        <v/>
      </c>
      <c r="AF338" s="74" t="str">
        <f t="shared" si="161"/>
        <v/>
      </c>
      <c r="AG338" s="74" t="str">
        <f t="shared" si="162"/>
        <v/>
      </c>
      <c r="AH338" s="95">
        <f t="shared" ref="AH338:AH401" si="164">IF(ISNA(OR(AD338:AG338)),1,SUM(AD338:AG338))</f>
        <v>0</v>
      </c>
      <c r="AI338" s="172" t="str">
        <f>IF(F338="","",F338)</f>
        <v/>
      </c>
      <c r="AJ338" s="74" t="str">
        <f t="shared" ref="AJ338:AJ401" si="165">IF($AI338="","",IF(M338="","",$AI338&amp;"-"&amp;M338))</f>
        <v/>
      </c>
      <c r="AK338" s="74" t="str">
        <f t="shared" ref="AK338:AK401" si="166">IF(AND(COUNTA(M338,P338,S338,T338,W338,X338)&gt;0,BS338=1),1,"")</f>
        <v/>
      </c>
      <c r="AL338" s="99" t="str">
        <f t="shared" si="163"/>
        <v/>
      </c>
      <c r="AM338" s="81">
        <f t="shared" ref="AM338:AM401" si="167">IF(MAX(AL338)&gt;1,1,0)</f>
        <v>0</v>
      </c>
      <c r="AO338" s="81">
        <f t="shared" ref="AO338:AO401" si="168">IF(COUNTIF(M338,"*m*")&gt;0,IF(VALUE(AS338)&gt;59,1,0),0)</f>
        <v>0</v>
      </c>
      <c r="AP338" s="81" t="str">
        <f t="shared" ref="AP338:AP401" si="169">IF(COUNTIF(N338,"*m*")&gt;0,RIGHT(10000000+AW338,7),RIGHT(100000+AW338,5))</f>
        <v>00000</v>
      </c>
      <c r="AQ338" s="105" t="str">
        <f t="shared" ref="AQ338:AQ401" si="170">IF(AR338=0,AS338&amp;"秒"&amp;AT338,AR338&amp;"分"&amp;AS338&amp;"秒"&amp;AT338)</f>
        <v>0秒0</v>
      </c>
      <c r="AR338" s="106">
        <f t="shared" ref="AR338:AR401" si="171">INT(P338/10000)</f>
        <v>0</v>
      </c>
      <c r="AS338" s="106" t="str">
        <f t="shared" ref="AS338:AS401" si="172">RIGHT(INT(P338/100),2)</f>
        <v>0</v>
      </c>
      <c r="AT338" s="106" t="str">
        <f t="shared" ref="AT338:AT401" si="173">RIGHT(INT(P338/1),2)</f>
        <v>0</v>
      </c>
      <c r="AU338" s="106" t="str">
        <f t="shared" ref="AU338:AU401" si="174">INT(P338/100)&amp;"m"&amp;RIGHT(P338,2)</f>
        <v>0m</v>
      </c>
      <c r="AV338" s="106" t="str">
        <f t="shared" ref="AV338:AV401" si="175">P338&amp;"点"</f>
        <v>点</v>
      </c>
      <c r="AW338" s="81">
        <f t="shared" ref="AW338:AW401" si="176">VALUE(P338)</f>
        <v>0</v>
      </c>
      <c r="AX338" s="73" t="str">
        <f t="shared" ref="AX338:AX401" si="177">IF(COUNTIF(M338,"*m*")=0,"",IF($M338="","",COUNTIF($P338,AX$13)))</f>
        <v/>
      </c>
      <c r="AY338" s="81">
        <f t="shared" ref="AY338:AY401" si="178">IF(S338="",0,IF(OR(S338&lt;$AY$12,S338&gt;$AY$13),1,0))</f>
        <v>0</v>
      </c>
      <c r="AZ338" s="81">
        <f t="shared" ref="AZ338:AZ401" si="179">IF($P338="",0,IF($S338="",1,0))</f>
        <v>0</v>
      </c>
      <c r="BA338" s="81">
        <f t="shared" ref="BA338:BA401" si="180">IF($P338="",0,IF($T338="",1,0))</f>
        <v>0</v>
      </c>
      <c r="BB338" s="586">
        <f>IF(W338="",0,COUNTA($W$17:W340))</f>
        <v>0</v>
      </c>
      <c r="BC338" s="586">
        <f>IF(X338="",0,COUNTA($X$17:X340))</f>
        <v>0</v>
      </c>
      <c r="BD338" s="628">
        <f>IF(OR($N338="20100",$N339="20100",$N340="20100"),COUNTIF($N$17:N340,"20100"),0)</f>
        <v>0</v>
      </c>
      <c r="BE338" s="625">
        <f>IF($BD338=0,0,INDEX($P338:$P340,MATCH("20100",$N338:$N340,0),1))</f>
        <v>0</v>
      </c>
      <c r="BF338" s="74" t="str">
        <f t="shared" ref="BF338:BF401" si="181">IF(M338="","",IF(COUNTIF(M338,"*OP*")&gt;0,1,""))</f>
        <v/>
      </c>
      <c r="BG338" s="74" t="str">
        <f t="shared" ref="BG338:BG401" si="182">IF(M338="","",IF(COUNTIF(M338,"*OP*")&gt;0,"",1))</f>
        <v/>
      </c>
      <c r="BH338" s="74" t="str">
        <f t="shared" ref="BH338:BH401" si="183">IF(M338="","",IF(COUNTIF(M338,"*OP*")&gt;0,"",M338))</f>
        <v/>
      </c>
      <c r="BI338" s="120" t="str">
        <f>IF(M338="","",COUNTIF($BH$17:BH338,BH338))</f>
        <v/>
      </c>
      <c r="BJ338" s="98"/>
      <c r="BK338" s="1" t="str">
        <f t="shared" ref="BK338:BK401" si="184">IFERROR(BG338*BI338,"")</f>
        <v/>
      </c>
      <c r="BL338" s="621" t="str">
        <f>IF(F338="","",COUNTIF($AI$17:AI338,AI338))</f>
        <v/>
      </c>
      <c r="BM338" s="621">
        <f>IF(BL338=1,BL338,0)</f>
        <v>0</v>
      </c>
      <c r="BN338" s="621" t="str">
        <f>IF(F338="","",$BR338)</f>
        <v/>
      </c>
      <c r="BO338" s="621" t="str">
        <f>IF(G338="","",$BR338)</f>
        <v/>
      </c>
      <c r="BP338" s="621" t="str">
        <f>IF(I338="","",$BR338)</f>
        <v/>
      </c>
      <c r="BQ338" s="622" t="str">
        <f>IFERROR(IF(J338="","",BR338),"")</f>
        <v/>
      </c>
      <c r="BR338" s="621">
        <v>108</v>
      </c>
      <c r="BS338" s="621">
        <f>IF(C338&gt;0,"",IF(COUNTIF(BN338:BQ340,BR338)=4,"",1))</f>
        <v>1</v>
      </c>
      <c r="BT338" s="74">
        <f>COUNTIF($AJ$17:AJ338,AI338&amp;"-"&amp;"*5000m*")</f>
        <v>0</v>
      </c>
      <c r="BU338" s="621">
        <f>SUM(BT338:BT340)/3</f>
        <v>0</v>
      </c>
      <c r="BV338" s="622" t="str">
        <f>IF(AI338="","",IF(AND(COUNTA(M338:M340)=0,COUNTA(W338:X340)=0),1,""))</f>
        <v/>
      </c>
      <c r="BW338" s="621">
        <f>IF(AND($AI338="",COUNTA(W338)&gt;0),1,0)</f>
        <v>0</v>
      </c>
      <c r="BX338" s="621">
        <f>IF(AND($AI338="",COUNTA(X338)&gt;0),1,0)</f>
        <v>0</v>
      </c>
      <c r="BY338" s="621" t="str">
        <f>F338&amp;"-"&amp;W338</f>
        <v>-</v>
      </c>
      <c r="BZ338" s="621" t="str">
        <f>IF(W338="","",COUNTIF($BY$17:BY338,BY338))</f>
        <v/>
      </c>
      <c r="CA338" s="621" t="str">
        <f>F338&amp;"-"&amp;X338</f>
        <v>-</v>
      </c>
      <c r="CB338" s="621" t="str">
        <f>IF(X338="","",COUNTIF($CA$17:CA338,CA338))</f>
        <v/>
      </c>
    </row>
    <row r="339" spans="1:80" s="1" customFormat="1" ht="18" customHeight="1" thickBot="1">
      <c r="A339" s="684"/>
      <c r="B339" s="666"/>
      <c r="C339" s="668"/>
      <c r="D339" s="244"/>
      <c r="E339" s="244"/>
      <c r="F339" s="620"/>
      <c r="G339" s="620"/>
      <c r="H339" s="620"/>
      <c r="I339" s="256" t="str">
        <f>IF(C338&gt;0,VLOOKUP(C338,男子登録情報!$A$1:$H$1688,5,0),"")</f>
        <v/>
      </c>
      <c r="J339" s="654" t="str">
        <f>IF(D338&gt;0,VLOOKUP(D338,男子登録情報!$A$1:$H$1688,5,0),"")</f>
        <v/>
      </c>
      <c r="K339" s="654"/>
      <c r="L339" s="261" t="s">
        <v>28</v>
      </c>
      <c r="M339" s="27"/>
      <c r="N339" s="5" t="str">
        <f>IF(M339&gt;0,VLOOKUP(M339,男子登録情報!$N$1:$O$22,2,0),"")</f>
        <v/>
      </c>
      <c r="O339" s="261" t="s">
        <v>29</v>
      </c>
      <c r="P339" s="262"/>
      <c r="Q339" s="53" t="str">
        <f t="shared" si="156"/>
        <v/>
      </c>
      <c r="R339" s="284" t="str">
        <f t="shared" si="157"/>
        <v/>
      </c>
      <c r="S339" s="263"/>
      <c r="T339" s="613"/>
      <c r="U339" s="614"/>
      <c r="V339" s="615"/>
      <c r="W339" s="662"/>
      <c r="X339" s="662"/>
      <c r="AB339" s="85">
        <f t="shared" si="158"/>
        <v>0</v>
      </c>
      <c r="AC339" s="621"/>
      <c r="AD339" s="74" t="str">
        <f t="shared" si="159"/>
        <v/>
      </c>
      <c r="AE339" s="74" t="str">
        <f t="shared" si="160"/>
        <v/>
      </c>
      <c r="AF339" s="74" t="str">
        <f t="shared" si="161"/>
        <v/>
      </c>
      <c r="AG339" s="74" t="str">
        <f t="shared" si="162"/>
        <v/>
      </c>
      <c r="AH339" s="95">
        <f t="shared" si="164"/>
        <v>0</v>
      </c>
      <c r="AI339" s="173" t="str">
        <f>AI338</f>
        <v/>
      </c>
      <c r="AJ339" s="74" t="str">
        <f t="shared" si="165"/>
        <v/>
      </c>
      <c r="AK339" s="74" t="str">
        <f t="shared" si="166"/>
        <v/>
      </c>
      <c r="AL339" s="99" t="str">
        <f t="shared" si="163"/>
        <v/>
      </c>
      <c r="AM339" s="81">
        <f t="shared" si="167"/>
        <v>0</v>
      </c>
      <c r="AO339" s="81">
        <f t="shared" si="168"/>
        <v>0</v>
      </c>
      <c r="AP339" s="81" t="str">
        <f t="shared" si="169"/>
        <v>00000</v>
      </c>
      <c r="AQ339" s="105" t="str">
        <f t="shared" si="170"/>
        <v>0秒0</v>
      </c>
      <c r="AR339" s="106">
        <f t="shared" si="171"/>
        <v>0</v>
      </c>
      <c r="AS339" s="106" t="str">
        <f t="shared" si="172"/>
        <v>0</v>
      </c>
      <c r="AT339" s="106" t="str">
        <f t="shared" si="173"/>
        <v>0</v>
      </c>
      <c r="AU339" s="106" t="str">
        <f t="shared" si="174"/>
        <v>0m</v>
      </c>
      <c r="AV339" s="106" t="str">
        <f t="shared" si="175"/>
        <v>点</v>
      </c>
      <c r="AW339" s="81">
        <f t="shared" si="176"/>
        <v>0</v>
      </c>
      <c r="AX339" s="73" t="str">
        <f t="shared" si="177"/>
        <v/>
      </c>
      <c r="AY339" s="81">
        <f t="shared" si="178"/>
        <v>0</v>
      </c>
      <c r="AZ339" s="81">
        <f t="shared" si="179"/>
        <v>0</v>
      </c>
      <c r="BA339" s="81">
        <f t="shared" si="180"/>
        <v>0</v>
      </c>
      <c r="BB339" s="595"/>
      <c r="BC339" s="595"/>
      <c r="BD339" s="629"/>
      <c r="BE339" s="626"/>
      <c r="BF339" s="74" t="str">
        <f t="shared" si="181"/>
        <v/>
      </c>
      <c r="BG339" s="74" t="str">
        <f t="shared" si="182"/>
        <v/>
      </c>
      <c r="BH339" s="74" t="str">
        <f t="shared" si="183"/>
        <v/>
      </c>
      <c r="BI339" s="120" t="str">
        <f>IF(M339="","",COUNTIF($BH$17:BH339,BH339))</f>
        <v/>
      </c>
      <c r="BJ339" s="98"/>
      <c r="BK339" s="1" t="str">
        <f t="shared" si="184"/>
        <v/>
      </c>
      <c r="BL339" s="621"/>
      <c r="BM339" s="621"/>
      <c r="BN339" s="621"/>
      <c r="BO339" s="621"/>
      <c r="BP339" s="621"/>
      <c r="BQ339" s="623"/>
      <c r="BR339" s="621"/>
      <c r="BS339" s="621"/>
      <c r="BT339" s="74">
        <f>COUNTIF($AJ$17:AJ339,AI339&amp;"-"&amp;"*5000m*")</f>
        <v>0</v>
      </c>
      <c r="BU339" s="621"/>
      <c r="BV339" s="623"/>
      <c r="BW339" s="621"/>
      <c r="BX339" s="621"/>
      <c r="BY339" s="621"/>
      <c r="BZ339" s="621"/>
      <c r="CA339" s="621"/>
      <c r="CB339" s="621"/>
    </row>
    <row r="340" spans="1:80" s="1" customFormat="1" ht="18" customHeight="1" thickBot="1">
      <c r="A340" s="685"/>
      <c r="B340" s="86" t="s">
        <v>30</v>
      </c>
      <c r="C340" s="87"/>
      <c r="D340" s="87"/>
      <c r="E340" s="87"/>
      <c r="F340" s="28"/>
      <c r="G340" s="28"/>
      <c r="H340" s="28"/>
      <c r="I340" s="29"/>
      <c r="J340" s="655" t="str">
        <f>IF(D339&gt;0,VLOOKUP(D339,男子登録情報!$A$1:$H$1688,5,0),"")</f>
        <v/>
      </c>
      <c r="K340" s="655"/>
      <c r="L340" s="7" t="s">
        <v>31</v>
      </c>
      <c r="M340" s="429"/>
      <c r="N340" s="5" t="str">
        <f>IF(M340&gt;0,VLOOKUP(M340,男子登録情報!$N$1:$O$22,2,0),"")</f>
        <v/>
      </c>
      <c r="O340" s="7" t="s">
        <v>32</v>
      </c>
      <c r="P340" s="248"/>
      <c r="Q340" s="53" t="str">
        <f t="shared" si="156"/>
        <v/>
      </c>
      <c r="R340" s="285" t="str">
        <f t="shared" si="157"/>
        <v/>
      </c>
      <c r="S340" s="259"/>
      <c r="T340" s="616"/>
      <c r="U340" s="617"/>
      <c r="V340" s="618"/>
      <c r="W340" s="663"/>
      <c r="X340" s="663"/>
      <c r="AB340" s="85">
        <f t="shared" si="158"/>
        <v>0</v>
      </c>
      <c r="AC340" s="621"/>
      <c r="AD340" s="74" t="str">
        <f t="shared" si="159"/>
        <v/>
      </c>
      <c r="AE340" s="74" t="str">
        <f t="shared" si="160"/>
        <v/>
      </c>
      <c r="AF340" s="74" t="str">
        <f t="shared" si="161"/>
        <v/>
      </c>
      <c r="AG340" s="74" t="str">
        <f t="shared" si="162"/>
        <v/>
      </c>
      <c r="AH340" s="95">
        <f t="shared" si="164"/>
        <v>0</v>
      </c>
      <c r="AI340" s="174" t="str">
        <f>AI339</f>
        <v/>
      </c>
      <c r="AJ340" s="74" t="str">
        <f t="shared" si="165"/>
        <v/>
      </c>
      <c r="AK340" s="74" t="str">
        <f t="shared" si="166"/>
        <v/>
      </c>
      <c r="AL340" s="99" t="str">
        <f t="shared" si="163"/>
        <v/>
      </c>
      <c r="AM340" s="81">
        <f t="shared" si="167"/>
        <v>0</v>
      </c>
      <c r="AO340" s="81">
        <f t="shared" si="168"/>
        <v>0</v>
      </c>
      <c r="AP340" s="81" t="str">
        <f t="shared" si="169"/>
        <v>00000</v>
      </c>
      <c r="AQ340" s="105" t="str">
        <f t="shared" si="170"/>
        <v>0秒0</v>
      </c>
      <c r="AR340" s="106">
        <f t="shared" si="171"/>
        <v>0</v>
      </c>
      <c r="AS340" s="106" t="str">
        <f t="shared" si="172"/>
        <v>0</v>
      </c>
      <c r="AT340" s="106" t="str">
        <f t="shared" si="173"/>
        <v>0</v>
      </c>
      <c r="AU340" s="106" t="str">
        <f t="shared" si="174"/>
        <v>0m</v>
      </c>
      <c r="AV340" s="106" t="str">
        <f t="shared" si="175"/>
        <v>点</v>
      </c>
      <c r="AW340" s="81">
        <f t="shared" si="176"/>
        <v>0</v>
      </c>
      <c r="AX340" s="73" t="str">
        <f t="shared" si="177"/>
        <v/>
      </c>
      <c r="AY340" s="81">
        <f t="shared" si="178"/>
        <v>0</v>
      </c>
      <c r="AZ340" s="81">
        <f t="shared" si="179"/>
        <v>0</v>
      </c>
      <c r="BA340" s="81">
        <f t="shared" si="180"/>
        <v>0</v>
      </c>
      <c r="BB340" s="587"/>
      <c r="BC340" s="587"/>
      <c r="BD340" s="630"/>
      <c r="BE340" s="627"/>
      <c r="BF340" s="74" t="str">
        <f t="shared" si="181"/>
        <v/>
      </c>
      <c r="BG340" s="74" t="str">
        <f t="shared" si="182"/>
        <v/>
      </c>
      <c r="BH340" s="74" t="str">
        <f t="shared" si="183"/>
        <v/>
      </c>
      <c r="BI340" s="120" t="str">
        <f>IF(M340="","",COUNTIF($BH$17:BH340,BH340))</f>
        <v/>
      </c>
      <c r="BJ340" s="98"/>
      <c r="BK340" s="1" t="str">
        <f t="shared" si="184"/>
        <v/>
      </c>
      <c r="BL340" s="621"/>
      <c r="BM340" s="621"/>
      <c r="BN340" s="621"/>
      <c r="BO340" s="621"/>
      <c r="BP340" s="621"/>
      <c r="BQ340" s="624"/>
      <c r="BR340" s="621"/>
      <c r="BS340" s="621"/>
      <c r="BT340" s="74">
        <f>COUNTIF($AJ$17:AJ340,AI340&amp;"-"&amp;"*5000m*")</f>
        <v>0</v>
      </c>
      <c r="BU340" s="621"/>
      <c r="BV340" s="624"/>
      <c r="BW340" s="621"/>
      <c r="BX340" s="621"/>
      <c r="BY340" s="621"/>
      <c r="BZ340" s="621"/>
      <c r="CA340" s="621"/>
      <c r="CB340" s="621"/>
    </row>
    <row r="341" spans="1:80" s="1" customFormat="1" ht="18" customHeight="1" thickTop="1" thickBot="1">
      <c r="A341" s="683">
        <v>109</v>
      </c>
      <c r="B341" s="665" t="s">
        <v>339</v>
      </c>
      <c r="C341" s="667"/>
      <c r="D341" s="243"/>
      <c r="E341" s="243"/>
      <c r="F341" s="619" t="str">
        <f>IF(C341&gt;0,VLOOKUP(C341,男子登録情報!$A$1:$H$1688,3,0),"")</f>
        <v/>
      </c>
      <c r="G341" s="619" t="str">
        <f>IF(C341&gt;0,VLOOKUP(C341,男子登録情報!$A$1:$H$1688,4,0),"")</f>
        <v/>
      </c>
      <c r="H341" s="619" t="str">
        <f>IF(C341&gt;0,VLOOKUP(C341,男子登録情報!$A$1:$H$1688,7,0),"")</f>
        <v/>
      </c>
      <c r="I341" s="261" t="str">
        <f>IF(C341&gt;0,VLOOKUP(C341,男子登録情報!$A$1:$H$1688,8,0),"")</f>
        <v/>
      </c>
      <c r="J341" s="653" t="str">
        <f>IF(C341&gt;0,VLOOKUP(C341,男子登録情報!$A$1:$M$1688,13,0),"")</f>
        <v/>
      </c>
      <c r="K341" s="653" t="str">
        <f>IF(C341&gt;0,TEXT(C341,"100000000"),"000000000")</f>
        <v>000000000</v>
      </c>
      <c r="L341" s="251" t="s">
        <v>24</v>
      </c>
      <c r="M341" s="243"/>
      <c r="N341" s="5" t="str">
        <f>IF(M341&gt;0,VLOOKUP(M341,男子登録情報!$N$1:$O$22,2,0),"")</f>
        <v/>
      </c>
      <c r="O341" s="251" t="s">
        <v>27</v>
      </c>
      <c r="P341" s="253"/>
      <c r="Q341" s="53" t="str">
        <f t="shared" si="156"/>
        <v/>
      </c>
      <c r="R341" s="283" t="str">
        <f t="shared" si="157"/>
        <v/>
      </c>
      <c r="S341" s="255"/>
      <c r="T341" s="610"/>
      <c r="U341" s="611"/>
      <c r="V341" s="612"/>
      <c r="W341" s="664"/>
      <c r="X341" s="664"/>
      <c r="AB341" s="85">
        <f t="shared" si="158"/>
        <v>0</v>
      </c>
      <c r="AC341" s="621">
        <f>C341</f>
        <v>0</v>
      </c>
      <c r="AD341" s="74" t="str">
        <f t="shared" si="159"/>
        <v/>
      </c>
      <c r="AE341" s="74" t="str">
        <f t="shared" si="160"/>
        <v/>
      </c>
      <c r="AF341" s="74" t="str">
        <f t="shared" si="161"/>
        <v/>
      </c>
      <c r="AG341" s="74" t="str">
        <f t="shared" si="162"/>
        <v/>
      </c>
      <c r="AH341" s="95">
        <f t="shared" si="164"/>
        <v>0</v>
      </c>
      <c r="AI341" s="172" t="str">
        <f>IF(F341="","",F341)</f>
        <v/>
      </c>
      <c r="AJ341" s="74" t="str">
        <f t="shared" si="165"/>
        <v/>
      </c>
      <c r="AK341" s="74" t="str">
        <f t="shared" si="166"/>
        <v/>
      </c>
      <c r="AL341" s="99" t="str">
        <f t="shared" si="163"/>
        <v/>
      </c>
      <c r="AM341" s="81">
        <f t="shared" si="167"/>
        <v>0</v>
      </c>
      <c r="AO341" s="81">
        <f t="shared" si="168"/>
        <v>0</v>
      </c>
      <c r="AP341" s="81" t="str">
        <f t="shared" si="169"/>
        <v>00000</v>
      </c>
      <c r="AQ341" s="105" t="str">
        <f t="shared" si="170"/>
        <v>0秒0</v>
      </c>
      <c r="AR341" s="106">
        <f t="shared" si="171"/>
        <v>0</v>
      </c>
      <c r="AS341" s="106" t="str">
        <f t="shared" si="172"/>
        <v>0</v>
      </c>
      <c r="AT341" s="106" t="str">
        <f t="shared" si="173"/>
        <v>0</v>
      </c>
      <c r="AU341" s="106" t="str">
        <f t="shared" si="174"/>
        <v>0m</v>
      </c>
      <c r="AV341" s="106" t="str">
        <f t="shared" si="175"/>
        <v>点</v>
      </c>
      <c r="AW341" s="81">
        <f t="shared" si="176"/>
        <v>0</v>
      </c>
      <c r="AX341" s="73" t="str">
        <f t="shared" si="177"/>
        <v/>
      </c>
      <c r="AY341" s="81">
        <f t="shared" si="178"/>
        <v>0</v>
      </c>
      <c r="AZ341" s="81">
        <f t="shared" si="179"/>
        <v>0</v>
      </c>
      <c r="BA341" s="81">
        <f t="shared" si="180"/>
        <v>0</v>
      </c>
      <c r="BB341" s="586">
        <f>IF(W341="",0,COUNTA($W$17:W343))</f>
        <v>0</v>
      </c>
      <c r="BC341" s="586">
        <f>IF(X341="",0,COUNTA($X$17:X343))</f>
        <v>0</v>
      </c>
      <c r="BD341" s="628">
        <f>IF(OR($N341="20100",$N342="20100",$N343="20100"),COUNTIF($N$17:N343,"20100"),0)</f>
        <v>0</v>
      </c>
      <c r="BE341" s="625">
        <f>IF($BD341=0,0,INDEX($P341:$P343,MATCH("20100",$N341:$N343,0),1))</f>
        <v>0</v>
      </c>
      <c r="BF341" s="74" t="str">
        <f t="shared" si="181"/>
        <v/>
      </c>
      <c r="BG341" s="74" t="str">
        <f t="shared" si="182"/>
        <v/>
      </c>
      <c r="BH341" s="74" t="str">
        <f t="shared" si="183"/>
        <v/>
      </c>
      <c r="BI341" s="120" t="str">
        <f>IF(M341="","",COUNTIF($BH$17:BH341,BH341))</f>
        <v/>
      </c>
      <c r="BJ341" s="98"/>
      <c r="BK341" s="1" t="str">
        <f t="shared" si="184"/>
        <v/>
      </c>
      <c r="BL341" s="621" t="str">
        <f>IF(F341="","",COUNTIF($AI$17:AI341,AI341))</f>
        <v/>
      </c>
      <c r="BM341" s="621">
        <f>IF(BL341=1,BL341,0)</f>
        <v>0</v>
      </c>
      <c r="BN341" s="621" t="str">
        <f>IF(F341="","",$BR341)</f>
        <v/>
      </c>
      <c r="BO341" s="621" t="str">
        <f>IF(G341="","",$BR341)</f>
        <v/>
      </c>
      <c r="BP341" s="621" t="str">
        <f>IF(I341="","",$BR341)</f>
        <v/>
      </c>
      <c r="BQ341" s="622" t="str">
        <f>IFERROR(IF(J341="","",BR341),"")</f>
        <v/>
      </c>
      <c r="BR341" s="621">
        <v>109</v>
      </c>
      <c r="BS341" s="621">
        <f>IF(C341&gt;0,"",IF(COUNTIF(BN341:BQ343,BR341)=4,"",1))</f>
        <v>1</v>
      </c>
      <c r="BT341" s="74">
        <f>COUNTIF($AJ$17:AJ341,AI341&amp;"-"&amp;"*5000m*")</f>
        <v>0</v>
      </c>
      <c r="BU341" s="621">
        <f>SUM(BT341:BT343)/3</f>
        <v>0</v>
      </c>
      <c r="BV341" s="622" t="str">
        <f>IF(AI341="","",IF(AND(COUNTA(M341:M343)=0,COUNTA(W341:X343)=0),1,""))</f>
        <v/>
      </c>
      <c r="BW341" s="621">
        <f>IF(AND($AI341="",COUNTA(W341)&gt;0),1,0)</f>
        <v>0</v>
      </c>
      <c r="BX341" s="621">
        <f>IF(AND($AI341="",COUNTA(X341)&gt;0),1,0)</f>
        <v>0</v>
      </c>
      <c r="BY341" s="621" t="str">
        <f>F341&amp;"-"&amp;W341</f>
        <v>-</v>
      </c>
      <c r="BZ341" s="621" t="str">
        <f>IF(W341="","",COUNTIF($BY$17:BY341,BY341))</f>
        <v/>
      </c>
      <c r="CA341" s="621" t="str">
        <f>F341&amp;"-"&amp;X341</f>
        <v>-</v>
      </c>
      <c r="CB341" s="621" t="str">
        <f>IF(X341="","",COUNTIF($CA$17:CA341,CA341))</f>
        <v/>
      </c>
    </row>
    <row r="342" spans="1:80" s="1" customFormat="1" ht="18" customHeight="1" thickBot="1">
      <c r="A342" s="684"/>
      <c r="B342" s="666"/>
      <c r="C342" s="668"/>
      <c r="D342" s="244"/>
      <c r="E342" s="244"/>
      <c r="F342" s="620"/>
      <c r="G342" s="620"/>
      <c r="H342" s="620"/>
      <c r="I342" s="256" t="str">
        <f>IF(C341&gt;0,VLOOKUP(C341,男子登録情報!$A$1:$H$1688,5,0),"")</f>
        <v/>
      </c>
      <c r="J342" s="654" t="str">
        <f>IF(D341&gt;0,VLOOKUP(D341,男子登録情報!$A$1:$H$1688,5,0),"")</f>
        <v/>
      </c>
      <c r="K342" s="654"/>
      <c r="L342" s="261" t="s">
        <v>28</v>
      </c>
      <c r="M342" s="27"/>
      <c r="N342" s="5" t="str">
        <f>IF(M342&gt;0,VLOOKUP(M342,男子登録情報!$N$1:$O$22,2,0),"")</f>
        <v/>
      </c>
      <c r="O342" s="261" t="s">
        <v>29</v>
      </c>
      <c r="P342" s="262"/>
      <c r="Q342" s="53" t="str">
        <f t="shared" si="156"/>
        <v/>
      </c>
      <c r="R342" s="284" t="str">
        <f t="shared" si="157"/>
        <v/>
      </c>
      <c r="S342" s="263"/>
      <c r="T342" s="613"/>
      <c r="U342" s="614"/>
      <c r="V342" s="615"/>
      <c r="W342" s="662"/>
      <c r="X342" s="662"/>
      <c r="AB342" s="85">
        <f t="shared" si="158"/>
        <v>0</v>
      </c>
      <c r="AC342" s="621"/>
      <c r="AD342" s="74" t="str">
        <f t="shared" si="159"/>
        <v/>
      </c>
      <c r="AE342" s="74" t="str">
        <f t="shared" si="160"/>
        <v/>
      </c>
      <c r="AF342" s="74" t="str">
        <f t="shared" si="161"/>
        <v/>
      </c>
      <c r="AG342" s="74" t="str">
        <f t="shared" si="162"/>
        <v/>
      </c>
      <c r="AH342" s="95">
        <f t="shared" si="164"/>
        <v>0</v>
      </c>
      <c r="AI342" s="173" t="str">
        <f>AI341</f>
        <v/>
      </c>
      <c r="AJ342" s="74" t="str">
        <f t="shared" si="165"/>
        <v/>
      </c>
      <c r="AK342" s="74" t="str">
        <f t="shared" si="166"/>
        <v/>
      </c>
      <c r="AL342" s="99" t="str">
        <f t="shared" si="163"/>
        <v/>
      </c>
      <c r="AM342" s="81">
        <f t="shared" si="167"/>
        <v>0</v>
      </c>
      <c r="AO342" s="81">
        <f t="shared" si="168"/>
        <v>0</v>
      </c>
      <c r="AP342" s="81" t="str">
        <f t="shared" si="169"/>
        <v>00000</v>
      </c>
      <c r="AQ342" s="105" t="str">
        <f t="shared" si="170"/>
        <v>0秒0</v>
      </c>
      <c r="AR342" s="106">
        <f t="shared" si="171"/>
        <v>0</v>
      </c>
      <c r="AS342" s="106" t="str">
        <f t="shared" si="172"/>
        <v>0</v>
      </c>
      <c r="AT342" s="106" t="str">
        <f t="shared" si="173"/>
        <v>0</v>
      </c>
      <c r="AU342" s="106" t="str">
        <f t="shared" si="174"/>
        <v>0m</v>
      </c>
      <c r="AV342" s="106" t="str">
        <f t="shared" si="175"/>
        <v>点</v>
      </c>
      <c r="AW342" s="81">
        <f t="shared" si="176"/>
        <v>0</v>
      </c>
      <c r="AX342" s="73" t="str">
        <f t="shared" si="177"/>
        <v/>
      </c>
      <c r="AY342" s="81">
        <f t="shared" si="178"/>
        <v>0</v>
      </c>
      <c r="AZ342" s="81">
        <f t="shared" si="179"/>
        <v>0</v>
      </c>
      <c r="BA342" s="81">
        <f t="shared" si="180"/>
        <v>0</v>
      </c>
      <c r="BB342" s="595"/>
      <c r="BC342" s="595"/>
      <c r="BD342" s="629"/>
      <c r="BE342" s="626"/>
      <c r="BF342" s="74" t="str">
        <f t="shared" si="181"/>
        <v/>
      </c>
      <c r="BG342" s="74" t="str">
        <f t="shared" si="182"/>
        <v/>
      </c>
      <c r="BH342" s="74" t="str">
        <f t="shared" si="183"/>
        <v/>
      </c>
      <c r="BI342" s="120" t="str">
        <f>IF(M342="","",COUNTIF($BH$17:BH342,BH342))</f>
        <v/>
      </c>
      <c r="BJ342" s="98"/>
      <c r="BK342" s="1" t="str">
        <f t="shared" si="184"/>
        <v/>
      </c>
      <c r="BL342" s="621"/>
      <c r="BM342" s="621"/>
      <c r="BN342" s="621"/>
      <c r="BO342" s="621"/>
      <c r="BP342" s="621"/>
      <c r="BQ342" s="623"/>
      <c r="BR342" s="621"/>
      <c r="BS342" s="621"/>
      <c r="BT342" s="74">
        <f>COUNTIF($AJ$17:AJ342,AI342&amp;"-"&amp;"*5000m*")</f>
        <v>0</v>
      </c>
      <c r="BU342" s="621"/>
      <c r="BV342" s="623"/>
      <c r="BW342" s="621"/>
      <c r="BX342" s="621"/>
      <c r="BY342" s="621"/>
      <c r="BZ342" s="621"/>
      <c r="CA342" s="621"/>
      <c r="CB342" s="621"/>
    </row>
    <row r="343" spans="1:80" s="1" customFormat="1" ht="18" customHeight="1" thickBot="1">
      <c r="A343" s="685"/>
      <c r="B343" s="86" t="s">
        <v>30</v>
      </c>
      <c r="C343" s="87"/>
      <c r="D343" s="87"/>
      <c r="E343" s="87"/>
      <c r="F343" s="28"/>
      <c r="G343" s="28"/>
      <c r="H343" s="28"/>
      <c r="I343" s="29"/>
      <c r="J343" s="655" t="str">
        <f>IF(D342&gt;0,VLOOKUP(D342,男子登録情報!$A$1:$H$1688,5,0),"")</f>
        <v/>
      </c>
      <c r="K343" s="655"/>
      <c r="L343" s="7" t="s">
        <v>31</v>
      </c>
      <c r="M343" s="429"/>
      <c r="N343" s="5" t="str">
        <f>IF(M343&gt;0,VLOOKUP(M343,男子登録情報!$N$1:$O$22,2,0),"")</f>
        <v/>
      </c>
      <c r="O343" s="7" t="s">
        <v>32</v>
      </c>
      <c r="P343" s="248"/>
      <c r="Q343" s="53" t="str">
        <f t="shared" si="156"/>
        <v/>
      </c>
      <c r="R343" s="285" t="str">
        <f t="shared" si="157"/>
        <v/>
      </c>
      <c r="S343" s="259"/>
      <c r="T343" s="616"/>
      <c r="U343" s="617"/>
      <c r="V343" s="618"/>
      <c r="W343" s="663"/>
      <c r="X343" s="663"/>
      <c r="AB343" s="85">
        <f t="shared" si="158"/>
        <v>0</v>
      </c>
      <c r="AC343" s="621"/>
      <c r="AD343" s="74" t="str">
        <f t="shared" si="159"/>
        <v/>
      </c>
      <c r="AE343" s="74" t="str">
        <f t="shared" si="160"/>
        <v/>
      </c>
      <c r="AF343" s="74" t="str">
        <f t="shared" si="161"/>
        <v/>
      </c>
      <c r="AG343" s="74" t="str">
        <f t="shared" si="162"/>
        <v/>
      </c>
      <c r="AH343" s="95">
        <f t="shared" si="164"/>
        <v>0</v>
      </c>
      <c r="AI343" s="174" t="str">
        <f>AI342</f>
        <v/>
      </c>
      <c r="AJ343" s="74" t="str">
        <f t="shared" si="165"/>
        <v/>
      </c>
      <c r="AK343" s="74" t="str">
        <f t="shared" si="166"/>
        <v/>
      </c>
      <c r="AL343" s="99" t="str">
        <f t="shared" si="163"/>
        <v/>
      </c>
      <c r="AM343" s="81">
        <f t="shared" si="167"/>
        <v>0</v>
      </c>
      <c r="AO343" s="81">
        <f t="shared" si="168"/>
        <v>0</v>
      </c>
      <c r="AP343" s="81" t="str">
        <f t="shared" si="169"/>
        <v>00000</v>
      </c>
      <c r="AQ343" s="105" t="str">
        <f t="shared" si="170"/>
        <v>0秒0</v>
      </c>
      <c r="AR343" s="106">
        <f t="shared" si="171"/>
        <v>0</v>
      </c>
      <c r="AS343" s="106" t="str">
        <f t="shared" si="172"/>
        <v>0</v>
      </c>
      <c r="AT343" s="106" t="str">
        <f t="shared" si="173"/>
        <v>0</v>
      </c>
      <c r="AU343" s="106" t="str">
        <f t="shared" si="174"/>
        <v>0m</v>
      </c>
      <c r="AV343" s="106" t="str">
        <f t="shared" si="175"/>
        <v>点</v>
      </c>
      <c r="AW343" s="81">
        <f t="shared" si="176"/>
        <v>0</v>
      </c>
      <c r="AX343" s="73" t="str">
        <f t="shared" si="177"/>
        <v/>
      </c>
      <c r="AY343" s="81">
        <f t="shared" si="178"/>
        <v>0</v>
      </c>
      <c r="AZ343" s="81">
        <f t="shared" si="179"/>
        <v>0</v>
      </c>
      <c r="BA343" s="81">
        <f t="shared" si="180"/>
        <v>0</v>
      </c>
      <c r="BB343" s="587"/>
      <c r="BC343" s="587"/>
      <c r="BD343" s="630"/>
      <c r="BE343" s="627"/>
      <c r="BF343" s="74" t="str">
        <f t="shared" si="181"/>
        <v/>
      </c>
      <c r="BG343" s="74" t="str">
        <f t="shared" si="182"/>
        <v/>
      </c>
      <c r="BH343" s="74" t="str">
        <f t="shared" si="183"/>
        <v/>
      </c>
      <c r="BI343" s="120" t="str">
        <f>IF(M343="","",COUNTIF($BH$17:BH343,BH343))</f>
        <v/>
      </c>
      <c r="BJ343" s="98"/>
      <c r="BK343" s="1" t="str">
        <f t="shared" si="184"/>
        <v/>
      </c>
      <c r="BL343" s="621"/>
      <c r="BM343" s="621"/>
      <c r="BN343" s="621"/>
      <c r="BO343" s="621"/>
      <c r="BP343" s="621"/>
      <c r="BQ343" s="624"/>
      <c r="BR343" s="621"/>
      <c r="BS343" s="621"/>
      <c r="BT343" s="74">
        <f>COUNTIF($AJ$17:AJ343,AI343&amp;"-"&amp;"*5000m*")</f>
        <v>0</v>
      </c>
      <c r="BU343" s="621"/>
      <c r="BV343" s="624"/>
      <c r="BW343" s="621"/>
      <c r="BX343" s="621"/>
      <c r="BY343" s="621"/>
      <c r="BZ343" s="621"/>
      <c r="CA343" s="621"/>
      <c r="CB343" s="621"/>
    </row>
    <row r="344" spans="1:80" s="1" customFormat="1" ht="18" customHeight="1" thickTop="1" thickBot="1">
      <c r="A344" s="683">
        <v>110</v>
      </c>
      <c r="B344" s="665" t="s">
        <v>339</v>
      </c>
      <c r="C344" s="667"/>
      <c r="D344" s="243"/>
      <c r="E344" s="243"/>
      <c r="F344" s="619" t="str">
        <f>IF(C344&gt;0,VLOOKUP(C344,男子登録情報!$A$1:$H$1688,3,0),"")</f>
        <v/>
      </c>
      <c r="G344" s="619" t="str">
        <f>IF(C344&gt;0,VLOOKUP(C344,男子登録情報!$A$1:$H$1688,4,0),"")</f>
        <v/>
      </c>
      <c r="H344" s="619" t="str">
        <f>IF(C344&gt;0,VLOOKUP(C344,男子登録情報!$A$1:$H$1688,7,0),"")</f>
        <v/>
      </c>
      <c r="I344" s="261" t="str">
        <f>IF(C344&gt;0,VLOOKUP(C344,男子登録情報!$A$1:$H$1688,8,0),"")</f>
        <v/>
      </c>
      <c r="J344" s="653" t="str">
        <f>IF(C344&gt;0,VLOOKUP(C344,男子登録情報!$A$1:$M$1688,13,0),"")</f>
        <v/>
      </c>
      <c r="K344" s="653" t="str">
        <f>IF(C344&gt;0,TEXT(C344,"100000000"),"000000000")</f>
        <v>000000000</v>
      </c>
      <c r="L344" s="251" t="s">
        <v>24</v>
      </c>
      <c r="M344" s="243"/>
      <c r="N344" s="5" t="str">
        <f>IF(M344&gt;0,VLOOKUP(M344,男子登録情報!$N$1:$O$22,2,0),"")</f>
        <v/>
      </c>
      <c r="O344" s="251" t="s">
        <v>27</v>
      </c>
      <c r="P344" s="253"/>
      <c r="Q344" s="53" t="str">
        <f t="shared" si="156"/>
        <v/>
      </c>
      <c r="R344" s="283" t="str">
        <f t="shared" si="157"/>
        <v/>
      </c>
      <c r="S344" s="255"/>
      <c r="T344" s="610"/>
      <c r="U344" s="611"/>
      <c r="V344" s="612"/>
      <c r="W344" s="664"/>
      <c r="X344" s="664"/>
      <c r="AB344" s="85">
        <f t="shared" si="158"/>
        <v>0</v>
      </c>
      <c r="AC344" s="621">
        <f>C344</f>
        <v>0</v>
      </c>
      <c r="AD344" s="74" t="str">
        <f t="shared" si="159"/>
        <v/>
      </c>
      <c r="AE344" s="74" t="str">
        <f t="shared" si="160"/>
        <v/>
      </c>
      <c r="AF344" s="74" t="str">
        <f t="shared" si="161"/>
        <v/>
      </c>
      <c r="AG344" s="74" t="str">
        <f t="shared" si="162"/>
        <v/>
      </c>
      <c r="AH344" s="95">
        <f t="shared" si="164"/>
        <v>0</v>
      </c>
      <c r="AI344" s="172" t="str">
        <f>IF(F344="","",F344)</f>
        <v/>
      </c>
      <c r="AJ344" s="74" t="str">
        <f t="shared" si="165"/>
        <v/>
      </c>
      <c r="AK344" s="74" t="str">
        <f t="shared" si="166"/>
        <v/>
      </c>
      <c r="AL344" s="99" t="str">
        <f t="shared" si="163"/>
        <v/>
      </c>
      <c r="AM344" s="81">
        <f t="shared" si="167"/>
        <v>0</v>
      </c>
      <c r="AO344" s="81">
        <f t="shared" si="168"/>
        <v>0</v>
      </c>
      <c r="AP344" s="81" t="str">
        <f t="shared" si="169"/>
        <v>00000</v>
      </c>
      <c r="AQ344" s="105" t="str">
        <f t="shared" si="170"/>
        <v>0秒0</v>
      </c>
      <c r="AR344" s="106">
        <f t="shared" si="171"/>
        <v>0</v>
      </c>
      <c r="AS344" s="106" t="str">
        <f t="shared" si="172"/>
        <v>0</v>
      </c>
      <c r="AT344" s="106" t="str">
        <f t="shared" si="173"/>
        <v>0</v>
      </c>
      <c r="AU344" s="106" t="str">
        <f t="shared" si="174"/>
        <v>0m</v>
      </c>
      <c r="AV344" s="106" t="str">
        <f t="shared" si="175"/>
        <v>点</v>
      </c>
      <c r="AW344" s="81">
        <f t="shared" si="176"/>
        <v>0</v>
      </c>
      <c r="AX344" s="73" t="str">
        <f t="shared" si="177"/>
        <v/>
      </c>
      <c r="AY344" s="81">
        <f t="shared" si="178"/>
        <v>0</v>
      </c>
      <c r="AZ344" s="81">
        <f t="shared" si="179"/>
        <v>0</v>
      </c>
      <c r="BA344" s="81">
        <f t="shared" si="180"/>
        <v>0</v>
      </c>
      <c r="BB344" s="586">
        <f>IF(W344="",0,COUNTA($W$17:W346))</f>
        <v>0</v>
      </c>
      <c r="BC344" s="586">
        <f>IF(X344="",0,COUNTA($X$17:X346))</f>
        <v>0</v>
      </c>
      <c r="BD344" s="628">
        <f>IF(OR($N344="20100",$N345="20100",$N346="20100"),COUNTIF($N$17:N346,"20100"),0)</f>
        <v>0</v>
      </c>
      <c r="BE344" s="625">
        <f>IF($BD344=0,0,INDEX($P344:$P346,MATCH("20100",$N344:$N346,0),1))</f>
        <v>0</v>
      </c>
      <c r="BF344" s="74" t="str">
        <f t="shared" si="181"/>
        <v/>
      </c>
      <c r="BG344" s="74" t="str">
        <f t="shared" si="182"/>
        <v/>
      </c>
      <c r="BH344" s="74" t="str">
        <f t="shared" si="183"/>
        <v/>
      </c>
      <c r="BI344" s="120" t="str">
        <f>IF(M344="","",COUNTIF($BH$17:BH344,BH344))</f>
        <v/>
      </c>
      <c r="BJ344" s="98"/>
      <c r="BK344" s="1" t="str">
        <f t="shared" si="184"/>
        <v/>
      </c>
      <c r="BL344" s="621" t="str">
        <f>IF(F344="","",COUNTIF($AI$17:AI344,AI344))</f>
        <v/>
      </c>
      <c r="BM344" s="621">
        <f>IF(BL344=1,BL344,0)</f>
        <v>0</v>
      </c>
      <c r="BN344" s="621" t="str">
        <f>IF(F344="","",$BR344)</f>
        <v/>
      </c>
      <c r="BO344" s="621" t="str">
        <f>IF(G344="","",$BR344)</f>
        <v/>
      </c>
      <c r="BP344" s="621" t="str">
        <f>IF(I344="","",$BR344)</f>
        <v/>
      </c>
      <c r="BQ344" s="622" t="str">
        <f>IFERROR(IF(J344="","",BR344),"")</f>
        <v/>
      </c>
      <c r="BR344" s="621">
        <v>110</v>
      </c>
      <c r="BS344" s="621">
        <f>IF(C344&gt;0,"",IF(COUNTIF(BN344:BQ346,BR344)=4,"",1))</f>
        <v>1</v>
      </c>
      <c r="BT344" s="74">
        <f>COUNTIF($AJ$17:AJ344,AI344&amp;"-"&amp;"*5000m*")</f>
        <v>0</v>
      </c>
      <c r="BU344" s="621">
        <f>SUM(BT344:BT346)/3</f>
        <v>0</v>
      </c>
      <c r="BV344" s="622" t="str">
        <f>IF(AI344="","",IF(AND(COUNTA(M344:M346)=0,COUNTA(W344:X346)=0),1,""))</f>
        <v/>
      </c>
      <c r="BW344" s="621">
        <f>IF(AND($AI344="",COUNTA(W344)&gt;0),1,0)</f>
        <v>0</v>
      </c>
      <c r="BX344" s="621">
        <f>IF(AND($AI344="",COUNTA(X344)&gt;0),1,0)</f>
        <v>0</v>
      </c>
      <c r="BY344" s="621" t="str">
        <f>F344&amp;"-"&amp;W344</f>
        <v>-</v>
      </c>
      <c r="BZ344" s="621" t="str">
        <f>IF(W344="","",COUNTIF($BY$17:BY344,BY344))</f>
        <v/>
      </c>
      <c r="CA344" s="621" t="str">
        <f>F344&amp;"-"&amp;X344</f>
        <v>-</v>
      </c>
      <c r="CB344" s="621" t="str">
        <f>IF(X344="","",COUNTIF($CA$17:CA344,CA344))</f>
        <v/>
      </c>
    </row>
    <row r="345" spans="1:80" s="1" customFormat="1" ht="18" customHeight="1" thickBot="1">
      <c r="A345" s="684"/>
      <c r="B345" s="666"/>
      <c r="C345" s="668"/>
      <c r="D345" s="244"/>
      <c r="E345" s="244"/>
      <c r="F345" s="620"/>
      <c r="G345" s="620"/>
      <c r="H345" s="620"/>
      <c r="I345" s="256" t="str">
        <f>IF(C344&gt;0,VLOOKUP(C344,男子登録情報!$A$1:$H$1688,5,0),"")</f>
        <v/>
      </c>
      <c r="J345" s="654" t="str">
        <f>IF(D344&gt;0,VLOOKUP(D344,男子登録情報!$A$1:$H$1688,5,0),"")</f>
        <v/>
      </c>
      <c r="K345" s="654"/>
      <c r="L345" s="261" t="s">
        <v>28</v>
      </c>
      <c r="M345" s="27"/>
      <c r="N345" s="5" t="str">
        <f>IF(M345&gt;0,VLOOKUP(M345,男子登録情報!$N$1:$O$22,2,0),"")</f>
        <v/>
      </c>
      <c r="O345" s="261" t="s">
        <v>29</v>
      </c>
      <c r="P345" s="262"/>
      <c r="Q345" s="53" t="str">
        <f t="shared" si="156"/>
        <v/>
      </c>
      <c r="R345" s="284" t="str">
        <f t="shared" si="157"/>
        <v/>
      </c>
      <c r="S345" s="263"/>
      <c r="T345" s="613"/>
      <c r="U345" s="614"/>
      <c r="V345" s="615"/>
      <c r="W345" s="662"/>
      <c r="X345" s="662"/>
      <c r="AB345" s="85">
        <f t="shared" si="158"/>
        <v>0</v>
      </c>
      <c r="AC345" s="621"/>
      <c r="AD345" s="74" t="str">
        <f t="shared" si="159"/>
        <v/>
      </c>
      <c r="AE345" s="74" t="str">
        <f t="shared" si="160"/>
        <v/>
      </c>
      <c r="AF345" s="74" t="str">
        <f t="shared" si="161"/>
        <v/>
      </c>
      <c r="AG345" s="74" t="str">
        <f t="shared" si="162"/>
        <v/>
      </c>
      <c r="AH345" s="95">
        <f t="shared" si="164"/>
        <v>0</v>
      </c>
      <c r="AI345" s="173" t="str">
        <f>AI344</f>
        <v/>
      </c>
      <c r="AJ345" s="74" t="str">
        <f t="shared" si="165"/>
        <v/>
      </c>
      <c r="AK345" s="74" t="str">
        <f t="shared" si="166"/>
        <v/>
      </c>
      <c r="AL345" s="99" t="str">
        <f t="shared" si="163"/>
        <v/>
      </c>
      <c r="AM345" s="81">
        <f t="shared" si="167"/>
        <v>0</v>
      </c>
      <c r="AO345" s="81">
        <f t="shared" si="168"/>
        <v>0</v>
      </c>
      <c r="AP345" s="81" t="str">
        <f t="shared" si="169"/>
        <v>00000</v>
      </c>
      <c r="AQ345" s="105" t="str">
        <f t="shared" si="170"/>
        <v>0秒0</v>
      </c>
      <c r="AR345" s="106">
        <f t="shared" si="171"/>
        <v>0</v>
      </c>
      <c r="AS345" s="106" t="str">
        <f t="shared" si="172"/>
        <v>0</v>
      </c>
      <c r="AT345" s="106" t="str">
        <f t="shared" si="173"/>
        <v>0</v>
      </c>
      <c r="AU345" s="106" t="str">
        <f t="shared" si="174"/>
        <v>0m</v>
      </c>
      <c r="AV345" s="106" t="str">
        <f t="shared" si="175"/>
        <v>点</v>
      </c>
      <c r="AW345" s="81">
        <f t="shared" si="176"/>
        <v>0</v>
      </c>
      <c r="AX345" s="73" t="str">
        <f t="shared" si="177"/>
        <v/>
      </c>
      <c r="AY345" s="81">
        <f t="shared" si="178"/>
        <v>0</v>
      </c>
      <c r="AZ345" s="81">
        <f t="shared" si="179"/>
        <v>0</v>
      </c>
      <c r="BA345" s="81">
        <f t="shared" si="180"/>
        <v>0</v>
      </c>
      <c r="BB345" s="595"/>
      <c r="BC345" s="595"/>
      <c r="BD345" s="629"/>
      <c r="BE345" s="626"/>
      <c r="BF345" s="74" t="str">
        <f t="shared" si="181"/>
        <v/>
      </c>
      <c r="BG345" s="74" t="str">
        <f t="shared" si="182"/>
        <v/>
      </c>
      <c r="BH345" s="74" t="str">
        <f t="shared" si="183"/>
        <v/>
      </c>
      <c r="BI345" s="120" t="str">
        <f>IF(M345="","",COUNTIF($BH$17:BH345,BH345))</f>
        <v/>
      </c>
      <c r="BJ345" s="98"/>
      <c r="BK345" s="1" t="str">
        <f t="shared" si="184"/>
        <v/>
      </c>
      <c r="BL345" s="621"/>
      <c r="BM345" s="621"/>
      <c r="BN345" s="621"/>
      <c r="BO345" s="621"/>
      <c r="BP345" s="621"/>
      <c r="BQ345" s="623"/>
      <c r="BR345" s="621"/>
      <c r="BS345" s="621"/>
      <c r="BT345" s="74">
        <f>COUNTIF($AJ$17:AJ345,AI345&amp;"-"&amp;"*5000m*")</f>
        <v>0</v>
      </c>
      <c r="BU345" s="621"/>
      <c r="BV345" s="623"/>
      <c r="BW345" s="621"/>
      <c r="BX345" s="621"/>
      <c r="BY345" s="621"/>
      <c r="BZ345" s="621"/>
      <c r="CA345" s="621"/>
      <c r="CB345" s="621"/>
    </row>
    <row r="346" spans="1:80" s="1" customFormat="1" ht="18" customHeight="1" thickBot="1">
      <c r="A346" s="685"/>
      <c r="B346" s="86" t="s">
        <v>30</v>
      </c>
      <c r="C346" s="87"/>
      <c r="D346" s="87"/>
      <c r="E346" s="87"/>
      <c r="F346" s="28"/>
      <c r="G346" s="28"/>
      <c r="H346" s="28"/>
      <c r="I346" s="29"/>
      <c r="J346" s="655" t="str">
        <f>IF(D345&gt;0,VLOOKUP(D345,男子登録情報!$A$1:$H$1688,5,0),"")</f>
        <v/>
      </c>
      <c r="K346" s="655"/>
      <c r="L346" s="7" t="s">
        <v>31</v>
      </c>
      <c r="M346" s="429"/>
      <c r="N346" s="5" t="str">
        <f>IF(M346&gt;0,VLOOKUP(M346,男子登録情報!$N$1:$O$22,2,0),"")</f>
        <v/>
      </c>
      <c r="O346" s="7" t="s">
        <v>32</v>
      </c>
      <c r="P346" s="248"/>
      <c r="Q346" s="53" t="str">
        <f t="shared" si="156"/>
        <v/>
      </c>
      <c r="R346" s="285" t="str">
        <f t="shared" si="157"/>
        <v/>
      </c>
      <c r="S346" s="259"/>
      <c r="T346" s="616"/>
      <c r="U346" s="617"/>
      <c r="V346" s="618"/>
      <c r="W346" s="663"/>
      <c r="X346" s="663"/>
      <c r="AB346" s="85">
        <f t="shared" si="158"/>
        <v>0</v>
      </c>
      <c r="AC346" s="621"/>
      <c r="AD346" s="74" t="str">
        <f t="shared" si="159"/>
        <v/>
      </c>
      <c r="AE346" s="74" t="str">
        <f t="shared" si="160"/>
        <v/>
      </c>
      <c r="AF346" s="74" t="str">
        <f t="shared" si="161"/>
        <v/>
      </c>
      <c r="AG346" s="74" t="str">
        <f t="shared" si="162"/>
        <v/>
      </c>
      <c r="AH346" s="95">
        <f t="shared" si="164"/>
        <v>0</v>
      </c>
      <c r="AI346" s="174" t="str">
        <f>AI345</f>
        <v/>
      </c>
      <c r="AJ346" s="74" t="str">
        <f t="shared" si="165"/>
        <v/>
      </c>
      <c r="AK346" s="74" t="str">
        <f t="shared" si="166"/>
        <v/>
      </c>
      <c r="AL346" s="99" t="str">
        <f t="shared" si="163"/>
        <v/>
      </c>
      <c r="AM346" s="81">
        <f t="shared" si="167"/>
        <v>0</v>
      </c>
      <c r="AO346" s="81">
        <f t="shared" si="168"/>
        <v>0</v>
      </c>
      <c r="AP346" s="81" t="str">
        <f t="shared" si="169"/>
        <v>00000</v>
      </c>
      <c r="AQ346" s="105" t="str">
        <f t="shared" si="170"/>
        <v>0秒0</v>
      </c>
      <c r="AR346" s="106">
        <f t="shared" si="171"/>
        <v>0</v>
      </c>
      <c r="AS346" s="106" t="str">
        <f t="shared" si="172"/>
        <v>0</v>
      </c>
      <c r="AT346" s="106" t="str">
        <f t="shared" si="173"/>
        <v>0</v>
      </c>
      <c r="AU346" s="106" t="str">
        <f t="shared" si="174"/>
        <v>0m</v>
      </c>
      <c r="AV346" s="106" t="str">
        <f t="shared" si="175"/>
        <v>点</v>
      </c>
      <c r="AW346" s="81">
        <f t="shared" si="176"/>
        <v>0</v>
      </c>
      <c r="AX346" s="73" t="str">
        <f t="shared" si="177"/>
        <v/>
      </c>
      <c r="AY346" s="81">
        <f t="shared" si="178"/>
        <v>0</v>
      </c>
      <c r="AZ346" s="81">
        <f t="shared" si="179"/>
        <v>0</v>
      </c>
      <c r="BA346" s="81">
        <f t="shared" si="180"/>
        <v>0</v>
      </c>
      <c r="BB346" s="587"/>
      <c r="BC346" s="587"/>
      <c r="BD346" s="630"/>
      <c r="BE346" s="627"/>
      <c r="BF346" s="74" t="str">
        <f t="shared" si="181"/>
        <v/>
      </c>
      <c r="BG346" s="74" t="str">
        <f t="shared" si="182"/>
        <v/>
      </c>
      <c r="BH346" s="74" t="str">
        <f t="shared" si="183"/>
        <v/>
      </c>
      <c r="BI346" s="120" t="str">
        <f>IF(M346="","",COUNTIF($BH$17:BH346,BH346))</f>
        <v/>
      </c>
      <c r="BJ346" s="98"/>
      <c r="BK346" s="1" t="str">
        <f t="shared" si="184"/>
        <v/>
      </c>
      <c r="BL346" s="621"/>
      <c r="BM346" s="621"/>
      <c r="BN346" s="621"/>
      <c r="BO346" s="621"/>
      <c r="BP346" s="621"/>
      <c r="BQ346" s="624"/>
      <c r="BR346" s="621"/>
      <c r="BS346" s="621"/>
      <c r="BT346" s="74">
        <f>COUNTIF($AJ$17:AJ346,AI346&amp;"-"&amp;"*5000m*")</f>
        <v>0</v>
      </c>
      <c r="BU346" s="621"/>
      <c r="BV346" s="624"/>
      <c r="BW346" s="621"/>
      <c r="BX346" s="621"/>
      <c r="BY346" s="621"/>
      <c r="BZ346" s="621"/>
      <c r="CA346" s="621"/>
      <c r="CB346" s="621"/>
    </row>
    <row r="347" spans="1:80" s="1" customFormat="1" ht="18" customHeight="1" thickTop="1" thickBot="1">
      <c r="A347" s="683">
        <v>111</v>
      </c>
      <c r="B347" s="665" t="s">
        <v>339</v>
      </c>
      <c r="C347" s="667"/>
      <c r="D347" s="243"/>
      <c r="E347" s="243"/>
      <c r="F347" s="619" t="str">
        <f>IF(C347&gt;0,VLOOKUP(C347,男子登録情報!$A$1:$H$1688,3,0),"")</f>
        <v/>
      </c>
      <c r="G347" s="619" t="str">
        <f>IF(C347&gt;0,VLOOKUP(C347,男子登録情報!$A$1:$H$1688,4,0),"")</f>
        <v/>
      </c>
      <c r="H347" s="619" t="str">
        <f>IF(C347&gt;0,VLOOKUP(C347,男子登録情報!$A$1:$H$1688,7,0),"")</f>
        <v/>
      </c>
      <c r="I347" s="261" t="str">
        <f>IF(C347&gt;0,VLOOKUP(C347,男子登録情報!$A$1:$H$1688,8,0),"")</f>
        <v/>
      </c>
      <c r="J347" s="653" t="str">
        <f>IF(C347&gt;0,VLOOKUP(C347,男子登録情報!$A$1:$M$1688,13,0),"")</f>
        <v/>
      </c>
      <c r="K347" s="653" t="str">
        <f>IF(C347&gt;0,TEXT(C347,"100000000"),"000000000")</f>
        <v>000000000</v>
      </c>
      <c r="L347" s="251" t="s">
        <v>24</v>
      </c>
      <c r="M347" s="243"/>
      <c r="N347" s="5" t="str">
        <f>IF(M347&gt;0,VLOOKUP(M347,男子登録情報!$N$1:$O$22,2,0),"")</f>
        <v/>
      </c>
      <c r="O347" s="251" t="s">
        <v>27</v>
      </c>
      <c r="P347" s="253"/>
      <c r="Q347" s="53" t="str">
        <f t="shared" si="156"/>
        <v/>
      </c>
      <c r="R347" s="283" t="str">
        <f t="shared" si="157"/>
        <v/>
      </c>
      <c r="S347" s="255"/>
      <c r="T347" s="610"/>
      <c r="U347" s="611"/>
      <c r="V347" s="612"/>
      <c r="W347" s="664"/>
      <c r="X347" s="664"/>
      <c r="AB347" s="85">
        <f t="shared" si="158"/>
        <v>0</v>
      </c>
      <c r="AC347" s="621">
        <f>C347</f>
        <v>0</v>
      </c>
      <c r="AD347" s="74" t="str">
        <f t="shared" si="159"/>
        <v/>
      </c>
      <c r="AE347" s="74" t="str">
        <f t="shared" si="160"/>
        <v/>
      </c>
      <c r="AF347" s="74" t="str">
        <f t="shared" si="161"/>
        <v/>
      </c>
      <c r="AG347" s="74" t="str">
        <f t="shared" si="162"/>
        <v/>
      </c>
      <c r="AH347" s="95">
        <f t="shared" si="164"/>
        <v>0</v>
      </c>
      <c r="AI347" s="172" t="str">
        <f>IF(F347="","",F347)</f>
        <v/>
      </c>
      <c r="AJ347" s="74" t="str">
        <f t="shared" si="165"/>
        <v/>
      </c>
      <c r="AK347" s="74" t="str">
        <f t="shared" si="166"/>
        <v/>
      </c>
      <c r="AL347" s="99" t="str">
        <f t="shared" si="163"/>
        <v/>
      </c>
      <c r="AM347" s="81">
        <f t="shared" si="167"/>
        <v>0</v>
      </c>
      <c r="AO347" s="81">
        <f t="shared" si="168"/>
        <v>0</v>
      </c>
      <c r="AP347" s="81" t="str">
        <f t="shared" si="169"/>
        <v>00000</v>
      </c>
      <c r="AQ347" s="105" t="str">
        <f t="shared" si="170"/>
        <v>0秒0</v>
      </c>
      <c r="AR347" s="106">
        <f t="shared" si="171"/>
        <v>0</v>
      </c>
      <c r="AS347" s="106" t="str">
        <f t="shared" si="172"/>
        <v>0</v>
      </c>
      <c r="AT347" s="106" t="str">
        <f t="shared" si="173"/>
        <v>0</v>
      </c>
      <c r="AU347" s="106" t="str">
        <f t="shared" si="174"/>
        <v>0m</v>
      </c>
      <c r="AV347" s="106" t="str">
        <f t="shared" si="175"/>
        <v>点</v>
      </c>
      <c r="AW347" s="81">
        <f t="shared" si="176"/>
        <v>0</v>
      </c>
      <c r="AX347" s="73" t="str">
        <f t="shared" si="177"/>
        <v/>
      </c>
      <c r="AY347" s="81">
        <f t="shared" si="178"/>
        <v>0</v>
      </c>
      <c r="AZ347" s="81">
        <f t="shared" si="179"/>
        <v>0</v>
      </c>
      <c r="BA347" s="81">
        <f t="shared" si="180"/>
        <v>0</v>
      </c>
      <c r="BB347" s="586">
        <f>IF(W347="",0,COUNTA($W$17:W349))</f>
        <v>0</v>
      </c>
      <c r="BC347" s="586">
        <f>IF(X347="",0,COUNTA($X$17:X349))</f>
        <v>0</v>
      </c>
      <c r="BD347" s="628">
        <f>IF(OR($N347="20100",$N348="20100",$N349="20100"),COUNTIF($N$17:N349,"20100"),0)</f>
        <v>0</v>
      </c>
      <c r="BE347" s="625">
        <f>IF($BD347=0,0,INDEX($P347:$P349,MATCH("20100",$N347:$N349,0),1))</f>
        <v>0</v>
      </c>
      <c r="BF347" s="74" t="str">
        <f t="shared" si="181"/>
        <v/>
      </c>
      <c r="BG347" s="74" t="str">
        <f t="shared" si="182"/>
        <v/>
      </c>
      <c r="BH347" s="74" t="str">
        <f t="shared" si="183"/>
        <v/>
      </c>
      <c r="BI347" s="120" t="str">
        <f>IF(M347="","",COUNTIF($BH$17:BH347,BH347))</f>
        <v/>
      </c>
      <c r="BJ347" s="98"/>
      <c r="BK347" s="1" t="str">
        <f t="shared" si="184"/>
        <v/>
      </c>
      <c r="BL347" s="621" t="str">
        <f>IF(F347="","",COUNTIF($AI$17:AI347,AI347))</f>
        <v/>
      </c>
      <c r="BM347" s="621">
        <f>IF(BL347=1,BL347,0)</f>
        <v>0</v>
      </c>
      <c r="BN347" s="621" t="str">
        <f>IF(F347="","",$BR347)</f>
        <v/>
      </c>
      <c r="BO347" s="621" t="str">
        <f>IF(G347="","",$BR347)</f>
        <v/>
      </c>
      <c r="BP347" s="621" t="str">
        <f>IF(I347="","",$BR347)</f>
        <v/>
      </c>
      <c r="BQ347" s="622" t="str">
        <f>IFERROR(IF(J347="","",BR347),"")</f>
        <v/>
      </c>
      <c r="BR347" s="621">
        <v>111</v>
      </c>
      <c r="BS347" s="621">
        <f>IF(C347&gt;0,"",IF(COUNTIF(BN347:BQ349,BR347)=4,"",1))</f>
        <v>1</v>
      </c>
      <c r="BT347" s="74">
        <f>COUNTIF($AJ$17:AJ347,AI347&amp;"-"&amp;"*5000m*")</f>
        <v>0</v>
      </c>
      <c r="BU347" s="621">
        <f>SUM(BT347:BT349)/3</f>
        <v>0</v>
      </c>
      <c r="BV347" s="622" t="str">
        <f>IF(AI347="","",IF(AND(COUNTA(M347:M349)=0,COUNTA(W347:X349)=0),1,""))</f>
        <v/>
      </c>
      <c r="BW347" s="621">
        <f>IF(AND($AI347="",COUNTA(W347)&gt;0),1,0)</f>
        <v>0</v>
      </c>
      <c r="BX347" s="621">
        <f>IF(AND($AI347="",COUNTA(X347)&gt;0),1,0)</f>
        <v>0</v>
      </c>
      <c r="BY347" s="621" t="str">
        <f>F347&amp;"-"&amp;W347</f>
        <v>-</v>
      </c>
      <c r="BZ347" s="621" t="str">
        <f>IF(W347="","",COUNTIF($BY$17:BY347,BY347))</f>
        <v/>
      </c>
      <c r="CA347" s="621" t="str">
        <f>F347&amp;"-"&amp;X347</f>
        <v>-</v>
      </c>
      <c r="CB347" s="621" t="str">
        <f>IF(X347="","",COUNTIF($CA$17:CA347,CA347))</f>
        <v/>
      </c>
    </row>
    <row r="348" spans="1:80" s="1" customFormat="1" ht="18" customHeight="1" thickBot="1">
      <c r="A348" s="684"/>
      <c r="B348" s="666"/>
      <c r="C348" s="668"/>
      <c r="D348" s="244"/>
      <c r="E348" s="244"/>
      <c r="F348" s="620"/>
      <c r="G348" s="620"/>
      <c r="H348" s="620"/>
      <c r="I348" s="256" t="str">
        <f>IF(C347&gt;0,VLOOKUP(C347,男子登録情報!$A$1:$H$1688,5,0),"")</f>
        <v/>
      </c>
      <c r="J348" s="654" t="str">
        <f>IF(D347&gt;0,VLOOKUP(D347,男子登録情報!$A$1:$H$1688,5,0),"")</f>
        <v/>
      </c>
      <c r="K348" s="654"/>
      <c r="L348" s="261" t="s">
        <v>28</v>
      </c>
      <c r="M348" s="27"/>
      <c r="N348" s="5" t="str">
        <f>IF(M348&gt;0,VLOOKUP(M348,男子登録情報!$N$1:$O$22,2,0),"")</f>
        <v/>
      </c>
      <c r="O348" s="261" t="s">
        <v>29</v>
      </c>
      <c r="P348" s="262"/>
      <c r="Q348" s="53" t="str">
        <f t="shared" si="156"/>
        <v/>
      </c>
      <c r="R348" s="284" t="str">
        <f t="shared" si="157"/>
        <v/>
      </c>
      <c r="S348" s="263"/>
      <c r="T348" s="613"/>
      <c r="U348" s="614"/>
      <c r="V348" s="615"/>
      <c r="W348" s="662"/>
      <c r="X348" s="662"/>
      <c r="AB348" s="85">
        <f t="shared" si="158"/>
        <v>0</v>
      </c>
      <c r="AC348" s="621"/>
      <c r="AD348" s="74" t="str">
        <f t="shared" si="159"/>
        <v/>
      </c>
      <c r="AE348" s="74" t="str">
        <f t="shared" si="160"/>
        <v/>
      </c>
      <c r="AF348" s="74" t="str">
        <f t="shared" si="161"/>
        <v/>
      </c>
      <c r="AG348" s="74" t="str">
        <f t="shared" si="162"/>
        <v/>
      </c>
      <c r="AH348" s="95">
        <f t="shared" si="164"/>
        <v>0</v>
      </c>
      <c r="AI348" s="173" t="str">
        <f>AI347</f>
        <v/>
      </c>
      <c r="AJ348" s="74" t="str">
        <f t="shared" si="165"/>
        <v/>
      </c>
      <c r="AK348" s="74" t="str">
        <f t="shared" si="166"/>
        <v/>
      </c>
      <c r="AL348" s="99" t="str">
        <f t="shared" si="163"/>
        <v/>
      </c>
      <c r="AM348" s="81">
        <f t="shared" si="167"/>
        <v>0</v>
      </c>
      <c r="AO348" s="81">
        <f t="shared" si="168"/>
        <v>0</v>
      </c>
      <c r="AP348" s="81" t="str">
        <f t="shared" si="169"/>
        <v>00000</v>
      </c>
      <c r="AQ348" s="105" t="str">
        <f t="shared" si="170"/>
        <v>0秒0</v>
      </c>
      <c r="AR348" s="106">
        <f t="shared" si="171"/>
        <v>0</v>
      </c>
      <c r="AS348" s="106" t="str">
        <f t="shared" si="172"/>
        <v>0</v>
      </c>
      <c r="AT348" s="106" t="str">
        <f t="shared" si="173"/>
        <v>0</v>
      </c>
      <c r="AU348" s="106" t="str">
        <f t="shared" si="174"/>
        <v>0m</v>
      </c>
      <c r="AV348" s="106" t="str">
        <f t="shared" si="175"/>
        <v>点</v>
      </c>
      <c r="AW348" s="81">
        <f t="shared" si="176"/>
        <v>0</v>
      </c>
      <c r="AX348" s="73" t="str">
        <f t="shared" si="177"/>
        <v/>
      </c>
      <c r="AY348" s="81">
        <f t="shared" si="178"/>
        <v>0</v>
      </c>
      <c r="AZ348" s="81">
        <f t="shared" si="179"/>
        <v>0</v>
      </c>
      <c r="BA348" s="81">
        <f t="shared" si="180"/>
        <v>0</v>
      </c>
      <c r="BB348" s="595"/>
      <c r="BC348" s="595"/>
      <c r="BD348" s="629"/>
      <c r="BE348" s="626"/>
      <c r="BF348" s="74" t="str">
        <f t="shared" si="181"/>
        <v/>
      </c>
      <c r="BG348" s="74" t="str">
        <f t="shared" si="182"/>
        <v/>
      </c>
      <c r="BH348" s="74" t="str">
        <f t="shared" si="183"/>
        <v/>
      </c>
      <c r="BI348" s="120" t="str">
        <f>IF(M348="","",COUNTIF($BH$17:BH348,BH348))</f>
        <v/>
      </c>
      <c r="BJ348" s="98"/>
      <c r="BK348" s="1" t="str">
        <f t="shared" si="184"/>
        <v/>
      </c>
      <c r="BL348" s="621"/>
      <c r="BM348" s="621"/>
      <c r="BN348" s="621"/>
      <c r="BO348" s="621"/>
      <c r="BP348" s="621"/>
      <c r="BQ348" s="623"/>
      <c r="BR348" s="621"/>
      <c r="BS348" s="621"/>
      <c r="BT348" s="74">
        <f>COUNTIF($AJ$17:AJ348,AI348&amp;"-"&amp;"*5000m*")</f>
        <v>0</v>
      </c>
      <c r="BU348" s="621"/>
      <c r="BV348" s="623"/>
      <c r="BW348" s="621"/>
      <c r="BX348" s="621"/>
      <c r="BY348" s="621"/>
      <c r="BZ348" s="621"/>
      <c r="CA348" s="621"/>
      <c r="CB348" s="621"/>
    </row>
    <row r="349" spans="1:80" s="1" customFormat="1" ht="18" customHeight="1" thickBot="1">
      <c r="A349" s="685"/>
      <c r="B349" s="86" t="s">
        <v>30</v>
      </c>
      <c r="C349" s="87"/>
      <c r="D349" s="87"/>
      <c r="E349" s="87"/>
      <c r="F349" s="28"/>
      <c r="G349" s="28"/>
      <c r="H349" s="28"/>
      <c r="I349" s="29"/>
      <c r="J349" s="655" t="str">
        <f>IF(D348&gt;0,VLOOKUP(D348,男子登録情報!$A$1:$H$1688,5,0),"")</f>
        <v/>
      </c>
      <c r="K349" s="655"/>
      <c r="L349" s="7" t="s">
        <v>31</v>
      </c>
      <c r="M349" s="429"/>
      <c r="N349" s="5" t="str">
        <f>IF(M349&gt;0,VLOOKUP(M349,男子登録情報!$N$1:$O$22,2,0),"")</f>
        <v/>
      </c>
      <c r="O349" s="7" t="s">
        <v>32</v>
      </c>
      <c r="P349" s="248"/>
      <c r="Q349" s="53" t="str">
        <f t="shared" si="156"/>
        <v/>
      </c>
      <c r="R349" s="285" t="str">
        <f t="shared" si="157"/>
        <v/>
      </c>
      <c r="S349" s="259"/>
      <c r="T349" s="616"/>
      <c r="U349" s="617"/>
      <c r="V349" s="618"/>
      <c r="W349" s="663"/>
      <c r="X349" s="663"/>
      <c r="AB349" s="85">
        <f t="shared" si="158"/>
        <v>0</v>
      </c>
      <c r="AC349" s="621"/>
      <c r="AD349" s="74" t="str">
        <f t="shared" si="159"/>
        <v/>
      </c>
      <c r="AE349" s="74" t="str">
        <f t="shared" si="160"/>
        <v/>
      </c>
      <c r="AF349" s="74" t="str">
        <f t="shared" si="161"/>
        <v/>
      </c>
      <c r="AG349" s="74" t="str">
        <f t="shared" si="162"/>
        <v/>
      </c>
      <c r="AH349" s="95">
        <f t="shared" si="164"/>
        <v>0</v>
      </c>
      <c r="AI349" s="174" t="str">
        <f>AI348</f>
        <v/>
      </c>
      <c r="AJ349" s="74" t="str">
        <f t="shared" si="165"/>
        <v/>
      </c>
      <c r="AK349" s="74" t="str">
        <f t="shared" si="166"/>
        <v/>
      </c>
      <c r="AL349" s="99" t="str">
        <f t="shared" si="163"/>
        <v/>
      </c>
      <c r="AM349" s="81">
        <f t="shared" si="167"/>
        <v>0</v>
      </c>
      <c r="AO349" s="81">
        <f t="shared" si="168"/>
        <v>0</v>
      </c>
      <c r="AP349" s="81" t="str">
        <f t="shared" si="169"/>
        <v>00000</v>
      </c>
      <c r="AQ349" s="105" t="str">
        <f t="shared" si="170"/>
        <v>0秒0</v>
      </c>
      <c r="AR349" s="106">
        <f t="shared" si="171"/>
        <v>0</v>
      </c>
      <c r="AS349" s="106" t="str">
        <f t="shared" si="172"/>
        <v>0</v>
      </c>
      <c r="AT349" s="106" t="str">
        <f t="shared" si="173"/>
        <v>0</v>
      </c>
      <c r="AU349" s="106" t="str">
        <f t="shared" si="174"/>
        <v>0m</v>
      </c>
      <c r="AV349" s="106" t="str">
        <f t="shared" si="175"/>
        <v>点</v>
      </c>
      <c r="AW349" s="81">
        <f t="shared" si="176"/>
        <v>0</v>
      </c>
      <c r="AX349" s="73" t="str">
        <f t="shared" si="177"/>
        <v/>
      </c>
      <c r="AY349" s="81">
        <f t="shared" si="178"/>
        <v>0</v>
      </c>
      <c r="AZ349" s="81">
        <f t="shared" si="179"/>
        <v>0</v>
      </c>
      <c r="BA349" s="81">
        <f t="shared" si="180"/>
        <v>0</v>
      </c>
      <c r="BB349" s="587"/>
      <c r="BC349" s="587"/>
      <c r="BD349" s="630"/>
      <c r="BE349" s="627"/>
      <c r="BF349" s="74" t="str">
        <f t="shared" si="181"/>
        <v/>
      </c>
      <c r="BG349" s="74" t="str">
        <f t="shared" si="182"/>
        <v/>
      </c>
      <c r="BH349" s="74" t="str">
        <f t="shared" si="183"/>
        <v/>
      </c>
      <c r="BI349" s="120" t="str">
        <f>IF(M349="","",COUNTIF($BH$17:BH349,BH349))</f>
        <v/>
      </c>
      <c r="BJ349" s="98"/>
      <c r="BK349" s="1" t="str">
        <f t="shared" si="184"/>
        <v/>
      </c>
      <c r="BL349" s="621"/>
      <c r="BM349" s="621"/>
      <c r="BN349" s="621"/>
      <c r="BO349" s="621"/>
      <c r="BP349" s="621"/>
      <c r="BQ349" s="624"/>
      <c r="BR349" s="621"/>
      <c r="BS349" s="621"/>
      <c r="BT349" s="74">
        <f>COUNTIF($AJ$17:AJ349,AI349&amp;"-"&amp;"*5000m*")</f>
        <v>0</v>
      </c>
      <c r="BU349" s="621"/>
      <c r="BV349" s="624"/>
      <c r="BW349" s="621"/>
      <c r="BX349" s="621"/>
      <c r="BY349" s="621"/>
      <c r="BZ349" s="621"/>
      <c r="CA349" s="621"/>
      <c r="CB349" s="621"/>
    </row>
    <row r="350" spans="1:80" s="1" customFormat="1" ht="18" customHeight="1" thickTop="1" thickBot="1">
      <c r="A350" s="683">
        <v>112</v>
      </c>
      <c r="B350" s="665" t="s">
        <v>339</v>
      </c>
      <c r="C350" s="667"/>
      <c r="D350" s="243"/>
      <c r="E350" s="243"/>
      <c r="F350" s="619" t="str">
        <f>IF(C350&gt;0,VLOOKUP(C350,男子登録情報!$A$1:$H$1688,3,0),"")</f>
        <v/>
      </c>
      <c r="G350" s="619" t="str">
        <f>IF(C350&gt;0,VLOOKUP(C350,男子登録情報!$A$1:$H$1688,4,0),"")</f>
        <v/>
      </c>
      <c r="H350" s="619" t="str">
        <f>IF(C350&gt;0,VLOOKUP(C350,男子登録情報!$A$1:$H$1688,7,0),"")</f>
        <v/>
      </c>
      <c r="I350" s="261" t="str">
        <f>IF(C350&gt;0,VLOOKUP(C350,男子登録情報!$A$1:$H$1688,8,0),"")</f>
        <v/>
      </c>
      <c r="J350" s="653" t="str">
        <f>IF(C350&gt;0,VLOOKUP(C350,男子登録情報!$A$1:$M$1688,13,0),"")</f>
        <v/>
      </c>
      <c r="K350" s="653" t="str">
        <f>IF(C350&gt;0,TEXT(C350,"100000000"),"000000000")</f>
        <v>000000000</v>
      </c>
      <c r="L350" s="251" t="s">
        <v>24</v>
      </c>
      <c r="M350" s="243"/>
      <c r="N350" s="5" t="str">
        <f>IF(M350&gt;0,VLOOKUP(M350,男子登録情報!$N$1:$O$22,2,0),"")</f>
        <v/>
      </c>
      <c r="O350" s="251" t="s">
        <v>27</v>
      </c>
      <c r="P350" s="253"/>
      <c r="Q350" s="53" t="str">
        <f t="shared" si="156"/>
        <v/>
      </c>
      <c r="R350" s="283" t="str">
        <f t="shared" si="157"/>
        <v/>
      </c>
      <c r="S350" s="255"/>
      <c r="T350" s="610"/>
      <c r="U350" s="611"/>
      <c r="V350" s="612"/>
      <c r="W350" s="664"/>
      <c r="X350" s="664"/>
      <c r="AB350" s="85">
        <f t="shared" si="158"/>
        <v>0</v>
      </c>
      <c r="AC350" s="621">
        <f>C350</f>
        <v>0</v>
      </c>
      <c r="AD350" s="74" t="str">
        <f t="shared" si="159"/>
        <v/>
      </c>
      <c r="AE350" s="74" t="str">
        <f t="shared" si="160"/>
        <v/>
      </c>
      <c r="AF350" s="74" t="str">
        <f t="shared" si="161"/>
        <v/>
      </c>
      <c r="AG350" s="74" t="str">
        <f t="shared" si="162"/>
        <v/>
      </c>
      <c r="AH350" s="95">
        <f t="shared" si="164"/>
        <v>0</v>
      </c>
      <c r="AI350" s="172" t="str">
        <f>IF(F350="","",F350)</f>
        <v/>
      </c>
      <c r="AJ350" s="74" t="str">
        <f t="shared" si="165"/>
        <v/>
      </c>
      <c r="AK350" s="74" t="str">
        <f t="shared" si="166"/>
        <v/>
      </c>
      <c r="AL350" s="99" t="str">
        <f t="shared" si="163"/>
        <v/>
      </c>
      <c r="AM350" s="81">
        <f t="shared" si="167"/>
        <v>0</v>
      </c>
      <c r="AO350" s="81">
        <f t="shared" si="168"/>
        <v>0</v>
      </c>
      <c r="AP350" s="81" t="str">
        <f t="shared" si="169"/>
        <v>00000</v>
      </c>
      <c r="AQ350" s="105" t="str">
        <f t="shared" si="170"/>
        <v>0秒0</v>
      </c>
      <c r="AR350" s="106">
        <f t="shared" si="171"/>
        <v>0</v>
      </c>
      <c r="AS350" s="106" t="str">
        <f t="shared" si="172"/>
        <v>0</v>
      </c>
      <c r="AT350" s="106" t="str">
        <f t="shared" si="173"/>
        <v>0</v>
      </c>
      <c r="AU350" s="106" t="str">
        <f t="shared" si="174"/>
        <v>0m</v>
      </c>
      <c r="AV350" s="106" t="str">
        <f t="shared" si="175"/>
        <v>点</v>
      </c>
      <c r="AW350" s="81">
        <f t="shared" si="176"/>
        <v>0</v>
      </c>
      <c r="AX350" s="73" t="str">
        <f t="shared" si="177"/>
        <v/>
      </c>
      <c r="AY350" s="81">
        <f t="shared" si="178"/>
        <v>0</v>
      </c>
      <c r="AZ350" s="81">
        <f t="shared" si="179"/>
        <v>0</v>
      </c>
      <c r="BA350" s="81">
        <f t="shared" si="180"/>
        <v>0</v>
      </c>
      <c r="BB350" s="586">
        <f>IF(W350="",0,COUNTA($W$17:W352))</f>
        <v>0</v>
      </c>
      <c r="BC350" s="586">
        <f>IF(X350="",0,COUNTA($X$17:X352))</f>
        <v>0</v>
      </c>
      <c r="BD350" s="628">
        <f>IF(OR($N350="20100",$N351="20100",$N352="20100"),COUNTIF($N$17:N352,"20100"),0)</f>
        <v>0</v>
      </c>
      <c r="BE350" s="625">
        <f>IF($BD350=0,0,INDEX($P350:$P352,MATCH("20100",$N350:$N352,0),1))</f>
        <v>0</v>
      </c>
      <c r="BF350" s="74" t="str">
        <f t="shared" si="181"/>
        <v/>
      </c>
      <c r="BG350" s="74" t="str">
        <f t="shared" si="182"/>
        <v/>
      </c>
      <c r="BH350" s="74" t="str">
        <f t="shared" si="183"/>
        <v/>
      </c>
      <c r="BI350" s="120" t="str">
        <f>IF(M350="","",COUNTIF($BH$17:BH350,BH350))</f>
        <v/>
      </c>
      <c r="BJ350" s="98"/>
      <c r="BK350" s="1" t="str">
        <f t="shared" si="184"/>
        <v/>
      </c>
      <c r="BL350" s="621" t="str">
        <f>IF(F350="","",COUNTIF($AI$17:AI350,AI350))</f>
        <v/>
      </c>
      <c r="BM350" s="621">
        <f>IF(BL350=1,BL350,0)</f>
        <v>0</v>
      </c>
      <c r="BN350" s="621" t="str">
        <f>IF(F350="","",$BR350)</f>
        <v/>
      </c>
      <c r="BO350" s="621" t="str">
        <f>IF(G350="","",$BR350)</f>
        <v/>
      </c>
      <c r="BP350" s="621" t="str">
        <f>IF(I350="","",$BR350)</f>
        <v/>
      </c>
      <c r="BQ350" s="622" t="str">
        <f>IFERROR(IF(J350="","",BR350),"")</f>
        <v/>
      </c>
      <c r="BR350" s="621">
        <v>112</v>
      </c>
      <c r="BS350" s="621">
        <f>IF(C350&gt;0,"",IF(COUNTIF(BN350:BQ352,BR350)=4,"",1))</f>
        <v>1</v>
      </c>
      <c r="BT350" s="74">
        <f>COUNTIF($AJ$17:AJ350,AI350&amp;"-"&amp;"*5000m*")</f>
        <v>0</v>
      </c>
      <c r="BU350" s="621">
        <f>SUM(BT350:BT352)/3</f>
        <v>0</v>
      </c>
      <c r="BV350" s="622" t="str">
        <f>IF(AI350="","",IF(AND(COUNTA(M350:M352)=0,COUNTA(W350:X352)=0),1,""))</f>
        <v/>
      </c>
      <c r="BW350" s="621">
        <f>IF(AND($AI350="",COUNTA(W350)&gt;0),1,0)</f>
        <v>0</v>
      </c>
      <c r="BX350" s="621">
        <f>IF(AND($AI350="",COUNTA(X350)&gt;0),1,0)</f>
        <v>0</v>
      </c>
      <c r="BY350" s="621" t="str">
        <f>F350&amp;"-"&amp;W350</f>
        <v>-</v>
      </c>
      <c r="BZ350" s="621" t="str">
        <f>IF(W350="","",COUNTIF($BY$17:BY350,BY350))</f>
        <v/>
      </c>
      <c r="CA350" s="621" t="str">
        <f>F350&amp;"-"&amp;X350</f>
        <v>-</v>
      </c>
      <c r="CB350" s="621" t="str">
        <f>IF(X350="","",COUNTIF($CA$17:CA350,CA350))</f>
        <v/>
      </c>
    </row>
    <row r="351" spans="1:80" s="1" customFormat="1" ht="18" customHeight="1" thickBot="1">
      <c r="A351" s="684"/>
      <c r="B351" s="666"/>
      <c r="C351" s="668"/>
      <c r="D351" s="244"/>
      <c r="E351" s="244"/>
      <c r="F351" s="620"/>
      <c r="G351" s="620"/>
      <c r="H351" s="620"/>
      <c r="I351" s="256" t="str">
        <f>IF(C350&gt;0,VLOOKUP(C350,男子登録情報!$A$1:$H$1688,5,0),"")</f>
        <v/>
      </c>
      <c r="J351" s="654" t="str">
        <f>IF(D350&gt;0,VLOOKUP(D350,男子登録情報!$A$1:$H$1688,5,0),"")</f>
        <v/>
      </c>
      <c r="K351" s="654"/>
      <c r="L351" s="261" t="s">
        <v>28</v>
      </c>
      <c r="M351" s="27"/>
      <c r="N351" s="5" t="str">
        <f>IF(M351&gt;0,VLOOKUP(M351,男子登録情報!$N$1:$O$22,2,0),"")</f>
        <v/>
      </c>
      <c r="O351" s="261" t="s">
        <v>29</v>
      </c>
      <c r="P351" s="262"/>
      <c r="Q351" s="53" t="str">
        <f t="shared" si="156"/>
        <v/>
      </c>
      <c r="R351" s="284" t="str">
        <f t="shared" si="157"/>
        <v/>
      </c>
      <c r="S351" s="263"/>
      <c r="T351" s="613"/>
      <c r="U351" s="614"/>
      <c r="V351" s="615"/>
      <c r="W351" s="662"/>
      <c r="X351" s="662"/>
      <c r="AB351" s="85">
        <f t="shared" si="158"/>
        <v>0</v>
      </c>
      <c r="AC351" s="621"/>
      <c r="AD351" s="74" t="str">
        <f t="shared" si="159"/>
        <v/>
      </c>
      <c r="AE351" s="74" t="str">
        <f t="shared" si="160"/>
        <v/>
      </c>
      <c r="AF351" s="74" t="str">
        <f t="shared" si="161"/>
        <v/>
      </c>
      <c r="AG351" s="74" t="str">
        <f t="shared" si="162"/>
        <v/>
      </c>
      <c r="AH351" s="95">
        <f t="shared" si="164"/>
        <v>0</v>
      </c>
      <c r="AI351" s="173" t="str">
        <f>AI350</f>
        <v/>
      </c>
      <c r="AJ351" s="74" t="str">
        <f t="shared" si="165"/>
        <v/>
      </c>
      <c r="AK351" s="74" t="str">
        <f t="shared" si="166"/>
        <v/>
      </c>
      <c r="AL351" s="99" t="str">
        <f t="shared" si="163"/>
        <v/>
      </c>
      <c r="AM351" s="81">
        <f t="shared" si="167"/>
        <v>0</v>
      </c>
      <c r="AO351" s="81">
        <f t="shared" si="168"/>
        <v>0</v>
      </c>
      <c r="AP351" s="81" t="str">
        <f t="shared" si="169"/>
        <v>00000</v>
      </c>
      <c r="AQ351" s="105" t="str">
        <f t="shared" si="170"/>
        <v>0秒0</v>
      </c>
      <c r="AR351" s="106">
        <f t="shared" si="171"/>
        <v>0</v>
      </c>
      <c r="AS351" s="106" t="str">
        <f t="shared" si="172"/>
        <v>0</v>
      </c>
      <c r="AT351" s="106" t="str">
        <f t="shared" si="173"/>
        <v>0</v>
      </c>
      <c r="AU351" s="106" t="str">
        <f t="shared" si="174"/>
        <v>0m</v>
      </c>
      <c r="AV351" s="106" t="str">
        <f t="shared" si="175"/>
        <v>点</v>
      </c>
      <c r="AW351" s="81">
        <f t="shared" si="176"/>
        <v>0</v>
      </c>
      <c r="AX351" s="73" t="str">
        <f t="shared" si="177"/>
        <v/>
      </c>
      <c r="AY351" s="81">
        <f t="shared" si="178"/>
        <v>0</v>
      </c>
      <c r="AZ351" s="81">
        <f t="shared" si="179"/>
        <v>0</v>
      </c>
      <c r="BA351" s="81">
        <f t="shared" si="180"/>
        <v>0</v>
      </c>
      <c r="BB351" s="595"/>
      <c r="BC351" s="595"/>
      <c r="BD351" s="629"/>
      <c r="BE351" s="626"/>
      <c r="BF351" s="74" t="str">
        <f t="shared" si="181"/>
        <v/>
      </c>
      <c r="BG351" s="74" t="str">
        <f t="shared" si="182"/>
        <v/>
      </c>
      <c r="BH351" s="74" t="str">
        <f t="shared" si="183"/>
        <v/>
      </c>
      <c r="BI351" s="120" t="str">
        <f>IF(M351="","",COUNTIF($BH$17:BH351,BH351))</f>
        <v/>
      </c>
      <c r="BJ351" s="98"/>
      <c r="BK351" s="1" t="str">
        <f t="shared" si="184"/>
        <v/>
      </c>
      <c r="BL351" s="621"/>
      <c r="BM351" s="621"/>
      <c r="BN351" s="621"/>
      <c r="BO351" s="621"/>
      <c r="BP351" s="621"/>
      <c r="BQ351" s="623"/>
      <c r="BR351" s="621"/>
      <c r="BS351" s="621"/>
      <c r="BT351" s="74">
        <f>COUNTIF($AJ$17:AJ351,AI351&amp;"-"&amp;"*5000m*")</f>
        <v>0</v>
      </c>
      <c r="BU351" s="621"/>
      <c r="BV351" s="623"/>
      <c r="BW351" s="621"/>
      <c r="BX351" s="621"/>
      <c r="BY351" s="621"/>
      <c r="BZ351" s="621"/>
      <c r="CA351" s="621"/>
      <c r="CB351" s="621"/>
    </row>
    <row r="352" spans="1:80" s="1" customFormat="1" ht="18" customHeight="1" thickBot="1">
      <c r="A352" s="685"/>
      <c r="B352" s="86" t="s">
        <v>30</v>
      </c>
      <c r="C352" s="87"/>
      <c r="D352" s="87"/>
      <c r="E352" s="87"/>
      <c r="F352" s="28"/>
      <c r="G352" s="28"/>
      <c r="H352" s="28"/>
      <c r="I352" s="29"/>
      <c r="J352" s="655" t="str">
        <f>IF(D351&gt;0,VLOOKUP(D351,男子登録情報!$A$1:$H$1688,5,0),"")</f>
        <v/>
      </c>
      <c r="K352" s="655"/>
      <c r="L352" s="7" t="s">
        <v>31</v>
      </c>
      <c r="M352" s="429"/>
      <c r="N352" s="5" t="str">
        <f>IF(M352&gt;0,VLOOKUP(M352,男子登録情報!$N$1:$O$22,2,0),"")</f>
        <v/>
      </c>
      <c r="O352" s="7" t="s">
        <v>32</v>
      </c>
      <c r="P352" s="248"/>
      <c r="Q352" s="53" t="str">
        <f t="shared" si="156"/>
        <v/>
      </c>
      <c r="R352" s="285" t="str">
        <f t="shared" si="157"/>
        <v/>
      </c>
      <c r="S352" s="259"/>
      <c r="T352" s="616"/>
      <c r="U352" s="617"/>
      <c r="V352" s="618"/>
      <c r="W352" s="663"/>
      <c r="X352" s="663"/>
      <c r="AB352" s="85">
        <f t="shared" si="158"/>
        <v>0</v>
      </c>
      <c r="AC352" s="621"/>
      <c r="AD352" s="74" t="str">
        <f t="shared" si="159"/>
        <v/>
      </c>
      <c r="AE352" s="74" t="str">
        <f t="shared" si="160"/>
        <v/>
      </c>
      <c r="AF352" s="74" t="str">
        <f t="shared" si="161"/>
        <v/>
      </c>
      <c r="AG352" s="74" t="str">
        <f t="shared" si="162"/>
        <v/>
      </c>
      <c r="AH352" s="95">
        <f t="shared" si="164"/>
        <v>0</v>
      </c>
      <c r="AI352" s="174" t="str">
        <f>AI351</f>
        <v/>
      </c>
      <c r="AJ352" s="74" t="str">
        <f t="shared" si="165"/>
        <v/>
      </c>
      <c r="AK352" s="74" t="str">
        <f t="shared" si="166"/>
        <v/>
      </c>
      <c r="AL352" s="99" t="str">
        <f t="shared" si="163"/>
        <v/>
      </c>
      <c r="AM352" s="81">
        <f t="shared" si="167"/>
        <v>0</v>
      </c>
      <c r="AO352" s="81">
        <f t="shared" si="168"/>
        <v>0</v>
      </c>
      <c r="AP352" s="81" t="str">
        <f t="shared" si="169"/>
        <v>00000</v>
      </c>
      <c r="AQ352" s="105" t="str">
        <f t="shared" si="170"/>
        <v>0秒0</v>
      </c>
      <c r="AR352" s="106">
        <f t="shared" si="171"/>
        <v>0</v>
      </c>
      <c r="AS352" s="106" t="str">
        <f t="shared" si="172"/>
        <v>0</v>
      </c>
      <c r="AT352" s="106" t="str">
        <f t="shared" si="173"/>
        <v>0</v>
      </c>
      <c r="AU352" s="106" t="str">
        <f t="shared" si="174"/>
        <v>0m</v>
      </c>
      <c r="AV352" s="106" t="str">
        <f t="shared" si="175"/>
        <v>点</v>
      </c>
      <c r="AW352" s="81">
        <f t="shared" si="176"/>
        <v>0</v>
      </c>
      <c r="AX352" s="73" t="str">
        <f t="shared" si="177"/>
        <v/>
      </c>
      <c r="AY352" s="81">
        <f t="shared" si="178"/>
        <v>0</v>
      </c>
      <c r="AZ352" s="81">
        <f t="shared" si="179"/>
        <v>0</v>
      </c>
      <c r="BA352" s="81">
        <f t="shared" si="180"/>
        <v>0</v>
      </c>
      <c r="BB352" s="587"/>
      <c r="BC352" s="587"/>
      <c r="BD352" s="630"/>
      <c r="BE352" s="627"/>
      <c r="BF352" s="74" t="str">
        <f t="shared" si="181"/>
        <v/>
      </c>
      <c r="BG352" s="74" t="str">
        <f t="shared" si="182"/>
        <v/>
      </c>
      <c r="BH352" s="74" t="str">
        <f t="shared" si="183"/>
        <v/>
      </c>
      <c r="BI352" s="120" t="str">
        <f>IF(M352="","",COUNTIF($BH$17:BH352,BH352))</f>
        <v/>
      </c>
      <c r="BJ352" s="98"/>
      <c r="BK352" s="1" t="str">
        <f t="shared" si="184"/>
        <v/>
      </c>
      <c r="BL352" s="621"/>
      <c r="BM352" s="621"/>
      <c r="BN352" s="621"/>
      <c r="BO352" s="621"/>
      <c r="BP352" s="621"/>
      <c r="BQ352" s="624"/>
      <c r="BR352" s="621"/>
      <c r="BS352" s="621"/>
      <c r="BT352" s="74">
        <f>COUNTIF($AJ$17:AJ352,AI352&amp;"-"&amp;"*5000m*")</f>
        <v>0</v>
      </c>
      <c r="BU352" s="621"/>
      <c r="BV352" s="624"/>
      <c r="BW352" s="621"/>
      <c r="BX352" s="621"/>
      <c r="BY352" s="621"/>
      <c r="BZ352" s="621"/>
      <c r="CA352" s="621"/>
      <c r="CB352" s="621"/>
    </row>
    <row r="353" spans="1:80" s="1" customFormat="1" ht="18" customHeight="1" thickTop="1" thickBot="1">
      <c r="A353" s="683">
        <v>113</v>
      </c>
      <c r="B353" s="665" t="s">
        <v>339</v>
      </c>
      <c r="C353" s="667"/>
      <c r="D353" s="243"/>
      <c r="E353" s="243"/>
      <c r="F353" s="619" t="str">
        <f>IF(C353&gt;0,VLOOKUP(C353,男子登録情報!$A$1:$H$1688,3,0),"")</f>
        <v/>
      </c>
      <c r="G353" s="619" t="str">
        <f>IF(C353&gt;0,VLOOKUP(C353,男子登録情報!$A$1:$H$1688,4,0),"")</f>
        <v/>
      </c>
      <c r="H353" s="619" t="str">
        <f>IF(C353&gt;0,VLOOKUP(C353,男子登録情報!$A$1:$H$1688,7,0),"")</f>
        <v/>
      </c>
      <c r="I353" s="261" t="str">
        <f>IF(C353&gt;0,VLOOKUP(C353,男子登録情報!$A$1:$H$1688,8,0),"")</f>
        <v/>
      </c>
      <c r="J353" s="653" t="str">
        <f>IF(C353&gt;0,VLOOKUP(C353,男子登録情報!$A$1:$M$1688,13,0),"")</f>
        <v/>
      </c>
      <c r="K353" s="653" t="str">
        <f>IF(C353&gt;0,TEXT(C353,"100000000"),"000000000")</f>
        <v>000000000</v>
      </c>
      <c r="L353" s="251" t="s">
        <v>24</v>
      </c>
      <c r="M353" s="243"/>
      <c r="N353" s="5" t="str">
        <f>IF(M353&gt;0,VLOOKUP(M353,男子登録情報!$N$1:$O$22,2,0),"")</f>
        <v/>
      </c>
      <c r="O353" s="251" t="s">
        <v>27</v>
      </c>
      <c r="P353" s="253"/>
      <c r="Q353" s="53" t="str">
        <f t="shared" si="156"/>
        <v/>
      </c>
      <c r="R353" s="283" t="str">
        <f t="shared" si="157"/>
        <v/>
      </c>
      <c r="S353" s="255"/>
      <c r="T353" s="610"/>
      <c r="U353" s="611"/>
      <c r="V353" s="612"/>
      <c r="W353" s="664"/>
      <c r="X353" s="664"/>
      <c r="AB353" s="85">
        <f t="shared" si="158"/>
        <v>0</v>
      </c>
      <c r="AC353" s="621">
        <f>C353</f>
        <v>0</v>
      </c>
      <c r="AD353" s="74" t="str">
        <f t="shared" si="159"/>
        <v/>
      </c>
      <c r="AE353" s="74" t="str">
        <f t="shared" si="160"/>
        <v/>
      </c>
      <c r="AF353" s="74" t="str">
        <f t="shared" si="161"/>
        <v/>
      </c>
      <c r="AG353" s="74" t="str">
        <f t="shared" si="162"/>
        <v/>
      </c>
      <c r="AH353" s="95">
        <f t="shared" si="164"/>
        <v>0</v>
      </c>
      <c r="AI353" s="172" t="str">
        <f>IF(F353="","",F353)</f>
        <v/>
      </c>
      <c r="AJ353" s="74" t="str">
        <f t="shared" si="165"/>
        <v/>
      </c>
      <c r="AK353" s="74" t="str">
        <f t="shared" si="166"/>
        <v/>
      </c>
      <c r="AL353" s="99" t="str">
        <f t="shared" si="163"/>
        <v/>
      </c>
      <c r="AM353" s="81">
        <f t="shared" si="167"/>
        <v>0</v>
      </c>
      <c r="AO353" s="81">
        <f t="shared" si="168"/>
        <v>0</v>
      </c>
      <c r="AP353" s="81" t="str">
        <f t="shared" si="169"/>
        <v>00000</v>
      </c>
      <c r="AQ353" s="105" t="str">
        <f t="shared" si="170"/>
        <v>0秒0</v>
      </c>
      <c r="AR353" s="106">
        <f t="shared" si="171"/>
        <v>0</v>
      </c>
      <c r="AS353" s="106" t="str">
        <f t="shared" si="172"/>
        <v>0</v>
      </c>
      <c r="AT353" s="106" t="str">
        <f t="shared" si="173"/>
        <v>0</v>
      </c>
      <c r="AU353" s="106" t="str">
        <f t="shared" si="174"/>
        <v>0m</v>
      </c>
      <c r="AV353" s="106" t="str">
        <f t="shared" si="175"/>
        <v>点</v>
      </c>
      <c r="AW353" s="81">
        <f t="shared" si="176"/>
        <v>0</v>
      </c>
      <c r="AX353" s="73" t="str">
        <f t="shared" si="177"/>
        <v/>
      </c>
      <c r="AY353" s="81">
        <f t="shared" si="178"/>
        <v>0</v>
      </c>
      <c r="AZ353" s="81">
        <f t="shared" si="179"/>
        <v>0</v>
      </c>
      <c r="BA353" s="81">
        <f t="shared" si="180"/>
        <v>0</v>
      </c>
      <c r="BB353" s="586">
        <f>IF(W353="",0,COUNTA($W$17:W355))</f>
        <v>0</v>
      </c>
      <c r="BC353" s="586">
        <f>IF(X353="",0,COUNTA($X$17:X355))</f>
        <v>0</v>
      </c>
      <c r="BD353" s="628">
        <f>IF(OR($N353="20100",$N354="20100",$N355="20100"),COUNTIF($N$17:N355,"20100"),0)</f>
        <v>0</v>
      </c>
      <c r="BE353" s="625">
        <f>IF($BD353=0,0,INDEX($P353:$P355,MATCH("20100",$N353:$N355,0),1))</f>
        <v>0</v>
      </c>
      <c r="BF353" s="74" t="str">
        <f t="shared" si="181"/>
        <v/>
      </c>
      <c r="BG353" s="74" t="str">
        <f t="shared" si="182"/>
        <v/>
      </c>
      <c r="BH353" s="74" t="str">
        <f t="shared" si="183"/>
        <v/>
      </c>
      <c r="BI353" s="120" t="str">
        <f>IF(M353="","",COUNTIF($BH$17:BH353,BH353))</f>
        <v/>
      </c>
      <c r="BJ353" s="98"/>
      <c r="BK353" s="1" t="str">
        <f t="shared" si="184"/>
        <v/>
      </c>
      <c r="BL353" s="621" t="str">
        <f>IF(F353="","",COUNTIF($AI$17:AI353,AI353))</f>
        <v/>
      </c>
      <c r="BM353" s="621">
        <f>IF(BL353=1,BL353,0)</f>
        <v>0</v>
      </c>
      <c r="BN353" s="621" t="str">
        <f>IF(F353="","",$BR353)</f>
        <v/>
      </c>
      <c r="BO353" s="621" t="str">
        <f>IF(G353="","",$BR353)</f>
        <v/>
      </c>
      <c r="BP353" s="621" t="str">
        <f>IF(I353="","",$BR353)</f>
        <v/>
      </c>
      <c r="BQ353" s="622" t="str">
        <f>IFERROR(IF(J353="","",BR353),"")</f>
        <v/>
      </c>
      <c r="BR353" s="621">
        <v>113</v>
      </c>
      <c r="BS353" s="621">
        <f>IF(C353&gt;0,"",IF(COUNTIF(BN353:BQ355,BR353)=4,"",1))</f>
        <v>1</v>
      </c>
      <c r="BT353" s="74">
        <f>COUNTIF($AJ$17:AJ353,AI353&amp;"-"&amp;"*5000m*")</f>
        <v>0</v>
      </c>
      <c r="BU353" s="621">
        <f>SUM(BT353:BT355)/3</f>
        <v>0</v>
      </c>
      <c r="BV353" s="622" t="str">
        <f>IF(AI353="","",IF(AND(COUNTA(M353:M355)=0,COUNTA(W353:X355)=0),1,""))</f>
        <v/>
      </c>
      <c r="BW353" s="621">
        <f>IF(AND($AI353="",COUNTA(W353)&gt;0),1,0)</f>
        <v>0</v>
      </c>
      <c r="BX353" s="621">
        <f>IF(AND($AI353="",COUNTA(X353)&gt;0),1,0)</f>
        <v>0</v>
      </c>
      <c r="BY353" s="621" t="str">
        <f>F353&amp;"-"&amp;W353</f>
        <v>-</v>
      </c>
      <c r="BZ353" s="621" t="str">
        <f>IF(W353="","",COUNTIF($BY$17:BY353,BY353))</f>
        <v/>
      </c>
      <c r="CA353" s="621" t="str">
        <f>F353&amp;"-"&amp;X353</f>
        <v>-</v>
      </c>
      <c r="CB353" s="621" t="str">
        <f>IF(X353="","",COUNTIF($CA$17:CA353,CA353))</f>
        <v/>
      </c>
    </row>
    <row r="354" spans="1:80" s="1" customFormat="1" ht="18" customHeight="1" thickBot="1">
      <c r="A354" s="684"/>
      <c r="B354" s="666"/>
      <c r="C354" s="668"/>
      <c r="D354" s="244"/>
      <c r="E354" s="244"/>
      <c r="F354" s="620"/>
      <c r="G354" s="620"/>
      <c r="H354" s="620"/>
      <c r="I354" s="256" t="str">
        <f>IF(C353&gt;0,VLOOKUP(C353,男子登録情報!$A$1:$H$1688,5,0),"")</f>
        <v/>
      </c>
      <c r="J354" s="654" t="str">
        <f>IF(D353&gt;0,VLOOKUP(D353,男子登録情報!$A$1:$H$1688,5,0),"")</f>
        <v/>
      </c>
      <c r="K354" s="654"/>
      <c r="L354" s="261" t="s">
        <v>28</v>
      </c>
      <c r="M354" s="27"/>
      <c r="N354" s="5" t="str">
        <f>IF(M354&gt;0,VLOOKUP(M354,男子登録情報!$N$1:$O$22,2,0),"")</f>
        <v/>
      </c>
      <c r="O354" s="261" t="s">
        <v>29</v>
      </c>
      <c r="P354" s="262"/>
      <c r="Q354" s="53" t="str">
        <f t="shared" si="156"/>
        <v/>
      </c>
      <c r="R354" s="284" t="str">
        <f t="shared" si="157"/>
        <v/>
      </c>
      <c r="S354" s="263"/>
      <c r="T354" s="613"/>
      <c r="U354" s="614"/>
      <c r="V354" s="615"/>
      <c r="W354" s="662"/>
      <c r="X354" s="662"/>
      <c r="AB354" s="85">
        <f t="shared" si="158"/>
        <v>0</v>
      </c>
      <c r="AC354" s="621"/>
      <c r="AD354" s="74" t="str">
        <f t="shared" si="159"/>
        <v/>
      </c>
      <c r="AE354" s="74" t="str">
        <f t="shared" si="160"/>
        <v/>
      </c>
      <c r="AF354" s="74" t="str">
        <f t="shared" si="161"/>
        <v/>
      </c>
      <c r="AG354" s="74" t="str">
        <f t="shared" si="162"/>
        <v/>
      </c>
      <c r="AH354" s="95">
        <f t="shared" si="164"/>
        <v>0</v>
      </c>
      <c r="AI354" s="173" t="str">
        <f>AI353</f>
        <v/>
      </c>
      <c r="AJ354" s="74" t="str">
        <f t="shared" si="165"/>
        <v/>
      </c>
      <c r="AK354" s="74" t="str">
        <f t="shared" si="166"/>
        <v/>
      </c>
      <c r="AL354" s="99" t="str">
        <f t="shared" si="163"/>
        <v/>
      </c>
      <c r="AM354" s="81">
        <f t="shared" si="167"/>
        <v>0</v>
      </c>
      <c r="AO354" s="81">
        <f t="shared" si="168"/>
        <v>0</v>
      </c>
      <c r="AP354" s="81" t="str">
        <f t="shared" si="169"/>
        <v>00000</v>
      </c>
      <c r="AQ354" s="105" t="str">
        <f t="shared" si="170"/>
        <v>0秒0</v>
      </c>
      <c r="AR354" s="106">
        <f t="shared" si="171"/>
        <v>0</v>
      </c>
      <c r="AS354" s="106" t="str">
        <f t="shared" si="172"/>
        <v>0</v>
      </c>
      <c r="AT354" s="106" t="str">
        <f t="shared" si="173"/>
        <v>0</v>
      </c>
      <c r="AU354" s="106" t="str">
        <f t="shared" si="174"/>
        <v>0m</v>
      </c>
      <c r="AV354" s="106" t="str">
        <f t="shared" si="175"/>
        <v>点</v>
      </c>
      <c r="AW354" s="81">
        <f t="shared" si="176"/>
        <v>0</v>
      </c>
      <c r="AX354" s="73" t="str">
        <f t="shared" si="177"/>
        <v/>
      </c>
      <c r="AY354" s="81">
        <f t="shared" si="178"/>
        <v>0</v>
      </c>
      <c r="AZ354" s="81">
        <f t="shared" si="179"/>
        <v>0</v>
      </c>
      <c r="BA354" s="81">
        <f t="shared" si="180"/>
        <v>0</v>
      </c>
      <c r="BB354" s="595"/>
      <c r="BC354" s="595"/>
      <c r="BD354" s="629"/>
      <c r="BE354" s="626"/>
      <c r="BF354" s="74" t="str">
        <f t="shared" si="181"/>
        <v/>
      </c>
      <c r="BG354" s="74" t="str">
        <f t="shared" si="182"/>
        <v/>
      </c>
      <c r="BH354" s="74" t="str">
        <f t="shared" si="183"/>
        <v/>
      </c>
      <c r="BI354" s="120" t="str">
        <f>IF(M354="","",COUNTIF($BH$17:BH354,BH354))</f>
        <v/>
      </c>
      <c r="BJ354" s="98"/>
      <c r="BK354" s="1" t="str">
        <f t="shared" si="184"/>
        <v/>
      </c>
      <c r="BL354" s="621"/>
      <c r="BM354" s="621"/>
      <c r="BN354" s="621"/>
      <c r="BO354" s="621"/>
      <c r="BP354" s="621"/>
      <c r="BQ354" s="623"/>
      <c r="BR354" s="621"/>
      <c r="BS354" s="621"/>
      <c r="BT354" s="74">
        <f>COUNTIF($AJ$17:AJ354,AI354&amp;"-"&amp;"*5000m*")</f>
        <v>0</v>
      </c>
      <c r="BU354" s="621"/>
      <c r="BV354" s="623"/>
      <c r="BW354" s="621"/>
      <c r="BX354" s="621"/>
      <c r="BY354" s="621"/>
      <c r="BZ354" s="621"/>
      <c r="CA354" s="621"/>
      <c r="CB354" s="621"/>
    </row>
    <row r="355" spans="1:80" s="1" customFormat="1" ht="18" customHeight="1" thickBot="1">
      <c r="A355" s="685"/>
      <c r="B355" s="86" t="s">
        <v>30</v>
      </c>
      <c r="C355" s="87"/>
      <c r="D355" s="87"/>
      <c r="E355" s="87"/>
      <c r="F355" s="28"/>
      <c r="G355" s="28"/>
      <c r="H355" s="28"/>
      <c r="I355" s="29"/>
      <c r="J355" s="655" t="str">
        <f>IF(D354&gt;0,VLOOKUP(D354,男子登録情報!$A$1:$H$1688,5,0),"")</f>
        <v/>
      </c>
      <c r="K355" s="655"/>
      <c r="L355" s="7" t="s">
        <v>31</v>
      </c>
      <c r="M355" s="429"/>
      <c r="N355" s="5" t="str">
        <f>IF(M355&gt;0,VLOOKUP(M355,男子登録情報!$N$1:$O$22,2,0),"")</f>
        <v/>
      </c>
      <c r="O355" s="7" t="s">
        <v>32</v>
      </c>
      <c r="P355" s="248"/>
      <c r="Q355" s="53" t="str">
        <f t="shared" si="156"/>
        <v/>
      </c>
      <c r="R355" s="285" t="str">
        <f t="shared" si="157"/>
        <v/>
      </c>
      <c r="S355" s="259"/>
      <c r="T355" s="616"/>
      <c r="U355" s="617"/>
      <c r="V355" s="618"/>
      <c r="W355" s="663"/>
      <c r="X355" s="663"/>
      <c r="AB355" s="85">
        <f t="shared" si="158"/>
        <v>0</v>
      </c>
      <c r="AC355" s="621"/>
      <c r="AD355" s="74" t="str">
        <f t="shared" si="159"/>
        <v/>
      </c>
      <c r="AE355" s="74" t="str">
        <f t="shared" si="160"/>
        <v/>
      </c>
      <c r="AF355" s="74" t="str">
        <f t="shared" si="161"/>
        <v/>
      </c>
      <c r="AG355" s="74" t="str">
        <f t="shared" si="162"/>
        <v/>
      </c>
      <c r="AH355" s="95">
        <f t="shared" si="164"/>
        <v>0</v>
      </c>
      <c r="AI355" s="174" t="str">
        <f>AI354</f>
        <v/>
      </c>
      <c r="AJ355" s="74" t="str">
        <f t="shared" si="165"/>
        <v/>
      </c>
      <c r="AK355" s="74" t="str">
        <f t="shared" si="166"/>
        <v/>
      </c>
      <c r="AL355" s="99" t="str">
        <f t="shared" si="163"/>
        <v/>
      </c>
      <c r="AM355" s="81">
        <f t="shared" si="167"/>
        <v>0</v>
      </c>
      <c r="AO355" s="81">
        <f t="shared" si="168"/>
        <v>0</v>
      </c>
      <c r="AP355" s="81" t="str">
        <f t="shared" si="169"/>
        <v>00000</v>
      </c>
      <c r="AQ355" s="105" t="str">
        <f t="shared" si="170"/>
        <v>0秒0</v>
      </c>
      <c r="AR355" s="106">
        <f t="shared" si="171"/>
        <v>0</v>
      </c>
      <c r="AS355" s="106" t="str">
        <f t="shared" si="172"/>
        <v>0</v>
      </c>
      <c r="AT355" s="106" t="str">
        <f t="shared" si="173"/>
        <v>0</v>
      </c>
      <c r="AU355" s="106" t="str">
        <f t="shared" si="174"/>
        <v>0m</v>
      </c>
      <c r="AV355" s="106" t="str">
        <f t="shared" si="175"/>
        <v>点</v>
      </c>
      <c r="AW355" s="81">
        <f t="shared" si="176"/>
        <v>0</v>
      </c>
      <c r="AX355" s="73" t="str">
        <f t="shared" si="177"/>
        <v/>
      </c>
      <c r="AY355" s="81">
        <f t="shared" si="178"/>
        <v>0</v>
      </c>
      <c r="AZ355" s="81">
        <f t="shared" si="179"/>
        <v>0</v>
      </c>
      <c r="BA355" s="81">
        <f t="shared" si="180"/>
        <v>0</v>
      </c>
      <c r="BB355" s="587"/>
      <c r="BC355" s="587"/>
      <c r="BD355" s="630"/>
      <c r="BE355" s="627"/>
      <c r="BF355" s="74" t="str">
        <f t="shared" si="181"/>
        <v/>
      </c>
      <c r="BG355" s="74" t="str">
        <f t="shared" si="182"/>
        <v/>
      </c>
      <c r="BH355" s="74" t="str">
        <f t="shared" si="183"/>
        <v/>
      </c>
      <c r="BI355" s="120" t="str">
        <f>IF(M355="","",COUNTIF($BH$17:BH355,BH355))</f>
        <v/>
      </c>
      <c r="BJ355" s="98"/>
      <c r="BK355" s="1" t="str">
        <f t="shared" si="184"/>
        <v/>
      </c>
      <c r="BL355" s="621"/>
      <c r="BM355" s="621"/>
      <c r="BN355" s="621"/>
      <c r="BO355" s="621"/>
      <c r="BP355" s="621"/>
      <c r="BQ355" s="624"/>
      <c r="BR355" s="621"/>
      <c r="BS355" s="621"/>
      <c r="BT355" s="74">
        <f>COUNTIF($AJ$17:AJ355,AI355&amp;"-"&amp;"*5000m*")</f>
        <v>0</v>
      </c>
      <c r="BU355" s="621"/>
      <c r="BV355" s="624"/>
      <c r="BW355" s="621"/>
      <c r="BX355" s="621"/>
      <c r="BY355" s="621"/>
      <c r="BZ355" s="621"/>
      <c r="CA355" s="621"/>
      <c r="CB355" s="621"/>
    </row>
    <row r="356" spans="1:80" s="1" customFormat="1" ht="18" customHeight="1" thickTop="1" thickBot="1">
      <c r="A356" s="683">
        <v>114</v>
      </c>
      <c r="B356" s="665" t="s">
        <v>339</v>
      </c>
      <c r="C356" s="667"/>
      <c r="D356" s="243"/>
      <c r="E356" s="243"/>
      <c r="F356" s="619" t="str">
        <f>IF(C356&gt;0,VLOOKUP(C356,男子登録情報!$A$1:$H$1688,3,0),"")</f>
        <v/>
      </c>
      <c r="G356" s="619" t="str">
        <f>IF(C356&gt;0,VLOOKUP(C356,男子登録情報!$A$1:$H$1688,4,0),"")</f>
        <v/>
      </c>
      <c r="H356" s="619" t="str">
        <f>IF(C356&gt;0,VLOOKUP(C356,男子登録情報!$A$1:$H$1688,7,0),"")</f>
        <v/>
      </c>
      <c r="I356" s="261" t="str">
        <f>IF(C356&gt;0,VLOOKUP(C356,男子登録情報!$A$1:$H$1688,8,0),"")</f>
        <v/>
      </c>
      <c r="J356" s="653" t="str">
        <f>IF(C356&gt;0,VLOOKUP(C356,男子登録情報!$A$1:$M$1688,13,0),"")</f>
        <v/>
      </c>
      <c r="K356" s="653" t="str">
        <f>IF(C356&gt;0,TEXT(C356,"100000000"),"000000000")</f>
        <v>000000000</v>
      </c>
      <c r="L356" s="251" t="s">
        <v>24</v>
      </c>
      <c r="M356" s="243"/>
      <c r="N356" s="5" t="str">
        <f>IF(M356&gt;0,VLOOKUP(M356,男子登録情報!$N$1:$O$22,2,0),"")</f>
        <v/>
      </c>
      <c r="O356" s="251" t="s">
        <v>27</v>
      </c>
      <c r="P356" s="253"/>
      <c r="Q356" s="53" t="str">
        <f t="shared" si="156"/>
        <v/>
      </c>
      <c r="R356" s="283" t="str">
        <f t="shared" si="157"/>
        <v/>
      </c>
      <c r="S356" s="255"/>
      <c r="T356" s="610"/>
      <c r="U356" s="611"/>
      <c r="V356" s="612"/>
      <c r="W356" s="664"/>
      <c r="X356" s="664"/>
      <c r="AB356" s="85">
        <f t="shared" si="158"/>
        <v>0</v>
      </c>
      <c r="AC356" s="621">
        <f>C356</f>
        <v>0</v>
      </c>
      <c r="AD356" s="74" t="str">
        <f t="shared" si="159"/>
        <v/>
      </c>
      <c r="AE356" s="74" t="str">
        <f t="shared" si="160"/>
        <v/>
      </c>
      <c r="AF356" s="74" t="str">
        <f t="shared" si="161"/>
        <v/>
      </c>
      <c r="AG356" s="74" t="str">
        <f t="shared" si="162"/>
        <v/>
      </c>
      <c r="AH356" s="95">
        <f t="shared" si="164"/>
        <v>0</v>
      </c>
      <c r="AI356" s="172" t="str">
        <f>IF(F356="","",F356)</f>
        <v/>
      </c>
      <c r="AJ356" s="74" t="str">
        <f t="shared" si="165"/>
        <v/>
      </c>
      <c r="AK356" s="74" t="str">
        <f t="shared" si="166"/>
        <v/>
      </c>
      <c r="AL356" s="99" t="str">
        <f t="shared" si="163"/>
        <v/>
      </c>
      <c r="AM356" s="81">
        <f t="shared" si="167"/>
        <v>0</v>
      </c>
      <c r="AO356" s="81">
        <f t="shared" si="168"/>
        <v>0</v>
      </c>
      <c r="AP356" s="81" t="str">
        <f t="shared" si="169"/>
        <v>00000</v>
      </c>
      <c r="AQ356" s="105" t="str">
        <f t="shared" si="170"/>
        <v>0秒0</v>
      </c>
      <c r="AR356" s="106">
        <f t="shared" si="171"/>
        <v>0</v>
      </c>
      <c r="AS356" s="106" t="str">
        <f t="shared" si="172"/>
        <v>0</v>
      </c>
      <c r="AT356" s="106" t="str">
        <f t="shared" si="173"/>
        <v>0</v>
      </c>
      <c r="AU356" s="106" t="str">
        <f t="shared" si="174"/>
        <v>0m</v>
      </c>
      <c r="AV356" s="106" t="str">
        <f t="shared" si="175"/>
        <v>点</v>
      </c>
      <c r="AW356" s="81">
        <f t="shared" si="176"/>
        <v>0</v>
      </c>
      <c r="AX356" s="73" t="str">
        <f t="shared" si="177"/>
        <v/>
      </c>
      <c r="AY356" s="81">
        <f t="shared" si="178"/>
        <v>0</v>
      </c>
      <c r="AZ356" s="81">
        <f t="shared" si="179"/>
        <v>0</v>
      </c>
      <c r="BA356" s="81">
        <f t="shared" si="180"/>
        <v>0</v>
      </c>
      <c r="BB356" s="586">
        <f>IF(W356="",0,COUNTA($W$17:W358))</f>
        <v>0</v>
      </c>
      <c r="BC356" s="586">
        <f>IF(X356="",0,COUNTA($X$17:X358))</f>
        <v>0</v>
      </c>
      <c r="BD356" s="628">
        <f>IF(OR($N356="20100",$N357="20100",$N358="20100"),COUNTIF($N$17:N358,"20100"),0)</f>
        <v>0</v>
      </c>
      <c r="BE356" s="625">
        <f>IF($BD356=0,0,INDEX($P356:$P358,MATCH("20100",$N356:$N358,0),1))</f>
        <v>0</v>
      </c>
      <c r="BF356" s="74" t="str">
        <f t="shared" si="181"/>
        <v/>
      </c>
      <c r="BG356" s="74" t="str">
        <f t="shared" si="182"/>
        <v/>
      </c>
      <c r="BH356" s="74" t="str">
        <f t="shared" si="183"/>
        <v/>
      </c>
      <c r="BI356" s="120" t="str">
        <f>IF(M356="","",COUNTIF($BH$17:BH356,BH356))</f>
        <v/>
      </c>
      <c r="BJ356" s="98"/>
      <c r="BK356" s="1" t="str">
        <f t="shared" si="184"/>
        <v/>
      </c>
      <c r="BL356" s="621" t="str">
        <f>IF(F356="","",COUNTIF($AI$17:AI356,AI356))</f>
        <v/>
      </c>
      <c r="BM356" s="621">
        <f>IF(BL356=1,BL356,0)</f>
        <v>0</v>
      </c>
      <c r="BN356" s="621" t="str">
        <f>IF(F356="","",$BR356)</f>
        <v/>
      </c>
      <c r="BO356" s="621" t="str">
        <f>IF(G356="","",$BR356)</f>
        <v/>
      </c>
      <c r="BP356" s="621" t="str">
        <f>IF(I356="","",$BR356)</f>
        <v/>
      </c>
      <c r="BQ356" s="622" t="str">
        <f>IFERROR(IF(J356="","",BR356),"")</f>
        <v/>
      </c>
      <c r="BR356" s="621">
        <v>114</v>
      </c>
      <c r="BS356" s="621">
        <f>IF(C356&gt;0,"",IF(COUNTIF(BN356:BQ358,BR356)=4,"",1))</f>
        <v>1</v>
      </c>
      <c r="BT356" s="74">
        <f>COUNTIF($AJ$17:AJ356,AI356&amp;"-"&amp;"*5000m*")</f>
        <v>0</v>
      </c>
      <c r="BU356" s="621">
        <f>SUM(BT356:BT358)/3</f>
        <v>0</v>
      </c>
      <c r="BV356" s="622" t="str">
        <f>IF(AI356="","",IF(AND(COUNTA(M356:M358)=0,COUNTA(W356:X358)=0),1,""))</f>
        <v/>
      </c>
      <c r="BW356" s="621">
        <f>IF(AND($AI356="",COUNTA(W356)&gt;0),1,0)</f>
        <v>0</v>
      </c>
      <c r="BX356" s="621">
        <f>IF(AND($AI356="",COUNTA(X356)&gt;0),1,0)</f>
        <v>0</v>
      </c>
      <c r="BY356" s="621" t="str">
        <f>F356&amp;"-"&amp;W356</f>
        <v>-</v>
      </c>
      <c r="BZ356" s="621" t="str">
        <f>IF(W356="","",COUNTIF($BY$17:BY356,BY356))</f>
        <v/>
      </c>
      <c r="CA356" s="621" t="str">
        <f>F356&amp;"-"&amp;X356</f>
        <v>-</v>
      </c>
      <c r="CB356" s="621" t="str">
        <f>IF(X356="","",COUNTIF($CA$17:CA356,CA356))</f>
        <v/>
      </c>
    </row>
    <row r="357" spans="1:80" s="1" customFormat="1" ht="18" customHeight="1" thickBot="1">
      <c r="A357" s="684"/>
      <c r="B357" s="666"/>
      <c r="C357" s="668"/>
      <c r="D357" s="244"/>
      <c r="E357" s="244"/>
      <c r="F357" s="620"/>
      <c r="G357" s="620"/>
      <c r="H357" s="620"/>
      <c r="I357" s="256" t="str">
        <f>IF(C356&gt;0,VLOOKUP(C356,男子登録情報!$A$1:$H$1688,5,0),"")</f>
        <v/>
      </c>
      <c r="J357" s="654" t="str">
        <f>IF(D356&gt;0,VLOOKUP(D356,男子登録情報!$A$1:$H$1688,5,0),"")</f>
        <v/>
      </c>
      <c r="K357" s="654"/>
      <c r="L357" s="261" t="s">
        <v>28</v>
      </c>
      <c r="M357" s="27"/>
      <c r="N357" s="5" t="str">
        <f>IF(M357&gt;0,VLOOKUP(M357,男子登録情報!$N$1:$O$22,2,0),"")</f>
        <v/>
      </c>
      <c r="O357" s="261" t="s">
        <v>29</v>
      </c>
      <c r="P357" s="262"/>
      <c r="Q357" s="53" t="str">
        <f t="shared" si="156"/>
        <v/>
      </c>
      <c r="R357" s="284" t="str">
        <f t="shared" si="157"/>
        <v/>
      </c>
      <c r="S357" s="263"/>
      <c r="T357" s="613"/>
      <c r="U357" s="614"/>
      <c r="V357" s="615"/>
      <c r="W357" s="662"/>
      <c r="X357" s="662"/>
      <c r="AB357" s="85">
        <f t="shared" si="158"/>
        <v>0</v>
      </c>
      <c r="AC357" s="621"/>
      <c r="AD357" s="74" t="str">
        <f t="shared" si="159"/>
        <v/>
      </c>
      <c r="AE357" s="74" t="str">
        <f t="shared" si="160"/>
        <v/>
      </c>
      <c r="AF357" s="74" t="str">
        <f t="shared" si="161"/>
        <v/>
      </c>
      <c r="AG357" s="74" t="str">
        <f t="shared" si="162"/>
        <v/>
      </c>
      <c r="AH357" s="95">
        <f t="shared" si="164"/>
        <v>0</v>
      </c>
      <c r="AI357" s="173" t="str">
        <f>AI356</f>
        <v/>
      </c>
      <c r="AJ357" s="74" t="str">
        <f t="shared" si="165"/>
        <v/>
      </c>
      <c r="AK357" s="74" t="str">
        <f t="shared" si="166"/>
        <v/>
      </c>
      <c r="AL357" s="99" t="str">
        <f t="shared" si="163"/>
        <v/>
      </c>
      <c r="AM357" s="81">
        <f t="shared" si="167"/>
        <v>0</v>
      </c>
      <c r="AO357" s="81">
        <f t="shared" si="168"/>
        <v>0</v>
      </c>
      <c r="AP357" s="81" t="str">
        <f t="shared" si="169"/>
        <v>00000</v>
      </c>
      <c r="AQ357" s="105" t="str">
        <f t="shared" si="170"/>
        <v>0秒0</v>
      </c>
      <c r="AR357" s="106">
        <f t="shared" si="171"/>
        <v>0</v>
      </c>
      <c r="AS357" s="106" t="str">
        <f t="shared" si="172"/>
        <v>0</v>
      </c>
      <c r="AT357" s="106" t="str">
        <f t="shared" si="173"/>
        <v>0</v>
      </c>
      <c r="AU357" s="106" t="str">
        <f t="shared" si="174"/>
        <v>0m</v>
      </c>
      <c r="AV357" s="106" t="str">
        <f t="shared" si="175"/>
        <v>点</v>
      </c>
      <c r="AW357" s="81">
        <f t="shared" si="176"/>
        <v>0</v>
      </c>
      <c r="AX357" s="73" t="str">
        <f t="shared" si="177"/>
        <v/>
      </c>
      <c r="AY357" s="81">
        <f t="shared" si="178"/>
        <v>0</v>
      </c>
      <c r="AZ357" s="81">
        <f t="shared" si="179"/>
        <v>0</v>
      </c>
      <c r="BA357" s="81">
        <f t="shared" si="180"/>
        <v>0</v>
      </c>
      <c r="BB357" s="595"/>
      <c r="BC357" s="595"/>
      <c r="BD357" s="629"/>
      <c r="BE357" s="626"/>
      <c r="BF357" s="74" t="str">
        <f t="shared" si="181"/>
        <v/>
      </c>
      <c r="BG357" s="74" t="str">
        <f t="shared" si="182"/>
        <v/>
      </c>
      <c r="BH357" s="74" t="str">
        <f t="shared" si="183"/>
        <v/>
      </c>
      <c r="BI357" s="120" t="str">
        <f>IF(M357="","",COUNTIF($BH$17:BH357,BH357))</f>
        <v/>
      </c>
      <c r="BJ357" s="98"/>
      <c r="BK357" s="1" t="str">
        <f t="shared" si="184"/>
        <v/>
      </c>
      <c r="BL357" s="621"/>
      <c r="BM357" s="621"/>
      <c r="BN357" s="621"/>
      <c r="BO357" s="621"/>
      <c r="BP357" s="621"/>
      <c r="BQ357" s="623"/>
      <c r="BR357" s="621"/>
      <c r="BS357" s="621"/>
      <c r="BT357" s="74">
        <f>COUNTIF($AJ$17:AJ357,AI357&amp;"-"&amp;"*5000m*")</f>
        <v>0</v>
      </c>
      <c r="BU357" s="621"/>
      <c r="BV357" s="623"/>
      <c r="BW357" s="621"/>
      <c r="BX357" s="621"/>
      <c r="BY357" s="621"/>
      <c r="BZ357" s="621"/>
      <c r="CA357" s="621"/>
      <c r="CB357" s="621"/>
    </row>
    <row r="358" spans="1:80" s="1" customFormat="1" ht="18" customHeight="1" thickBot="1">
      <c r="A358" s="685"/>
      <c r="B358" s="86" t="s">
        <v>30</v>
      </c>
      <c r="C358" s="87"/>
      <c r="D358" s="87"/>
      <c r="E358" s="87"/>
      <c r="F358" s="28"/>
      <c r="G358" s="28"/>
      <c r="H358" s="28"/>
      <c r="I358" s="29"/>
      <c r="J358" s="655" t="str">
        <f>IF(D357&gt;0,VLOOKUP(D357,男子登録情報!$A$1:$H$1688,5,0),"")</f>
        <v/>
      </c>
      <c r="K358" s="655"/>
      <c r="L358" s="7" t="s">
        <v>31</v>
      </c>
      <c r="M358" s="429"/>
      <c r="N358" s="5" t="str">
        <f>IF(M358&gt;0,VLOOKUP(M358,男子登録情報!$N$1:$O$22,2,0),"")</f>
        <v/>
      </c>
      <c r="O358" s="7" t="s">
        <v>32</v>
      </c>
      <c r="P358" s="248"/>
      <c r="Q358" s="53" t="str">
        <f t="shared" si="156"/>
        <v/>
      </c>
      <c r="R358" s="285" t="str">
        <f t="shared" si="157"/>
        <v/>
      </c>
      <c r="S358" s="259"/>
      <c r="T358" s="616"/>
      <c r="U358" s="617"/>
      <c r="V358" s="618"/>
      <c r="W358" s="663"/>
      <c r="X358" s="663"/>
      <c r="AB358" s="85">
        <f t="shared" si="158"/>
        <v>0</v>
      </c>
      <c r="AC358" s="621"/>
      <c r="AD358" s="74" t="str">
        <f t="shared" si="159"/>
        <v/>
      </c>
      <c r="AE358" s="74" t="str">
        <f t="shared" si="160"/>
        <v/>
      </c>
      <c r="AF358" s="74" t="str">
        <f t="shared" si="161"/>
        <v/>
      </c>
      <c r="AG358" s="74" t="str">
        <f t="shared" si="162"/>
        <v/>
      </c>
      <c r="AH358" s="95">
        <f t="shared" si="164"/>
        <v>0</v>
      </c>
      <c r="AI358" s="174" t="str">
        <f>AI357</f>
        <v/>
      </c>
      <c r="AJ358" s="74" t="str">
        <f t="shared" si="165"/>
        <v/>
      </c>
      <c r="AK358" s="74" t="str">
        <f t="shared" si="166"/>
        <v/>
      </c>
      <c r="AL358" s="99" t="str">
        <f t="shared" si="163"/>
        <v/>
      </c>
      <c r="AM358" s="81">
        <f t="shared" si="167"/>
        <v>0</v>
      </c>
      <c r="AO358" s="81">
        <f t="shared" si="168"/>
        <v>0</v>
      </c>
      <c r="AP358" s="81" t="str">
        <f t="shared" si="169"/>
        <v>00000</v>
      </c>
      <c r="AQ358" s="105" t="str">
        <f t="shared" si="170"/>
        <v>0秒0</v>
      </c>
      <c r="AR358" s="106">
        <f t="shared" si="171"/>
        <v>0</v>
      </c>
      <c r="AS358" s="106" t="str">
        <f t="shared" si="172"/>
        <v>0</v>
      </c>
      <c r="AT358" s="106" t="str">
        <f t="shared" si="173"/>
        <v>0</v>
      </c>
      <c r="AU358" s="106" t="str">
        <f t="shared" si="174"/>
        <v>0m</v>
      </c>
      <c r="AV358" s="106" t="str">
        <f t="shared" si="175"/>
        <v>点</v>
      </c>
      <c r="AW358" s="81">
        <f t="shared" si="176"/>
        <v>0</v>
      </c>
      <c r="AX358" s="73" t="str">
        <f t="shared" si="177"/>
        <v/>
      </c>
      <c r="AY358" s="81">
        <f t="shared" si="178"/>
        <v>0</v>
      </c>
      <c r="AZ358" s="81">
        <f t="shared" si="179"/>
        <v>0</v>
      </c>
      <c r="BA358" s="81">
        <f t="shared" si="180"/>
        <v>0</v>
      </c>
      <c r="BB358" s="587"/>
      <c r="BC358" s="587"/>
      <c r="BD358" s="630"/>
      <c r="BE358" s="627"/>
      <c r="BF358" s="74" t="str">
        <f t="shared" si="181"/>
        <v/>
      </c>
      <c r="BG358" s="74" t="str">
        <f t="shared" si="182"/>
        <v/>
      </c>
      <c r="BH358" s="74" t="str">
        <f t="shared" si="183"/>
        <v/>
      </c>
      <c r="BI358" s="120" t="str">
        <f>IF(M358="","",COUNTIF($BH$17:BH358,BH358))</f>
        <v/>
      </c>
      <c r="BJ358" s="98"/>
      <c r="BK358" s="1" t="str">
        <f t="shared" si="184"/>
        <v/>
      </c>
      <c r="BL358" s="621"/>
      <c r="BM358" s="621"/>
      <c r="BN358" s="621"/>
      <c r="BO358" s="621"/>
      <c r="BP358" s="621"/>
      <c r="BQ358" s="624"/>
      <c r="BR358" s="621"/>
      <c r="BS358" s="621"/>
      <c r="BT358" s="74">
        <f>COUNTIF($AJ$17:AJ358,AI358&amp;"-"&amp;"*5000m*")</f>
        <v>0</v>
      </c>
      <c r="BU358" s="621"/>
      <c r="BV358" s="624"/>
      <c r="BW358" s="621"/>
      <c r="BX358" s="621"/>
      <c r="BY358" s="621"/>
      <c r="BZ358" s="621"/>
      <c r="CA358" s="621"/>
      <c r="CB358" s="621"/>
    </row>
    <row r="359" spans="1:80" s="1" customFormat="1" ht="18" customHeight="1" thickTop="1" thickBot="1">
      <c r="A359" s="683">
        <v>115</v>
      </c>
      <c r="B359" s="665" t="s">
        <v>339</v>
      </c>
      <c r="C359" s="667"/>
      <c r="D359" s="243"/>
      <c r="E359" s="243"/>
      <c r="F359" s="619" t="str">
        <f>IF(C359&gt;0,VLOOKUP(C359,男子登録情報!$A$1:$H$1688,3,0),"")</f>
        <v/>
      </c>
      <c r="G359" s="619" t="str">
        <f>IF(C359&gt;0,VLOOKUP(C359,男子登録情報!$A$1:$H$1688,4,0),"")</f>
        <v/>
      </c>
      <c r="H359" s="619" t="str">
        <f>IF(C359&gt;0,VLOOKUP(C359,男子登録情報!$A$1:$H$1688,7,0),"")</f>
        <v/>
      </c>
      <c r="I359" s="261" t="str">
        <f>IF(C359&gt;0,VLOOKUP(C359,男子登録情報!$A$1:$H$1688,8,0),"")</f>
        <v/>
      </c>
      <c r="J359" s="653" t="str">
        <f>IF(C359&gt;0,VLOOKUP(C359,男子登録情報!$A$1:$M$1688,13,0),"")</f>
        <v/>
      </c>
      <c r="K359" s="653" t="str">
        <f>IF(C359&gt;0,TEXT(C359,"100000000"),"000000000")</f>
        <v>000000000</v>
      </c>
      <c r="L359" s="251" t="s">
        <v>24</v>
      </c>
      <c r="M359" s="243"/>
      <c r="N359" s="5" t="str">
        <f>IF(M359&gt;0,VLOOKUP(M359,男子登録情報!$N$1:$O$22,2,0),"")</f>
        <v/>
      </c>
      <c r="O359" s="251" t="s">
        <v>27</v>
      </c>
      <c r="P359" s="253"/>
      <c r="Q359" s="53" t="str">
        <f t="shared" si="156"/>
        <v/>
      </c>
      <c r="R359" s="283" t="str">
        <f t="shared" si="157"/>
        <v/>
      </c>
      <c r="S359" s="255"/>
      <c r="T359" s="610"/>
      <c r="U359" s="611"/>
      <c r="V359" s="612"/>
      <c r="W359" s="664"/>
      <c r="X359" s="664"/>
      <c r="AB359" s="85">
        <f t="shared" si="158"/>
        <v>0</v>
      </c>
      <c r="AC359" s="621">
        <f>C359</f>
        <v>0</v>
      </c>
      <c r="AD359" s="74" t="str">
        <f t="shared" si="159"/>
        <v/>
      </c>
      <c r="AE359" s="74" t="str">
        <f t="shared" si="160"/>
        <v/>
      </c>
      <c r="AF359" s="74" t="str">
        <f t="shared" si="161"/>
        <v/>
      </c>
      <c r="AG359" s="74" t="str">
        <f t="shared" si="162"/>
        <v/>
      </c>
      <c r="AH359" s="95">
        <f t="shared" si="164"/>
        <v>0</v>
      </c>
      <c r="AI359" s="172" t="str">
        <f>IF(F359="","",F359)</f>
        <v/>
      </c>
      <c r="AJ359" s="74" t="str">
        <f t="shared" si="165"/>
        <v/>
      </c>
      <c r="AK359" s="74" t="str">
        <f t="shared" si="166"/>
        <v/>
      </c>
      <c r="AL359" s="99" t="str">
        <f t="shared" si="163"/>
        <v/>
      </c>
      <c r="AM359" s="81">
        <f t="shared" si="167"/>
        <v>0</v>
      </c>
      <c r="AO359" s="81">
        <f t="shared" si="168"/>
        <v>0</v>
      </c>
      <c r="AP359" s="81" t="str">
        <f t="shared" si="169"/>
        <v>00000</v>
      </c>
      <c r="AQ359" s="105" t="str">
        <f t="shared" si="170"/>
        <v>0秒0</v>
      </c>
      <c r="AR359" s="106">
        <f t="shared" si="171"/>
        <v>0</v>
      </c>
      <c r="AS359" s="106" t="str">
        <f t="shared" si="172"/>
        <v>0</v>
      </c>
      <c r="AT359" s="106" t="str">
        <f t="shared" si="173"/>
        <v>0</v>
      </c>
      <c r="AU359" s="106" t="str">
        <f t="shared" si="174"/>
        <v>0m</v>
      </c>
      <c r="AV359" s="106" t="str">
        <f t="shared" si="175"/>
        <v>点</v>
      </c>
      <c r="AW359" s="81">
        <f t="shared" si="176"/>
        <v>0</v>
      </c>
      <c r="AX359" s="73" t="str">
        <f t="shared" si="177"/>
        <v/>
      </c>
      <c r="AY359" s="81">
        <f t="shared" si="178"/>
        <v>0</v>
      </c>
      <c r="AZ359" s="81">
        <f t="shared" si="179"/>
        <v>0</v>
      </c>
      <c r="BA359" s="81">
        <f t="shared" si="180"/>
        <v>0</v>
      </c>
      <c r="BB359" s="586">
        <f>IF(W359="",0,COUNTA($W$17:W361))</f>
        <v>0</v>
      </c>
      <c r="BC359" s="586">
        <f>IF(X359="",0,COUNTA($X$17:X361))</f>
        <v>0</v>
      </c>
      <c r="BD359" s="628">
        <f>IF(OR($N359="20100",$N360="20100",$N361="20100"),COUNTIF($N$17:N361,"20100"),0)</f>
        <v>0</v>
      </c>
      <c r="BE359" s="625">
        <f>IF($BD359=0,0,INDEX($P359:$P361,MATCH("20100",$N359:$N361,0),1))</f>
        <v>0</v>
      </c>
      <c r="BF359" s="74" t="str">
        <f t="shared" si="181"/>
        <v/>
      </c>
      <c r="BG359" s="74" t="str">
        <f t="shared" si="182"/>
        <v/>
      </c>
      <c r="BH359" s="74" t="str">
        <f t="shared" si="183"/>
        <v/>
      </c>
      <c r="BI359" s="120" t="str">
        <f>IF(M359="","",COUNTIF($BH$17:BH359,BH359))</f>
        <v/>
      </c>
      <c r="BJ359" s="98"/>
      <c r="BK359" s="1" t="str">
        <f t="shared" si="184"/>
        <v/>
      </c>
      <c r="BL359" s="621" t="str">
        <f>IF(F359="","",COUNTIF($AI$17:AI359,AI359))</f>
        <v/>
      </c>
      <c r="BM359" s="621">
        <f>IF(BL359=1,BL359,0)</f>
        <v>0</v>
      </c>
      <c r="BN359" s="621" t="str">
        <f>IF(F359="","",$BR359)</f>
        <v/>
      </c>
      <c r="BO359" s="621" t="str">
        <f>IF(G359="","",$BR359)</f>
        <v/>
      </c>
      <c r="BP359" s="621" t="str">
        <f>IF(I359="","",$BR359)</f>
        <v/>
      </c>
      <c r="BQ359" s="622" t="str">
        <f>IFERROR(IF(J359="","",BR359),"")</f>
        <v/>
      </c>
      <c r="BR359" s="621">
        <v>115</v>
      </c>
      <c r="BS359" s="621">
        <f>IF(C359&gt;0,"",IF(COUNTIF(BN359:BQ361,BR359)=4,"",1))</f>
        <v>1</v>
      </c>
      <c r="BT359" s="74">
        <f>COUNTIF($AJ$17:AJ359,AI359&amp;"-"&amp;"*5000m*")</f>
        <v>0</v>
      </c>
      <c r="BU359" s="621">
        <f>SUM(BT359:BT361)/3</f>
        <v>0</v>
      </c>
      <c r="BV359" s="622" t="str">
        <f>IF(AI359="","",IF(AND(COUNTA(M359:M361)=0,COUNTA(W359:X361)=0),1,""))</f>
        <v/>
      </c>
      <c r="BW359" s="621">
        <f>IF(AND($AI359="",COUNTA(W359)&gt;0),1,0)</f>
        <v>0</v>
      </c>
      <c r="BX359" s="621">
        <f>IF(AND($AI359="",COUNTA(X359)&gt;0),1,0)</f>
        <v>0</v>
      </c>
      <c r="BY359" s="621" t="str">
        <f>F359&amp;"-"&amp;W359</f>
        <v>-</v>
      </c>
      <c r="BZ359" s="621" t="str">
        <f>IF(W359="","",COUNTIF($BY$17:BY359,BY359))</f>
        <v/>
      </c>
      <c r="CA359" s="621" t="str">
        <f>F359&amp;"-"&amp;X359</f>
        <v>-</v>
      </c>
      <c r="CB359" s="621" t="str">
        <f>IF(X359="","",COUNTIF($CA$17:CA359,CA359))</f>
        <v/>
      </c>
    </row>
    <row r="360" spans="1:80" s="1" customFormat="1" ht="18" customHeight="1" thickBot="1">
      <c r="A360" s="684"/>
      <c r="B360" s="666"/>
      <c r="C360" s="668"/>
      <c r="D360" s="244"/>
      <c r="E360" s="244"/>
      <c r="F360" s="620"/>
      <c r="G360" s="620"/>
      <c r="H360" s="620"/>
      <c r="I360" s="256" t="str">
        <f>IF(C359&gt;0,VLOOKUP(C359,男子登録情報!$A$1:$H$1688,5,0),"")</f>
        <v/>
      </c>
      <c r="J360" s="654" t="str">
        <f>IF(D359&gt;0,VLOOKUP(D359,男子登録情報!$A$1:$H$1688,5,0),"")</f>
        <v/>
      </c>
      <c r="K360" s="654"/>
      <c r="L360" s="261" t="s">
        <v>28</v>
      </c>
      <c r="M360" s="27"/>
      <c r="N360" s="5" t="str">
        <f>IF(M360&gt;0,VLOOKUP(M360,男子登録情報!$N$1:$O$22,2,0),"")</f>
        <v/>
      </c>
      <c r="O360" s="261" t="s">
        <v>29</v>
      </c>
      <c r="P360" s="262"/>
      <c r="Q360" s="53" t="str">
        <f t="shared" si="156"/>
        <v/>
      </c>
      <c r="R360" s="284" t="str">
        <f t="shared" si="157"/>
        <v/>
      </c>
      <c r="S360" s="263"/>
      <c r="T360" s="613"/>
      <c r="U360" s="614"/>
      <c r="V360" s="615"/>
      <c r="W360" s="662"/>
      <c r="X360" s="662"/>
      <c r="AB360" s="85">
        <f t="shared" si="158"/>
        <v>0</v>
      </c>
      <c r="AC360" s="621"/>
      <c r="AD360" s="74" t="str">
        <f t="shared" si="159"/>
        <v/>
      </c>
      <c r="AE360" s="74" t="str">
        <f t="shared" si="160"/>
        <v/>
      </c>
      <c r="AF360" s="74" t="str">
        <f t="shared" si="161"/>
        <v/>
      </c>
      <c r="AG360" s="74" t="str">
        <f t="shared" si="162"/>
        <v/>
      </c>
      <c r="AH360" s="95">
        <f t="shared" si="164"/>
        <v>0</v>
      </c>
      <c r="AI360" s="173" t="str">
        <f>AI359</f>
        <v/>
      </c>
      <c r="AJ360" s="74" t="str">
        <f t="shared" si="165"/>
        <v/>
      </c>
      <c r="AK360" s="74" t="str">
        <f t="shared" si="166"/>
        <v/>
      </c>
      <c r="AL360" s="99" t="str">
        <f t="shared" si="163"/>
        <v/>
      </c>
      <c r="AM360" s="81">
        <f t="shared" si="167"/>
        <v>0</v>
      </c>
      <c r="AO360" s="81">
        <f t="shared" si="168"/>
        <v>0</v>
      </c>
      <c r="AP360" s="81" t="str">
        <f t="shared" si="169"/>
        <v>00000</v>
      </c>
      <c r="AQ360" s="105" t="str">
        <f t="shared" si="170"/>
        <v>0秒0</v>
      </c>
      <c r="AR360" s="106">
        <f t="shared" si="171"/>
        <v>0</v>
      </c>
      <c r="AS360" s="106" t="str">
        <f t="shared" si="172"/>
        <v>0</v>
      </c>
      <c r="AT360" s="106" t="str">
        <f t="shared" si="173"/>
        <v>0</v>
      </c>
      <c r="AU360" s="106" t="str">
        <f t="shared" si="174"/>
        <v>0m</v>
      </c>
      <c r="AV360" s="106" t="str">
        <f t="shared" si="175"/>
        <v>点</v>
      </c>
      <c r="AW360" s="81">
        <f t="shared" si="176"/>
        <v>0</v>
      </c>
      <c r="AX360" s="73" t="str">
        <f t="shared" si="177"/>
        <v/>
      </c>
      <c r="AY360" s="81">
        <f t="shared" si="178"/>
        <v>0</v>
      </c>
      <c r="AZ360" s="81">
        <f t="shared" si="179"/>
        <v>0</v>
      </c>
      <c r="BA360" s="81">
        <f t="shared" si="180"/>
        <v>0</v>
      </c>
      <c r="BB360" s="595"/>
      <c r="BC360" s="595"/>
      <c r="BD360" s="629"/>
      <c r="BE360" s="626"/>
      <c r="BF360" s="74" t="str">
        <f t="shared" si="181"/>
        <v/>
      </c>
      <c r="BG360" s="74" t="str">
        <f t="shared" si="182"/>
        <v/>
      </c>
      <c r="BH360" s="74" t="str">
        <f t="shared" si="183"/>
        <v/>
      </c>
      <c r="BI360" s="120" t="str">
        <f>IF(M360="","",COUNTIF($BH$17:BH360,BH360))</f>
        <v/>
      </c>
      <c r="BJ360" s="98"/>
      <c r="BK360" s="1" t="str">
        <f t="shared" si="184"/>
        <v/>
      </c>
      <c r="BL360" s="621"/>
      <c r="BM360" s="621"/>
      <c r="BN360" s="621"/>
      <c r="BO360" s="621"/>
      <c r="BP360" s="621"/>
      <c r="BQ360" s="623"/>
      <c r="BR360" s="621"/>
      <c r="BS360" s="621"/>
      <c r="BT360" s="74">
        <f>COUNTIF($AJ$17:AJ360,AI360&amp;"-"&amp;"*5000m*")</f>
        <v>0</v>
      </c>
      <c r="BU360" s="621"/>
      <c r="BV360" s="623"/>
      <c r="BW360" s="621"/>
      <c r="BX360" s="621"/>
      <c r="BY360" s="621"/>
      <c r="BZ360" s="621"/>
      <c r="CA360" s="621"/>
      <c r="CB360" s="621"/>
    </row>
    <row r="361" spans="1:80" s="1" customFormat="1" ht="18" customHeight="1" thickBot="1">
      <c r="A361" s="685"/>
      <c r="B361" s="86" t="s">
        <v>30</v>
      </c>
      <c r="C361" s="87"/>
      <c r="D361" s="87"/>
      <c r="E361" s="87"/>
      <c r="F361" s="28"/>
      <c r="G361" s="28"/>
      <c r="H361" s="28"/>
      <c r="I361" s="29"/>
      <c r="J361" s="655" t="str">
        <f>IF(D360&gt;0,VLOOKUP(D360,男子登録情報!$A$1:$H$1688,5,0),"")</f>
        <v/>
      </c>
      <c r="K361" s="655"/>
      <c r="L361" s="7" t="s">
        <v>31</v>
      </c>
      <c r="M361" s="429"/>
      <c r="N361" s="5" t="str">
        <f>IF(M361&gt;0,VLOOKUP(M361,男子登録情報!$N$1:$O$22,2,0),"")</f>
        <v/>
      </c>
      <c r="O361" s="7" t="s">
        <v>32</v>
      </c>
      <c r="P361" s="248"/>
      <c r="Q361" s="53" t="str">
        <f t="shared" si="156"/>
        <v/>
      </c>
      <c r="R361" s="285" t="str">
        <f t="shared" si="157"/>
        <v/>
      </c>
      <c r="S361" s="259"/>
      <c r="T361" s="616"/>
      <c r="U361" s="617"/>
      <c r="V361" s="618"/>
      <c r="W361" s="663"/>
      <c r="X361" s="663"/>
      <c r="AB361" s="85">
        <f t="shared" si="158"/>
        <v>0</v>
      </c>
      <c r="AC361" s="621"/>
      <c r="AD361" s="74" t="str">
        <f t="shared" si="159"/>
        <v/>
      </c>
      <c r="AE361" s="74" t="str">
        <f t="shared" si="160"/>
        <v/>
      </c>
      <c r="AF361" s="74" t="str">
        <f t="shared" si="161"/>
        <v/>
      </c>
      <c r="AG361" s="74" t="str">
        <f t="shared" si="162"/>
        <v/>
      </c>
      <c r="AH361" s="95">
        <f t="shared" si="164"/>
        <v>0</v>
      </c>
      <c r="AI361" s="174" t="str">
        <f>AI360</f>
        <v/>
      </c>
      <c r="AJ361" s="74" t="str">
        <f t="shared" si="165"/>
        <v/>
      </c>
      <c r="AK361" s="74" t="str">
        <f t="shared" si="166"/>
        <v/>
      </c>
      <c r="AL361" s="99" t="str">
        <f t="shared" si="163"/>
        <v/>
      </c>
      <c r="AM361" s="81">
        <f t="shared" si="167"/>
        <v>0</v>
      </c>
      <c r="AO361" s="81">
        <f t="shared" si="168"/>
        <v>0</v>
      </c>
      <c r="AP361" s="81" t="str">
        <f t="shared" si="169"/>
        <v>00000</v>
      </c>
      <c r="AQ361" s="105" t="str">
        <f t="shared" si="170"/>
        <v>0秒0</v>
      </c>
      <c r="AR361" s="106">
        <f t="shared" si="171"/>
        <v>0</v>
      </c>
      <c r="AS361" s="106" t="str">
        <f t="shared" si="172"/>
        <v>0</v>
      </c>
      <c r="AT361" s="106" t="str">
        <f t="shared" si="173"/>
        <v>0</v>
      </c>
      <c r="AU361" s="106" t="str">
        <f t="shared" si="174"/>
        <v>0m</v>
      </c>
      <c r="AV361" s="106" t="str">
        <f t="shared" si="175"/>
        <v>点</v>
      </c>
      <c r="AW361" s="81">
        <f t="shared" si="176"/>
        <v>0</v>
      </c>
      <c r="AX361" s="73" t="str">
        <f t="shared" si="177"/>
        <v/>
      </c>
      <c r="AY361" s="81">
        <f t="shared" si="178"/>
        <v>0</v>
      </c>
      <c r="AZ361" s="81">
        <f t="shared" si="179"/>
        <v>0</v>
      </c>
      <c r="BA361" s="81">
        <f t="shared" si="180"/>
        <v>0</v>
      </c>
      <c r="BB361" s="587"/>
      <c r="BC361" s="587"/>
      <c r="BD361" s="630"/>
      <c r="BE361" s="627"/>
      <c r="BF361" s="74" t="str">
        <f t="shared" si="181"/>
        <v/>
      </c>
      <c r="BG361" s="74" t="str">
        <f t="shared" si="182"/>
        <v/>
      </c>
      <c r="BH361" s="74" t="str">
        <f t="shared" si="183"/>
        <v/>
      </c>
      <c r="BI361" s="120" t="str">
        <f>IF(M361="","",COUNTIF($BH$17:BH361,BH361))</f>
        <v/>
      </c>
      <c r="BJ361" s="98"/>
      <c r="BK361" s="1" t="str">
        <f t="shared" si="184"/>
        <v/>
      </c>
      <c r="BL361" s="621"/>
      <c r="BM361" s="621"/>
      <c r="BN361" s="621"/>
      <c r="BO361" s="621"/>
      <c r="BP361" s="621"/>
      <c r="BQ361" s="624"/>
      <c r="BR361" s="621"/>
      <c r="BS361" s="621"/>
      <c r="BT361" s="74">
        <f>COUNTIF($AJ$17:AJ361,AI361&amp;"-"&amp;"*5000m*")</f>
        <v>0</v>
      </c>
      <c r="BU361" s="621"/>
      <c r="BV361" s="624"/>
      <c r="BW361" s="621"/>
      <c r="BX361" s="621"/>
      <c r="BY361" s="621"/>
      <c r="BZ361" s="621"/>
      <c r="CA361" s="621"/>
      <c r="CB361" s="621"/>
    </row>
    <row r="362" spans="1:80" s="1" customFormat="1" ht="18" customHeight="1" thickTop="1" thickBot="1">
      <c r="A362" s="683">
        <v>116</v>
      </c>
      <c r="B362" s="665" t="s">
        <v>339</v>
      </c>
      <c r="C362" s="667"/>
      <c r="D362" s="243"/>
      <c r="E362" s="243"/>
      <c r="F362" s="619" t="str">
        <f>IF(C362&gt;0,VLOOKUP(C362,男子登録情報!$A$1:$H$1688,3,0),"")</f>
        <v/>
      </c>
      <c r="G362" s="619" t="str">
        <f>IF(C362&gt;0,VLOOKUP(C362,男子登録情報!$A$1:$H$1688,4,0),"")</f>
        <v/>
      </c>
      <c r="H362" s="619" t="str">
        <f>IF(C362&gt;0,VLOOKUP(C362,男子登録情報!$A$1:$H$1688,7,0),"")</f>
        <v/>
      </c>
      <c r="I362" s="261" t="str">
        <f>IF(C362&gt;0,VLOOKUP(C362,男子登録情報!$A$1:$H$1688,8,0),"")</f>
        <v/>
      </c>
      <c r="J362" s="653" t="str">
        <f>IF(C362&gt;0,VLOOKUP(C362,男子登録情報!$A$1:$M$1688,13,0),"")</f>
        <v/>
      </c>
      <c r="K362" s="653" t="str">
        <f>IF(C362&gt;0,TEXT(C362,"100000000"),"000000000")</f>
        <v>000000000</v>
      </c>
      <c r="L362" s="251" t="s">
        <v>24</v>
      </c>
      <c r="M362" s="243"/>
      <c r="N362" s="5" t="str">
        <f>IF(M362&gt;0,VLOOKUP(M362,男子登録情報!$N$1:$O$22,2,0),"")</f>
        <v/>
      </c>
      <c r="O362" s="251" t="s">
        <v>27</v>
      </c>
      <c r="P362" s="253"/>
      <c r="Q362" s="53" t="str">
        <f t="shared" si="156"/>
        <v/>
      </c>
      <c r="R362" s="283" t="str">
        <f t="shared" si="157"/>
        <v/>
      </c>
      <c r="S362" s="255"/>
      <c r="T362" s="610"/>
      <c r="U362" s="611"/>
      <c r="V362" s="612"/>
      <c r="W362" s="664"/>
      <c r="X362" s="664"/>
      <c r="AB362" s="85">
        <f t="shared" si="158"/>
        <v>0</v>
      </c>
      <c r="AC362" s="621">
        <f>C362</f>
        <v>0</v>
      </c>
      <c r="AD362" s="74" t="str">
        <f t="shared" si="159"/>
        <v/>
      </c>
      <c r="AE362" s="74" t="str">
        <f t="shared" si="160"/>
        <v/>
      </c>
      <c r="AF362" s="74" t="str">
        <f t="shared" si="161"/>
        <v/>
      </c>
      <c r="AG362" s="74" t="str">
        <f t="shared" si="162"/>
        <v/>
      </c>
      <c r="AH362" s="95">
        <f t="shared" si="164"/>
        <v>0</v>
      </c>
      <c r="AI362" s="172" t="str">
        <f>IF(F362="","",F362)</f>
        <v/>
      </c>
      <c r="AJ362" s="74" t="str">
        <f t="shared" si="165"/>
        <v/>
      </c>
      <c r="AK362" s="74" t="str">
        <f t="shared" si="166"/>
        <v/>
      </c>
      <c r="AL362" s="99" t="str">
        <f t="shared" si="163"/>
        <v/>
      </c>
      <c r="AM362" s="81">
        <f t="shared" si="167"/>
        <v>0</v>
      </c>
      <c r="AO362" s="81">
        <f t="shared" si="168"/>
        <v>0</v>
      </c>
      <c r="AP362" s="81" t="str">
        <f t="shared" si="169"/>
        <v>00000</v>
      </c>
      <c r="AQ362" s="105" t="str">
        <f t="shared" si="170"/>
        <v>0秒0</v>
      </c>
      <c r="AR362" s="106">
        <f t="shared" si="171"/>
        <v>0</v>
      </c>
      <c r="AS362" s="106" t="str">
        <f t="shared" si="172"/>
        <v>0</v>
      </c>
      <c r="AT362" s="106" t="str">
        <f t="shared" si="173"/>
        <v>0</v>
      </c>
      <c r="AU362" s="106" t="str">
        <f t="shared" si="174"/>
        <v>0m</v>
      </c>
      <c r="AV362" s="106" t="str">
        <f t="shared" si="175"/>
        <v>点</v>
      </c>
      <c r="AW362" s="81">
        <f t="shared" si="176"/>
        <v>0</v>
      </c>
      <c r="AX362" s="73" t="str">
        <f t="shared" si="177"/>
        <v/>
      </c>
      <c r="AY362" s="81">
        <f t="shared" si="178"/>
        <v>0</v>
      </c>
      <c r="AZ362" s="81">
        <f t="shared" si="179"/>
        <v>0</v>
      </c>
      <c r="BA362" s="81">
        <f t="shared" si="180"/>
        <v>0</v>
      </c>
      <c r="BB362" s="586">
        <f>IF(W362="",0,COUNTA($W$17:W364))</f>
        <v>0</v>
      </c>
      <c r="BC362" s="586">
        <f>IF(X362="",0,COUNTA($X$17:X364))</f>
        <v>0</v>
      </c>
      <c r="BD362" s="628">
        <f>IF(OR($N362="20100",$N363="20100",$N364="20100"),COUNTIF($N$17:N364,"20100"),0)</f>
        <v>0</v>
      </c>
      <c r="BE362" s="625">
        <f>IF($BD362=0,0,INDEX($P362:$P364,MATCH("20100",$N362:$N364,0),1))</f>
        <v>0</v>
      </c>
      <c r="BF362" s="74" t="str">
        <f t="shared" si="181"/>
        <v/>
      </c>
      <c r="BG362" s="74" t="str">
        <f t="shared" si="182"/>
        <v/>
      </c>
      <c r="BH362" s="74" t="str">
        <f t="shared" si="183"/>
        <v/>
      </c>
      <c r="BI362" s="120" t="str">
        <f>IF(M362="","",COUNTIF($BH$17:BH362,BH362))</f>
        <v/>
      </c>
      <c r="BJ362" s="98"/>
      <c r="BK362" s="1" t="str">
        <f t="shared" si="184"/>
        <v/>
      </c>
      <c r="BL362" s="621" t="str">
        <f>IF(F362="","",COUNTIF($AI$17:AI362,AI362))</f>
        <v/>
      </c>
      <c r="BM362" s="621">
        <f>IF(BL362=1,BL362,0)</f>
        <v>0</v>
      </c>
      <c r="BN362" s="621" t="str">
        <f>IF(F362="","",$BR362)</f>
        <v/>
      </c>
      <c r="BO362" s="621" t="str">
        <f>IF(G362="","",$BR362)</f>
        <v/>
      </c>
      <c r="BP362" s="621" t="str">
        <f>IF(I362="","",$BR362)</f>
        <v/>
      </c>
      <c r="BQ362" s="622" t="str">
        <f>IFERROR(IF(J362="","",BR362),"")</f>
        <v/>
      </c>
      <c r="BR362" s="621">
        <v>116</v>
      </c>
      <c r="BS362" s="621">
        <f>IF(C362&gt;0,"",IF(COUNTIF(BN362:BQ364,BR362)=4,"",1))</f>
        <v>1</v>
      </c>
      <c r="BT362" s="74">
        <f>COUNTIF($AJ$17:AJ362,AI362&amp;"-"&amp;"*5000m*")</f>
        <v>0</v>
      </c>
      <c r="BU362" s="621">
        <f>SUM(BT362:BT364)/3</f>
        <v>0</v>
      </c>
      <c r="BV362" s="622" t="str">
        <f>IF(AI362="","",IF(AND(COUNTA(M362:M364)=0,COUNTA(W362:X364)=0),1,""))</f>
        <v/>
      </c>
      <c r="BW362" s="621">
        <f>IF(AND($AI362="",COUNTA(W362)&gt;0),1,0)</f>
        <v>0</v>
      </c>
      <c r="BX362" s="621">
        <f>IF(AND($AI362="",COUNTA(X362)&gt;0),1,0)</f>
        <v>0</v>
      </c>
      <c r="BY362" s="621" t="str">
        <f>F362&amp;"-"&amp;W362</f>
        <v>-</v>
      </c>
      <c r="BZ362" s="621" t="str">
        <f>IF(W362="","",COUNTIF($BY$17:BY362,BY362))</f>
        <v/>
      </c>
      <c r="CA362" s="621" t="str">
        <f>F362&amp;"-"&amp;X362</f>
        <v>-</v>
      </c>
      <c r="CB362" s="621" t="str">
        <f>IF(X362="","",COUNTIF($CA$17:CA362,CA362))</f>
        <v/>
      </c>
    </row>
    <row r="363" spans="1:80" s="1" customFormat="1" ht="18" customHeight="1" thickBot="1">
      <c r="A363" s="684"/>
      <c r="B363" s="666"/>
      <c r="C363" s="668"/>
      <c r="D363" s="244"/>
      <c r="E363" s="244"/>
      <c r="F363" s="620"/>
      <c r="G363" s="620"/>
      <c r="H363" s="620"/>
      <c r="I363" s="256" t="str">
        <f>IF(C362&gt;0,VLOOKUP(C362,男子登録情報!$A$1:$H$1688,5,0),"")</f>
        <v/>
      </c>
      <c r="J363" s="654" t="str">
        <f>IF(D362&gt;0,VLOOKUP(D362,男子登録情報!$A$1:$H$1688,5,0),"")</f>
        <v/>
      </c>
      <c r="K363" s="654"/>
      <c r="L363" s="261" t="s">
        <v>28</v>
      </c>
      <c r="M363" s="27"/>
      <c r="N363" s="5" t="str">
        <f>IF(M363&gt;0,VLOOKUP(M363,男子登録情報!$N$1:$O$22,2,0),"")</f>
        <v/>
      </c>
      <c r="O363" s="261" t="s">
        <v>29</v>
      </c>
      <c r="P363" s="262"/>
      <c r="Q363" s="53" t="str">
        <f t="shared" si="156"/>
        <v/>
      </c>
      <c r="R363" s="284" t="str">
        <f t="shared" si="157"/>
        <v/>
      </c>
      <c r="S363" s="263"/>
      <c r="T363" s="613"/>
      <c r="U363" s="614"/>
      <c r="V363" s="615"/>
      <c r="W363" s="662"/>
      <c r="X363" s="662"/>
      <c r="AB363" s="85">
        <f t="shared" si="158"/>
        <v>0</v>
      </c>
      <c r="AC363" s="621"/>
      <c r="AD363" s="74" t="str">
        <f t="shared" si="159"/>
        <v/>
      </c>
      <c r="AE363" s="74" t="str">
        <f t="shared" si="160"/>
        <v/>
      </c>
      <c r="AF363" s="74" t="str">
        <f t="shared" si="161"/>
        <v/>
      </c>
      <c r="AG363" s="74" t="str">
        <f t="shared" si="162"/>
        <v/>
      </c>
      <c r="AH363" s="95">
        <f t="shared" si="164"/>
        <v>0</v>
      </c>
      <c r="AI363" s="173" t="str">
        <f>AI362</f>
        <v/>
      </c>
      <c r="AJ363" s="74" t="str">
        <f t="shared" si="165"/>
        <v/>
      </c>
      <c r="AK363" s="74" t="str">
        <f t="shared" si="166"/>
        <v/>
      </c>
      <c r="AL363" s="99" t="str">
        <f t="shared" si="163"/>
        <v/>
      </c>
      <c r="AM363" s="81">
        <f t="shared" si="167"/>
        <v>0</v>
      </c>
      <c r="AO363" s="81">
        <f t="shared" si="168"/>
        <v>0</v>
      </c>
      <c r="AP363" s="81" t="str">
        <f t="shared" si="169"/>
        <v>00000</v>
      </c>
      <c r="AQ363" s="105" t="str">
        <f t="shared" si="170"/>
        <v>0秒0</v>
      </c>
      <c r="AR363" s="106">
        <f t="shared" si="171"/>
        <v>0</v>
      </c>
      <c r="AS363" s="106" t="str">
        <f t="shared" si="172"/>
        <v>0</v>
      </c>
      <c r="AT363" s="106" t="str">
        <f t="shared" si="173"/>
        <v>0</v>
      </c>
      <c r="AU363" s="106" t="str">
        <f t="shared" si="174"/>
        <v>0m</v>
      </c>
      <c r="AV363" s="106" t="str">
        <f t="shared" si="175"/>
        <v>点</v>
      </c>
      <c r="AW363" s="81">
        <f t="shared" si="176"/>
        <v>0</v>
      </c>
      <c r="AX363" s="73" t="str">
        <f t="shared" si="177"/>
        <v/>
      </c>
      <c r="AY363" s="81">
        <f t="shared" si="178"/>
        <v>0</v>
      </c>
      <c r="AZ363" s="81">
        <f t="shared" si="179"/>
        <v>0</v>
      </c>
      <c r="BA363" s="81">
        <f t="shared" si="180"/>
        <v>0</v>
      </c>
      <c r="BB363" s="595"/>
      <c r="BC363" s="595"/>
      <c r="BD363" s="629"/>
      <c r="BE363" s="626"/>
      <c r="BF363" s="74" t="str">
        <f t="shared" si="181"/>
        <v/>
      </c>
      <c r="BG363" s="74" t="str">
        <f t="shared" si="182"/>
        <v/>
      </c>
      <c r="BH363" s="74" t="str">
        <f t="shared" si="183"/>
        <v/>
      </c>
      <c r="BI363" s="120" t="str">
        <f>IF(M363="","",COUNTIF($BH$17:BH363,BH363))</f>
        <v/>
      </c>
      <c r="BJ363" s="98"/>
      <c r="BK363" s="1" t="str">
        <f t="shared" si="184"/>
        <v/>
      </c>
      <c r="BL363" s="621"/>
      <c r="BM363" s="621"/>
      <c r="BN363" s="621"/>
      <c r="BO363" s="621"/>
      <c r="BP363" s="621"/>
      <c r="BQ363" s="623"/>
      <c r="BR363" s="621"/>
      <c r="BS363" s="621"/>
      <c r="BT363" s="74">
        <f>COUNTIF($AJ$17:AJ363,AI363&amp;"-"&amp;"*5000m*")</f>
        <v>0</v>
      </c>
      <c r="BU363" s="621"/>
      <c r="BV363" s="623"/>
      <c r="BW363" s="621"/>
      <c r="BX363" s="621"/>
      <c r="BY363" s="621"/>
      <c r="BZ363" s="621"/>
      <c r="CA363" s="621"/>
      <c r="CB363" s="621"/>
    </row>
    <row r="364" spans="1:80" s="1" customFormat="1" ht="18" customHeight="1" thickBot="1">
      <c r="A364" s="685"/>
      <c r="B364" s="86" t="s">
        <v>30</v>
      </c>
      <c r="C364" s="87"/>
      <c r="D364" s="87"/>
      <c r="E364" s="87"/>
      <c r="F364" s="28"/>
      <c r="G364" s="28"/>
      <c r="H364" s="28"/>
      <c r="I364" s="29"/>
      <c r="J364" s="655" t="str">
        <f>IF(D363&gt;0,VLOOKUP(D363,男子登録情報!$A$1:$H$1688,5,0),"")</f>
        <v/>
      </c>
      <c r="K364" s="655"/>
      <c r="L364" s="7" t="s">
        <v>31</v>
      </c>
      <c r="M364" s="429"/>
      <c r="N364" s="5" t="str">
        <f>IF(M364&gt;0,VLOOKUP(M364,男子登録情報!$N$1:$O$22,2,0),"")</f>
        <v/>
      </c>
      <c r="O364" s="7" t="s">
        <v>32</v>
      </c>
      <c r="P364" s="248"/>
      <c r="Q364" s="53" t="str">
        <f t="shared" si="156"/>
        <v/>
      </c>
      <c r="R364" s="285" t="str">
        <f t="shared" si="157"/>
        <v/>
      </c>
      <c r="S364" s="259"/>
      <c r="T364" s="616"/>
      <c r="U364" s="617"/>
      <c r="V364" s="618"/>
      <c r="W364" s="663"/>
      <c r="X364" s="663"/>
      <c r="AB364" s="85">
        <f t="shared" si="158"/>
        <v>0</v>
      </c>
      <c r="AC364" s="621"/>
      <c r="AD364" s="74" t="str">
        <f t="shared" si="159"/>
        <v/>
      </c>
      <c r="AE364" s="74" t="str">
        <f t="shared" si="160"/>
        <v/>
      </c>
      <c r="AF364" s="74" t="str">
        <f t="shared" si="161"/>
        <v/>
      </c>
      <c r="AG364" s="74" t="str">
        <f t="shared" si="162"/>
        <v/>
      </c>
      <c r="AH364" s="95">
        <f t="shared" si="164"/>
        <v>0</v>
      </c>
      <c r="AI364" s="174" t="str">
        <f>AI363</f>
        <v/>
      </c>
      <c r="AJ364" s="74" t="str">
        <f t="shared" si="165"/>
        <v/>
      </c>
      <c r="AK364" s="74" t="str">
        <f t="shared" si="166"/>
        <v/>
      </c>
      <c r="AL364" s="99" t="str">
        <f t="shared" si="163"/>
        <v/>
      </c>
      <c r="AM364" s="81">
        <f t="shared" si="167"/>
        <v>0</v>
      </c>
      <c r="AO364" s="81">
        <f t="shared" si="168"/>
        <v>0</v>
      </c>
      <c r="AP364" s="81" t="str">
        <f t="shared" si="169"/>
        <v>00000</v>
      </c>
      <c r="AQ364" s="105" t="str">
        <f t="shared" si="170"/>
        <v>0秒0</v>
      </c>
      <c r="AR364" s="106">
        <f t="shared" si="171"/>
        <v>0</v>
      </c>
      <c r="AS364" s="106" t="str">
        <f t="shared" si="172"/>
        <v>0</v>
      </c>
      <c r="AT364" s="106" t="str">
        <f t="shared" si="173"/>
        <v>0</v>
      </c>
      <c r="AU364" s="106" t="str">
        <f t="shared" si="174"/>
        <v>0m</v>
      </c>
      <c r="AV364" s="106" t="str">
        <f t="shared" si="175"/>
        <v>点</v>
      </c>
      <c r="AW364" s="81">
        <f t="shared" si="176"/>
        <v>0</v>
      </c>
      <c r="AX364" s="73" t="str">
        <f t="shared" si="177"/>
        <v/>
      </c>
      <c r="AY364" s="81">
        <f t="shared" si="178"/>
        <v>0</v>
      </c>
      <c r="AZ364" s="81">
        <f t="shared" si="179"/>
        <v>0</v>
      </c>
      <c r="BA364" s="81">
        <f t="shared" si="180"/>
        <v>0</v>
      </c>
      <c r="BB364" s="587"/>
      <c r="BC364" s="587"/>
      <c r="BD364" s="630"/>
      <c r="BE364" s="627"/>
      <c r="BF364" s="74" t="str">
        <f t="shared" si="181"/>
        <v/>
      </c>
      <c r="BG364" s="74" t="str">
        <f t="shared" si="182"/>
        <v/>
      </c>
      <c r="BH364" s="74" t="str">
        <f t="shared" si="183"/>
        <v/>
      </c>
      <c r="BI364" s="120" t="str">
        <f>IF(M364="","",COUNTIF($BH$17:BH364,BH364))</f>
        <v/>
      </c>
      <c r="BJ364" s="98"/>
      <c r="BK364" s="1" t="str">
        <f t="shared" si="184"/>
        <v/>
      </c>
      <c r="BL364" s="621"/>
      <c r="BM364" s="621"/>
      <c r="BN364" s="621"/>
      <c r="BO364" s="621"/>
      <c r="BP364" s="621"/>
      <c r="BQ364" s="624"/>
      <c r="BR364" s="621"/>
      <c r="BS364" s="621"/>
      <c r="BT364" s="74">
        <f>COUNTIF($AJ$17:AJ364,AI364&amp;"-"&amp;"*5000m*")</f>
        <v>0</v>
      </c>
      <c r="BU364" s="621"/>
      <c r="BV364" s="624"/>
      <c r="BW364" s="621"/>
      <c r="BX364" s="621"/>
      <c r="BY364" s="621"/>
      <c r="BZ364" s="621"/>
      <c r="CA364" s="621"/>
      <c r="CB364" s="621"/>
    </row>
    <row r="365" spans="1:80" s="1" customFormat="1" ht="18" customHeight="1" thickTop="1" thickBot="1">
      <c r="A365" s="683">
        <v>117</v>
      </c>
      <c r="B365" s="665" t="s">
        <v>339</v>
      </c>
      <c r="C365" s="667"/>
      <c r="D365" s="243"/>
      <c r="E365" s="243"/>
      <c r="F365" s="619" t="str">
        <f>IF(C365&gt;0,VLOOKUP(C365,男子登録情報!$A$1:$H$1688,3,0),"")</f>
        <v/>
      </c>
      <c r="G365" s="619" t="str">
        <f>IF(C365&gt;0,VLOOKUP(C365,男子登録情報!$A$1:$H$1688,4,0),"")</f>
        <v/>
      </c>
      <c r="H365" s="619" t="str">
        <f>IF(C365&gt;0,VLOOKUP(C365,男子登録情報!$A$1:$H$1688,7,0),"")</f>
        <v/>
      </c>
      <c r="I365" s="261" t="str">
        <f>IF(C365&gt;0,VLOOKUP(C365,男子登録情報!$A$1:$H$1688,8,0),"")</f>
        <v/>
      </c>
      <c r="J365" s="653" t="str">
        <f>IF(C365&gt;0,VLOOKUP(C365,男子登録情報!$A$1:$M$1688,13,0),"")</f>
        <v/>
      </c>
      <c r="K365" s="653" t="str">
        <f>IF(C365&gt;0,TEXT(C365,"100000000"),"000000000")</f>
        <v>000000000</v>
      </c>
      <c r="L365" s="251" t="s">
        <v>24</v>
      </c>
      <c r="M365" s="243"/>
      <c r="N365" s="5" t="str">
        <f>IF(M365&gt;0,VLOOKUP(M365,男子登録情報!$N$1:$O$22,2,0),"")</f>
        <v/>
      </c>
      <c r="O365" s="251" t="s">
        <v>27</v>
      </c>
      <c r="P365" s="253"/>
      <c r="Q365" s="53" t="str">
        <f t="shared" si="156"/>
        <v/>
      </c>
      <c r="R365" s="283" t="str">
        <f t="shared" si="157"/>
        <v/>
      </c>
      <c r="S365" s="255"/>
      <c r="T365" s="610"/>
      <c r="U365" s="611"/>
      <c r="V365" s="612"/>
      <c r="W365" s="664"/>
      <c r="X365" s="664"/>
      <c r="AB365" s="85">
        <f t="shared" si="158"/>
        <v>0</v>
      </c>
      <c r="AC365" s="621">
        <f>C365</f>
        <v>0</v>
      </c>
      <c r="AD365" s="74" t="str">
        <f t="shared" si="159"/>
        <v/>
      </c>
      <c r="AE365" s="74" t="str">
        <f t="shared" si="160"/>
        <v/>
      </c>
      <c r="AF365" s="74" t="str">
        <f t="shared" si="161"/>
        <v/>
      </c>
      <c r="AG365" s="74" t="str">
        <f t="shared" si="162"/>
        <v/>
      </c>
      <c r="AH365" s="95">
        <f t="shared" si="164"/>
        <v>0</v>
      </c>
      <c r="AI365" s="172" t="str">
        <f>IF(F365="","",F365)</f>
        <v/>
      </c>
      <c r="AJ365" s="74" t="str">
        <f t="shared" si="165"/>
        <v/>
      </c>
      <c r="AK365" s="74" t="str">
        <f t="shared" si="166"/>
        <v/>
      </c>
      <c r="AL365" s="99" t="str">
        <f t="shared" si="163"/>
        <v/>
      </c>
      <c r="AM365" s="81">
        <f t="shared" si="167"/>
        <v>0</v>
      </c>
      <c r="AO365" s="81">
        <f t="shared" si="168"/>
        <v>0</v>
      </c>
      <c r="AP365" s="81" t="str">
        <f t="shared" si="169"/>
        <v>00000</v>
      </c>
      <c r="AQ365" s="105" t="str">
        <f t="shared" si="170"/>
        <v>0秒0</v>
      </c>
      <c r="AR365" s="106">
        <f t="shared" si="171"/>
        <v>0</v>
      </c>
      <c r="AS365" s="106" t="str">
        <f t="shared" si="172"/>
        <v>0</v>
      </c>
      <c r="AT365" s="106" t="str">
        <f t="shared" si="173"/>
        <v>0</v>
      </c>
      <c r="AU365" s="106" t="str">
        <f t="shared" si="174"/>
        <v>0m</v>
      </c>
      <c r="AV365" s="106" t="str">
        <f t="shared" si="175"/>
        <v>点</v>
      </c>
      <c r="AW365" s="81">
        <f t="shared" si="176"/>
        <v>0</v>
      </c>
      <c r="AX365" s="73" t="str">
        <f t="shared" si="177"/>
        <v/>
      </c>
      <c r="AY365" s="81">
        <f t="shared" si="178"/>
        <v>0</v>
      </c>
      <c r="AZ365" s="81">
        <f t="shared" si="179"/>
        <v>0</v>
      </c>
      <c r="BA365" s="81">
        <f t="shared" si="180"/>
        <v>0</v>
      </c>
      <c r="BB365" s="586">
        <f>IF(W365="",0,COUNTA($W$17:W367))</f>
        <v>0</v>
      </c>
      <c r="BC365" s="586">
        <f>IF(X365="",0,COUNTA($X$17:X367))</f>
        <v>0</v>
      </c>
      <c r="BD365" s="628">
        <f>IF(OR($N365="20100",$N366="20100",$N367="20100"),COUNTIF($N$17:N367,"20100"),0)</f>
        <v>0</v>
      </c>
      <c r="BE365" s="625">
        <f>IF($BD365=0,0,INDEX($P365:$P367,MATCH("20100",$N365:$N367,0),1))</f>
        <v>0</v>
      </c>
      <c r="BF365" s="74" t="str">
        <f t="shared" si="181"/>
        <v/>
      </c>
      <c r="BG365" s="74" t="str">
        <f t="shared" si="182"/>
        <v/>
      </c>
      <c r="BH365" s="74" t="str">
        <f t="shared" si="183"/>
        <v/>
      </c>
      <c r="BI365" s="120" t="str">
        <f>IF(M365="","",COUNTIF($BH$17:BH365,BH365))</f>
        <v/>
      </c>
      <c r="BJ365" s="98"/>
      <c r="BK365" s="1" t="str">
        <f t="shared" si="184"/>
        <v/>
      </c>
      <c r="BL365" s="621" t="str">
        <f>IF(F365="","",COUNTIF($AI$17:AI365,AI365))</f>
        <v/>
      </c>
      <c r="BM365" s="621">
        <f>IF(BL365=1,BL365,0)</f>
        <v>0</v>
      </c>
      <c r="BN365" s="621" t="str">
        <f>IF(F365="","",$BR365)</f>
        <v/>
      </c>
      <c r="BO365" s="621" t="str">
        <f>IF(G365="","",$BR365)</f>
        <v/>
      </c>
      <c r="BP365" s="621" t="str">
        <f>IF(I365="","",$BR365)</f>
        <v/>
      </c>
      <c r="BQ365" s="622" t="str">
        <f>IFERROR(IF(J365="","",BR365),"")</f>
        <v/>
      </c>
      <c r="BR365" s="621">
        <v>117</v>
      </c>
      <c r="BS365" s="621">
        <f>IF(C365&gt;0,"",IF(COUNTIF(BN365:BQ367,BR365)=4,"",1))</f>
        <v>1</v>
      </c>
      <c r="BT365" s="74">
        <f>COUNTIF($AJ$17:AJ365,AI365&amp;"-"&amp;"*5000m*")</f>
        <v>0</v>
      </c>
      <c r="BU365" s="621">
        <f>SUM(BT365:BT367)/3</f>
        <v>0</v>
      </c>
      <c r="BV365" s="622" t="str">
        <f>IF(AI365="","",IF(AND(COUNTA(M365:M367)=0,COUNTA(W365:X367)=0),1,""))</f>
        <v/>
      </c>
      <c r="BW365" s="621">
        <f>IF(AND($AI365="",COUNTA(W365)&gt;0),1,0)</f>
        <v>0</v>
      </c>
      <c r="BX365" s="621">
        <f>IF(AND($AI365="",COUNTA(X365)&gt;0),1,0)</f>
        <v>0</v>
      </c>
      <c r="BY365" s="621" t="str">
        <f>F365&amp;"-"&amp;W365</f>
        <v>-</v>
      </c>
      <c r="BZ365" s="621" t="str">
        <f>IF(W365="","",COUNTIF($BY$17:BY365,BY365))</f>
        <v/>
      </c>
      <c r="CA365" s="621" t="str">
        <f>F365&amp;"-"&amp;X365</f>
        <v>-</v>
      </c>
      <c r="CB365" s="621" t="str">
        <f>IF(X365="","",COUNTIF($CA$17:CA365,CA365))</f>
        <v/>
      </c>
    </row>
    <row r="366" spans="1:80" s="1" customFormat="1" ht="18" customHeight="1" thickBot="1">
      <c r="A366" s="684"/>
      <c r="B366" s="666"/>
      <c r="C366" s="668"/>
      <c r="D366" s="244"/>
      <c r="E366" s="244"/>
      <c r="F366" s="620"/>
      <c r="G366" s="620"/>
      <c r="H366" s="620"/>
      <c r="I366" s="256" t="str">
        <f>IF(C365&gt;0,VLOOKUP(C365,男子登録情報!$A$1:$H$1688,5,0),"")</f>
        <v/>
      </c>
      <c r="J366" s="654" t="str">
        <f>IF(D365&gt;0,VLOOKUP(D365,男子登録情報!$A$1:$H$1688,5,0),"")</f>
        <v/>
      </c>
      <c r="K366" s="654"/>
      <c r="L366" s="261" t="s">
        <v>28</v>
      </c>
      <c r="M366" s="27"/>
      <c r="N366" s="5" t="str">
        <f>IF(M366&gt;0,VLOOKUP(M366,男子登録情報!$N$1:$O$22,2,0),"")</f>
        <v/>
      </c>
      <c r="O366" s="261" t="s">
        <v>29</v>
      </c>
      <c r="P366" s="262"/>
      <c r="Q366" s="53" t="str">
        <f t="shared" si="156"/>
        <v/>
      </c>
      <c r="R366" s="284" t="str">
        <f t="shared" si="157"/>
        <v/>
      </c>
      <c r="S366" s="263"/>
      <c r="T366" s="613"/>
      <c r="U366" s="614"/>
      <c r="V366" s="615"/>
      <c r="W366" s="662"/>
      <c r="X366" s="662"/>
      <c r="AB366" s="85">
        <f t="shared" si="158"/>
        <v>0</v>
      </c>
      <c r="AC366" s="621"/>
      <c r="AD366" s="74" t="str">
        <f t="shared" si="159"/>
        <v/>
      </c>
      <c r="AE366" s="74" t="str">
        <f t="shared" si="160"/>
        <v/>
      </c>
      <c r="AF366" s="74" t="str">
        <f t="shared" si="161"/>
        <v/>
      </c>
      <c r="AG366" s="74" t="str">
        <f t="shared" si="162"/>
        <v/>
      </c>
      <c r="AH366" s="95">
        <f t="shared" si="164"/>
        <v>0</v>
      </c>
      <c r="AI366" s="173" t="str">
        <f>AI365</f>
        <v/>
      </c>
      <c r="AJ366" s="74" t="str">
        <f t="shared" si="165"/>
        <v/>
      </c>
      <c r="AK366" s="74" t="str">
        <f t="shared" si="166"/>
        <v/>
      </c>
      <c r="AL366" s="99" t="str">
        <f t="shared" si="163"/>
        <v/>
      </c>
      <c r="AM366" s="81">
        <f t="shared" si="167"/>
        <v>0</v>
      </c>
      <c r="AO366" s="81">
        <f t="shared" si="168"/>
        <v>0</v>
      </c>
      <c r="AP366" s="81" t="str">
        <f t="shared" si="169"/>
        <v>00000</v>
      </c>
      <c r="AQ366" s="105" t="str">
        <f t="shared" si="170"/>
        <v>0秒0</v>
      </c>
      <c r="AR366" s="106">
        <f t="shared" si="171"/>
        <v>0</v>
      </c>
      <c r="AS366" s="106" t="str">
        <f t="shared" si="172"/>
        <v>0</v>
      </c>
      <c r="AT366" s="106" t="str">
        <f t="shared" si="173"/>
        <v>0</v>
      </c>
      <c r="AU366" s="106" t="str">
        <f t="shared" si="174"/>
        <v>0m</v>
      </c>
      <c r="AV366" s="106" t="str">
        <f t="shared" si="175"/>
        <v>点</v>
      </c>
      <c r="AW366" s="81">
        <f t="shared" si="176"/>
        <v>0</v>
      </c>
      <c r="AX366" s="73" t="str">
        <f t="shared" si="177"/>
        <v/>
      </c>
      <c r="AY366" s="81">
        <f t="shared" si="178"/>
        <v>0</v>
      </c>
      <c r="AZ366" s="81">
        <f t="shared" si="179"/>
        <v>0</v>
      </c>
      <c r="BA366" s="81">
        <f t="shared" si="180"/>
        <v>0</v>
      </c>
      <c r="BB366" s="595"/>
      <c r="BC366" s="595"/>
      <c r="BD366" s="629"/>
      <c r="BE366" s="626"/>
      <c r="BF366" s="74" t="str">
        <f t="shared" si="181"/>
        <v/>
      </c>
      <c r="BG366" s="74" t="str">
        <f t="shared" si="182"/>
        <v/>
      </c>
      <c r="BH366" s="74" t="str">
        <f t="shared" si="183"/>
        <v/>
      </c>
      <c r="BI366" s="120" t="str">
        <f>IF(M366="","",COUNTIF($BH$17:BH366,BH366))</f>
        <v/>
      </c>
      <c r="BJ366" s="98"/>
      <c r="BK366" s="1" t="str">
        <f t="shared" si="184"/>
        <v/>
      </c>
      <c r="BL366" s="621"/>
      <c r="BM366" s="621"/>
      <c r="BN366" s="621"/>
      <c r="BO366" s="621"/>
      <c r="BP366" s="621"/>
      <c r="BQ366" s="623"/>
      <c r="BR366" s="621"/>
      <c r="BS366" s="621"/>
      <c r="BT366" s="74">
        <f>COUNTIF($AJ$17:AJ366,AI366&amp;"-"&amp;"*5000m*")</f>
        <v>0</v>
      </c>
      <c r="BU366" s="621"/>
      <c r="BV366" s="623"/>
      <c r="BW366" s="621"/>
      <c r="BX366" s="621"/>
      <c r="BY366" s="621"/>
      <c r="BZ366" s="621"/>
      <c r="CA366" s="621"/>
      <c r="CB366" s="621"/>
    </row>
    <row r="367" spans="1:80" s="1" customFormat="1" ht="18" customHeight="1" thickBot="1">
      <c r="A367" s="685"/>
      <c r="B367" s="86" t="s">
        <v>30</v>
      </c>
      <c r="C367" s="87"/>
      <c r="D367" s="87"/>
      <c r="E367" s="87"/>
      <c r="F367" s="28"/>
      <c r="G367" s="28"/>
      <c r="H367" s="28"/>
      <c r="I367" s="29"/>
      <c r="J367" s="655" t="str">
        <f>IF(D366&gt;0,VLOOKUP(D366,男子登録情報!$A$1:$H$1688,5,0),"")</f>
        <v/>
      </c>
      <c r="K367" s="655"/>
      <c r="L367" s="7" t="s">
        <v>31</v>
      </c>
      <c r="M367" s="429"/>
      <c r="N367" s="5" t="str">
        <f>IF(M367&gt;0,VLOOKUP(M367,男子登録情報!$N$1:$O$22,2,0),"")</f>
        <v/>
      </c>
      <c r="O367" s="7" t="s">
        <v>32</v>
      </c>
      <c r="P367" s="248"/>
      <c r="Q367" s="53" t="str">
        <f t="shared" si="156"/>
        <v/>
      </c>
      <c r="R367" s="285" t="str">
        <f t="shared" si="157"/>
        <v/>
      </c>
      <c r="S367" s="259"/>
      <c r="T367" s="616"/>
      <c r="U367" s="617"/>
      <c r="V367" s="618"/>
      <c r="W367" s="663"/>
      <c r="X367" s="663"/>
      <c r="AB367" s="85">
        <f t="shared" si="158"/>
        <v>0</v>
      </c>
      <c r="AC367" s="621"/>
      <c r="AD367" s="74" t="str">
        <f t="shared" si="159"/>
        <v/>
      </c>
      <c r="AE367" s="74" t="str">
        <f t="shared" si="160"/>
        <v/>
      </c>
      <c r="AF367" s="74" t="str">
        <f t="shared" si="161"/>
        <v/>
      </c>
      <c r="AG367" s="74" t="str">
        <f t="shared" si="162"/>
        <v/>
      </c>
      <c r="AH367" s="95">
        <f t="shared" si="164"/>
        <v>0</v>
      </c>
      <c r="AI367" s="174" t="str">
        <f>AI366</f>
        <v/>
      </c>
      <c r="AJ367" s="74" t="str">
        <f t="shared" si="165"/>
        <v/>
      </c>
      <c r="AK367" s="74" t="str">
        <f t="shared" si="166"/>
        <v/>
      </c>
      <c r="AL367" s="99" t="str">
        <f t="shared" si="163"/>
        <v/>
      </c>
      <c r="AM367" s="81">
        <f t="shared" si="167"/>
        <v>0</v>
      </c>
      <c r="AO367" s="81">
        <f t="shared" si="168"/>
        <v>0</v>
      </c>
      <c r="AP367" s="81" t="str">
        <f t="shared" si="169"/>
        <v>00000</v>
      </c>
      <c r="AQ367" s="105" t="str">
        <f t="shared" si="170"/>
        <v>0秒0</v>
      </c>
      <c r="AR367" s="106">
        <f t="shared" si="171"/>
        <v>0</v>
      </c>
      <c r="AS367" s="106" t="str">
        <f t="shared" si="172"/>
        <v>0</v>
      </c>
      <c r="AT367" s="106" t="str">
        <f t="shared" si="173"/>
        <v>0</v>
      </c>
      <c r="AU367" s="106" t="str">
        <f t="shared" si="174"/>
        <v>0m</v>
      </c>
      <c r="AV367" s="106" t="str">
        <f t="shared" si="175"/>
        <v>点</v>
      </c>
      <c r="AW367" s="81">
        <f t="shared" si="176"/>
        <v>0</v>
      </c>
      <c r="AX367" s="73" t="str">
        <f t="shared" si="177"/>
        <v/>
      </c>
      <c r="AY367" s="81">
        <f t="shared" si="178"/>
        <v>0</v>
      </c>
      <c r="AZ367" s="81">
        <f t="shared" si="179"/>
        <v>0</v>
      </c>
      <c r="BA367" s="81">
        <f t="shared" si="180"/>
        <v>0</v>
      </c>
      <c r="BB367" s="587"/>
      <c r="BC367" s="587"/>
      <c r="BD367" s="630"/>
      <c r="BE367" s="627"/>
      <c r="BF367" s="74" t="str">
        <f t="shared" si="181"/>
        <v/>
      </c>
      <c r="BG367" s="74" t="str">
        <f t="shared" si="182"/>
        <v/>
      </c>
      <c r="BH367" s="74" t="str">
        <f t="shared" si="183"/>
        <v/>
      </c>
      <c r="BI367" s="120" t="str">
        <f>IF(M367="","",COUNTIF($BH$17:BH367,BH367))</f>
        <v/>
      </c>
      <c r="BJ367" s="98"/>
      <c r="BK367" s="1" t="str">
        <f t="shared" si="184"/>
        <v/>
      </c>
      <c r="BL367" s="621"/>
      <c r="BM367" s="621"/>
      <c r="BN367" s="621"/>
      <c r="BO367" s="621"/>
      <c r="BP367" s="621"/>
      <c r="BQ367" s="624"/>
      <c r="BR367" s="621"/>
      <c r="BS367" s="621"/>
      <c r="BT367" s="74">
        <f>COUNTIF($AJ$17:AJ367,AI367&amp;"-"&amp;"*5000m*")</f>
        <v>0</v>
      </c>
      <c r="BU367" s="621"/>
      <c r="BV367" s="624"/>
      <c r="BW367" s="621"/>
      <c r="BX367" s="621"/>
      <c r="BY367" s="621"/>
      <c r="BZ367" s="621"/>
      <c r="CA367" s="621"/>
      <c r="CB367" s="621"/>
    </row>
    <row r="368" spans="1:80" s="1" customFormat="1" ht="18" customHeight="1" thickTop="1" thickBot="1">
      <c r="A368" s="683">
        <v>118</v>
      </c>
      <c r="B368" s="665" t="s">
        <v>339</v>
      </c>
      <c r="C368" s="667"/>
      <c r="D368" s="243"/>
      <c r="E368" s="243"/>
      <c r="F368" s="619" t="str">
        <f>IF(C368&gt;0,VLOOKUP(C368,男子登録情報!$A$1:$H$1688,3,0),"")</f>
        <v/>
      </c>
      <c r="G368" s="619" t="str">
        <f>IF(C368&gt;0,VLOOKUP(C368,男子登録情報!$A$1:$H$1688,4,0),"")</f>
        <v/>
      </c>
      <c r="H368" s="619" t="str">
        <f>IF(C368&gt;0,VLOOKUP(C368,男子登録情報!$A$1:$H$1688,7,0),"")</f>
        <v/>
      </c>
      <c r="I368" s="261" t="str">
        <f>IF(C368&gt;0,VLOOKUP(C368,男子登録情報!$A$1:$H$1688,8,0),"")</f>
        <v/>
      </c>
      <c r="J368" s="653" t="str">
        <f>IF(C368&gt;0,VLOOKUP(C368,男子登録情報!$A$1:$M$1688,13,0),"")</f>
        <v/>
      </c>
      <c r="K368" s="653" t="str">
        <f>IF(C368&gt;0,TEXT(C368,"100000000"),"000000000")</f>
        <v>000000000</v>
      </c>
      <c r="L368" s="251" t="s">
        <v>24</v>
      </c>
      <c r="M368" s="243"/>
      <c r="N368" s="5" t="str">
        <f>IF(M368&gt;0,VLOOKUP(M368,男子登録情報!$N$1:$O$22,2,0),"")</f>
        <v/>
      </c>
      <c r="O368" s="251" t="s">
        <v>27</v>
      </c>
      <c r="P368" s="253"/>
      <c r="Q368" s="53" t="str">
        <f t="shared" si="156"/>
        <v/>
      </c>
      <c r="R368" s="283" t="str">
        <f t="shared" si="157"/>
        <v/>
      </c>
      <c r="S368" s="255"/>
      <c r="T368" s="610"/>
      <c r="U368" s="611"/>
      <c r="V368" s="612"/>
      <c r="W368" s="664"/>
      <c r="X368" s="664"/>
      <c r="AB368" s="85">
        <f t="shared" si="158"/>
        <v>0</v>
      </c>
      <c r="AC368" s="621">
        <f>C368</f>
        <v>0</v>
      </c>
      <c r="AD368" s="74" t="str">
        <f t="shared" si="159"/>
        <v/>
      </c>
      <c r="AE368" s="74" t="str">
        <f t="shared" si="160"/>
        <v/>
      </c>
      <c r="AF368" s="74" t="str">
        <f t="shared" si="161"/>
        <v/>
      </c>
      <c r="AG368" s="74" t="str">
        <f t="shared" si="162"/>
        <v/>
      </c>
      <c r="AH368" s="95">
        <f t="shared" si="164"/>
        <v>0</v>
      </c>
      <c r="AI368" s="172" t="str">
        <f>IF(F368="","",F368)</f>
        <v/>
      </c>
      <c r="AJ368" s="74" t="str">
        <f t="shared" si="165"/>
        <v/>
      </c>
      <c r="AK368" s="74" t="str">
        <f t="shared" si="166"/>
        <v/>
      </c>
      <c r="AL368" s="99" t="str">
        <f t="shared" si="163"/>
        <v/>
      </c>
      <c r="AM368" s="81">
        <f t="shared" si="167"/>
        <v>0</v>
      </c>
      <c r="AO368" s="81">
        <f t="shared" si="168"/>
        <v>0</v>
      </c>
      <c r="AP368" s="81" t="str">
        <f t="shared" si="169"/>
        <v>00000</v>
      </c>
      <c r="AQ368" s="105" t="str">
        <f t="shared" si="170"/>
        <v>0秒0</v>
      </c>
      <c r="AR368" s="106">
        <f t="shared" si="171"/>
        <v>0</v>
      </c>
      <c r="AS368" s="106" t="str">
        <f t="shared" si="172"/>
        <v>0</v>
      </c>
      <c r="AT368" s="106" t="str">
        <f t="shared" si="173"/>
        <v>0</v>
      </c>
      <c r="AU368" s="106" t="str">
        <f t="shared" si="174"/>
        <v>0m</v>
      </c>
      <c r="AV368" s="106" t="str">
        <f t="shared" si="175"/>
        <v>点</v>
      </c>
      <c r="AW368" s="81">
        <f t="shared" si="176"/>
        <v>0</v>
      </c>
      <c r="AX368" s="73" t="str">
        <f t="shared" si="177"/>
        <v/>
      </c>
      <c r="AY368" s="81">
        <f t="shared" si="178"/>
        <v>0</v>
      </c>
      <c r="AZ368" s="81">
        <f t="shared" si="179"/>
        <v>0</v>
      </c>
      <c r="BA368" s="81">
        <f t="shared" si="180"/>
        <v>0</v>
      </c>
      <c r="BB368" s="586">
        <f>IF(W368="",0,COUNTA($W$17:W370))</f>
        <v>0</v>
      </c>
      <c r="BC368" s="586">
        <f>IF(X368="",0,COUNTA($X$17:X370))</f>
        <v>0</v>
      </c>
      <c r="BD368" s="628">
        <f>IF(OR($N368="20100",$N369="20100",$N370="20100"),COUNTIF($N$17:N370,"20100"),0)</f>
        <v>0</v>
      </c>
      <c r="BE368" s="625">
        <f>IF($BD368=0,0,INDEX($P368:$P370,MATCH("20100",$N368:$N370,0),1))</f>
        <v>0</v>
      </c>
      <c r="BF368" s="74" t="str">
        <f t="shared" si="181"/>
        <v/>
      </c>
      <c r="BG368" s="74" t="str">
        <f t="shared" si="182"/>
        <v/>
      </c>
      <c r="BH368" s="74" t="str">
        <f t="shared" si="183"/>
        <v/>
      </c>
      <c r="BI368" s="120" t="str">
        <f>IF(M368="","",COUNTIF($BH$17:BH368,BH368))</f>
        <v/>
      </c>
      <c r="BJ368" s="98"/>
      <c r="BK368" s="1" t="str">
        <f t="shared" si="184"/>
        <v/>
      </c>
      <c r="BL368" s="621" t="str">
        <f>IF(F368="","",COUNTIF($AI$17:AI368,AI368))</f>
        <v/>
      </c>
      <c r="BM368" s="621">
        <f>IF(BL368=1,BL368,0)</f>
        <v>0</v>
      </c>
      <c r="BN368" s="621" t="str">
        <f>IF(F368="","",$BR368)</f>
        <v/>
      </c>
      <c r="BO368" s="621" t="str">
        <f>IF(G368="","",$BR368)</f>
        <v/>
      </c>
      <c r="BP368" s="621" t="str">
        <f>IF(I368="","",$BR368)</f>
        <v/>
      </c>
      <c r="BQ368" s="622" t="str">
        <f>IFERROR(IF(J368="","",BR368),"")</f>
        <v/>
      </c>
      <c r="BR368" s="621">
        <v>118</v>
      </c>
      <c r="BS368" s="621">
        <f>IF(C368&gt;0,"",IF(COUNTIF(BN368:BQ370,BR368)=4,"",1))</f>
        <v>1</v>
      </c>
      <c r="BT368" s="74">
        <f>COUNTIF($AJ$17:AJ368,AI368&amp;"-"&amp;"*5000m*")</f>
        <v>0</v>
      </c>
      <c r="BU368" s="621">
        <f>SUM(BT368:BT370)/3</f>
        <v>0</v>
      </c>
      <c r="BV368" s="622" t="str">
        <f>IF(AI368="","",IF(AND(COUNTA(M368:M370)=0,COUNTA(W368:X370)=0),1,""))</f>
        <v/>
      </c>
      <c r="BW368" s="621">
        <f>IF(AND($AI368="",COUNTA(W368)&gt;0),1,0)</f>
        <v>0</v>
      </c>
      <c r="BX368" s="621">
        <f>IF(AND($AI368="",COUNTA(X368)&gt;0),1,0)</f>
        <v>0</v>
      </c>
      <c r="BY368" s="621" t="str">
        <f>F368&amp;"-"&amp;W368</f>
        <v>-</v>
      </c>
      <c r="BZ368" s="621" t="str">
        <f>IF(W368="","",COUNTIF($BY$17:BY368,BY368))</f>
        <v/>
      </c>
      <c r="CA368" s="621" t="str">
        <f>F368&amp;"-"&amp;X368</f>
        <v>-</v>
      </c>
      <c r="CB368" s="621" t="str">
        <f>IF(X368="","",COUNTIF($CA$17:CA368,CA368))</f>
        <v/>
      </c>
    </row>
    <row r="369" spans="1:80" s="1" customFormat="1" ht="18" customHeight="1" thickBot="1">
      <c r="A369" s="684"/>
      <c r="B369" s="666"/>
      <c r="C369" s="668"/>
      <c r="D369" s="244"/>
      <c r="E369" s="244"/>
      <c r="F369" s="620"/>
      <c r="G369" s="620"/>
      <c r="H369" s="620"/>
      <c r="I369" s="256" t="str">
        <f>IF(C368&gt;0,VLOOKUP(C368,男子登録情報!$A$1:$H$1688,5,0),"")</f>
        <v/>
      </c>
      <c r="J369" s="654" t="str">
        <f>IF(D368&gt;0,VLOOKUP(D368,男子登録情報!$A$1:$H$1688,5,0),"")</f>
        <v/>
      </c>
      <c r="K369" s="654"/>
      <c r="L369" s="261" t="s">
        <v>28</v>
      </c>
      <c r="M369" s="27"/>
      <c r="N369" s="5" t="str">
        <f>IF(M369&gt;0,VLOOKUP(M369,男子登録情報!$N$1:$O$22,2,0),"")</f>
        <v/>
      </c>
      <c r="O369" s="261" t="s">
        <v>29</v>
      </c>
      <c r="P369" s="262"/>
      <c r="Q369" s="53" t="str">
        <f t="shared" si="156"/>
        <v/>
      </c>
      <c r="R369" s="284" t="str">
        <f t="shared" si="157"/>
        <v/>
      </c>
      <c r="S369" s="263"/>
      <c r="T369" s="613"/>
      <c r="U369" s="614"/>
      <c r="V369" s="615"/>
      <c r="W369" s="662"/>
      <c r="X369" s="662"/>
      <c r="AB369" s="85">
        <f t="shared" si="158"/>
        <v>0</v>
      </c>
      <c r="AC369" s="621"/>
      <c r="AD369" s="74" t="str">
        <f t="shared" si="159"/>
        <v/>
      </c>
      <c r="AE369" s="74" t="str">
        <f t="shared" si="160"/>
        <v/>
      </c>
      <c r="AF369" s="74" t="str">
        <f t="shared" si="161"/>
        <v/>
      </c>
      <c r="AG369" s="74" t="str">
        <f t="shared" si="162"/>
        <v/>
      </c>
      <c r="AH369" s="95">
        <f t="shared" si="164"/>
        <v>0</v>
      </c>
      <c r="AI369" s="173" t="str">
        <f>AI368</f>
        <v/>
      </c>
      <c r="AJ369" s="74" t="str">
        <f t="shared" si="165"/>
        <v/>
      </c>
      <c r="AK369" s="74" t="str">
        <f t="shared" si="166"/>
        <v/>
      </c>
      <c r="AL369" s="99" t="str">
        <f t="shared" si="163"/>
        <v/>
      </c>
      <c r="AM369" s="81">
        <f t="shared" si="167"/>
        <v>0</v>
      </c>
      <c r="AO369" s="81">
        <f t="shared" si="168"/>
        <v>0</v>
      </c>
      <c r="AP369" s="81" t="str">
        <f t="shared" si="169"/>
        <v>00000</v>
      </c>
      <c r="AQ369" s="105" t="str">
        <f t="shared" si="170"/>
        <v>0秒0</v>
      </c>
      <c r="AR369" s="106">
        <f t="shared" si="171"/>
        <v>0</v>
      </c>
      <c r="AS369" s="106" t="str">
        <f t="shared" si="172"/>
        <v>0</v>
      </c>
      <c r="AT369" s="106" t="str">
        <f t="shared" si="173"/>
        <v>0</v>
      </c>
      <c r="AU369" s="106" t="str">
        <f t="shared" si="174"/>
        <v>0m</v>
      </c>
      <c r="AV369" s="106" t="str">
        <f t="shared" si="175"/>
        <v>点</v>
      </c>
      <c r="AW369" s="81">
        <f t="shared" si="176"/>
        <v>0</v>
      </c>
      <c r="AX369" s="73" t="str">
        <f t="shared" si="177"/>
        <v/>
      </c>
      <c r="AY369" s="81">
        <f t="shared" si="178"/>
        <v>0</v>
      </c>
      <c r="AZ369" s="81">
        <f t="shared" si="179"/>
        <v>0</v>
      </c>
      <c r="BA369" s="81">
        <f t="shared" si="180"/>
        <v>0</v>
      </c>
      <c r="BB369" s="595"/>
      <c r="BC369" s="595"/>
      <c r="BD369" s="629"/>
      <c r="BE369" s="626"/>
      <c r="BF369" s="74" t="str">
        <f t="shared" si="181"/>
        <v/>
      </c>
      <c r="BG369" s="74" t="str">
        <f t="shared" si="182"/>
        <v/>
      </c>
      <c r="BH369" s="74" t="str">
        <f t="shared" si="183"/>
        <v/>
      </c>
      <c r="BI369" s="120" t="str">
        <f>IF(M369="","",COUNTIF($BH$17:BH369,BH369))</f>
        <v/>
      </c>
      <c r="BJ369" s="98"/>
      <c r="BK369" s="1" t="str">
        <f t="shared" si="184"/>
        <v/>
      </c>
      <c r="BL369" s="621"/>
      <c r="BM369" s="621"/>
      <c r="BN369" s="621"/>
      <c r="BO369" s="621"/>
      <c r="BP369" s="621"/>
      <c r="BQ369" s="623"/>
      <c r="BR369" s="621"/>
      <c r="BS369" s="621"/>
      <c r="BT369" s="74">
        <f>COUNTIF($AJ$17:AJ369,AI369&amp;"-"&amp;"*5000m*")</f>
        <v>0</v>
      </c>
      <c r="BU369" s="621"/>
      <c r="BV369" s="623"/>
      <c r="BW369" s="621"/>
      <c r="BX369" s="621"/>
      <c r="BY369" s="621"/>
      <c r="BZ369" s="621"/>
      <c r="CA369" s="621"/>
      <c r="CB369" s="621"/>
    </row>
    <row r="370" spans="1:80" s="1" customFormat="1" ht="18" customHeight="1" thickBot="1">
      <c r="A370" s="685"/>
      <c r="B370" s="86" t="s">
        <v>30</v>
      </c>
      <c r="C370" s="87"/>
      <c r="D370" s="87"/>
      <c r="E370" s="87"/>
      <c r="F370" s="28"/>
      <c r="G370" s="28"/>
      <c r="H370" s="28"/>
      <c r="I370" s="29"/>
      <c r="J370" s="655" t="str">
        <f>IF(D369&gt;0,VLOOKUP(D369,男子登録情報!$A$1:$H$1688,5,0),"")</f>
        <v/>
      </c>
      <c r="K370" s="655"/>
      <c r="L370" s="7" t="s">
        <v>31</v>
      </c>
      <c r="M370" s="429"/>
      <c r="N370" s="5" t="str">
        <f>IF(M370&gt;0,VLOOKUP(M370,男子登録情報!$N$1:$O$22,2,0),"")</f>
        <v/>
      </c>
      <c r="O370" s="7" t="s">
        <v>32</v>
      </c>
      <c r="P370" s="248"/>
      <c r="Q370" s="53" t="str">
        <f t="shared" ref="Q370:Q433" si="185">IF(N370="","",IF(LEFT(N370,1)="2",CONCATENATE(N370," 0"),LEFT(N370,5)&amp;" "&amp;IF(OR(LEFT(N370,3)*1&lt;70,LEFT(N370,3)*1&gt;100),REPT(0,7-LEN(P370)),REPT(0,5-LEN(P370))))&amp;P370)</f>
        <v/>
      </c>
      <c r="R370" s="285" t="str">
        <f t="shared" ref="R370:R433" si="186">IF(OR(M370="",P370=""),"",IF(COUNTIF(M370,"*m*")&gt;0,AQ370,IF(COUNTIF(M370,"*種*")&gt;0,AV370,AU370)))</f>
        <v/>
      </c>
      <c r="S370" s="259"/>
      <c r="T370" s="616"/>
      <c r="U370" s="617"/>
      <c r="V370" s="618"/>
      <c r="W370" s="663"/>
      <c r="X370" s="663"/>
      <c r="AB370" s="85">
        <f t="shared" si="158"/>
        <v>0</v>
      </c>
      <c r="AC370" s="621"/>
      <c r="AD370" s="74" t="str">
        <f t="shared" si="159"/>
        <v/>
      </c>
      <c r="AE370" s="74" t="str">
        <f t="shared" si="160"/>
        <v/>
      </c>
      <c r="AF370" s="74" t="str">
        <f t="shared" si="161"/>
        <v/>
      </c>
      <c r="AG370" s="74" t="str">
        <f t="shared" si="162"/>
        <v/>
      </c>
      <c r="AH370" s="95">
        <f t="shared" si="164"/>
        <v>0</v>
      </c>
      <c r="AI370" s="174" t="str">
        <f>AI369</f>
        <v/>
      </c>
      <c r="AJ370" s="74" t="str">
        <f t="shared" si="165"/>
        <v/>
      </c>
      <c r="AK370" s="74" t="str">
        <f t="shared" si="166"/>
        <v/>
      </c>
      <c r="AL370" s="99" t="str">
        <f t="shared" si="163"/>
        <v/>
      </c>
      <c r="AM370" s="81">
        <f t="shared" si="167"/>
        <v>0</v>
      </c>
      <c r="AO370" s="81">
        <f t="shared" si="168"/>
        <v>0</v>
      </c>
      <c r="AP370" s="81" t="str">
        <f t="shared" si="169"/>
        <v>00000</v>
      </c>
      <c r="AQ370" s="105" t="str">
        <f t="shared" si="170"/>
        <v>0秒0</v>
      </c>
      <c r="AR370" s="106">
        <f t="shared" si="171"/>
        <v>0</v>
      </c>
      <c r="AS370" s="106" t="str">
        <f t="shared" si="172"/>
        <v>0</v>
      </c>
      <c r="AT370" s="106" t="str">
        <f t="shared" si="173"/>
        <v>0</v>
      </c>
      <c r="AU370" s="106" t="str">
        <f t="shared" si="174"/>
        <v>0m</v>
      </c>
      <c r="AV370" s="106" t="str">
        <f t="shared" si="175"/>
        <v>点</v>
      </c>
      <c r="AW370" s="81">
        <f t="shared" si="176"/>
        <v>0</v>
      </c>
      <c r="AX370" s="73" t="str">
        <f t="shared" si="177"/>
        <v/>
      </c>
      <c r="AY370" s="81">
        <f t="shared" si="178"/>
        <v>0</v>
      </c>
      <c r="AZ370" s="81">
        <f t="shared" si="179"/>
        <v>0</v>
      </c>
      <c r="BA370" s="81">
        <f t="shared" si="180"/>
        <v>0</v>
      </c>
      <c r="BB370" s="587"/>
      <c r="BC370" s="587"/>
      <c r="BD370" s="630"/>
      <c r="BE370" s="627"/>
      <c r="BF370" s="74" t="str">
        <f t="shared" si="181"/>
        <v/>
      </c>
      <c r="BG370" s="74" t="str">
        <f t="shared" si="182"/>
        <v/>
      </c>
      <c r="BH370" s="74" t="str">
        <f t="shared" si="183"/>
        <v/>
      </c>
      <c r="BI370" s="120" t="str">
        <f>IF(M370="","",COUNTIF($BH$17:BH370,BH370))</f>
        <v/>
      </c>
      <c r="BJ370" s="98"/>
      <c r="BK370" s="1" t="str">
        <f t="shared" si="184"/>
        <v/>
      </c>
      <c r="BL370" s="621"/>
      <c r="BM370" s="621"/>
      <c r="BN370" s="621"/>
      <c r="BO370" s="621"/>
      <c r="BP370" s="621"/>
      <c r="BQ370" s="624"/>
      <c r="BR370" s="621"/>
      <c r="BS370" s="621"/>
      <c r="BT370" s="74">
        <f>COUNTIF($AJ$17:AJ370,AI370&amp;"-"&amp;"*5000m*")</f>
        <v>0</v>
      </c>
      <c r="BU370" s="621"/>
      <c r="BV370" s="624"/>
      <c r="BW370" s="621"/>
      <c r="BX370" s="621"/>
      <c r="BY370" s="621"/>
      <c r="BZ370" s="621"/>
      <c r="CA370" s="621"/>
      <c r="CB370" s="621"/>
    </row>
    <row r="371" spans="1:80" s="1" customFormat="1" ht="18" customHeight="1" thickTop="1" thickBot="1">
      <c r="A371" s="683">
        <v>119</v>
      </c>
      <c r="B371" s="665" t="s">
        <v>339</v>
      </c>
      <c r="C371" s="667"/>
      <c r="D371" s="243"/>
      <c r="E371" s="243"/>
      <c r="F371" s="619" t="str">
        <f>IF(C371&gt;0,VLOOKUP(C371,男子登録情報!$A$1:$H$1688,3,0),"")</f>
        <v/>
      </c>
      <c r="G371" s="619" t="str">
        <f>IF(C371&gt;0,VLOOKUP(C371,男子登録情報!$A$1:$H$1688,4,0),"")</f>
        <v/>
      </c>
      <c r="H371" s="619" t="str">
        <f>IF(C371&gt;0,VLOOKUP(C371,男子登録情報!$A$1:$H$1688,7,0),"")</f>
        <v/>
      </c>
      <c r="I371" s="261" t="str">
        <f>IF(C371&gt;0,VLOOKUP(C371,男子登録情報!$A$1:$H$1688,8,0),"")</f>
        <v/>
      </c>
      <c r="J371" s="653" t="str">
        <f>IF(C371&gt;0,VLOOKUP(C371,男子登録情報!$A$1:$M$1688,13,0),"")</f>
        <v/>
      </c>
      <c r="K371" s="653" t="str">
        <f>IF(C371&gt;0,TEXT(C371,"100000000"),"000000000")</f>
        <v>000000000</v>
      </c>
      <c r="L371" s="251" t="s">
        <v>24</v>
      </c>
      <c r="M371" s="243"/>
      <c r="N371" s="5" t="str">
        <f>IF(M371&gt;0,VLOOKUP(M371,男子登録情報!$N$1:$O$22,2,0),"")</f>
        <v/>
      </c>
      <c r="O371" s="251" t="s">
        <v>27</v>
      </c>
      <c r="P371" s="253"/>
      <c r="Q371" s="53" t="str">
        <f t="shared" si="185"/>
        <v/>
      </c>
      <c r="R371" s="283" t="str">
        <f t="shared" si="186"/>
        <v/>
      </c>
      <c r="S371" s="255"/>
      <c r="T371" s="610"/>
      <c r="U371" s="611"/>
      <c r="V371" s="612"/>
      <c r="W371" s="664"/>
      <c r="X371" s="664"/>
      <c r="AB371" s="85">
        <f t="shared" si="158"/>
        <v>0</v>
      </c>
      <c r="AC371" s="621">
        <f>C371</f>
        <v>0</v>
      </c>
      <c r="AD371" s="74" t="str">
        <f t="shared" si="159"/>
        <v/>
      </c>
      <c r="AE371" s="74" t="str">
        <f t="shared" si="160"/>
        <v/>
      </c>
      <c r="AF371" s="74" t="str">
        <f t="shared" si="161"/>
        <v/>
      </c>
      <c r="AG371" s="74" t="str">
        <f t="shared" si="162"/>
        <v/>
      </c>
      <c r="AH371" s="95">
        <f t="shared" si="164"/>
        <v>0</v>
      </c>
      <c r="AI371" s="172" t="str">
        <f>IF(F371="","",F371)</f>
        <v/>
      </c>
      <c r="AJ371" s="74" t="str">
        <f t="shared" si="165"/>
        <v/>
      </c>
      <c r="AK371" s="74" t="str">
        <f t="shared" si="166"/>
        <v/>
      </c>
      <c r="AL371" s="99" t="str">
        <f t="shared" si="163"/>
        <v/>
      </c>
      <c r="AM371" s="81">
        <f t="shared" si="167"/>
        <v>0</v>
      </c>
      <c r="AO371" s="81">
        <f t="shared" si="168"/>
        <v>0</v>
      </c>
      <c r="AP371" s="81" t="str">
        <f t="shared" si="169"/>
        <v>00000</v>
      </c>
      <c r="AQ371" s="105" t="str">
        <f t="shared" si="170"/>
        <v>0秒0</v>
      </c>
      <c r="AR371" s="106">
        <f t="shared" si="171"/>
        <v>0</v>
      </c>
      <c r="AS371" s="106" t="str">
        <f t="shared" si="172"/>
        <v>0</v>
      </c>
      <c r="AT371" s="106" t="str">
        <f t="shared" si="173"/>
        <v>0</v>
      </c>
      <c r="AU371" s="106" t="str">
        <f t="shared" si="174"/>
        <v>0m</v>
      </c>
      <c r="AV371" s="106" t="str">
        <f t="shared" si="175"/>
        <v>点</v>
      </c>
      <c r="AW371" s="81">
        <f t="shared" si="176"/>
        <v>0</v>
      </c>
      <c r="AX371" s="73" t="str">
        <f t="shared" si="177"/>
        <v/>
      </c>
      <c r="AY371" s="81">
        <f t="shared" si="178"/>
        <v>0</v>
      </c>
      <c r="AZ371" s="81">
        <f t="shared" si="179"/>
        <v>0</v>
      </c>
      <c r="BA371" s="81">
        <f t="shared" si="180"/>
        <v>0</v>
      </c>
      <c r="BB371" s="586">
        <f>IF(W371="",0,COUNTA($W$17:W373))</f>
        <v>0</v>
      </c>
      <c r="BC371" s="586">
        <f>IF(X371="",0,COUNTA($X$17:X373))</f>
        <v>0</v>
      </c>
      <c r="BD371" s="628">
        <f>IF(OR($N371="20100",$N372="20100",$N373="20100"),COUNTIF($N$17:N373,"20100"),0)</f>
        <v>0</v>
      </c>
      <c r="BE371" s="625">
        <f>IF($BD371=0,0,INDEX($P371:$P373,MATCH("20100",$N371:$N373,0),1))</f>
        <v>0</v>
      </c>
      <c r="BF371" s="74" t="str">
        <f t="shared" si="181"/>
        <v/>
      </c>
      <c r="BG371" s="74" t="str">
        <f t="shared" si="182"/>
        <v/>
      </c>
      <c r="BH371" s="74" t="str">
        <f t="shared" si="183"/>
        <v/>
      </c>
      <c r="BI371" s="120" t="str">
        <f>IF(M371="","",COUNTIF($BH$17:BH371,BH371))</f>
        <v/>
      </c>
      <c r="BJ371" s="98"/>
      <c r="BK371" s="1" t="str">
        <f t="shared" si="184"/>
        <v/>
      </c>
      <c r="BL371" s="621" t="str">
        <f>IF(F371="","",COUNTIF($AI$17:AI371,AI371))</f>
        <v/>
      </c>
      <c r="BM371" s="621">
        <f>IF(BL371=1,BL371,0)</f>
        <v>0</v>
      </c>
      <c r="BN371" s="621" t="str">
        <f>IF(F371="","",$BR371)</f>
        <v/>
      </c>
      <c r="BO371" s="621" t="str">
        <f>IF(G371="","",$BR371)</f>
        <v/>
      </c>
      <c r="BP371" s="621" t="str">
        <f>IF(I371="","",$BR371)</f>
        <v/>
      </c>
      <c r="BQ371" s="622" t="str">
        <f>IFERROR(IF(J371="","",BR371),"")</f>
        <v/>
      </c>
      <c r="BR371" s="621">
        <v>119</v>
      </c>
      <c r="BS371" s="621">
        <f>IF(C371&gt;0,"",IF(COUNTIF(BN371:BQ373,BR371)=4,"",1))</f>
        <v>1</v>
      </c>
      <c r="BT371" s="74">
        <f>COUNTIF($AJ$17:AJ371,AI371&amp;"-"&amp;"*5000m*")</f>
        <v>0</v>
      </c>
      <c r="BU371" s="621">
        <f>SUM(BT371:BT373)/3</f>
        <v>0</v>
      </c>
      <c r="BV371" s="622" t="str">
        <f>IF(AI371="","",IF(AND(COUNTA(M371:M373)=0,COUNTA(W371:X373)=0),1,""))</f>
        <v/>
      </c>
      <c r="BW371" s="621">
        <f>IF(AND($AI371="",COUNTA(W371)&gt;0),1,0)</f>
        <v>0</v>
      </c>
      <c r="BX371" s="621">
        <f>IF(AND($AI371="",COUNTA(X371)&gt;0),1,0)</f>
        <v>0</v>
      </c>
      <c r="BY371" s="621" t="str">
        <f>F371&amp;"-"&amp;W371</f>
        <v>-</v>
      </c>
      <c r="BZ371" s="621" t="str">
        <f>IF(W371="","",COUNTIF($BY$17:BY371,BY371))</f>
        <v/>
      </c>
      <c r="CA371" s="621" t="str">
        <f>F371&amp;"-"&amp;X371</f>
        <v>-</v>
      </c>
      <c r="CB371" s="621" t="str">
        <f>IF(X371="","",COUNTIF($CA$17:CA371,CA371))</f>
        <v/>
      </c>
    </row>
    <row r="372" spans="1:80" s="1" customFormat="1" ht="18" customHeight="1" thickBot="1">
      <c r="A372" s="684"/>
      <c r="B372" s="666"/>
      <c r="C372" s="668"/>
      <c r="D372" s="244"/>
      <c r="E372" s="244"/>
      <c r="F372" s="620"/>
      <c r="G372" s="620"/>
      <c r="H372" s="620"/>
      <c r="I372" s="256" t="str">
        <f>IF(C371&gt;0,VLOOKUP(C371,男子登録情報!$A$1:$H$1688,5,0),"")</f>
        <v/>
      </c>
      <c r="J372" s="654" t="str">
        <f>IF(D371&gt;0,VLOOKUP(D371,男子登録情報!$A$1:$H$1688,5,0),"")</f>
        <v/>
      </c>
      <c r="K372" s="654"/>
      <c r="L372" s="261" t="s">
        <v>28</v>
      </c>
      <c r="M372" s="27"/>
      <c r="N372" s="5" t="str">
        <f>IF(M372&gt;0,VLOOKUP(M372,男子登録情報!$N$1:$O$22,2,0),"")</f>
        <v/>
      </c>
      <c r="O372" s="261" t="s">
        <v>29</v>
      </c>
      <c r="P372" s="262"/>
      <c r="Q372" s="53" t="str">
        <f t="shared" si="185"/>
        <v/>
      </c>
      <c r="R372" s="284" t="str">
        <f t="shared" si="186"/>
        <v/>
      </c>
      <c r="S372" s="263"/>
      <c r="T372" s="613"/>
      <c r="U372" s="614"/>
      <c r="V372" s="615"/>
      <c r="W372" s="662"/>
      <c r="X372" s="662"/>
      <c r="AB372" s="85">
        <f t="shared" si="158"/>
        <v>0</v>
      </c>
      <c r="AC372" s="621"/>
      <c r="AD372" s="74" t="str">
        <f t="shared" si="159"/>
        <v/>
      </c>
      <c r="AE372" s="74" t="str">
        <f t="shared" si="160"/>
        <v/>
      </c>
      <c r="AF372" s="74" t="str">
        <f t="shared" si="161"/>
        <v/>
      </c>
      <c r="AG372" s="74" t="str">
        <f t="shared" si="162"/>
        <v/>
      </c>
      <c r="AH372" s="95">
        <f t="shared" si="164"/>
        <v>0</v>
      </c>
      <c r="AI372" s="173" t="str">
        <f>AI371</f>
        <v/>
      </c>
      <c r="AJ372" s="74" t="str">
        <f t="shared" si="165"/>
        <v/>
      </c>
      <c r="AK372" s="74" t="str">
        <f t="shared" si="166"/>
        <v/>
      </c>
      <c r="AL372" s="99" t="str">
        <f t="shared" si="163"/>
        <v/>
      </c>
      <c r="AM372" s="81">
        <f t="shared" si="167"/>
        <v>0</v>
      </c>
      <c r="AO372" s="81">
        <f t="shared" si="168"/>
        <v>0</v>
      </c>
      <c r="AP372" s="81" t="str">
        <f t="shared" si="169"/>
        <v>00000</v>
      </c>
      <c r="AQ372" s="105" t="str">
        <f t="shared" si="170"/>
        <v>0秒0</v>
      </c>
      <c r="AR372" s="106">
        <f t="shared" si="171"/>
        <v>0</v>
      </c>
      <c r="AS372" s="106" t="str">
        <f t="shared" si="172"/>
        <v>0</v>
      </c>
      <c r="AT372" s="106" t="str">
        <f t="shared" si="173"/>
        <v>0</v>
      </c>
      <c r="AU372" s="106" t="str">
        <f t="shared" si="174"/>
        <v>0m</v>
      </c>
      <c r="AV372" s="106" t="str">
        <f t="shared" si="175"/>
        <v>点</v>
      </c>
      <c r="AW372" s="81">
        <f t="shared" si="176"/>
        <v>0</v>
      </c>
      <c r="AX372" s="73" t="str">
        <f t="shared" si="177"/>
        <v/>
      </c>
      <c r="AY372" s="81">
        <f t="shared" si="178"/>
        <v>0</v>
      </c>
      <c r="AZ372" s="81">
        <f t="shared" si="179"/>
        <v>0</v>
      </c>
      <c r="BA372" s="81">
        <f t="shared" si="180"/>
        <v>0</v>
      </c>
      <c r="BB372" s="595"/>
      <c r="BC372" s="595"/>
      <c r="BD372" s="629"/>
      <c r="BE372" s="626"/>
      <c r="BF372" s="74" t="str">
        <f t="shared" si="181"/>
        <v/>
      </c>
      <c r="BG372" s="74" t="str">
        <f t="shared" si="182"/>
        <v/>
      </c>
      <c r="BH372" s="74" t="str">
        <f t="shared" si="183"/>
        <v/>
      </c>
      <c r="BI372" s="120" t="str">
        <f>IF(M372="","",COUNTIF($BH$17:BH372,BH372))</f>
        <v/>
      </c>
      <c r="BJ372" s="98"/>
      <c r="BK372" s="1" t="str">
        <f t="shared" si="184"/>
        <v/>
      </c>
      <c r="BL372" s="621"/>
      <c r="BM372" s="621"/>
      <c r="BN372" s="621"/>
      <c r="BO372" s="621"/>
      <c r="BP372" s="621"/>
      <c r="BQ372" s="623"/>
      <c r="BR372" s="621"/>
      <c r="BS372" s="621"/>
      <c r="BT372" s="74">
        <f>COUNTIF($AJ$17:AJ372,AI372&amp;"-"&amp;"*5000m*")</f>
        <v>0</v>
      </c>
      <c r="BU372" s="621"/>
      <c r="BV372" s="623"/>
      <c r="BW372" s="621"/>
      <c r="BX372" s="621"/>
      <c r="BY372" s="621"/>
      <c r="BZ372" s="621"/>
      <c r="CA372" s="621"/>
      <c r="CB372" s="621"/>
    </row>
    <row r="373" spans="1:80" s="1" customFormat="1" ht="18" customHeight="1" thickBot="1">
      <c r="A373" s="685"/>
      <c r="B373" s="86" t="s">
        <v>30</v>
      </c>
      <c r="C373" s="87"/>
      <c r="D373" s="87"/>
      <c r="E373" s="87"/>
      <c r="F373" s="28"/>
      <c r="G373" s="28"/>
      <c r="H373" s="28"/>
      <c r="I373" s="29"/>
      <c r="J373" s="655" t="str">
        <f>IF(D372&gt;0,VLOOKUP(D372,男子登録情報!$A$1:$H$1688,5,0),"")</f>
        <v/>
      </c>
      <c r="K373" s="655"/>
      <c r="L373" s="7" t="s">
        <v>31</v>
      </c>
      <c r="M373" s="429"/>
      <c r="N373" s="5" t="str">
        <f>IF(M373&gt;0,VLOOKUP(M373,男子登録情報!$N$1:$O$22,2,0),"")</f>
        <v/>
      </c>
      <c r="O373" s="7" t="s">
        <v>32</v>
      </c>
      <c r="P373" s="248"/>
      <c r="Q373" s="53" t="str">
        <f t="shared" si="185"/>
        <v/>
      </c>
      <c r="R373" s="285" t="str">
        <f t="shared" si="186"/>
        <v/>
      </c>
      <c r="S373" s="259"/>
      <c r="T373" s="616"/>
      <c r="U373" s="617"/>
      <c r="V373" s="618"/>
      <c r="W373" s="663"/>
      <c r="X373" s="663"/>
      <c r="AB373" s="85">
        <f t="shared" si="158"/>
        <v>0</v>
      </c>
      <c r="AC373" s="621"/>
      <c r="AD373" s="74" t="str">
        <f t="shared" si="159"/>
        <v/>
      </c>
      <c r="AE373" s="74" t="str">
        <f t="shared" si="160"/>
        <v/>
      </c>
      <c r="AF373" s="74" t="str">
        <f t="shared" si="161"/>
        <v/>
      </c>
      <c r="AG373" s="74" t="str">
        <f t="shared" si="162"/>
        <v/>
      </c>
      <c r="AH373" s="95">
        <f t="shared" si="164"/>
        <v>0</v>
      </c>
      <c r="AI373" s="174" t="str">
        <f>AI372</f>
        <v/>
      </c>
      <c r="AJ373" s="74" t="str">
        <f t="shared" si="165"/>
        <v/>
      </c>
      <c r="AK373" s="74" t="str">
        <f t="shared" si="166"/>
        <v/>
      </c>
      <c r="AL373" s="99" t="str">
        <f t="shared" si="163"/>
        <v/>
      </c>
      <c r="AM373" s="81">
        <f t="shared" si="167"/>
        <v>0</v>
      </c>
      <c r="AO373" s="81">
        <f t="shared" si="168"/>
        <v>0</v>
      </c>
      <c r="AP373" s="81" t="str">
        <f t="shared" si="169"/>
        <v>00000</v>
      </c>
      <c r="AQ373" s="105" t="str">
        <f t="shared" si="170"/>
        <v>0秒0</v>
      </c>
      <c r="AR373" s="106">
        <f t="shared" si="171"/>
        <v>0</v>
      </c>
      <c r="AS373" s="106" t="str">
        <f t="shared" si="172"/>
        <v>0</v>
      </c>
      <c r="AT373" s="106" t="str">
        <f t="shared" si="173"/>
        <v>0</v>
      </c>
      <c r="AU373" s="106" t="str">
        <f t="shared" si="174"/>
        <v>0m</v>
      </c>
      <c r="AV373" s="106" t="str">
        <f t="shared" si="175"/>
        <v>点</v>
      </c>
      <c r="AW373" s="81">
        <f t="shared" si="176"/>
        <v>0</v>
      </c>
      <c r="AX373" s="73" t="str">
        <f t="shared" si="177"/>
        <v/>
      </c>
      <c r="AY373" s="81">
        <f t="shared" si="178"/>
        <v>0</v>
      </c>
      <c r="AZ373" s="81">
        <f t="shared" si="179"/>
        <v>0</v>
      </c>
      <c r="BA373" s="81">
        <f t="shared" si="180"/>
        <v>0</v>
      </c>
      <c r="BB373" s="587"/>
      <c r="BC373" s="587"/>
      <c r="BD373" s="630"/>
      <c r="BE373" s="627"/>
      <c r="BF373" s="74" t="str">
        <f t="shared" si="181"/>
        <v/>
      </c>
      <c r="BG373" s="74" t="str">
        <f t="shared" si="182"/>
        <v/>
      </c>
      <c r="BH373" s="74" t="str">
        <f t="shared" si="183"/>
        <v/>
      </c>
      <c r="BI373" s="120" t="str">
        <f>IF(M373="","",COUNTIF($BH$17:BH373,BH373))</f>
        <v/>
      </c>
      <c r="BJ373" s="98"/>
      <c r="BK373" s="1" t="str">
        <f t="shared" si="184"/>
        <v/>
      </c>
      <c r="BL373" s="621"/>
      <c r="BM373" s="621"/>
      <c r="BN373" s="621"/>
      <c r="BO373" s="621"/>
      <c r="BP373" s="621"/>
      <c r="BQ373" s="624"/>
      <c r="BR373" s="621"/>
      <c r="BS373" s="621"/>
      <c r="BT373" s="74">
        <f>COUNTIF($AJ$17:AJ373,AI373&amp;"-"&amp;"*5000m*")</f>
        <v>0</v>
      </c>
      <c r="BU373" s="621"/>
      <c r="BV373" s="624"/>
      <c r="BW373" s="621"/>
      <c r="BX373" s="621"/>
      <c r="BY373" s="621"/>
      <c r="BZ373" s="621"/>
      <c r="CA373" s="621"/>
      <c r="CB373" s="621"/>
    </row>
    <row r="374" spans="1:80" s="1" customFormat="1" ht="18" customHeight="1" thickTop="1" thickBot="1">
      <c r="A374" s="683">
        <v>120</v>
      </c>
      <c r="B374" s="665" t="s">
        <v>339</v>
      </c>
      <c r="C374" s="667"/>
      <c r="D374" s="243"/>
      <c r="E374" s="243"/>
      <c r="F374" s="619" t="str">
        <f>IF(C374&gt;0,VLOOKUP(C374,男子登録情報!$A$1:$H$1688,3,0),"")</f>
        <v/>
      </c>
      <c r="G374" s="619" t="str">
        <f>IF(C374&gt;0,VLOOKUP(C374,男子登録情報!$A$1:$H$1688,4,0),"")</f>
        <v/>
      </c>
      <c r="H374" s="619" t="str">
        <f>IF(C374&gt;0,VLOOKUP(C374,男子登録情報!$A$1:$H$1688,7,0),"")</f>
        <v/>
      </c>
      <c r="I374" s="261" t="str">
        <f>IF(C374&gt;0,VLOOKUP(C374,男子登録情報!$A$1:$H$1688,8,0),"")</f>
        <v/>
      </c>
      <c r="J374" s="653" t="str">
        <f>IF(C374&gt;0,VLOOKUP(C374,男子登録情報!$A$1:$M$1688,13,0),"")</f>
        <v/>
      </c>
      <c r="K374" s="653" t="str">
        <f>IF(C374&gt;0,TEXT(C374,"100000000"),"000000000")</f>
        <v>000000000</v>
      </c>
      <c r="L374" s="251" t="s">
        <v>24</v>
      </c>
      <c r="M374" s="243"/>
      <c r="N374" s="5" t="str">
        <f>IF(M374&gt;0,VLOOKUP(M374,男子登録情報!$N$1:$O$22,2,0),"")</f>
        <v/>
      </c>
      <c r="O374" s="251" t="s">
        <v>27</v>
      </c>
      <c r="P374" s="253"/>
      <c r="Q374" s="53" t="str">
        <f t="shared" si="185"/>
        <v/>
      </c>
      <c r="R374" s="283" t="str">
        <f t="shared" si="186"/>
        <v/>
      </c>
      <c r="S374" s="255"/>
      <c r="T374" s="610"/>
      <c r="U374" s="611"/>
      <c r="V374" s="612"/>
      <c r="W374" s="664"/>
      <c r="X374" s="664"/>
      <c r="AB374" s="85">
        <f t="shared" si="158"/>
        <v>0</v>
      </c>
      <c r="AC374" s="621">
        <f>C374</f>
        <v>0</v>
      </c>
      <c r="AD374" s="74" t="str">
        <f t="shared" si="159"/>
        <v/>
      </c>
      <c r="AE374" s="74" t="str">
        <f t="shared" si="160"/>
        <v/>
      </c>
      <c r="AF374" s="74" t="str">
        <f t="shared" si="161"/>
        <v/>
      </c>
      <c r="AG374" s="74" t="str">
        <f t="shared" si="162"/>
        <v/>
      </c>
      <c r="AH374" s="95">
        <f t="shared" si="164"/>
        <v>0</v>
      </c>
      <c r="AI374" s="172" t="str">
        <f>IF(F374="","",F374)</f>
        <v/>
      </c>
      <c r="AJ374" s="74" t="str">
        <f t="shared" si="165"/>
        <v/>
      </c>
      <c r="AK374" s="74" t="str">
        <f t="shared" si="166"/>
        <v/>
      </c>
      <c r="AL374" s="99" t="str">
        <f t="shared" si="163"/>
        <v/>
      </c>
      <c r="AM374" s="81">
        <f t="shared" si="167"/>
        <v>0</v>
      </c>
      <c r="AO374" s="81">
        <f t="shared" si="168"/>
        <v>0</v>
      </c>
      <c r="AP374" s="81" t="str">
        <f t="shared" si="169"/>
        <v>00000</v>
      </c>
      <c r="AQ374" s="105" t="str">
        <f t="shared" si="170"/>
        <v>0秒0</v>
      </c>
      <c r="AR374" s="106">
        <f t="shared" si="171"/>
        <v>0</v>
      </c>
      <c r="AS374" s="106" t="str">
        <f t="shared" si="172"/>
        <v>0</v>
      </c>
      <c r="AT374" s="106" t="str">
        <f t="shared" si="173"/>
        <v>0</v>
      </c>
      <c r="AU374" s="106" t="str">
        <f t="shared" si="174"/>
        <v>0m</v>
      </c>
      <c r="AV374" s="106" t="str">
        <f t="shared" si="175"/>
        <v>点</v>
      </c>
      <c r="AW374" s="81">
        <f t="shared" si="176"/>
        <v>0</v>
      </c>
      <c r="AX374" s="73" t="str">
        <f t="shared" si="177"/>
        <v/>
      </c>
      <c r="AY374" s="81">
        <f t="shared" si="178"/>
        <v>0</v>
      </c>
      <c r="AZ374" s="81">
        <f t="shared" si="179"/>
        <v>0</v>
      </c>
      <c r="BA374" s="81">
        <f t="shared" si="180"/>
        <v>0</v>
      </c>
      <c r="BB374" s="586">
        <f>IF(W374="",0,COUNTA($W$17:W376))</f>
        <v>0</v>
      </c>
      <c r="BC374" s="586">
        <f>IF(X374="",0,COUNTA($X$17:X376))</f>
        <v>0</v>
      </c>
      <c r="BD374" s="628">
        <f>IF(OR($N374="20100",$N375="20100",$N376="20100"),COUNTIF($N$17:N376,"20100"),0)</f>
        <v>0</v>
      </c>
      <c r="BE374" s="625">
        <f>IF($BD374=0,0,INDEX($P374:$P376,MATCH("20100",$N374:$N376,0),1))</f>
        <v>0</v>
      </c>
      <c r="BF374" s="74" t="str">
        <f t="shared" si="181"/>
        <v/>
      </c>
      <c r="BG374" s="74" t="str">
        <f t="shared" si="182"/>
        <v/>
      </c>
      <c r="BH374" s="74" t="str">
        <f t="shared" si="183"/>
        <v/>
      </c>
      <c r="BI374" s="120" t="str">
        <f>IF(M374="","",COUNTIF($BH$17:BH374,BH374))</f>
        <v/>
      </c>
      <c r="BJ374" s="98"/>
      <c r="BK374" s="1" t="str">
        <f t="shared" si="184"/>
        <v/>
      </c>
      <c r="BL374" s="621" t="str">
        <f>IF(F374="","",COUNTIF($AI$17:AI374,AI374))</f>
        <v/>
      </c>
      <c r="BM374" s="621">
        <f>IF(BL374=1,BL374,0)</f>
        <v>0</v>
      </c>
      <c r="BN374" s="621" t="str">
        <f>IF(F374="","",$BR374)</f>
        <v/>
      </c>
      <c r="BO374" s="621" t="str">
        <f>IF(G374="","",$BR374)</f>
        <v/>
      </c>
      <c r="BP374" s="621" t="str">
        <f>IF(I374="","",$BR374)</f>
        <v/>
      </c>
      <c r="BQ374" s="622" t="str">
        <f>IFERROR(IF(J374="","",BR374),"")</f>
        <v/>
      </c>
      <c r="BR374" s="621">
        <v>120</v>
      </c>
      <c r="BS374" s="621">
        <f>IF(C374&gt;0,"",IF(COUNTIF(BN374:BQ376,BR374)=4,"",1))</f>
        <v>1</v>
      </c>
      <c r="BT374" s="74">
        <f>COUNTIF($AJ$17:AJ374,AI374&amp;"-"&amp;"*5000m*")</f>
        <v>0</v>
      </c>
      <c r="BU374" s="621">
        <f>SUM(BT374:BT376)/3</f>
        <v>0</v>
      </c>
      <c r="BV374" s="622" t="str">
        <f>IF(AI374="","",IF(AND(COUNTA(M374:M376)=0,COUNTA(W374:X376)=0),1,""))</f>
        <v/>
      </c>
      <c r="BW374" s="621">
        <f>IF(AND($AI374="",COUNTA(W374)&gt;0),1,0)</f>
        <v>0</v>
      </c>
      <c r="BX374" s="621">
        <f>IF(AND($AI374="",COUNTA(X374)&gt;0),1,0)</f>
        <v>0</v>
      </c>
      <c r="BY374" s="621" t="str">
        <f>F374&amp;"-"&amp;W374</f>
        <v>-</v>
      </c>
      <c r="BZ374" s="621" t="str">
        <f>IF(W374="","",COUNTIF($BY$17:BY374,BY374))</f>
        <v/>
      </c>
      <c r="CA374" s="621" t="str">
        <f>F374&amp;"-"&amp;X374</f>
        <v>-</v>
      </c>
      <c r="CB374" s="621" t="str">
        <f>IF(X374="","",COUNTIF($CA$17:CA374,CA374))</f>
        <v/>
      </c>
    </row>
    <row r="375" spans="1:80" s="1" customFormat="1" ht="18" customHeight="1" thickBot="1">
      <c r="A375" s="684"/>
      <c r="B375" s="666"/>
      <c r="C375" s="668"/>
      <c r="D375" s="244"/>
      <c r="E375" s="244"/>
      <c r="F375" s="620"/>
      <c r="G375" s="620"/>
      <c r="H375" s="620"/>
      <c r="I375" s="256" t="str">
        <f>IF(C374&gt;0,VLOOKUP(C374,男子登録情報!$A$1:$H$1688,5,0),"")</f>
        <v/>
      </c>
      <c r="J375" s="654" t="str">
        <f>IF(D374&gt;0,VLOOKUP(D374,男子登録情報!$A$1:$H$1688,5,0),"")</f>
        <v/>
      </c>
      <c r="K375" s="654"/>
      <c r="L375" s="261" t="s">
        <v>28</v>
      </c>
      <c r="M375" s="27"/>
      <c r="N375" s="5" t="str">
        <f>IF(M375&gt;0,VLOOKUP(M375,男子登録情報!$N$1:$O$22,2,0),"")</f>
        <v/>
      </c>
      <c r="O375" s="261" t="s">
        <v>29</v>
      </c>
      <c r="P375" s="262"/>
      <c r="Q375" s="53" t="str">
        <f t="shared" si="185"/>
        <v/>
      </c>
      <c r="R375" s="284" t="str">
        <f t="shared" si="186"/>
        <v/>
      </c>
      <c r="S375" s="263"/>
      <c r="T375" s="613"/>
      <c r="U375" s="614"/>
      <c r="V375" s="615"/>
      <c r="W375" s="662"/>
      <c r="X375" s="662"/>
      <c r="AB375" s="85">
        <f t="shared" si="158"/>
        <v>0</v>
      </c>
      <c r="AC375" s="621"/>
      <c r="AD375" s="74" t="str">
        <f t="shared" si="159"/>
        <v/>
      </c>
      <c r="AE375" s="74" t="str">
        <f t="shared" si="160"/>
        <v/>
      </c>
      <c r="AF375" s="74" t="str">
        <f t="shared" si="161"/>
        <v/>
      </c>
      <c r="AG375" s="74" t="str">
        <f t="shared" si="162"/>
        <v/>
      </c>
      <c r="AH375" s="95">
        <f t="shared" si="164"/>
        <v>0</v>
      </c>
      <c r="AI375" s="173" t="str">
        <f>AI374</f>
        <v/>
      </c>
      <c r="AJ375" s="74" t="str">
        <f t="shared" si="165"/>
        <v/>
      </c>
      <c r="AK375" s="74" t="str">
        <f t="shared" si="166"/>
        <v/>
      </c>
      <c r="AL375" s="99" t="str">
        <f t="shared" si="163"/>
        <v/>
      </c>
      <c r="AM375" s="81">
        <f t="shared" si="167"/>
        <v>0</v>
      </c>
      <c r="AO375" s="81">
        <f t="shared" si="168"/>
        <v>0</v>
      </c>
      <c r="AP375" s="81" t="str">
        <f t="shared" si="169"/>
        <v>00000</v>
      </c>
      <c r="AQ375" s="105" t="str">
        <f t="shared" si="170"/>
        <v>0秒0</v>
      </c>
      <c r="AR375" s="106">
        <f t="shared" si="171"/>
        <v>0</v>
      </c>
      <c r="AS375" s="106" t="str">
        <f t="shared" si="172"/>
        <v>0</v>
      </c>
      <c r="AT375" s="106" t="str">
        <f t="shared" si="173"/>
        <v>0</v>
      </c>
      <c r="AU375" s="106" t="str">
        <f t="shared" si="174"/>
        <v>0m</v>
      </c>
      <c r="AV375" s="106" t="str">
        <f t="shared" si="175"/>
        <v>点</v>
      </c>
      <c r="AW375" s="81">
        <f t="shared" si="176"/>
        <v>0</v>
      </c>
      <c r="AX375" s="73" t="str">
        <f t="shared" si="177"/>
        <v/>
      </c>
      <c r="AY375" s="81">
        <f t="shared" si="178"/>
        <v>0</v>
      </c>
      <c r="AZ375" s="81">
        <f t="shared" si="179"/>
        <v>0</v>
      </c>
      <c r="BA375" s="81">
        <f t="shared" si="180"/>
        <v>0</v>
      </c>
      <c r="BB375" s="595"/>
      <c r="BC375" s="595"/>
      <c r="BD375" s="629"/>
      <c r="BE375" s="626"/>
      <c r="BF375" s="74" t="str">
        <f t="shared" si="181"/>
        <v/>
      </c>
      <c r="BG375" s="74" t="str">
        <f t="shared" si="182"/>
        <v/>
      </c>
      <c r="BH375" s="74" t="str">
        <f t="shared" si="183"/>
        <v/>
      </c>
      <c r="BI375" s="120" t="str">
        <f>IF(M375="","",COUNTIF($BH$17:BH375,BH375))</f>
        <v/>
      </c>
      <c r="BJ375" s="98"/>
      <c r="BK375" s="1" t="str">
        <f t="shared" si="184"/>
        <v/>
      </c>
      <c r="BL375" s="621"/>
      <c r="BM375" s="621"/>
      <c r="BN375" s="621"/>
      <c r="BO375" s="621"/>
      <c r="BP375" s="621"/>
      <c r="BQ375" s="623"/>
      <c r="BR375" s="621"/>
      <c r="BS375" s="621"/>
      <c r="BT375" s="74">
        <f>COUNTIF($AJ$17:AJ375,AI375&amp;"-"&amp;"*5000m*")</f>
        <v>0</v>
      </c>
      <c r="BU375" s="621"/>
      <c r="BV375" s="623"/>
      <c r="BW375" s="621"/>
      <c r="BX375" s="621"/>
      <c r="BY375" s="621"/>
      <c r="BZ375" s="621"/>
      <c r="CA375" s="621"/>
      <c r="CB375" s="621"/>
    </row>
    <row r="376" spans="1:80" s="1" customFormat="1" ht="18" customHeight="1" thickBot="1">
      <c r="A376" s="685"/>
      <c r="B376" s="86" t="s">
        <v>30</v>
      </c>
      <c r="C376" s="87"/>
      <c r="D376" s="87"/>
      <c r="E376" s="87"/>
      <c r="F376" s="28"/>
      <c r="G376" s="28"/>
      <c r="H376" s="28"/>
      <c r="I376" s="29"/>
      <c r="J376" s="655" t="str">
        <f>IF(D375&gt;0,VLOOKUP(D375,男子登録情報!$A$1:$H$1688,5,0),"")</f>
        <v/>
      </c>
      <c r="K376" s="655"/>
      <c r="L376" s="7" t="s">
        <v>31</v>
      </c>
      <c r="M376" s="429"/>
      <c r="N376" s="5" t="str">
        <f>IF(M376&gt;0,VLOOKUP(M376,男子登録情報!$N$1:$O$22,2,0),"")</f>
        <v/>
      </c>
      <c r="O376" s="7" t="s">
        <v>32</v>
      </c>
      <c r="P376" s="248"/>
      <c r="Q376" s="53" t="str">
        <f t="shared" si="185"/>
        <v/>
      </c>
      <c r="R376" s="285" t="str">
        <f t="shared" si="186"/>
        <v/>
      </c>
      <c r="S376" s="259"/>
      <c r="T376" s="616"/>
      <c r="U376" s="617"/>
      <c r="V376" s="618"/>
      <c r="W376" s="663"/>
      <c r="X376" s="663"/>
      <c r="AB376" s="85">
        <f t="shared" si="158"/>
        <v>0</v>
      </c>
      <c r="AC376" s="621"/>
      <c r="AD376" s="74" t="str">
        <f t="shared" si="159"/>
        <v/>
      </c>
      <c r="AE376" s="74" t="str">
        <f t="shared" si="160"/>
        <v/>
      </c>
      <c r="AF376" s="74" t="str">
        <f t="shared" si="161"/>
        <v/>
      </c>
      <c r="AG376" s="74" t="str">
        <f t="shared" si="162"/>
        <v/>
      </c>
      <c r="AH376" s="95">
        <f t="shared" si="164"/>
        <v>0</v>
      </c>
      <c r="AI376" s="174" t="str">
        <f>AI375</f>
        <v/>
      </c>
      <c r="AJ376" s="74" t="str">
        <f t="shared" si="165"/>
        <v/>
      </c>
      <c r="AK376" s="74" t="str">
        <f t="shared" si="166"/>
        <v/>
      </c>
      <c r="AL376" s="99" t="str">
        <f t="shared" si="163"/>
        <v/>
      </c>
      <c r="AM376" s="81">
        <f t="shared" si="167"/>
        <v>0</v>
      </c>
      <c r="AO376" s="81">
        <f t="shared" si="168"/>
        <v>0</v>
      </c>
      <c r="AP376" s="81" t="str">
        <f t="shared" si="169"/>
        <v>00000</v>
      </c>
      <c r="AQ376" s="105" t="str">
        <f t="shared" si="170"/>
        <v>0秒0</v>
      </c>
      <c r="AR376" s="106">
        <f t="shared" si="171"/>
        <v>0</v>
      </c>
      <c r="AS376" s="106" t="str">
        <f t="shared" si="172"/>
        <v>0</v>
      </c>
      <c r="AT376" s="106" t="str">
        <f t="shared" si="173"/>
        <v>0</v>
      </c>
      <c r="AU376" s="106" t="str">
        <f t="shared" si="174"/>
        <v>0m</v>
      </c>
      <c r="AV376" s="106" t="str">
        <f t="shared" si="175"/>
        <v>点</v>
      </c>
      <c r="AW376" s="81">
        <f t="shared" si="176"/>
        <v>0</v>
      </c>
      <c r="AX376" s="73" t="str">
        <f t="shared" si="177"/>
        <v/>
      </c>
      <c r="AY376" s="81">
        <f t="shared" si="178"/>
        <v>0</v>
      </c>
      <c r="AZ376" s="81">
        <f t="shared" si="179"/>
        <v>0</v>
      </c>
      <c r="BA376" s="81">
        <f t="shared" si="180"/>
        <v>0</v>
      </c>
      <c r="BB376" s="587"/>
      <c r="BC376" s="587"/>
      <c r="BD376" s="630"/>
      <c r="BE376" s="627"/>
      <c r="BF376" s="74" t="str">
        <f t="shared" si="181"/>
        <v/>
      </c>
      <c r="BG376" s="74" t="str">
        <f t="shared" si="182"/>
        <v/>
      </c>
      <c r="BH376" s="74" t="str">
        <f t="shared" si="183"/>
        <v/>
      </c>
      <c r="BI376" s="120" t="str">
        <f>IF(M376="","",COUNTIF($BH$17:BH376,BH376))</f>
        <v/>
      </c>
      <c r="BJ376" s="98"/>
      <c r="BK376" s="1" t="str">
        <f t="shared" si="184"/>
        <v/>
      </c>
      <c r="BL376" s="621"/>
      <c r="BM376" s="621"/>
      <c r="BN376" s="621"/>
      <c r="BO376" s="621"/>
      <c r="BP376" s="621"/>
      <c r="BQ376" s="624"/>
      <c r="BR376" s="621"/>
      <c r="BS376" s="621"/>
      <c r="BT376" s="74">
        <f>COUNTIF($AJ$17:AJ376,AI376&amp;"-"&amp;"*5000m*")</f>
        <v>0</v>
      </c>
      <c r="BU376" s="621"/>
      <c r="BV376" s="624"/>
      <c r="BW376" s="621"/>
      <c r="BX376" s="621"/>
      <c r="BY376" s="621"/>
      <c r="BZ376" s="621"/>
      <c r="CA376" s="621"/>
      <c r="CB376" s="621"/>
    </row>
    <row r="377" spans="1:80" s="1" customFormat="1" ht="18" customHeight="1" thickTop="1" thickBot="1">
      <c r="A377" s="683">
        <v>121</v>
      </c>
      <c r="B377" s="665" t="s">
        <v>339</v>
      </c>
      <c r="C377" s="667"/>
      <c r="D377" s="243"/>
      <c r="E377" s="243"/>
      <c r="F377" s="619" t="str">
        <f>IF(C377&gt;0,VLOOKUP(C377,男子登録情報!$A$1:$H$1688,3,0),"")</f>
        <v/>
      </c>
      <c r="G377" s="619" t="str">
        <f>IF(C377&gt;0,VLOOKUP(C377,男子登録情報!$A$1:$H$1688,4,0),"")</f>
        <v/>
      </c>
      <c r="H377" s="619" t="str">
        <f>IF(C377&gt;0,VLOOKUP(C377,男子登録情報!$A$1:$H$1688,7,0),"")</f>
        <v/>
      </c>
      <c r="I377" s="261" t="str">
        <f>IF(C377&gt;0,VLOOKUP(C377,男子登録情報!$A$1:$H$1688,8,0),"")</f>
        <v/>
      </c>
      <c r="J377" s="653" t="str">
        <f>IF(C377&gt;0,VLOOKUP(C377,男子登録情報!$A$1:$M$1688,13,0),"")</f>
        <v/>
      </c>
      <c r="K377" s="653" t="str">
        <f>IF(C377&gt;0,TEXT(C377,"100000000"),"000000000")</f>
        <v>000000000</v>
      </c>
      <c r="L377" s="251" t="s">
        <v>24</v>
      </c>
      <c r="M377" s="243"/>
      <c r="N377" s="5" t="str">
        <f>IF(M377&gt;0,VLOOKUP(M377,男子登録情報!$N$1:$O$22,2,0),"")</f>
        <v/>
      </c>
      <c r="O377" s="251" t="s">
        <v>27</v>
      </c>
      <c r="P377" s="253"/>
      <c r="Q377" s="53" t="str">
        <f t="shared" si="185"/>
        <v/>
      </c>
      <c r="R377" s="283" t="str">
        <f t="shared" si="186"/>
        <v/>
      </c>
      <c r="S377" s="255"/>
      <c r="T377" s="610"/>
      <c r="U377" s="611"/>
      <c r="V377" s="612"/>
      <c r="W377" s="664"/>
      <c r="X377" s="664"/>
      <c r="AB377" s="85">
        <f t="shared" si="158"/>
        <v>0</v>
      </c>
      <c r="AC377" s="621">
        <f>C377</f>
        <v>0</v>
      </c>
      <c r="AD377" s="74" t="str">
        <f t="shared" si="159"/>
        <v/>
      </c>
      <c r="AE377" s="74" t="str">
        <f t="shared" si="160"/>
        <v/>
      </c>
      <c r="AF377" s="74" t="str">
        <f t="shared" si="161"/>
        <v/>
      </c>
      <c r="AG377" s="74" t="str">
        <f t="shared" si="162"/>
        <v/>
      </c>
      <c r="AH377" s="95">
        <f t="shared" si="164"/>
        <v>0</v>
      </c>
      <c r="AI377" s="172" t="str">
        <f>IF(F377="","",F377)</f>
        <v/>
      </c>
      <c r="AJ377" s="74" t="str">
        <f t="shared" si="165"/>
        <v/>
      </c>
      <c r="AK377" s="74" t="str">
        <f t="shared" si="166"/>
        <v/>
      </c>
      <c r="AL377" s="99" t="str">
        <f t="shared" si="163"/>
        <v/>
      </c>
      <c r="AM377" s="81">
        <f t="shared" si="167"/>
        <v>0</v>
      </c>
      <c r="AO377" s="81">
        <f t="shared" si="168"/>
        <v>0</v>
      </c>
      <c r="AP377" s="81" t="str">
        <f t="shared" si="169"/>
        <v>00000</v>
      </c>
      <c r="AQ377" s="105" t="str">
        <f t="shared" si="170"/>
        <v>0秒0</v>
      </c>
      <c r="AR377" s="106">
        <f t="shared" si="171"/>
        <v>0</v>
      </c>
      <c r="AS377" s="106" t="str">
        <f t="shared" si="172"/>
        <v>0</v>
      </c>
      <c r="AT377" s="106" t="str">
        <f t="shared" si="173"/>
        <v>0</v>
      </c>
      <c r="AU377" s="106" t="str">
        <f t="shared" si="174"/>
        <v>0m</v>
      </c>
      <c r="AV377" s="106" t="str">
        <f t="shared" si="175"/>
        <v>点</v>
      </c>
      <c r="AW377" s="81">
        <f t="shared" si="176"/>
        <v>0</v>
      </c>
      <c r="AX377" s="73" t="str">
        <f t="shared" si="177"/>
        <v/>
      </c>
      <c r="AY377" s="81">
        <f t="shared" si="178"/>
        <v>0</v>
      </c>
      <c r="AZ377" s="81">
        <f t="shared" si="179"/>
        <v>0</v>
      </c>
      <c r="BA377" s="81">
        <f t="shared" si="180"/>
        <v>0</v>
      </c>
      <c r="BB377" s="586">
        <f>IF(W377="",0,COUNTA($W$17:W379))</f>
        <v>0</v>
      </c>
      <c r="BC377" s="586">
        <f>IF(X377="",0,COUNTA($X$17:X379))</f>
        <v>0</v>
      </c>
      <c r="BD377" s="628">
        <f>IF(OR($N377="20100",$N378="20100",$N379="20100"),COUNTIF($N$17:N379,"20100"),0)</f>
        <v>0</v>
      </c>
      <c r="BE377" s="625">
        <f>IF($BD377=0,0,INDEX($P377:$P379,MATCH("20100",$N377:$N379,0),1))</f>
        <v>0</v>
      </c>
      <c r="BF377" s="74" t="str">
        <f t="shared" si="181"/>
        <v/>
      </c>
      <c r="BG377" s="74" t="str">
        <f t="shared" si="182"/>
        <v/>
      </c>
      <c r="BH377" s="74" t="str">
        <f t="shared" si="183"/>
        <v/>
      </c>
      <c r="BI377" s="120" t="str">
        <f>IF(M377="","",COUNTIF($BH$17:BH377,BH377))</f>
        <v/>
      </c>
      <c r="BJ377" s="98"/>
      <c r="BK377" s="1" t="str">
        <f t="shared" si="184"/>
        <v/>
      </c>
      <c r="BL377" s="621" t="str">
        <f>IF(F377="","",COUNTIF($AI$17:AI377,AI377))</f>
        <v/>
      </c>
      <c r="BM377" s="621">
        <f>IF(BL377=1,BL377,0)</f>
        <v>0</v>
      </c>
      <c r="BN377" s="621" t="str">
        <f>IF(F377="","",$BR377)</f>
        <v/>
      </c>
      <c r="BO377" s="621" t="str">
        <f>IF(G377="","",$BR377)</f>
        <v/>
      </c>
      <c r="BP377" s="621" t="str">
        <f>IF(I377="","",$BR377)</f>
        <v/>
      </c>
      <c r="BQ377" s="622" t="str">
        <f>IFERROR(IF(J377="","",BR377),"")</f>
        <v/>
      </c>
      <c r="BR377" s="621">
        <v>121</v>
      </c>
      <c r="BS377" s="621">
        <f>IF(C377&gt;0,"",IF(COUNTIF(BN377:BQ379,BR377)=4,"",1))</f>
        <v>1</v>
      </c>
      <c r="BT377" s="74">
        <f>COUNTIF($AJ$17:AJ377,AI377&amp;"-"&amp;"*5000m*")</f>
        <v>0</v>
      </c>
      <c r="BU377" s="621">
        <f>SUM(BT377:BT379)/3</f>
        <v>0</v>
      </c>
      <c r="BV377" s="622" t="str">
        <f>IF(AI377="","",IF(AND(COUNTA(M377:M379)=0,COUNTA(W377:X379)=0),1,""))</f>
        <v/>
      </c>
      <c r="BW377" s="621">
        <f>IF(AND($AI377="",COUNTA(W377)&gt;0),1,0)</f>
        <v>0</v>
      </c>
      <c r="BX377" s="621">
        <f>IF(AND($AI377="",COUNTA(X377)&gt;0),1,0)</f>
        <v>0</v>
      </c>
      <c r="BY377" s="621" t="str">
        <f>F377&amp;"-"&amp;W377</f>
        <v>-</v>
      </c>
      <c r="BZ377" s="621" t="str">
        <f>IF(W377="","",COUNTIF($BY$17:BY377,BY377))</f>
        <v/>
      </c>
      <c r="CA377" s="621" t="str">
        <f>F377&amp;"-"&amp;X377</f>
        <v>-</v>
      </c>
      <c r="CB377" s="621" t="str">
        <f>IF(X377="","",COUNTIF($CA$17:CA377,CA377))</f>
        <v/>
      </c>
    </row>
    <row r="378" spans="1:80" s="1" customFormat="1" ht="18" customHeight="1" thickBot="1">
      <c r="A378" s="684"/>
      <c r="B378" s="666"/>
      <c r="C378" s="668"/>
      <c r="D378" s="244"/>
      <c r="E378" s="244"/>
      <c r="F378" s="620"/>
      <c r="G378" s="620"/>
      <c r="H378" s="620"/>
      <c r="I378" s="256" t="str">
        <f>IF(C377&gt;0,VLOOKUP(C377,男子登録情報!$A$1:$H$1688,5,0),"")</f>
        <v/>
      </c>
      <c r="J378" s="654" t="str">
        <f>IF(D377&gt;0,VLOOKUP(D377,男子登録情報!$A$1:$H$1688,5,0),"")</f>
        <v/>
      </c>
      <c r="K378" s="654"/>
      <c r="L378" s="261" t="s">
        <v>28</v>
      </c>
      <c r="M378" s="27"/>
      <c r="N378" s="5" t="str">
        <f>IF(M378&gt;0,VLOOKUP(M378,男子登録情報!$N$1:$O$22,2,0),"")</f>
        <v/>
      </c>
      <c r="O378" s="261" t="s">
        <v>29</v>
      </c>
      <c r="P378" s="262"/>
      <c r="Q378" s="53" t="str">
        <f t="shared" si="185"/>
        <v/>
      </c>
      <c r="R378" s="284" t="str">
        <f t="shared" si="186"/>
        <v/>
      </c>
      <c r="S378" s="263"/>
      <c r="T378" s="613"/>
      <c r="U378" s="614"/>
      <c r="V378" s="615"/>
      <c r="W378" s="662"/>
      <c r="X378" s="662"/>
      <c r="AB378" s="85">
        <f t="shared" si="158"/>
        <v>0</v>
      </c>
      <c r="AC378" s="621"/>
      <c r="AD378" s="74" t="str">
        <f t="shared" si="159"/>
        <v/>
      </c>
      <c r="AE378" s="74" t="str">
        <f t="shared" si="160"/>
        <v/>
      </c>
      <c r="AF378" s="74" t="str">
        <f t="shared" si="161"/>
        <v/>
      </c>
      <c r="AG378" s="74" t="str">
        <f t="shared" si="162"/>
        <v/>
      </c>
      <c r="AH378" s="95">
        <f t="shared" si="164"/>
        <v>0</v>
      </c>
      <c r="AI378" s="173" t="str">
        <f>AI377</f>
        <v/>
      </c>
      <c r="AJ378" s="74" t="str">
        <f t="shared" si="165"/>
        <v/>
      </c>
      <c r="AK378" s="74" t="str">
        <f t="shared" si="166"/>
        <v/>
      </c>
      <c r="AL378" s="99" t="str">
        <f t="shared" si="163"/>
        <v/>
      </c>
      <c r="AM378" s="81">
        <f t="shared" si="167"/>
        <v>0</v>
      </c>
      <c r="AO378" s="81">
        <f t="shared" si="168"/>
        <v>0</v>
      </c>
      <c r="AP378" s="81" t="str">
        <f t="shared" si="169"/>
        <v>00000</v>
      </c>
      <c r="AQ378" s="105" t="str">
        <f t="shared" si="170"/>
        <v>0秒0</v>
      </c>
      <c r="AR378" s="106">
        <f t="shared" si="171"/>
        <v>0</v>
      </c>
      <c r="AS378" s="106" t="str">
        <f t="shared" si="172"/>
        <v>0</v>
      </c>
      <c r="AT378" s="106" t="str">
        <f t="shared" si="173"/>
        <v>0</v>
      </c>
      <c r="AU378" s="106" t="str">
        <f t="shared" si="174"/>
        <v>0m</v>
      </c>
      <c r="AV378" s="106" t="str">
        <f t="shared" si="175"/>
        <v>点</v>
      </c>
      <c r="AW378" s="81">
        <f t="shared" si="176"/>
        <v>0</v>
      </c>
      <c r="AX378" s="73" t="str">
        <f t="shared" si="177"/>
        <v/>
      </c>
      <c r="AY378" s="81">
        <f t="shared" si="178"/>
        <v>0</v>
      </c>
      <c r="AZ378" s="81">
        <f t="shared" si="179"/>
        <v>0</v>
      </c>
      <c r="BA378" s="81">
        <f t="shared" si="180"/>
        <v>0</v>
      </c>
      <c r="BB378" s="595"/>
      <c r="BC378" s="595"/>
      <c r="BD378" s="629"/>
      <c r="BE378" s="626"/>
      <c r="BF378" s="74" t="str">
        <f t="shared" si="181"/>
        <v/>
      </c>
      <c r="BG378" s="74" t="str">
        <f t="shared" si="182"/>
        <v/>
      </c>
      <c r="BH378" s="74" t="str">
        <f t="shared" si="183"/>
        <v/>
      </c>
      <c r="BI378" s="120" t="str">
        <f>IF(M378="","",COUNTIF($BH$17:BH378,BH378))</f>
        <v/>
      </c>
      <c r="BJ378" s="98"/>
      <c r="BK378" s="1" t="str">
        <f t="shared" si="184"/>
        <v/>
      </c>
      <c r="BL378" s="621"/>
      <c r="BM378" s="621"/>
      <c r="BN378" s="621"/>
      <c r="BO378" s="621"/>
      <c r="BP378" s="621"/>
      <c r="BQ378" s="623"/>
      <c r="BR378" s="621"/>
      <c r="BS378" s="621"/>
      <c r="BT378" s="74">
        <f>COUNTIF($AJ$17:AJ378,AI378&amp;"-"&amp;"*5000m*")</f>
        <v>0</v>
      </c>
      <c r="BU378" s="621"/>
      <c r="BV378" s="623"/>
      <c r="BW378" s="621"/>
      <c r="BX378" s="621"/>
      <c r="BY378" s="621"/>
      <c r="BZ378" s="621"/>
      <c r="CA378" s="621"/>
      <c r="CB378" s="621"/>
    </row>
    <row r="379" spans="1:80" s="1" customFormat="1" ht="18" customHeight="1" thickBot="1">
      <c r="A379" s="685"/>
      <c r="B379" s="86" t="s">
        <v>30</v>
      </c>
      <c r="C379" s="87"/>
      <c r="D379" s="87"/>
      <c r="E379" s="87"/>
      <c r="F379" s="28"/>
      <c r="G379" s="28"/>
      <c r="H379" s="28"/>
      <c r="I379" s="29"/>
      <c r="J379" s="655" t="str">
        <f>IF(D378&gt;0,VLOOKUP(D378,男子登録情報!$A$1:$H$1688,5,0),"")</f>
        <v/>
      </c>
      <c r="K379" s="655"/>
      <c r="L379" s="7" t="s">
        <v>31</v>
      </c>
      <c r="M379" s="429"/>
      <c r="N379" s="5" t="str">
        <f>IF(M379&gt;0,VLOOKUP(M379,男子登録情報!$N$1:$O$22,2,0),"")</f>
        <v/>
      </c>
      <c r="O379" s="7" t="s">
        <v>32</v>
      </c>
      <c r="P379" s="248"/>
      <c r="Q379" s="53" t="str">
        <f t="shared" si="185"/>
        <v/>
      </c>
      <c r="R379" s="285" t="str">
        <f t="shared" si="186"/>
        <v/>
      </c>
      <c r="S379" s="259"/>
      <c r="T379" s="616"/>
      <c r="U379" s="617"/>
      <c r="V379" s="618"/>
      <c r="W379" s="663"/>
      <c r="X379" s="663"/>
      <c r="AB379" s="85">
        <f t="shared" si="158"/>
        <v>0</v>
      </c>
      <c r="AC379" s="621"/>
      <c r="AD379" s="74" t="str">
        <f t="shared" si="159"/>
        <v/>
      </c>
      <c r="AE379" s="74" t="str">
        <f t="shared" si="160"/>
        <v/>
      </c>
      <c r="AF379" s="74" t="str">
        <f t="shared" si="161"/>
        <v/>
      </c>
      <c r="AG379" s="74" t="str">
        <f t="shared" si="162"/>
        <v/>
      </c>
      <c r="AH379" s="95">
        <f t="shared" si="164"/>
        <v>0</v>
      </c>
      <c r="AI379" s="174" t="str">
        <f>AI378</f>
        <v/>
      </c>
      <c r="AJ379" s="74" t="str">
        <f t="shared" si="165"/>
        <v/>
      </c>
      <c r="AK379" s="74" t="str">
        <f t="shared" si="166"/>
        <v/>
      </c>
      <c r="AL379" s="99" t="str">
        <f t="shared" si="163"/>
        <v/>
      </c>
      <c r="AM379" s="81">
        <f t="shared" si="167"/>
        <v>0</v>
      </c>
      <c r="AO379" s="81">
        <f t="shared" si="168"/>
        <v>0</v>
      </c>
      <c r="AP379" s="81" t="str">
        <f t="shared" si="169"/>
        <v>00000</v>
      </c>
      <c r="AQ379" s="105" t="str">
        <f t="shared" si="170"/>
        <v>0秒0</v>
      </c>
      <c r="AR379" s="106">
        <f t="shared" si="171"/>
        <v>0</v>
      </c>
      <c r="AS379" s="106" t="str">
        <f t="shared" si="172"/>
        <v>0</v>
      </c>
      <c r="AT379" s="106" t="str">
        <f t="shared" si="173"/>
        <v>0</v>
      </c>
      <c r="AU379" s="106" t="str">
        <f t="shared" si="174"/>
        <v>0m</v>
      </c>
      <c r="AV379" s="106" t="str">
        <f t="shared" si="175"/>
        <v>点</v>
      </c>
      <c r="AW379" s="81">
        <f t="shared" si="176"/>
        <v>0</v>
      </c>
      <c r="AX379" s="73" t="str">
        <f t="shared" si="177"/>
        <v/>
      </c>
      <c r="AY379" s="81">
        <f t="shared" si="178"/>
        <v>0</v>
      </c>
      <c r="AZ379" s="81">
        <f t="shared" si="179"/>
        <v>0</v>
      </c>
      <c r="BA379" s="81">
        <f t="shared" si="180"/>
        <v>0</v>
      </c>
      <c r="BB379" s="587"/>
      <c r="BC379" s="587"/>
      <c r="BD379" s="630"/>
      <c r="BE379" s="627"/>
      <c r="BF379" s="74" t="str">
        <f t="shared" si="181"/>
        <v/>
      </c>
      <c r="BG379" s="74" t="str">
        <f t="shared" si="182"/>
        <v/>
      </c>
      <c r="BH379" s="74" t="str">
        <f t="shared" si="183"/>
        <v/>
      </c>
      <c r="BI379" s="120" t="str">
        <f>IF(M379="","",COUNTIF($BH$17:BH379,BH379))</f>
        <v/>
      </c>
      <c r="BJ379" s="98"/>
      <c r="BK379" s="1" t="str">
        <f t="shared" si="184"/>
        <v/>
      </c>
      <c r="BL379" s="621"/>
      <c r="BM379" s="621"/>
      <c r="BN379" s="621"/>
      <c r="BO379" s="621"/>
      <c r="BP379" s="621"/>
      <c r="BQ379" s="624"/>
      <c r="BR379" s="621"/>
      <c r="BS379" s="621"/>
      <c r="BT379" s="74">
        <f>COUNTIF($AJ$17:AJ379,AI379&amp;"-"&amp;"*5000m*")</f>
        <v>0</v>
      </c>
      <c r="BU379" s="621"/>
      <c r="BV379" s="624"/>
      <c r="BW379" s="621"/>
      <c r="BX379" s="621"/>
      <c r="BY379" s="621"/>
      <c r="BZ379" s="621"/>
      <c r="CA379" s="621"/>
      <c r="CB379" s="621"/>
    </row>
    <row r="380" spans="1:80" s="1" customFormat="1" ht="18" customHeight="1" thickTop="1" thickBot="1">
      <c r="A380" s="683">
        <v>122</v>
      </c>
      <c r="B380" s="665" t="s">
        <v>339</v>
      </c>
      <c r="C380" s="667"/>
      <c r="D380" s="243"/>
      <c r="E380" s="243"/>
      <c r="F380" s="619" t="str">
        <f>IF(C380&gt;0,VLOOKUP(C380,男子登録情報!$A$1:$H$1688,3,0),"")</f>
        <v/>
      </c>
      <c r="G380" s="619" t="str">
        <f>IF(C380&gt;0,VLOOKUP(C380,男子登録情報!$A$1:$H$1688,4,0),"")</f>
        <v/>
      </c>
      <c r="H380" s="619" t="str">
        <f>IF(C380&gt;0,VLOOKUP(C380,男子登録情報!$A$1:$H$1688,7,0),"")</f>
        <v/>
      </c>
      <c r="I380" s="261" t="str">
        <f>IF(C380&gt;0,VLOOKUP(C380,男子登録情報!$A$1:$H$1688,8,0),"")</f>
        <v/>
      </c>
      <c r="J380" s="653" t="str">
        <f>IF(C380&gt;0,VLOOKUP(C380,男子登録情報!$A$1:$M$1688,13,0),"")</f>
        <v/>
      </c>
      <c r="K380" s="653" t="str">
        <f>IF(C380&gt;0,TEXT(C380,"100000000"),"000000000")</f>
        <v>000000000</v>
      </c>
      <c r="L380" s="251" t="s">
        <v>24</v>
      </c>
      <c r="M380" s="243"/>
      <c r="N380" s="5" t="str">
        <f>IF(M380&gt;0,VLOOKUP(M380,男子登録情報!$N$1:$O$22,2,0),"")</f>
        <v/>
      </c>
      <c r="O380" s="251" t="s">
        <v>27</v>
      </c>
      <c r="P380" s="253"/>
      <c r="Q380" s="53" t="str">
        <f t="shared" si="185"/>
        <v/>
      </c>
      <c r="R380" s="283" t="str">
        <f t="shared" si="186"/>
        <v/>
      </c>
      <c r="S380" s="255"/>
      <c r="T380" s="610"/>
      <c r="U380" s="611"/>
      <c r="V380" s="612"/>
      <c r="W380" s="664"/>
      <c r="X380" s="664"/>
      <c r="AB380" s="85">
        <f t="shared" si="158"/>
        <v>0</v>
      </c>
      <c r="AC380" s="621">
        <f>C380</f>
        <v>0</v>
      </c>
      <c r="AD380" s="74" t="str">
        <f t="shared" si="159"/>
        <v/>
      </c>
      <c r="AE380" s="74" t="str">
        <f t="shared" si="160"/>
        <v/>
      </c>
      <c r="AF380" s="74" t="str">
        <f t="shared" si="161"/>
        <v/>
      </c>
      <c r="AG380" s="74" t="str">
        <f t="shared" si="162"/>
        <v/>
      </c>
      <c r="AH380" s="95">
        <f t="shared" si="164"/>
        <v>0</v>
      </c>
      <c r="AI380" s="172" t="str">
        <f>IF(F380="","",F380)</f>
        <v/>
      </c>
      <c r="AJ380" s="74" t="str">
        <f t="shared" si="165"/>
        <v/>
      </c>
      <c r="AK380" s="74" t="str">
        <f t="shared" si="166"/>
        <v/>
      </c>
      <c r="AL380" s="99" t="str">
        <f t="shared" si="163"/>
        <v/>
      </c>
      <c r="AM380" s="81">
        <f t="shared" si="167"/>
        <v>0</v>
      </c>
      <c r="AO380" s="81">
        <f t="shared" si="168"/>
        <v>0</v>
      </c>
      <c r="AP380" s="81" t="str">
        <f t="shared" si="169"/>
        <v>00000</v>
      </c>
      <c r="AQ380" s="105" t="str">
        <f t="shared" si="170"/>
        <v>0秒0</v>
      </c>
      <c r="AR380" s="106">
        <f t="shared" si="171"/>
        <v>0</v>
      </c>
      <c r="AS380" s="106" t="str">
        <f t="shared" si="172"/>
        <v>0</v>
      </c>
      <c r="AT380" s="106" t="str">
        <f t="shared" si="173"/>
        <v>0</v>
      </c>
      <c r="AU380" s="106" t="str">
        <f t="shared" si="174"/>
        <v>0m</v>
      </c>
      <c r="AV380" s="106" t="str">
        <f t="shared" si="175"/>
        <v>点</v>
      </c>
      <c r="AW380" s="81">
        <f t="shared" si="176"/>
        <v>0</v>
      </c>
      <c r="AX380" s="73" t="str">
        <f t="shared" si="177"/>
        <v/>
      </c>
      <c r="AY380" s="81">
        <f t="shared" si="178"/>
        <v>0</v>
      </c>
      <c r="AZ380" s="81">
        <f t="shared" si="179"/>
        <v>0</v>
      </c>
      <c r="BA380" s="81">
        <f t="shared" si="180"/>
        <v>0</v>
      </c>
      <c r="BB380" s="586">
        <f>IF(W380="",0,COUNTA($W$17:W382))</f>
        <v>0</v>
      </c>
      <c r="BC380" s="586">
        <f>IF(X380="",0,COUNTA($X$17:X382))</f>
        <v>0</v>
      </c>
      <c r="BD380" s="628">
        <f>IF(OR($N380="20100",$N381="20100",$N382="20100"),COUNTIF($N$17:N382,"20100"),0)</f>
        <v>0</v>
      </c>
      <c r="BE380" s="625">
        <f>IF($BD380=0,0,INDEX($P380:$P382,MATCH("20100",$N380:$N382,0),1))</f>
        <v>0</v>
      </c>
      <c r="BF380" s="74" t="str">
        <f t="shared" si="181"/>
        <v/>
      </c>
      <c r="BG380" s="74" t="str">
        <f t="shared" si="182"/>
        <v/>
      </c>
      <c r="BH380" s="74" t="str">
        <f t="shared" si="183"/>
        <v/>
      </c>
      <c r="BI380" s="120" t="str">
        <f>IF(M380="","",COUNTIF($BH$17:BH380,BH380))</f>
        <v/>
      </c>
      <c r="BJ380" s="98"/>
      <c r="BK380" s="1" t="str">
        <f t="shared" si="184"/>
        <v/>
      </c>
      <c r="BL380" s="621" t="str">
        <f>IF(F380="","",COUNTIF($AI$17:AI380,AI380))</f>
        <v/>
      </c>
      <c r="BM380" s="621">
        <f>IF(BL380=1,BL380,0)</f>
        <v>0</v>
      </c>
      <c r="BN380" s="621" t="str">
        <f>IF(F380="","",$BR380)</f>
        <v/>
      </c>
      <c r="BO380" s="621" t="str">
        <f>IF(G380="","",$BR380)</f>
        <v/>
      </c>
      <c r="BP380" s="621" t="str">
        <f>IF(I380="","",$BR380)</f>
        <v/>
      </c>
      <c r="BQ380" s="622" t="str">
        <f>IFERROR(IF(J380="","",BR380),"")</f>
        <v/>
      </c>
      <c r="BR380" s="621">
        <v>122</v>
      </c>
      <c r="BS380" s="621">
        <f>IF(C380&gt;0,"",IF(COUNTIF(BN380:BQ382,BR380)=4,"",1))</f>
        <v>1</v>
      </c>
      <c r="BT380" s="74">
        <f>COUNTIF($AJ$17:AJ380,AI380&amp;"-"&amp;"*5000m*")</f>
        <v>0</v>
      </c>
      <c r="BU380" s="621">
        <f>SUM(BT380:BT382)/3</f>
        <v>0</v>
      </c>
      <c r="BV380" s="622" t="str">
        <f>IF(AI380="","",IF(AND(COUNTA(M380:M382)=0,COUNTA(W380:X382)=0),1,""))</f>
        <v/>
      </c>
      <c r="BW380" s="621">
        <f>IF(AND($AI380="",COUNTA(W380)&gt;0),1,0)</f>
        <v>0</v>
      </c>
      <c r="BX380" s="621">
        <f>IF(AND($AI380="",COUNTA(X380)&gt;0),1,0)</f>
        <v>0</v>
      </c>
      <c r="BY380" s="621" t="str">
        <f>F380&amp;"-"&amp;W380</f>
        <v>-</v>
      </c>
      <c r="BZ380" s="621" t="str">
        <f>IF(W380="","",COUNTIF($BY$17:BY380,BY380))</f>
        <v/>
      </c>
      <c r="CA380" s="621" t="str">
        <f>F380&amp;"-"&amp;X380</f>
        <v>-</v>
      </c>
      <c r="CB380" s="621" t="str">
        <f>IF(X380="","",COUNTIF($CA$17:CA380,CA380))</f>
        <v/>
      </c>
    </row>
    <row r="381" spans="1:80" s="1" customFormat="1" ht="18" customHeight="1" thickBot="1">
      <c r="A381" s="684"/>
      <c r="B381" s="666"/>
      <c r="C381" s="668"/>
      <c r="D381" s="244"/>
      <c r="E381" s="244"/>
      <c r="F381" s="620"/>
      <c r="G381" s="620"/>
      <c r="H381" s="620"/>
      <c r="I381" s="256" t="str">
        <f>IF(C380&gt;0,VLOOKUP(C380,男子登録情報!$A$1:$H$1688,5,0),"")</f>
        <v/>
      </c>
      <c r="J381" s="654" t="str">
        <f>IF(D380&gt;0,VLOOKUP(D380,男子登録情報!$A$1:$H$1688,5,0),"")</f>
        <v/>
      </c>
      <c r="K381" s="654"/>
      <c r="L381" s="261" t="s">
        <v>28</v>
      </c>
      <c r="M381" s="27"/>
      <c r="N381" s="5" t="str">
        <f>IF(M381&gt;0,VLOOKUP(M381,男子登録情報!$N$1:$O$22,2,0),"")</f>
        <v/>
      </c>
      <c r="O381" s="261" t="s">
        <v>29</v>
      </c>
      <c r="P381" s="262"/>
      <c r="Q381" s="53" t="str">
        <f t="shared" si="185"/>
        <v/>
      </c>
      <c r="R381" s="284" t="str">
        <f t="shared" si="186"/>
        <v/>
      </c>
      <c r="S381" s="263"/>
      <c r="T381" s="613"/>
      <c r="U381" s="614"/>
      <c r="V381" s="615"/>
      <c r="W381" s="662"/>
      <c r="X381" s="662"/>
      <c r="AB381" s="85">
        <f t="shared" si="158"/>
        <v>0</v>
      </c>
      <c r="AC381" s="621"/>
      <c r="AD381" s="74" t="str">
        <f t="shared" si="159"/>
        <v/>
      </c>
      <c r="AE381" s="74" t="str">
        <f t="shared" si="160"/>
        <v/>
      </c>
      <c r="AF381" s="74" t="str">
        <f t="shared" si="161"/>
        <v/>
      </c>
      <c r="AG381" s="74" t="str">
        <f t="shared" si="162"/>
        <v/>
      </c>
      <c r="AH381" s="95">
        <f t="shared" si="164"/>
        <v>0</v>
      </c>
      <c r="AI381" s="173" t="str">
        <f>AI380</f>
        <v/>
      </c>
      <c r="AJ381" s="74" t="str">
        <f t="shared" si="165"/>
        <v/>
      </c>
      <c r="AK381" s="74" t="str">
        <f t="shared" si="166"/>
        <v/>
      </c>
      <c r="AL381" s="99" t="str">
        <f t="shared" si="163"/>
        <v/>
      </c>
      <c r="AM381" s="81">
        <f t="shared" si="167"/>
        <v>0</v>
      </c>
      <c r="AO381" s="81">
        <f t="shared" si="168"/>
        <v>0</v>
      </c>
      <c r="AP381" s="81" t="str">
        <f t="shared" si="169"/>
        <v>00000</v>
      </c>
      <c r="AQ381" s="105" t="str">
        <f t="shared" si="170"/>
        <v>0秒0</v>
      </c>
      <c r="AR381" s="106">
        <f t="shared" si="171"/>
        <v>0</v>
      </c>
      <c r="AS381" s="106" t="str">
        <f t="shared" si="172"/>
        <v>0</v>
      </c>
      <c r="AT381" s="106" t="str">
        <f t="shared" si="173"/>
        <v>0</v>
      </c>
      <c r="AU381" s="106" t="str">
        <f t="shared" si="174"/>
        <v>0m</v>
      </c>
      <c r="AV381" s="106" t="str">
        <f t="shared" si="175"/>
        <v>点</v>
      </c>
      <c r="AW381" s="81">
        <f t="shared" si="176"/>
        <v>0</v>
      </c>
      <c r="AX381" s="73" t="str">
        <f t="shared" si="177"/>
        <v/>
      </c>
      <c r="AY381" s="81">
        <f t="shared" si="178"/>
        <v>0</v>
      </c>
      <c r="AZ381" s="81">
        <f t="shared" si="179"/>
        <v>0</v>
      </c>
      <c r="BA381" s="81">
        <f t="shared" si="180"/>
        <v>0</v>
      </c>
      <c r="BB381" s="595"/>
      <c r="BC381" s="595"/>
      <c r="BD381" s="629"/>
      <c r="BE381" s="626"/>
      <c r="BF381" s="74" t="str">
        <f t="shared" si="181"/>
        <v/>
      </c>
      <c r="BG381" s="74" t="str">
        <f t="shared" si="182"/>
        <v/>
      </c>
      <c r="BH381" s="74" t="str">
        <f t="shared" si="183"/>
        <v/>
      </c>
      <c r="BI381" s="120" t="str">
        <f>IF(M381="","",COUNTIF($BH$17:BH381,BH381))</f>
        <v/>
      </c>
      <c r="BJ381" s="98"/>
      <c r="BK381" s="1" t="str">
        <f t="shared" si="184"/>
        <v/>
      </c>
      <c r="BL381" s="621"/>
      <c r="BM381" s="621"/>
      <c r="BN381" s="621"/>
      <c r="BO381" s="621"/>
      <c r="BP381" s="621"/>
      <c r="BQ381" s="623"/>
      <c r="BR381" s="621"/>
      <c r="BS381" s="621"/>
      <c r="BT381" s="74">
        <f>COUNTIF($AJ$17:AJ381,AI381&amp;"-"&amp;"*5000m*")</f>
        <v>0</v>
      </c>
      <c r="BU381" s="621"/>
      <c r="BV381" s="623"/>
      <c r="BW381" s="621"/>
      <c r="BX381" s="621"/>
      <c r="BY381" s="621"/>
      <c r="BZ381" s="621"/>
      <c r="CA381" s="621"/>
      <c r="CB381" s="621"/>
    </row>
    <row r="382" spans="1:80" s="1" customFormat="1" ht="18" customHeight="1" thickBot="1">
      <c r="A382" s="685"/>
      <c r="B382" s="86" t="s">
        <v>30</v>
      </c>
      <c r="C382" s="87"/>
      <c r="D382" s="87"/>
      <c r="E382" s="87"/>
      <c r="F382" s="28"/>
      <c r="G382" s="28"/>
      <c r="H382" s="28"/>
      <c r="I382" s="29"/>
      <c r="J382" s="655" t="str">
        <f>IF(D381&gt;0,VLOOKUP(D381,男子登録情報!$A$1:$H$1688,5,0),"")</f>
        <v/>
      </c>
      <c r="K382" s="655"/>
      <c r="L382" s="7" t="s">
        <v>31</v>
      </c>
      <c r="M382" s="429"/>
      <c r="N382" s="5" t="str">
        <f>IF(M382&gt;0,VLOOKUP(M382,男子登録情報!$N$1:$O$22,2,0),"")</f>
        <v/>
      </c>
      <c r="O382" s="7" t="s">
        <v>32</v>
      </c>
      <c r="P382" s="248"/>
      <c r="Q382" s="53" t="str">
        <f t="shared" si="185"/>
        <v/>
      </c>
      <c r="R382" s="285" t="str">
        <f t="shared" si="186"/>
        <v/>
      </c>
      <c r="S382" s="259"/>
      <c r="T382" s="616"/>
      <c r="U382" s="617"/>
      <c r="V382" s="618"/>
      <c r="W382" s="663"/>
      <c r="X382" s="663"/>
      <c r="AB382" s="85">
        <f t="shared" si="158"/>
        <v>0</v>
      </c>
      <c r="AC382" s="621"/>
      <c r="AD382" s="74" t="str">
        <f t="shared" si="159"/>
        <v/>
      </c>
      <c r="AE382" s="74" t="str">
        <f t="shared" si="160"/>
        <v/>
      </c>
      <c r="AF382" s="74" t="str">
        <f t="shared" si="161"/>
        <v/>
      </c>
      <c r="AG382" s="74" t="str">
        <f t="shared" si="162"/>
        <v/>
      </c>
      <c r="AH382" s="95">
        <f t="shared" si="164"/>
        <v>0</v>
      </c>
      <c r="AI382" s="174" t="str">
        <f>AI381</f>
        <v/>
      </c>
      <c r="AJ382" s="74" t="str">
        <f t="shared" si="165"/>
        <v/>
      </c>
      <c r="AK382" s="74" t="str">
        <f t="shared" si="166"/>
        <v/>
      </c>
      <c r="AL382" s="99" t="str">
        <f t="shared" si="163"/>
        <v/>
      </c>
      <c r="AM382" s="81">
        <f t="shared" si="167"/>
        <v>0</v>
      </c>
      <c r="AO382" s="81">
        <f t="shared" si="168"/>
        <v>0</v>
      </c>
      <c r="AP382" s="81" t="str">
        <f t="shared" si="169"/>
        <v>00000</v>
      </c>
      <c r="AQ382" s="105" t="str">
        <f t="shared" si="170"/>
        <v>0秒0</v>
      </c>
      <c r="AR382" s="106">
        <f t="shared" si="171"/>
        <v>0</v>
      </c>
      <c r="AS382" s="106" t="str">
        <f t="shared" si="172"/>
        <v>0</v>
      </c>
      <c r="AT382" s="106" t="str">
        <f t="shared" si="173"/>
        <v>0</v>
      </c>
      <c r="AU382" s="106" t="str">
        <f t="shared" si="174"/>
        <v>0m</v>
      </c>
      <c r="AV382" s="106" t="str">
        <f t="shared" si="175"/>
        <v>点</v>
      </c>
      <c r="AW382" s="81">
        <f t="shared" si="176"/>
        <v>0</v>
      </c>
      <c r="AX382" s="73" t="str">
        <f t="shared" si="177"/>
        <v/>
      </c>
      <c r="AY382" s="81">
        <f t="shared" si="178"/>
        <v>0</v>
      </c>
      <c r="AZ382" s="81">
        <f t="shared" si="179"/>
        <v>0</v>
      </c>
      <c r="BA382" s="81">
        <f t="shared" si="180"/>
        <v>0</v>
      </c>
      <c r="BB382" s="587"/>
      <c r="BC382" s="587"/>
      <c r="BD382" s="630"/>
      <c r="BE382" s="627"/>
      <c r="BF382" s="74" t="str">
        <f t="shared" si="181"/>
        <v/>
      </c>
      <c r="BG382" s="74" t="str">
        <f t="shared" si="182"/>
        <v/>
      </c>
      <c r="BH382" s="74" t="str">
        <f t="shared" si="183"/>
        <v/>
      </c>
      <c r="BI382" s="120" t="str">
        <f>IF(M382="","",COUNTIF($BH$17:BH382,BH382))</f>
        <v/>
      </c>
      <c r="BJ382" s="98"/>
      <c r="BK382" s="1" t="str">
        <f t="shared" si="184"/>
        <v/>
      </c>
      <c r="BL382" s="621"/>
      <c r="BM382" s="621"/>
      <c r="BN382" s="621"/>
      <c r="BO382" s="621"/>
      <c r="BP382" s="621"/>
      <c r="BQ382" s="624"/>
      <c r="BR382" s="621"/>
      <c r="BS382" s="621"/>
      <c r="BT382" s="74">
        <f>COUNTIF($AJ$17:AJ382,AI382&amp;"-"&amp;"*5000m*")</f>
        <v>0</v>
      </c>
      <c r="BU382" s="621"/>
      <c r="BV382" s="624"/>
      <c r="BW382" s="621"/>
      <c r="BX382" s="621"/>
      <c r="BY382" s="621"/>
      <c r="BZ382" s="621"/>
      <c r="CA382" s="621"/>
      <c r="CB382" s="621"/>
    </row>
    <row r="383" spans="1:80" s="1" customFormat="1" ht="18" customHeight="1" thickTop="1" thickBot="1">
      <c r="A383" s="683">
        <v>123</v>
      </c>
      <c r="B383" s="665" t="s">
        <v>339</v>
      </c>
      <c r="C383" s="667"/>
      <c r="D383" s="243"/>
      <c r="E383" s="243"/>
      <c r="F383" s="619" t="str">
        <f>IF(C383&gt;0,VLOOKUP(C383,男子登録情報!$A$1:$H$1688,3,0),"")</f>
        <v/>
      </c>
      <c r="G383" s="619" t="str">
        <f>IF(C383&gt;0,VLOOKUP(C383,男子登録情報!$A$1:$H$1688,4,0),"")</f>
        <v/>
      </c>
      <c r="H383" s="619" t="str">
        <f>IF(C383&gt;0,VLOOKUP(C383,男子登録情報!$A$1:$H$1688,7,0),"")</f>
        <v/>
      </c>
      <c r="I383" s="261" t="str">
        <f>IF(C383&gt;0,VLOOKUP(C383,男子登録情報!$A$1:$H$1688,8,0),"")</f>
        <v/>
      </c>
      <c r="J383" s="653" t="str">
        <f>IF(C383&gt;0,VLOOKUP(C383,男子登録情報!$A$1:$M$1688,13,0),"")</f>
        <v/>
      </c>
      <c r="K383" s="653" t="str">
        <f>IF(C383&gt;0,TEXT(C383,"100000000"),"000000000")</f>
        <v>000000000</v>
      </c>
      <c r="L383" s="251" t="s">
        <v>24</v>
      </c>
      <c r="M383" s="243"/>
      <c r="N383" s="5" t="str">
        <f>IF(M383&gt;0,VLOOKUP(M383,男子登録情報!$N$1:$O$22,2,0),"")</f>
        <v/>
      </c>
      <c r="O383" s="251" t="s">
        <v>27</v>
      </c>
      <c r="P383" s="253"/>
      <c r="Q383" s="53" t="str">
        <f t="shared" si="185"/>
        <v/>
      </c>
      <c r="R383" s="283" t="str">
        <f t="shared" si="186"/>
        <v/>
      </c>
      <c r="S383" s="255"/>
      <c r="T383" s="610"/>
      <c r="U383" s="611"/>
      <c r="V383" s="612"/>
      <c r="W383" s="664"/>
      <c r="X383" s="664"/>
      <c r="AB383" s="85">
        <f t="shared" si="158"/>
        <v>0</v>
      </c>
      <c r="AC383" s="621">
        <f>C383</f>
        <v>0</v>
      </c>
      <c r="AD383" s="74" t="str">
        <f t="shared" si="159"/>
        <v/>
      </c>
      <c r="AE383" s="74" t="str">
        <f t="shared" si="160"/>
        <v/>
      </c>
      <c r="AF383" s="74" t="str">
        <f t="shared" si="161"/>
        <v/>
      </c>
      <c r="AG383" s="74" t="str">
        <f t="shared" si="162"/>
        <v/>
      </c>
      <c r="AH383" s="95">
        <f t="shared" si="164"/>
        <v>0</v>
      </c>
      <c r="AI383" s="172" t="str">
        <f>IF(F383="","",F383)</f>
        <v/>
      </c>
      <c r="AJ383" s="74" t="str">
        <f t="shared" si="165"/>
        <v/>
      </c>
      <c r="AK383" s="74" t="str">
        <f t="shared" si="166"/>
        <v/>
      </c>
      <c r="AL383" s="99" t="str">
        <f t="shared" si="163"/>
        <v/>
      </c>
      <c r="AM383" s="81">
        <f t="shared" si="167"/>
        <v>0</v>
      </c>
      <c r="AO383" s="81">
        <f t="shared" si="168"/>
        <v>0</v>
      </c>
      <c r="AP383" s="81" t="str">
        <f t="shared" si="169"/>
        <v>00000</v>
      </c>
      <c r="AQ383" s="105" t="str">
        <f t="shared" si="170"/>
        <v>0秒0</v>
      </c>
      <c r="AR383" s="106">
        <f t="shared" si="171"/>
        <v>0</v>
      </c>
      <c r="AS383" s="106" t="str">
        <f t="shared" si="172"/>
        <v>0</v>
      </c>
      <c r="AT383" s="106" t="str">
        <f t="shared" si="173"/>
        <v>0</v>
      </c>
      <c r="AU383" s="106" t="str">
        <f t="shared" si="174"/>
        <v>0m</v>
      </c>
      <c r="AV383" s="106" t="str">
        <f t="shared" si="175"/>
        <v>点</v>
      </c>
      <c r="AW383" s="81">
        <f t="shared" si="176"/>
        <v>0</v>
      </c>
      <c r="AX383" s="73" t="str">
        <f t="shared" si="177"/>
        <v/>
      </c>
      <c r="AY383" s="81">
        <f t="shared" si="178"/>
        <v>0</v>
      </c>
      <c r="AZ383" s="81">
        <f t="shared" si="179"/>
        <v>0</v>
      </c>
      <c r="BA383" s="81">
        <f t="shared" si="180"/>
        <v>0</v>
      </c>
      <c r="BB383" s="586">
        <f>IF(W383="",0,COUNTA($W$17:W385))</f>
        <v>0</v>
      </c>
      <c r="BC383" s="586">
        <f>IF(X383="",0,COUNTA($X$17:X385))</f>
        <v>0</v>
      </c>
      <c r="BD383" s="628">
        <f>IF(OR($N383="20100",$N384="20100",$N385="20100"),COUNTIF($N$17:N385,"20100"),0)</f>
        <v>0</v>
      </c>
      <c r="BE383" s="625">
        <f>IF($BD383=0,0,INDEX($P383:$P385,MATCH("20100",$N383:$N385,0),1))</f>
        <v>0</v>
      </c>
      <c r="BF383" s="74" t="str">
        <f t="shared" si="181"/>
        <v/>
      </c>
      <c r="BG383" s="74" t="str">
        <f t="shared" si="182"/>
        <v/>
      </c>
      <c r="BH383" s="74" t="str">
        <f t="shared" si="183"/>
        <v/>
      </c>
      <c r="BI383" s="120" t="str">
        <f>IF(M383="","",COUNTIF($BH$17:BH383,BH383))</f>
        <v/>
      </c>
      <c r="BJ383" s="98"/>
      <c r="BK383" s="1" t="str">
        <f t="shared" si="184"/>
        <v/>
      </c>
      <c r="BL383" s="621" t="str">
        <f>IF(F383="","",COUNTIF($AI$17:AI383,AI383))</f>
        <v/>
      </c>
      <c r="BM383" s="621">
        <f>IF(BL383=1,BL383,0)</f>
        <v>0</v>
      </c>
      <c r="BN383" s="621" t="str">
        <f>IF(F383="","",$BR383)</f>
        <v/>
      </c>
      <c r="BO383" s="621" t="str">
        <f>IF(G383="","",$BR383)</f>
        <v/>
      </c>
      <c r="BP383" s="621" t="str">
        <f>IF(I383="","",$BR383)</f>
        <v/>
      </c>
      <c r="BQ383" s="622" t="str">
        <f>IFERROR(IF(J383="","",BR383),"")</f>
        <v/>
      </c>
      <c r="BR383" s="621">
        <v>123</v>
      </c>
      <c r="BS383" s="621">
        <f>IF(C383&gt;0,"",IF(COUNTIF(BN383:BQ385,BR383)=4,"",1))</f>
        <v>1</v>
      </c>
      <c r="BT383" s="74">
        <f>COUNTIF($AJ$17:AJ383,AI383&amp;"-"&amp;"*5000m*")</f>
        <v>0</v>
      </c>
      <c r="BU383" s="621">
        <f>SUM(BT383:BT385)/3</f>
        <v>0</v>
      </c>
      <c r="BV383" s="622" t="str">
        <f>IF(AI383="","",IF(AND(COUNTA(M383:M385)=0,COUNTA(W383:X385)=0),1,""))</f>
        <v/>
      </c>
      <c r="BW383" s="621">
        <f>IF(AND($AI383="",COUNTA(W383)&gt;0),1,0)</f>
        <v>0</v>
      </c>
      <c r="BX383" s="621">
        <f>IF(AND($AI383="",COUNTA(X383)&gt;0),1,0)</f>
        <v>0</v>
      </c>
      <c r="BY383" s="621" t="str">
        <f>F383&amp;"-"&amp;W383</f>
        <v>-</v>
      </c>
      <c r="BZ383" s="621" t="str">
        <f>IF(W383="","",COUNTIF($BY$17:BY383,BY383))</f>
        <v/>
      </c>
      <c r="CA383" s="621" t="str">
        <f>F383&amp;"-"&amp;X383</f>
        <v>-</v>
      </c>
      <c r="CB383" s="621" t="str">
        <f>IF(X383="","",COUNTIF($CA$17:CA383,CA383))</f>
        <v/>
      </c>
    </row>
    <row r="384" spans="1:80" s="1" customFormat="1" ht="18" customHeight="1" thickBot="1">
      <c r="A384" s="684"/>
      <c r="B384" s="666"/>
      <c r="C384" s="668"/>
      <c r="D384" s="244"/>
      <c r="E384" s="244"/>
      <c r="F384" s="620"/>
      <c r="G384" s="620"/>
      <c r="H384" s="620"/>
      <c r="I384" s="256" t="str">
        <f>IF(C383&gt;0,VLOOKUP(C383,男子登録情報!$A$1:$H$1688,5,0),"")</f>
        <v/>
      </c>
      <c r="J384" s="654" t="str">
        <f>IF(D383&gt;0,VLOOKUP(D383,男子登録情報!$A$1:$H$1688,5,0),"")</f>
        <v/>
      </c>
      <c r="K384" s="654"/>
      <c r="L384" s="261" t="s">
        <v>28</v>
      </c>
      <c r="M384" s="27"/>
      <c r="N384" s="5" t="str">
        <f>IF(M384&gt;0,VLOOKUP(M384,男子登録情報!$N$1:$O$22,2,0),"")</f>
        <v/>
      </c>
      <c r="O384" s="261" t="s">
        <v>29</v>
      </c>
      <c r="P384" s="262"/>
      <c r="Q384" s="53" t="str">
        <f t="shared" si="185"/>
        <v/>
      </c>
      <c r="R384" s="284" t="str">
        <f t="shared" si="186"/>
        <v/>
      </c>
      <c r="S384" s="263"/>
      <c r="T384" s="613"/>
      <c r="U384" s="614"/>
      <c r="V384" s="615"/>
      <c r="W384" s="662"/>
      <c r="X384" s="662"/>
      <c r="AB384" s="85">
        <f t="shared" si="158"/>
        <v>0</v>
      </c>
      <c r="AC384" s="621"/>
      <c r="AD384" s="74" t="str">
        <f t="shared" si="159"/>
        <v/>
      </c>
      <c r="AE384" s="74" t="str">
        <f t="shared" si="160"/>
        <v/>
      </c>
      <c r="AF384" s="74" t="str">
        <f t="shared" si="161"/>
        <v/>
      </c>
      <c r="AG384" s="74" t="str">
        <f t="shared" si="162"/>
        <v/>
      </c>
      <c r="AH384" s="95">
        <f t="shared" si="164"/>
        <v>0</v>
      </c>
      <c r="AI384" s="173" t="str">
        <f>AI383</f>
        <v/>
      </c>
      <c r="AJ384" s="74" t="str">
        <f t="shared" si="165"/>
        <v/>
      </c>
      <c r="AK384" s="74" t="str">
        <f t="shared" si="166"/>
        <v/>
      </c>
      <c r="AL384" s="99" t="str">
        <f t="shared" si="163"/>
        <v/>
      </c>
      <c r="AM384" s="81">
        <f t="shared" si="167"/>
        <v>0</v>
      </c>
      <c r="AO384" s="81">
        <f t="shared" si="168"/>
        <v>0</v>
      </c>
      <c r="AP384" s="81" t="str">
        <f t="shared" si="169"/>
        <v>00000</v>
      </c>
      <c r="AQ384" s="105" t="str">
        <f t="shared" si="170"/>
        <v>0秒0</v>
      </c>
      <c r="AR384" s="106">
        <f t="shared" si="171"/>
        <v>0</v>
      </c>
      <c r="AS384" s="106" t="str">
        <f t="shared" si="172"/>
        <v>0</v>
      </c>
      <c r="AT384" s="106" t="str">
        <f t="shared" si="173"/>
        <v>0</v>
      </c>
      <c r="AU384" s="106" t="str">
        <f t="shared" si="174"/>
        <v>0m</v>
      </c>
      <c r="AV384" s="106" t="str">
        <f t="shared" si="175"/>
        <v>点</v>
      </c>
      <c r="AW384" s="81">
        <f t="shared" si="176"/>
        <v>0</v>
      </c>
      <c r="AX384" s="73" t="str">
        <f t="shared" si="177"/>
        <v/>
      </c>
      <c r="AY384" s="81">
        <f t="shared" si="178"/>
        <v>0</v>
      </c>
      <c r="AZ384" s="81">
        <f t="shared" si="179"/>
        <v>0</v>
      </c>
      <c r="BA384" s="81">
        <f t="shared" si="180"/>
        <v>0</v>
      </c>
      <c r="BB384" s="595"/>
      <c r="BC384" s="595"/>
      <c r="BD384" s="629"/>
      <c r="BE384" s="626"/>
      <c r="BF384" s="74" t="str">
        <f t="shared" si="181"/>
        <v/>
      </c>
      <c r="BG384" s="74" t="str">
        <f t="shared" si="182"/>
        <v/>
      </c>
      <c r="BH384" s="74" t="str">
        <f t="shared" si="183"/>
        <v/>
      </c>
      <c r="BI384" s="120" t="str">
        <f>IF(M384="","",COUNTIF($BH$17:BH384,BH384))</f>
        <v/>
      </c>
      <c r="BJ384" s="98"/>
      <c r="BK384" s="1" t="str">
        <f t="shared" si="184"/>
        <v/>
      </c>
      <c r="BL384" s="621"/>
      <c r="BM384" s="621"/>
      <c r="BN384" s="621"/>
      <c r="BO384" s="621"/>
      <c r="BP384" s="621"/>
      <c r="BQ384" s="623"/>
      <c r="BR384" s="621"/>
      <c r="BS384" s="621"/>
      <c r="BT384" s="74">
        <f>COUNTIF($AJ$17:AJ384,AI384&amp;"-"&amp;"*5000m*")</f>
        <v>0</v>
      </c>
      <c r="BU384" s="621"/>
      <c r="BV384" s="623"/>
      <c r="BW384" s="621"/>
      <c r="BX384" s="621"/>
      <c r="BY384" s="621"/>
      <c r="BZ384" s="621"/>
      <c r="CA384" s="621"/>
      <c r="CB384" s="621"/>
    </row>
    <row r="385" spans="1:80" s="1" customFormat="1" ht="18" customHeight="1" thickBot="1">
      <c r="A385" s="685"/>
      <c r="B385" s="86" t="s">
        <v>30</v>
      </c>
      <c r="C385" s="87"/>
      <c r="D385" s="87"/>
      <c r="E385" s="87"/>
      <c r="F385" s="28"/>
      <c r="G385" s="28"/>
      <c r="H385" s="28"/>
      <c r="I385" s="29"/>
      <c r="J385" s="655" t="str">
        <f>IF(D384&gt;0,VLOOKUP(D384,男子登録情報!$A$1:$H$1688,5,0),"")</f>
        <v/>
      </c>
      <c r="K385" s="655"/>
      <c r="L385" s="7" t="s">
        <v>31</v>
      </c>
      <c r="M385" s="429"/>
      <c r="N385" s="5" t="str">
        <f>IF(M385&gt;0,VLOOKUP(M385,男子登録情報!$N$1:$O$22,2,0),"")</f>
        <v/>
      </c>
      <c r="O385" s="7" t="s">
        <v>32</v>
      </c>
      <c r="P385" s="248"/>
      <c r="Q385" s="53" t="str">
        <f t="shared" si="185"/>
        <v/>
      </c>
      <c r="R385" s="285" t="str">
        <f t="shared" si="186"/>
        <v/>
      </c>
      <c r="S385" s="259"/>
      <c r="T385" s="616"/>
      <c r="U385" s="617"/>
      <c r="V385" s="618"/>
      <c r="W385" s="663"/>
      <c r="X385" s="663"/>
      <c r="AB385" s="85">
        <f t="shared" si="158"/>
        <v>0</v>
      </c>
      <c r="AC385" s="621"/>
      <c r="AD385" s="74" t="str">
        <f t="shared" si="159"/>
        <v/>
      </c>
      <c r="AE385" s="74" t="str">
        <f t="shared" si="160"/>
        <v/>
      </c>
      <c r="AF385" s="74" t="str">
        <f t="shared" si="161"/>
        <v/>
      </c>
      <c r="AG385" s="74" t="str">
        <f t="shared" si="162"/>
        <v/>
      </c>
      <c r="AH385" s="95">
        <f t="shared" si="164"/>
        <v>0</v>
      </c>
      <c r="AI385" s="174" t="str">
        <f>AI384</f>
        <v/>
      </c>
      <c r="AJ385" s="74" t="str">
        <f t="shared" si="165"/>
        <v/>
      </c>
      <c r="AK385" s="74" t="str">
        <f t="shared" si="166"/>
        <v/>
      </c>
      <c r="AL385" s="99" t="str">
        <f t="shared" si="163"/>
        <v/>
      </c>
      <c r="AM385" s="81">
        <f t="shared" si="167"/>
        <v>0</v>
      </c>
      <c r="AO385" s="81">
        <f t="shared" si="168"/>
        <v>0</v>
      </c>
      <c r="AP385" s="81" t="str">
        <f t="shared" si="169"/>
        <v>00000</v>
      </c>
      <c r="AQ385" s="105" t="str">
        <f t="shared" si="170"/>
        <v>0秒0</v>
      </c>
      <c r="AR385" s="106">
        <f t="shared" si="171"/>
        <v>0</v>
      </c>
      <c r="AS385" s="106" t="str">
        <f t="shared" si="172"/>
        <v>0</v>
      </c>
      <c r="AT385" s="106" t="str">
        <f t="shared" si="173"/>
        <v>0</v>
      </c>
      <c r="AU385" s="106" t="str">
        <f t="shared" si="174"/>
        <v>0m</v>
      </c>
      <c r="AV385" s="106" t="str">
        <f t="shared" si="175"/>
        <v>点</v>
      </c>
      <c r="AW385" s="81">
        <f t="shared" si="176"/>
        <v>0</v>
      </c>
      <c r="AX385" s="73" t="str">
        <f t="shared" si="177"/>
        <v/>
      </c>
      <c r="AY385" s="81">
        <f t="shared" si="178"/>
        <v>0</v>
      </c>
      <c r="AZ385" s="81">
        <f t="shared" si="179"/>
        <v>0</v>
      </c>
      <c r="BA385" s="81">
        <f t="shared" si="180"/>
        <v>0</v>
      </c>
      <c r="BB385" s="587"/>
      <c r="BC385" s="587"/>
      <c r="BD385" s="630"/>
      <c r="BE385" s="627"/>
      <c r="BF385" s="74" t="str">
        <f t="shared" si="181"/>
        <v/>
      </c>
      <c r="BG385" s="74" t="str">
        <f t="shared" si="182"/>
        <v/>
      </c>
      <c r="BH385" s="74" t="str">
        <f t="shared" si="183"/>
        <v/>
      </c>
      <c r="BI385" s="120" t="str">
        <f>IF(M385="","",COUNTIF($BH$17:BH385,BH385))</f>
        <v/>
      </c>
      <c r="BJ385" s="98"/>
      <c r="BK385" s="1" t="str">
        <f t="shared" si="184"/>
        <v/>
      </c>
      <c r="BL385" s="621"/>
      <c r="BM385" s="621"/>
      <c r="BN385" s="621"/>
      <c r="BO385" s="621"/>
      <c r="BP385" s="621"/>
      <c r="BQ385" s="624"/>
      <c r="BR385" s="621"/>
      <c r="BS385" s="621"/>
      <c r="BT385" s="74">
        <f>COUNTIF($AJ$17:AJ385,AI385&amp;"-"&amp;"*5000m*")</f>
        <v>0</v>
      </c>
      <c r="BU385" s="621"/>
      <c r="BV385" s="624"/>
      <c r="BW385" s="621"/>
      <c r="BX385" s="621"/>
      <c r="BY385" s="621"/>
      <c r="BZ385" s="621"/>
      <c r="CA385" s="621"/>
      <c r="CB385" s="621"/>
    </row>
    <row r="386" spans="1:80" s="1" customFormat="1" ht="18" customHeight="1" thickTop="1" thickBot="1">
      <c r="A386" s="683">
        <v>124</v>
      </c>
      <c r="B386" s="665" t="s">
        <v>339</v>
      </c>
      <c r="C386" s="667"/>
      <c r="D386" s="243"/>
      <c r="E386" s="243"/>
      <c r="F386" s="619" t="str">
        <f>IF(C386&gt;0,VLOOKUP(C386,男子登録情報!$A$1:$H$1688,3,0),"")</f>
        <v/>
      </c>
      <c r="G386" s="619" t="str">
        <f>IF(C386&gt;0,VLOOKUP(C386,男子登録情報!$A$1:$H$1688,4,0),"")</f>
        <v/>
      </c>
      <c r="H386" s="619" t="str">
        <f>IF(C386&gt;0,VLOOKUP(C386,男子登録情報!$A$1:$H$1688,7,0),"")</f>
        <v/>
      </c>
      <c r="I386" s="261" t="str">
        <f>IF(C386&gt;0,VLOOKUP(C386,男子登録情報!$A$1:$H$1688,8,0),"")</f>
        <v/>
      </c>
      <c r="J386" s="653" t="str">
        <f>IF(C386&gt;0,VLOOKUP(C386,男子登録情報!$A$1:$M$1688,13,0),"")</f>
        <v/>
      </c>
      <c r="K386" s="653" t="str">
        <f>IF(C386&gt;0,TEXT(C386,"100000000"),"000000000")</f>
        <v>000000000</v>
      </c>
      <c r="L386" s="251" t="s">
        <v>24</v>
      </c>
      <c r="M386" s="243"/>
      <c r="N386" s="5" t="str">
        <f>IF(M386&gt;0,VLOOKUP(M386,男子登録情報!$N$1:$O$22,2,0),"")</f>
        <v/>
      </c>
      <c r="O386" s="251" t="s">
        <v>27</v>
      </c>
      <c r="P386" s="253"/>
      <c r="Q386" s="53" t="str">
        <f t="shared" si="185"/>
        <v/>
      </c>
      <c r="R386" s="283" t="str">
        <f t="shared" si="186"/>
        <v/>
      </c>
      <c r="S386" s="255"/>
      <c r="T386" s="610"/>
      <c r="U386" s="611"/>
      <c r="V386" s="612"/>
      <c r="W386" s="664"/>
      <c r="X386" s="664"/>
      <c r="AB386" s="85">
        <f t="shared" si="158"/>
        <v>0</v>
      </c>
      <c r="AC386" s="621">
        <f>C386</f>
        <v>0</v>
      </c>
      <c r="AD386" s="74" t="str">
        <f t="shared" si="159"/>
        <v/>
      </c>
      <c r="AE386" s="74" t="str">
        <f t="shared" si="160"/>
        <v/>
      </c>
      <c r="AF386" s="74" t="str">
        <f t="shared" si="161"/>
        <v/>
      </c>
      <c r="AG386" s="74" t="str">
        <f t="shared" si="162"/>
        <v/>
      </c>
      <c r="AH386" s="95">
        <f t="shared" si="164"/>
        <v>0</v>
      </c>
      <c r="AI386" s="172" t="str">
        <f>IF(F386="","",F386)</f>
        <v/>
      </c>
      <c r="AJ386" s="74" t="str">
        <f t="shared" si="165"/>
        <v/>
      </c>
      <c r="AK386" s="74" t="str">
        <f t="shared" si="166"/>
        <v/>
      </c>
      <c r="AL386" s="99" t="str">
        <f t="shared" si="163"/>
        <v/>
      </c>
      <c r="AM386" s="81">
        <f t="shared" si="167"/>
        <v>0</v>
      </c>
      <c r="AO386" s="81">
        <f t="shared" si="168"/>
        <v>0</v>
      </c>
      <c r="AP386" s="81" t="str">
        <f t="shared" si="169"/>
        <v>00000</v>
      </c>
      <c r="AQ386" s="105" t="str">
        <f t="shared" si="170"/>
        <v>0秒0</v>
      </c>
      <c r="AR386" s="106">
        <f t="shared" si="171"/>
        <v>0</v>
      </c>
      <c r="AS386" s="106" t="str">
        <f t="shared" si="172"/>
        <v>0</v>
      </c>
      <c r="AT386" s="106" t="str">
        <f t="shared" si="173"/>
        <v>0</v>
      </c>
      <c r="AU386" s="106" t="str">
        <f t="shared" si="174"/>
        <v>0m</v>
      </c>
      <c r="AV386" s="106" t="str">
        <f t="shared" si="175"/>
        <v>点</v>
      </c>
      <c r="AW386" s="81">
        <f t="shared" si="176"/>
        <v>0</v>
      </c>
      <c r="AX386" s="73" t="str">
        <f t="shared" si="177"/>
        <v/>
      </c>
      <c r="AY386" s="81">
        <f t="shared" si="178"/>
        <v>0</v>
      </c>
      <c r="AZ386" s="81">
        <f t="shared" si="179"/>
        <v>0</v>
      </c>
      <c r="BA386" s="81">
        <f t="shared" si="180"/>
        <v>0</v>
      </c>
      <c r="BB386" s="586">
        <f>IF(W386="",0,COUNTA($W$17:W388))</f>
        <v>0</v>
      </c>
      <c r="BC386" s="586">
        <f>IF(X386="",0,COUNTA($X$17:X388))</f>
        <v>0</v>
      </c>
      <c r="BD386" s="628">
        <f>IF(OR($N386="20100",$N387="20100",$N388="20100"),COUNTIF($N$17:N388,"20100"),0)</f>
        <v>0</v>
      </c>
      <c r="BE386" s="625">
        <f>IF($BD386=0,0,INDEX($P386:$P388,MATCH("20100",$N386:$N388,0),1))</f>
        <v>0</v>
      </c>
      <c r="BF386" s="74" t="str">
        <f t="shared" si="181"/>
        <v/>
      </c>
      <c r="BG386" s="74" t="str">
        <f t="shared" si="182"/>
        <v/>
      </c>
      <c r="BH386" s="74" t="str">
        <f t="shared" si="183"/>
        <v/>
      </c>
      <c r="BI386" s="120" t="str">
        <f>IF(M386="","",COUNTIF($BH$17:BH386,BH386))</f>
        <v/>
      </c>
      <c r="BJ386" s="98"/>
      <c r="BK386" s="1" t="str">
        <f t="shared" si="184"/>
        <v/>
      </c>
      <c r="BL386" s="621" t="str">
        <f>IF(F386="","",COUNTIF($AI$17:AI386,AI386))</f>
        <v/>
      </c>
      <c r="BM386" s="621">
        <f>IF(BL386=1,BL386,0)</f>
        <v>0</v>
      </c>
      <c r="BN386" s="621" t="str">
        <f>IF(F386="","",$BR386)</f>
        <v/>
      </c>
      <c r="BO386" s="621" t="str">
        <f>IF(G386="","",$BR386)</f>
        <v/>
      </c>
      <c r="BP386" s="621" t="str">
        <f>IF(I386="","",$BR386)</f>
        <v/>
      </c>
      <c r="BQ386" s="622" t="str">
        <f>IFERROR(IF(J386="","",BR386),"")</f>
        <v/>
      </c>
      <c r="BR386" s="621">
        <v>124</v>
      </c>
      <c r="BS386" s="621">
        <f>IF(C386&gt;0,"",IF(COUNTIF(BN386:BQ388,BR386)=4,"",1))</f>
        <v>1</v>
      </c>
      <c r="BT386" s="74">
        <f>COUNTIF($AJ$17:AJ386,AI386&amp;"-"&amp;"*5000m*")</f>
        <v>0</v>
      </c>
      <c r="BU386" s="621">
        <f>SUM(BT386:BT388)/3</f>
        <v>0</v>
      </c>
      <c r="BV386" s="622" t="str">
        <f>IF(AI386="","",IF(AND(COUNTA(M386:M388)=0,COUNTA(W386:X388)=0),1,""))</f>
        <v/>
      </c>
      <c r="BW386" s="621">
        <f>IF(AND($AI386="",COUNTA(W386)&gt;0),1,0)</f>
        <v>0</v>
      </c>
      <c r="BX386" s="621">
        <f>IF(AND($AI386="",COUNTA(X386)&gt;0),1,0)</f>
        <v>0</v>
      </c>
      <c r="BY386" s="621" t="str">
        <f>F386&amp;"-"&amp;W386</f>
        <v>-</v>
      </c>
      <c r="BZ386" s="621" t="str">
        <f>IF(W386="","",COUNTIF($BY$17:BY386,BY386))</f>
        <v/>
      </c>
      <c r="CA386" s="621" t="str">
        <f>F386&amp;"-"&amp;X386</f>
        <v>-</v>
      </c>
      <c r="CB386" s="621" t="str">
        <f>IF(X386="","",COUNTIF($CA$17:CA386,CA386))</f>
        <v/>
      </c>
    </row>
    <row r="387" spans="1:80" s="1" customFormat="1" ht="18" customHeight="1" thickBot="1">
      <c r="A387" s="684"/>
      <c r="B387" s="666"/>
      <c r="C387" s="668"/>
      <c r="D387" s="244"/>
      <c r="E387" s="244"/>
      <c r="F387" s="620"/>
      <c r="G387" s="620"/>
      <c r="H387" s="620"/>
      <c r="I387" s="256" t="str">
        <f>IF(C386&gt;0,VLOOKUP(C386,男子登録情報!$A$1:$H$1688,5,0),"")</f>
        <v/>
      </c>
      <c r="J387" s="654" t="str">
        <f>IF(D386&gt;0,VLOOKUP(D386,男子登録情報!$A$1:$H$1688,5,0),"")</f>
        <v/>
      </c>
      <c r="K387" s="654"/>
      <c r="L387" s="261" t="s">
        <v>28</v>
      </c>
      <c r="M387" s="27"/>
      <c r="N387" s="5" t="str">
        <f>IF(M387&gt;0,VLOOKUP(M387,男子登録情報!$N$1:$O$22,2,0),"")</f>
        <v/>
      </c>
      <c r="O387" s="261" t="s">
        <v>29</v>
      </c>
      <c r="P387" s="262"/>
      <c r="Q387" s="53" t="str">
        <f t="shared" si="185"/>
        <v/>
      </c>
      <c r="R387" s="284" t="str">
        <f t="shared" si="186"/>
        <v/>
      </c>
      <c r="S387" s="263"/>
      <c r="T387" s="613"/>
      <c r="U387" s="614"/>
      <c r="V387" s="615"/>
      <c r="W387" s="662"/>
      <c r="X387" s="662"/>
      <c r="AB387" s="85">
        <f t="shared" si="158"/>
        <v>0</v>
      </c>
      <c r="AC387" s="621"/>
      <c r="AD387" s="74" t="str">
        <f t="shared" si="159"/>
        <v/>
      </c>
      <c r="AE387" s="74" t="str">
        <f t="shared" si="160"/>
        <v/>
      </c>
      <c r="AF387" s="74" t="str">
        <f t="shared" si="161"/>
        <v/>
      </c>
      <c r="AG387" s="74" t="str">
        <f t="shared" si="162"/>
        <v/>
      </c>
      <c r="AH387" s="95">
        <f t="shared" si="164"/>
        <v>0</v>
      </c>
      <c r="AI387" s="173" t="str">
        <f>AI386</f>
        <v/>
      </c>
      <c r="AJ387" s="74" t="str">
        <f t="shared" si="165"/>
        <v/>
      </c>
      <c r="AK387" s="74" t="str">
        <f t="shared" si="166"/>
        <v/>
      </c>
      <c r="AL387" s="99" t="str">
        <f t="shared" si="163"/>
        <v/>
      </c>
      <c r="AM387" s="81">
        <f t="shared" si="167"/>
        <v>0</v>
      </c>
      <c r="AO387" s="81">
        <f t="shared" si="168"/>
        <v>0</v>
      </c>
      <c r="AP387" s="81" t="str">
        <f t="shared" si="169"/>
        <v>00000</v>
      </c>
      <c r="AQ387" s="105" t="str">
        <f t="shared" si="170"/>
        <v>0秒0</v>
      </c>
      <c r="AR387" s="106">
        <f t="shared" si="171"/>
        <v>0</v>
      </c>
      <c r="AS387" s="106" t="str">
        <f t="shared" si="172"/>
        <v>0</v>
      </c>
      <c r="AT387" s="106" t="str">
        <f t="shared" si="173"/>
        <v>0</v>
      </c>
      <c r="AU387" s="106" t="str">
        <f t="shared" si="174"/>
        <v>0m</v>
      </c>
      <c r="AV387" s="106" t="str">
        <f t="shared" si="175"/>
        <v>点</v>
      </c>
      <c r="AW387" s="81">
        <f t="shared" si="176"/>
        <v>0</v>
      </c>
      <c r="AX387" s="73" t="str">
        <f t="shared" si="177"/>
        <v/>
      </c>
      <c r="AY387" s="81">
        <f t="shared" si="178"/>
        <v>0</v>
      </c>
      <c r="AZ387" s="81">
        <f t="shared" si="179"/>
        <v>0</v>
      </c>
      <c r="BA387" s="81">
        <f t="shared" si="180"/>
        <v>0</v>
      </c>
      <c r="BB387" s="595"/>
      <c r="BC387" s="595"/>
      <c r="BD387" s="629"/>
      <c r="BE387" s="626"/>
      <c r="BF387" s="74" t="str">
        <f t="shared" si="181"/>
        <v/>
      </c>
      <c r="BG387" s="74" t="str">
        <f t="shared" si="182"/>
        <v/>
      </c>
      <c r="BH387" s="74" t="str">
        <f t="shared" si="183"/>
        <v/>
      </c>
      <c r="BI387" s="120" t="str">
        <f>IF(M387="","",COUNTIF($BH$17:BH387,BH387))</f>
        <v/>
      </c>
      <c r="BJ387" s="98"/>
      <c r="BK387" s="1" t="str">
        <f t="shared" si="184"/>
        <v/>
      </c>
      <c r="BL387" s="621"/>
      <c r="BM387" s="621"/>
      <c r="BN387" s="621"/>
      <c r="BO387" s="621"/>
      <c r="BP387" s="621"/>
      <c r="BQ387" s="623"/>
      <c r="BR387" s="621"/>
      <c r="BS387" s="621"/>
      <c r="BT387" s="74">
        <f>COUNTIF($AJ$17:AJ387,AI387&amp;"-"&amp;"*5000m*")</f>
        <v>0</v>
      </c>
      <c r="BU387" s="621"/>
      <c r="BV387" s="623"/>
      <c r="BW387" s="621"/>
      <c r="BX387" s="621"/>
      <c r="BY387" s="621"/>
      <c r="BZ387" s="621"/>
      <c r="CA387" s="621"/>
      <c r="CB387" s="621"/>
    </row>
    <row r="388" spans="1:80" s="1" customFormat="1" ht="18" customHeight="1" thickBot="1">
      <c r="A388" s="685"/>
      <c r="B388" s="86" t="s">
        <v>30</v>
      </c>
      <c r="C388" s="87"/>
      <c r="D388" s="87"/>
      <c r="E388" s="87"/>
      <c r="F388" s="28"/>
      <c r="G388" s="28"/>
      <c r="H388" s="28"/>
      <c r="I388" s="29"/>
      <c r="J388" s="655" t="str">
        <f>IF(D387&gt;0,VLOOKUP(D387,男子登録情報!$A$1:$H$1688,5,0),"")</f>
        <v/>
      </c>
      <c r="K388" s="655"/>
      <c r="L388" s="7" t="s">
        <v>31</v>
      </c>
      <c r="M388" s="429"/>
      <c r="N388" s="5" t="str">
        <f>IF(M388&gt;0,VLOOKUP(M388,男子登録情報!$N$1:$O$22,2,0),"")</f>
        <v/>
      </c>
      <c r="O388" s="7" t="s">
        <v>32</v>
      </c>
      <c r="P388" s="248"/>
      <c r="Q388" s="53" t="str">
        <f t="shared" si="185"/>
        <v/>
      </c>
      <c r="R388" s="285" t="str">
        <f t="shared" si="186"/>
        <v/>
      </c>
      <c r="S388" s="259"/>
      <c r="T388" s="616"/>
      <c r="U388" s="617"/>
      <c r="V388" s="618"/>
      <c r="W388" s="663"/>
      <c r="X388" s="663"/>
      <c r="AB388" s="85">
        <f t="shared" si="158"/>
        <v>0</v>
      </c>
      <c r="AC388" s="621"/>
      <c r="AD388" s="74" t="str">
        <f t="shared" si="159"/>
        <v/>
      </c>
      <c r="AE388" s="74" t="str">
        <f t="shared" si="160"/>
        <v/>
      </c>
      <c r="AF388" s="74" t="str">
        <f t="shared" si="161"/>
        <v/>
      </c>
      <c r="AG388" s="74" t="str">
        <f t="shared" si="162"/>
        <v/>
      </c>
      <c r="AH388" s="95">
        <f t="shared" si="164"/>
        <v>0</v>
      </c>
      <c r="AI388" s="174" t="str">
        <f>AI387</f>
        <v/>
      </c>
      <c r="AJ388" s="74" t="str">
        <f t="shared" si="165"/>
        <v/>
      </c>
      <c r="AK388" s="74" t="str">
        <f t="shared" si="166"/>
        <v/>
      </c>
      <c r="AL388" s="99" t="str">
        <f t="shared" si="163"/>
        <v/>
      </c>
      <c r="AM388" s="81">
        <f t="shared" si="167"/>
        <v>0</v>
      </c>
      <c r="AO388" s="81">
        <f t="shared" si="168"/>
        <v>0</v>
      </c>
      <c r="AP388" s="81" t="str">
        <f t="shared" si="169"/>
        <v>00000</v>
      </c>
      <c r="AQ388" s="105" t="str">
        <f t="shared" si="170"/>
        <v>0秒0</v>
      </c>
      <c r="AR388" s="106">
        <f t="shared" si="171"/>
        <v>0</v>
      </c>
      <c r="AS388" s="106" t="str">
        <f t="shared" si="172"/>
        <v>0</v>
      </c>
      <c r="AT388" s="106" t="str">
        <f t="shared" si="173"/>
        <v>0</v>
      </c>
      <c r="AU388" s="106" t="str">
        <f t="shared" si="174"/>
        <v>0m</v>
      </c>
      <c r="AV388" s="106" t="str">
        <f t="shared" si="175"/>
        <v>点</v>
      </c>
      <c r="AW388" s="81">
        <f t="shared" si="176"/>
        <v>0</v>
      </c>
      <c r="AX388" s="73" t="str">
        <f t="shared" si="177"/>
        <v/>
      </c>
      <c r="AY388" s="81">
        <f t="shared" si="178"/>
        <v>0</v>
      </c>
      <c r="AZ388" s="81">
        <f t="shared" si="179"/>
        <v>0</v>
      </c>
      <c r="BA388" s="81">
        <f t="shared" si="180"/>
        <v>0</v>
      </c>
      <c r="BB388" s="587"/>
      <c r="BC388" s="587"/>
      <c r="BD388" s="630"/>
      <c r="BE388" s="627"/>
      <c r="BF388" s="74" t="str">
        <f t="shared" si="181"/>
        <v/>
      </c>
      <c r="BG388" s="74" t="str">
        <f t="shared" si="182"/>
        <v/>
      </c>
      <c r="BH388" s="74" t="str">
        <f t="shared" si="183"/>
        <v/>
      </c>
      <c r="BI388" s="120" t="str">
        <f>IF(M388="","",COUNTIF($BH$17:BH388,BH388))</f>
        <v/>
      </c>
      <c r="BJ388" s="98"/>
      <c r="BK388" s="1" t="str">
        <f t="shared" si="184"/>
        <v/>
      </c>
      <c r="BL388" s="621"/>
      <c r="BM388" s="621"/>
      <c r="BN388" s="621"/>
      <c r="BO388" s="621"/>
      <c r="BP388" s="621"/>
      <c r="BQ388" s="624"/>
      <c r="BR388" s="621"/>
      <c r="BS388" s="621"/>
      <c r="BT388" s="74">
        <f>COUNTIF($AJ$17:AJ388,AI388&amp;"-"&amp;"*5000m*")</f>
        <v>0</v>
      </c>
      <c r="BU388" s="621"/>
      <c r="BV388" s="624"/>
      <c r="BW388" s="621"/>
      <c r="BX388" s="621"/>
      <c r="BY388" s="621"/>
      <c r="BZ388" s="621"/>
      <c r="CA388" s="621"/>
      <c r="CB388" s="621"/>
    </row>
    <row r="389" spans="1:80" s="1" customFormat="1" ht="18" customHeight="1" thickTop="1" thickBot="1">
      <c r="A389" s="683">
        <v>125</v>
      </c>
      <c r="B389" s="665" t="s">
        <v>339</v>
      </c>
      <c r="C389" s="667"/>
      <c r="D389" s="243"/>
      <c r="E389" s="243"/>
      <c r="F389" s="619" t="str">
        <f>IF(C389&gt;0,VLOOKUP(C389,男子登録情報!$A$1:$H$1688,3,0),"")</f>
        <v/>
      </c>
      <c r="G389" s="619" t="str">
        <f>IF(C389&gt;0,VLOOKUP(C389,男子登録情報!$A$1:$H$1688,4,0),"")</f>
        <v/>
      </c>
      <c r="H389" s="619" t="str">
        <f>IF(C389&gt;0,VLOOKUP(C389,男子登録情報!$A$1:$H$1688,7,0),"")</f>
        <v/>
      </c>
      <c r="I389" s="261" t="str">
        <f>IF(C389&gt;0,VLOOKUP(C389,男子登録情報!$A$1:$H$1688,8,0),"")</f>
        <v/>
      </c>
      <c r="J389" s="653" t="str">
        <f>IF(C389&gt;0,VLOOKUP(C389,男子登録情報!$A$1:$M$1688,13,0),"")</f>
        <v/>
      </c>
      <c r="K389" s="653" t="str">
        <f>IF(C389&gt;0,TEXT(C389,"100000000"),"000000000")</f>
        <v>000000000</v>
      </c>
      <c r="L389" s="251" t="s">
        <v>24</v>
      </c>
      <c r="M389" s="243"/>
      <c r="N389" s="5" t="str">
        <f>IF(M389&gt;0,VLOOKUP(M389,男子登録情報!$N$1:$O$22,2,0),"")</f>
        <v/>
      </c>
      <c r="O389" s="251" t="s">
        <v>27</v>
      </c>
      <c r="P389" s="253"/>
      <c r="Q389" s="53" t="str">
        <f t="shared" si="185"/>
        <v/>
      </c>
      <c r="R389" s="283" t="str">
        <f t="shared" si="186"/>
        <v/>
      </c>
      <c r="S389" s="255"/>
      <c r="T389" s="610"/>
      <c r="U389" s="611"/>
      <c r="V389" s="612"/>
      <c r="W389" s="664"/>
      <c r="X389" s="664"/>
      <c r="AB389" s="85">
        <f t="shared" si="158"/>
        <v>0</v>
      </c>
      <c r="AC389" s="621">
        <f>C389</f>
        <v>0</v>
      </c>
      <c r="AD389" s="74" t="str">
        <f t="shared" si="159"/>
        <v/>
      </c>
      <c r="AE389" s="74" t="str">
        <f t="shared" si="160"/>
        <v/>
      </c>
      <c r="AF389" s="74" t="str">
        <f t="shared" si="161"/>
        <v/>
      </c>
      <c r="AG389" s="74" t="str">
        <f t="shared" si="162"/>
        <v/>
      </c>
      <c r="AH389" s="95">
        <f t="shared" si="164"/>
        <v>0</v>
      </c>
      <c r="AI389" s="172" t="str">
        <f>IF(F389="","",F389)</f>
        <v/>
      </c>
      <c r="AJ389" s="74" t="str">
        <f t="shared" si="165"/>
        <v/>
      </c>
      <c r="AK389" s="74" t="str">
        <f t="shared" si="166"/>
        <v/>
      </c>
      <c r="AL389" s="99" t="str">
        <f t="shared" si="163"/>
        <v/>
      </c>
      <c r="AM389" s="81">
        <f t="shared" si="167"/>
        <v>0</v>
      </c>
      <c r="AO389" s="81">
        <f t="shared" si="168"/>
        <v>0</v>
      </c>
      <c r="AP389" s="81" t="str">
        <f t="shared" si="169"/>
        <v>00000</v>
      </c>
      <c r="AQ389" s="105" t="str">
        <f t="shared" si="170"/>
        <v>0秒0</v>
      </c>
      <c r="AR389" s="106">
        <f t="shared" si="171"/>
        <v>0</v>
      </c>
      <c r="AS389" s="106" t="str">
        <f t="shared" si="172"/>
        <v>0</v>
      </c>
      <c r="AT389" s="106" t="str">
        <f t="shared" si="173"/>
        <v>0</v>
      </c>
      <c r="AU389" s="106" t="str">
        <f t="shared" si="174"/>
        <v>0m</v>
      </c>
      <c r="AV389" s="106" t="str">
        <f t="shared" si="175"/>
        <v>点</v>
      </c>
      <c r="AW389" s="81">
        <f t="shared" si="176"/>
        <v>0</v>
      </c>
      <c r="AX389" s="73" t="str">
        <f t="shared" si="177"/>
        <v/>
      </c>
      <c r="AY389" s="81">
        <f t="shared" si="178"/>
        <v>0</v>
      </c>
      <c r="AZ389" s="81">
        <f t="shared" si="179"/>
        <v>0</v>
      </c>
      <c r="BA389" s="81">
        <f t="shared" si="180"/>
        <v>0</v>
      </c>
      <c r="BB389" s="586">
        <f>IF(W389="",0,COUNTA($W$17:W391))</f>
        <v>0</v>
      </c>
      <c r="BC389" s="586">
        <f>IF(X389="",0,COUNTA($X$17:X391))</f>
        <v>0</v>
      </c>
      <c r="BD389" s="628">
        <f>IF(OR($N389="20100",$N390="20100",$N391="20100"),COUNTIF($N$17:N391,"20100"),0)</f>
        <v>0</v>
      </c>
      <c r="BE389" s="625">
        <f>IF($BD389=0,0,INDEX($P389:$P391,MATCH("20100",$N389:$N391,0),1))</f>
        <v>0</v>
      </c>
      <c r="BF389" s="74" t="str">
        <f t="shared" si="181"/>
        <v/>
      </c>
      <c r="BG389" s="74" t="str">
        <f t="shared" si="182"/>
        <v/>
      </c>
      <c r="BH389" s="74" t="str">
        <f t="shared" si="183"/>
        <v/>
      </c>
      <c r="BI389" s="120" t="str">
        <f>IF(M389="","",COUNTIF($BH$17:BH389,BH389))</f>
        <v/>
      </c>
      <c r="BJ389" s="98"/>
      <c r="BK389" s="1" t="str">
        <f t="shared" si="184"/>
        <v/>
      </c>
      <c r="BL389" s="621" t="str">
        <f>IF(F389="","",COUNTIF($AI$17:AI389,AI389))</f>
        <v/>
      </c>
      <c r="BM389" s="621">
        <f>IF(BL389=1,BL389,0)</f>
        <v>0</v>
      </c>
      <c r="BN389" s="621" t="str">
        <f>IF(F389="","",$BR389)</f>
        <v/>
      </c>
      <c r="BO389" s="621" t="str">
        <f>IF(G389="","",$BR389)</f>
        <v/>
      </c>
      <c r="BP389" s="621" t="str">
        <f>IF(I389="","",$BR389)</f>
        <v/>
      </c>
      <c r="BQ389" s="622" t="str">
        <f>IFERROR(IF(J389="","",BR389),"")</f>
        <v/>
      </c>
      <c r="BR389" s="621">
        <v>125</v>
      </c>
      <c r="BS389" s="621">
        <f>IF(C389&gt;0,"",IF(COUNTIF(BN389:BQ391,BR389)=4,"",1))</f>
        <v>1</v>
      </c>
      <c r="BT389" s="74">
        <f>COUNTIF($AJ$17:AJ389,AI389&amp;"-"&amp;"*5000m*")</f>
        <v>0</v>
      </c>
      <c r="BU389" s="621">
        <f>SUM(BT389:BT391)/3</f>
        <v>0</v>
      </c>
      <c r="BV389" s="622" t="str">
        <f>IF(AI389="","",IF(AND(COUNTA(M389:M391)=0,COUNTA(W389:X391)=0),1,""))</f>
        <v/>
      </c>
      <c r="BW389" s="621">
        <f>IF(AND($AI389="",COUNTA(W389)&gt;0),1,0)</f>
        <v>0</v>
      </c>
      <c r="BX389" s="621">
        <f>IF(AND($AI389="",COUNTA(X389)&gt;0),1,0)</f>
        <v>0</v>
      </c>
      <c r="BY389" s="621" t="str">
        <f>F389&amp;"-"&amp;W389</f>
        <v>-</v>
      </c>
      <c r="BZ389" s="621" t="str">
        <f>IF(W389="","",COUNTIF($BY$17:BY389,BY389))</f>
        <v/>
      </c>
      <c r="CA389" s="621" t="str">
        <f>F389&amp;"-"&amp;X389</f>
        <v>-</v>
      </c>
      <c r="CB389" s="621" t="str">
        <f>IF(X389="","",COUNTIF($CA$17:CA389,CA389))</f>
        <v/>
      </c>
    </row>
    <row r="390" spans="1:80" s="1" customFormat="1" ht="18" customHeight="1" thickBot="1">
      <c r="A390" s="684"/>
      <c r="B390" s="666"/>
      <c r="C390" s="668"/>
      <c r="D390" s="244"/>
      <c r="E390" s="244"/>
      <c r="F390" s="620"/>
      <c r="G390" s="620"/>
      <c r="H390" s="620"/>
      <c r="I390" s="256" t="str">
        <f>IF(C389&gt;0,VLOOKUP(C389,男子登録情報!$A$1:$H$1688,5,0),"")</f>
        <v/>
      </c>
      <c r="J390" s="654" t="str">
        <f>IF(D389&gt;0,VLOOKUP(D389,男子登録情報!$A$1:$H$1688,5,0),"")</f>
        <v/>
      </c>
      <c r="K390" s="654"/>
      <c r="L390" s="261" t="s">
        <v>28</v>
      </c>
      <c r="M390" s="27"/>
      <c r="N390" s="5" t="str">
        <f>IF(M390&gt;0,VLOOKUP(M390,男子登録情報!$N$1:$O$22,2,0),"")</f>
        <v/>
      </c>
      <c r="O390" s="261" t="s">
        <v>29</v>
      </c>
      <c r="P390" s="262"/>
      <c r="Q390" s="53" t="str">
        <f t="shared" si="185"/>
        <v/>
      </c>
      <c r="R390" s="284" t="str">
        <f t="shared" si="186"/>
        <v/>
      </c>
      <c r="S390" s="263"/>
      <c r="T390" s="613"/>
      <c r="U390" s="614"/>
      <c r="V390" s="615"/>
      <c r="W390" s="662"/>
      <c r="X390" s="662"/>
      <c r="AB390" s="85">
        <f t="shared" si="158"/>
        <v>0</v>
      </c>
      <c r="AC390" s="621"/>
      <c r="AD390" s="74" t="str">
        <f t="shared" si="159"/>
        <v/>
      </c>
      <c r="AE390" s="74" t="str">
        <f t="shared" si="160"/>
        <v/>
      </c>
      <c r="AF390" s="74" t="str">
        <f t="shared" si="161"/>
        <v/>
      </c>
      <c r="AG390" s="74" t="str">
        <f t="shared" si="162"/>
        <v/>
      </c>
      <c r="AH390" s="95">
        <f t="shared" si="164"/>
        <v>0</v>
      </c>
      <c r="AI390" s="173" t="str">
        <f>AI389</f>
        <v/>
      </c>
      <c r="AJ390" s="74" t="str">
        <f t="shared" si="165"/>
        <v/>
      </c>
      <c r="AK390" s="74" t="str">
        <f t="shared" si="166"/>
        <v/>
      </c>
      <c r="AL390" s="99" t="str">
        <f t="shared" si="163"/>
        <v/>
      </c>
      <c r="AM390" s="81">
        <f t="shared" si="167"/>
        <v>0</v>
      </c>
      <c r="AO390" s="81">
        <f t="shared" si="168"/>
        <v>0</v>
      </c>
      <c r="AP390" s="81" t="str">
        <f t="shared" si="169"/>
        <v>00000</v>
      </c>
      <c r="AQ390" s="105" t="str">
        <f t="shared" si="170"/>
        <v>0秒0</v>
      </c>
      <c r="AR390" s="106">
        <f t="shared" si="171"/>
        <v>0</v>
      </c>
      <c r="AS390" s="106" t="str">
        <f t="shared" si="172"/>
        <v>0</v>
      </c>
      <c r="AT390" s="106" t="str">
        <f t="shared" si="173"/>
        <v>0</v>
      </c>
      <c r="AU390" s="106" t="str">
        <f t="shared" si="174"/>
        <v>0m</v>
      </c>
      <c r="AV390" s="106" t="str">
        <f t="shared" si="175"/>
        <v>点</v>
      </c>
      <c r="AW390" s="81">
        <f t="shared" si="176"/>
        <v>0</v>
      </c>
      <c r="AX390" s="73" t="str">
        <f t="shared" si="177"/>
        <v/>
      </c>
      <c r="AY390" s="81">
        <f t="shared" si="178"/>
        <v>0</v>
      </c>
      <c r="AZ390" s="81">
        <f t="shared" si="179"/>
        <v>0</v>
      </c>
      <c r="BA390" s="81">
        <f t="shared" si="180"/>
        <v>0</v>
      </c>
      <c r="BB390" s="595"/>
      <c r="BC390" s="595"/>
      <c r="BD390" s="629"/>
      <c r="BE390" s="626"/>
      <c r="BF390" s="74" t="str">
        <f t="shared" si="181"/>
        <v/>
      </c>
      <c r="BG390" s="74" t="str">
        <f t="shared" si="182"/>
        <v/>
      </c>
      <c r="BH390" s="74" t="str">
        <f t="shared" si="183"/>
        <v/>
      </c>
      <c r="BI390" s="120" t="str">
        <f>IF(M390="","",COUNTIF($BH$17:BH390,BH390))</f>
        <v/>
      </c>
      <c r="BJ390" s="98"/>
      <c r="BK390" s="1" t="str">
        <f t="shared" si="184"/>
        <v/>
      </c>
      <c r="BL390" s="621"/>
      <c r="BM390" s="621"/>
      <c r="BN390" s="621"/>
      <c r="BO390" s="621"/>
      <c r="BP390" s="621"/>
      <c r="BQ390" s="623"/>
      <c r="BR390" s="621"/>
      <c r="BS390" s="621"/>
      <c r="BT390" s="74">
        <f>COUNTIF($AJ$17:AJ390,AI390&amp;"-"&amp;"*5000m*")</f>
        <v>0</v>
      </c>
      <c r="BU390" s="621"/>
      <c r="BV390" s="623"/>
      <c r="BW390" s="621"/>
      <c r="BX390" s="621"/>
      <c r="BY390" s="621"/>
      <c r="BZ390" s="621"/>
      <c r="CA390" s="621"/>
      <c r="CB390" s="621"/>
    </row>
    <row r="391" spans="1:80" s="1" customFormat="1" ht="18" customHeight="1" thickBot="1">
      <c r="A391" s="685"/>
      <c r="B391" s="86" t="s">
        <v>30</v>
      </c>
      <c r="C391" s="87"/>
      <c r="D391" s="87"/>
      <c r="E391" s="87"/>
      <c r="F391" s="28"/>
      <c r="G391" s="28"/>
      <c r="H391" s="28"/>
      <c r="I391" s="29"/>
      <c r="J391" s="655" t="str">
        <f>IF(D390&gt;0,VLOOKUP(D390,男子登録情報!$A$1:$H$1688,5,0),"")</f>
        <v/>
      </c>
      <c r="K391" s="655"/>
      <c r="L391" s="7" t="s">
        <v>31</v>
      </c>
      <c r="M391" s="429"/>
      <c r="N391" s="5" t="str">
        <f>IF(M391&gt;0,VLOOKUP(M391,男子登録情報!$N$1:$O$22,2,0),"")</f>
        <v/>
      </c>
      <c r="O391" s="7" t="s">
        <v>32</v>
      </c>
      <c r="P391" s="248"/>
      <c r="Q391" s="53" t="str">
        <f t="shared" si="185"/>
        <v/>
      </c>
      <c r="R391" s="285" t="str">
        <f t="shared" si="186"/>
        <v/>
      </c>
      <c r="S391" s="259"/>
      <c r="T391" s="616"/>
      <c r="U391" s="617"/>
      <c r="V391" s="618"/>
      <c r="W391" s="663"/>
      <c r="X391" s="663"/>
      <c r="AB391" s="85">
        <f t="shared" si="158"/>
        <v>0</v>
      </c>
      <c r="AC391" s="621"/>
      <c r="AD391" s="74" t="str">
        <f t="shared" si="159"/>
        <v/>
      </c>
      <c r="AE391" s="74" t="str">
        <f t="shared" si="160"/>
        <v/>
      </c>
      <c r="AF391" s="74" t="str">
        <f t="shared" si="161"/>
        <v/>
      </c>
      <c r="AG391" s="74" t="str">
        <f t="shared" si="162"/>
        <v/>
      </c>
      <c r="AH391" s="95">
        <f t="shared" si="164"/>
        <v>0</v>
      </c>
      <c r="AI391" s="174" t="str">
        <f>AI390</f>
        <v/>
      </c>
      <c r="AJ391" s="74" t="str">
        <f t="shared" si="165"/>
        <v/>
      </c>
      <c r="AK391" s="74" t="str">
        <f t="shared" si="166"/>
        <v/>
      </c>
      <c r="AL391" s="99" t="str">
        <f t="shared" si="163"/>
        <v/>
      </c>
      <c r="AM391" s="81">
        <f t="shared" si="167"/>
        <v>0</v>
      </c>
      <c r="AO391" s="81">
        <f t="shared" si="168"/>
        <v>0</v>
      </c>
      <c r="AP391" s="81" t="str">
        <f t="shared" si="169"/>
        <v>00000</v>
      </c>
      <c r="AQ391" s="105" t="str">
        <f t="shared" si="170"/>
        <v>0秒0</v>
      </c>
      <c r="AR391" s="106">
        <f t="shared" si="171"/>
        <v>0</v>
      </c>
      <c r="AS391" s="106" t="str">
        <f t="shared" si="172"/>
        <v>0</v>
      </c>
      <c r="AT391" s="106" t="str">
        <f t="shared" si="173"/>
        <v>0</v>
      </c>
      <c r="AU391" s="106" t="str">
        <f t="shared" si="174"/>
        <v>0m</v>
      </c>
      <c r="AV391" s="106" t="str">
        <f t="shared" si="175"/>
        <v>点</v>
      </c>
      <c r="AW391" s="81">
        <f t="shared" si="176"/>
        <v>0</v>
      </c>
      <c r="AX391" s="73" t="str">
        <f t="shared" si="177"/>
        <v/>
      </c>
      <c r="AY391" s="81">
        <f t="shared" si="178"/>
        <v>0</v>
      </c>
      <c r="AZ391" s="81">
        <f t="shared" si="179"/>
        <v>0</v>
      </c>
      <c r="BA391" s="81">
        <f t="shared" si="180"/>
        <v>0</v>
      </c>
      <c r="BB391" s="587"/>
      <c r="BC391" s="587"/>
      <c r="BD391" s="630"/>
      <c r="BE391" s="627"/>
      <c r="BF391" s="74" t="str">
        <f t="shared" si="181"/>
        <v/>
      </c>
      <c r="BG391" s="74" t="str">
        <f t="shared" si="182"/>
        <v/>
      </c>
      <c r="BH391" s="74" t="str">
        <f t="shared" si="183"/>
        <v/>
      </c>
      <c r="BI391" s="120" t="str">
        <f>IF(M391="","",COUNTIF($BH$17:BH391,BH391))</f>
        <v/>
      </c>
      <c r="BJ391" s="98"/>
      <c r="BK391" s="1" t="str">
        <f t="shared" si="184"/>
        <v/>
      </c>
      <c r="BL391" s="621"/>
      <c r="BM391" s="621"/>
      <c r="BN391" s="621"/>
      <c r="BO391" s="621"/>
      <c r="BP391" s="621"/>
      <c r="BQ391" s="624"/>
      <c r="BR391" s="621"/>
      <c r="BS391" s="621"/>
      <c r="BT391" s="74">
        <f>COUNTIF($AJ$17:AJ391,AI391&amp;"-"&amp;"*5000m*")</f>
        <v>0</v>
      </c>
      <c r="BU391" s="621"/>
      <c r="BV391" s="624"/>
      <c r="BW391" s="621"/>
      <c r="BX391" s="621"/>
      <c r="BY391" s="621"/>
      <c r="BZ391" s="621"/>
      <c r="CA391" s="621"/>
      <c r="CB391" s="621"/>
    </row>
    <row r="392" spans="1:80" s="1" customFormat="1" ht="18" customHeight="1" thickTop="1" thickBot="1">
      <c r="A392" s="683">
        <v>126</v>
      </c>
      <c r="B392" s="665" t="s">
        <v>339</v>
      </c>
      <c r="C392" s="667"/>
      <c r="D392" s="243"/>
      <c r="E392" s="243"/>
      <c r="F392" s="619" t="str">
        <f>IF(C392&gt;0,VLOOKUP(C392,男子登録情報!$A$1:$H$1688,3,0),"")</f>
        <v/>
      </c>
      <c r="G392" s="619" t="str">
        <f>IF(C392&gt;0,VLOOKUP(C392,男子登録情報!$A$1:$H$1688,4,0),"")</f>
        <v/>
      </c>
      <c r="H392" s="619" t="str">
        <f>IF(C392&gt;0,VLOOKUP(C392,男子登録情報!$A$1:$H$1688,7,0),"")</f>
        <v/>
      </c>
      <c r="I392" s="261" t="str">
        <f>IF(C392&gt;0,VLOOKUP(C392,男子登録情報!$A$1:$H$1688,8,0),"")</f>
        <v/>
      </c>
      <c r="J392" s="653" t="str">
        <f>IF(C392&gt;0,VLOOKUP(C392,男子登録情報!$A$1:$M$1688,13,0),"")</f>
        <v/>
      </c>
      <c r="K392" s="653" t="str">
        <f>IF(C392&gt;0,TEXT(C392,"100000000"),"000000000")</f>
        <v>000000000</v>
      </c>
      <c r="L392" s="251" t="s">
        <v>24</v>
      </c>
      <c r="M392" s="243"/>
      <c r="N392" s="5" t="str">
        <f>IF(M392&gt;0,VLOOKUP(M392,男子登録情報!$N$1:$O$22,2,0),"")</f>
        <v/>
      </c>
      <c r="O392" s="251" t="s">
        <v>27</v>
      </c>
      <c r="P392" s="253"/>
      <c r="Q392" s="53" t="str">
        <f t="shared" si="185"/>
        <v/>
      </c>
      <c r="R392" s="283" t="str">
        <f t="shared" si="186"/>
        <v/>
      </c>
      <c r="S392" s="255"/>
      <c r="T392" s="610"/>
      <c r="U392" s="611"/>
      <c r="V392" s="612"/>
      <c r="W392" s="664"/>
      <c r="X392" s="664"/>
      <c r="AB392" s="85">
        <f t="shared" si="158"/>
        <v>0</v>
      </c>
      <c r="AC392" s="621">
        <f>C392</f>
        <v>0</v>
      </c>
      <c r="AD392" s="74" t="str">
        <f t="shared" si="159"/>
        <v/>
      </c>
      <c r="AE392" s="74" t="str">
        <f t="shared" si="160"/>
        <v/>
      </c>
      <c r="AF392" s="74" t="str">
        <f t="shared" si="161"/>
        <v/>
      </c>
      <c r="AG392" s="74" t="str">
        <f t="shared" si="162"/>
        <v/>
      </c>
      <c r="AH392" s="95">
        <f t="shared" si="164"/>
        <v>0</v>
      </c>
      <c r="AI392" s="172" t="str">
        <f>IF(F392="","",F392)</f>
        <v/>
      </c>
      <c r="AJ392" s="74" t="str">
        <f t="shared" si="165"/>
        <v/>
      </c>
      <c r="AK392" s="74" t="str">
        <f t="shared" si="166"/>
        <v/>
      </c>
      <c r="AL392" s="99" t="str">
        <f t="shared" si="163"/>
        <v/>
      </c>
      <c r="AM392" s="81">
        <f t="shared" si="167"/>
        <v>0</v>
      </c>
      <c r="AO392" s="81">
        <f t="shared" si="168"/>
        <v>0</v>
      </c>
      <c r="AP392" s="81" t="str">
        <f t="shared" si="169"/>
        <v>00000</v>
      </c>
      <c r="AQ392" s="105" t="str">
        <f t="shared" si="170"/>
        <v>0秒0</v>
      </c>
      <c r="AR392" s="106">
        <f t="shared" si="171"/>
        <v>0</v>
      </c>
      <c r="AS392" s="106" t="str">
        <f t="shared" si="172"/>
        <v>0</v>
      </c>
      <c r="AT392" s="106" t="str">
        <f t="shared" si="173"/>
        <v>0</v>
      </c>
      <c r="AU392" s="106" t="str">
        <f t="shared" si="174"/>
        <v>0m</v>
      </c>
      <c r="AV392" s="106" t="str">
        <f t="shared" si="175"/>
        <v>点</v>
      </c>
      <c r="AW392" s="81">
        <f t="shared" si="176"/>
        <v>0</v>
      </c>
      <c r="AX392" s="73" t="str">
        <f t="shared" si="177"/>
        <v/>
      </c>
      <c r="AY392" s="81">
        <f t="shared" si="178"/>
        <v>0</v>
      </c>
      <c r="AZ392" s="81">
        <f t="shared" si="179"/>
        <v>0</v>
      </c>
      <c r="BA392" s="81">
        <f t="shared" si="180"/>
        <v>0</v>
      </c>
      <c r="BB392" s="586">
        <f>IF(W392="",0,COUNTA($W$17:W394))</f>
        <v>0</v>
      </c>
      <c r="BC392" s="586">
        <f>IF(X392="",0,COUNTA($X$17:X394))</f>
        <v>0</v>
      </c>
      <c r="BD392" s="628">
        <f>IF(OR($N392="20100",$N393="20100",$N394="20100"),COUNTIF($N$17:N394,"20100"),0)</f>
        <v>0</v>
      </c>
      <c r="BE392" s="625">
        <f>IF($BD392=0,0,INDEX($P392:$P394,MATCH("20100",$N392:$N394,0),1))</f>
        <v>0</v>
      </c>
      <c r="BF392" s="74" t="str">
        <f t="shared" si="181"/>
        <v/>
      </c>
      <c r="BG392" s="74" t="str">
        <f t="shared" si="182"/>
        <v/>
      </c>
      <c r="BH392" s="74" t="str">
        <f t="shared" si="183"/>
        <v/>
      </c>
      <c r="BI392" s="120" t="str">
        <f>IF(M392="","",COUNTIF($BH$17:BH392,BH392))</f>
        <v/>
      </c>
      <c r="BJ392" s="98"/>
      <c r="BK392" s="1" t="str">
        <f t="shared" si="184"/>
        <v/>
      </c>
      <c r="BL392" s="621" t="str">
        <f>IF(F392="","",COUNTIF($AI$17:AI392,AI392))</f>
        <v/>
      </c>
      <c r="BM392" s="621">
        <f>IF(BL392=1,BL392,0)</f>
        <v>0</v>
      </c>
      <c r="BN392" s="621" t="str">
        <f>IF(F392="","",$BR392)</f>
        <v/>
      </c>
      <c r="BO392" s="621" t="str">
        <f>IF(G392="","",$BR392)</f>
        <v/>
      </c>
      <c r="BP392" s="621" t="str">
        <f>IF(I392="","",$BR392)</f>
        <v/>
      </c>
      <c r="BQ392" s="622" t="str">
        <f>IFERROR(IF(J392="","",BR392),"")</f>
        <v/>
      </c>
      <c r="BR392" s="621">
        <v>126</v>
      </c>
      <c r="BS392" s="621">
        <f>IF(C392&gt;0,"",IF(COUNTIF(BN392:BQ394,BR392)=4,"",1))</f>
        <v>1</v>
      </c>
      <c r="BT392" s="74">
        <f>COUNTIF($AJ$17:AJ392,AI392&amp;"-"&amp;"*5000m*")</f>
        <v>0</v>
      </c>
      <c r="BU392" s="621">
        <f>SUM(BT392:BT394)/3</f>
        <v>0</v>
      </c>
      <c r="BV392" s="622" t="str">
        <f>IF(AI392="","",IF(AND(COUNTA(M392:M394)=0,COUNTA(W392:X394)=0),1,""))</f>
        <v/>
      </c>
      <c r="BW392" s="621">
        <f>IF(AND($AI392="",COUNTA(W392)&gt;0),1,0)</f>
        <v>0</v>
      </c>
      <c r="BX392" s="621">
        <f>IF(AND($AI392="",COUNTA(X392)&gt;0),1,0)</f>
        <v>0</v>
      </c>
      <c r="BY392" s="621" t="str">
        <f>F392&amp;"-"&amp;W392</f>
        <v>-</v>
      </c>
      <c r="BZ392" s="621" t="str">
        <f>IF(W392="","",COUNTIF($BY$17:BY392,BY392))</f>
        <v/>
      </c>
      <c r="CA392" s="621" t="str">
        <f>F392&amp;"-"&amp;X392</f>
        <v>-</v>
      </c>
      <c r="CB392" s="621" t="str">
        <f>IF(X392="","",COUNTIF($CA$17:CA392,CA392))</f>
        <v/>
      </c>
    </row>
    <row r="393" spans="1:80" s="1" customFormat="1" ht="18" customHeight="1" thickBot="1">
      <c r="A393" s="684"/>
      <c r="B393" s="666"/>
      <c r="C393" s="668"/>
      <c r="D393" s="244"/>
      <c r="E393" s="244"/>
      <c r="F393" s="620"/>
      <c r="G393" s="620"/>
      <c r="H393" s="620"/>
      <c r="I393" s="256" t="str">
        <f>IF(C392&gt;0,VLOOKUP(C392,男子登録情報!$A$1:$H$1688,5,0),"")</f>
        <v/>
      </c>
      <c r="J393" s="654" t="str">
        <f>IF(D392&gt;0,VLOOKUP(D392,男子登録情報!$A$1:$H$1688,5,0),"")</f>
        <v/>
      </c>
      <c r="K393" s="654"/>
      <c r="L393" s="261" t="s">
        <v>28</v>
      </c>
      <c r="M393" s="27"/>
      <c r="N393" s="5" t="str">
        <f>IF(M393&gt;0,VLOOKUP(M393,男子登録情報!$N$1:$O$22,2,0),"")</f>
        <v/>
      </c>
      <c r="O393" s="261" t="s">
        <v>29</v>
      </c>
      <c r="P393" s="262"/>
      <c r="Q393" s="53" t="str">
        <f t="shared" si="185"/>
        <v/>
      </c>
      <c r="R393" s="284" t="str">
        <f t="shared" si="186"/>
        <v/>
      </c>
      <c r="S393" s="263"/>
      <c r="T393" s="613"/>
      <c r="U393" s="614"/>
      <c r="V393" s="615"/>
      <c r="W393" s="662"/>
      <c r="X393" s="662"/>
      <c r="AB393" s="85">
        <f t="shared" si="158"/>
        <v>0</v>
      </c>
      <c r="AC393" s="621"/>
      <c r="AD393" s="74" t="str">
        <f t="shared" si="159"/>
        <v/>
      </c>
      <c r="AE393" s="74" t="str">
        <f t="shared" si="160"/>
        <v/>
      </c>
      <c r="AF393" s="74" t="str">
        <f t="shared" si="161"/>
        <v/>
      </c>
      <c r="AG393" s="74" t="str">
        <f t="shared" si="162"/>
        <v/>
      </c>
      <c r="AH393" s="95">
        <f t="shared" si="164"/>
        <v>0</v>
      </c>
      <c r="AI393" s="173" t="str">
        <f>AI392</f>
        <v/>
      </c>
      <c r="AJ393" s="74" t="str">
        <f t="shared" si="165"/>
        <v/>
      </c>
      <c r="AK393" s="74" t="str">
        <f t="shared" si="166"/>
        <v/>
      </c>
      <c r="AL393" s="99" t="str">
        <f t="shared" si="163"/>
        <v/>
      </c>
      <c r="AM393" s="81">
        <f t="shared" si="167"/>
        <v>0</v>
      </c>
      <c r="AO393" s="81">
        <f t="shared" si="168"/>
        <v>0</v>
      </c>
      <c r="AP393" s="81" t="str">
        <f t="shared" si="169"/>
        <v>00000</v>
      </c>
      <c r="AQ393" s="105" t="str">
        <f t="shared" si="170"/>
        <v>0秒0</v>
      </c>
      <c r="AR393" s="106">
        <f t="shared" si="171"/>
        <v>0</v>
      </c>
      <c r="AS393" s="106" t="str">
        <f t="shared" si="172"/>
        <v>0</v>
      </c>
      <c r="AT393" s="106" t="str">
        <f t="shared" si="173"/>
        <v>0</v>
      </c>
      <c r="AU393" s="106" t="str">
        <f t="shared" si="174"/>
        <v>0m</v>
      </c>
      <c r="AV393" s="106" t="str">
        <f t="shared" si="175"/>
        <v>点</v>
      </c>
      <c r="AW393" s="81">
        <f t="shared" si="176"/>
        <v>0</v>
      </c>
      <c r="AX393" s="73" t="str">
        <f t="shared" si="177"/>
        <v/>
      </c>
      <c r="AY393" s="81">
        <f t="shared" si="178"/>
        <v>0</v>
      </c>
      <c r="AZ393" s="81">
        <f t="shared" si="179"/>
        <v>0</v>
      </c>
      <c r="BA393" s="81">
        <f t="shared" si="180"/>
        <v>0</v>
      </c>
      <c r="BB393" s="595"/>
      <c r="BC393" s="595"/>
      <c r="BD393" s="629"/>
      <c r="BE393" s="626"/>
      <c r="BF393" s="74" t="str">
        <f t="shared" si="181"/>
        <v/>
      </c>
      <c r="BG393" s="74" t="str">
        <f t="shared" si="182"/>
        <v/>
      </c>
      <c r="BH393" s="74" t="str">
        <f t="shared" si="183"/>
        <v/>
      </c>
      <c r="BI393" s="120" t="str">
        <f>IF(M393="","",COUNTIF($BH$17:BH393,BH393))</f>
        <v/>
      </c>
      <c r="BJ393" s="98"/>
      <c r="BK393" s="1" t="str">
        <f t="shared" si="184"/>
        <v/>
      </c>
      <c r="BL393" s="621"/>
      <c r="BM393" s="621"/>
      <c r="BN393" s="621"/>
      <c r="BO393" s="621"/>
      <c r="BP393" s="621"/>
      <c r="BQ393" s="623"/>
      <c r="BR393" s="621"/>
      <c r="BS393" s="621"/>
      <c r="BT393" s="74">
        <f>COUNTIF($AJ$17:AJ393,AI393&amp;"-"&amp;"*5000m*")</f>
        <v>0</v>
      </c>
      <c r="BU393" s="621"/>
      <c r="BV393" s="623"/>
      <c r="BW393" s="621"/>
      <c r="BX393" s="621"/>
      <c r="BY393" s="621"/>
      <c r="BZ393" s="621"/>
      <c r="CA393" s="621"/>
      <c r="CB393" s="621"/>
    </row>
    <row r="394" spans="1:80" s="1" customFormat="1" ht="18" customHeight="1" thickBot="1">
      <c r="A394" s="685"/>
      <c r="B394" s="86" t="s">
        <v>30</v>
      </c>
      <c r="C394" s="87"/>
      <c r="D394" s="87"/>
      <c r="E394" s="87"/>
      <c r="F394" s="28"/>
      <c r="G394" s="28"/>
      <c r="H394" s="28"/>
      <c r="I394" s="29"/>
      <c r="J394" s="655" t="str">
        <f>IF(D393&gt;0,VLOOKUP(D393,男子登録情報!$A$1:$H$1688,5,0),"")</f>
        <v/>
      </c>
      <c r="K394" s="655"/>
      <c r="L394" s="7" t="s">
        <v>31</v>
      </c>
      <c r="M394" s="429"/>
      <c r="N394" s="5" t="str">
        <f>IF(M394&gt;0,VLOOKUP(M394,男子登録情報!$N$1:$O$22,2,0),"")</f>
        <v/>
      </c>
      <c r="O394" s="7" t="s">
        <v>32</v>
      </c>
      <c r="P394" s="248"/>
      <c r="Q394" s="53" t="str">
        <f t="shared" si="185"/>
        <v/>
      </c>
      <c r="R394" s="285" t="str">
        <f t="shared" si="186"/>
        <v/>
      </c>
      <c r="S394" s="259"/>
      <c r="T394" s="616"/>
      <c r="U394" s="617"/>
      <c r="V394" s="618"/>
      <c r="W394" s="663"/>
      <c r="X394" s="663"/>
      <c r="AB394" s="85">
        <f t="shared" si="158"/>
        <v>0</v>
      </c>
      <c r="AC394" s="621"/>
      <c r="AD394" s="74" t="str">
        <f t="shared" si="159"/>
        <v/>
      </c>
      <c r="AE394" s="74" t="str">
        <f t="shared" si="160"/>
        <v/>
      </c>
      <c r="AF394" s="74" t="str">
        <f t="shared" si="161"/>
        <v/>
      </c>
      <c r="AG394" s="74" t="str">
        <f t="shared" si="162"/>
        <v/>
      </c>
      <c r="AH394" s="95">
        <f t="shared" si="164"/>
        <v>0</v>
      </c>
      <c r="AI394" s="174" t="str">
        <f>AI393</f>
        <v/>
      </c>
      <c r="AJ394" s="74" t="str">
        <f t="shared" si="165"/>
        <v/>
      </c>
      <c r="AK394" s="74" t="str">
        <f t="shared" si="166"/>
        <v/>
      </c>
      <c r="AL394" s="99" t="str">
        <f t="shared" si="163"/>
        <v/>
      </c>
      <c r="AM394" s="81">
        <f t="shared" si="167"/>
        <v>0</v>
      </c>
      <c r="AO394" s="81">
        <f t="shared" si="168"/>
        <v>0</v>
      </c>
      <c r="AP394" s="81" t="str">
        <f t="shared" si="169"/>
        <v>00000</v>
      </c>
      <c r="AQ394" s="105" t="str">
        <f t="shared" si="170"/>
        <v>0秒0</v>
      </c>
      <c r="AR394" s="106">
        <f t="shared" si="171"/>
        <v>0</v>
      </c>
      <c r="AS394" s="106" t="str">
        <f t="shared" si="172"/>
        <v>0</v>
      </c>
      <c r="AT394" s="106" t="str">
        <f t="shared" si="173"/>
        <v>0</v>
      </c>
      <c r="AU394" s="106" t="str">
        <f t="shared" si="174"/>
        <v>0m</v>
      </c>
      <c r="AV394" s="106" t="str">
        <f t="shared" si="175"/>
        <v>点</v>
      </c>
      <c r="AW394" s="81">
        <f t="shared" si="176"/>
        <v>0</v>
      </c>
      <c r="AX394" s="73" t="str">
        <f t="shared" si="177"/>
        <v/>
      </c>
      <c r="AY394" s="81">
        <f t="shared" si="178"/>
        <v>0</v>
      </c>
      <c r="AZ394" s="81">
        <f t="shared" si="179"/>
        <v>0</v>
      </c>
      <c r="BA394" s="81">
        <f t="shared" si="180"/>
        <v>0</v>
      </c>
      <c r="BB394" s="587"/>
      <c r="BC394" s="587"/>
      <c r="BD394" s="630"/>
      <c r="BE394" s="627"/>
      <c r="BF394" s="74" t="str">
        <f t="shared" si="181"/>
        <v/>
      </c>
      <c r="BG394" s="74" t="str">
        <f t="shared" si="182"/>
        <v/>
      </c>
      <c r="BH394" s="74" t="str">
        <f t="shared" si="183"/>
        <v/>
      </c>
      <c r="BI394" s="120" t="str">
        <f>IF(M394="","",COUNTIF($BH$17:BH394,BH394))</f>
        <v/>
      </c>
      <c r="BJ394" s="98"/>
      <c r="BK394" s="1" t="str">
        <f t="shared" si="184"/>
        <v/>
      </c>
      <c r="BL394" s="621"/>
      <c r="BM394" s="621"/>
      <c r="BN394" s="621"/>
      <c r="BO394" s="621"/>
      <c r="BP394" s="621"/>
      <c r="BQ394" s="624"/>
      <c r="BR394" s="621"/>
      <c r="BS394" s="621"/>
      <c r="BT394" s="74">
        <f>COUNTIF($AJ$17:AJ394,AI394&amp;"-"&amp;"*5000m*")</f>
        <v>0</v>
      </c>
      <c r="BU394" s="621"/>
      <c r="BV394" s="624"/>
      <c r="BW394" s="621"/>
      <c r="BX394" s="621"/>
      <c r="BY394" s="621"/>
      <c r="BZ394" s="621"/>
      <c r="CA394" s="621"/>
      <c r="CB394" s="621"/>
    </row>
    <row r="395" spans="1:80" s="1" customFormat="1" ht="18" customHeight="1" thickTop="1" thickBot="1">
      <c r="A395" s="683">
        <v>127</v>
      </c>
      <c r="B395" s="665" t="s">
        <v>339</v>
      </c>
      <c r="C395" s="667"/>
      <c r="D395" s="243"/>
      <c r="E395" s="243"/>
      <c r="F395" s="619" t="str">
        <f>IF(C395&gt;0,VLOOKUP(C395,男子登録情報!$A$1:$H$1688,3,0),"")</f>
        <v/>
      </c>
      <c r="G395" s="619" t="str">
        <f>IF(C395&gt;0,VLOOKUP(C395,男子登録情報!$A$1:$H$1688,4,0),"")</f>
        <v/>
      </c>
      <c r="H395" s="619" t="str">
        <f>IF(C395&gt;0,VLOOKUP(C395,男子登録情報!$A$1:$H$1688,7,0),"")</f>
        <v/>
      </c>
      <c r="I395" s="261" t="str">
        <f>IF(C395&gt;0,VLOOKUP(C395,男子登録情報!$A$1:$H$1688,8,0),"")</f>
        <v/>
      </c>
      <c r="J395" s="653" t="str">
        <f>IF(C395&gt;0,VLOOKUP(C395,男子登録情報!$A$1:$M$1688,13,0),"")</f>
        <v/>
      </c>
      <c r="K395" s="653" t="str">
        <f>IF(C395&gt;0,TEXT(C395,"100000000"),"000000000")</f>
        <v>000000000</v>
      </c>
      <c r="L395" s="251" t="s">
        <v>24</v>
      </c>
      <c r="M395" s="243"/>
      <c r="N395" s="5" t="str">
        <f>IF(M395&gt;0,VLOOKUP(M395,男子登録情報!$N$1:$O$22,2,0),"")</f>
        <v/>
      </c>
      <c r="O395" s="251" t="s">
        <v>27</v>
      </c>
      <c r="P395" s="253"/>
      <c r="Q395" s="53" t="str">
        <f t="shared" si="185"/>
        <v/>
      </c>
      <c r="R395" s="283" t="str">
        <f t="shared" si="186"/>
        <v/>
      </c>
      <c r="S395" s="255"/>
      <c r="T395" s="610"/>
      <c r="U395" s="611"/>
      <c r="V395" s="612"/>
      <c r="W395" s="664"/>
      <c r="X395" s="664"/>
      <c r="AB395" s="85">
        <f t="shared" si="158"/>
        <v>0</v>
      </c>
      <c r="AC395" s="621">
        <f>C395</f>
        <v>0</v>
      </c>
      <c r="AD395" s="74" t="str">
        <f t="shared" si="159"/>
        <v/>
      </c>
      <c r="AE395" s="74" t="str">
        <f t="shared" si="160"/>
        <v/>
      </c>
      <c r="AF395" s="74" t="str">
        <f t="shared" si="161"/>
        <v/>
      </c>
      <c r="AG395" s="74" t="str">
        <f t="shared" si="162"/>
        <v/>
      </c>
      <c r="AH395" s="95">
        <f t="shared" si="164"/>
        <v>0</v>
      </c>
      <c r="AI395" s="172" t="str">
        <f>IF(F395="","",F395)</f>
        <v/>
      </c>
      <c r="AJ395" s="74" t="str">
        <f t="shared" si="165"/>
        <v/>
      </c>
      <c r="AK395" s="74" t="str">
        <f t="shared" si="166"/>
        <v/>
      </c>
      <c r="AL395" s="99" t="str">
        <f t="shared" si="163"/>
        <v/>
      </c>
      <c r="AM395" s="81">
        <f t="shared" si="167"/>
        <v>0</v>
      </c>
      <c r="AO395" s="81">
        <f t="shared" si="168"/>
        <v>0</v>
      </c>
      <c r="AP395" s="81" t="str">
        <f t="shared" si="169"/>
        <v>00000</v>
      </c>
      <c r="AQ395" s="105" t="str">
        <f t="shared" si="170"/>
        <v>0秒0</v>
      </c>
      <c r="AR395" s="106">
        <f t="shared" si="171"/>
        <v>0</v>
      </c>
      <c r="AS395" s="106" t="str">
        <f t="shared" si="172"/>
        <v>0</v>
      </c>
      <c r="AT395" s="106" t="str">
        <f t="shared" si="173"/>
        <v>0</v>
      </c>
      <c r="AU395" s="106" t="str">
        <f t="shared" si="174"/>
        <v>0m</v>
      </c>
      <c r="AV395" s="106" t="str">
        <f t="shared" si="175"/>
        <v>点</v>
      </c>
      <c r="AW395" s="81">
        <f t="shared" si="176"/>
        <v>0</v>
      </c>
      <c r="AX395" s="73" t="str">
        <f t="shared" si="177"/>
        <v/>
      </c>
      <c r="AY395" s="81">
        <f t="shared" si="178"/>
        <v>0</v>
      </c>
      <c r="AZ395" s="81">
        <f t="shared" si="179"/>
        <v>0</v>
      </c>
      <c r="BA395" s="81">
        <f t="shared" si="180"/>
        <v>0</v>
      </c>
      <c r="BB395" s="586">
        <f>IF(W395="",0,COUNTA($W$17:W397))</f>
        <v>0</v>
      </c>
      <c r="BC395" s="586">
        <f>IF(X395="",0,COUNTA($X$17:X397))</f>
        <v>0</v>
      </c>
      <c r="BD395" s="628">
        <f>IF(OR($N395="20100",$N396="20100",$N397="20100"),COUNTIF($N$17:N397,"20100"),0)</f>
        <v>0</v>
      </c>
      <c r="BE395" s="625">
        <f>IF($BD395=0,0,INDEX($P395:$P397,MATCH("20100",$N395:$N397,0),1))</f>
        <v>0</v>
      </c>
      <c r="BF395" s="74" t="str">
        <f t="shared" si="181"/>
        <v/>
      </c>
      <c r="BG395" s="74" t="str">
        <f t="shared" si="182"/>
        <v/>
      </c>
      <c r="BH395" s="74" t="str">
        <f t="shared" si="183"/>
        <v/>
      </c>
      <c r="BI395" s="120" t="str">
        <f>IF(M395="","",COUNTIF($BH$17:BH395,BH395))</f>
        <v/>
      </c>
      <c r="BJ395" s="98"/>
      <c r="BK395" s="1" t="str">
        <f t="shared" si="184"/>
        <v/>
      </c>
      <c r="BL395" s="621" t="str">
        <f>IF(F395="","",COUNTIF($AI$17:AI395,AI395))</f>
        <v/>
      </c>
      <c r="BM395" s="621">
        <f>IF(BL395=1,BL395,0)</f>
        <v>0</v>
      </c>
      <c r="BN395" s="621" t="str">
        <f>IF(F395="","",$BR395)</f>
        <v/>
      </c>
      <c r="BO395" s="621" t="str">
        <f>IF(G395="","",$BR395)</f>
        <v/>
      </c>
      <c r="BP395" s="621" t="str">
        <f>IF(I395="","",$BR395)</f>
        <v/>
      </c>
      <c r="BQ395" s="622" t="str">
        <f>IFERROR(IF(J395="","",BR395),"")</f>
        <v/>
      </c>
      <c r="BR395" s="621">
        <v>127</v>
      </c>
      <c r="BS395" s="621">
        <f>IF(C395&gt;0,"",IF(COUNTIF(BN395:BQ397,BR395)=4,"",1))</f>
        <v>1</v>
      </c>
      <c r="BT395" s="74">
        <f>COUNTIF($AJ$17:AJ395,AI395&amp;"-"&amp;"*5000m*")</f>
        <v>0</v>
      </c>
      <c r="BU395" s="621">
        <f>SUM(BT395:BT397)/3</f>
        <v>0</v>
      </c>
      <c r="BV395" s="622" t="str">
        <f>IF(AI395="","",IF(AND(COUNTA(M395:M397)=0,COUNTA(W395:X397)=0),1,""))</f>
        <v/>
      </c>
      <c r="BW395" s="621">
        <f>IF(AND($AI395="",COUNTA(W395)&gt;0),1,0)</f>
        <v>0</v>
      </c>
      <c r="BX395" s="621">
        <f>IF(AND($AI395="",COUNTA(X395)&gt;0),1,0)</f>
        <v>0</v>
      </c>
      <c r="BY395" s="621" t="str">
        <f>F395&amp;"-"&amp;W395</f>
        <v>-</v>
      </c>
      <c r="BZ395" s="621" t="str">
        <f>IF(W395="","",COUNTIF($BY$17:BY395,BY395))</f>
        <v/>
      </c>
      <c r="CA395" s="621" t="str">
        <f>F395&amp;"-"&amp;X395</f>
        <v>-</v>
      </c>
      <c r="CB395" s="621" t="str">
        <f>IF(X395="","",COUNTIF($CA$17:CA395,CA395))</f>
        <v/>
      </c>
    </row>
    <row r="396" spans="1:80" s="1" customFormat="1" ht="18" customHeight="1" thickBot="1">
      <c r="A396" s="684"/>
      <c r="B396" s="666"/>
      <c r="C396" s="668"/>
      <c r="D396" s="244"/>
      <c r="E396" s="244"/>
      <c r="F396" s="620"/>
      <c r="G396" s="620"/>
      <c r="H396" s="620"/>
      <c r="I396" s="256" t="str">
        <f>IF(C395&gt;0,VLOOKUP(C395,男子登録情報!$A$1:$H$1688,5,0),"")</f>
        <v/>
      </c>
      <c r="J396" s="654" t="str">
        <f>IF(D395&gt;0,VLOOKUP(D395,男子登録情報!$A$1:$H$1688,5,0),"")</f>
        <v/>
      </c>
      <c r="K396" s="654"/>
      <c r="L396" s="261" t="s">
        <v>28</v>
      </c>
      <c r="M396" s="27"/>
      <c r="N396" s="5" t="str">
        <f>IF(M396&gt;0,VLOOKUP(M396,男子登録情報!$N$1:$O$22,2,0),"")</f>
        <v/>
      </c>
      <c r="O396" s="261" t="s">
        <v>29</v>
      </c>
      <c r="P396" s="262"/>
      <c r="Q396" s="53" t="str">
        <f t="shared" si="185"/>
        <v/>
      </c>
      <c r="R396" s="284" t="str">
        <f t="shared" si="186"/>
        <v/>
      </c>
      <c r="S396" s="263"/>
      <c r="T396" s="613"/>
      <c r="U396" s="614"/>
      <c r="V396" s="615"/>
      <c r="W396" s="662"/>
      <c r="X396" s="662"/>
      <c r="AB396" s="85">
        <f t="shared" si="158"/>
        <v>0</v>
      </c>
      <c r="AC396" s="621"/>
      <c r="AD396" s="74" t="str">
        <f t="shared" si="159"/>
        <v/>
      </c>
      <c r="AE396" s="74" t="str">
        <f t="shared" si="160"/>
        <v/>
      </c>
      <c r="AF396" s="74" t="str">
        <f t="shared" si="161"/>
        <v/>
      </c>
      <c r="AG396" s="74" t="str">
        <f t="shared" si="162"/>
        <v/>
      </c>
      <c r="AH396" s="95">
        <f t="shared" si="164"/>
        <v>0</v>
      </c>
      <c r="AI396" s="173" t="str">
        <f>AI395</f>
        <v/>
      </c>
      <c r="AJ396" s="74" t="str">
        <f t="shared" si="165"/>
        <v/>
      </c>
      <c r="AK396" s="74" t="str">
        <f t="shared" si="166"/>
        <v/>
      </c>
      <c r="AL396" s="99" t="str">
        <f t="shared" si="163"/>
        <v/>
      </c>
      <c r="AM396" s="81">
        <f t="shared" si="167"/>
        <v>0</v>
      </c>
      <c r="AO396" s="81">
        <f t="shared" si="168"/>
        <v>0</v>
      </c>
      <c r="AP396" s="81" t="str">
        <f t="shared" si="169"/>
        <v>00000</v>
      </c>
      <c r="AQ396" s="105" t="str">
        <f t="shared" si="170"/>
        <v>0秒0</v>
      </c>
      <c r="AR396" s="106">
        <f t="shared" si="171"/>
        <v>0</v>
      </c>
      <c r="AS396" s="106" t="str">
        <f t="shared" si="172"/>
        <v>0</v>
      </c>
      <c r="AT396" s="106" t="str">
        <f t="shared" si="173"/>
        <v>0</v>
      </c>
      <c r="AU396" s="106" t="str">
        <f t="shared" si="174"/>
        <v>0m</v>
      </c>
      <c r="AV396" s="106" t="str">
        <f t="shared" si="175"/>
        <v>点</v>
      </c>
      <c r="AW396" s="81">
        <f t="shared" si="176"/>
        <v>0</v>
      </c>
      <c r="AX396" s="73" t="str">
        <f t="shared" si="177"/>
        <v/>
      </c>
      <c r="AY396" s="81">
        <f t="shared" si="178"/>
        <v>0</v>
      </c>
      <c r="AZ396" s="81">
        <f t="shared" si="179"/>
        <v>0</v>
      </c>
      <c r="BA396" s="81">
        <f t="shared" si="180"/>
        <v>0</v>
      </c>
      <c r="BB396" s="595"/>
      <c r="BC396" s="595"/>
      <c r="BD396" s="629"/>
      <c r="BE396" s="626"/>
      <c r="BF396" s="74" t="str">
        <f t="shared" si="181"/>
        <v/>
      </c>
      <c r="BG396" s="74" t="str">
        <f t="shared" si="182"/>
        <v/>
      </c>
      <c r="BH396" s="74" t="str">
        <f t="shared" si="183"/>
        <v/>
      </c>
      <c r="BI396" s="120" t="str">
        <f>IF(M396="","",COUNTIF($BH$17:BH396,BH396))</f>
        <v/>
      </c>
      <c r="BJ396" s="98"/>
      <c r="BK396" s="1" t="str">
        <f t="shared" si="184"/>
        <v/>
      </c>
      <c r="BL396" s="621"/>
      <c r="BM396" s="621"/>
      <c r="BN396" s="621"/>
      <c r="BO396" s="621"/>
      <c r="BP396" s="621"/>
      <c r="BQ396" s="623"/>
      <c r="BR396" s="621"/>
      <c r="BS396" s="621"/>
      <c r="BT396" s="74">
        <f>COUNTIF($AJ$17:AJ396,AI396&amp;"-"&amp;"*5000m*")</f>
        <v>0</v>
      </c>
      <c r="BU396" s="621"/>
      <c r="BV396" s="623"/>
      <c r="BW396" s="621"/>
      <c r="BX396" s="621"/>
      <c r="BY396" s="621"/>
      <c r="BZ396" s="621"/>
      <c r="CA396" s="621"/>
      <c r="CB396" s="621"/>
    </row>
    <row r="397" spans="1:80" s="1" customFormat="1" ht="18" customHeight="1" thickBot="1">
      <c r="A397" s="685"/>
      <c r="B397" s="86" t="s">
        <v>30</v>
      </c>
      <c r="C397" s="87"/>
      <c r="D397" s="87"/>
      <c r="E397" s="87"/>
      <c r="F397" s="28"/>
      <c r="G397" s="28"/>
      <c r="H397" s="28"/>
      <c r="I397" s="29"/>
      <c r="J397" s="655" t="str">
        <f>IF(D396&gt;0,VLOOKUP(D396,男子登録情報!$A$1:$H$1688,5,0),"")</f>
        <v/>
      </c>
      <c r="K397" s="655"/>
      <c r="L397" s="7" t="s">
        <v>31</v>
      </c>
      <c r="M397" s="429"/>
      <c r="N397" s="5" t="str">
        <f>IF(M397&gt;0,VLOOKUP(M397,男子登録情報!$N$1:$O$22,2,0),"")</f>
        <v/>
      </c>
      <c r="O397" s="7" t="s">
        <v>32</v>
      </c>
      <c r="P397" s="248"/>
      <c r="Q397" s="53" t="str">
        <f t="shared" si="185"/>
        <v/>
      </c>
      <c r="R397" s="285" t="str">
        <f t="shared" si="186"/>
        <v/>
      </c>
      <c r="S397" s="259"/>
      <c r="T397" s="616"/>
      <c r="U397" s="617"/>
      <c r="V397" s="618"/>
      <c r="W397" s="663"/>
      <c r="X397" s="663"/>
      <c r="AB397" s="85">
        <f t="shared" si="158"/>
        <v>0</v>
      </c>
      <c r="AC397" s="621"/>
      <c r="AD397" s="74" t="str">
        <f t="shared" si="159"/>
        <v/>
      </c>
      <c r="AE397" s="74" t="str">
        <f t="shared" si="160"/>
        <v/>
      </c>
      <c r="AF397" s="74" t="str">
        <f t="shared" si="161"/>
        <v/>
      </c>
      <c r="AG397" s="74" t="str">
        <f t="shared" si="162"/>
        <v/>
      </c>
      <c r="AH397" s="95">
        <f t="shared" si="164"/>
        <v>0</v>
      </c>
      <c r="AI397" s="174" t="str">
        <f>AI396</f>
        <v/>
      </c>
      <c r="AJ397" s="74" t="str">
        <f t="shared" si="165"/>
        <v/>
      </c>
      <c r="AK397" s="74" t="str">
        <f t="shared" si="166"/>
        <v/>
      </c>
      <c r="AL397" s="99" t="str">
        <f t="shared" si="163"/>
        <v/>
      </c>
      <c r="AM397" s="81">
        <f t="shared" si="167"/>
        <v>0</v>
      </c>
      <c r="AO397" s="81">
        <f t="shared" si="168"/>
        <v>0</v>
      </c>
      <c r="AP397" s="81" t="str">
        <f t="shared" si="169"/>
        <v>00000</v>
      </c>
      <c r="AQ397" s="105" t="str">
        <f t="shared" si="170"/>
        <v>0秒0</v>
      </c>
      <c r="AR397" s="106">
        <f t="shared" si="171"/>
        <v>0</v>
      </c>
      <c r="AS397" s="106" t="str">
        <f t="shared" si="172"/>
        <v>0</v>
      </c>
      <c r="AT397" s="106" t="str">
        <f t="shared" si="173"/>
        <v>0</v>
      </c>
      <c r="AU397" s="106" t="str">
        <f t="shared" si="174"/>
        <v>0m</v>
      </c>
      <c r="AV397" s="106" t="str">
        <f t="shared" si="175"/>
        <v>点</v>
      </c>
      <c r="AW397" s="81">
        <f t="shared" si="176"/>
        <v>0</v>
      </c>
      <c r="AX397" s="73" t="str">
        <f t="shared" si="177"/>
        <v/>
      </c>
      <c r="AY397" s="81">
        <f t="shared" si="178"/>
        <v>0</v>
      </c>
      <c r="AZ397" s="81">
        <f t="shared" si="179"/>
        <v>0</v>
      </c>
      <c r="BA397" s="81">
        <f t="shared" si="180"/>
        <v>0</v>
      </c>
      <c r="BB397" s="587"/>
      <c r="BC397" s="587"/>
      <c r="BD397" s="630"/>
      <c r="BE397" s="627"/>
      <c r="BF397" s="74" t="str">
        <f t="shared" si="181"/>
        <v/>
      </c>
      <c r="BG397" s="74" t="str">
        <f t="shared" si="182"/>
        <v/>
      </c>
      <c r="BH397" s="74" t="str">
        <f t="shared" si="183"/>
        <v/>
      </c>
      <c r="BI397" s="120" t="str">
        <f>IF(M397="","",COUNTIF($BH$17:BH397,BH397))</f>
        <v/>
      </c>
      <c r="BJ397" s="98"/>
      <c r="BK397" s="1" t="str">
        <f t="shared" si="184"/>
        <v/>
      </c>
      <c r="BL397" s="621"/>
      <c r="BM397" s="621"/>
      <c r="BN397" s="621"/>
      <c r="BO397" s="621"/>
      <c r="BP397" s="621"/>
      <c r="BQ397" s="624"/>
      <c r="BR397" s="621"/>
      <c r="BS397" s="621"/>
      <c r="BT397" s="74">
        <f>COUNTIF($AJ$17:AJ397,AI397&amp;"-"&amp;"*5000m*")</f>
        <v>0</v>
      </c>
      <c r="BU397" s="621"/>
      <c r="BV397" s="624"/>
      <c r="BW397" s="621"/>
      <c r="BX397" s="621"/>
      <c r="BY397" s="621"/>
      <c r="BZ397" s="621"/>
      <c r="CA397" s="621"/>
      <c r="CB397" s="621"/>
    </row>
    <row r="398" spans="1:80" s="1" customFormat="1" ht="18" customHeight="1" thickTop="1" thickBot="1">
      <c r="A398" s="683">
        <v>128</v>
      </c>
      <c r="B398" s="665" t="s">
        <v>339</v>
      </c>
      <c r="C398" s="667"/>
      <c r="D398" s="243"/>
      <c r="E398" s="243"/>
      <c r="F398" s="619" t="str">
        <f>IF(C398&gt;0,VLOOKUP(C398,男子登録情報!$A$1:$H$1688,3,0),"")</f>
        <v/>
      </c>
      <c r="G398" s="619" t="str">
        <f>IF(C398&gt;0,VLOOKUP(C398,男子登録情報!$A$1:$H$1688,4,0),"")</f>
        <v/>
      </c>
      <c r="H398" s="619" t="str">
        <f>IF(C398&gt;0,VLOOKUP(C398,男子登録情報!$A$1:$H$1688,7,0),"")</f>
        <v/>
      </c>
      <c r="I398" s="261" t="str">
        <f>IF(C398&gt;0,VLOOKUP(C398,男子登録情報!$A$1:$H$1688,8,0),"")</f>
        <v/>
      </c>
      <c r="J398" s="653" t="str">
        <f>IF(C398&gt;0,VLOOKUP(C398,男子登録情報!$A$1:$M$1688,13,0),"")</f>
        <v/>
      </c>
      <c r="K398" s="653" t="str">
        <f>IF(C398&gt;0,TEXT(C398,"100000000"),"000000000")</f>
        <v>000000000</v>
      </c>
      <c r="L398" s="251" t="s">
        <v>24</v>
      </c>
      <c r="M398" s="243"/>
      <c r="N398" s="5" t="str">
        <f>IF(M398&gt;0,VLOOKUP(M398,男子登録情報!$N$1:$O$22,2,0),"")</f>
        <v/>
      </c>
      <c r="O398" s="251" t="s">
        <v>27</v>
      </c>
      <c r="P398" s="253"/>
      <c r="Q398" s="53" t="str">
        <f t="shared" si="185"/>
        <v/>
      </c>
      <c r="R398" s="283" t="str">
        <f t="shared" si="186"/>
        <v/>
      </c>
      <c r="S398" s="255"/>
      <c r="T398" s="610"/>
      <c r="U398" s="611"/>
      <c r="V398" s="612"/>
      <c r="W398" s="664"/>
      <c r="X398" s="664"/>
      <c r="AB398" s="85">
        <f t="shared" si="158"/>
        <v>0</v>
      </c>
      <c r="AC398" s="621">
        <f>C398</f>
        <v>0</v>
      </c>
      <c r="AD398" s="74" t="str">
        <f t="shared" si="159"/>
        <v/>
      </c>
      <c r="AE398" s="74" t="str">
        <f t="shared" si="160"/>
        <v/>
      </c>
      <c r="AF398" s="74" t="str">
        <f t="shared" si="161"/>
        <v/>
      </c>
      <c r="AG398" s="74" t="str">
        <f t="shared" si="162"/>
        <v/>
      </c>
      <c r="AH398" s="95">
        <f t="shared" si="164"/>
        <v>0</v>
      </c>
      <c r="AI398" s="172" t="str">
        <f>IF(F398="","",F398)</f>
        <v/>
      </c>
      <c r="AJ398" s="74" t="str">
        <f t="shared" si="165"/>
        <v/>
      </c>
      <c r="AK398" s="74" t="str">
        <f t="shared" si="166"/>
        <v/>
      </c>
      <c r="AL398" s="99" t="str">
        <f t="shared" si="163"/>
        <v/>
      </c>
      <c r="AM398" s="81">
        <f t="shared" si="167"/>
        <v>0</v>
      </c>
      <c r="AO398" s="81">
        <f t="shared" si="168"/>
        <v>0</v>
      </c>
      <c r="AP398" s="81" t="str">
        <f t="shared" si="169"/>
        <v>00000</v>
      </c>
      <c r="AQ398" s="105" t="str">
        <f t="shared" si="170"/>
        <v>0秒0</v>
      </c>
      <c r="AR398" s="106">
        <f t="shared" si="171"/>
        <v>0</v>
      </c>
      <c r="AS398" s="106" t="str">
        <f t="shared" si="172"/>
        <v>0</v>
      </c>
      <c r="AT398" s="106" t="str">
        <f t="shared" si="173"/>
        <v>0</v>
      </c>
      <c r="AU398" s="106" t="str">
        <f t="shared" si="174"/>
        <v>0m</v>
      </c>
      <c r="AV398" s="106" t="str">
        <f t="shared" si="175"/>
        <v>点</v>
      </c>
      <c r="AW398" s="81">
        <f t="shared" si="176"/>
        <v>0</v>
      </c>
      <c r="AX398" s="73" t="str">
        <f t="shared" si="177"/>
        <v/>
      </c>
      <c r="AY398" s="81">
        <f t="shared" si="178"/>
        <v>0</v>
      </c>
      <c r="AZ398" s="81">
        <f t="shared" si="179"/>
        <v>0</v>
      </c>
      <c r="BA398" s="81">
        <f t="shared" si="180"/>
        <v>0</v>
      </c>
      <c r="BB398" s="586">
        <f>IF(W398="",0,COUNTA($W$17:W400))</f>
        <v>0</v>
      </c>
      <c r="BC398" s="586">
        <f>IF(X398="",0,COUNTA($X$17:X400))</f>
        <v>0</v>
      </c>
      <c r="BD398" s="628">
        <f>IF(OR($N398="20100",$N399="20100",$N400="20100"),COUNTIF($N$17:N400,"20100"),0)</f>
        <v>0</v>
      </c>
      <c r="BE398" s="625">
        <f>IF($BD398=0,0,INDEX($P398:$P400,MATCH("20100",$N398:$N400,0),1))</f>
        <v>0</v>
      </c>
      <c r="BF398" s="74" t="str">
        <f t="shared" si="181"/>
        <v/>
      </c>
      <c r="BG398" s="74" t="str">
        <f t="shared" si="182"/>
        <v/>
      </c>
      <c r="BH398" s="74" t="str">
        <f t="shared" si="183"/>
        <v/>
      </c>
      <c r="BI398" s="120" t="str">
        <f>IF(M398="","",COUNTIF($BH$17:BH398,BH398))</f>
        <v/>
      </c>
      <c r="BJ398" s="98"/>
      <c r="BK398" s="1" t="str">
        <f t="shared" si="184"/>
        <v/>
      </c>
      <c r="BL398" s="621" t="str">
        <f>IF(F398="","",COUNTIF($AI$17:AI398,AI398))</f>
        <v/>
      </c>
      <c r="BM398" s="621">
        <f>IF(BL398=1,BL398,0)</f>
        <v>0</v>
      </c>
      <c r="BN398" s="621" t="str">
        <f>IF(F398="","",$BR398)</f>
        <v/>
      </c>
      <c r="BO398" s="621" t="str">
        <f>IF(G398="","",$BR398)</f>
        <v/>
      </c>
      <c r="BP398" s="621" t="str">
        <f>IF(I398="","",$BR398)</f>
        <v/>
      </c>
      <c r="BQ398" s="622" t="str">
        <f>IFERROR(IF(J398="","",BR398),"")</f>
        <v/>
      </c>
      <c r="BR398" s="621">
        <v>128</v>
      </c>
      <c r="BS398" s="621">
        <f>IF(C398&gt;0,"",IF(COUNTIF(BN398:BQ400,BR398)=4,"",1))</f>
        <v>1</v>
      </c>
      <c r="BT398" s="74">
        <f>COUNTIF($AJ$17:AJ398,AI398&amp;"-"&amp;"*5000m*")</f>
        <v>0</v>
      </c>
      <c r="BU398" s="621">
        <f>SUM(BT398:BT400)/3</f>
        <v>0</v>
      </c>
      <c r="BV398" s="622" t="str">
        <f>IF(AI398="","",IF(AND(COUNTA(M398:M400)=0,COUNTA(W398:X400)=0),1,""))</f>
        <v/>
      </c>
      <c r="BW398" s="621">
        <f>IF(AND($AI398="",COUNTA(W398)&gt;0),1,0)</f>
        <v>0</v>
      </c>
      <c r="BX398" s="621">
        <f>IF(AND($AI398="",COUNTA(X398)&gt;0),1,0)</f>
        <v>0</v>
      </c>
      <c r="BY398" s="621" t="str">
        <f>F398&amp;"-"&amp;W398</f>
        <v>-</v>
      </c>
      <c r="BZ398" s="621" t="str">
        <f>IF(W398="","",COUNTIF($BY$17:BY398,BY398))</f>
        <v/>
      </c>
      <c r="CA398" s="621" t="str">
        <f>F398&amp;"-"&amp;X398</f>
        <v>-</v>
      </c>
      <c r="CB398" s="621" t="str">
        <f>IF(X398="","",COUNTIF($CA$17:CA398,CA398))</f>
        <v/>
      </c>
    </row>
    <row r="399" spans="1:80" s="1" customFormat="1" ht="18" customHeight="1" thickBot="1">
      <c r="A399" s="684"/>
      <c r="B399" s="666"/>
      <c r="C399" s="668"/>
      <c r="D399" s="244"/>
      <c r="E399" s="244"/>
      <c r="F399" s="620"/>
      <c r="G399" s="620"/>
      <c r="H399" s="620"/>
      <c r="I399" s="256" t="str">
        <f>IF(C398&gt;0,VLOOKUP(C398,男子登録情報!$A$1:$H$1688,5,0),"")</f>
        <v/>
      </c>
      <c r="J399" s="654" t="str">
        <f>IF(D398&gt;0,VLOOKUP(D398,男子登録情報!$A$1:$H$1688,5,0),"")</f>
        <v/>
      </c>
      <c r="K399" s="654"/>
      <c r="L399" s="261" t="s">
        <v>28</v>
      </c>
      <c r="M399" s="27"/>
      <c r="N399" s="5" t="str">
        <f>IF(M399&gt;0,VLOOKUP(M399,男子登録情報!$N$1:$O$22,2,0),"")</f>
        <v/>
      </c>
      <c r="O399" s="261" t="s">
        <v>29</v>
      </c>
      <c r="P399" s="262"/>
      <c r="Q399" s="53" t="str">
        <f t="shared" si="185"/>
        <v/>
      </c>
      <c r="R399" s="284" t="str">
        <f t="shared" si="186"/>
        <v/>
      </c>
      <c r="S399" s="263"/>
      <c r="T399" s="613"/>
      <c r="U399" s="614"/>
      <c r="V399" s="615"/>
      <c r="W399" s="662"/>
      <c r="X399" s="662"/>
      <c r="AB399" s="85">
        <f t="shared" si="158"/>
        <v>0</v>
      </c>
      <c r="AC399" s="621"/>
      <c r="AD399" s="74" t="str">
        <f t="shared" si="159"/>
        <v/>
      </c>
      <c r="AE399" s="74" t="str">
        <f t="shared" si="160"/>
        <v/>
      </c>
      <c r="AF399" s="74" t="str">
        <f t="shared" si="161"/>
        <v/>
      </c>
      <c r="AG399" s="74" t="str">
        <f t="shared" si="162"/>
        <v/>
      </c>
      <c r="AH399" s="95">
        <f t="shared" si="164"/>
        <v>0</v>
      </c>
      <c r="AI399" s="173" t="str">
        <f>AI398</f>
        <v/>
      </c>
      <c r="AJ399" s="74" t="str">
        <f t="shared" si="165"/>
        <v/>
      </c>
      <c r="AK399" s="74" t="str">
        <f t="shared" si="166"/>
        <v/>
      </c>
      <c r="AL399" s="99" t="str">
        <f t="shared" si="163"/>
        <v/>
      </c>
      <c r="AM399" s="81">
        <f t="shared" si="167"/>
        <v>0</v>
      </c>
      <c r="AO399" s="81">
        <f t="shared" si="168"/>
        <v>0</v>
      </c>
      <c r="AP399" s="81" t="str">
        <f t="shared" si="169"/>
        <v>00000</v>
      </c>
      <c r="AQ399" s="105" t="str">
        <f t="shared" si="170"/>
        <v>0秒0</v>
      </c>
      <c r="AR399" s="106">
        <f t="shared" si="171"/>
        <v>0</v>
      </c>
      <c r="AS399" s="106" t="str">
        <f t="shared" si="172"/>
        <v>0</v>
      </c>
      <c r="AT399" s="106" t="str">
        <f t="shared" si="173"/>
        <v>0</v>
      </c>
      <c r="AU399" s="106" t="str">
        <f t="shared" si="174"/>
        <v>0m</v>
      </c>
      <c r="AV399" s="106" t="str">
        <f t="shared" si="175"/>
        <v>点</v>
      </c>
      <c r="AW399" s="81">
        <f t="shared" si="176"/>
        <v>0</v>
      </c>
      <c r="AX399" s="73" t="str">
        <f t="shared" si="177"/>
        <v/>
      </c>
      <c r="AY399" s="81">
        <f t="shared" si="178"/>
        <v>0</v>
      </c>
      <c r="AZ399" s="81">
        <f t="shared" si="179"/>
        <v>0</v>
      </c>
      <c r="BA399" s="81">
        <f t="shared" si="180"/>
        <v>0</v>
      </c>
      <c r="BB399" s="595"/>
      <c r="BC399" s="595"/>
      <c r="BD399" s="629"/>
      <c r="BE399" s="626"/>
      <c r="BF399" s="74" t="str">
        <f t="shared" si="181"/>
        <v/>
      </c>
      <c r="BG399" s="74" t="str">
        <f t="shared" si="182"/>
        <v/>
      </c>
      <c r="BH399" s="74" t="str">
        <f t="shared" si="183"/>
        <v/>
      </c>
      <c r="BI399" s="120" t="str">
        <f>IF(M399="","",COUNTIF($BH$17:BH399,BH399))</f>
        <v/>
      </c>
      <c r="BJ399" s="98"/>
      <c r="BK399" s="1" t="str">
        <f t="shared" si="184"/>
        <v/>
      </c>
      <c r="BL399" s="621"/>
      <c r="BM399" s="621"/>
      <c r="BN399" s="621"/>
      <c r="BO399" s="621"/>
      <c r="BP399" s="621"/>
      <c r="BQ399" s="623"/>
      <c r="BR399" s="621"/>
      <c r="BS399" s="621"/>
      <c r="BT399" s="74">
        <f>COUNTIF($AJ$17:AJ399,AI399&amp;"-"&amp;"*5000m*")</f>
        <v>0</v>
      </c>
      <c r="BU399" s="621"/>
      <c r="BV399" s="623"/>
      <c r="BW399" s="621"/>
      <c r="BX399" s="621"/>
      <c r="BY399" s="621"/>
      <c r="BZ399" s="621"/>
      <c r="CA399" s="621"/>
      <c r="CB399" s="621"/>
    </row>
    <row r="400" spans="1:80" s="1" customFormat="1" ht="18" customHeight="1" thickBot="1">
      <c r="A400" s="685"/>
      <c r="B400" s="86" t="s">
        <v>30</v>
      </c>
      <c r="C400" s="87"/>
      <c r="D400" s="87"/>
      <c r="E400" s="87"/>
      <c r="F400" s="28"/>
      <c r="G400" s="28"/>
      <c r="H400" s="28"/>
      <c r="I400" s="29"/>
      <c r="J400" s="655" t="str">
        <f>IF(D399&gt;0,VLOOKUP(D399,男子登録情報!$A$1:$H$1688,5,0),"")</f>
        <v/>
      </c>
      <c r="K400" s="655"/>
      <c r="L400" s="7" t="s">
        <v>31</v>
      </c>
      <c r="M400" s="429"/>
      <c r="N400" s="5" t="str">
        <f>IF(M400&gt;0,VLOOKUP(M400,男子登録情報!$N$1:$O$22,2,0),"")</f>
        <v/>
      </c>
      <c r="O400" s="7" t="s">
        <v>32</v>
      </c>
      <c r="P400" s="248"/>
      <c r="Q400" s="53" t="str">
        <f t="shared" si="185"/>
        <v/>
      </c>
      <c r="R400" s="285" t="str">
        <f t="shared" si="186"/>
        <v/>
      </c>
      <c r="S400" s="259"/>
      <c r="T400" s="616"/>
      <c r="U400" s="617"/>
      <c r="V400" s="618"/>
      <c r="W400" s="663"/>
      <c r="X400" s="663"/>
      <c r="AB400" s="85">
        <f t="shared" si="158"/>
        <v>0</v>
      </c>
      <c r="AC400" s="621"/>
      <c r="AD400" s="74" t="str">
        <f t="shared" si="159"/>
        <v/>
      </c>
      <c r="AE400" s="74" t="str">
        <f t="shared" si="160"/>
        <v/>
      </c>
      <c r="AF400" s="74" t="str">
        <f t="shared" si="161"/>
        <v/>
      </c>
      <c r="AG400" s="74" t="str">
        <f t="shared" si="162"/>
        <v/>
      </c>
      <c r="AH400" s="95">
        <f t="shared" si="164"/>
        <v>0</v>
      </c>
      <c r="AI400" s="174" t="str">
        <f>AI399</f>
        <v/>
      </c>
      <c r="AJ400" s="74" t="str">
        <f t="shared" si="165"/>
        <v/>
      </c>
      <c r="AK400" s="74" t="str">
        <f t="shared" si="166"/>
        <v/>
      </c>
      <c r="AL400" s="99" t="str">
        <f t="shared" si="163"/>
        <v/>
      </c>
      <c r="AM400" s="81">
        <f t="shared" si="167"/>
        <v>0</v>
      </c>
      <c r="AO400" s="81">
        <f t="shared" si="168"/>
        <v>0</v>
      </c>
      <c r="AP400" s="81" t="str">
        <f t="shared" si="169"/>
        <v>00000</v>
      </c>
      <c r="AQ400" s="105" t="str">
        <f t="shared" si="170"/>
        <v>0秒0</v>
      </c>
      <c r="AR400" s="106">
        <f t="shared" si="171"/>
        <v>0</v>
      </c>
      <c r="AS400" s="106" t="str">
        <f t="shared" si="172"/>
        <v>0</v>
      </c>
      <c r="AT400" s="106" t="str">
        <f t="shared" si="173"/>
        <v>0</v>
      </c>
      <c r="AU400" s="106" t="str">
        <f t="shared" si="174"/>
        <v>0m</v>
      </c>
      <c r="AV400" s="106" t="str">
        <f t="shared" si="175"/>
        <v>点</v>
      </c>
      <c r="AW400" s="81">
        <f t="shared" si="176"/>
        <v>0</v>
      </c>
      <c r="AX400" s="73" t="str">
        <f t="shared" si="177"/>
        <v/>
      </c>
      <c r="AY400" s="81">
        <f t="shared" si="178"/>
        <v>0</v>
      </c>
      <c r="AZ400" s="81">
        <f t="shared" si="179"/>
        <v>0</v>
      </c>
      <c r="BA400" s="81">
        <f t="shared" si="180"/>
        <v>0</v>
      </c>
      <c r="BB400" s="587"/>
      <c r="BC400" s="587"/>
      <c r="BD400" s="630"/>
      <c r="BE400" s="627"/>
      <c r="BF400" s="74" t="str">
        <f t="shared" si="181"/>
        <v/>
      </c>
      <c r="BG400" s="74" t="str">
        <f t="shared" si="182"/>
        <v/>
      </c>
      <c r="BH400" s="74" t="str">
        <f t="shared" si="183"/>
        <v/>
      </c>
      <c r="BI400" s="120" t="str">
        <f>IF(M400="","",COUNTIF($BH$17:BH400,BH400))</f>
        <v/>
      </c>
      <c r="BJ400" s="98"/>
      <c r="BK400" s="1" t="str">
        <f t="shared" si="184"/>
        <v/>
      </c>
      <c r="BL400" s="621"/>
      <c r="BM400" s="621"/>
      <c r="BN400" s="621"/>
      <c r="BO400" s="621"/>
      <c r="BP400" s="621"/>
      <c r="BQ400" s="624"/>
      <c r="BR400" s="621"/>
      <c r="BS400" s="621"/>
      <c r="BT400" s="74">
        <f>COUNTIF($AJ$17:AJ400,AI400&amp;"-"&amp;"*5000m*")</f>
        <v>0</v>
      </c>
      <c r="BU400" s="621"/>
      <c r="BV400" s="624"/>
      <c r="BW400" s="621"/>
      <c r="BX400" s="621"/>
      <c r="BY400" s="621"/>
      <c r="BZ400" s="621"/>
      <c r="CA400" s="621"/>
      <c r="CB400" s="621"/>
    </row>
    <row r="401" spans="1:80" s="1" customFormat="1" ht="18" customHeight="1" thickTop="1" thickBot="1">
      <c r="A401" s="683">
        <v>129</v>
      </c>
      <c r="B401" s="665" t="s">
        <v>339</v>
      </c>
      <c r="C401" s="667"/>
      <c r="D401" s="243"/>
      <c r="E401" s="243"/>
      <c r="F401" s="619" t="str">
        <f>IF(C401&gt;0,VLOOKUP(C401,男子登録情報!$A$1:$H$1688,3,0),"")</f>
        <v/>
      </c>
      <c r="G401" s="619" t="str">
        <f>IF(C401&gt;0,VLOOKUP(C401,男子登録情報!$A$1:$H$1688,4,0),"")</f>
        <v/>
      </c>
      <c r="H401" s="619" t="str">
        <f>IF(C401&gt;0,VLOOKUP(C401,男子登録情報!$A$1:$H$1688,7,0),"")</f>
        <v/>
      </c>
      <c r="I401" s="261" t="str">
        <f>IF(C401&gt;0,VLOOKUP(C401,男子登録情報!$A$1:$H$1688,8,0),"")</f>
        <v/>
      </c>
      <c r="J401" s="653" t="str">
        <f>IF(C401&gt;0,VLOOKUP(C401,男子登録情報!$A$1:$M$1688,13,0),"")</f>
        <v/>
      </c>
      <c r="K401" s="653" t="str">
        <f>IF(C401&gt;0,TEXT(C401,"100000000"),"000000000")</f>
        <v>000000000</v>
      </c>
      <c r="L401" s="251" t="s">
        <v>24</v>
      </c>
      <c r="M401" s="243"/>
      <c r="N401" s="5" t="str">
        <f>IF(M401&gt;0,VLOOKUP(M401,男子登録情報!$N$1:$O$22,2,0),"")</f>
        <v/>
      </c>
      <c r="O401" s="251" t="s">
        <v>27</v>
      </c>
      <c r="P401" s="253"/>
      <c r="Q401" s="53" t="str">
        <f t="shared" si="185"/>
        <v/>
      </c>
      <c r="R401" s="283" t="str">
        <f t="shared" si="186"/>
        <v/>
      </c>
      <c r="S401" s="255"/>
      <c r="T401" s="610"/>
      <c r="U401" s="611"/>
      <c r="V401" s="612"/>
      <c r="W401" s="664"/>
      <c r="X401" s="664"/>
      <c r="AB401" s="85">
        <f t="shared" ref="AB401:AB466" si="187">IF(C401&gt;1999,1,0)</f>
        <v>0</v>
      </c>
      <c r="AC401" s="621">
        <f>C401</f>
        <v>0</v>
      </c>
      <c r="AD401" s="74" t="str">
        <f t="shared" ref="AD401:AD466" si="188">IF($C401="","",IF(F401="",1,0))</f>
        <v/>
      </c>
      <c r="AE401" s="74" t="str">
        <f t="shared" ref="AE401:AE466" si="189">IF($C401="","",IF(G401="",1,0))</f>
        <v/>
      </c>
      <c r="AF401" s="74" t="str">
        <f t="shared" ref="AF401:AF466" si="190">IF($C401="","",IF(I401="",1,0))</f>
        <v/>
      </c>
      <c r="AG401" s="74" t="str">
        <f t="shared" ref="AG401:AG466" si="191">IF($C401="","",IF(J401="",1,0))</f>
        <v/>
      </c>
      <c r="AH401" s="95">
        <f t="shared" si="164"/>
        <v>0</v>
      </c>
      <c r="AI401" s="172" t="str">
        <f>IF(F401="","",F401)</f>
        <v/>
      </c>
      <c r="AJ401" s="74" t="str">
        <f t="shared" si="165"/>
        <v/>
      </c>
      <c r="AK401" s="74" t="str">
        <f t="shared" si="166"/>
        <v/>
      </c>
      <c r="AL401" s="99" t="str">
        <f t="shared" ref="AL401:AL465" si="192">IF(M401="","",COUNTIF($AJ$12:$AJ$466,AJ401))</f>
        <v/>
      </c>
      <c r="AM401" s="81">
        <f t="shared" si="167"/>
        <v>0</v>
      </c>
      <c r="AO401" s="81">
        <f t="shared" si="168"/>
        <v>0</v>
      </c>
      <c r="AP401" s="81" t="str">
        <f t="shared" si="169"/>
        <v>00000</v>
      </c>
      <c r="AQ401" s="105" t="str">
        <f t="shared" si="170"/>
        <v>0秒0</v>
      </c>
      <c r="AR401" s="106">
        <f t="shared" si="171"/>
        <v>0</v>
      </c>
      <c r="AS401" s="106" t="str">
        <f t="shared" si="172"/>
        <v>0</v>
      </c>
      <c r="AT401" s="106" t="str">
        <f t="shared" si="173"/>
        <v>0</v>
      </c>
      <c r="AU401" s="106" t="str">
        <f t="shared" si="174"/>
        <v>0m</v>
      </c>
      <c r="AV401" s="106" t="str">
        <f t="shared" si="175"/>
        <v>点</v>
      </c>
      <c r="AW401" s="81">
        <f t="shared" si="176"/>
        <v>0</v>
      </c>
      <c r="AX401" s="73" t="str">
        <f t="shared" si="177"/>
        <v/>
      </c>
      <c r="AY401" s="81">
        <f t="shared" si="178"/>
        <v>0</v>
      </c>
      <c r="AZ401" s="81">
        <f t="shared" si="179"/>
        <v>0</v>
      </c>
      <c r="BA401" s="81">
        <f t="shared" si="180"/>
        <v>0</v>
      </c>
      <c r="BB401" s="586">
        <f>IF(W401="",0,COUNTA($W$17:W403))</f>
        <v>0</v>
      </c>
      <c r="BC401" s="586">
        <f>IF(X401="",0,COUNTA($X$17:X403))</f>
        <v>0</v>
      </c>
      <c r="BD401" s="628">
        <f>IF(OR($N401="20100",$N402="20100",$N403="20100"),COUNTIF($N$17:N403,"20100"),0)</f>
        <v>0</v>
      </c>
      <c r="BE401" s="625">
        <f>IF($BD401=0,0,INDEX($P401:$P403,MATCH("20100",$N401:$N403,0),1))</f>
        <v>0</v>
      </c>
      <c r="BF401" s="74" t="str">
        <f t="shared" si="181"/>
        <v/>
      </c>
      <c r="BG401" s="74" t="str">
        <f t="shared" si="182"/>
        <v/>
      </c>
      <c r="BH401" s="74" t="str">
        <f t="shared" si="183"/>
        <v/>
      </c>
      <c r="BI401" s="120" t="str">
        <f>IF(M401="","",COUNTIF($BH$17:BH401,BH401))</f>
        <v/>
      </c>
      <c r="BJ401" s="98"/>
      <c r="BK401" s="1" t="str">
        <f t="shared" si="184"/>
        <v/>
      </c>
      <c r="BL401" s="621" t="str">
        <f>IF(F401="","",COUNTIF($AI$17:AI401,AI401))</f>
        <v/>
      </c>
      <c r="BM401" s="621">
        <f>IF(BL401=1,BL401,0)</f>
        <v>0</v>
      </c>
      <c r="BN401" s="621" t="str">
        <f>IF(F401="","",$BR401)</f>
        <v/>
      </c>
      <c r="BO401" s="621" t="str">
        <f>IF(G401="","",$BR401)</f>
        <v/>
      </c>
      <c r="BP401" s="621" t="str">
        <f>IF(I401="","",$BR401)</f>
        <v/>
      </c>
      <c r="BQ401" s="622" t="str">
        <f>IFERROR(IF(J401="","",BR401),"")</f>
        <v/>
      </c>
      <c r="BR401" s="621">
        <v>129</v>
      </c>
      <c r="BS401" s="621">
        <f>IF(C401&gt;0,"",IF(COUNTIF(BN401:BQ403,BR401)=4,"",1))</f>
        <v>1</v>
      </c>
      <c r="BT401" s="74">
        <f>COUNTIF($AJ$17:AJ401,AI401&amp;"-"&amp;"*5000m*")</f>
        <v>0</v>
      </c>
      <c r="BU401" s="621">
        <f>SUM(BT401:BT403)/3</f>
        <v>0</v>
      </c>
      <c r="BV401" s="622" t="str">
        <f>IF(AI401="","",IF(AND(COUNTA(M401:M403)=0,COUNTA(W401:X403)=0),1,""))</f>
        <v/>
      </c>
      <c r="BW401" s="621">
        <f>IF(AND($AI401="",COUNTA(W401)&gt;0),1,0)</f>
        <v>0</v>
      </c>
      <c r="BX401" s="621">
        <f>IF(AND($AI401="",COUNTA(X401)&gt;0),1,0)</f>
        <v>0</v>
      </c>
      <c r="BY401" s="621" t="str">
        <f>F401&amp;"-"&amp;W401</f>
        <v>-</v>
      </c>
      <c r="BZ401" s="621" t="str">
        <f>IF(W401="","",COUNTIF($BY$17:BY401,BY401))</f>
        <v/>
      </c>
      <c r="CA401" s="621" t="str">
        <f>F401&amp;"-"&amp;X401</f>
        <v>-</v>
      </c>
      <c r="CB401" s="621" t="str">
        <f>IF(X401="","",COUNTIF($CA$17:CA401,CA401))</f>
        <v/>
      </c>
    </row>
    <row r="402" spans="1:80" s="1" customFormat="1" ht="18" customHeight="1" thickBot="1">
      <c r="A402" s="684"/>
      <c r="B402" s="666"/>
      <c r="C402" s="668"/>
      <c r="D402" s="244"/>
      <c r="E402" s="244"/>
      <c r="F402" s="620"/>
      <c r="G402" s="620"/>
      <c r="H402" s="620"/>
      <c r="I402" s="256" t="str">
        <f>IF(C401&gt;0,VLOOKUP(C401,男子登録情報!$A$1:$H$1688,5,0),"")</f>
        <v/>
      </c>
      <c r="J402" s="654" t="str">
        <f>IF(D401&gt;0,VLOOKUP(D401,男子登録情報!$A$1:$H$1688,5,0),"")</f>
        <v/>
      </c>
      <c r="K402" s="654"/>
      <c r="L402" s="261" t="s">
        <v>28</v>
      </c>
      <c r="M402" s="27"/>
      <c r="N402" s="5" t="str">
        <f>IF(M402&gt;0,VLOOKUP(M402,男子登録情報!$N$1:$O$22,2,0),"")</f>
        <v/>
      </c>
      <c r="O402" s="261" t="s">
        <v>29</v>
      </c>
      <c r="P402" s="262"/>
      <c r="Q402" s="53" t="str">
        <f t="shared" si="185"/>
        <v/>
      </c>
      <c r="R402" s="284" t="str">
        <f t="shared" si="186"/>
        <v/>
      </c>
      <c r="S402" s="263"/>
      <c r="T402" s="613"/>
      <c r="U402" s="614"/>
      <c r="V402" s="615"/>
      <c r="W402" s="662"/>
      <c r="X402" s="662"/>
      <c r="AB402" s="85">
        <f t="shared" si="187"/>
        <v>0</v>
      </c>
      <c r="AC402" s="621"/>
      <c r="AD402" s="74" t="str">
        <f t="shared" si="188"/>
        <v/>
      </c>
      <c r="AE402" s="74" t="str">
        <f t="shared" si="189"/>
        <v/>
      </c>
      <c r="AF402" s="74" t="str">
        <f t="shared" si="190"/>
        <v/>
      </c>
      <c r="AG402" s="74" t="str">
        <f t="shared" si="191"/>
        <v/>
      </c>
      <c r="AH402" s="95">
        <f t="shared" ref="AH402:AH465" si="193">IF(ISNA(OR(AD402:AG402)),1,SUM(AD402:AG402))</f>
        <v>0</v>
      </c>
      <c r="AI402" s="173" t="str">
        <f>AI401</f>
        <v/>
      </c>
      <c r="AJ402" s="74" t="str">
        <f t="shared" ref="AJ402:AJ465" si="194">IF($AI402="","",IF(M402="","",$AI402&amp;"-"&amp;M402))</f>
        <v/>
      </c>
      <c r="AK402" s="74" t="str">
        <f t="shared" ref="AK402:AK465" si="195">IF(AND(COUNTA(M402,P402,S402,T402,W402,X402)&gt;0,BS402=1),1,"")</f>
        <v/>
      </c>
      <c r="AL402" s="99" t="str">
        <f t="shared" si="192"/>
        <v/>
      </c>
      <c r="AM402" s="81">
        <f t="shared" ref="AM402:AM465" si="196">IF(MAX(AL402)&gt;1,1,0)</f>
        <v>0</v>
      </c>
      <c r="AO402" s="81">
        <f t="shared" ref="AO402:AO465" si="197">IF(COUNTIF(M402,"*m*")&gt;0,IF(VALUE(AS402)&gt;59,1,0),0)</f>
        <v>0</v>
      </c>
      <c r="AP402" s="81" t="str">
        <f t="shared" ref="AP402:AP465" si="198">IF(COUNTIF(N402,"*m*")&gt;0,RIGHT(10000000+AW402,7),RIGHT(100000+AW402,5))</f>
        <v>00000</v>
      </c>
      <c r="AQ402" s="105" t="str">
        <f t="shared" ref="AQ402:AQ465" si="199">IF(AR402=0,AS402&amp;"秒"&amp;AT402,AR402&amp;"分"&amp;AS402&amp;"秒"&amp;AT402)</f>
        <v>0秒0</v>
      </c>
      <c r="AR402" s="106">
        <f t="shared" ref="AR402:AR465" si="200">INT(P402/10000)</f>
        <v>0</v>
      </c>
      <c r="AS402" s="106" t="str">
        <f t="shared" ref="AS402:AS465" si="201">RIGHT(INT(P402/100),2)</f>
        <v>0</v>
      </c>
      <c r="AT402" s="106" t="str">
        <f t="shared" ref="AT402:AT465" si="202">RIGHT(INT(P402/1),2)</f>
        <v>0</v>
      </c>
      <c r="AU402" s="106" t="str">
        <f t="shared" ref="AU402:AU465" si="203">INT(P402/100)&amp;"m"&amp;RIGHT(P402,2)</f>
        <v>0m</v>
      </c>
      <c r="AV402" s="106" t="str">
        <f t="shared" ref="AV402:AV465" si="204">P402&amp;"点"</f>
        <v>点</v>
      </c>
      <c r="AW402" s="81">
        <f t="shared" ref="AW402:AW465" si="205">VALUE(P402)</f>
        <v>0</v>
      </c>
      <c r="AX402" s="73" t="str">
        <f t="shared" ref="AX402:AX465" si="206">IF(COUNTIF(M402,"*m*")=0,"",IF($M402="","",COUNTIF($P402,AX$13)))</f>
        <v/>
      </c>
      <c r="AY402" s="81">
        <f t="shared" ref="AY402:AY465" si="207">IF(S402="",0,IF(OR(S402&lt;$AY$12,S402&gt;$AY$13),1,0))</f>
        <v>0</v>
      </c>
      <c r="AZ402" s="81">
        <f t="shared" ref="AZ402:AZ465" si="208">IF($P402="",0,IF($S402="",1,0))</f>
        <v>0</v>
      </c>
      <c r="BA402" s="81">
        <f t="shared" ref="BA402:BA465" si="209">IF($P402="",0,IF($T402="",1,0))</f>
        <v>0</v>
      </c>
      <c r="BB402" s="595"/>
      <c r="BC402" s="595"/>
      <c r="BD402" s="629"/>
      <c r="BE402" s="626"/>
      <c r="BF402" s="74" t="str">
        <f t="shared" ref="BF402:BF465" si="210">IF(M402="","",IF(COUNTIF(M402,"*OP*")&gt;0,1,""))</f>
        <v/>
      </c>
      <c r="BG402" s="74" t="str">
        <f t="shared" ref="BG402:BG465" si="211">IF(M402="","",IF(COUNTIF(M402,"*OP*")&gt;0,"",1))</f>
        <v/>
      </c>
      <c r="BH402" s="74" t="str">
        <f t="shared" ref="BH402:BH465" si="212">IF(M402="","",IF(COUNTIF(M402,"*OP*")&gt;0,"",M402))</f>
        <v/>
      </c>
      <c r="BI402" s="120" t="str">
        <f>IF(M402="","",COUNTIF($BH$17:BH402,BH402))</f>
        <v/>
      </c>
      <c r="BJ402" s="98"/>
      <c r="BK402" s="1" t="str">
        <f t="shared" ref="BK402:BK465" si="213">IFERROR(BG402*BI402,"")</f>
        <v/>
      </c>
      <c r="BL402" s="621"/>
      <c r="BM402" s="621"/>
      <c r="BN402" s="621"/>
      <c r="BO402" s="621"/>
      <c r="BP402" s="621"/>
      <c r="BQ402" s="623"/>
      <c r="BR402" s="621"/>
      <c r="BS402" s="621"/>
      <c r="BT402" s="74">
        <f>COUNTIF($AJ$17:AJ402,AI402&amp;"-"&amp;"*5000m*")</f>
        <v>0</v>
      </c>
      <c r="BU402" s="621"/>
      <c r="BV402" s="623"/>
      <c r="BW402" s="621"/>
      <c r="BX402" s="621"/>
      <c r="BY402" s="621"/>
      <c r="BZ402" s="621"/>
      <c r="CA402" s="621"/>
      <c r="CB402" s="621"/>
    </row>
    <row r="403" spans="1:80" s="1" customFormat="1" ht="18" customHeight="1" thickBot="1">
      <c r="A403" s="685"/>
      <c r="B403" s="86" t="s">
        <v>30</v>
      </c>
      <c r="C403" s="87"/>
      <c r="D403" s="87"/>
      <c r="E403" s="87"/>
      <c r="F403" s="28"/>
      <c r="G403" s="28"/>
      <c r="H403" s="28"/>
      <c r="I403" s="29"/>
      <c r="J403" s="655" t="str">
        <f>IF(D402&gt;0,VLOOKUP(D402,男子登録情報!$A$1:$H$1688,5,0),"")</f>
        <v/>
      </c>
      <c r="K403" s="655"/>
      <c r="L403" s="7" t="s">
        <v>31</v>
      </c>
      <c r="M403" s="429"/>
      <c r="N403" s="5" t="str">
        <f>IF(M403&gt;0,VLOOKUP(M403,男子登録情報!$N$1:$O$22,2,0),"")</f>
        <v/>
      </c>
      <c r="O403" s="7" t="s">
        <v>32</v>
      </c>
      <c r="P403" s="248"/>
      <c r="Q403" s="53" t="str">
        <f t="shared" si="185"/>
        <v/>
      </c>
      <c r="R403" s="285" t="str">
        <f t="shared" si="186"/>
        <v/>
      </c>
      <c r="S403" s="259"/>
      <c r="T403" s="616"/>
      <c r="U403" s="617"/>
      <c r="V403" s="618"/>
      <c r="W403" s="663"/>
      <c r="X403" s="663"/>
      <c r="AB403" s="85">
        <f t="shared" si="187"/>
        <v>0</v>
      </c>
      <c r="AC403" s="621"/>
      <c r="AD403" s="74" t="str">
        <f t="shared" si="188"/>
        <v/>
      </c>
      <c r="AE403" s="74" t="str">
        <f t="shared" si="189"/>
        <v/>
      </c>
      <c r="AF403" s="74" t="str">
        <f t="shared" si="190"/>
        <v/>
      </c>
      <c r="AG403" s="74" t="str">
        <f t="shared" si="191"/>
        <v/>
      </c>
      <c r="AH403" s="95">
        <f t="shared" si="193"/>
        <v>0</v>
      </c>
      <c r="AI403" s="174" t="str">
        <f>AI402</f>
        <v/>
      </c>
      <c r="AJ403" s="74" t="str">
        <f t="shared" si="194"/>
        <v/>
      </c>
      <c r="AK403" s="74" t="str">
        <f t="shared" si="195"/>
        <v/>
      </c>
      <c r="AL403" s="99" t="str">
        <f t="shared" si="192"/>
        <v/>
      </c>
      <c r="AM403" s="81">
        <f t="shared" si="196"/>
        <v>0</v>
      </c>
      <c r="AO403" s="81">
        <f t="shared" si="197"/>
        <v>0</v>
      </c>
      <c r="AP403" s="81" t="str">
        <f t="shared" si="198"/>
        <v>00000</v>
      </c>
      <c r="AQ403" s="105" t="str">
        <f t="shared" si="199"/>
        <v>0秒0</v>
      </c>
      <c r="AR403" s="106">
        <f t="shared" si="200"/>
        <v>0</v>
      </c>
      <c r="AS403" s="106" t="str">
        <f t="shared" si="201"/>
        <v>0</v>
      </c>
      <c r="AT403" s="106" t="str">
        <f t="shared" si="202"/>
        <v>0</v>
      </c>
      <c r="AU403" s="106" t="str">
        <f t="shared" si="203"/>
        <v>0m</v>
      </c>
      <c r="AV403" s="106" t="str">
        <f t="shared" si="204"/>
        <v>点</v>
      </c>
      <c r="AW403" s="81">
        <f t="shared" si="205"/>
        <v>0</v>
      </c>
      <c r="AX403" s="73" t="str">
        <f t="shared" si="206"/>
        <v/>
      </c>
      <c r="AY403" s="81">
        <f t="shared" si="207"/>
        <v>0</v>
      </c>
      <c r="AZ403" s="81">
        <f t="shared" si="208"/>
        <v>0</v>
      </c>
      <c r="BA403" s="81">
        <f t="shared" si="209"/>
        <v>0</v>
      </c>
      <c r="BB403" s="587"/>
      <c r="BC403" s="587"/>
      <c r="BD403" s="630"/>
      <c r="BE403" s="627"/>
      <c r="BF403" s="74" t="str">
        <f t="shared" si="210"/>
        <v/>
      </c>
      <c r="BG403" s="74" t="str">
        <f t="shared" si="211"/>
        <v/>
      </c>
      <c r="BH403" s="74" t="str">
        <f t="shared" si="212"/>
        <v/>
      </c>
      <c r="BI403" s="120" t="str">
        <f>IF(M403="","",COUNTIF($BH$17:BH403,BH403))</f>
        <v/>
      </c>
      <c r="BJ403" s="98"/>
      <c r="BK403" s="1" t="str">
        <f t="shared" si="213"/>
        <v/>
      </c>
      <c r="BL403" s="621"/>
      <c r="BM403" s="621"/>
      <c r="BN403" s="621"/>
      <c r="BO403" s="621"/>
      <c r="BP403" s="621"/>
      <c r="BQ403" s="624"/>
      <c r="BR403" s="621"/>
      <c r="BS403" s="621"/>
      <c r="BT403" s="74">
        <f>COUNTIF($AJ$17:AJ403,AI403&amp;"-"&amp;"*5000m*")</f>
        <v>0</v>
      </c>
      <c r="BU403" s="621"/>
      <c r="BV403" s="624"/>
      <c r="BW403" s="621"/>
      <c r="BX403" s="621"/>
      <c r="BY403" s="621"/>
      <c r="BZ403" s="621"/>
      <c r="CA403" s="621"/>
      <c r="CB403" s="621"/>
    </row>
    <row r="404" spans="1:80" s="1" customFormat="1" ht="18" customHeight="1" thickTop="1" thickBot="1">
      <c r="A404" s="683">
        <v>130</v>
      </c>
      <c r="B404" s="665" t="s">
        <v>339</v>
      </c>
      <c r="C404" s="667"/>
      <c r="D404" s="243"/>
      <c r="E404" s="243"/>
      <c r="F404" s="619" t="str">
        <f>IF(C404&gt;0,VLOOKUP(C404,男子登録情報!$A$1:$H$1688,3,0),"")</f>
        <v/>
      </c>
      <c r="G404" s="619" t="str">
        <f>IF(C404&gt;0,VLOOKUP(C404,男子登録情報!$A$1:$H$1688,4,0),"")</f>
        <v/>
      </c>
      <c r="H404" s="619" t="str">
        <f>IF(C404&gt;0,VLOOKUP(C404,男子登録情報!$A$1:$H$1688,7,0),"")</f>
        <v/>
      </c>
      <c r="I404" s="261" t="str">
        <f>IF(C404&gt;0,VLOOKUP(C404,男子登録情報!$A$1:$H$1688,8,0),"")</f>
        <v/>
      </c>
      <c r="J404" s="653" t="str">
        <f>IF(C404&gt;0,VLOOKUP(C404,男子登録情報!$A$1:$M$1688,13,0),"")</f>
        <v/>
      </c>
      <c r="K404" s="653" t="str">
        <f>IF(C404&gt;0,TEXT(C404,"100000000"),"000000000")</f>
        <v>000000000</v>
      </c>
      <c r="L404" s="251" t="s">
        <v>24</v>
      </c>
      <c r="M404" s="243"/>
      <c r="N404" s="5" t="str">
        <f>IF(M404&gt;0,VLOOKUP(M404,男子登録情報!$N$1:$O$22,2,0),"")</f>
        <v/>
      </c>
      <c r="O404" s="251" t="s">
        <v>27</v>
      </c>
      <c r="P404" s="253"/>
      <c r="Q404" s="53" t="str">
        <f t="shared" si="185"/>
        <v/>
      </c>
      <c r="R404" s="283" t="str">
        <f t="shared" si="186"/>
        <v/>
      </c>
      <c r="S404" s="255"/>
      <c r="T404" s="610"/>
      <c r="U404" s="611"/>
      <c r="V404" s="612"/>
      <c r="W404" s="664"/>
      <c r="X404" s="664"/>
      <c r="AB404" s="85">
        <f t="shared" si="187"/>
        <v>0</v>
      </c>
      <c r="AC404" s="621">
        <f>C404</f>
        <v>0</v>
      </c>
      <c r="AD404" s="74" t="str">
        <f t="shared" si="188"/>
        <v/>
      </c>
      <c r="AE404" s="74" t="str">
        <f t="shared" si="189"/>
        <v/>
      </c>
      <c r="AF404" s="74" t="str">
        <f t="shared" si="190"/>
        <v/>
      </c>
      <c r="AG404" s="74" t="str">
        <f t="shared" si="191"/>
        <v/>
      </c>
      <c r="AH404" s="95">
        <f t="shared" si="193"/>
        <v>0</v>
      </c>
      <c r="AI404" s="172" t="str">
        <f>IF(F404="","",F404)</f>
        <v/>
      </c>
      <c r="AJ404" s="74" t="str">
        <f t="shared" si="194"/>
        <v/>
      </c>
      <c r="AK404" s="74" t="str">
        <f t="shared" si="195"/>
        <v/>
      </c>
      <c r="AL404" s="99" t="str">
        <f t="shared" si="192"/>
        <v/>
      </c>
      <c r="AM404" s="81">
        <f t="shared" si="196"/>
        <v>0</v>
      </c>
      <c r="AO404" s="81">
        <f t="shared" si="197"/>
        <v>0</v>
      </c>
      <c r="AP404" s="81" t="str">
        <f t="shared" si="198"/>
        <v>00000</v>
      </c>
      <c r="AQ404" s="105" t="str">
        <f t="shared" si="199"/>
        <v>0秒0</v>
      </c>
      <c r="AR404" s="106">
        <f t="shared" si="200"/>
        <v>0</v>
      </c>
      <c r="AS404" s="106" t="str">
        <f t="shared" si="201"/>
        <v>0</v>
      </c>
      <c r="AT404" s="106" t="str">
        <f t="shared" si="202"/>
        <v>0</v>
      </c>
      <c r="AU404" s="106" t="str">
        <f t="shared" si="203"/>
        <v>0m</v>
      </c>
      <c r="AV404" s="106" t="str">
        <f t="shared" si="204"/>
        <v>点</v>
      </c>
      <c r="AW404" s="81">
        <f t="shared" si="205"/>
        <v>0</v>
      </c>
      <c r="AX404" s="73" t="str">
        <f t="shared" si="206"/>
        <v/>
      </c>
      <c r="AY404" s="81">
        <f t="shared" si="207"/>
        <v>0</v>
      </c>
      <c r="AZ404" s="81">
        <f t="shared" si="208"/>
        <v>0</v>
      </c>
      <c r="BA404" s="81">
        <f t="shared" si="209"/>
        <v>0</v>
      </c>
      <c r="BB404" s="586">
        <f>IF(W404="",0,COUNTA($W$17:W406))</f>
        <v>0</v>
      </c>
      <c r="BC404" s="586">
        <f>IF(X404="",0,COUNTA($X$17:X406))</f>
        <v>0</v>
      </c>
      <c r="BD404" s="628">
        <f>IF(OR($N404="20100",$N405="20100",$N406="20100"),COUNTIF($N$17:N406,"20100"),0)</f>
        <v>0</v>
      </c>
      <c r="BE404" s="625">
        <f>IF($BD404=0,0,INDEX($P404:$P406,MATCH("20100",$N404:$N406,0),1))</f>
        <v>0</v>
      </c>
      <c r="BF404" s="74" t="str">
        <f t="shared" si="210"/>
        <v/>
      </c>
      <c r="BG404" s="74" t="str">
        <f t="shared" si="211"/>
        <v/>
      </c>
      <c r="BH404" s="74" t="str">
        <f t="shared" si="212"/>
        <v/>
      </c>
      <c r="BI404" s="120" t="str">
        <f>IF(M404="","",COUNTIF($BH$17:BH404,BH404))</f>
        <v/>
      </c>
      <c r="BJ404" s="98"/>
      <c r="BK404" s="1" t="str">
        <f t="shared" si="213"/>
        <v/>
      </c>
      <c r="BL404" s="621" t="str">
        <f>IF(F404="","",COUNTIF($AI$17:AI404,AI404))</f>
        <v/>
      </c>
      <c r="BM404" s="621">
        <f>IF(BL404=1,BL404,0)</f>
        <v>0</v>
      </c>
      <c r="BN404" s="621" t="str">
        <f>IF(F404="","",$BR404)</f>
        <v/>
      </c>
      <c r="BO404" s="621" t="str">
        <f>IF(G404="","",$BR404)</f>
        <v/>
      </c>
      <c r="BP404" s="621" t="str">
        <f>IF(I404="","",$BR404)</f>
        <v/>
      </c>
      <c r="BQ404" s="622" t="str">
        <f>IFERROR(IF(J404="","",BR404),"")</f>
        <v/>
      </c>
      <c r="BR404" s="621">
        <v>130</v>
      </c>
      <c r="BS404" s="621">
        <f>IF(C404&gt;0,"",IF(COUNTIF(BN404:BQ406,BR404)=4,"",1))</f>
        <v>1</v>
      </c>
      <c r="BT404" s="74">
        <f>COUNTIF($AJ$17:AJ404,AI404&amp;"-"&amp;"*5000m*")</f>
        <v>0</v>
      </c>
      <c r="BU404" s="621">
        <f>SUM(BT404:BT406)/3</f>
        <v>0</v>
      </c>
      <c r="BV404" s="622" t="str">
        <f>IF(AI404="","",IF(AND(COUNTA(M404:M406)=0,COUNTA(W404:X406)=0),1,""))</f>
        <v/>
      </c>
      <c r="BW404" s="621">
        <f>IF(AND($AI404="",COUNTA(W404)&gt;0),1,0)</f>
        <v>0</v>
      </c>
      <c r="BX404" s="621">
        <f>IF(AND($AI404="",COUNTA(X404)&gt;0),1,0)</f>
        <v>0</v>
      </c>
      <c r="BY404" s="621" t="str">
        <f>F404&amp;"-"&amp;W404</f>
        <v>-</v>
      </c>
      <c r="BZ404" s="621" t="str">
        <f>IF(W404="","",COUNTIF($BY$17:BY404,BY404))</f>
        <v/>
      </c>
      <c r="CA404" s="621" t="str">
        <f>F404&amp;"-"&amp;X404</f>
        <v>-</v>
      </c>
      <c r="CB404" s="621" t="str">
        <f>IF(X404="","",COUNTIF($CA$17:CA404,CA404))</f>
        <v/>
      </c>
    </row>
    <row r="405" spans="1:80" s="1" customFormat="1" ht="18" customHeight="1" thickBot="1">
      <c r="A405" s="684"/>
      <c r="B405" s="666"/>
      <c r="C405" s="668"/>
      <c r="D405" s="244"/>
      <c r="E405" s="244"/>
      <c r="F405" s="620"/>
      <c r="G405" s="620"/>
      <c r="H405" s="620"/>
      <c r="I405" s="256" t="str">
        <f>IF(C404&gt;0,VLOOKUP(C404,男子登録情報!$A$1:$H$1688,5,0),"")</f>
        <v/>
      </c>
      <c r="J405" s="654" t="str">
        <f>IF(D404&gt;0,VLOOKUP(D404,男子登録情報!$A$1:$H$1688,5,0),"")</f>
        <v/>
      </c>
      <c r="K405" s="654"/>
      <c r="L405" s="261" t="s">
        <v>28</v>
      </c>
      <c r="M405" s="27"/>
      <c r="N405" s="5" t="str">
        <f>IF(M405&gt;0,VLOOKUP(M405,男子登録情報!$N$1:$O$22,2,0),"")</f>
        <v/>
      </c>
      <c r="O405" s="261" t="s">
        <v>29</v>
      </c>
      <c r="P405" s="262"/>
      <c r="Q405" s="53" t="str">
        <f t="shared" si="185"/>
        <v/>
      </c>
      <c r="R405" s="284" t="str">
        <f t="shared" si="186"/>
        <v/>
      </c>
      <c r="S405" s="263"/>
      <c r="T405" s="613"/>
      <c r="U405" s="614"/>
      <c r="V405" s="615"/>
      <c r="W405" s="662"/>
      <c r="X405" s="662"/>
      <c r="AB405" s="85">
        <f t="shared" si="187"/>
        <v>0</v>
      </c>
      <c r="AC405" s="621"/>
      <c r="AD405" s="74" t="str">
        <f t="shared" si="188"/>
        <v/>
      </c>
      <c r="AE405" s="74" t="str">
        <f t="shared" si="189"/>
        <v/>
      </c>
      <c r="AF405" s="74" t="str">
        <f t="shared" si="190"/>
        <v/>
      </c>
      <c r="AG405" s="74" t="str">
        <f t="shared" si="191"/>
        <v/>
      </c>
      <c r="AH405" s="95">
        <f t="shared" si="193"/>
        <v>0</v>
      </c>
      <c r="AI405" s="173" t="str">
        <f>AI404</f>
        <v/>
      </c>
      <c r="AJ405" s="74" t="str">
        <f t="shared" si="194"/>
        <v/>
      </c>
      <c r="AK405" s="74" t="str">
        <f t="shared" si="195"/>
        <v/>
      </c>
      <c r="AL405" s="99" t="str">
        <f t="shared" si="192"/>
        <v/>
      </c>
      <c r="AM405" s="81">
        <f t="shared" si="196"/>
        <v>0</v>
      </c>
      <c r="AO405" s="81">
        <f t="shared" si="197"/>
        <v>0</v>
      </c>
      <c r="AP405" s="81" t="str">
        <f t="shared" si="198"/>
        <v>00000</v>
      </c>
      <c r="AQ405" s="105" t="str">
        <f t="shared" si="199"/>
        <v>0秒0</v>
      </c>
      <c r="AR405" s="106">
        <f t="shared" si="200"/>
        <v>0</v>
      </c>
      <c r="AS405" s="106" t="str">
        <f t="shared" si="201"/>
        <v>0</v>
      </c>
      <c r="AT405" s="106" t="str">
        <f t="shared" si="202"/>
        <v>0</v>
      </c>
      <c r="AU405" s="106" t="str">
        <f t="shared" si="203"/>
        <v>0m</v>
      </c>
      <c r="AV405" s="106" t="str">
        <f t="shared" si="204"/>
        <v>点</v>
      </c>
      <c r="AW405" s="81">
        <f t="shared" si="205"/>
        <v>0</v>
      </c>
      <c r="AX405" s="73" t="str">
        <f t="shared" si="206"/>
        <v/>
      </c>
      <c r="AY405" s="81">
        <f t="shared" si="207"/>
        <v>0</v>
      </c>
      <c r="AZ405" s="81">
        <f t="shared" si="208"/>
        <v>0</v>
      </c>
      <c r="BA405" s="81">
        <f t="shared" si="209"/>
        <v>0</v>
      </c>
      <c r="BB405" s="595"/>
      <c r="BC405" s="595"/>
      <c r="BD405" s="629"/>
      <c r="BE405" s="626"/>
      <c r="BF405" s="74" t="str">
        <f t="shared" si="210"/>
        <v/>
      </c>
      <c r="BG405" s="74" t="str">
        <f t="shared" si="211"/>
        <v/>
      </c>
      <c r="BH405" s="74" t="str">
        <f t="shared" si="212"/>
        <v/>
      </c>
      <c r="BI405" s="120" t="str">
        <f>IF(M405="","",COUNTIF($BH$17:BH405,BH405))</f>
        <v/>
      </c>
      <c r="BJ405" s="98"/>
      <c r="BK405" s="1" t="str">
        <f t="shared" si="213"/>
        <v/>
      </c>
      <c r="BL405" s="621"/>
      <c r="BM405" s="621"/>
      <c r="BN405" s="621"/>
      <c r="BO405" s="621"/>
      <c r="BP405" s="621"/>
      <c r="BQ405" s="623"/>
      <c r="BR405" s="621"/>
      <c r="BS405" s="621"/>
      <c r="BT405" s="74">
        <f>COUNTIF($AJ$17:AJ405,AI405&amp;"-"&amp;"*5000m*")</f>
        <v>0</v>
      </c>
      <c r="BU405" s="621"/>
      <c r="BV405" s="623"/>
      <c r="BW405" s="621"/>
      <c r="BX405" s="621"/>
      <c r="BY405" s="621"/>
      <c r="BZ405" s="621"/>
      <c r="CA405" s="621"/>
      <c r="CB405" s="621"/>
    </row>
    <row r="406" spans="1:80" s="1" customFormat="1" ht="18" customHeight="1" thickBot="1">
      <c r="A406" s="685"/>
      <c r="B406" s="86" t="s">
        <v>30</v>
      </c>
      <c r="C406" s="87"/>
      <c r="D406" s="87"/>
      <c r="E406" s="87"/>
      <c r="F406" s="28"/>
      <c r="G406" s="28"/>
      <c r="H406" s="28"/>
      <c r="I406" s="29"/>
      <c r="J406" s="655" t="str">
        <f>IF(D405&gt;0,VLOOKUP(D405,男子登録情報!$A$1:$H$1688,5,0),"")</f>
        <v/>
      </c>
      <c r="K406" s="655"/>
      <c r="L406" s="7" t="s">
        <v>31</v>
      </c>
      <c r="M406" s="429"/>
      <c r="N406" s="5" t="str">
        <f>IF(M406&gt;0,VLOOKUP(M406,男子登録情報!$N$1:$O$22,2,0),"")</f>
        <v/>
      </c>
      <c r="O406" s="7" t="s">
        <v>32</v>
      </c>
      <c r="P406" s="248"/>
      <c r="Q406" s="53" t="str">
        <f t="shared" si="185"/>
        <v/>
      </c>
      <c r="R406" s="285" t="str">
        <f t="shared" si="186"/>
        <v/>
      </c>
      <c r="S406" s="259"/>
      <c r="T406" s="616"/>
      <c r="U406" s="617"/>
      <c r="V406" s="618"/>
      <c r="W406" s="663"/>
      <c r="X406" s="663"/>
      <c r="AB406" s="85">
        <f t="shared" si="187"/>
        <v>0</v>
      </c>
      <c r="AC406" s="621"/>
      <c r="AD406" s="74" t="str">
        <f t="shared" si="188"/>
        <v/>
      </c>
      <c r="AE406" s="74" t="str">
        <f t="shared" si="189"/>
        <v/>
      </c>
      <c r="AF406" s="74" t="str">
        <f t="shared" si="190"/>
        <v/>
      </c>
      <c r="AG406" s="74" t="str">
        <f t="shared" si="191"/>
        <v/>
      </c>
      <c r="AH406" s="95">
        <f t="shared" si="193"/>
        <v>0</v>
      </c>
      <c r="AI406" s="174" t="str">
        <f>AI405</f>
        <v/>
      </c>
      <c r="AJ406" s="74" t="str">
        <f t="shared" si="194"/>
        <v/>
      </c>
      <c r="AK406" s="74" t="str">
        <f t="shared" si="195"/>
        <v/>
      </c>
      <c r="AL406" s="99" t="str">
        <f t="shared" si="192"/>
        <v/>
      </c>
      <c r="AM406" s="81">
        <f t="shared" si="196"/>
        <v>0</v>
      </c>
      <c r="AO406" s="81">
        <f t="shared" si="197"/>
        <v>0</v>
      </c>
      <c r="AP406" s="81" t="str">
        <f t="shared" si="198"/>
        <v>00000</v>
      </c>
      <c r="AQ406" s="105" t="str">
        <f t="shared" si="199"/>
        <v>0秒0</v>
      </c>
      <c r="AR406" s="106">
        <f t="shared" si="200"/>
        <v>0</v>
      </c>
      <c r="AS406" s="106" t="str">
        <f t="shared" si="201"/>
        <v>0</v>
      </c>
      <c r="AT406" s="106" t="str">
        <f t="shared" si="202"/>
        <v>0</v>
      </c>
      <c r="AU406" s="106" t="str">
        <f t="shared" si="203"/>
        <v>0m</v>
      </c>
      <c r="AV406" s="106" t="str">
        <f t="shared" si="204"/>
        <v>点</v>
      </c>
      <c r="AW406" s="81">
        <f t="shared" si="205"/>
        <v>0</v>
      </c>
      <c r="AX406" s="73" t="str">
        <f t="shared" si="206"/>
        <v/>
      </c>
      <c r="AY406" s="81">
        <f t="shared" si="207"/>
        <v>0</v>
      </c>
      <c r="AZ406" s="81">
        <f t="shared" si="208"/>
        <v>0</v>
      </c>
      <c r="BA406" s="81">
        <f t="shared" si="209"/>
        <v>0</v>
      </c>
      <c r="BB406" s="587"/>
      <c r="BC406" s="587"/>
      <c r="BD406" s="630"/>
      <c r="BE406" s="627"/>
      <c r="BF406" s="74" t="str">
        <f t="shared" si="210"/>
        <v/>
      </c>
      <c r="BG406" s="74" t="str">
        <f t="shared" si="211"/>
        <v/>
      </c>
      <c r="BH406" s="74" t="str">
        <f t="shared" si="212"/>
        <v/>
      </c>
      <c r="BI406" s="120" t="str">
        <f>IF(M406="","",COUNTIF($BH$17:BH406,BH406))</f>
        <v/>
      </c>
      <c r="BJ406" s="98"/>
      <c r="BK406" s="1" t="str">
        <f t="shared" si="213"/>
        <v/>
      </c>
      <c r="BL406" s="621"/>
      <c r="BM406" s="621"/>
      <c r="BN406" s="621"/>
      <c r="BO406" s="621"/>
      <c r="BP406" s="621"/>
      <c r="BQ406" s="624"/>
      <c r="BR406" s="621"/>
      <c r="BS406" s="621"/>
      <c r="BT406" s="74">
        <f>COUNTIF($AJ$17:AJ406,AI406&amp;"-"&amp;"*5000m*")</f>
        <v>0</v>
      </c>
      <c r="BU406" s="621"/>
      <c r="BV406" s="624"/>
      <c r="BW406" s="621"/>
      <c r="BX406" s="621"/>
      <c r="BY406" s="621"/>
      <c r="BZ406" s="621"/>
      <c r="CA406" s="621"/>
      <c r="CB406" s="621"/>
    </row>
    <row r="407" spans="1:80" s="1" customFormat="1" ht="18" customHeight="1" thickTop="1" thickBot="1">
      <c r="A407" s="683">
        <v>131</v>
      </c>
      <c r="B407" s="665" t="s">
        <v>339</v>
      </c>
      <c r="C407" s="667"/>
      <c r="D407" s="243"/>
      <c r="E407" s="243"/>
      <c r="F407" s="619" t="str">
        <f>IF(C407&gt;0,VLOOKUP(C407,男子登録情報!$A$1:$H$1688,3,0),"")</f>
        <v/>
      </c>
      <c r="G407" s="619" t="str">
        <f>IF(C407&gt;0,VLOOKUP(C407,男子登録情報!$A$1:$H$1688,4,0),"")</f>
        <v/>
      </c>
      <c r="H407" s="619" t="str">
        <f>IF(C407&gt;0,VLOOKUP(C407,男子登録情報!$A$1:$H$1688,7,0),"")</f>
        <v/>
      </c>
      <c r="I407" s="261" t="str">
        <f>IF(C407&gt;0,VLOOKUP(C407,男子登録情報!$A$1:$H$1688,8,0),"")</f>
        <v/>
      </c>
      <c r="J407" s="653" t="str">
        <f>IF(C407&gt;0,VLOOKUP(C407,男子登録情報!$A$1:$M$1688,13,0),"")</f>
        <v/>
      </c>
      <c r="K407" s="653" t="str">
        <f>IF(C407&gt;0,TEXT(C407,"100000000"),"000000000")</f>
        <v>000000000</v>
      </c>
      <c r="L407" s="251" t="s">
        <v>24</v>
      </c>
      <c r="M407" s="243"/>
      <c r="N407" s="5" t="str">
        <f>IF(M407&gt;0,VLOOKUP(M407,男子登録情報!$N$1:$O$22,2,0),"")</f>
        <v/>
      </c>
      <c r="O407" s="251" t="s">
        <v>27</v>
      </c>
      <c r="P407" s="253"/>
      <c r="Q407" s="53" t="str">
        <f t="shared" si="185"/>
        <v/>
      </c>
      <c r="R407" s="283" t="str">
        <f t="shared" si="186"/>
        <v/>
      </c>
      <c r="S407" s="255"/>
      <c r="T407" s="610"/>
      <c r="U407" s="611"/>
      <c r="V407" s="612"/>
      <c r="W407" s="664"/>
      <c r="X407" s="664"/>
      <c r="AB407" s="85">
        <f t="shared" si="187"/>
        <v>0</v>
      </c>
      <c r="AC407" s="621">
        <f>C407</f>
        <v>0</v>
      </c>
      <c r="AD407" s="74" t="str">
        <f t="shared" si="188"/>
        <v/>
      </c>
      <c r="AE407" s="74" t="str">
        <f t="shared" si="189"/>
        <v/>
      </c>
      <c r="AF407" s="74" t="str">
        <f t="shared" si="190"/>
        <v/>
      </c>
      <c r="AG407" s="74" t="str">
        <f t="shared" si="191"/>
        <v/>
      </c>
      <c r="AH407" s="95">
        <f t="shared" si="193"/>
        <v>0</v>
      </c>
      <c r="AI407" s="172" t="str">
        <f>IF(F407="","",F407)</f>
        <v/>
      </c>
      <c r="AJ407" s="74" t="str">
        <f t="shared" si="194"/>
        <v/>
      </c>
      <c r="AK407" s="74" t="str">
        <f t="shared" si="195"/>
        <v/>
      </c>
      <c r="AL407" s="99" t="str">
        <f t="shared" si="192"/>
        <v/>
      </c>
      <c r="AM407" s="81">
        <f t="shared" si="196"/>
        <v>0</v>
      </c>
      <c r="AO407" s="81">
        <f t="shared" si="197"/>
        <v>0</v>
      </c>
      <c r="AP407" s="81" t="str">
        <f t="shared" si="198"/>
        <v>00000</v>
      </c>
      <c r="AQ407" s="105" t="str">
        <f t="shared" si="199"/>
        <v>0秒0</v>
      </c>
      <c r="AR407" s="106">
        <f t="shared" si="200"/>
        <v>0</v>
      </c>
      <c r="AS407" s="106" t="str">
        <f t="shared" si="201"/>
        <v>0</v>
      </c>
      <c r="AT407" s="106" t="str">
        <f t="shared" si="202"/>
        <v>0</v>
      </c>
      <c r="AU407" s="106" t="str">
        <f t="shared" si="203"/>
        <v>0m</v>
      </c>
      <c r="AV407" s="106" t="str">
        <f t="shared" si="204"/>
        <v>点</v>
      </c>
      <c r="AW407" s="81">
        <f t="shared" si="205"/>
        <v>0</v>
      </c>
      <c r="AX407" s="73" t="str">
        <f t="shared" si="206"/>
        <v/>
      </c>
      <c r="AY407" s="81">
        <f t="shared" si="207"/>
        <v>0</v>
      </c>
      <c r="AZ407" s="81">
        <f t="shared" si="208"/>
        <v>0</v>
      </c>
      <c r="BA407" s="81">
        <f t="shared" si="209"/>
        <v>0</v>
      </c>
      <c r="BB407" s="586">
        <f>IF(W407="",0,COUNTA($W$17:W409))</f>
        <v>0</v>
      </c>
      <c r="BC407" s="586">
        <f>IF(X407="",0,COUNTA($X$17:X409))</f>
        <v>0</v>
      </c>
      <c r="BD407" s="628">
        <f>IF(OR($N407="20100",$N408="20100",$N409="20100"),COUNTIF($N$17:N409,"20100"),0)</f>
        <v>0</v>
      </c>
      <c r="BE407" s="625">
        <f>IF($BD407=0,0,INDEX($P407:$P409,MATCH("20100",$N407:$N409,0),1))</f>
        <v>0</v>
      </c>
      <c r="BF407" s="74" t="str">
        <f t="shared" si="210"/>
        <v/>
      </c>
      <c r="BG407" s="74" t="str">
        <f t="shared" si="211"/>
        <v/>
      </c>
      <c r="BH407" s="74" t="str">
        <f t="shared" si="212"/>
        <v/>
      </c>
      <c r="BI407" s="120" t="str">
        <f>IF(M407="","",COUNTIF($BH$17:BH407,BH407))</f>
        <v/>
      </c>
      <c r="BJ407" s="98"/>
      <c r="BK407" s="1" t="str">
        <f t="shared" si="213"/>
        <v/>
      </c>
      <c r="BL407" s="621" t="str">
        <f>IF(F407="","",COUNTIF($AI$17:AI407,AI407))</f>
        <v/>
      </c>
      <c r="BM407" s="621">
        <f>IF(BL407=1,BL407,0)</f>
        <v>0</v>
      </c>
      <c r="BN407" s="621" t="str">
        <f>IF(F407="","",$BR407)</f>
        <v/>
      </c>
      <c r="BO407" s="621" t="str">
        <f>IF(G407="","",$BR407)</f>
        <v/>
      </c>
      <c r="BP407" s="621" t="str">
        <f>IF(I407="","",$BR407)</f>
        <v/>
      </c>
      <c r="BQ407" s="622" t="str">
        <f>IFERROR(IF(J407="","",BR407),"")</f>
        <v/>
      </c>
      <c r="BR407" s="621">
        <v>131</v>
      </c>
      <c r="BS407" s="621">
        <f>IF(C407&gt;0,"",IF(COUNTIF(BN407:BQ409,BR407)=4,"",1))</f>
        <v>1</v>
      </c>
      <c r="BT407" s="74">
        <f>COUNTIF($AJ$17:AJ407,AI407&amp;"-"&amp;"*5000m*")</f>
        <v>0</v>
      </c>
      <c r="BU407" s="621">
        <f>SUM(BT407:BT409)/3</f>
        <v>0</v>
      </c>
      <c r="BV407" s="622" t="str">
        <f>IF(AI407="","",IF(AND(COUNTA(M407:M409)=0,COUNTA(W407:X409)=0),1,""))</f>
        <v/>
      </c>
      <c r="BW407" s="621">
        <f>IF(AND($AI407="",COUNTA(W407)&gt;0),1,0)</f>
        <v>0</v>
      </c>
      <c r="BX407" s="621">
        <f>IF(AND($AI407="",COUNTA(X407)&gt;0),1,0)</f>
        <v>0</v>
      </c>
      <c r="BY407" s="621" t="str">
        <f>F407&amp;"-"&amp;W407</f>
        <v>-</v>
      </c>
      <c r="BZ407" s="621" t="str">
        <f>IF(W407="","",COUNTIF($BY$17:BY407,BY407))</f>
        <v/>
      </c>
      <c r="CA407" s="621" t="str">
        <f>F407&amp;"-"&amp;X407</f>
        <v>-</v>
      </c>
      <c r="CB407" s="621" t="str">
        <f>IF(X407="","",COUNTIF($CA$17:CA407,CA407))</f>
        <v/>
      </c>
    </row>
    <row r="408" spans="1:80" s="1" customFormat="1" ht="18" customHeight="1" thickBot="1">
      <c r="A408" s="684"/>
      <c r="B408" s="666"/>
      <c r="C408" s="668"/>
      <c r="D408" s="244"/>
      <c r="E408" s="244"/>
      <c r="F408" s="620"/>
      <c r="G408" s="620"/>
      <c r="H408" s="620"/>
      <c r="I408" s="256" t="str">
        <f>IF(C407&gt;0,VLOOKUP(C407,男子登録情報!$A$1:$H$1688,5,0),"")</f>
        <v/>
      </c>
      <c r="J408" s="654" t="str">
        <f>IF(D407&gt;0,VLOOKUP(D407,男子登録情報!$A$1:$H$1688,5,0),"")</f>
        <v/>
      </c>
      <c r="K408" s="654"/>
      <c r="L408" s="261" t="s">
        <v>28</v>
      </c>
      <c r="M408" s="27"/>
      <c r="N408" s="5" t="str">
        <f>IF(M408&gt;0,VLOOKUP(M408,男子登録情報!$N$1:$O$22,2,0),"")</f>
        <v/>
      </c>
      <c r="O408" s="261" t="s">
        <v>29</v>
      </c>
      <c r="P408" s="262"/>
      <c r="Q408" s="53" t="str">
        <f t="shared" si="185"/>
        <v/>
      </c>
      <c r="R408" s="284" t="str">
        <f t="shared" si="186"/>
        <v/>
      </c>
      <c r="S408" s="263"/>
      <c r="T408" s="613"/>
      <c r="U408" s="614"/>
      <c r="V408" s="615"/>
      <c r="W408" s="662"/>
      <c r="X408" s="662"/>
      <c r="AB408" s="85">
        <f t="shared" si="187"/>
        <v>0</v>
      </c>
      <c r="AC408" s="621"/>
      <c r="AD408" s="74" t="str">
        <f t="shared" si="188"/>
        <v/>
      </c>
      <c r="AE408" s="74" t="str">
        <f t="shared" si="189"/>
        <v/>
      </c>
      <c r="AF408" s="74" t="str">
        <f t="shared" si="190"/>
        <v/>
      </c>
      <c r="AG408" s="74" t="str">
        <f t="shared" si="191"/>
        <v/>
      </c>
      <c r="AH408" s="95">
        <f t="shared" si="193"/>
        <v>0</v>
      </c>
      <c r="AI408" s="173" t="str">
        <f>AI407</f>
        <v/>
      </c>
      <c r="AJ408" s="74" t="str">
        <f t="shared" si="194"/>
        <v/>
      </c>
      <c r="AK408" s="74" t="str">
        <f t="shared" si="195"/>
        <v/>
      </c>
      <c r="AL408" s="99" t="str">
        <f t="shared" si="192"/>
        <v/>
      </c>
      <c r="AM408" s="81">
        <f t="shared" si="196"/>
        <v>0</v>
      </c>
      <c r="AO408" s="81">
        <f t="shared" si="197"/>
        <v>0</v>
      </c>
      <c r="AP408" s="81" t="str">
        <f t="shared" si="198"/>
        <v>00000</v>
      </c>
      <c r="AQ408" s="105" t="str">
        <f t="shared" si="199"/>
        <v>0秒0</v>
      </c>
      <c r="AR408" s="106">
        <f t="shared" si="200"/>
        <v>0</v>
      </c>
      <c r="AS408" s="106" t="str">
        <f t="shared" si="201"/>
        <v>0</v>
      </c>
      <c r="AT408" s="106" t="str">
        <f t="shared" si="202"/>
        <v>0</v>
      </c>
      <c r="AU408" s="106" t="str">
        <f t="shared" si="203"/>
        <v>0m</v>
      </c>
      <c r="AV408" s="106" t="str">
        <f t="shared" si="204"/>
        <v>点</v>
      </c>
      <c r="AW408" s="81">
        <f t="shared" si="205"/>
        <v>0</v>
      </c>
      <c r="AX408" s="73" t="str">
        <f t="shared" si="206"/>
        <v/>
      </c>
      <c r="AY408" s="81">
        <f t="shared" si="207"/>
        <v>0</v>
      </c>
      <c r="AZ408" s="81">
        <f t="shared" si="208"/>
        <v>0</v>
      </c>
      <c r="BA408" s="81">
        <f t="shared" si="209"/>
        <v>0</v>
      </c>
      <c r="BB408" s="595"/>
      <c r="BC408" s="595"/>
      <c r="BD408" s="629"/>
      <c r="BE408" s="626"/>
      <c r="BF408" s="74" t="str">
        <f t="shared" si="210"/>
        <v/>
      </c>
      <c r="BG408" s="74" t="str">
        <f t="shared" si="211"/>
        <v/>
      </c>
      <c r="BH408" s="74" t="str">
        <f t="shared" si="212"/>
        <v/>
      </c>
      <c r="BI408" s="120" t="str">
        <f>IF(M408="","",COUNTIF($BH$17:BH408,BH408))</f>
        <v/>
      </c>
      <c r="BJ408" s="98"/>
      <c r="BK408" s="1" t="str">
        <f t="shared" si="213"/>
        <v/>
      </c>
      <c r="BL408" s="621"/>
      <c r="BM408" s="621"/>
      <c r="BN408" s="621"/>
      <c r="BO408" s="621"/>
      <c r="BP408" s="621"/>
      <c r="BQ408" s="623"/>
      <c r="BR408" s="621"/>
      <c r="BS408" s="621"/>
      <c r="BT408" s="74">
        <f>COUNTIF($AJ$17:AJ408,AI408&amp;"-"&amp;"*5000m*")</f>
        <v>0</v>
      </c>
      <c r="BU408" s="621"/>
      <c r="BV408" s="623"/>
      <c r="BW408" s="621"/>
      <c r="BX408" s="621"/>
      <c r="BY408" s="621"/>
      <c r="BZ408" s="621"/>
      <c r="CA408" s="621"/>
      <c r="CB408" s="621"/>
    </row>
    <row r="409" spans="1:80" s="1" customFormat="1" ht="18" customHeight="1" thickBot="1">
      <c r="A409" s="685"/>
      <c r="B409" s="86" t="s">
        <v>30</v>
      </c>
      <c r="C409" s="87"/>
      <c r="D409" s="87"/>
      <c r="E409" s="87"/>
      <c r="F409" s="28"/>
      <c r="G409" s="28"/>
      <c r="H409" s="28"/>
      <c r="I409" s="29"/>
      <c r="J409" s="655" t="str">
        <f>IF(D408&gt;0,VLOOKUP(D408,男子登録情報!$A$1:$H$1688,5,0),"")</f>
        <v/>
      </c>
      <c r="K409" s="655"/>
      <c r="L409" s="7" t="s">
        <v>31</v>
      </c>
      <c r="M409" s="429"/>
      <c r="N409" s="5" t="str">
        <f>IF(M409&gt;0,VLOOKUP(M409,男子登録情報!$N$1:$O$22,2,0),"")</f>
        <v/>
      </c>
      <c r="O409" s="7" t="s">
        <v>32</v>
      </c>
      <c r="P409" s="248"/>
      <c r="Q409" s="53" t="str">
        <f t="shared" si="185"/>
        <v/>
      </c>
      <c r="R409" s="285" t="str">
        <f t="shared" si="186"/>
        <v/>
      </c>
      <c r="S409" s="259"/>
      <c r="T409" s="616"/>
      <c r="U409" s="617"/>
      <c r="V409" s="618"/>
      <c r="W409" s="663"/>
      <c r="X409" s="663"/>
      <c r="AB409" s="85">
        <f t="shared" si="187"/>
        <v>0</v>
      </c>
      <c r="AC409" s="621"/>
      <c r="AD409" s="74" t="str">
        <f t="shared" si="188"/>
        <v/>
      </c>
      <c r="AE409" s="74" t="str">
        <f t="shared" si="189"/>
        <v/>
      </c>
      <c r="AF409" s="74" t="str">
        <f t="shared" si="190"/>
        <v/>
      </c>
      <c r="AG409" s="74" t="str">
        <f t="shared" si="191"/>
        <v/>
      </c>
      <c r="AH409" s="95">
        <f t="shared" si="193"/>
        <v>0</v>
      </c>
      <c r="AI409" s="174" t="str">
        <f>AI408</f>
        <v/>
      </c>
      <c r="AJ409" s="74" t="str">
        <f t="shared" si="194"/>
        <v/>
      </c>
      <c r="AK409" s="74" t="str">
        <f t="shared" si="195"/>
        <v/>
      </c>
      <c r="AL409" s="99" t="str">
        <f t="shared" si="192"/>
        <v/>
      </c>
      <c r="AM409" s="81">
        <f t="shared" si="196"/>
        <v>0</v>
      </c>
      <c r="AO409" s="81">
        <f t="shared" si="197"/>
        <v>0</v>
      </c>
      <c r="AP409" s="81" t="str">
        <f t="shared" si="198"/>
        <v>00000</v>
      </c>
      <c r="AQ409" s="105" t="str">
        <f t="shared" si="199"/>
        <v>0秒0</v>
      </c>
      <c r="AR409" s="106">
        <f t="shared" si="200"/>
        <v>0</v>
      </c>
      <c r="AS409" s="106" t="str">
        <f t="shared" si="201"/>
        <v>0</v>
      </c>
      <c r="AT409" s="106" t="str">
        <f t="shared" si="202"/>
        <v>0</v>
      </c>
      <c r="AU409" s="106" t="str">
        <f t="shared" si="203"/>
        <v>0m</v>
      </c>
      <c r="AV409" s="106" t="str">
        <f t="shared" si="204"/>
        <v>点</v>
      </c>
      <c r="AW409" s="81">
        <f t="shared" si="205"/>
        <v>0</v>
      </c>
      <c r="AX409" s="73" t="str">
        <f t="shared" si="206"/>
        <v/>
      </c>
      <c r="AY409" s="81">
        <f t="shared" si="207"/>
        <v>0</v>
      </c>
      <c r="AZ409" s="81">
        <f t="shared" si="208"/>
        <v>0</v>
      </c>
      <c r="BA409" s="81">
        <f t="shared" si="209"/>
        <v>0</v>
      </c>
      <c r="BB409" s="587"/>
      <c r="BC409" s="587"/>
      <c r="BD409" s="630"/>
      <c r="BE409" s="627"/>
      <c r="BF409" s="74" t="str">
        <f t="shared" si="210"/>
        <v/>
      </c>
      <c r="BG409" s="74" t="str">
        <f t="shared" si="211"/>
        <v/>
      </c>
      <c r="BH409" s="74" t="str">
        <f t="shared" si="212"/>
        <v/>
      </c>
      <c r="BI409" s="120" t="str">
        <f>IF(M409="","",COUNTIF($BH$17:BH409,BH409))</f>
        <v/>
      </c>
      <c r="BJ409" s="98"/>
      <c r="BK409" s="1" t="str">
        <f t="shared" si="213"/>
        <v/>
      </c>
      <c r="BL409" s="621"/>
      <c r="BM409" s="621"/>
      <c r="BN409" s="621"/>
      <c r="BO409" s="621"/>
      <c r="BP409" s="621"/>
      <c r="BQ409" s="624"/>
      <c r="BR409" s="621"/>
      <c r="BS409" s="621"/>
      <c r="BT409" s="74">
        <f>COUNTIF($AJ$17:AJ409,AI409&amp;"-"&amp;"*5000m*")</f>
        <v>0</v>
      </c>
      <c r="BU409" s="621"/>
      <c r="BV409" s="624"/>
      <c r="BW409" s="621"/>
      <c r="BX409" s="621"/>
      <c r="BY409" s="621"/>
      <c r="BZ409" s="621"/>
      <c r="CA409" s="621"/>
      <c r="CB409" s="621"/>
    </row>
    <row r="410" spans="1:80" s="1" customFormat="1" ht="18" customHeight="1" thickTop="1" thickBot="1">
      <c r="A410" s="683">
        <v>132</v>
      </c>
      <c r="B410" s="665" t="s">
        <v>339</v>
      </c>
      <c r="C410" s="667"/>
      <c r="D410" s="243"/>
      <c r="E410" s="243"/>
      <c r="F410" s="619" t="str">
        <f>IF(C410&gt;0,VLOOKUP(C410,男子登録情報!$A$1:$H$1688,3,0),"")</f>
        <v/>
      </c>
      <c r="G410" s="619" t="str">
        <f>IF(C410&gt;0,VLOOKUP(C410,男子登録情報!$A$1:$H$1688,4,0),"")</f>
        <v/>
      </c>
      <c r="H410" s="619" t="str">
        <f>IF(C410&gt;0,VLOOKUP(C410,男子登録情報!$A$1:$H$1688,7,0),"")</f>
        <v/>
      </c>
      <c r="I410" s="261" t="str">
        <f>IF(C410&gt;0,VLOOKUP(C410,男子登録情報!$A$1:$H$1688,8,0),"")</f>
        <v/>
      </c>
      <c r="J410" s="653" t="str">
        <f>IF(C410&gt;0,VLOOKUP(C410,男子登録情報!$A$1:$M$1688,13,0),"")</f>
        <v/>
      </c>
      <c r="K410" s="653" t="str">
        <f>IF(C410&gt;0,TEXT(C410,"100000000"),"000000000")</f>
        <v>000000000</v>
      </c>
      <c r="L410" s="251" t="s">
        <v>24</v>
      </c>
      <c r="M410" s="243"/>
      <c r="N410" s="5" t="str">
        <f>IF(M410&gt;0,VLOOKUP(M410,男子登録情報!$N$1:$O$22,2,0),"")</f>
        <v/>
      </c>
      <c r="O410" s="251" t="s">
        <v>27</v>
      </c>
      <c r="P410" s="253"/>
      <c r="Q410" s="53" t="str">
        <f t="shared" si="185"/>
        <v/>
      </c>
      <c r="R410" s="283" t="str">
        <f t="shared" si="186"/>
        <v/>
      </c>
      <c r="S410" s="255"/>
      <c r="T410" s="610"/>
      <c r="U410" s="611"/>
      <c r="V410" s="612"/>
      <c r="W410" s="664"/>
      <c r="X410" s="664"/>
      <c r="AB410" s="85">
        <f t="shared" si="187"/>
        <v>0</v>
      </c>
      <c r="AC410" s="621">
        <f>C410</f>
        <v>0</v>
      </c>
      <c r="AD410" s="74" t="str">
        <f t="shared" si="188"/>
        <v/>
      </c>
      <c r="AE410" s="74" t="str">
        <f t="shared" si="189"/>
        <v/>
      </c>
      <c r="AF410" s="74" t="str">
        <f t="shared" si="190"/>
        <v/>
      </c>
      <c r="AG410" s="74" t="str">
        <f t="shared" si="191"/>
        <v/>
      </c>
      <c r="AH410" s="95">
        <f t="shared" si="193"/>
        <v>0</v>
      </c>
      <c r="AI410" s="172" t="str">
        <f>IF(F410="","",F410)</f>
        <v/>
      </c>
      <c r="AJ410" s="74" t="str">
        <f t="shared" si="194"/>
        <v/>
      </c>
      <c r="AK410" s="74" t="str">
        <f t="shared" si="195"/>
        <v/>
      </c>
      <c r="AL410" s="99" t="str">
        <f t="shared" si="192"/>
        <v/>
      </c>
      <c r="AM410" s="81">
        <f t="shared" si="196"/>
        <v>0</v>
      </c>
      <c r="AO410" s="81">
        <f t="shared" si="197"/>
        <v>0</v>
      </c>
      <c r="AP410" s="81" t="str">
        <f t="shared" si="198"/>
        <v>00000</v>
      </c>
      <c r="AQ410" s="105" t="str">
        <f t="shared" si="199"/>
        <v>0秒0</v>
      </c>
      <c r="AR410" s="106">
        <f t="shared" si="200"/>
        <v>0</v>
      </c>
      <c r="AS410" s="106" t="str">
        <f t="shared" si="201"/>
        <v>0</v>
      </c>
      <c r="AT410" s="106" t="str">
        <f t="shared" si="202"/>
        <v>0</v>
      </c>
      <c r="AU410" s="106" t="str">
        <f t="shared" si="203"/>
        <v>0m</v>
      </c>
      <c r="AV410" s="106" t="str">
        <f t="shared" si="204"/>
        <v>点</v>
      </c>
      <c r="AW410" s="81">
        <f t="shared" si="205"/>
        <v>0</v>
      </c>
      <c r="AX410" s="73" t="str">
        <f t="shared" si="206"/>
        <v/>
      </c>
      <c r="AY410" s="81">
        <f t="shared" si="207"/>
        <v>0</v>
      </c>
      <c r="AZ410" s="81">
        <f t="shared" si="208"/>
        <v>0</v>
      </c>
      <c r="BA410" s="81">
        <f t="shared" si="209"/>
        <v>0</v>
      </c>
      <c r="BB410" s="586">
        <f>IF(W410="",0,COUNTA($W$17:W412))</f>
        <v>0</v>
      </c>
      <c r="BC410" s="586">
        <f>IF(X410="",0,COUNTA($X$17:X412))</f>
        <v>0</v>
      </c>
      <c r="BD410" s="628">
        <f>IF(OR($N410="20100",$N411="20100",$N412="20100"),COUNTIF($N$17:N412,"20100"),0)</f>
        <v>0</v>
      </c>
      <c r="BE410" s="625">
        <f>IF($BD410=0,0,INDEX($P410:$P412,MATCH("20100",$N410:$N412,0),1))</f>
        <v>0</v>
      </c>
      <c r="BF410" s="74" t="str">
        <f t="shared" si="210"/>
        <v/>
      </c>
      <c r="BG410" s="74" t="str">
        <f t="shared" si="211"/>
        <v/>
      </c>
      <c r="BH410" s="74" t="str">
        <f t="shared" si="212"/>
        <v/>
      </c>
      <c r="BI410" s="120" t="str">
        <f>IF(M410="","",COUNTIF($BH$17:BH410,BH410))</f>
        <v/>
      </c>
      <c r="BJ410" s="98"/>
      <c r="BK410" s="1" t="str">
        <f t="shared" si="213"/>
        <v/>
      </c>
      <c r="BL410" s="621" t="str">
        <f>IF(F410="","",COUNTIF($AI$17:AI410,AI410))</f>
        <v/>
      </c>
      <c r="BM410" s="621">
        <f>IF(BL410=1,BL410,0)</f>
        <v>0</v>
      </c>
      <c r="BN410" s="621" t="str">
        <f>IF(F410="","",$BR410)</f>
        <v/>
      </c>
      <c r="BO410" s="621" t="str">
        <f>IF(G410="","",$BR410)</f>
        <v/>
      </c>
      <c r="BP410" s="621" t="str">
        <f>IF(I410="","",$BR410)</f>
        <v/>
      </c>
      <c r="BQ410" s="622" t="str">
        <f>IFERROR(IF(J410="","",BR410),"")</f>
        <v/>
      </c>
      <c r="BR410" s="621">
        <v>132</v>
      </c>
      <c r="BS410" s="621">
        <f>IF(C410&gt;0,"",IF(COUNTIF(BN410:BQ412,BR410)=4,"",1))</f>
        <v>1</v>
      </c>
      <c r="BT410" s="74">
        <f>COUNTIF($AJ$17:AJ410,AI410&amp;"-"&amp;"*5000m*")</f>
        <v>0</v>
      </c>
      <c r="BU410" s="621">
        <f>SUM(BT410:BT412)/3</f>
        <v>0</v>
      </c>
      <c r="BV410" s="622" t="str">
        <f>IF(AI410="","",IF(AND(COUNTA(M410:M412)=0,COUNTA(W410:X412)=0),1,""))</f>
        <v/>
      </c>
      <c r="BW410" s="621">
        <f>IF(AND($AI410="",COUNTA(W410)&gt;0),1,0)</f>
        <v>0</v>
      </c>
      <c r="BX410" s="621">
        <f>IF(AND($AI410="",COUNTA(X410)&gt;0),1,0)</f>
        <v>0</v>
      </c>
      <c r="BY410" s="621" t="str">
        <f>F410&amp;"-"&amp;W410</f>
        <v>-</v>
      </c>
      <c r="BZ410" s="621" t="str">
        <f>IF(W410="","",COUNTIF($BY$17:BY410,BY410))</f>
        <v/>
      </c>
      <c r="CA410" s="621" t="str">
        <f>F410&amp;"-"&amp;X410</f>
        <v>-</v>
      </c>
      <c r="CB410" s="621" t="str">
        <f>IF(X410="","",COUNTIF($CA$17:CA410,CA410))</f>
        <v/>
      </c>
    </row>
    <row r="411" spans="1:80" s="1" customFormat="1" ht="18" customHeight="1" thickBot="1">
      <c r="A411" s="684"/>
      <c r="B411" s="666"/>
      <c r="C411" s="668"/>
      <c r="D411" s="244"/>
      <c r="E411" s="244"/>
      <c r="F411" s="620"/>
      <c r="G411" s="620"/>
      <c r="H411" s="620"/>
      <c r="I411" s="256" t="str">
        <f>IF(C410&gt;0,VLOOKUP(C410,男子登録情報!$A$1:$H$1688,5,0),"")</f>
        <v/>
      </c>
      <c r="J411" s="654" t="str">
        <f>IF(D410&gt;0,VLOOKUP(D410,男子登録情報!$A$1:$H$1688,5,0),"")</f>
        <v/>
      </c>
      <c r="K411" s="654"/>
      <c r="L411" s="261" t="s">
        <v>28</v>
      </c>
      <c r="M411" s="27"/>
      <c r="N411" s="5" t="str">
        <f>IF(M411&gt;0,VLOOKUP(M411,男子登録情報!$N$1:$O$22,2,0),"")</f>
        <v/>
      </c>
      <c r="O411" s="261" t="s">
        <v>29</v>
      </c>
      <c r="P411" s="262"/>
      <c r="Q411" s="53" t="str">
        <f t="shared" si="185"/>
        <v/>
      </c>
      <c r="R411" s="284" t="str">
        <f t="shared" si="186"/>
        <v/>
      </c>
      <c r="S411" s="263"/>
      <c r="T411" s="613"/>
      <c r="U411" s="614"/>
      <c r="V411" s="615"/>
      <c r="W411" s="662"/>
      <c r="X411" s="662"/>
      <c r="AB411" s="85">
        <f t="shared" si="187"/>
        <v>0</v>
      </c>
      <c r="AC411" s="621"/>
      <c r="AD411" s="74" t="str">
        <f t="shared" si="188"/>
        <v/>
      </c>
      <c r="AE411" s="74" t="str">
        <f t="shared" si="189"/>
        <v/>
      </c>
      <c r="AF411" s="74" t="str">
        <f t="shared" si="190"/>
        <v/>
      </c>
      <c r="AG411" s="74" t="str">
        <f t="shared" si="191"/>
        <v/>
      </c>
      <c r="AH411" s="95">
        <f t="shared" si="193"/>
        <v>0</v>
      </c>
      <c r="AI411" s="173" t="str">
        <f>AI410</f>
        <v/>
      </c>
      <c r="AJ411" s="74" t="str">
        <f t="shared" si="194"/>
        <v/>
      </c>
      <c r="AK411" s="74" t="str">
        <f t="shared" si="195"/>
        <v/>
      </c>
      <c r="AL411" s="99" t="str">
        <f t="shared" si="192"/>
        <v/>
      </c>
      <c r="AM411" s="81">
        <f t="shared" si="196"/>
        <v>0</v>
      </c>
      <c r="AO411" s="81">
        <f t="shared" si="197"/>
        <v>0</v>
      </c>
      <c r="AP411" s="81" t="str">
        <f t="shared" si="198"/>
        <v>00000</v>
      </c>
      <c r="AQ411" s="105" t="str">
        <f t="shared" si="199"/>
        <v>0秒0</v>
      </c>
      <c r="AR411" s="106">
        <f t="shared" si="200"/>
        <v>0</v>
      </c>
      <c r="AS411" s="106" t="str">
        <f t="shared" si="201"/>
        <v>0</v>
      </c>
      <c r="AT411" s="106" t="str">
        <f t="shared" si="202"/>
        <v>0</v>
      </c>
      <c r="AU411" s="106" t="str">
        <f t="shared" si="203"/>
        <v>0m</v>
      </c>
      <c r="AV411" s="106" t="str">
        <f t="shared" si="204"/>
        <v>点</v>
      </c>
      <c r="AW411" s="81">
        <f t="shared" si="205"/>
        <v>0</v>
      </c>
      <c r="AX411" s="73" t="str">
        <f t="shared" si="206"/>
        <v/>
      </c>
      <c r="AY411" s="81">
        <f t="shared" si="207"/>
        <v>0</v>
      </c>
      <c r="AZ411" s="81">
        <f t="shared" si="208"/>
        <v>0</v>
      </c>
      <c r="BA411" s="81">
        <f t="shared" si="209"/>
        <v>0</v>
      </c>
      <c r="BB411" s="595"/>
      <c r="BC411" s="595"/>
      <c r="BD411" s="629"/>
      <c r="BE411" s="626"/>
      <c r="BF411" s="74" t="str">
        <f t="shared" si="210"/>
        <v/>
      </c>
      <c r="BG411" s="74" t="str">
        <f t="shared" si="211"/>
        <v/>
      </c>
      <c r="BH411" s="74" t="str">
        <f t="shared" si="212"/>
        <v/>
      </c>
      <c r="BI411" s="120" t="str">
        <f>IF(M411="","",COUNTIF($BH$17:BH411,BH411))</f>
        <v/>
      </c>
      <c r="BJ411" s="98"/>
      <c r="BK411" s="1" t="str">
        <f t="shared" si="213"/>
        <v/>
      </c>
      <c r="BL411" s="621"/>
      <c r="BM411" s="621"/>
      <c r="BN411" s="621"/>
      <c r="BO411" s="621"/>
      <c r="BP411" s="621"/>
      <c r="BQ411" s="623"/>
      <c r="BR411" s="621"/>
      <c r="BS411" s="621"/>
      <c r="BT411" s="74">
        <f>COUNTIF($AJ$17:AJ411,AI411&amp;"-"&amp;"*5000m*")</f>
        <v>0</v>
      </c>
      <c r="BU411" s="621"/>
      <c r="BV411" s="623"/>
      <c r="BW411" s="621"/>
      <c r="BX411" s="621"/>
      <c r="BY411" s="621"/>
      <c r="BZ411" s="621"/>
      <c r="CA411" s="621"/>
      <c r="CB411" s="621"/>
    </row>
    <row r="412" spans="1:80" s="1" customFormat="1" ht="18" customHeight="1" thickBot="1">
      <c r="A412" s="685"/>
      <c r="B412" s="86" t="s">
        <v>30</v>
      </c>
      <c r="C412" s="87"/>
      <c r="D412" s="87"/>
      <c r="E412" s="87"/>
      <c r="F412" s="28"/>
      <c r="G412" s="28"/>
      <c r="H412" s="28"/>
      <c r="I412" s="29"/>
      <c r="J412" s="655" t="str">
        <f>IF(D411&gt;0,VLOOKUP(D411,男子登録情報!$A$1:$H$1688,5,0),"")</f>
        <v/>
      </c>
      <c r="K412" s="655"/>
      <c r="L412" s="7" t="s">
        <v>31</v>
      </c>
      <c r="M412" s="429"/>
      <c r="N412" s="5" t="str">
        <f>IF(M412&gt;0,VLOOKUP(M412,男子登録情報!$N$1:$O$22,2,0),"")</f>
        <v/>
      </c>
      <c r="O412" s="7" t="s">
        <v>32</v>
      </c>
      <c r="P412" s="248"/>
      <c r="Q412" s="53" t="str">
        <f t="shared" si="185"/>
        <v/>
      </c>
      <c r="R412" s="285" t="str">
        <f t="shared" si="186"/>
        <v/>
      </c>
      <c r="S412" s="259"/>
      <c r="T412" s="616"/>
      <c r="U412" s="617"/>
      <c r="V412" s="618"/>
      <c r="W412" s="663"/>
      <c r="X412" s="663"/>
      <c r="AB412" s="85">
        <f t="shared" si="187"/>
        <v>0</v>
      </c>
      <c r="AC412" s="621"/>
      <c r="AD412" s="74" t="str">
        <f t="shared" si="188"/>
        <v/>
      </c>
      <c r="AE412" s="74" t="str">
        <f t="shared" si="189"/>
        <v/>
      </c>
      <c r="AF412" s="74" t="str">
        <f t="shared" si="190"/>
        <v/>
      </c>
      <c r="AG412" s="74" t="str">
        <f t="shared" si="191"/>
        <v/>
      </c>
      <c r="AH412" s="95">
        <f t="shared" si="193"/>
        <v>0</v>
      </c>
      <c r="AI412" s="174" t="str">
        <f>AI411</f>
        <v/>
      </c>
      <c r="AJ412" s="74" t="str">
        <f t="shared" si="194"/>
        <v/>
      </c>
      <c r="AK412" s="74" t="str">
        <f t="shared" si="195"/>
        <v/>
      </c>
      <c r="AL412" s="99" t="str">
        <f t="shared" si="192"/>
        <v/>
      </c>
      <c r="AM412" s="81">
        <f t="shared" si="196"/>
        <v>0</v>
      </c>
      <c r="AO412" s="81">
        <f t="shared" si="197"/>
        <v>0</v>
      </c>
      <c r="AP412" s="81" t="str">
        <f t="shared" si="198"/>
        <v>00000</v>
      </c>
      <c r="AQ412" s="105" t="str">
        <f t="shared" si="199"/>
        <v>0秒0</v>
      </c>
      <c r="AR412" s="106">
        <f t="shared" si="200"/>
        <v>0</v>
      </c>
      <c r="AS412" s="106" t="str">
        <f t="shared" si="201"/>
        <v>0</v>
      </c>
      <c r="AT412" s="106" t="str">
        <f t="shared" si="202"/>
        <v>0</v>
      </c>
      <c r="AU412" s="106" t="str">
        <f t="shared" si="203"/>
        <v>0m</v>
      </c>
      <c r="AV412" s="106" t="str">
        <f t="shared" si="204"/>
        <v>点</v>
      </c>
      <c r="AW412" s="81">
        <f t="shared" si="205"/>
        <v>0</v>
      </c>
      <c r="AX412" s="73" t="str">
        <f t="shared" si="206"/>
        <v/>
      </c>
      <c r="AY412" s="81">
        <f t="shared" si="207"/>
        <v>0</v>
      </c>
      <c r="AZ412" s="81">
        <f t="shared" si="208"/>
        <v>0</v>
      </c>
      <c r="BA412" s="81">
        <f t="shared" si="209"/>
        <v>0</v>
      </c>
      <c r="BB412" s="587"/>
      <c r="BC412" s="587"/>
      <c r="BD412" s="630"/>
      <c r="BE412" s="627"/>
      <c r="BF412" s="74" t="str">
        <f t="shared" si="210"/>
        <v/>
      </c>
      <c r="BG412" s="74" t="str">
        <f t="shared" si="211"/>
        <v/>
      </c>
      <c r="BH412" s="74" t="str">
        <f t="shared" si="212"/>
        <v/>
      </c>
      <c r="BI412" s="120" t="str">
        <f>IF(M412="","",COUNTIF($BH$17:BH412,BH412))</f>
        <v/>
      </c>
      <c r="BJ412" s="98"/>
      <c r="BK412" s="1" t="str">
        <f t="shared" si="213"/>
        <v/>
      </c>
      <c r="BL412" s="621"/>
      <c r="BM412" s="621"/>
      <c r="BN412" s="621"/>
      <c r="BO412" s="621"/>
      <c r="BP412" s="621"/>
      <c r="BQ412" s="624"/>
      <c r="BR412" s="621"/>
      <c r="BS412" s="621"/>
      <c r="BT412" s="74">
        <f>COUNTIF($AJ$17:AJ412,AI412&amp;"-"&amp;"*5000m*")</f>
        <v>0</v>
      </c>
      <c r="BU412" s="621"/>
      <c r="BV412" s="624"/>
      <c r="BW412" s="621"/>
      <c r="BX412" s="621"/>
      <c r="BY412" s="621"/>
      <c r="BZ412" s="621"/>
      <c r="CA412" s="621"/>
      <c r="CB412" s="621"/>
    </row>
    <row r="413" spans="1:80" s="1" customFormat="1" ht="18" customHeight="1" thickTop="1" thickBot="1">
      <c r="A413" s="683">
        <v>133</v>
      </c>
      <c r="B413" s="665" t="s">
        <v>339</v>
      </c>
      <c r="C413" s="667"/>
      <c r="D413" s="243"/>
      <c r="E413" s="243"/>
      <c r="F413" s="619" t="str">
        <f>IF(C413&gt;0,VLOOKUP(C413,男子登録情報!$A$1:$H$1688,3,0),"")</f>
        <v/>
      </c>
      <c r="G413" s="619" t="str">
        <f>IF(C413&gt;0,VLOOKUP(C413,男子登録情報!$A$1:$H$1688,4,0),"")</f>
        <v/>
      </c>
      <c r="H413" s="619" t="str">
        <f>IF(C413&gt;0,VLOOKUP(C413,男子登録情報!$A$1:$H$1688,7,0),"")</f>
        <v/>
      </c>
      <c r="I413" s="261" t="str">
        <f>IF(C413&gt;0,VLOOKUP(C413,男子登録情報!$A$1:$H$1688,8,0),"")</f>
        <v/>
      </c>
      <c r="J413" s="653" t="str">
        <f>IF(C413&gt;0,VLOOKUP(C413,男子登録情報!$A$1:$M$1688,13,0),"")</f>
        <v/>
      </c>
      <c r="K413" s="653" t="str">
        <f>IF(C413&gt;0,TEXT(C413,"100000000"),"000000000")</f>
        <v>000000000</v>
      </c>
      <c r="L413" s="251" t="s">
        <v>24</v>
      </c>
      <c r="M413" s="243"/>
      <c r="N413" s="5" t="str">
        <f>IF(M413&gt;0,VLOOKUP(M413,男子登録情報!$N$1:$O$22,2,0),"")</f>
        <v/>
      </c>
      <c r="O413" s="251" t="s">
        <v>27</v>
      </c>
      <c r="P413" s="253"/>
      <c r="Q413" s="53" t="str">
        <f t="shared" si="185"/>
        <v/>
      </c>
      <c r="R413" s="283" t="str">
        <f t="shared" si="186"/>
        <v/>
      </c>
      <c r="S413" s="255"/>
      <c r="T413" s="610"/>
      <c r="U413" s="611"/>
      <c r="V413" s="612"/>
      <c r="W413" s="664"/>
      <c r="X413" s="664"/>
      <c r="AB413" s="85">
        <f t="shared" si="187"/>
        <v>0</v>
      </c>
      <c r="AC413" s="621">
        <f>C413</f>
        <v>0</v>
      </c>
      <c r="AD413" s="74" t="str">
        <f t="shared" si="188"/>
        <v/>
      </c>
      <c r="AE413" s="74" t="str">
        <f t="shared" si="189"/>
        <v/>
      </c>
      <c r="AF413" s="74" t="str">
        <f t="shared" si="190"/>
        <v/>
      </c>
      <c r="AG413" s="74" t="str">
        <f t="shared" si="191"/>
        <v/>
      </c>
      <c r="AH413" s="95">
        <f t="shared" si="193"/>
        <v>0</v>
      </c>
      <c r="AI413" s="172" t="str">
        <f>IF(F413="","",F413)</f>
        <v/>
      </c>
      <c r="AJ413" s="74" t="str">
        <f t="shared" si="194"/>
        <v/>
      </c>
      <c r="AK413" s="74" t="str">
        <f t="shared" si="195"/>
        <v/>
      </c>
      <c r="AL413" s="99" t="str">
        <f t="shared" si="192"/>
        <v/>
      </c>
      <c r="AM413" s="81">
        <f t="shared" si="196"/>
        <v>0</v>
      </c>
      <c r="AO413" s="81">
        <f t="shared" si="197"/>
        <v>0</v>
      </c>
      <c r="AP413" s="81" t="str">
        <f t="shared" si="198"/>
        <v>00000</v>
      </c>
      <c r="AQ413" s="105" t="str">
        <f t="shared" si="199"/>
        <v>0秒0</v>
      </c>
      <c r="AR413" s="106">
        <f t="shared" si="200"/>
        <v>0</v>
      </c>
      <c r="AS413" s="106" t="str">
        <f t="shared" si="201"/>
        <v>0</v>
      </c>
      <c r="AT413" s="106" t="str">
        <f t="shared" si="202"/>
        <v>0</v>
      </c>
      <c r="AU413" s="106" t="str">
        <f t="shared" si="203"/>
        <v>0m</v>
      </c>
      <c r="AV413" s="106" t="str">
        <f t="shared" si="204"/>
        <v>点</v>
      </c>
      <c r="AW413" s="81">
        <f t="shared" si="205"/>
        <v>0</v>
      </c>
      <c r="AX413" s="73" t="str">
        <f t="shared" si="206"/>
        <v/>
      </c>
      <c r="AY413" s="81">
        <f t="shared" si="207"/>
        <v>0</v>
      </c>
      <c r="AZ413" s="81">
        <f t="shared" si="208"/>
        <v>0</v>
      </c>
      <c r="BA413" s="81">
        <f t="shared" si="209"/>
        <v>0</v>
      </c>
      <c r="BB413" s="586">
        <f>IF(W413="",0,COUNTA($W$17:W415))</f>
        <v>0</v>
      </c>
      <c r="BC413" s="586">
        <f>IF(X413="",0,COUNTA($X$17:X415))</f>
        <v>0</v>
      </c>
      <c r="BD413" s="628">
        <f>IF(OR($N413="20100",$N414="20100",$N415="20100"),COUNTIF($N$17:N415,"20100"),0)</f>
        <v>0</v>
      </c>
      <c r="BE413" s="625">
        <f>IF($BD413=0,0,INDEX($P413:$P415,MATCH("20100",$N413:$N415,0),1))</f>
        <v>0</v>
      </c>
      <c r="BF413" s="74" t="str">
        <f t="shared" si="210"/>
        <v/>
      </c>
      <c r="BG413" s="74" t="str">
        <f t="shared" si="211"/>
        <v/>
      </c>
      <c r="BH413" s="74" t="str">
        <f t="shared" si="212"/>
        <v/>
      </c>
      <c r="BI413" s="120" t="str">
        <f>IF(M413="","",COUNTIF($BH$17:BH413,BH413))</f>
        <v/>
      </c>
      <c r="BJ413" s="98"/>
      <c r="BK413" s="1" t="str">
        <f t="shared" si="213"/>
        <v/>
      </c>
      <c r="BL413" s="621" t="str">
        <f>IF(F413="","",COUNTIF($AI$17:AI413,AI413))</f>
        <v/>
      </c>
      <c r="BM413" s="621">
        <f>IF(BL413=1,BL413,0)</f>
        <v>0</v>
      </c>
      <c r="BN413" s="621" t="str">
        <f>IF(F413="","",$BR413)</f>
        <v/>
      </c>
      <c r="BO413" s="621" t="str">
        <f>IF(G413="","",$BR413)</f>
        <v/>
      </c>
      <c r="BP413" s="621" t="str">
        <f>IF(I413="","",$BR413)</f>
        <v/>
      </c>
      <c r="BQ413" s="622" t="str">
        <f>IFERROR(IF(J413="","",BR413),"")</f>
        <v/>
      </c>
      <c r="BR413" s="621">
        <v>133</v>
      </c>
      <c r="BS413" s="621">
        <f>IF(C413&gt;0,"",IF(COUNTIF(BN413:BQ415,BR413)=4,"",1))</f>
        <v>1</v>
      </c>
      <c r="BT413" s="74">
        <f>COUNTIF($AJ$17:AJ413,AI413&amp;"-"&amp;"*5000m*")</f>
        <v>0</v>
      </c>
      <c r="BU413" s="621">
        <f>SUM(BT413:BT415)/3</f>
        <v>0</v>
      </c>
      <c r="BV413" s="622" t="str">
        <f>IF(AI413="","",IF(AND(COUNTA(M413:M415)=0,COUNTA(W413:X415)=0),1,""))</f>
        <v/>
      </c>
      <c r="BW413" s="621">
        <f>IF(AND($AI413="",COUNTA(W413)&gt;0),1,0)</f>
        <v>0</v>
      </c>
      <c r="BX413" s="621">
        <f>IF(AND($AI413="",COUNTA(X413)&gt;0),1,0)</f>
        <v>0</v>
      </c>
      <c r="BY413" s="621" t="str">
        <f>F413&amp;"-"&amp;W413</f>
        <v>-</v>
      </c>
      <c r="BZ413" s="621" t="str">
        <f>IF(W413="","",COUNTIF($BY$17:BY413,BY413))</f>
        <v/>
      </c>
      <c r="CA413" s="621" t="str">
        <f>F413&amp;"-"&amp;X413</f>
        <v>-</v>
      </c>
      <c r="CB413" s="621" t="str">
        <f>IF(X413="","",COUNTIF($CA$17:CA413,CA413))</f>
        <v/>
      </c>
    </row>
    <row r="414" spans="1:80" s="1" customFormat="1" ht="18" customHeight="1" thickBot="1">
      <c r="A414" s="684"/>
      <c r="B414" s="666"/>
      <c r="C414" s="668"/>
      <c r="D414" s="244"/>
      <c r="E414" s="244"/>
      <c r="F414" s="620"/>
      <c r="G414" s="620"/>
      <c r="H414" s="620"/>
      <c r="I414" s="256" t="str">
        <f>IF(C413&gt;0,VLOOKUP(C413,男子登録情報!$A$1:$H$1688,5,0),"")</f>
        <v/>
      </c>
      <c r="J414" s="654" t="str">
        <f>IF(D413&gt;0,VLOOKUP(D413,男子登録情報!$A$1:$H$1688,5,0),"")</f>
        <v/>
      </c>
      <c r="K414" s="654"/>
      <c r="L414" s="261" t="s">
        <v>28</v>
      </c>
      <c r="M414" s="27"/>
      <c r="N414" s="5" t="str">
        <f>IF(M414&gt;0,VLOOKUP(M414,男子登録情報!$N$1:$O$22,2,0),"")</f>
        <v/>
      </c>
      <c r="O414" s="261" t="s">
        <v>29</v>
      </c>
      <c r="P414" s="262"/>
      <c r="Q414" s="53" t="str">
        <f t="shared" si="185"/>
        <v/>
      </c>
      <c r="R414" s="284" t="str">
        <f t="shared" si="186"/>
        <v/>
      </c>
      <c r="S414" s="263"/>
      <c r="T414" s="613"/>
      <c r="U414" s="614"/>
      <c r="V414" s="615"/>
      <c r="W414" s="662"/>
      <c r="X414" s="662"/>
      <c r="AB414" s="85">
        <f t="shared" si="187"/>
        <v>0</v>
      </c>
      <c r="AC414" s="621"/>
      <c r="AD414" s="74" t="str">
        <f t="shared" si="188"/>
        <v/>
      </c>
      <c r="AE414" s="74" t="str">
        <f t="shared" si="189"/>
        <v/>
      </c>
      <c r="AF414" s="74" t="str">
        <f t="shared" si="190"/>
        <v/>
      </c>
      <c r="AG414" s="74" t="str">
        <f t="shared" si="191"/>
        <v/>
      </c>
      <c r="AH414" s="95">
        <f t="shared" si="193"/>
        <v>0</v>
      </c>
      <c r="AI414" s="173" t="str">
        <f>AI413</f>
        <v/>
      </c>
      <c r="AJ414" s="74" t="str">
        <f t="shared" si="194"/>
        <v/>
      </c>
      <c r="AK414" s="74" t="str">
        <f t="shared" si="195"/>
        <v/>
      </c>
      <c r="AL414" s="99" t="str">
        <f t="shared" si="192"/>
        <v/>
      </c>
      <c r="AM414" s="81">
        <f t="shared" si="196"/>
        <v>0</v>
      </c>
      <c r="AO414" s="81">
        <f t="shared" si="197"/>
        <v>0</v>
      </c>
      <c r="AP414" s="81" t="str">
        <f t="shared" si="198"/>
        <v>00000</v>
      </c>
      <c r="AQ414" s="105" t="str">
        <f t="shared" si="199"/>
        <v>0秒0</v>
      </c>
      <c r="AR414" s="106">
        <f t="shared" si="200"/>
        <v>0</v>
      </c>
      <c r="AS414" s="106" t="str">
        <f t="shared" si="201"/>
        <v>0</v>
      </c>
      <c r="AT414" s="106" t="str">
        <f t="shared" si="202"/>
        <v>0</v>
      </c>
      <c r="AU414" s="106" t="str">
        <f t="shared" si="203"/>
        <v>0m</v>
      </c>
      <c r="AV414" s="106" t="str">
        <f t="shared" si="204"/>
        <v>点</v>
      </c>
      <c r="AW414" s="81">
        <f t="shared" si="205"/>
        <v>0</v>
      </c>
      <c r="AX414" s="73" t="str">
        <f t="shared" si="206"/>
        <v/>
      </c>
      <c r="AY414" s="81">
        <f t="shared" si="207"/>
        <v>0</v>
      </c>
      <c r="AZ414" s="81">
        <f t="shared" si="208"/>
        <v>0</v>
      </c>
      <c r="BA414" s="81">
        <f t="shared" si="209"/>
        <v>0</v>
      </c>
      <c r="BB414" s="595"/>
      <c r="BC414" s="595"/>
      <c r="BD414" s="629"/>
      <c r="BE414" s="626"/>
      <c r="BF414" s="74" t="str">
        <f t="shared" si="210"/>
        <v/>
      </c>
      <c r="BG414" s="74" t="str">
        <f t="shared" si="211"/>
        <v/>
      </c>
      <c r="BH414" s="74" t="str">
        <f t="shared" si="212"/>
        <v/>
      </c>
      <c r="BI414" s="120" t="str">
        <f>IF(M414="","",COUNTIF($BH$17:BH414,BH414))</f>
        <v/>
      </c>
      <c r="BJ414" s="98"/>
      <c r="BK414" s="1" t="str">
        <f t="shared" si="213"/>
        <v/>
      </c>
      <c r="BL414" s="621"/>
      <c r="BM414" s="621"/>
      <c r="BN414" s="621"/>
      <c r="BO414" s="621"/>
      <c r="BP414" s="621"/>
      <c r="BQ414" s="623"/>
      <c r="BR414" s="621"/>
      <c r="BS414" s="621"/>
      <c r="BT414" s="74">
        <f>COUNTIF($AJ$17:AJ414,AI414&amp;"-"&amp;"*5000m*")</f>
        <v>0</v>
      </c>
      <c r="BU414" s="621"/>
      <c r="BV414" s="623"/>
      <c r="BW414" s="621"/>
      <c r="BX414" s="621"/>
      <c r="BY414" s="621"/>
      <c r="BZ414" s="621"/>
      <c r="CA414" s="621"/>
      <c r="CB414" s="621"/>
    </row>
    <row r="415" spans="1:80" s="1" customFormat="1" ht="18" customHeight="1" thickBot="1">
      <c r="A415" s="685"/>
      <c r="B415" s="86" t="s">
        <v>30</v>
      </c>
      <c r="C415" s="87"/>
      <c r="D415" s="87"/>
      <c r="E415" s="87"/>
      <c r="F415" s="28"/>
      <c r="G415" s="28"/>
      <c r="H415" s="28"/>
      <c r="I415" s="29"/>
      <c r="J415" s="655" t="str">
        <f>IF(D414&gt;0,VLOOKUP(D414,男子登録情報!$A$1:$H$1688,5,0),"")</f>
        <v/>
      </c>
      <c r="K415" s="655"/>
      <c r="L415" s="7" t="s">
        <v>31</v>
      </c>
      <c r="M415" s="429"/>
      <c r="N415" s="5" t="str">
        <f>IF(M415&gt;0,VLOOKUP(M415,男子登録情報!$N$1:$O$22,2,0),"")</f>
        <v/>
      </c>
      <c r="O415" s="7" t="s">
        <v>32</v>
      </c>
      <c r="P415" s="248"/>
      <c r="Q415" s="53" t="str">
        <f t="shared" si="185"/>
        <v/>
      </c>
      <c r="R415" s="285" t="str">
        <f t="shared" si="186"/>
        <v/>
      </c>
      <c r="S415" s="259"/>
      <c r="T415" s="616"/>
      <c r="U415" s="617"/>
      <c r="V415" s="618"/>
      <c r="W415" s="663"/>
      <c r="X415" s="663"/>
      <c r="AB415" s="85">
        <f t="shared" si="187"/>
        <v>0</v>
      </c>
      <c r="AC415" s="621"/>
      <c r="AD415" s="74" t="str">
        <f t="shared" si="188"/>
        <v/>
      </c>
      <c r="AE415" s="74" t="str">
        <f t="shared" si="189"/>
        <v/>
      </c>
      <c r="AF415" s="74" t="str">
        <f t="shared" si="190"/>
        <v/>
      </c>
      <c r="AG415" s="74" t="str">
        <f t="shared" si="191"/>
        <v/>
      </c>
      <c r="AH415" s="95">
        <f t="shared" si="193"/>
        <v>0</v>
      </c>
      <c r="AI415" s="174" t="str">
        <f>AI414</f>
        <v/>
      </c>
      <c r="AJ415" s="74" t="str">
        <f t="shared" si="194"/>
        <v/>
      </c>
      <c r="AK415" s="74" t="str">
        <f t="shared" si="195"/>
        <v/>
      </c>
      <c r="AL415" s="99" t="str">
        <f t="shared" si="192"/>
        <v/>
      </c>
      <c r="AM415" s="81">
        <f t="shared" si="196"/>
        <v>0</v>
      </c>
      <c r="AO415" s="81">
        <f t="shared" si="197"/>
        <v>0</v>
      </c>
      <c r="AP415" s="81" t="str">
        <f t="shared" si="198"/>
        <v>00000</v>
      </c>
      <c r="AQ415" s="105" t="str">
        <f t="shared" si="199"/>
        <v>0秒0</v>
      </c>
      <c r="AR415" s="106">
        <f t="shared" si="200"/>
        <v>0</v>
      </c>
      <c r="AS415" s="106" t="str">
        <f t="shared" si="201"/>
        <v>0</v>
      </c>
      <c r="AT415" s="106" t="str">
        <f t="shared" si="202"/>
        <v>0</v>
      </c>
      <c r="AU415" s="106" t="str">
        <f t="shared" si="203"/>
        <v>0m</v>
      </c>
      <c r="AV415" s="106" t="str">
        <f t="shared" si="204"/>
        <v>点</v>
      </c>
      <c r="AW415" s="81">
        <f t="shared" si="205"/>
        <v>0</v>
      </c>
      <c r="AX415" s="73" t="str">
        <f t="shared" si="206"/>
        <v/>
      </c>
      <c r="AY415" s="81">
        <f t="shared" si="207"/>
        <v>0</v>
      </c>
      <c r="AZ415" s="81">
        <f t="shared" si="208"/>
        <v>0</v>
      </c>
      <c r="BA415" s="81">
        <f t="shared" si="209"/>
        <v>0</v>
      </c>
      <c r="BB415" s="587"/>
      <c r="BC415" s="587"/>
      <c r="BD415" s="630"/>
      <c r="BE415" s="627"/>
      <c r="BF415" s="74" t="str">
        <f t="shared" si="210"/>
        <v/>
      </c>
      <c r="BG415" s="74" t="str">
        <f t="shared" si="211"/>
        <v/>
      </c>
      <c r="BH415" s="74" t="str">
        <f t="shared" si="212"/>
        <v/>
      </c>
      <c r="BI415" s="120" t="str">
        <f>IF(M415="","",COUNTIF($BH$17:BH415,BH415))</f>
        <v/>
      </c>
      <c r="BJ415" s="98"/>
      <c r="BK415" s="1" t="str">
        <f t="shared" si="213"/>
        <v/>
      </c>
      <c r="BL415" s="621"/>
      <c r="BM415" s="621"/>
      <c r="BN415" s="621"/>
      <c r="BO415" s="621"/>
      <c r="BP415" s="621"/>
      <c r="BQ415" s="624"/>
      <c r="BR415" s="621"/>
      <c r="BS415" s="621"/>
      <c r="BT415" s="74">
        <f>COUNTIF($AJ$17:AJ415,AI415&amp;"-"&amp;"*5000m*")</f>
        <v>0</v>
      </c>
      <c r="BU415" s="621"/>
      <c r="BV415" s="624"/>
      <c r="BW415" s="621"/>
      <c r="BX415" s="621"/>
      <c r="BY415" s="621"/>
      <c r="BZ415" s="621"/>
      <c r="CA415" s="621"/>
      <c r="CB415" s="621"/>
    </row>
    <row r="416" spans="1:80" s="1" customFormat="1" ht="18" customHeight="1" thickTop="1" thickBot="1">
      <c r="A416" s="683">
        <v>134</v>
      </c>
      <c r="B416" s="665" t="s">
        <v>339</v>
      </c>
      <c r="C416" s="667"/>
      <c r="D416" s="243"/>
      <c r="E416" s="243"/>
      <c r="F416" s="619" t="str">
        <f>IF(C416&gt;0,VLOOKUP(C416,男子登録情報!$A$1:$H$1688,3,0),"")</f>
        <v/>
      </c>
      <c r="G416" s="619" t="str">
        <f>IF(C416&gt;0,VLOOKUP(C416,男子登録情報!$A$1:$H$1688,4,0),"")</f>
        <v/>
      </c>
      <c r="H416" s="619" t="str">
        <f>IF(C416&gt;0,VLOOKUP(C416,男子登録情報!$A$1:$H$1688,7,0),"")</f>
        <v/>
      </c>
      <c r="I416" s="261" t="str">
        <f>IF(C416&gt;0,VLOOKUP(C416,男子登録情報!$A$1:$H$1688,8,0),"")</f>
        <v/>
      </c>
      <c r="J416" s="653" t="str">
        <f>IF(C416&gt;0,VLOOKUP(C416,男子登録情報!$A$1:$M$1688,13,0),"")</f>
        <v/>
      </c>
      <c r="K416" s="653" t="str">
        <f>IF(C416&gt;0,TEXT(C416,"100000000"),"000000000")</f>
        <v>000000000</v>
      </c>
      <c r="L416" s="251" t="s">
        <v>24</v>
      </c>
      <c r="M416" s="243"/>
      <c r="N416" s="5" t="str">
        <f>IF(M416&gt;0,VLOOKUP(M416,男子登録情報!$N$1:$O$22,2,0),"")</f>
        <v/>
      </c>
      <c r="O416" s="251" t="s">
        <v>27</v>
      </c>
      <c r="P416" s="253"/>
      <c r="Q416" s="53" t="str">
        <f t="shared" si="185"/>
        <v/>
      </c>
      <c r="R416" s="283" t="str">
        <f t="shared" si="186"/>
        <v/>
      </c>
      <c r="S416" s="255"/>
      <c r="T416" s="610"/>
      <c r="U416" s="611"/>
      <c r="V416" s="612"/>
      <c r="W416" s="664"/>
      <c r="X416" s="664"/>
      <c r="AB416" s="85">
        <f t="shared" si="187"/>
        <v>0</v>
      </c>
      <c r="AC416" s="621">
        <f>C416</f>
        <v>0</v>
      </c>
      <c r="AD416" s="74" t="str">
        <f t="shared" si="188"/>
        <v/>
      </c>
      <c r="AE416" s="74" t="str">
        <f t="shared" si="189"/>
        <v/>
      </c>
      <c r="AF416" s="74" t="str">
        <f t="shared" si="190"/>
        <v/>
      </c>
      <c r="AG416" s="74" t="str">
        <f t="shared" si="191"/>
        <v/>
      </c>
      <c r="AH416" s="95">
        <f t="shared" si="193"/>
        <v>0</v>
      </c>
      <c r="AI416" s="172" t="str">
        <f>IF(F416="","",F416)</f>
        <v/>
      </c>
      <c r="AJ416" s="74" t="str">
        <f t="shared" si="194"/>
        <v/>
      </c>
      <c r="AK416" s="74" t="str">
        <f t="shared" si="195"/>
        <v/>
      </c>
      <c r="AL416" s="99" t="str">
        <f t="shared" si="192"/>
        <v/>
      </c>
      <c r="AM416" s="81">
        <f t="shared" si="196"/>
        <v>0</v>
      </c>
      <c r="AO416" s="81">
        <f t="shared" si="197"/>
        <v>0</v>
      </c>
      <c r="AP416" s="81" t="str">
        <f t="shared" si="198"/>
        <v>00000</v>
      </c>
      <c r="AQ416" s="105" t="str">
        <f t="shared" si="199"/>
        <v>0秒0</v>
      </c>
      <c r="AR416" s="106">
        <f t="shared" si="200"/>
        <v>0</v>
      </c>
      <c r="AS416" s="106" t="str">
        <f t="shared" si="201"/>
        <v>0</v>
      </c>
      <c r="AT416" s="106" t="str">
        <f t="shared" si="202"/>
        <v>0</v>
      </c>
      <c r="AU416" s="106" t="str">
        <f t="shared" si="203"/>
        <v>0m</v>
      </c>
      <c r="AV416" s="106" t="str">
        <f t="shared" si="204"/>
        <v>点</v>
      </c>
      <c r="AW416" s="81">
        <f t="shared" si="205"/>
        <v>0</v>
      </c>
      <c r="AX416" s="73" t="str">
        <f t="shared" si="206"/>
        <v/>
      </c>
      <c r="AY416" s="81">
        <f t="shared" si="207"/>
        <v>0</v>
      </c>
      <c r="AZ416" s="81">
        <f t="shared" si="208"/>
        <v>0</v>
      </c>
      <c r="BA416" s="81">
        <f t="shared" si="209"/>
        <v>0</v>
      </c>
      <c r="BB416" s="586">
        <f>IF(W416="",0,COUNTA($W$17:W418))</f>
        <v>0</v>
      </c>
      <c r="BC416" s="586">
        <f>IF(X416="",0,COUNTA($X$17:X418))</f>
        <v>0</v>
      </c>
      <c r="BD416" s="628">
        <f>IF(OR($N416="20100",$N417="20100",$N418="20100"),COUNTIF($N$17:N418,"20100"),0)</f>
        <v>0</v>
      </c>
      <c r="BE416" s="625">
        <f>IF($BD416=0,0,INDEX($P416:$P418,MATCH("20100",$N416:$N418,0),1))</f>
        <v>0</v>
      </c>
      <c r="BF416" s="74" t="str">
        <f t="shared" si="210"/>
        <v/>
      </c>
      <c r="BG416" s="74" t="str">
        <f t="shared" si="211"/>
        <v/>
      </c>
      <c r="BH416" s="74" t="str">
        <f t="shared" si="212"/>
        <v/>
      </c>
      <c r="BI416" s="120" t="str">
        <f>IF(M416="","",COUNTIF($BH$17:BH416,BH416))</f>
        <v/>
      </c>
      <c r="BJ416" s="98"/>
      <c r="BK416" s="1" t="str">
        <f t="shared" si="213"/>
        <v/>
      </c>
      <c r="BL416" s="621" t="str">
        <f>IF(F416="","",COUNTIF($AI$17:AI416,AI416))</f>
        <v/>
      </c>
      <c r="BM416" s="621">
        <f>IF(BL416=1,BL416,0)</f>
        <v>0</v>
      </c>
      <c r="BN416" s="621" t="str">
        <f>IF(F416="","",$BR416)</f>
        <v/>
      </c>
      <c r="BO416" s="621" t="str">
        <f>IF(G416="","",$BR416)</f>
        <v/>
      </c>
      <c r="BP416" s="621" t="str">
        <f>IF(I416="","",$BR416)</f>
        <v/>
      </c>
      <c r="BQ416" s="622" t="str">
        <f>IFERROR(IF(J416="","",BR416),"")</f>
        <v/>
      </c>
      <c r="BR416" s="621">
        <v>134</v>
      </c>
      <c r="BS416" s="621">
        <f>IF(C416&gt;0,"",IF(COUNTIF(BN416:BQ418,BR416)=4,"",1))</f>
        <v>1</v>
      </c>
      <c r="BT416" s="74">
        <f>COUNTIF($AJ$17:AJ416,AI416&amp;"-"&amp;"*5000m*")</f>
        <v>0</v>
      </c>
      <c r="BU416" s="621">
        <f>SUM(BT416:BT418)/3</f>
        <v>0</v>
      </c>
      <c r="BV416" s="622" t="str">
        <f>IF(AI416="","",IF(AND(COUNTA(M416:M418)=0,COUNTA(W416:X418)=0),1,""))</f>
        <v/>
      </c>
      <c r="BW416" s="621">
        <f>IF(AND($AI416="",COUNTA(W416)&gt;0),1,0)</f>
        <v>0</v>
      </c>
      <c r="BX416" s="621">
        <f>IF(AND($AI416="",COUNTA(X416)&gt;0),1,0)</f>
        <v>0</v>
      </c>
      <c r="BY416" s="621" t="str">
        <f>F416&amp;"-"&amp;W416</f>
        <v>-</v>
      </c>
      <c r="BZ416" s="621" t="str">
        <f>IF(W416="","",COUNTIF($BY$17:BY416,BY416))</f>
        <v/>
      </c>
      <c r="CA416" s="621" t="str">
        <f>F416&amp;"-"&amp;X416</f>
        <v>-</v>
      </c>
      <c r="CB416" s="621" t="str">
        <f>IF(X416="","",COUNTIF($CA$17:CA416,CA416))</f>
        <v/>
      </c>
    </row>
    <row r="417" spans="1:80" s="1" customFormat="1" ht="18" customHeight="1" thickBot="1">
      <c r="A417" s="684"/>
      <c r="B417" s="666"/>
      <c r="C417" s="668"/>
      <c r="D417" s="244"/>
      <c r="E417" s="244"/>
      <c r="F417" s="620"/>
      <c r="G417" s="620"/>
      <c r="H417" s="620"/>
      <c r="I417" s="256" t="str">
        <f>IF(C416&gt;0,VLOOKUP(C416,男子登録情報!$A$1:$H$1688,5,0),"")</f>
        <v/>
      </c>
      <c r="J417" s="654" t="str">
        <f>IF(D416&gt;0,VLOOKUP(D416,男子登録情報!$A$1:$H$1688,5,0),"")</f>
        <v/>
      </c>
      <c r="K417" s="654"/>
      <c r="L417" s="261" t="s">
        <v>28</v>
      </c>
      <c r="M417" s="27"/>
      <c r="N417" s="5" t="str">
        <f>IF(M417&gt;0,VLOOKUP(M417,男子登録情報!$N$1:$O$22,2,0),"")</f>
        <v/>
      </c>
      <c r="O417" s="261" t="s">
        <v>29</v>
      </c>
      <c r="P417" s="262"/>
      <c r="Q417" s="53" t="str">
        <f t="shared" si="185"/>
        <v/>
      </c>
      <c r="R417" s="284" t="str">
        <f t="shared" si="186"/>
        <v/>
      </c>
      <c r="S417" s="263"/>
      <c r="T417" s="613"/>
      <c r="U417" s="614"/>
      <c r="V417" s="615"/>
      <c r="W417" s="662"/>
      <c r="X417" s="662"/>
      <c r="AB417" s="85">
        <f t="shared" si="187"/>
        <v>0</v>
      </c>
      <c r="AC417" s="621"/>
      <c r="AD417" s="74" t="str">
        <f t="shared" si="188"/>
        <v/>
      </c>
      <c r="AE417" s="74" t="str">
        <f t="shared" si="189"/>
        <v/>
      </c>
      <c r="AF417" s="74" t="str">
        <f t="shared" si="190"/>
        <v/>
      </c>
      <c r="AG417" s="74" t="str">
        <f t="shared" si="191"/>
        <v/>
      </c>
      <c r="AH417" s="95">
        <f t="shared" si="193"/>
        <v>0</v>
      </c>
      <c r="AI417" s="173" t="str">
        <f>AI416</f>
        <v/>
      </c>
      <c r="AJ417" s="74" t="str">
        <f t="shared" si="194"/>
        <v/>
      </c>
      <c r="AK417" s="74" t="str">
        <f t="shared" si="195"/>
        <v/>
      </c>
      <c r="AL417" s="99" t="str">
        <f t="shared" si="192"/>
        <v/>
      </c>
      <c r="AM417" s="81">
        <f t="shared" si="196"/>
        <v>0</v>
      </c>
      <c r="AO417" s="81">
        <f t="shared" si="197"/>
        <v>0</v>
      </c>
      <c r="AP417" s="81" t="str">
        <f t="shared" si="198"/>
        <v>00000</v>
      </c>
      <c r="AQ417" s="105" t="str">
        <f t="shared" si="199"/>
        <v>0秒0</v>
      </c>
      <c r="AR417" s="106">
        <f t="shared" si="200"/>
        <v>0</v>
      </c>
      <c r="AS417" s="106" t="str">
        <f t="shared" si="201"/>
        <v>0</v>
      </c>
      <c r="AT417" s="106" t="str">
        <f t="shared" si="202"/>
        <v>0</v>
      </c>
      <c r="AU417" s="106" t="str">
        <f t="shared" si="203"/>
        <v>0m</v>
      </c>
      <c r="AV417" s="106" t="str">
        <f t="shared" si="204"/>
        <v>点</v>
      </c>
      <c r="AW417" s="81">
        <f t="shared" si="205"/>
        <v>0</v>
      </c>
      <c r="AX417" s="73" t="str">
        <f t="shared" si="206"/>
        <v/>
      </c>
      <c r="AY417" s="81">
        <f t="shared" si="207"/>
        <v>0</v>
      </c>
      <c r="AZ417" s="81">
        <f t="shared" si="208"/>
        <v>0</v>
      </c>
      <c r="BA417" s="81">
        <f t="shared" si="209"/>
        <v>0</v>
      </c>
      <c r="BB417" s="595"/>
      <c r="BC417" s="595"/>
      <c r="BD417" s="629"/>
      <c r="BE417" s="626"/>
      <c r="BF417" s="74" t="str">
        <f t="shared" si="210"/>
        <v/>
      </c>
      <c r="BG417" s="74" t="str">
        <f t="shared" si="211"/>
        <v/>
      </c>
      <c r="BH417" s="74" t="str">
        <f t="shared" si="212"/>
        <v/>
      </c>
      <c r="BI417" s="120" t="str">
        <f>IF(M417="","",COUNTIF($BH$17:BH417,BH417))</f>
        <v/>
      </c>
      <c r="BJ417" s="98"/>
      <c r="BK417" s="1" t="str">
        <f t="shared" si="213"/>
        <v/>
      </c>
      <c r="BL417" s="621"/>
      <c r="BM417" s="621"/>
      <c r="BN417" s="621"/>
      <c r="BO417" s="621"/>
      <c r="BP417" s="621"/>
      <c r="BQ417" s="623"/>
      <c r="BR417" s="621"/>
      <c r="BS417" s="621"/>
      <c r="BT417" s="74">
        <f>COUNTIF($AJ$17:AJ417,AI417&amp;"-"&amp;"*5000m*")</f>
        <v>0</v>
      </c>
      <c r="BU417" s="621"/>
      <c r="BV417" s="623"/>
      <c r="BW417" s="621"/>
      <c r="BX417" s="621"/>
      <c r="BY417" s="621"/>
      <c r="BZ417" s="621"/>
      <c r="CA417" s="621"/>
      <c r="CB417" s="621"/>
    </row>
    <row r="418" spans="1:80" s="1" customFormat="1" ht="18" customHeight="1" thickBot="1">
      <c r="A418" s="685"/>
      <c r="B418" s="86" t="s">
        <v>30</v>
      </c>
      <c r="C418" s="87"/>
      <c r="D418" s="87"/>
      <c r="E418" s="87"/>
      <c r="F418" s="28"/>
      <c r="G418" s="28"/>
      <c r="H418" s="28"/>
      <c r="I418" s="29"/>
      <c r="J418" s="655" t="str">
        <f>IF(D417&gt;0,VLOOKUP(D417,男子登録情報!$A$1:$H$1688,5,0),"")</f>
        <v/>
      </c>
      <c r="K418" s="655"/>
      <c r="L418" s="7" t="s">
        <v>31</v>
      </c>
      <c r="M418" s="429"/>
      <c r="N418" s="5" t="str">
        <f>IF(M418&gt;0,VLOOKUP(M418,男子登録情報!$N$1:$O$22,2,0),"")</f>
        <v/>
      </c>
      <c r="O418" s="7" t="s">
        <v>32</v>
      </c>
      <c r="P418" s="248"/>
      <c r="Q418" s="53" t="str">
        <f t="shared" si="185"/>
        <v/>
      </c>
      <c r="R418" s="285" t="str">
        <f t="shared" si="186"/>
        <v/>
      </c>
      <c r="S418" s="259"/>
      <c r="T418" s="616"/>
      <c r="U418" s="617"/>
      <c r="V418" s="618"/>
      <c r="W418" s="663"/>
      <c r="X418" s="663"/>
      <c r="AB418" s="85">
        <f t="shared" si="187"/>
        <v>0</v>
      </c>
      <c r="AC418" s="621"/>
      <c r="AD418" s="74" t="str">
        <f t="shared" si="188"/>
        <v/>
      </c>
      <c r="AE418" s="74" t="str">
        <f t="shared" si="189"/>
        <v/>
      </c>
      <c r="AF418" s="74" t="str">
        <f t="shared" si="190"/>
        <v/>
      </c>
      <c r="AG418" s="74" t="str">
        <f t="shared" si="191"/>
        <v/>
      </c>
      <c r="AH418" s="95">
        <f t="shared" si="193"/>
        <v>0</v>
      </c>
      <c r="AI418" s="174" t="str">
        <f>AI417</f>
        <v/>
      </c>
      <c r="AJ418" s="74" t="str">
        <f t="shared" si="194"/>
        <v/>
      </c>
      <c r="AK418" s="74" t="str">
        <f t="shared" si="195"/>
        <v/>
      </c>
      <c r="AL418" s="99" t="str">
        <f t="shared" si="192"/>
        <v/>
      </c>
      <c r="AM418" s="81">
        <f t="shared" si="196"/>
        <v>0</v>
      </c>
      <c r="AO418" s="81">
        <f t="shared" si="197"/>
        <v>0</v>
      </c>
      <c r="AP418" s="81" t="str">
        <f t="shared" si="198"/>
        <v>00000</v>
      </c>
      <c r="AQ418" s="105" t="str">
        <f t="shared" si="199"/>
        <v>0秒0</v>
      </c>
      <c r="AR418" s="106">
        <f t="shared" si="200"/>
        <v>0</v>
      </c>
      <c r="AS418" s="106" t="str">
        <f t="shared" si="201"/>
        <v>0</v>
      </c>
      <c r="AT418" s="106" t="str">
        <f t="shared" si="202"/>
        <v>0</v>
      </c>
      <c r="AU418" s="106" t="str">
        <f t="shared" si="203"/>
        <v>0m</v>
      </c>
      <c r="AV418" s="106" t="str">
        <f t="shared" si="204"/>
        <v>点</v>
      </c>
      <c r="AW418" s="81">
        <f t="shared" si="205"/>
        <v>0</v>
      </c>
      <c r="AX418" s="73" t="str">
        <f t="shared" si="206"/>
        <v/>
      </c>
      <c r="AY418" s="81">
        <f t="shared" si="207"/>
        <v>0</v>
      </c>
      <c r="AZ418" s="81">
        <f t="shared" si="208"/>
        <v>0</v>
      </c>
      <c r="BA418" s="81">
        <f t="shared" si="209"/>
        <v>0</v>
      </c>
      <c r="BB418" s="587"/>
      <c r="BC418" s="587"/>
      <c r="BD418" s="630"/>
      <c r="BE418" s="627"/>
      <c r="BF418" s="74" t="str">
        <f t="shared" si="210"/>
        <v/>
      </c>
      <c r="BG418" s="74" t="str">
        <f t="shared" si="211"/>
        <v/>
      </c>
      <c r="BH418" s="74" t="str">
        <f t="shared" si="212"/>
        <v/>
      </c>
      <c r="BI418" s="120" t="str">
        <f>IF(M418="","",COUNTIF($BH$17:BH418,BH418))</f>
        <v/>
      </c>
      <c r="BJ418" s="98"/>
      <c r="BK418" s="1" t="str">
        <f t="shared" si="213"/>
        <v/>
      </c>
      <c r="BL418" s="621"/>
      <c r="BM418" s="621"/>
      <c r="BN418" s="621"/>
      <c r="BO418" s="621"/>
      <c r="BP418" s="621"/>
      <c r="BQ418" s="624"/>
      <c r="BR418" s="621"/>
      <c r="BS418" s="621"/>
      <c r="BT418" s="74">
        <f>COUNTIF($AJ$17:AJ418,AI418&amp;"-"&amp;"*5000m*")</f>
        <v>0</v>
      </c>
      <c r="BU418" s="621"/>
      <c r="BV418" s="624"/>
      <c r="BW418" s="621"/>
      <c r="BX418" s="621"/>
      <c r="BY418" s="621"/>
      <c r="BZ418" s="621"/>
      <c r="CA418" s="621"/>
      <c r="CB418" s="621"/>
    </row>
    <row r="419" spans="1:80" s="1" customFormat="1" ht="18" customHeight="1" thickTop="1" thickBot="1">
      <c r="A419" s="683">
        <v>135</v>
      </c>
      <c r="B419" s="665" t="s">
        <v>339</v>
      </c>
      <c r="C419" s="667"/>
      <c r="D419" s="243"/>
      <c r="E419" s="243"/>
      <c r="F419" s="619" t="str">
        <f>IF(C419&gt;0,VLOOKUP(C419,男子登録情報!$A$1:$H$1688,3,0),"")</f>
        <v/>
      </c>
      <c r="G419" s="619" t="str">
        <f>IF(C419&gt;0,VLOOKUP(C419,男子登録情報!$A$1:$H$1688,4,0),"")</f>
        <v/>
      </c>
      <c r="H419" s="619" t="str">
        <f>IF(C419&gt;0,VLOOKUP(C419,男子登録情報!$A$1:$H$1688,7,0),"")</f>
        <v/>
      </c>
      <c r="I419" s="261" t="str">
        <f>IF(C419&gt;0,VLOOKUP(C419,男子登録情報!$A$1:$H$1688,8,0),"")</f>
        <v/>
      </c>
      <c r="J419" s="653" t="str">
        <f>IF(C419&gt;0,VLOOKUP(C419,男子登録情報!$A$1:$M$1688,13,0),"")</f>
        <v/>
      </c>
      <c r="K419" s="653" t="str">
        <f>IF(C419&gt;0,TEXT(C419,"100000000"),"000000000")</f>
        <v>000000000</v>
      </c>
      <c r="L419" s="251" t="s">
        <v>24</v>
      </c>
      <c r="M419" s="243"/>
      <c r="N419" s="5" t="str">
        <f>IF(M419&gt;0,VLOOKUP(M419,男子登録情報!$N$1:$O$22,2,0),"")</f>
        <v/>
      </c>
      <c r="O419" s="251" t="s">
        <v>27</v>
      </c>
      <c r="P419" s="253"/>
      <c r="Q419" s="53" t="str">
        <f t="shared" si="185"/>
        <v/>
      </c>
      <c r="R419" s="283" t="str">
        <f t="shared" si="186"/>
        <v/>
      </c>
      <c r="S419" s="255"/>
      <c r="T419" s="610"/>
      <c r="U419" s="611"/>
      <c r="V419" s="612"/>
      <c r="W419" s="664"/>
      <c r="X419" s="664"/>
      <c r="AB419" s="85">
        <f t="shared" si="187"/>
        <v>0</v>
      </c>
      <c r="AC419" s="621">
        <f>C419</f>
        <v>0</v>
      </c>
      <c r="AD419" s="74" t="str">
        <f t="shared" si="188"/>
        <v/>
      </c>
      <c r="AE419" s="74" t="str">
        <f t="shared" si="189"/>
        <v/>
      </c>
      <c r="AF419" s="74" t="str">
        <f t="shared" si="190"/>
        <v/>
      </c>
      <c r="AG419" s="74" t="str">
        <f t="shared" si="191"/>
        <v/>
      </c>
      <c r="AH419" s="95">
        <f t="shared" si="193"/>
        <v>0</v>
      </c>
      <c r="AI419" s="172" t="str">
        <f>IF(F419="","",F419)</f>
        <v/>
      </c>
      <c r="AJ419" s="74" t="str">
        <f t="shared" si="194"/>
        <v/>
      </c>
      <c r="AK419" s="74" t="str">
        <f t="shared" si="195"/>
        <v/>
      </c>
      <c r="AL419" s="99" t="str">
        <f t="shared" si="192"/>
        <v/>
      </c>
      <c r="AM419" s="81">
        <f t="shared" si="196"/>
        <v>0</v>
      </c>
      <c r="AO419" s="81">
        <f t="shared" si="197"/>
        <v>0</v>
      </c>
      <c r="AP419" s="81" t="str">
        <f t="shared" si="198"/>
        <v>00000</v>
      </c>
      <c r="AQ419" s="105" t="str">
        <f t="shared" si="199"/>
        <v>0秒0</v>
      </c>
      <c r="AR419" s="106">
        <f t="shared" si="200"/>
        <v>0</v>
      </c>
      <c r="AS419" s="106" t="str">
        <f t="shared" si="201"/>
        <v>0</v>
      </c>
      <c r="AT419" s="106" t="str">
        <f t="shared" si="202"/>
        <v>0</v>
      </c>
      <c r="AU419" s="106" t="str">
        <f t="shared" si="203"/>
        <v>0m</v>
      </c>
      <c r="AV419" s="106" t="str">
        <f t="shared" si="204"/>
        <v>点</v>
      </c>
      <c r="AW419" s="81">
        <f t="shared" si="205"/>
        <v>0</v>
      </c>
      <c r="AX419" s="73" t="str">
        <f t="shared" si="206"/>
        <v/>
      </c>
      <c r="AY419" s="81">
        <f t="shared" si="207"/>
        <v>0</v>
      </c>
      <c r="AZ419" s="81">
        <f t="shared" si="208"/>
        <v>0</v>
      </c>
      <c r="BA419" s="81">
        <f t="shared" si="209"/>
        <v>0</v>
      </c>
      <c r="BB419" s="586">
        <f>IF(W419="",0,COUNTA($W$17:W421))</f>
        <v>0</v>
      </c>
      <c r="BC419" s="586">
        <f>IF(X419="",0,COUNTA($X$17:X421))</f>
        <v>0</v>
      </c>
      <c r="BD419" s="628">
        <f>IF(OR($N419="20100",$N420="20100",$N421="20100"),COUNTIF($N$17:N421,"20100"),0)</f>
        <v>0</v>
      </c>
      <c r="BE419" s="625">
        <f>IF($BD419=0,0,INDEX($P419:$P421,MATCH("20100",$N419:$N421,0),1))</f>
        <v>0</v>
      </c>
      <c r="BF419" s="74" t="str">
        <f t="shared" si="210"/>
        <v/>
      </c>
      <c r="BG419" s="74" t="str">
        <f t="shared" si="211"/>
        <v/>
      </c>
      <c r="BH419" s="74" t="str">
        <f t="shared" si="212"/>
        <v/>
      </c>
      <c r="BI419" s="120" t="str">
        <f>IF(M419="","",COUNTIF($BH$17:BH419,BH419))</f>
        <v/>
      </c>
      <c r="BJ419" s="98"/>
      <c r="BK419" s="1" t="str">
        <f t="shared" si="213"/>
        <v/>
      </c>
      <c r="BL419" s="621" t="str">
        <f>IF(F419="","",COUNTIF($AI$17:AI419,AI419))</f>
        <v/>
      </c>
      <c r="BM419" s="621">
        <f>IF(BL419=1,BL419,0)</f>
        <v>0</v>
      </c>
      <c r="BN419" s="621" t="str">
        <f>IF(F419="","",$BR419)</f>
        <v/>
      </c>
      <c r="BO419" s="621" t="str">
        <f>IF(G419="","",$BR419)</f>
        <v/>
      </c>
      <c r="BP419" s="621" t="str">
        <f>IF(I419="","",$BR419)</f>
        <v/>
      </c>
      <c r="BQ419" s="622" t="str">
        <f>IFERROR(IF(J419="","",BR419),"")</f>
        <v/>
      </c>
      <c r="BR419" s="621">
        <v>135</v>
      </c>
      <c r="BS419" s="621">
        <f>IF(C419&gt;0,"",IF(COUNTIF(BN419:BQ421,BR419)=4,"",1))</f>
        <v>1</v>
      </c>
      <c r="BT419" s="74">
        <f>COUNTIF($AJ$17:AJ419,AI419&amp;"-"&amp;"*5000m*")</f>
        <v>0</v>
      </c>
      <c r="BU419" s="621">
        <f>SUM(BT419:BT421)/3</f>
        <v>0</v>
      </c>
      <c r="BV419" s="622" t="str">
        <f>IF(AI419="","",IF(AND(COUNTA(M419:M421)=0,COUNTA(W419:X421)=0),1,""))</f>
        <v/>
      </c>
      <c r="BW419" s="621">
        <f>IF(AND($AI419="",COUNTA(W419)&gt;0),1,0)</f>
        <v>0</v>
      </c>
      <c r="BX419" s="621">
        <f>IF(AND($AI419="",COUNTA(X419)&gt;0),1,0)</f>
        <v>0</v>
      </c>
      <c r="BY419" s="621" t="str">
        <f>F419&amp;"-"&amp;W419</f>
        <v>-</v>
      </c>
      <c r="BZ419" s="621" t="str">
        <f>IF(W419="","",COUNTIF($BY$17:BY419,BY419))</f>
        <v/>
      </c>
      <c r="CA419" s="621" t="str">
        <f>F419&amp;"-"&amp;X419</f>
        <v>-</v>
      </c>
      <c r="CB419" s="621" t="str">
        <f>IF(X419="","",COUNTIF($CA$17:CA419,CA419))</f>
        <v/>
      </c>
    </row>
    <row r="420" spans="1:80" s="1" customFormat="1" ht="18" customHeight="1" thickBot="1">
      <c r="A420" s="684"/>
      <c r="B420" s="666"/>
      <c r="C420" s="668"/>
      <c r="D420" s="244"/>
      <c r="E420" s="244"/>
      <c r="F420" s="620"/>
      <c r="G420" s="620"/>
      <c r="H420" s="620"/>
      <c r="I420" s="256" t="str">
        <f>IF(C419&gt;0,VLOOKUP(C419,男子登録情報!$A$1:$H$1688,5,0),"")</f>
        <v/>
      </c>
      <c r="J420" s="654" t="str">
        <f>IF(D419&gt;0,VLOOKUP(D419,男子登録情報!$A$1:$H$1688,5,0),"")</f>
        <v/>
      </c>
      <c r="K420" s="654"/>
      <c r="L420" s="261" t="s">
        <v>28</v>
      </c>
      <c r="M420" s="27"/>
      <c r="N420" s="5" t="str">
        <f>IF(M420&gt;0,VLOOKUP(M420,男子登録情報!$N$1:$O$22,2,0),"")</f>
        <v/>
      </c>
      <c r="O420" s="261" t="s">
        <v>29</v>
      </c>
      <c r="P420" s="262"/>
      <c r="Q420" s="53" t="str">
        <f t="shared" si="185"/>
        <v/>
      </c>
      <c r="R420" s="284" t="str">
        <f t="shared" si="186"/>
        <v/>
      </c>
      <c r="S420" s="263"/>
      <c r="T420" s="613"/>
      <c r="U420" s="614"/>
      <c r="V420" s="615"/>
      <c r="W420" s="662"/>
      <c r="X420" s="662"/>
      <c r="AB420" s="85">
        <f t="shared" si="187"/>
        <v>0</v>
      </c>
      <c r="AC420" s="621"/>
      <c r="AD420" s="74" t="str">
        <f t="shared" si="188"/>
        <v/>
      </c>
      <c r="AE420" s="74" t="str">
        <f t="shared" si="189"/>
        <v/>
      </c>
      <c r="AF420" s="74" t="str">
        <f t="shared" si="190"/>
        <v/>
      </c>
      <c r="AG420" s="74" t="str">
        <f t="shared" si="191"/>
        <v/>
      </c>
      <c r="AH420" s="95">
        <f t="shared" si="193"/>
        <v>0</v>
      </c>
      <c r="AI420" s="173" t="str">
        <f>AI419</f>
        <v/>
      </c>
      <c r="AJ420" s="74" t="str">
        <f t="shared" si="194"/>
        <v/>
      </c>
      <c r="AK420" s="74" t="str">
        <f t="shared" si="195"/>
        <v/>
      </c>
      <c r="AL420" s="99" t="str">
        <f t="shared" si="192"/>
        <v/>
      </c>
      <c r="AM420" s="81">
        <f t="shared" si="196"/>
        <v>0</v>
      </c>
      <c r="AO420" s="81">
        <f t="shared" si="197"/>
        <v>0</v>
      </c>
      <c r="AP420" s="81" t="str">
        <f t="shared" si="198"/>
        <v>00000</v>
      </c>
      <c r="AQ420" s="105" t="str">
        <f t="shared" si="199"/>
        <v>0秒0</v>
      </c>
      <c r="AR420" s="106">
        <f t="shared" si="200"/>
        <v>0</v>
      </c>
      <c r="AS420" s="106" t="str">
        <f t="shared" si="201"/>
        <v>0</v>
      </c>
      <c r="AT420" s="106" t="str">
        <f t="shared" si="202"/>
        <v>0</v>
      </c>
      <c r="AU420" s="106" t="str">
        <f t="shared" si="203"/>
        <v>0m</v>
      </c>
      <c r="AV420" s="106" t="str">
        <f t="shared" si="204"/>
        <v>点</v>
      </c>
      <c r="AW420" s="81">
        <f t="shared" si="205"/>
        <v>0</v>
      </c>
      <c r="AX420" s="73" t="str">
        <f t="shared" si="206"/>
        <v/>
      </c>
      <c r="AY420" s="81">
        <f t="shared" si="207"/>
        <v>0</v>
      </c>
      <c r="AZ420" s="81">
        <f t="shared" si="208"/>
        <v>0</v>
      </c>
      <c r="BA420" s="81">
        <f t="shared" si="209"/>
        <v>0</v>
      </c>
      <c r="BB420" s="595"/>
      <c r="BC420" s="595"/>
      <c r="BD420" s="629"/>
      <c r="BE420" s="626"/>
      <c r="BF420" s="74" t="str">
        <f t="shared" si="210"/>
        <v/>
      </c>
      <c r="BG420" s="74" t="str">
        <f t="shared" si="211"/>
        <v/>
      </c>
      <c r="BH420" s="74" t="str">
        <f t="shared" si="212"/>
        <v/>
      </c>
      <c r="BI420" s="120" t="str">
        <f>IF(M420="","",COUNTIF($BH$17:BH420,BH420))</f>
        <v/>
      </c>
      <c r="BJ420" s="98"/>
      <c r="BK420" s="1" t="str">
        <f t="shared" si="213"/>
        <v/>
      </c>
      <c r="BL420" s="621"/>
      <c r="BM420" s="621"/>
      <c r="BN420" s="621"/>
      <c r="BO420" s="621"/>
      <c r="BP420" s="621"/>
      <c r="BQ420" s="623"/>
      <c r="BR420" s="621"/>
      <c r="BS420" s="621"/>
      <c r="BT420" s="74">
        <f>COUNTIF($AJ$17:AJ420,AI420&amp;"-"&amp;"*5000m*")</f>
        <v>0</v>
      </c>
      <c r="BU420" s="621"/>
      <c r="BV420" s="623"/>
      <c r="BW420" s="621"/>
      <c r="BX420" s="621"/>
      <c r="BY420" s="621"/>
      <c r="BZ420" s="621"/>
      <c r="CA420" s="621"/>
      <c r="CB420" s="621"/>
    </row>
    <row r="421" spans="1:80" s="1" customFormat="1" ht="18" customHeight="1" thickBot="1">
      <c r="A421" s="685"/>
      <c r="B421" s="86" t="s">
        <v>30</v>
      </c>
      <c r="C421" s="87"/>
      <c r="D421" s="87"/>
      <c r="E421" s="87"/>
      <c r="F421" s="28"/>
      <c r="G421" s="28"/>
      <c r="H421" s="28"/>
      <c r="I421" s="29"/>
      <c r="J421" s="655" t="str">
        <f>IF(D420&gt;0,VLOOKUP(D420,男子登録情報!$A$1:$H$1688,5,0),"")</f>
        <v/>
      </c>
      <c r="K421" s="655"/>
      <c r="L421" s="7" t="s">
        <v>31</v>
      </c>
      <c r="M421" s="429"/>
      <c r="N421" s="5" t="str">
        <f>IF(M421&gt;0,VLOOKUP(M421,男子登録情報!$N$1:$O$22,2,0),"")</f>
        <v/>
      </c>
      <c r="O421" s="7" t="s">
        <v>32</v>
      </c>
      <c r="P421" s="248"/>
      <c r="Q421" s="53" t="str">
        <f t="shared" si="185"/>
        <v/>
      </c>
      <c r="R421" s="285" t="str">
        <f t="shared" si="186"/>
        <v/>
      </c>
      <c r="S421" s="259"/>
      <c r="T421" s="616"/>
      <c r="U421" s="617"/>
      <c r="V421" s="618"/>
      <c r="W421" s="663"/>
      <c r="X421" s="663"/>
      <c r="AB421" s="85">
        <f t="shared" si="187"/>
        <v>0</v>
      </c>
      <c r="AC421" s="621"/>
      <c r="AD421" s="74" t="str">
        <f t="shared" si="188"/>
        <v/>
      </c>
      <c r="AE421" s="74" t="str">
        <f t="shared" si="189"/>
        <v/>
      </c>
      <c r="AF421" s="74" t="str">
        <f t="shared" si="190"/>
        <v/>
      </c>
      <c r="AG421" s="74" t="str">
        <f t="shared" si="191"/>
        <v/>
      </c>
      <c r="AH421" s="95">
        <f t="shared" si="193"/>
        <v>0</v>
      </c>
      <c r="AI421" s="174" t="str">
        <f>AI420</f>
        <v/>
      </c>
      <c r="AJ421" s="74" t="str">
        <f t="shared" si="194"/>
        <v/>
      </c>
      <c r="AK421" s="74" t="str">
        <f t="shared" si="195"/>
        <v/>
      </c>
      <c r="AL421" s="99" t="str">
        <f t="shared" si="192"/>
        <v/>
      </c>
      <c r="AM421" s="81">
        <f t="shared" si="196"/>
        <v>0</v>
      </c>
      <c r="AO421" s="81">
        <f t="shared" si="197"/>
        <v>0</v>
      </c>
      <c r="AP421" s="81" t="str">
        <f t="shared" si="198"/>
        <v>00000</v>
      </c>
      <c r="AQ421" s="105" t="str">
        <f t="shared" si="199"/>
        <v>0秒0</v>
      </c>
      <c r="AR421" s="106">
        <f t="shared" si="200"/>
        <v>0</v>
      </c>
      <c r="AS421" s="106" t="str">
        <f t="shared" si="201"/>
        <v>0</v>
      </c>
      <c r="AT421" s="106" t="str">
        <f t="shared" si="202"/>
        <v>0</v>
      </c>
      <c r="AU421" s="106" t="str">
        <f t="shared" si="203"/>
        <v>0m</v>
      </c>
      <c r="AV421" s="106" t="str">
        <f t="shared" si="204"/>
        <v>点</v>
      </c>
      <c r="AW421" s="81">
        <f t="shared" si="205"/>
        <v>0</v>
      </c>
      <c r="AX421" s="73" t="str">
        <f t="shared" si="206"/>
        <v/>
      </c>
      <c r="AY421" s="81">
        <f t="shared" si="207"/>
        <v>0</v>
      </c>
      <c r="AZ421" s="81">
        <f t="shared" si="208"/>
        <v>0</v>
      </c>
      <c r="BA421" s="81">
        <f t="shared" si="209"/>
        <v>0</v>
      </c>
      <c r="BB421" s="587"/>
      <c r="BC421" s="587"/>
      <c r="BD421" s="630"/>
      <c r="BE421" s="627"/>
      <c r="BF421" s="74" t="str">
        <f t="shared" si="210"/>
        <v/>
      </c>
      <c r="BG421" s="74" t="str">
        <f t="shared" si="211"/>
        <v/>
      </c>
      <c r="BH421" s="74" t="str">
        <f t="shared" si="212"/>
        <v/>
      </c>
      <c r="BI421" s="120" t="str">
        <f>IF(M421="","",COUNTIF($BH$17:BH421,BH421))</f>
        <v/>
      </c>
      <c r="BJ421" s="98"/>
      <c r="BK421" s="1" t="str">
        <f t="shared" si="213"/>
        <v/>
      </c>
      <c r="BL421" s="621"/>
      <c r="BM421" s="621"/>
      <c r="BN421" s="621"/>
      <c r="BO421" s="621"/>
      <c r="BP421" s="621"/>
      <c r="BQ421" s="624"/>
      <c r="BR421" s="621"/>
      <c r="BS421" s="621"/>
      <c r="BT421" s="74">
        <f>COUNTIF($AJ$17:AJ421,AI421&amp;"-"&amp;"*5000m*")</f>
        <v>0</v>
      </c>
      <c r="BU421" s="621"/>
      <c r="BV421" s="624"/>
      <c r="BW421" s="621"/>
      <c r="BX421" s="621"/>
      <c r="BY421" s="621"/>
      <c r="BZ421" s="621"/>
      <c r="CA421" s="621"/>
      <c r="CB421" s="621"/>
    </row>
    <row r="422" spans="1:80" s="1" customFormat="1" ht="18" customHeight="1" thickTop="1" thickBot="1">
      <c r="A422" s="683">
        <v>136</v>
      </c>
      <c r="B422" s="665" t="s">
        <v>339</v>
      </c>
      <c r="C422" s="667"/>
      <c r="D422" s="243"/>
      <c r="E422" s="243"/>
      <c r="F422" s="619" t="str">
        <f>IF(C422&gt;0,VLOOKUP(C422,男子登録情報!$A$1:$H$1688,3,0),"")</f>
        <v/>
      </c>
      <c r="G422" s="619" t="str">
        <f>IF(C422&gt;0,VLOOKUP(C422,男子登録情報!$A$1:$H$1688,4,0),"")</f>
        <v/>
      </c>
      <c r="H422" s="619" t="str">
        <f>IF(C422&gt;0,VLOOKUP(C422,男子登録情報!$A$1:$H$1688,7,0),"")</f>
        <v/>
      </c>
      <c r="I422" s="261" t="str">
        <f>IF(C422&gt;0,VLOOKUP(C422,男子登録情報!$A$1:$H$1688,8,0),"")</f>
        <v/>
      </c>
      <c r="J422" s="653" t="str">
        <f>IF(C422&gt;0,VLOOKUP(C422,男子登録情報!$A$1:$M$1688,13,0),"")</f>
        <v/>
      </c>
      <c r="K422" s="653" t="str">
        <f>IF(C422&gt;0,TEXT(C422,"100000000"),"000000000")</f>
        <v>000000000</v>
      </c>
      <c r="L422" s="251" t="s">
        <v>24</v>
      </c>
      <c r="M422" s="243"/>
      <c r="N422" s="5" t="str">
        <f>IF(M422&gt;0,VLOOKUP(M422,男子登録情報!$N$1:$O$22,2,0),"")</f>
        <v/>
      </c>
      <c r="O422" s="251" t="s">
        <v>27</v>
      </c>
      <c r="P422" s="253"/>
      <c r="Q422" s="53" t="str">
        <f t="shared" si="185"/>
        <v/>
      </c>
      <c r="R422" s="283" t="str">
        <f t="shared" si="186"/>
        <v/>
      </c>
      <c r="S422" s="255"/>
      <c r="T422" s="610"/>
      <c r="U422" s="611"/>
      <c r="V422" s="612"/>
      <c r="W422" s="664"/>
      <c r="X422" s="664"/>
      <c r="AB422" s="85">
        <f t="shared" si="187"/>
        <v>0</v>
      </c>
      <c r="AC422" s="621">
        <f>C422</f>
        <v>0</v>
      </c>
      <c r="AD422" s="74" t="str">
        <f t="shared" si="188"/>
        <v/>
      </c>
      <c r="AE422" s="74" t="str">
        <f t="shared" si="189"/>
        <v/>
      </c>
      <c r="AF422" s="74" t="str">
        <f t="shared" si="190"/>
        <v/>
      </c>
      <c r="AG422" s="74" t="str">
        <f t="shared" si="191"/>
        <v/>
      </c>
      <c r="AH422" s="95">
        <f t="shared" si="193"/>
        <v>0</v>
      </c>
      <c r="AI422" s="172" t="str">
        <f>IF(F422="","",F422)</f>
        <v/>
      </c>
      <c r="AJ422" s="74" t="str">
        <f t="shared" si="194"/>
        <v/>
      </c>
      <c r="AK422" s="74" t="str">
        <f t="shared" si="195"/>
        <v/>
      </c>
      <c r="AL422" s="99" t="str">
        <f t="shared" si="192"/>
        <v/>
      </c>
      <c r="AM422" s="81">
        <f t="shared" si="196"/>
        <v>0</v>
      </c>
      <c r="AO422" s="81">
        <f t="shared" si="197"/>
        <v>0</v>
      </c>
      <c r="AP422" s="81" t="str">
        <f t="shared" si="198"/>
        <v>00000</v>
      </c>
      <c r="AQ422" s="105" t="str">
        <f t="shared" si="199"/>
        <v>0秒0</v>
      </c>
      <c r="AR422" s="106">
        <f t="shared" si="200"/>
        <v>0</v>
      </c>
      <c r="AS422" s="106" t="str">
        <f t="shared" si="201"/>
        <v>0</v>
      </c>
      <c r="AT422" s="106" t="str">
        <f t="shared" si="202"/>
        <v>0</v>
      </c>
      <c r="AU422" s="106" t="str">
        <f t="shared" si="203"/>
        <v>0m</v>
      </c>
      <c r="AV422" s="106" t="str">
        <f t="shared" si="204"/>
        <v>点</v>
      </c>
      <c r="AW422" s="81">
        <f t="shared" si="205"/>
        <v>0</v>
      </c>
      <c r="AX422" s="73" t="str">
        <f t="shared" si="206"/>
        <v/>
      </c>
      <c r="AY422" s="81">
        <f t="shared" si="207"/>
        <v>0</v>
      </c>
      <c r="AZ422" s="81">
        <f t="shared" si="208"/>
        <v>0</v>
      </c>
      <c r="BA422" s="81">
        <f t="shared" si="209"/>
        <v>0</v>
      </c>
      <c r="BB422" s="586">
        <f>IF(W422="",0,COUNTA($W$17:W424))</f>
        <v>0</v>
      </c>
      <c r="BC422" s="586">
        <f>IF(X422="",0,COUNTA($X$17:X424))</f>
        <v>0</v>
      </c>
      <c r="BD422" s="628">
        <f>IF(OR($N422="20100",$N423="20100",$N424="20100"),COUNTIF($N$17:N424,"20100"),0)</f>
        <v>0</v>
      </c>
      <c r="BE422" s="625">
        <f>IF($BD422=0,0,INDEX($P422:$P424,MATCH("20100",$N422:$N424,0),1))</f>
        <v>0</v>
      </c>
      <c r="BF422" s="74" t="str">
        <f t="shared" si="210"/>
        <v/>
      </c>
      <c r="BG422" s="74" t="str">
        <f t="shared" si="211"/>
        <v/>
      </c>
      <c r="BH422" s="74" t="str">
        <f t="shared" si="212"/>
        <v/>
      </c>
      <c r="BI422" s="120" t="str">
        <f>IF(M422="","",COUNTIF($BH$17:BH422,BH422))</f>
        <v/>
      </c>
      <c r="BJ422" s="98"/>
      <c r="BK422" s="1" t="str">
        <f t="shared" si="213"/>
        <v/>
      </c>
      <c r="BL422" s="621" t="str">
        <f>IF(F422="","",COUNTIF($AI$17:AI422,AI422))</f>
        <v/>
      </c>
      <c r="BM422" s="621">
        <f>IF(BL422=1,BL422,0)</f>
        <v>0</v>
      </c>
      <c r="BN422" s="621" t="str">
        <f>IF(F422="","",$BR422)</f>
        <v/>
      </c>
      <c r="BO422" s="621" t="str">
        <f>IF(G422="","",$BR422)</f>
        <v/>
      </c>
      <c r="BP422" s="621" t="str">
        <f>IF(I422="","",$BR422)</f>
        <v/>
      </c>
      <c r="BQ422" s="622" t="str">
        <f>IFERROR(IF(J422="","",BR422),"")</f>
        <v/>
      </c>
      <c r="BR422" s="621">
        <v>136</v>
      </c>
      <c r="BS422" s="621">
        <f>IF(C422&gt;0,"",IF(COUNTIF(BN422:BQ424,BR422)=4,"",1))</f>
        <v>1</v>
      </c>
      <c r="BT422" s="74">
        <f>COUNTIF($AJ$17:AJ422,AI422&amp;"-"&amp;"*5000m*")</f>
        <v>0</v>
      </c>
      <c r="BU422" s="621">
        <f>SUM(BT422:BT424)/3</f>
        <v>0</v>
      </c>
      <c r="BV422" s="622" t="str">
        <f>IF(AI422="","",IF(AND(COUNTA(M422:M424)=0,COUNTA(W422:X424)=0),1,""))</f>
        <v/>
      </c>
      <c r="BW422" s="621">
        <f>IF(AND($AI422="",COUNTA(W422)&gt;0),1,0)</f>
        <v>0</v>
      </c>
      <c r="BX422" s="621">
        <f>IF(AND($AI422="",COUNTA(X422)&gt;0),1,0)</f>
        <v>0</v>
      </c>
      <c r="BY422" s="621" t="str">
        <f>F422&amp;"-"&amp;W422</f>
        <v>-</v>
      </c>
      <c r="BZ422" s="621" t="str">
        <f>IF(W422="","",COUNTIF($BY$17:BY422,BY422))</f>
        <v/>
      </c>
      <c r="CA422" s="621" t="str">
        <f>F422&amp;"-"&amp;X422</f>
        <v>-</v>
      </c>
      <c r="CB422" s="621" t="str">
        <f>IF(X422="","",COUNTIF($CA$17:CA422,CA422))</f>
        <v/>
      </c>
    </row>
    <row r="423" spans="1:80" s="1" customFormat="1" ht="18" customHeight="1" thickBot="1">
      <c r="A423" s="684"/>
      <c r="B423" s="666"/>
      <c r="C423" s="668"/>
      <c r="D423" s="244"/>
      <c r="E423" s="244"/>
      <c r="F423" s="620"/>
      <c r="G423" s="620"/>
      <c r="H423" s="620"/>
      <c r="I423" s="256" t="str">
        <f>IF(C422&gt;0,VLOOKUP(C422,男子登録情報!$A$1:$H$1688,5,0),"")</f>
        <v/>
      </c>
      <c r="J423" s="654" t="str">
        <f>IF(D422&gt;0,VLOOKUP(D422,男子登録情報!$A$1:$H$1688,5,0),"")</f>
        <v/>
      </c>
      <c r="K423" s="654"/>
      <c r="L423" s="261" t="s">
        <v>28</v>
      </c>
      <c r="M423" s="27"/>
      <c r="N423" s="5" t="str">
        <f>IF(M423&gt;0,VLOOKUP(M423,男子登録情報!$N$1:$O$22,2,0),"")</f>
        <v/>
      </c>
      <c r="O423" s="261" t="s">
        <v>29</v>
      </c>
      <c r="P423" s="262"/>
      <c r="Q423" s="53" t="str">
        <f t="shared" si="185"/>
        <v/>
      </c>
      <c r="R423" s="284" t="str">
        <f t="shared" si="186"/>
        <v/>
      </c>
      <c r="S423" s="263"/>
      <c r="T423" s="613"/>
      <c r="U423" s="614"/>
      <c r="V423" s="615"/>
      <c r="W423" s="662"/>
      <c r="X423" s="662"/>
      <c r="AB423" s="85">
        <f t="shared" si="187"/>
        <v>0</v>
      </c>
      <c r="AC423" s="621"/>
      <c r="AD423" s="74" t="str">
        <f t="shared" si="188"/>
        <v/>
      </c>
      <c r="AE423" s="74" t="str">
        <f t="shared" si="189"/>
        <v/>
      </c>
      <c r="AF423" s="74" t="str">
        <f t="shared" si="190"/>
        <v/>
      </c>
      <c r="AG423" s="74" t="str">
        <f t="shared" si="191"/>
        <v/>
      </c>
      <c r="AH423" s="95">
        <f t="shared" si="193"/>
        <v>0</v>
      </c>
      <c r="AI423" s="173" t="str">
        <f>AI422</f>
        <v/>
      </c>
      <c r="AJ423" s="74" t="str">
        <f t="shared" si="194"/>
        <v/>
      </c>
      <c r="AK423" s="74" t="str">
        <f t="shared" si="195"/>
        <v/>
      </c>
      <c r="AL423" s="99" t="str">
        <f t="shared" si="192"/>
        <v/>
      </c>
      <c r="AM423" s="81">
        <f t="shared" si="196"/>
        <v>0</v>
      </c>
      <c r="AO423" s="81">
        <f t="shared" si="197"/>
        <v>0</v>
      </c>
      <c r="AP423" s="81" t="str">
        <f t="shared" si="198"/>
        <v>00000</v>
      </c>
      <c r="AQ423" s="105" t="str">
        <f t="shared" si="199"/>
        <v>0秒0</v>
      </c>
      <c r="AR423" s="106">
        <f t="shared" si="200"/>
        <v>0</v>
      </c>
      <c r="AS423" s="106" t="str">
        <f t="shared" si="201"/>
        <v>0</v>
      </c>
      <c r="AT423" s="106" t="str">
        <f t="shared" si="202"/>
        <v>0</v>
      </c>
      <c r="AU423" s="106" t="str">
        <f t="shared" si="203"/>
        <v>0m</v>
      </c>
      <c r="AV423" s="106" t="str">
        <f t="shared" si="204"/>
        <v>点</v>
      </c>
      <c r="AW423" s="81">
        <f t="shared" si="205"/>
        <v>0</v>
      </c>
      <c r="AX423" s="73" t="str">
        <f t="shared" si="206"/>
        <v/>
      </c>
      <c r="AY423" s="81">
        <f t="shared" si="207"/>
        <v>0</v>
      </c>
      <c r="AZ423" s="81">
        <f t="shared" si="208"/>
        <v>0</v>
      </c>
      <c r="BA423" s="81">
        <f t="shared" si="209"/>
        <v>0</v>
      </c>
      <c r="BB423" s="595"/>
      <c r="BC423" s="595"/>
      <c r="BD423" s="629"/>
      <c r="BE423" s="626"/>
      <c r="BF423" s="74" t="str">
        <f t="shared" si="210"/>
        <v/>
      </c>
      <c r="BG423" s="74" t="str">
        <f t="shared" si="211"/>
        <v/>
      </c>
      <c r="BH423" s="74" t="str">
        <f t="shared" si="212"/>
        <v/>
      </c>
      <c r="BI423" s="120" t="str">
        <f>IF(M423="","",COUNTIF($BH$17:BH423,BH423))</f>
        <v/>
      </c>
      <c r="BJ423" s="98"/>
      <c r="BK423" s="1" t="str">
        <f t="shared" si="213"/>
        <v/>
      </c>
      <c r="BL423" s="621"/>
      <c r="BM423" s="621"/>
      <c r="BN423" s="621"/>
      <c r="BO423" s="621"/>
      <c r="BP423" s="621"/>
      <c r="BQ423" s="623"/>
      <c r="BR423" s="621"/>
      <c r="BS423" s="621"/>
      <c r="BT423" s="74">
        <f>COUNTIF($AJ$17:AJ423,AI423&amp;"-"&amp;"*5000m*")</f>
        <v>0</v>
      </c>
      <c r="BU423" s="621"/>
      <c r="BV423" s="623"/>
      <c r="BW423" s="621"/>
      <c r="BX423" s="621"/>
      <c r="BY423" s="621"/>
      <c r="BZ423" s="621"/>
      <c r="CA423" s="621"/>
      <c r="CB423" s="621"/>
    </row>
    <row r="424" spans="1:80" s="1" customFormat="1" ht="18" customHeight="1" thickBot="1">
      <c r="A424" s="685"/>
      <c r="B424" s="86" t="s">
        <v>30</v>
      </c>
      <c r="C424" s="87"/>
      <c r="D424" s="87"/>
      <c r="E424" s="87"/>
      <c r="F424" s="28"/>
      <c r="G424" s="28"/>
      <c r="H424" s="28"/>
      <c r="I424" s="29"/>
      <c r="J424" s="655" t="str">
        <f>IF(D423&gt;0,VLOOKUP(D423,男子登録情報!$A$1:$H$1688,5,0),"")</f>
        <v/>
      </c>
      <c r="K424" s="655"/>
      <c r="L424" s="7" t="s">
        <v>31</v>
      </c>
      <c r="M424" s="429"/>
      <c r="N424" s="5" t="str">
        <f>IF(M424&gt;0,VLOOKUP(M424,男子登録情報!$N$1:$O$22,2,0),"")</f>
        <v/>
      </c>
      <c r="O424" s="7" t="s">
        <v>32</v>
      </c>
      <c r="P424" s="248"/>
      <c r="Q424" s="53" t="str">
        <f t="shared" si="185"/>
        <v/>
      </c>
      <c r="R424" s="285" t="str">
        <f t="shared" si="186"/>
        <v/>
      </c>
      <c r="S424" s="259"/>
      <c r="T424" s="616"/>
      <c r="U424" s="617"/>
      <c r="V424" s="618"/>
      <c r="W424" s="663"/>
      <c r="X424" s="663"/>
      <c r="AB424" s="85">
        <f t="shared" si="187"/>
        <v>0</v>
      </c>
      <c r="AC424" s="621"/>
      <c r="AD424" s="74" t="str">
        <f t="shared" si="188"/>
        <v/>
      </c>
      <c r="AE424" s="74" t="str">
        <f t="shared" si="189"/>
        <v/>
      </c>
      <c r="AF424" s="74" t="str">
        <f t="shared" si="190"/>
        <v/>
      </c>
      <c r="AG424" s="74" t="str">
        <f t="shared" si="191"/>
        <v/>
      </c>
      <c r="AH424" s="95">
        <f t="shared" si="193"/>
        <v>0</v>
      </c>
      <c r="AI424" s="174" t="str">
        <f>AI423</f>
        <v/>
      </c>
      <c r="AJ424" s="74" t="str">
        <f t="shared" si="194"/>
        <v/>
      </c>
      <c r="AK424" s="74" t="str">
        <f t="shared" si="195"/>
        <v/>
      </c>
      <c r="AL424" s="99" t="str">
        <f t="shared" si="192"/>
        <v/>
      </c>
      <c r="AM424" s="81">
        <f t="shared" si="196"/>
        <v>0</v>
      </c>
      <c r="AO424" s="81">
        <f t="shared" si="197"/>
        <v>0</v>
      </c>
      <c r="AP424" s="81" t="str">
        <f t="shared" si="198"/>
        <v>00000</v>
      </c>
      <c r="AQ424" s="105" t="str">
        <f t="shared" si="199"/>
        <v>0秒0</v>
      </c>
      <c r="AR424" s="106">
        <f t="shared" si="200"/>
        <v>0</v>
      </c>
      <c r="AS424" s="106" t="str">
        <f t="shared" si="201"/>
        <v>0</v>
      </c>
      <c r="AT424" s="106" t="str">
        <f t="shared" si="202"/>
        <v>0</v>
      </c>
      <c r="AU424" s="106" t="str">
        <f t="shared" si="203"/>
        <v>0m</v>
      </c>
      <c r="AV424" s="106" t="str">
        <f t="shared" si="204"/>
        <v>点</v>
      </c>
      <c r="AW424" s="81">
        <f t="shared" si="205"/>
        <v>0</v>
      </c>
      <c r="AX424" s="73" t="str">
        <f t="shared" si="206"/>
        <v/>
      </c>
      <c r="AY424" s="81">
        <f t="shared" si="207"/>
        <v>0</v>
      </c>
      <c r="AZ424" s="81">
        <f t="shared" si="208"/>
        <v>0</v>
      </c>
      <c r="BA424" s="81">
        <f t="shared" si="209"/>
        <v>0</v>
      </c>
      <c r="BB424" s="587"/>
      <c r="BC424" s="587"/>
      <c r="BD424" s="630"/>
      <c r="BE424" s="627"/>
      <c r="BF424" s="74" t="str">
        <f t="shared" si="210"/>
        <v/>
      </c>
      <c r="BG424" s="74" t="str">
        <f t="shared" si="211"/>
        <v/>
      </c>
      <c r="BH424" s="74" t="str">
        <f t="shared" si="212"/>
        <v/>
      </c>
      <c r="BI424" s="120" t="str">
        <f>IF(M424="","",COUNTIF($BH$17:BH424,BH424))</f>
        <v/>
      </c>
      <c r="BJ424" s="98"/>
      <c r="BK424" s="1" t="str">
        <f t="shared" si="213"/>
        <v/>
      </c>
      <c r="BL424" s="621"/>
      <c r="BM424" s="621"/>
      <c r="BN424" s="621"/>
      <c r="BO424" s="621"/>
      <c r="BP424" s="621"/>
      <c r="BQ424" s="624"/>
      <c r="BR424" s="621"/>
      <c r="BS424" s="621"/>
      <c r="BT424" s="74">
        <f>COUNTIF($AJ$17:AJ424,AI424&amp;"-"&amp;"*5000m*")</f>
        <v>0</v>
      </c>
      <c r="BU424" s="621"/>
      <c r="BV424" s="624"/>
      <c r="BW424" s="621"/>
      <c r="BX424" s="621"/>
      <c r="BY424" s="621"/>
      <c r="BZ424" s="621"/>
      <c r="CA424" s="621"/>
      <c r="CB424" s="621"/>
    </row>
    <row r="425" spans="1:80" s="1" customFormat="1" ht="18" customHeight="1" thickTop="1" thickBot="1">
      <c r="A425" s="683">
        <v>137</v>
      </c>
      <c r="B425" s="665" t="s">
        <v>339</v>
      </c>
      <c r="C425" s="667"/>
      <c r="D425" s="243"/>
      <c r="E425" s="243"/>
      <c r="F425" s="619" t="str">
        <f>IF(C425&gt;0,VLOOKUP(C425,男子登録情報!$A$1:$H$1688,3,0),"")</f>
        <v/>
      </c>
      <c r="G425" s="619" t="str">
        <f>IF(C425&gt;0,VLOOKUP(C425,男子登録情報!$A$1:$H$1688,4,0),"")</f>
        <v/>
      </c>
      <c r="H425" s="619" t="str">
        <f>IF(C425&gt;0,VLOOKUP(C425,男子登録情報!$A$1:$H$1688,7,0),"")</f>
        <v/>
      </c>
      <c r="I425" s="261" t="str">
        <f>IF(C425&gt;0,VLOOKUP(C425,男子登録情報!$A$1:$H$1688,8,0),"")</f>
        <v/>
      </c>
      <c r="J425" s="653" t="str">
        <f>IF(C425&gt;0,VLOOKUP(C425,男子登録情報!$A$1:$M$1688,13,0),"")</f>
        <v/>
      </c>
      <c r="K425" s="653" t="str">
        <f>IF(C425&gt;0,TEXT(C425,"100000000"),"000000000")</f>
        <v>000000000</v>
      </c>
      <c r="L425" s="251" t="s">
        <v>24</v>
      </c>
      <c r="M425" s="243"/>
      <c r="N425" s="5" t="str">
        <f>IF(M425&gt;0,VLOOKUP(M425,男子登録情報!$N$1:$O$22,2,0),"")</f>
        <v/>
      </c>
      <c r="O425" s="251" t="s">
        <v>27</v>
      </c>
      <c r="P425" s="253"/>
      <c r="Q425" s="53" t="str">
        <f t="shared" si="185"/>
        <v/>
      </c>
      <c r="R425" s="283" t="str">
        <f t="shared" si="186"/>
        <v/>
      </c>
      <c r="S425" s="255"/>
      <c r="T425" s="610"/>
      <c r="U425" s="611"/>
      <c r="V425" s="612"/>
      <c r="W425" s="664"/>
      <c r="X425" s="664"/>
      <c r="AB425" s="85">
        <f t="shared" si="187"/>
        <v>0</v>
      </c>
      <c r="AC425" s="621">
        <f>C425</f>
        <v>0</v>
      </c>
      <c r="AD425" s="74" t="str">
        <f t="shared" si="188"/>
        <v/>
      </c>
      <c r="AE425" s="74" t="str">
        <f t="shared" si="189"/>
        <v/>
      </c>
      <c r="AF425" s="74" t="str">
        <f t="shared" si="190"/>
        <v/>
      </c>
      <c r="AG425" s="74" t="str">
        <f t="shared" si="191"/>
        <v/>
      </c>
      <c r="AH425" s="95">
        <f t="shared" si="193"/>
        <v>0</v>
      </c>
      <c r="AI425" s="172" t="str">
        <f>IF(F425="","",F425)</f>
        <v/>
      </c>
      <c r="AJ425" s="74" t="str">
        <f t="shared" si="194"/>
        <v/>
      </c>
      <c r="AK425" s="74" t="str">
        <f t="shared" si="195"/>
        <v/>
      </c>
      <c r="AL425" s="99" t="str">
        <f t="shared" si="192"/>
        <v/>
      </c>
      <c r="AM425" s="81">
        <f t="shared" si="196"/>
        <v>0</v>
      </c>
      <c r="AO425" s="81">
        <f t="shared" si="197"/>
        <v>0</v>
      </c>
      <c r="AP425" s="81" t="str">
        <f t="shared" si="198"/>
        <v>00000</v>
      </c>
      <c r="AQ425" s="105" t="str">
        <f t="shared" si="199"/>
        <v>0秒0</v>
      </c>
      <c r="AR425" s="106">
        <f t="shared" si="200"/>
        <v>0</v>
      </c>
      <c r="AS425" s="106" t="str">
        <f t="shared" si="201"/>
        <v>0</v>
      </c>
      <c r="AT425" s="106" t="str">
        <f t="shared" si="202"/>
        <v>0</v>
      </c>
      <c r="AU425" s="106" t="str">
        <f t="shared" si="203"/>
        <v>0m</v>
      </c>
      <c r="AV425" s="106" t="str">
        <f t="shared" si="204"/>
        <v>点</v>
      </c>
      <c r="AW425" s="81">
        <f t="shared" si="205"/>
        <v>0</v>
      </c>
      <c r="AX425" s="73" t="str">
        <f t="shared" si="206"/>
        <v/>
      </c>
      <c r="AY425" s="81">
        <f t="shared" si="207"/>
        <v>0</v>
      </c>
      <c r="AZ425" s="81">
        <f t="shared" si="208"/>
        <v>0</v>
      </c>
      <c r="BA425" s="81">
        <f t="shared" si="209"/>
        <v>0</v>
      </c>
      <c r="BB425" s="586">
        <f>IF(W425="",0,COUNTA($W$17:W427))</f>
        <v>0</v>
      </c>
      <c r="BC425" s="586">
        <f>IF(X425="",0,COUNTA($X$17:X427))</f>
        <v>0</v>
      </c>
      <c r="BD425" s="628">
        <f>IF(OR($N425="20100",$N426="20100",$N427="20100"),COUNTIF($N$17:N427,"20100"),0)</f>
        <v>0</v>
      </c>
      <c r="BE425" s="625">
        <f>IF($BD425=0,0,INDEX($P425:$P427,MATCH("20100",$N425:$N427,0),1))</f>
        <v>0</v>
      </c>
      <c r="BF425" s="74" t="str">
        <f t="shared" si="210"/>
        <v/>
      </c>
      <c r="BG425" s="74" t="str">
        <f t="shared" si="211"/>
        <v/>
      </c>
      <c r="BH425" s="74" t="str">
        <f t="shared" si="212"/>
        <v/>
      </c>
      <c r="BI425" s="120" t="str">
        <f>IF(M425="","",COUNTIF($BH$17:BH425,BH425))</f>
        <v/>
      </c>
      <c r="BJ425" s="98"/>
      <c r="BK425" s="1" t="str">
        <f t="shared" si="213"/>
        <v/>
      </c>
      <c r="BL425" s="621" t="str">
        <f>IF(F425="","",COUNTIF($AI$17:AI425,AI425))</f>
        <v/>
      </c>
      <c r="BM425" s="621">
        <f>IF(BL425=1,BL425,0)</f>
        <v>0</v>
      </c>
      <c r="BN425" s="621" t="str">
        <f>IF(F425="","",$BR425)</f>
        <v/>
      </c>
      <c r="BO425" s="621" t="str">
        <f>IF(G425="","",$BR425)</f>
        <v/>
      </c>
      <c r="BP425" s="621" t="str">
        <f>IF(I425="","",$BR425)</f>
        <v/>
      </c>
      <c r="BQ425" s="622" t="str">
        <f>IFERROR(IF(J425="","",BR425),"")</f>
        <v/>
      </c>
      <c r="BR425" s="621">
        <v>137</v>
      </c>
      <c r="BS425" s="621">
        <f>IF(C425&gt;0,"",IF(COUNTIF(BN425:BQ427,BR425)=4,"",1))</f>
        <v>1</v>
      </c>
      <c r="BT425" s="74">
        <f>COUNTIF($AJ$17:AJ425,AI425&amp;"-"&amp;"*5000m*")</f>
        <v>0</v>
      </c>
      <c r="BU425" s="621">
        <f>SUM(BT425:BT427)/3</f>
        <v>0</v>
      </c>
      <c r="BV425" s="622" t="str">
        <f>IF(AI425="","",IF(AND(COUNTA(M425:M427)=0,COUNTA(W425:X427)=0),1,""))</f>
        <v/>
      </c>
      <c r="BW425" s="621">
        <f>IF(AND($AI425="",COUNTA(W425)&gt;0),1,0)</f>
        <v>0</v>
      </c>
      <c r="BX425" s="621">
        <f>IF(AND($AI425="",COUNTA(X425)&gt;0),1,0)</f>
        <v>0</v>
      </c>
      <c r="BY425" s="621" t="str">
        <f>F425&amp;"-"&amp;W425</f>
        <v>-</v>
      </c>
      <c r="BZ425" s="621" t="str">
        <f>IF(W425="","",COUNTIF($BY$17:BY425,BY425))</f>
        <v/>
      </c>
      <c r="CA425" s="621" t="str">
        <f>F425&amp;"-"&amp;X425</f>
        <v>-</v>
      </c>
      <c r="CB425" s="621" t="str">
        <f>IF(X425="","",COUNTIF($CA$17:CA425,CA425))</f>
        <v/>
      </c>
    </row>
    <row r="426" spans="1:80" s="1" customFormat="1" ht="18" customHeight="1" thickBot="1">
      <c r="A426" s="684"/>
      <c r="B426" s="666"/>
      <c r="C426" s="668"/>
      <c r="D426" s="244"/>
      <c r="E426" s="244"/>
      <c r="F426" s="620"/>
      <c r="G426" s="620"/>
      <c r="H426" s="620"/>
      <c r="I426" s="256" t="str">
        <f>IF(C425&gt;0,VLOOKUP(C425,男子登録情報!$A$1:$H$1688,5,0),"")</f>
        <v/>
      </c>
      <c r="J426" s="654" t="str">
        <f>IF(D425&gt;0,VLOOKUP(D425,男子登録情報!$A$1:$H$1688,5,0),"")</f>
        <v/>
      </c>
      <c r="K426" s="654"/>
      <c r="L426" s="261" t="s">
        <v>28</v>
      </c>
      <c r="M426" s="27"/>
      <c r="N426" s="5" t="str">
        <f>IF(M426&gt;0,VLOOKUP(M426,男子登録情報!$N$1:$O$22,2,0),"")</f>
        <v/>
      </c>
      <c r="O426" s="261" t="s">
        <v>29</v>
      </c>
      <c r="P426" s="262"/>
      <c r="Q426" s="53" t="str">
        <f t="shared" si="185"/>
        <v/>
      </c>
      <c r="R426" s="284" t="str">
        <f t="shared" si="186"/>
        <v/>
      </c>
      <c r="S426" s="263"/>
      <c r="T426" s="613"/>
      <c r="U426" s="614"/>
      <c r="V426" s="615"/>
      <c r="W426" s="662"/>
      <c r="X426" s="662"/>
      <c r="AB426" s="85">
        <f t="shared" si="187"/>
        <v>0</v>
      </c>
      <c r="AC426" s="621"/>
      <c r="AD426" s="74" t="str">
        <f t="shared" si="188"/>
        <v/>
      </c>
      <c r="AE426" s="74" t="str">
        <f t="shared" si="189"/>
        <v/>
      </c>
      <c r="AF426" s="74" t="str">
        <f t="shared" si="190"/>
        <v/>
      </c>
      <c r="AG426" s="74" t="str">
        <f t="shared" si="191"/>
        <v/>
      </c>
      <c r="AH426" s="95">
        <f t="shared" si="193"/>
        <v>0</v>
      </c>
      <c r="AI426" s="173" t="str">
        <f>AI425</f>
        <v/>
      </c>
      <c r="AJ426" s="74" t="str">
        <f t="shared" si="194"/>
        <v/>
      </c>
      <c r="AK426" s="74" t="str">
        <f t="shared" si="195"/>
        <v/>
      </c>
      <c r="AL426" s="99" t="str">
        <f t="shared" si="192"/>
        <v/>
      </c>
      <c r="AM426" s="81">
        <f t="shared" si="196"/>
        <v>0</v>
      </c>
      <c r="AO426" s="81">
        <f t="shared" si="197"/>
        <v>0</v>
      </c>
      <c r="AP426" s="81" t="str">
        <f t="shared" si="198"/>
        <v>00000</v>
      </c>
      <c r="AQ426" s="105" t="str">
        <f t="shared" si="199"/>
        <v>0秒0</v>
      </c>
      <c r="AR426" s="106">
        <f t="shared" si="200"/>
        <v>0</v>
      </c>
      <c r="AS426" s="106" t="str">
        <f t="shared" si="201"/>
        <v>0</v>
      </c>
      <c r="AT426" s="106" t="str">
        <f t="shared" si="202"/>
        <v>0</v>
      </c>
      <c r="AU426" s="106" t="str">
        <f t="shared" si="203"/>
        <v>0m</v>
      </c>
      <c r="AV426" s="106" t="str">
        <f t="shared" si="204"/>
        <v>点</v>
      </c>
      <c r="AW426" s="81">
        <f t="shared" si="205"/>
        <v>0</v>
      </c>
      <c r="AX426" s="73" t="str">
        <f t="shared" si="206"/>
        <v/>
      </c>
      <c r="AY426" s="81">
        <f t="shared" si="207"/>
        <v>0</v>
      </c>
      <c r="AZ426" s="81">
        <f t="shared" si="208"/>
        <v>0</v>
      </c>
      <c r="BA426" s="81">
        <f t="shared" si="209"/>
        <v>0</v>
      </c>
      <c r="BB426" s="595"/>
      <c r="BC426" s="595"/>
      <c r="BD426" s="629"/>
      <c r="BE426" s="626"/>
      <c r="BF426" s="74" t="str">
        <f t="shared" si="210"/>
        <v/>
      </c>
      <c r="BG426" s="74" t="str">
        <f t="shared" si="211"/>
        <v/>
      </c>
      <c r="BH426" s="74" t="str">
        <f t="shared" si="212"/>
        <v/>
      </c>
      <c r="BI426" s="120" t="str">
        <f>IF(M426="","",COUNTIF($BH$17:BH426,BH426))</f>
        <v/>
      </c>
      <c r="BJ426" s="98"/>
      <c r="BK426" s="1" t="str">
        <f t="shared" si="213"/>
        <v/>
      </c>
      <c r="BL426" s="621"/>
      <c r="BM426" s="621"/>
      <c r="BN426" s="621"/>
      <c r="BO426" s="621"/>
      <c r="BP426" s="621"/>
      <c r="BQ426" s="623"/>
      <c r="BR426" s="621"/>
      <c r="BS426" s="621"/>
      <c r="BT426" s="74">
        <f>COUNTIF($AJ$17:AJ426,AI426&amp;"-"&amp;"*5000m*")</f>
        <v>0</v>
      </c>
      <c r="BU426" s="621"/>
      <c r="BV426" s="623"/>
      <c r="BW426" s="621"/>
      <c r="BX426" s="621"/>
      <c r="BY426" s="621"/>
      <c r="BZ426" s="621"/>
      <c r="CA426" s="621"/>
      <c r="CB426" s="621"/>
    </row>
    <row r="427" spans="1:80" s="1" customFormat="1" ht="18" customHeight="1" thickBot="1">
      <c r="A427" s="685"/>
      <c r="B427" s="86" t="s">
        <v>30</v>
      </c>
      <c r="C427" s="87"/>
      <c r="D427" s="87"/>
      <c r="E427" s="87"/>
      <c r="F427" s="28"/>
      <c r="G427" s="28"/>
      <c r="H427" s="28"/>
      <c r="I427" s="29"/>
      <c r="J427" s="655" t="str">
        <f>IF(D426&gt;0,VLOOKUP(D426,男子登録情報!$A$1:$H$1688,5,0),"")</f>
        <v/>
      </c>
      <c r="K427" s="655"/>
      <c r="L427" s="7" t="s">
        <v>31</v>
      </c>
      <c r="M427" s="429"/>
      <c r="N427" s="5" t="str">
        <f>IF(M427&gt;0,VLOOKUP(M427,男子登録情報!$N$1:$O$22,2,0),"")</f>
        <v/>
      </c>
      <c r="O427" s="7" t="s">
        <v>32</v>
      </c>
      <c r="P427" s="248"/>
      <c r="Q427" s="53" t="str">
        <f t="shared" si="185"/>
        <v/>
      </c>
      <c r="R427" s="285" t="str">
        <f t="shared" si="186"/>
        <v/>
      </c>
      <c r="S427" s="259"/>
      <c r="T427" s="616"/>
      <c r="U427" s="617"/>
      <c r="V427" s="618"/>
      <c r="W427" s="663"/>
      <c r="X427" s="663"/>
      <c r="AB427" s="85">
        <f t="shared" si="187"/>
        <v>0</v>
      </c>
      <c r="AC427" s="621"/>
      <c r="AD427" s="74" t="str">
        <f t="shared" si="188"/>
        <v/>
      </c>
      <c r="AE427" s="74" t="str">
        <f t="shared" si="189"/>
        <v/>
      </c>
      <c r="AF427" s="74" t="str">
        <f t="shared" si="190"/>
        <v/>
      </c>
      <c r="AG427" s="74" t="str">
        <f t="shared" si="191"/>
        <v/>
      </c>
      <c r="AH427" s="95">
        <f t="shared" si="193"/>
        <v>0</v>
      </c>
      <c r="AI427" s="174" t="str">
        <f>AI426</f>
        <v/>
      </c>
      <c r="AJ427" s="74" t="str">
        <f t="shared" si="194"/>
        <v/>
      </c>
      <c r="AK427" s="74" t="str">
        <f t="shared" si="195"/>
        <v/>
      </c>
      <c r="AL427" s="99" t="str">
        <f t="shared" si="192"/>
        <v/>
      </c>
      <c r="AM427" s="81">
        <f t="shared" si="196"/>
        <v>0</v>
      </c>
      <c r="AO427" s="81">
        <f t="shared" si="197"/>
        <v>0</v>
      </c>
      <c r="AP427" s="81" t="str">
        <f t="shared" si="198"/>
        <v>00000</v>
      </c>
      <c r="AQ427" s="105" t="str">
        <f t="shared" si="199"/>
        <v>0秒0</v>
      </c>
      <c r="AR427" s="106">
        <f t="shared" si="200"/>
        <v>0</v>
      </c>
      <c r="AS427" s="106" t="str">
        <f t="shared" si="201"/>
        <v>0</v>
      </c>
      <c r="AT427" s="106" t="str">
        <f t="shared" si="202"/>
        <v>0</v>
      </c>
      <c r="AU427" s="106" t="str">
        <f t="shared" si="203"/>
        <v>0m</v>
      </c>
      <c r="AV427" s="106" t="str">
        <f t="shared" si="204"/>
        <v>点</v>
      </c>
      <c r="AW427" s="81">
        <f t="shared" si="205"/>
        <v>0</v>
      </c>
      <c r="AX427" s="73" t="str">
        <f t="shared" si="206"/>
        <v/>
      </c>
      <c r="AY427" s="81">
        <f t="shared" si="207"/>
        <v>0</v>
      </c>
      <c r="AZ427" s="81">
        <f t="shared" si="208"/>
        <v>0</v>
      </c>
      <c r="BA427" s="81">
        <f t="shared" si="209"/>
        <v>0</v>
      </c>
      <c r="BB427" s="587"/>
      <c r="BC427" s="587"/>
      <c r="BD427" s="630"/>
      <c r="BE427" s="627"/>
      <c r="BF427" s="74" t="str">
        <f t="shared" si="210"/>
        <v/>
      </c>
      <c r="BG427" s="74" t="str">
        <f t="shared" si="211"/>
        <v/>
      </c>
      <c r="BH427" s="74" t="str">
        <f t="shared" si="212"/>
        <v/>
      </c>
      <c r="BI427" s="120" t="str">
        <f>IF(M427="","",COUNTIF($BH$17:BH427,BH427))</f>
        <v/>
      </c>
      <c r="BJ427" s="98"/>
      <c r="BK427" s="1" t="str">
        <f t="shared" si="213"/>
        <v/>
      </c>
      <c r="BL427" s="621"/>
      <c r="BM427" s="621"/>
      <c r="BN427" s="621"/>
      <c r="BO427" s="621"/>
      <c r="BP427" s="621"/>
      <c r="BQ427" s="624"/>
      <c r="BR427" s="621"/>
      <c r="BS427" s="621"/>
      <c r="BT427" s="74">
        <f>COUNTIF($AJ$17:AJ427,AI427&amp;"-"&amp;"*5000m*")</f>
        <v>0</v>
      </c>
      <c r="BU427" s="621"/>
      <c r="BV427" s="624"/>
      <c r="BW427" s="621"/>
      <c r="BX427" s="621"/>
      <c r="BY427" s="621"/>
      <c r="BZ427" s="621"/>
      <c r="CA427" s="621"/>
      <c r="CB427" s="621"/>
    </row>
    <row r="428" spans="1:80" s="1" customFormat="1" ht="18" customHeight="1" thickTop="1" thickBot="1">
      <c r="A428" s="683">
        <v>138</v>
      </c>
      <c r="B428" s="665" t="s">
        <v>339</v>
      </c>
      <c r="C428" s="667"/>
      <c r="D428" s="243"/>
      <c r="E428" s="243"/>
      <c r="F428" s="619" t="str">
        <f>IF(C428&gt;0,VLOOKUP(C428,男子登録情報!$A$1:$H$1688,3,0),"")</f>
        <v/>
      </c>
      <c r="G428" s="619" t="str">
        <f>IF(C428&gt;0,VLOOKUP(C428,男子登録情報!$A$1:$H$1688,4,0),"")</f>
        <v/>
      </c>
      <c r="H428" s="619" t="str">
        <f>IF(C428&gt;0,VLOOKUP(C428,男子登録情報!$A$1:$H$1688,7,0),"")</f>
        <v/>
      </c>
      <c r="I428" s="261" t="str">
        <f>IF(C428&gt;0,VLOOKUP(C428,男子登録情報!$A$1:$H$1688,8,0),"")</f>
        <v/>
      </c>
      <c r="J428" s="653" t="str">
        <f>IF(C428&gt;0,VLOOKUP(C428,男子登録情報!$A$1:$M$1688,13,0),"")</f>
        <v/>
      </c>
      <c r="K428" s="653" t="str">
        <f>IF(C428&gt;0,TEXT(C428,"100000000"),"000000000")</f>
        <v>000000000</v>
      </c>
      <c r="L428" s="251" t="s">
        <v>24</v>
      </c>
      <c r="M428" s="243"/>
      <c r="N428" s="5" t="str">
        <f>IF(M428&gt;0,VLOOKUP(M428,男子登録情報!$N$1:$O$22,2,0),"")</f>
        <v/>
      </c>
      <c r="O428" s="251" t="s">
        <v>27</v>
      </c>
      <c r="P428" s="253"/>
      <c r="Q428" s="53" t="str">
        <f t="shared" si="185"/>
        <v/>
      </c>
      <c r="R428" s="283" t="str">
        <f t="shared" si="186"/>
        <v/>
      </c>
      <c r="S428" s="255"/>
      <c r="T428" s="610"/>
      <c r="U428" s="611"/>
      <c r="V428" s="612"/>
      <c r="W428" s="664"/>
      <c r="X428" s="664"/>
      <c r="AB428" s="85">
        <f t="shared" si="187"/>
        <v>0</v>
      </c>
      <c r="AC428" s="621">
        <f>C428</f>
        <v>0</v>
      </c>
      <c r="AD428" s="74" t="str">
        <f t="shared" si="188"/>
        <v/>
      </c>
      <c r="AE428" s="74" t="str">
        <f t="shared" si="189"/>
        <v/>
      </c>
      <c r="AF428" s="74" t="str">
        <f t="shared" si="190"/>
        <v/>
      </c>
      <c r="AG428" s="74" t="str">
        <f t="shared" si="191"/>
        <v/>
      </c>
      <c r="AH428" s="95">
        <f t="shared" si="193"/>
        <v>0</v>
      </c>
      <c r="AI428" s="172" t="str">
        <f>IF(F428="","",F428)</f>
        <v/>
      </c>
      <c r="AJ428" s="74" t="str">
        <f t="shared" si="194"/>
        <v/>
      </c>
      <c r="AK428" s="74" t="str">
        <f t="shared" si="195"/>
        <v/>
      </c>
      <c r="AL428" s="99" t="str">
        <f t="shared" si="192"/>
        <v/>
      </c>
      <c r="AM428" s="81">
        <f t="shared" si="196"/>
        <v>0</v>
      </c>
      <c r="AO428" s="81">
        <f t="shared" si="197"/>
        <v>0</v>
      </c>
      <c r="AP428" s="81" t="str">
        <f t="shared" si="198"/>
        <v>00000</v>
      </c>
      <c r="AQ428" s="105" t="str">
        <f t="shared" si="199"/>
        <v>0秒0</v>
      </c>
      <c r="AR428" s="106">
        <f t="shared" si="200"/>
        <v>0</v>
      </c>
      <c r="AS428" s="106" t="str">
        <f t="shared" si="201"/>
        <v>0</v>
      </c>
      <c r="AT428" s="106" t="str">
        <f t="shared" si="202"/>
        <v>0</v>
      </c>
      <c r="AU428" s="106" t="str">
        <f t="shared" si="203"/>
        <v>0m</v>
      </c>
      <c r="AV428" s="106" t="str">
        <f t="shared" si="204"/>
        <v>点</v>
      </c>
      <c r="AW428" s="81">
        <f t="shared" si="205"/>
        <v>0</v>
      </c>
      <c r="AX428" s="73" t="str">
        <f t="shared" si="206"/>
        <v/>
      </c>
      <c r="AY428" s="81">
        <f t="shared" si="207"/>
        <v>0</v>
      </c>
      <c r="AZ428" s="81">
        <f t="shared" si="208"/>
        <v>0</v>
      </c>
      <c r="BA428" s="81">
        <f t="shared" si="209"/>
        <v>0</v>
      </c>
      <c r="BB428" s="586">
        <f>IF(W428="",0,COUNTA($W$17:W430))</f>
        <v>0</v>
      </c>
      <c r="BC428" s="586">
        <f>IF(X428="",0,COUNTA($X$17:X430))</f>
        <v>0</v>
      </c>
      <c r="BD428" s="628">
        <f>IF(OR($N428="20100",$N429="20100",$N430="20100"),COUNTIF($N$17:N430,"20100"),0)</f>
        <v>0</v>
      </c>
      <c r="BE428" s="625">
        <f>IF($BD428=0,0,INDEX($P428:$P430,MATCH("20100",$N428:$N430,0),1))</f>
        <v>0</v>
      </c>
      <c r="BF428" s="74" t="str">
        <f t="shared" si="210"/>
        <v/>
      </c>
      <c r="BG428" s="74" t="str">
        <f t="shared" si="211"/>
        <v/>
      </c>
      <c r="BH428" s="74" t="str">
        <f t="shared" si="212"/>
        <v/>
      </c>
      <c r="BI428" s="120" t="str">
        <f>IF(M428="","",COUNTIF($BH$17:BH428,BH428))</f>
        <v/>
      </c>
      <c r="BJ428" s="98"/>
      <c r="BK428" s="1" t="str">
        <f t="shared" si="213"/>
        <v/>
      </c>
      <c r="BL428" s="621" t="str">
        <f>IF(F428="","",COUNTIF($AI$17:AI428,AI428))</f>
        <v/>
      </c>
      <c r="BM428" s="621">
        <f>IF(BL428=1,BL428,0)</f>
        <v>0</v>
      </c>
      <c r="BN428" s="621" t="str">
        <f>IF(F428="","",$BR428)</f>
        <v/>
      </c>
      <c r="BO428" s="621" t="str">
        <f>IF(G428="","",$BR428)</f>
        <v/>
      </c>
      <c r="BP428" s="621" t="str">
        <f>IF(I428="","",$BR428)</f>
        <v/>
      </c>
      <c r="BQ428" s="622" t="str">
        <f>IFERROR(IF(J428="","",BR428),"")</f>
        <v/>
      </c>
      <c r="BR428" s="621">
        <v>138</v>
      </c>
      <c r="BS428" s="621">
        <f>IF(C428&gt;0,"",IF(COUNTIF(BN428:BQ430,BR428)=4,"",1))</f>
        <v>1</v>
      </c>
      <c r="BT428" s="74">
        <f>COUNTIF($AJ$17:AJ428,AI428&amp;"-"&amp;"*5000m*")</f>
        <v>0</v>
      </c>
      <c r="BU428" s="621">
        <f>SUM(BT428:BT430)/3</f>
        <v>0</v>
      </c>
      <c r="BV428" s="622" t="str">
        <f>IF(AI428="","",IF(AND(COUNTA(M428:M430)=0,COUNTA(W428:X430)=0),1,""))</f>
        <v/>
      </c>
      <c r="BW428" s="621">
        <f>IF(AND($AI428="",COUNTA(W428)&gt;0),1,0)</f>
        <v>0</v>
      </c>
      <c r="BX428" s="621">
        <f>IF(AND($AI428="",COUNTA(X428)&gt;0),1,0)</f>
        <v>0</v>
      </c>
      <c r="BY428" s="621" t="str">
        <f>F428&amp;"-"&amp;W428</f>
        <v>-</v>
      </c>
      <c r="BZ428" s="621" t="str">
        <f>IF(W428="","",COUNTIF($BY$17:BY428,BY428))</f>
        <v/>
      </c>
      <c r="CA428" s="621" t="str">
        <f>F428&amp;"-"&amp;X428</f>
        <v>-</v>
      </c>
      <c r="CB428" s="621" t="str">
        <f>IF(X428="","",COUNTIF($CA$17:CA428,CA428))</f>
        <v/>
      </c>
    </row>
    <row r="429" spans="1:80" s="1" customFormat="1" ht="18" customHeight="1" thickBot="1">
      <c r="A429" s="684"/>
      <c r="B429" s="666"/>
      <c r="C429" s="668"/>
      <c r="D429" s="244"/>
      <c r="E429" s="244"/>
      <c r="F429" s="620"/>
      <c r="G429" s="620"/>
      <c r="H429" s="620"/>
      <c r="I429" s="256" t="str">
        <f>IF(C428&gt;0,VLOOKUP(C428,男子登録情報!$A$1:$H$1688,5,0),"")</f>
        <v/>
      </c>
      <c r="J429" s="654" t="str">
        <f>IF(D428&gt;0,VLOOKUP(D428,男子登録情報!$A$1:$H$1688,5,0),"")</f>
        <v/>
      </c>
      <c r="K429" s="654"/>
      <c r="L429" s="261" t="s">
        <v>28</v>
      </c>
      <c r="M429" s="27"/>
      <c r="N429" s="5" t="str">
        <f>IF(M429&gt;0,VLOOKUP(M429,男子登録情報!$N$1:$O$22,2,0),"")</f>
        <v/>
      </c>
      <c r="O429" s="261" t="s">
        <v>29</v>
      </c>
      <c r="P429" s="262"/>
      <c r="Q429" s="53" t="str">
        <f t="shared" si="185"/>
        <v/>
      </c>
      <c r="R429" s="284" t="str">
        <f t="shared" si="186"/>
        <v/>
      </c>
      <c r="S429" s="263"/>
      <c r="T429" s="613"/>
      <c r="U429" s="614"/>
      <c r="V429" s="615"/>
      <c r="W429" s="662"/>
      <c r="X429" s="662"/>
      <c r="AB429" s="85">
        <f t="shared" si="187"/>
        <v>0</v>
      </c>
      <c r="AC429" s="621"/>
      <c r="AD429" s="74" t="str">
        <f t="shared" si="188"/>
        <v/>
      </c>
      <c r="AE429" s="74" t="str">
        <f t="shared" si="189"/>
        <v/>
      </c>
      <c r="AF429" s="74" t="str">
        <f t="shared" si="190"/>
        <v/>
      </c>
      <c r="AG429" s="74" t="str">
        <f t="shared" si="191"/>
        <v/>
      </c>
      <c r="AH429" s="95">
        <f t="shared" si="193"/>
        <v>0</v>
      </c>
      <c r="AI429" s="173" t="str">
        <f>AI428</f>
        <v/>
      </c>
      <c r="AJ429" s="74" t="str">
        <f t="shared" si="194"/>
        <v/>
      </c>
      <c r="AK429" s="74" t="str">
        <f t="shared" si="195"/>
        <v/>
      </c>
      <c r="AL429" s="99" t="str">
        <f t="shared" si="192"/>
        <v/>
      </c>
      <c r="AM429" s="81">
        <f t="shared" si="196"/>
        <v>0</v>
      </c>
      <c r="AO429" s="81">
        <f t="shared" si="197"/>
        <v>0</v>
      </c>
      <c r="AP429" s="81" t="str">
        <f t="shared" si="198"/>
        <v>00000</v>
      </c>
      <c r="AQ429" s="105" t="str">
        <f t="shared" si="199"/>
        <v>0秒0</v>
      </c>
      <c r="AR429" s="106">
        <f t="shared" si="200"/>
        <v>0</v>
      </c>
      <c r="AS429" s="106" t="str">
        <f t="shared" si="201"/>
        <v>0</v>
      </c>
      <c r="AT429" s="106" t="str">
        <f t="shared" si="202"/>
        <v>0</v>
      </c>
      <c r="AU429" s="106" t="str">
        <f t="shared" si="203"/>
        <v>0m</v>
      </c>
      <c r="AV429" s="106" t="str">
        <f t="shared" si="204"/>
        <v>点</v>
      </c>
      <c r="AW429" s="81">
        <f t="shared" si="205"/>
        <v>0</v>
      </c>
      <c r="AX429" s="73" t="str">
        <f t="shared" si="206"/>
        <v/>
      </c>
      <c r="AY429" s="81">
        <f t="shared" si="207"/>
        <v>0</v>
      </c>
      <c r="AZ429" s="81">
        <f t="shared" si="208"/>
        <v>0</v>
      </c>
      <c r="BA429" s="81">
        <f t="shared" si="209"/>
        <v>0</v>
      </c>
      <c r="BB429" s="595"/>
      <c r="BC429" s="595"/>
      <c r="BD429" s="629"/>
      <c r="BE429" s="626"/>
      <c r="BF429" s="74" t="str">
        <f t="shared" si="210"/>
        <v/>
      </c>
      <c r="BG429" s="74" t="str">
        <f t="shared" si="211"/>
        <v/>
      </c>
      <c r="BH429" s="74" t="str">
        <f t="shared" si="212"/>
        <v/>
      </c>
      <c r="BI429" s="120" t="str">
        <f>IF(M429="","",COUNTIF($BH$17:BH429,BH429))</f>
        <v/>
      </c>
      <c r="BJ429" s="98"/>
      <c r="BK429" s="1" t="str">
        <f t="shared" si="213"/>
        <v/>
      </c>
      <c r="BL429" s="621"/>
      <c r="BM429" s="621"/>
      <c r="BN429" s="621"/>
      <c r="BO429" s="621"/>
      <c r="BP429" s="621"/>
      <c r="BQ429" s="623"/>
      <c r="BR429" s="621"/>
      <c r="BS429" s="621"/>
      <c r="BT429" s="74">
        <f>COUNTIF($AJ$17:AJ429,AI429&amp;"-"&amp;"*5000m*")</f>
        <v>0</v>
      </c>
      <c r="BU429" s="621"/>
      <c r="BV429" s="623"/>
      <c r="BW429" s="621"/>
      <c r="BX429" s="621"/>
      <c r="BY429" s="621"/>
      <c r="BZ429" s="621"/>
      <c r="CA429" s="621"/>
      <c r="CB429" s="621"/>
    </row>
    <row r="430" spans="1:80" s="1" customFormat="1" ht="18" customHeight="1" thickBot="1">
      <c r="A430" s="685"/>
      <c r="B430" s="86" t="s">
        <v>30</v>
      </c>
      <c r="C430" s="87"/>
      <c r="D430" s="87"/>
      <c r="E430" s="87"/>
      <c r="F430" s="28"/>
      <c r="G430" s="28"/>
      <c r="H430" s="28"/>
      <c r="I430" s="29"/>
      <c r="J430" s="655" t="str">
        <f>IF(D429&gt;0,VLOOKUP(D429,男子登録情報!$A$1:$H$1688,5,0),"")</f>
        <v/>
      </c>
      <c r="K430" s="655"/>
      <c r="L430" s="7" t="s">
        <v>31</v>
      </c>
      <c r="M430" s="429"/>
      <c r="N430" s="5" t="str">
        <f>IF(M430&gt;0,VLOOKUP(M430,男子登録情報!$N$1:$O$22,2,0),"")</f>
        <v/>
      </c>
      <c r="O430" s="7" t="s">
        <v>32</v>
      </c>
      <c r="P430" s="248"/>
      <c r="Q430" s="53" t="str">
        <f t="shared" si="185"/>
        <v/>
      </c>
      <c r="R430" s="285" t="str">
        <f t="shared" si="186"/>
        <v/>
      </c>
      <c r="S430" s="259"/>
      <c r="T430" s="616"/>
      <c r="U430" s="617"/>
      <c r="V430" s="618"/>
      <c r="W430" s="663"/>
      <c r="X430" s="663"/>
      <c r="AB430" s="85">
        <f t="shared" si="187"/>
        <v>0</v>
      </c>
      <c r="AC430" s="621"/>
      <c r="AD430" s="74" t="str">
        <f t="shared" si="188"/>
        <v/>
      </c>
      <c r="AE430" s="74" t="str">
        <f t="shared" si="189"/>
        <v/>
      </c>
      <c r="AF430" s="74" t="str">
        <f t="shared" si="190"/>
        <v/>
      </c>
      <c r="AG430" s="74" t="str">
        <f t="shared" si="191"/>
        <v/>
      </c>
      <c r="AH430" s="95">
        <f t="shared" si="193"/>
        <v>0</v>
      </c>
      <c r="AI430" s="174" t="str">
        <f>AI429</f>
        <v/>
      </c>
      <c r="AJ430" s="74" t="str">
        <f t="shared" si="194"/>
        <v/>
      </c>
      <c r="AK430" s="74" t="str">
        <f t="shared" si="195"/>
        <v/>
      </c>
      <c r="AL430" s="99" t="str">
        <f t="shared" si="192"/>
        <v/>
      </c>
      <c r="AM430" s="81">
        <f t="shared" si="196"/>
        <v>0</v>
      </c>
      <c r="AO430" s="81">
        <f t="shared" si="197"/>
        <v>0</v>
      </c>
      <c r="AP430" s="81" t="str">
        <f t="shared" si="198"/>
        <v>00000</v>
      </c>
      <c r="AQ430" s="105" t="str">
        <f t="shared" si="199"/>
        <v>0秒0</v>
      </c>
      <c r="AR430" s="106">
        <f t="shared" si="200"/>
        <v>0</v>
      </c>
      <c r="AS430" s="106" t="str">
        <f t="shared" si="201"/>
        <v>0</v>
      </c>
      <c r="AT430" s="106" t="str">
        <f t="shared" si="202"/>
        <v>0</v>
      </c>
      <c r="AU430" s="106" t="str">
        <f t="shared" si="203"/>
        <v>0m</v>
      </c>
      <c r="AV430" s="106" t="str">
        <f t="shared" si="204"/>
        <v>点</v>
      </c>
      <c r="AW430" s="81">
        <f t="shared" si="205"/>
        <v>0</v>
      </c>
      <c r="AX430" s="73" t="str">
        <f t="shared" si="206"/>
        <v/>
      </c>
      <c r="AY430" s="81">
        <f t="shared" si="207"/>
        <v>0</v>
      </c>
      <c r="AZ430" s="81">
        <f t="shared" si="208"/>
        <v>0</v>
      </c>
      <c r="BA430" s="81">
        <f t="shared" si="209"/>
        <v>0</v>
      </c>
      <c r="BB430" s="587"/>
      <c r="BC430" s="587"/>
      <c r="BD430" s="630"/>
      <c r="BE430" s="627"/>
      <c r="BF430" s="74" t="str">
        <f t="shared" si="210"/>
        <v/>
      </c>
      <c r="BG430" s="74" t="str">
        <f t="shared" si="211"/>
        <v/>
      </c>
      <c r="BH430" s="74" t="str">
        <f t="shared" si="212"/>
        <v/>
      </c>
      <c r="BI430" s="120" t="str">
        <f>IF(M430="","",COUNTIF($BH$17:BH430,BH430))</f>
        <v/>
      </c>
      <c r="BJ430" s="98"/>
      <c r="BK430" s="1" t="str">
        <f t="shared" si="213"/>
        <v/>
      </c>
      <c r="BL430" s="621"/>
      <c r="BM430" s="621"/>
      <c r="BN430" s="621"/>
      <c r="BO430" s="621"/>
      <c r="BP430" s="621"/>
      <c r="BQ430" s="624"/>
      <c r="BR430" s="621"/>
      <c r="BS430" s="621"/>
      <c r="BT430" s="74">
        <f>COUNTIF($AJ$17:AJ430,AI430&amp;"-"&amp;"*5000m*")</f>
        <v>0</v>
      </c>
      <c r="BU430" s="621"/>
      <c r="BV430" s="624"/>
      <c r="BW430" s="621"/>
      <c r="BX430" s="621"/>
      <c r="BY430" s="621"/>
      <c r="BZ430" s="621"/>
      <c r="CA430" s="621"/>
      <c r="CB430" s="621"/>
    </row>
    <row r="431" spans="1:80" s="1" customFormat="1" ht="18" customHeight="1" thickTop="1" thickBot="1">
      <c r="A431" s="683">
        <v>139</v>
      </c>
      <c r="B431" s="665" t="s">
        <v>339</v>
      </c>
      <c r="C431" s="667"/>
      <c r="D431" s="243"/>
      <c r="E431" s="243"/>
      <c r="F431" s="619" t="str">
        <f>IF(C431&gt;0,VLOOKUP(C431,男子登録情報!$A$1:$H$1688,3,0),"")</f>
        <v/>
      </c>
      <c r="G431" s="619" t="str">
        <f>IF(C431&gt;0,VLOOKUP(C431,男子登録情報!$A$1:$H$1688,4,0),"")</f>
        <v/>
      </c>
      <c r="H431" s="619" t="str">
        <f>IF(C431&gt;0,VLOOKUP(C431,男子登録情報!$A$1:$H$1688,7,0),"")</f>
        <v/>
      </c>
      <c r="I431" s="261" t="str">
        <f>IF(C431&gt;0,VLOOKUP(C431,男子登録情報!$A$1:$H$1688,8,0),"")</f>
        <v/>
      </c>
      <c r="J431" s="653" t="str">
        <f>IF(C431&gt;0,VLOOKUP(C431,男子登録情報!$A$1:$M$1688,13,0),"")</f>
        <v/>
      </c>
      <c r="K431" s="653" t="str">
        <f>IF(C431&gt;0,TEXT(C431,"100000000"),"000000000")</f>
        <v>000000000</v>
      </c>
      <c r="L431" s="251" t="s">
        <v>24</v>
      </c>
      <c r="M431" s="243"/>
      <c r="N431" s="5" t="str">
        <f>IF(M431&gt;0,VLOOKUP(M431,男子登録情報!$N$1:$O$22,2,0),"")</f>
        <v/>
      </c>
      <c r="O431" s="251" t="s">
        <v>27</v>
      </c>
      <c r="P431" s="253"/>
      <c r="Q431" s="53" t="str">
        <f t="shared" si="185"/>
        <v/>
      </c>
      <c r="R431" s="283" t="str">
        <f t="shared" si="186"/>
        <v/>
      </c>
      <c r="S431" s="255"/>
      <c r="T431" s="610"/>
      <c r="U431" s="611"/>
      <c r="V431" s="612"/>
      <c r="W431" s="664"/>
      <c r="X431" s="664"/>
      <c r="AB431" s="85">
        <f t="shared" si="187"/>
        <v>0</v>
      </c>
      <c r="AC431" s="621">
        <f>C431</f>
        <v>0</v>
      </c>
      <c r="AD431" s="74" t="str">
        <f t="shared" si="188"/>
        <v/>
      </c>
      <c r="AE431" s="74" t="str">
        <f t="shared" si="189"/>
        <v/>
      </c>
      <c r="AF431" s="74" t="str">
        <f t="shared" si="190"/>
        <v/>
      </c>
      <c r="AG431" s="74" t="str">
        <f t="shared" si="191"/>
        <v/>
      </c>
      <c r="AH431" s="95">
        <f t="shared" si="193"/>
        <v>0</v>
      </c>
      <c r="AI431" s="172" t="str">
        <f>IF(F431="","",F431)</f>
        <v/>
      </c>
      <c r="AJ431" s="74" t="str">
        <f t="shared" si="194"/>
        <v/>
      </c>
      <c r="AK431" s="74" t="str">
        <f t="shared" si="195"/>
        <v/>
      </c>
      <c r="AL431" s="99" t="str">
        <f t="shared" si="192"/>
        <v/>
      </c>
      <c r="AM431" s="81">
        <f t="shared" si="196"/>
        <v>0</v>
      </c>
      <c r="AO431" s="81">
        <f t="shared" si="197"/>
        <v>0</v>
      </c>
      <c r="AP431" s="81" t="str">
        <f t="shared" si="198"/>
        <v>00000</v>
      </c>
      <c r="AQ431" s="105" t="str">
        <f t="shared" si="199"/>
        <v>0秒0</v>
      </c>
      <c r="AR431" s="106">
        <f t="shared" si="200"/>
        <v>0</v>
      </c>
      <c r="AS431" s="106" t="str">
        <f t="shared" si="201"/>
        <v>0</v>
      </c>
      <c r="AT431" s="106" t="str">
        <f t="shared" si="202"/>
        <v>0</v>
      </c>
      <c r="AU431" s="106" t="str">
        <f t="shared" si="203"/>
        <v>0m</v>
      </c>
      <c r="AV431" s="106" t="str">
        <f t="shared" si="204"/>
        <v>点</v>
      </c>
      <c r="AW431" s="81">
        <f t="shared" si="205"/>
        <v>0</v>
      </c>
      <c r="AX431" s="73" t="str">
        <f t="shared" si="206"/>
        <v/>
      </c>
      <c r="AY431" s="81">
        <f t="shared" si="207"/>
        <v>0</v>
      </c>
      <c r="AZ431" s="81">
        <f t="shared" si="208"/>
        <v>0</v>
      </c>
      <c r="BA431" s="81">
        <f t="shared" si="209"/>
        <v>0</v>
      </c>
      <c r="BB431" s="586">
        <f>IF(W431="",0,COUNTA($W$17:W433))</f>
        <v>0</v>
      </c>
      <c r="BC431" s="586">
        <f>IF(X431="",0,COUNTA($X$17:X433))</f>
        <v>0</v>
      </c>
      <c r="BD431" s="628">
        <f>IF(OR($N431="20100",$N432="20100",$N433="20100"),COUNTIF($N$17:N433,"20100"),0)</f>
        <v>0</v>
      </c>
      <c r="BE431" s="625">
        <f>IF($BD431=0,0,INDEX($P431:$P433,MATCH("20100",$N431:$N433,0),1))</f>
        <v>0</v>
      </c>
      <c r="BF431" s="74" t="str">
        <f t="shared" si="210"/>
        <v/>
      </c>
      <c r="BG431" s="74" t="str">
        <f t="shared" si="211"/>
        <v/>
      </c>
      <c r="BH431" s="74" t="str">
        <f t="shared" si="212"/>
        <v/>
      </c>
      <c r="BI431" s="120" t="str">
        <f>IF(M431="","",COUNTIF($BH$17:BH431,BH431))</f>
        <v/>
      </c>
      <c r="BJ431" s="98"/>
      <c r="BK431" s="1" t="str">
        <f t="shared" si="213"/>
        <v/>
      </c>
      <c r="BL431" s="621" t="str">
        <f>IF(F431="","",COUNTIF($AI$17:AI431,AI431))</f>
        <v/>
      </c>
      <c r="BM431" s="621">
        <f>IF(BL431=1,BL431,0)</f>
        <v>0</v>
      </c>
      <c r="BN431" s="621" t="str">
        <f>IF(F431="","",$BR431)</f>
        <v/>
      </c>
      <c r="BO431" s="621" t="str">
        <f>IF(G431="","",$BR431)</f>
        <v/>
      </c>
      <c r="BP431" s="621" t="str">
        <f>IF(I431="","",$BR431)</f>
        <v/>
      </c>
      <c r="BQ431" s="622" t="str">
        <f>IFERROR(IF(J431="","",BR431),"")</f>
        <v/>
      </c>
      <c r="BR431" s="621">
        <v>139</v>
      </c>
      <c r="BS431" s="621">
        <f>IF(C431&gt;0,"",IF(COUNTIF(BN431:BQ433,BR431)=4,"",1))</f>
        <v>1</v>
      </c>
      <c r="BT431" s="74">
        <f>COUNTIF($AJ$17:AJ431,AI431&amp;"-"&amp;"*5000m*")</f>
        <v>0</v>
      </c>
      <c r="BU431" s="621">
        <f>SUM(BT431:BT433)/3</f>
        <v>0</v>
      </c>
      <c r="BV431" s="622" t="str">
        <f>IF(AI431="","",IF(AND(COUNTA(M431:M433)=0,COUNTA(W431:X433)=0),1,""))</f>
        <v/>
      </c>
      <c r="BW431" s="621">
        <f>IF(AND($AI431="",COUNTA(W431)&gt;0),1,0)</f>
        <v>0</v>
      </c>
      <c r="BX431" s="621">
        <f>IF(AND($AI431="",COUNTA(X431)&gt;0),1,0)</f>
        <v>0</v>
      </c>
      <c r="BY431" s="621" t="str">
        <f>F431&amp;"-"&amp;W431</f>
        <v>-</v>
      </c>
      <c r="BZ431" s="621" t="str">
        <f>IF(W431="","",COUNTIF($BY$17:BY431,BY431))</f>
        <v/>
      </c>
      <c r="CA431" s="621" t="str">
        <f>F431&amp;"-"&amp;X431</f>
        <v>-</v>
      </c>
      <c r="CB431" s="621" t="str">
        <f>IF(X431="","",COUNTIF($CA$17:CA431,CA431))</f>
        <v/>
      </c>
    </row>
    <row r="432" spans="1:80" s="1" customFormat="1" ht="18" customHeight="1" thickBot="1">
      <c r="A432" s="684"/>
      <c r="B432" s="666"/>
      <c r="C432" s="668"/>
      <c r="D432" s="244"/>
      <c r="E432" s="244"/>
      <c r="F432" s="620"/>
      <c r="G432" s="620"/>
      <c r="H432" s="620"/>
      <c r="I432" s="256" t="str">
        <f>IF(C431&gt;0,VLOOKUP(C431,男子登録情報!$A$1:$H$1688,5,0),"")</f>
        <v/>
      </c>
      <c r="J432" s="654" t="str">
        <f>IF(D431&gt;0,VLOOKUP(D431,男子登録情報!$A$1:$H$1688,5,0),"")</f>
        <v/>
      </c>
      <c r="K432" s="654"/>
      <c r="L432" s="261" t="s">
        <v>28</v>
      </c>
      <c r="M432" s="27"/>
      <c r="N432" s="5" t="str">
        <f>IF(M432&gt;0,VLOOKUP(M432,男子登録情報!$N$1:$O$22,2,0),"")</f>
        <v/>
      </c>
      <c r="O432" s="261" t="s">
        <v>29</v>
      </c>
      <c r="P432" s="262"/>
      <c r="Q432" s="53" t="str">
        <f t="shared" si="185"/>
        <v/>
      </c>
      <c r="R432" s="284" t="str">
        <f t="shared" si="186"/>
        <v/>
      </c>
      <c r="S432" s="263"/>
      <c r="T432" s="613"/>
      <c r="U432" s="614"/>
      <c r="V432" s="615"/>
      <c r="W432" s="662"/>
      <c r="X432" s="662"/>
      <c r="AB432" s="85">
        <f t="shared" si="187"/>
        <v>0</v>
      </c>
      <c r="AC432" s="621"/>
      <c r="AD432" s="74" t="str">
        <f t="shared" si="188"/>
        <v/>
      </c>
      <c r="AE432" s="74" t="str">
        <f t="shared" si="189"/>
        <v/>
      </c>
      <c r="AF432" s="74" t="str">
        <f t="shared" si="190"/>
        <v/>
      </c>
      <c r="AG432" s="74" t="str">
        <f t="shared" si="191"/>
        <v/>
      </c>
      <c r="AH432" s="95">
        <f t="shared" si="193"/>
        <v>0</v>
      </c>
      <c r="AI432" s="173" t="str">
        <f>AI431</f>
        <v/>
      </c>
      <c r="AJ432" s="74" t="str">
        <f t="shared" si="194"/>
        <v/>
      </c>
      <c r="AK432" s="74" t="str">
        <f t="shared" si="195"/>
        <v/>
      </c>
      <c r="AL432" s="99" t="str">
        <f t="shared" si="192"/>
        <v/>
      </c>
      <c r="AM432" s="81">
        <f t="shared" si="196"/>
        <v>0</v>
      </c>
      <c r="AO432" s="81">
        <f t="shared" si="197"/>
        <v>0</v>
      </c>
      <c r="AP432" s="81" t="str">
        <f t="shared" si="198"/>
        <v>00000</v>
      </c>
      <c r="AQ432" s="105" t="str">
        <f t="shared" si="199"/>
        <v>0秒0</v>
      </c>
      <c r="AR432" s="106">
        <f t="shared" si="200"/>
        <v>0</v>
      </c>
      <c r="AS432" s="106" t="str">
        <f t="shared" si="201"/>
        <v>0</v>
      </c>
      <c r="AT432" s="106" t="str">
        <f t="shared" si="202"/>
        <v>0</v>
      </c>
      <c r="AU432" s="106" t="str">
        <f t="shared" si="203"/>
        <v>0m</v>
      </c>
      <c r="AV432" s="106" t="str">
        <f t="shared" si="204"/>
        <v>点</v>
      </c>
      <c r="AW432" s="81">
        <f t="shared" si="205"/>
        <v>0</v>
      </c>
      <c r="AX432" s="73" t="str">
        <f t="shared" si="206"/>
        <v/>
      </c>
      <c r="AY432" s="81">
        <f t="shared" si="207"/>
        <v>0</v>
      </c>
      <c r="AZ432" s="81">
        <f t="shared" si="208"/>
        <v>0</v>
      </c>
      <c r="BA432" s="81">
        <f t="shared" si="209"/>
        <v>0</v>
      </c>
      <c r="BB432" s="595"/>
      <c r="BC432" s="595"/>
      <c r="BD432" s="629"/>
      <c r="BE432" s="626"/>
      <c r="BF432" s="74" t="str">
        <f t="shared" si="210"/>
        <v/>
      </c>
      <c r="BG432" s="74" t="str">
        <f t="shared" si="211"/>
        <v/>
      </c>
      <c r="BH432" s="74" t="str">
        <f t="shared" si="212"/>
        <v/>
      </c>
      <c r="BI432" s="120" t="str">
        <f>IF(M432="","",COUNTIF($BH$17:BH432,BH432))</f>
        <v/>
      </c>
      <c r="BJ432" s="98"/>
      <c r="BK432" s="1" t="str">
        <f t="shared" si="213"/>
        <v/>
      </c>
      <c r="BL432" s="621"/>
      <c r="BM432" s="621"/>
      <c r="BN432" s="621"/>
      <c r="BO432" s="621"/>
      <c r="BP432" s="621"/>
      <c r="BQ432" s="623"/>
      <c r="BR432" s="621"/>
      <c r="BS432" s="621"/>
      <c r="BT432" s="74">
        <f>COUNTIF($AJ$17:AJ432,AI432&amp;"-"&amp;"*5000m*")</f>
        <v>0</v>
      </c>
      <c r="BU432" s="621"/>
      <c r="BV432" s="623"/>
      <c r="BW432" s="621"/>
      <c r="BX432" s="621"/>
      <c r="BY432" s="621"/>
      <c r="BZ432" s="621"/>
      <c r="CA432" s="621"/>
      <c r="CB432" s="621"/>
    </row>
    <row r="433" spans="1:80" s="1" customFormat="1" ht="18" customHeight="1" thickBot="1">
      <c r="A433" s="685"/>
      <c r="B433" s="86" t="s">
        <v>30</v>
      </c>
      <c r="C433" s="87"/>
      <c r="D433" s="87"/>
      <c r="E433" s="87"/>
      <c r="F433" s="28"/>
      <c r="G433" s="28"/>
      <c r="H433" s="28"/>
      <c r="I433" s="29"/>
      <c r="J433" s="655" t="str">
        <f>IF(D432&gt;0,VLOOKUP(D432,男子登録情報!$A$1:$H$1688,5,0),"")</f>
        <v/>
      </c>
      <c r="K433" s="655"/>
      <c r="L433" s="7" t="s">
        <v>31</v>
      </c>
      <c r="M433" s="429"/>
      <c r="N433" s="5" t="str">
        <f>IF(M433&gt;0,VLOOKUP(M433,男子登録情報!$N$1:$O$22,2,0),"")</f>
        <v/>
      </c>
      <c r="O433" s="7" t="s">
        <v>32</v>
      </c>
      <c r="P433" s="248"/>
      <c r="Q433" s="53" t="str">
        <f t="shared" si="185"/>
        <v/>
      </c>
      <c r="R433" s="285" t="str">
        <f t="shared" si="186"/>
        <v/>
      </c>
      <c r="S433" s="259"/>
      <c r="T433" s="616"/>
      <c r="U433" s="617"/>
      <c r="V433" s="618"/>
      <c r="W433" s="663"/>
      <c r="X433" s="663"/>
      <c r="AB433" s="85">
        <f t="shared" si="187"/>
        <v>0</v>
      </c>
      <c r="AC433" s="621"/>
      <c r="AD433" s="74" t="str">
        <f t="shared" si="188"/>
        <v/>
      </c>
      <c r="AE433" s="74" t="str">
        <f t="shared" si="189"/>
        <v/>
      </c>
      <c r="AF433" s="74" t="str">
        <f t="shared" si="190"/>
        <v/>
      </c>
      <c r="AG433" s="74" t="str">
        <f t="shared" si="191"/>
        <v/>
      </c>
      <c r="AH433" s="95">
        <f t="shared" si="193"/>
        <v>0</v>
      </c>
      <c r="AI433" s="174" t="str">
        <f>AI432</f>
        <v/>
      </c>
      <c r="AJ433" s="74" t="str">
        <f t="shared" si="194"/>
        <v/>
      </c>
      <c r="AK433" s="74" t="str">
        <f t="shared" si="195"/>
        <v/>
      </c>
      <c r="AL433" s="99" t="str">
        <f t="shared" si="192"/>
        <v/>
      </c>
      <c r="AM433" s="81">
        <f t="shared" si="196"/>
        <v>0</v>
      </c>
      <c r="AO433" s="81">
        <f t="shared" si="197"/>
        <v>0</v>
      </c>
      <c r="AP433" s="81" t="str">
        <f t="shared" si="198"/>
        <v>00000</v>
      </c>
      <c r="AQ433" s="105" t="str">
        <f t="shared" si="199"/>
        <v>0秒0</v>
      </c>
      <c r="AR433" s="106">
        <f t="shared" si="200"/>
        <v>0</v>
      </c>
      <c r="AS433" s="106" t="str">
        <f t="shared" si="201"/>
        <v>0</v>
      </c>
      <c r="AT433" s="106" t="str">
        <f t="shared" si="202"/>
        <v>0</v>
      </c>
      <c r="AU433" s="106" t="str">
        <f t="shared" si="203"/>
        <v>0m</v>
      </c>
      <c r="AV433" s="106" t="str">
        <f t="shared" si="204"/>
        <v>点</v>
      </c>
      <c r="AW433" s="81">
        <f t="shared" si="205"/>
        <v>0</v>
      </c>
      <c r="AX433" s="73" t="str">
        <f t="shared" si="206"/>
        <v/>
      </c>
      <c r="AY433" s="81">
        <f t="shared" si="207"/>
        <v>0</v>
      </c>
      <c r="AZ433" s="81">
        <f t="shared" si="208"/>
        <v>0</v>
      </c>
      <c r="BA433" s="81">
        <f t="shared" si="209"/>
        <v>0</v>
      </c>
      <c r="BB433" s="587"/>
      <c r="BC433" s="587"/>
      <c r="BD433" s="630"/>
      <c r="BE433" s="627"/>
      <c r="BF433" s="74" t="str">
        <f t="shared" si="210"/>
        <v/>
      </c>
      <c r="BG433" s="74" t="str">
        <f t="shared" si="211"/>
        <v/>
      </c>
      <c r="BH433" s="74" t="str">
        <f t="shared" si="212"/>
        <v/>
      </c>
      <c r="BI433" s="120" t="str">
        <f>IF(M433="","",COUNTIF($BH$17:BH433,BH433))</f>
        <v/>
      </c>
      <c r="BJ433" s="98"/>
      <c r="BK433" s="1" t="str">
        <f t="shared" si="213"/>
        <v/>
      </c>
      <c r="BL433" s="621"/>
      <c r="BM433" s="621"/>
      <c r="BN433" s="621"/>
      <c r="BO433" s="621"/>
      <c r="BP433" s="621"/>
      <c r="BQ433" s="624"/>
      <c r="BR433" s="621"/>
      <c r="BS433" s="621"/>
      <c r="BT433" s="74">
        <f>COUNTIF($AJ$17:AJ433,AI433&amp;"-"&amp;"*5000m*")</f>
        <v>0</v>
      </c>
      <c r="BU433" s="621"/>
      <c r="BV433" s="624"/>
      <c r="BW433" s="621"/>
      <c r="BX433" s="621"/>
      <c r="BY433" s="621"/>
      <c r="BZ433" s="621"/>
      <c r="CA433" s="621"/>
      <c r="CB433" s="621"/>
    </row>
    <row r="434" spans="1:80" s="1" customFormat="1" ht="18" customHeight="1" thickTop="1" thickBot="1">
      <c r="A434" s="683">
        <v>140</v>
      </c>
      <c r="B434" s="665" t="s">
        <v>339</v>
      </c>
      <c r="C434" s="667"/>
      <c r="D434" s="243"/>
      <c r="E434" s="243"/>
      <c r="F434" s="619" t="str">
        <f>IF(C434&gt;0,VLOOKUP(C434,男子登録情報!$A$1:$H$1688,3,0),"")</f>
        <v/>
      </c>
      <c r="G434" s="619" t="str">
        <f>IF(C434&gt;0,VLOOKUP(C434,男子登録情報!$A$1:$H$1688,4,0),"")</f>
        <v/>
      </c>
      <c r="H434" s="619" t="str">
        <f>IF(C434&gt;0,VLOOKUP(C434,男子登録情報!$A$1:$H$1688,7,0),"")</f>
        <v/>
      </c>
      <c r="I434" s="261" t="str">
        <f>IF(C434&gt;0,VLOOKUP(C434,男子登録情報!$A$1:$H$1688,8,0),"")</f>
        <v/>
      </c>
      <c r="J434" s="653" t="str">
        <f>IF(C434&gt;0,VLOOKUP(C434,男子登録情報!$A$1:$M$1688,13,0),"")</f>
        <v/>
      </c>
      <c r="K434" s="653" t="str">
        <f>IF(C434&gt;0,TEXT(C434,"100000000"),"000000000")</f>
        <v>000000000</v>
      </c>
      <c r="L434" s="251" t="s">
        <v>24</v>
      </c>
      <c r="M434" s="243"/>
      <c r="N434" s="5" t="str">
        <f>IF(M434&gt;0,VLOOKUP(M434,男子登録情報!$N$1:$O$22,2,0),"")</f>
        <v/>
      </c>
      <c r="O434" s="251" t="s">
        <v>27</v>
      </c>
      <c r="P434" s="253"/>
      <c r="Q434" s="53" t="str">
        <f t="shared" ref="Q434:Q466" si="214">IF(N434="","",IF(LEFT(N434,1)="2",CONCATENATE(N434," 0"),LEFT(N434,5)&amp;" "&amp;IF(OR(LEFT(N434,3)*1&lt;70,LEFT(N434,3)*1&gt;100),REPT(0,7-LEN(P434)),REPT(0,5-LEN(P434))))&amp;P434)</f>
        <v/>
      </c>
      <c r="R434" s="283" t="str">
        <f t="shared" ref="R434:R466" si="215">IF(OR(M434="",P434=""),"",IF(COUNTIF(M434,"*m*")&gt;0,AQ434,IF(COUNTIF(M434,"*種*")&gt;0,AV434,AU434)))</f>
        <v/>
      </c>
      <c r="S434" s="255"/>
      <c r="T434" s="610"/>
      <c r="U434" s="611"/>
      <c r="V434" s="612"/>
      <c r="W434" s="664"/>
      <c r="X434" s="664"/>
      <c r="AB434" s="85">
        <f t="shared" si="187"/>
        <v>0</v>
      </c>
      <c r="AC434" s="621">
        <f>C434</f>
        <v>0</v>
      </c>
      <c r="AD434" s="74" t="str">
        <f t="shared" si="188"/>
        <v/>
      </c>
      <c r="AE434" s="74" t="str">
        <f t="shared" si="189"/>
        <v/>
      </c>
      <c r="AF434" s="74" t="str">
        <f t="shared" si="190"/>
        <v/>
      </c>
      <c r="AG434" s="74" t="str">
        <f t="shared" si="191"/>
        <v/>
      </c>
      <c r="AH434" s="95">
        <f t="shared" si="193"/>
        <v>0</v>
      </c>
      <c r="AI434" s="172" t="str">
        <f>IF(F434="","",F434)</f>
        <v/>
      </c>
      <c r="AJ434" s="74" t="str">
        <f t="shared" si="194"/>
        <v/>
      </c>
      <c r="AK434" s="74" t="str">
        <f t="shared" si="195"/>
        <v/>
      </c>
      <c r="AL434" s="99" t="str">
        <f t="shared" si="192"/>
        <v/>
      </c>
      <c r="AM434" s="81">
        <f t="shared" si="196"/>
        <v>0</v>
      </c>
      <c r="AO434" s="81">
        <f t="shared" si="197"/>
        <v>0</v>
      </c>
      <c r="AP434" s="81" t="str">
        <f t="shared" si="198"/>
        <v>00000</v>
      </c>
      <c r="AQ434" s="105" t="str">
        <f t="shared" si="199"/>
        <v>0秒0</v>
      </c>
      <c r="AR434" s="106">
        <f t="shared" si="200"/>
        <v>0</v>
      </c>
      <c r="AS434" s="106" t="str">
        <f t="shared" si="201"/>
        <v>0</v>
      </c>
      <c r="AT434" s="106" t="str">
        <f t="shared" si="202"/>
        <v>0</v>
      </c>
      <c r="AU434" s="106" t="str">
        <f t="shared" si="203"/>
        <v>0m</v>
      </c>
      <c r="AV434" s="106" t="str">
        <f t="shared" si="204"/>
        <v>点</v>
      </c>
      <c r="AW434" s="81">
        <f t="shared" si="205"/>
        <v>0</v>
      </c>
      <c r="AX434" s="73" t="str">
        <f t="shared" si="206"/>
        <v/>
      </c>
      <c r="AY434" s="81">
        <f t="shared" si="207"/>
        <v>0</v>
      </c>
      <c r="AZ434" s="81">
        <f t="shared" si="208"/>
        <v>0</v>
      </c>
      <c r="BA434" s="81">
        <f t="shared" si="209"/>
        <v>0</v>
      </c>
      <c r="BB434" s="586">
        <f>IF(W434="",0,COUNTA($W$17:W436))</f>
        <v>0</v>
      </c>
      <c r="BC434" s="586">
        <f>IF(X434="",0,COUNTA($X$17:X436))</f>
        <v>0</v>
      </c>
      <c r="BD434" s="628">
        <f>IF(OR($N434="20100",$N435="20100",$N436="20100"),COUNTIF($N$17:N436,"20100"),0)</f>
        <v>0</v>
      </c>
      <c r="BE434" s="625">
        <f>IF($BD434=0,0,INDEX($P434:$P436,MATCH("20100",$N434:$N436,0),1))</f>
        <v>0</v>
      </c>
      <c r="BF434" s="74" t="str">
        <f t="shared" si="210"/>
        <v/>
      </c>
      <c r="BG434" s="74" t="str">
        <f t="shared" si="211"/>
        <v/>
      </c>
      <c r="BH434" s="74" t="str">
        <f t="shared" si="212"/>
        <v/>
      </c>
      <c r="BI434" s="120" t="str">
        <f>IF(M434="","",COUNTIF($BH$17:BH434,BH434))</f>
        <v/>
      </c>
      <c r="BJ434" s="98"/>
      <c r="BK434" s="1" t="str">
        <f t="shared" si="213"/>
        <v/>
      </c>
      <c r="BL434" s="621" t="str">
        <f>IF(F434="","",COUNTIF($AI$17:AI434,AI434))</f>
        <v/>
      </c>
      <c r="BM434" s="621">
        <f>IF(BL434=1,BL434,0)</f>
        <v>0</v>
      </c>
      <c r="BN434" s="621" t="str">
        <f>IF(F434="","",$BR434)</f>
        <v/>
      </c>
      <c r="BO434" s="621" t="str">
        <f>IF(G434="","",$BR434)</f>
        <v/>
      </c>
      <c r="BP434" s="621" t="str">
        <f>IF(I434="","",$BR434)</f>
        <v/>
      </c>
      <c r="BQ434" s="622" t="str">
        <f>IFERROR(IF(J434="","",BR434),"")</f>
        <v/>
      </c>
      <c r="BR434" s="621">
        <v>140</v>
      </c>
      <c r="BS434" s="621">
        <f>IF(C434&gt;0,"",IF(COUNTIF(BN434:BQ436,BR434)=4,"",1))</f>
        <v>1</v>
      </c>
      <c r="BT434" s="74">
        <f>COUNTIF($AJ$17:AJ434,AI434&amp;"-"&amp;"*5000m*")</f>
        <v>0</v>
      </c>
      <c r="BU434" s="621">
        <f>SUM(BT434:BT436)/3</f>
        <v>0</v>
      </c>
      <c r="BV434" s="622" t="str">
        <f>IF(AI434="","",IF(AND(COUNTA(M434:M436)=0,COUNTA(W434:X436)=0),1,""))</f>
        <v/>
      </c>
      <c r="BW434" s="621">
        <f>IF(AND($AI434="",COUNTA(W434)&gt;0),1,0)</f>
        <v>0</v>
      </c>
      <c r="BX434" s="621">
        <f>IF(AND($AI434="",COUNTA(X434)&gt;0),1,0)</f>
        <v>0</v>
      </c>
      <c r="BY434" s="621" t="str">
        <f>F434&amp;"-"&amp;W434</f>
        <v>-</v>
      </c>
      <c r="BZ434" s="621" t="str">
        <f>IF(W434="","",COUNTIF($BY$17:BY434,BY434))</f>
        <v/>
      </c>
      <c r="CA434" s="621" t="str">
        <f>F434&amp;"-"&amp;X434</f>
        <v>-</v>
      </c>
      <c r="CB434" s="621" t="str">
        <f>IF(X434="","",COUNTIF($CA$17:CA434,CA434))</f>
        <v/>
      </c>
    </row>
    <row r="435" spans="1:80" s="1" customFormat="1" ht="18" customHeight="1" thickBot="1">
      <c r="A435" s="684"/>
      <c r="B435" s="666"/>
      <c r="C435" s="668"/>
      <c r="D435" s="244"/>
      <c r="E435" s="244"/>
      <c r="F435" s="620"/>
      <c r="G435" s="620"/>
      <c r="H435" s="620"/>
      <c r="I435" s="256" t="str">
        <f>IF(C434&gt;0,VLOOKUP(C434,男子登録情報!$A$1:$H$1688,5,0),"")</f>
        <v/>
      </c>
      <c r="J435" s="654" t="str">
        <f>IF(D434&gt;0,VLOOKUP(D434,男子登録情報!$A$1:$H$1688,5,0),"")</f>
        <v/>
      </c>
      <c r="K435" s="654"/>
      <c r="L435" s="261" t="s">
        <v>28</v>
      </c>
      <c r="M435" s="27"/>
      <c r="N435" s="5" t="str">
        <f>IF(M435&gt;0,VLOOKUP(M435,男子登録情報!$N$1:$O$22,2,0),"")</f>
        <v/>
      </c>
      <c r="O435" s="261" t="s">
        <v>29</v>
      </c>
      <c r="P435" s="262"/>
      <c r="Q435" s="53" t="str">
        <f t="shared" si="214"/>
        <v/>
      </c>
      <c r="R435" s="284" t="str">
        <f t="shared" si="215"/>
        <v/>
      </c>
      <c r="S435" s="263"/>
      <c r="T435" s="613"/>
      <c r="U435" s="614"/>
      <c r="V435" s="615"/>
      <c r="W435" s="662"/>
      <c r="X435" s="662"/>
      <c r="AB435" s="85">
        <f t="shared" si="187"/>
        <v>0</v>
      </c>
      <c r="AC435" s="621"/>
      <c r="AD435" s="74" t="str">
        <f t="shared" si="188"/>
        <v/>
      </c>
      <c r="AE435" s="74" t="str">
        <f t="shared" si="189"/>
        <v/>
      </c>
      <c r="AF435" s="74" t="str">
        <f t="shared" si="190"/>
        <v/>
      </c>
      <c r="AG435" s="74" t="str">
        <f t="shared" si="191"/>
        <v/>
      </c>
      <c r="AH435" s="95">
        <f t="shared" si="193"/>
        <v>0</v>
      </c>
      <c r="AI435" s="173" t="str">
        <f>AI434</f>
        <v/>
      </c>
      <c r="AJ435" s="74" t="str">
        <f t="shared" si="194"/>
        <v/>
      </c>
      <c r="AK435" s="74" t="str">
        <f t="shared" si="195"/>
        <v/>
      </c>
      <c r="AL435" s="99" t="str">
        <f t="shared" si="192"/>
        <v/>
      </c>
      <c r="AM435" s="81">
        <f t="shared" si="196"/>
        <v>0</v>
      </c>
      <c r="AO435" s="81">
        <f t="shared" si="197"/>
        <v>0</v>
      </c>
      <c r="AP435" s="81" t="str">
        <f t="shared" si="198"/>
        <v>00000</v>
      </c>
      <c r="AQ435" s="105" t="str">
        <f t="shared" si="199"/>
        <v>0秒0</v>
      </c>
      <c r="AR435" s="106">
        <f t="shared" si="200"/>
        <v>0</v>
      </c>
      <c r="AS435" s="106" t="str">
        <f t="shared" si="201"/>
        <v>0</v>
      </c>
      <c r="AT435" s="106" t="str">
        <f t="shared" si="202"/>
        <v>0</v>
      </c>
      <c r="AU435" s="106" t="str">
        <f t="shared" si="203"/>
        <v>0m</v>
      </c>
      <c r="AV435" s="106" t="str">
        <f t="shared" si="204"/>
        <v>点</v>
      </c>
      <c r="AW435" s="81">
        <f t="shared" si="205"/>
        <v>0</v>
      </c>
      <c r="AX435" s="73" t="str">
        <f t="shared" si="206"/>
        <v/>
      </c>
      <c r="AY435" s="81">
        <f t="shared" si="207"/>
        <v>0</v>
      </c>
      <c r="AZ435" s="81">
        <f t="shared" si="208"/>
        <v>0</v>
      </c>
      <c r="BA435" s="81">
        <f t="shared" si="209"/>
        <v>0</v>
      </c>
      <c r="BB435" s="595"/>
      <c r="BC435" s="595"/>
      <c r="BD435" s="629"/>
      <c r="BE435" s="626"/>
      <c r="BF435" s="74" t="str">
        <f t="shared" si="210"/>
        <v/>
      </c>
      <c r="BG435" s="74" t="str">
        <f t="shared" si="211"/>
        <v/>
      </c>
      <c r="BH435" s="74" t="str">
        <f t="shared" si="212"/>
        <v/>
      </c>
      <c r="BI435" s="120" t="str">
        <f>IF(M435="","",COUNTIF($BH$17:BH435,BH435))</f>
        <v/>
      </c>
      <c r="BJ435" s="98"/>
      <c r="BK435" s="1" t="str">
        <f t="shared" si="213"/>
        <v/>
      </c>
      <c r="BL435" s="621"/>
      <c r="BM435" s="621"/>
      <c r="BN435" s="621"/>
      <c r="BO435" s="621"/>
      <c r="BP435" s="621"/>
      <c r="BQ435" s="623"/>
      <c r="BR435" s="621"/>
      <c r="BS435" s="621"/>
      <c r="BT435" s="74">
        <f>COUNTIF($AJ$17:AJ435,AI435&amp;"-"&amp;"*5000m*")</f>
        <v>0</v>
      </c>
      <c r="BU435" s="621"/>
      <c r="BV435" s="623"/>
      <c r="BW435" s="621"/>
      <c r="BX435" s="621"/>
      <c r="BY435" s="621"/>
      <c r="BZ435" s="621"/>
      <c r="CA435" s="621"/>
      <c r="CB435" s="621"/>
    </row>
    <row r="436" spans="1:80" s="1" customFormat="1" ht="18" customHeight="1" thickBot="1">
      <c r="A436" s="685"/>
      <c r="B436" s="86" t="s">
        <v>30</v>
      </c>
      <c r="C436" s="87"/>
      <c r="D436" s="87"/>
      <c r="E436" s="87"/>
      <c r="F436" s="28"/>
      <c r="G436" s="28"/>
      <c r="H436" s="28"/>
      <c r="I436" s="29"/>
      <c r="J436" s="655" t="str">
        <f>IF(D435&gt;0,VLOOKUP(D435,男子登録情報!$A$1:$H$1688,5,0),"")</f>
        <v/>
      </c>
      <c r="K436" s="655"/>
      <c r="L436" s="7" t="s">
        <v>31</v>
      </c>
      <c r="M436" s="429"/>
      <c r="N436" s="5" t="str">
        <f>IF(M436&gt;0,VLOOKUP(M436,男子登録情報!$N$1:$O$22,2,0),"")</f>
        <v/>
      </c>
      <c r="O436" s="7" t="s">
        <v>32</v>
      </c>
      <c r="P436" s="248"/>
      <c r="Q436" s="53" t="str">
        <f t="shared" si="214"/>
        <v/>
      </c>
      <c r="R436" s="285" t="str">
        <f t="shared" si="215"/>
        <v/>
      </c>
      <c r="S436" s="259"/>
      <c r="T436" s="616"/>
      <c r="U436" s="617"/>
      <c r="V436" s="618"/>
      <c r="W436" s="663"/>
      <c r="X436" s="663"/>
      <c r="AB436" s="85">
        <f t="shared" si="187"/>
        <v>0</v>
      </c>
      <c r="AC436" s="621"/>
      <c r="AD436" s="74" t="str">
        <f t="shared" si="188"/>
        <v/>
      </c>
      <c r="AE436" s="74" t="str">
        <f t="shared" si="189"/>
        <v/>
      </c>
      <c r="AF436" s="74" t="str">
        <f t="shared" si="190"/>
        <v/>
      </c>
      <c r="AG436" s="74" t="str">
        <f t="shared" si="191"/>
        <v/>
      </c>
      <c r="AH436" s="95">
        <f t="shared" si="193"/>
        <v>0</v>
      </c>
      <c r="AI436" s="174" t="str">
        <f>AI435</f>
        <v/>
      </c>
      <c r="AJ436" s="74" t="str">
        <f t="shared" si="194"/>
        <v/>
      </c>
      <c r="AK436" s="74" t="str">
        <f t="shared" si="195"/>
        <v/>
      </c>
      <c r="AL436" s="99" t="str">
        <f t="shared" si="192"/>
        <v/>
      </c>
      <c r="AM436" s="81">
        <f t="shared" si="196"/>
        <v>0</v>
      </c>
      <c r="AO436" s="81">
        <f t="shared" si="197"/>
        <v>0</v>
      </c>
      <c r="AP436" s="81" t="str">
        <f t="shared" si="198"/>
        <v>00000</v>
      </c>
      <c r="AQ436" s="105" t="str">
        <f t="shared" si="199"/>
        <v>0秒0</v>
      </c>
      <c r="AR436" s="106">
        <f t="shared" si="200"/>
        <v>0</v>
      </c>
      <c r="AS436" s="106" t="str">
        <f t="shared" si="201"/>
        <v>0</v>
      </c>
      <c r="AT436" s="106" t="str">
        <f t="shared" si="202"/>
        <v>0</v>
      </c>
      <c r="AU436" s="106" t="str">
        <f t="shared" si="203"/>
        <v>0m</v>
      </c>
      <c r="AV436" s="106" t="str">
        <f t="shared" si="204"/>
        <v>点</v>
      </c>
      <c r="AW436" s="81">
        <f t="shared" si="205"/>
        <v>0</v>
      </c>
      <c r="AX436" s="73" t="str">
        <f t="shared" si="206"/>
        <v/>
      </c>
      <c r="AY436" s="81">
        <f t="shared" si="207"/>
        <v>0</v>
      </c>
      <c r="AZ436" s="81">
        <f t="shared" si="208"/>
        <v>0</v>
      </c>
      <c r="BA436" s="81">
        <f t="shared" si="209"/>
        <v>0</v>
      </c>
      <c r="BB436" s="587"/>
      <c r="BC436" s="587"/>
      <c r="BD436" s="630"/>
      <c r="BE436" s="627"/>
      <c r="BF436" s="74" t="str">
        <f t="shared" si="210"/>
        <v/>
      </c>
      <c r="BG436" s="74" t="str">
        <f t="shared" si="211"/>
        <v/>
      </c>
      <c r="BH436" s="74" t="str">
        <f t="shared" si="212"/>
        <v/>
      </c>
      <c r="BI436" s="120" t="str">
        <f>IF(M436="","",COUNTIF($BH$17:BH436,BH436))</f>
        <v/>
      </c>
      <c r="BJ436" s="98"/>
      <c r="BK436" s="1" t="str">
        <f t="shared" si="213"/>
        <v/>
      </c>
      <c r="BL436" s="621"/>
      <c r="BM436" s="621"/>
      <c r="BN436" s="621"/>
      <c r="BO436" s="621"/>
      <c r="BP436" s="621"/>
      <c r="BQ436" s="624"/>
      <c r="BR436" s="621"/>
      <c r="BS436" s="621"/>
      <c r="BT436" s="74">
        <f>COUNTIF($AJ$17:AJ436,AI436&amp;"-"&amp;"*5000m*")</f>
        <v>0</v>
      </c>
      <c r="BU436" s="621"/>
      <c r="BV436" s="624"/>
      <c r="BW436" s="621"/>
      <c r="BX436" s="621"/>
      <c r="BY436" s="621"/>
      <c r="BZ436" s="621"/>
      <c r="CA436" s="621"/>
      <c r="CB436" s="621"/>
    </row>
    <row r="437" spans="1:80" s="1" customFormat="1" ht="18" customHeight="1" thickTop="1" thickBot="1">
      <c r="A437" s="683">
        <v>141</v>
      </c>
      <c r="B437" s="665" t="s">
        <v>339</v>
      </c>
      <c r="C437" s="667"/>
      <c r="D437" s="243"/>
      <c r="E437" s="243"/>
      <c r="F437" s="619" t="str">
        <f>IF(C437&gt;0,VLOOKUP(C437,男子登録情報!$A$1:$H$1688,3,0),"")</f>
        <v/>
      </c>
      <c r="G437" s="619" t="str">
        <f>IF(C437&gt;0,VLOOKUP(C437,男子登録情報!$A$1:$H$1688,4,0),"")</f>
        <v/>
      </c>
      <c r="H437" s="619" t="str">
        <f>IF(C437&gt;0,VLOOKUP(C437,男子登録情報!$A$1:$H$1688,7,0),"")</f>
        <v/>
      </c>
      <c r="I437" s="261" t="str">
        <f>IF(C437&gt;0,VLOOKUP(C437,男子登録情報!$A$1:$H$1688,8,0),"")</f>
        <v/>
      </c>
      <c r="J437" s="653" t="str">
        <f>IF(C437&gt;0,VLOOKUP(C437,男子登録情報!$A$1:$M$1688,13,0),"")</f>
        <v/>
      </c>
      <c r="K437" s="653" t="str">
        <f>IF(C437&gt;0,TEXT(C437,"100000000"),"000000000")</f>
        <v>000000000</v>
      </c>
      <c r="L437" s="251" t="s">
        <v>24</v>
      </c>
      <c r="M437" s="243"/>
      <c r="N437" s="5" t="str">
        <f>IF(M437&gt;0,VLOOKUP(M437,男子登録情報!$N$1:$O$22,2,0),"")</f>
        <v/>
      </c>
      <c r="O437" s="251" t="s">
        <v>27</v>
      </c>
      <c r="P437" s="253"/>
      <c r="Q437" s="53" t="str">
        <f t="shared" si="214"/>
        <v/>
      </c>
      <c r="R437" s="283" t="str">
        <f t="shared" si="215"/>
        <v/>
      </c>
      <c r="S437" s="255"/>
      <c r="T437" s="610"/>
      <c r="U437" s="611"/>
      <c r="V437" s="612"/>
      <c r="W437" s="664"/>
      <c r="X437" s="664"/>
      <c r="AB437" s="85">
        <f t="shared" si="187"/>
        <v>0</v>
      </c>
      <c r="AC437" s="621">
        <f>C437</f>
        <v>0</v>
      </c>
      <c r="AD437" s="74" t="str">
        <f t="shared" si="188"/>
        <v/>
      </c>
      <c r="AE437" s="74" t="str">
        <f t="shared" si="189"/>
        <v/>
      </c>
      <c r="AF437" s="74" t="str">
        <f t="shared" si="190"/>
        <v/>
      </c>
      <c r="AG437" s="74" t="str">
        <f t="shared" si="191"/>
        <v/>
      </c>
      <c r="AH437" s="95">
        <f t="shared" si="193"/>
        <v>0</v>
      </c>
      <c r="AI437" s="172" t="str">
        <f>IF(F437="","",F437)</f>
        <v/>
      </c>
      <c r="AJ437" s="74" t="str">
        <f t="shared" si="194"/>
        <v/>
      </c>
      <c r="AK437" s="74" t="str">
        <f t="shared" si="195"/>
        <v/>
      </c>
      <c r="AL437" s="99" t="str">
        <f t="shared" si="192"/>
        <v/>
      </c>
      <c r="AM437" s="81">
        <f t="shared" si="196"/>
        <v>0</v>
      </c>
      <c r="AO437" s="81">
        <f t="shared" si="197"/>
        <v>0</v>
      </c>
      <c r="AP437" s="81" t="str">
        <f t="shared" si="198"/>
        <v>00000</v>
      </c>
      <c r="AQ437" s="105" t="str">
        <f t="shared" si="199"/>
        <v>0秒0</v>
      </c>
      <c r="AR437" s="106">
        <f t="shared" si="200"/>
        <v>0</v>
      </c>
      <c r="AS437" s="106" t="str">
        <f t="shared" si="201"/>
        <v>0</v>
      </c>
      <c r="AT437" s="106" t="str">
        <f t="shared" si="202"/>
        <v>0</v>
      </c>
      <c r="AU437" s="106" t="str">
        <f t="shared" si="203"/>
        <v>0m</v>
      </c>
      <c r="AV437" s="106" t="str">
        <f t="shared" si="204"/>
        <v>点</v>
      </c>
      <c r="AW437" s="81">
        <f t="shared" si="205"/>
        <v>0</v>
      </c>
      <c r="AX437" s="73" t="str">
        <f t="shared" si="206"/>
        <v/>
      </c>
      <c r="AY437" s="81">
        <f t="shared" si="207"/>
        <v>0</v>
      </c>
      <c r="AZ437" s="81">
        <f t="shared" si="208"/>
        <v>0</v>
      </c>
      <c r="BA437" s="81">
        <f t="shared" si="209"/>
        <v>0</v>
      </c>
      <c r="BB437" s="586">
        <f>IF(W437="",0,COUNTA($W$17:W439))</f>
        <v>0</v>
      </c>
      <c r="BC437" s="586">
        <f>IF(X437="",0,COUNTA($X$17:X439))</f>
        <v>0</v>
      </c>
      <c r="BD437" s="628">
        <f>IF(OR($N437="20100",$N438="20100",$N439="20100"),COUNTIF($N$17:N439,"20100"),0)</f>
        <v>0</v>
      </c>
      <c r="BE437" s="625">
        <f>IF($BD437=0,0,INDEX($P437:$P439,MATCH("20100",$N437:$N439,0),1))</f>
        <v>0</v>
      </c>
      <c r="BF437" s="74" t="str">
        <f t="shared" si="210"/>
        <v/>
      </c>
      <c r="BG437" s="74" t="str">
        <f t="shared" si="211"/>
        <v/>
      </c>
      <c r="BH437" s="74" t="str">
        <f t="shared" si="212"/>
        <v/>
      </c>
      <c r="BI437" s="120" t="str">
        <f>IF(M437="","",COUNTIF($BH$17:BH437,BH437))</f>
        <v/>
      </c>
      <c r="BJ437" s="98"/>
      <c r="BK437" s="1" t="str">
        <f t="shared" si="213"/>
        <v/>
      </c>
      <c r="BL437" s="621" t="str">
        <f>IF(F437="","",COUNTIF($AI$17:AI437,AI437))</f>
        <v/>
      </c>
      <c r="BM437" s="621">
        <f>IF(BL437=1,BL437,0)</f>
        <v>0</v>
      </c>
      <c r="BN437" s="621" t="str">
        <f>IF(F437="","",$BR437)</f>
        <v/>
      </c>
      <c r="BO437" s="621" t="str">
        <f>IF(G437="","",$BR437)</f>
        <v/>
      </c>
      <c r="BP437" s="621" t="str">
        <f>IF(I437="","",$BR437)</f>
        <v/>
      </c>
      <c r="BQ437" s="622" t="str">
        <f>IFERROR(IF(J437="","",BR437),"")</f>
        <v/>
      </c>
      <c r="BR437" s="621">
        <v>141</v>
      </c>
      <c r="BS437" s="621">
        <f>IF(C437&gt;0,"",IF(COUNTIF(BN437:BQ439,BR437)=4,"",1))</f>
        <v>1</v>
      </c>
      <c r="BT437" s="74">
        <f>COUNTIF($AJ$17:AJ437,AI437&amp;"-"&amp;"*5000m*")</f>
        <v>0</v>
      </c>
      <c r="BU437" s="621">
        <f>SUM(BT437:BT439)/3</f>
        <v>0</v>
      </c>
      <c r="BV437" s="622" t="str">
        <f>IF(AI437="","",IF(AND(COUNTA(M437:M439)=0,COUNTA(W437:X439)=0),1,""))</f>
        <v/>
      </c>
      <c r="BW437" s="621">
        <f>IF(AND($AI437="",COUNTA(W437)&gt;0),1,0)</f>
        <v>0</v>
      </c>
      <c r="BX437" s="621">
        <f>IF(AND($AI437="",COUNTA(X437)&gt;0),1,0)</f>
        <v>0</v>
      </c>
      <c r="BY437" s="621" t="str">
        <f>F437&amp;"-"&amp;W437</f>
        <v>-</v>
      </c>
      <c r="BZ437" s="621" t="str">
        <f>IF(W437="","",COUNTIF($BY$17:BY437,BY437))</f>
        <v/>
      </c>
      <c r="CA437" s="621" t="str">
        <f>F437&amp;"-"&amp;X437</f>
        <v>-</v>
      </c>
      <c r="CB437" s="621" t="str">
        <f>IF(X437="","",COUNTIF($CA$17:CA437,CA437))</f>
        <v/>
      </c>
    </row>
    <row r="438" spans="1:80" s="1" customFormat="1" ht="18" customHeight="1" thickBot="1">
      <c r="A438" s="684"/>
      <c r="B438" s="666"/>
      <c r="C438" s="668"/>
      <c r="D438" s="244"/>
      <c r="E438" s="244"/>
      <c r="F438" s="620"/>
      <c r="G438" s="620"/>
      <c r="H438" s="620"/>
      <c r="I438" s="256" t="str">
        <f>IF(C437&gt;0,VLOOKUP(C437,男子登録情報!$A$1:$H$1688,5,0),"")</f>
        <v/>
      </c>
      <c r="J438" s="654" t="str">
        <f>IF(D437&gt;0,VLOOKUP(D437,男子登録情報!$A$1:$H$1688,5,0),"")</f>
        <v/>
      </c>
      <c r="K438" s="654"/>
      <c r="L438" s="261" t="s">
        <v>28</v>
      </c>
      <c r="M438" s="27"/>
      <c r="N438" s="5" t="str">
        <f>IF(M438&gt;0,VLOOKUP(M438,男子登録情報!$N$1:$O$22,2,0),"")</f>
        <v/>
      </c>
      <c r="O438" s="261" t="s">
        <v>29</v>
      </c>
      <c r="P438" s="262"/>
      <c r="Q438" s="53" t="str">
        <f t="shared" si="214"/>
        <v/>
      </c>
      <c r="R438" s="284" t="str">
        <f t="shared" si="215"/>
        <v/>
      </c>
      <c r="S438" s="263"/>
      <c r="T438" s="613"/>
      <c r="U438" s="614"/>
      <c r="V438" s="615"/>
      <c r="W438" s="662"/>
      <c r="X438" s="662"/>
      <c r="AB438" s="85">
        <f t="shared" si="187"/>
        <v>0</v>
      </c>
      <c r="AC438" s="621"/>
      <c r="AD438" s="74" t="str">
        <f t="shared" si="188"/>
        <v/>
      </c>
      <c r="AE438" s="74" t="str">
        <f t="shared" si="189"/>
        <v/>
      </c>
      <c r="AF438" s="74" t="str">
        <f t="shared" si="190"/>
        <v/>
      </c>
      <c r="AG438" s="74" t="str">
        <f t="shared" si="191"/>
        <v/>
      </c>
      <c r="AH438" s="95">
        <f t="shared" si="193"/>
        <v>0</v>
      </c>
      <c r="AI438" s="173" t="str">
        <f>AI437</f>
        <v/>
      </c>
      <c r="AJ438" s="74" t="str">
        <f t="shared" si="194"/>
        <v/>
      </c>
      <c r="AK438" s="74" t="str">
        <f t="shared" si="195"/>
        <v/>
      </c>
      <c r="AL438" s="99" t="str">
        <f t="shared" si="192"/>
        <v/>
      </c>
      <c r="AM438" s="81">
        <f t="shared" si="196"/>
        <v>0</v>
      </c>
      <c r="AO438" s="81">
        <f t="shared" si="197"/>
        <v>0</v>
      </c>
      <c r="AP438" s="81" t="str">
        <f t="shared" si="198"/>
        <v>00000</v>
      </c>
      <c r="AQ438" s="105" t="str">
        <f t="shared" si="199"/>
        <v>0秒0</v>
      </c>
      <c r="AR438" s="106">
        <f t="shared" si="200"/>
        <v>0</v>
      </c>
      <c r="AS438" s="106" t="str">
        <f t="shared" si="201"/>
        <v>0</v>
      </c>
      <c r="AT438" s="106" t="str">
        <f t="shared" si="202"/>
        <v>0</v>
      </c>
      <c r="AU438" s="106" t="str">
        <f t="shared" si="203"/>
        <v>0m</v>
      </c>
      <c r="AV438" s="106" t="str">
        <f t="shared" si="204"/>
        <v>点</v>
      </c>
      <c r="AW438" s="81">
        <f t="shared" si="205"/>
        <v>0</v>
      </c>
      <c r="AX438" s="73" t="str">
        <f t="shared" si="206"/>
        <v/>
      </c>
      <c r="AY438" s="81">
        <f t="shared" si="207"/>
        <v>0</v>
      </c>
      <c r="AZ438" s="81">
        <f t="shared" si="208"/>
        <v>0</v>
      </c>
      <c r="BA438" s="81">
        <f t="shared" si="209"/>
        <v>0</v>
      </c>
      <c r="BB438" s="595"/>
      <c r="BC438" s="595"/>
      <c r="BD438" s="629"/>
      <c r="BE438" s="626"/>
      <c r="BF438" s="74" t="str">
        <f t="shared" si="210"/>
        <v/>
      </c>
      <c r="BG438" s="74" t="str">
        <f t="shared" si="211"/>
        <v/>
      </c>
      <c r="BH438" s="74" t="str">
        <f t="shared" si="212"/>
        <v/>
      </c>
      <c r="BI438" s="120" t="str">
        <f>IF(M438="","",COUNTIF($BH$17:BH438,BH438))</f>
        <v/>
      </c>
      <c r="BJ438" s="98"/>
      <c r="BK438" s="1" t="str">
        <f t="shared" si="213"/>
        <v/>
      </c>
      <c r="BL438" s="621"/>
      <c r="BM438" s="621"/>
      <c r="BN438" s="621"/>
      <c r="BO438" s="621"/>
      <c r="BP438" s="621"/>
      <c r="BQ438" s="623"/>
      <c r="BR438" s="621"/>
      <c r="BS438" s="621"/>
      <c r="BT438" s="74">
        <f>COUNTIF($AJ$17:AJ438,AI438&amp;"-"&amp;"*5000m*")</f>
        <v>0</v>
      </c>
      <c r="BU438" s="621"/>
      <c r="BV438" s="623"/>
      <c r="BW438" s="621"/>
      <c r="BX438" s="621"/>
      <c r="BY438" s="621"/>
      <c r="BZ438" s="621"/>
      <c r="CA438" s="621"/>
      <c r="CB438" s="621"/>
    </row>
    <row r="439" spans="1:80" s="1" customFormat="1" ht="18" customHeight="1" thickBot="1">
      <c r="A439" s="685"/>
      <c r="B439" s="86" t="s">
        <v>30</v>
      </c>
      <c r="C439" s="87"/>
      <c r="D439" s="87"/>
      <c r="E439" s="87"/>
      <c r="F439" s="28"/>
      <c r="G439" s="28"/>
      <c r="H439" s="28"/>
      <c r="I439" s="29"/>
      <c r="J439" s="655" t="str">
        <f>IF(D438&gt;0,VLOOKUP(D438,男子登録情報!$A$1:$H$1688,5,0),"")</f>
        <v/>
      </c>
      <c r="K439" s="655"/>
      <c r="L439" s="7" t="s">
        <v>31</v>
      </c>
      <c r="M439" s="429"/>
      <c r="N439" s="5" t="str">
        <f>IF(M439&gt;0,VLOOKUP(M439,男子登録情報!$N$1:$O$22,2,0),"")</f>
        <v/>
      </c>
      <c r="O439" s="7" t="s">
        <v>32</v>
      </c>
      <c r="P439" s="248"/>
      <c r="Q439" s="53" t="str">
        <f t="shared" si="214"/>
        <v/>
      </c>
      <c r="R439" s="285" t="str">
        <f t="shared" si="215"/>
        <v/>
      </c>
      <c r="S439" s="259"/>
      <c r="T439" s="616"/>
      <c r="U439" s="617"/>
      <c r="V439" s="618"/>
      <c r="W439" s="663"/>
      <c r="X439" s="663"/>
      <c r="AB439" s="85">
        <f t="shared" si="187"/>
        <v>0</v>
      </c>
      <c r="AC439" s="621"/>
      <c r="AD439" s="74" t="str">
        <f t="shared" si="188"/>
        <v/>
      </c>
      <c r="AE439" s="74" t="str">
        <f t="shared" si="189"/>
        <v/>
      </c>
      <c r="AF439" s="74" t="str">
        <f t="shared" si="190"/>
        <v/>
      </c>
      <c r="AG439" s="74" t="str">
        <f t="shared" si="191"/>
        <v/>
      </c>
      <c r="AH439" s="95">
        <f t="shared" si="193"/>
        <v>0</v>
      </c>
      <c r="AI439" s="174" t="str">
        <f>AI438</f>
        <v/>
      </c>
      <c r="AJ439" s="74" t="str">
        <f t="shared" si="194"/>
        <v/>
      </c>
      <c r="AK439" s="74" t="str">
        <f t="shared" si="195"/>
        <v/>
      </c>
      <c r="AL439" s="99" t="str">
        <f t="shared" si="192"/>
        <v/>
      </c>
      <c r="AM439" s="81">
        <f t="shared" si="196"/>
        <v>0</v>
      </c>
      <c r="AO439" s="81">
        <f t="shared" si="197"/>
        <v>0</v>
      </c>
      <c r="AP439" s="81" t="str">
        <f t="shared" si="198"/>
        <v>00000</v>
      </c>
      <c r="AQ439" s="105" t="str">
        <f t="shared" si="199"/>
        <v>0秒0</v>
      </c>
      <c r="AR439" s="106">
        <f t="shared" si="200"/>
        <v>0</v>
      </c>
      <c r="AS439" s="106" t="str">
        <f t="shared" si="201"/>
        <v>0</v>
      </c>
      <c r="AT439" s="106" t="str">
        <f t="shared" si="202"/>
        <v>0</v>
      </c>
      <c r="AU439" s="106" t="str">
        <f t="shared" si="203"/>
        <v>0m</v>
      </c>
      <c r="AV439" s="106" t="str">
        <f t="shared" si="204"/>
        <v>点</v>
      </c>
      <c r="AW439" s="81">
        <f t="shared" si="205"/>
        <v>0</v>
      </c>
      <c r="AX439" s="73" t="str">
        <f t="shared" si="206"/>
        <v/>
      </c>
      <c r="AY439" s="81">
        <f t="shared" si="207"/>
        <v>0</v>
      </c>
      <c r="AZ439" s="81">
        <f t="shared" si="208"/>
        <v>0</v>
      </c>
      <c r="BA439" s="81">
        <f t="shared" si="209"/>
        <v>0</v>
      </c>
      <c r="BB439" s="587"/>
      <c r="BC439" s="587"/>
      <c r="BD439" s="630"/>
      <c r="BE439" s="627"/>
      <c r="BF439" s="74" t="str">
        <f t="shared" si="210"/>
        <v/>
      </c>
      <c r="BG439" s="74" t="str">
        <f t="shared" si="211"/>
        <v/>
      </c>
      <c r="BH439" s="74" t="str">
        <f t="shared" si="212"/>
        <v/>
      </c>
      <c r="BI439" s="120" t="str">
        <f>IF(M439="","",COUNTIF($BH$17:BH439,BH439))</f>
        <v/>
      </c>
      <c r="BJ439" s="98"/>
      <c r="BK439" s="1" t="str">
        <f t="shared" si="213"/>
        <v/>
      </c>
      <c r="BL439" s="621"/>
      <c r="BM439" s="621"/>
      <c r="BN439" s="621"/>
      <c r="BO439" s="621"/>
      <c r="BP439" s="621"/>
      <c r="BQ439" s="624"/>
      <c r="BR439" s="621"/>
      <c r="BS439" s="621"/>
      <c r="BT439" s="74">
        <f>COUNTIF($AJ$17:AJ439,AI439&amp;"-"&amp;"*5000m*")</f>
        <v>0</v>
      </c>
      <c r="BU439" s="621"/>
      <c r="BV439" s="624"/>
      <c r="BW439" s="621"/>
      <c r="BX439" s="621"/>
      <c r="BY439" s="621"/>
      <c r="BZ439" s="621"/>
      <c r="CA439" s="621"/>
      <c r="CB439" s="621"/>
    </row>
    <row r="440" spans="1:80" s="1" customFormat="1" ht="18" customHeight="1" thickTop="1" thickBot="1">
      <c r="A440" s="683">
        <v>142</v>
      </c>
      <c r="B440" s="665" t="s">
        <v>339</v>
      </c>
      <c r="C440" s="667"/>
      <c r="D440" s="243"/>
      <c r="E440" s="243"/>
      <c r="F440" s="619" t="str">
        <f>IF(C440&gt;0,VLOOKUP(C440,男子登録情報!$A$1:$H$1688,3,0),"")</f>
        <v/>
      </c>
      <c r="G440" s="619" t="str">
        <f>IF(C440&gt;0,VLOOKUP(C440,男子登録情報!$A$1:$H$1688,4,0),"")</f>
        <v/>
      </c>
      <c r="H440" s="619" t="str">
        <f>IF(C440&gt;0,VLOOKUP(C440,男子登録情報!$A$1:$H$1688,7,0),"")</f>
        <v/>
      </c>
      <c r="I440" s="261" t="str">
        <f>IF(C440&gt;0,VLOOKUP(C440,男子登録情報!$A$1:$H$1688,8,0),"")</f>
        <v/>
      </c>
      <c r="J440" s="653" t="str">
        <f>IF(C440&gt;0,VLOOKUP(C440,男子登録情報!$A$1:$M$1688,13,0),"")</f>
        <v/>
      </c>
      <c r="K440" s="653" t="str">
        <f>IF(C440&gt;0,TEXT(C440,"100000000"),"000000000")</f>
        <v>000000000</v>
      </c>
      <c r="L440" s="251" t="s">
        <v>24</v>
      </c>
      <c r="M440" s="243"/>
      <c r="N440" s="5" t="str">
        <f>IF(M440&gt;0,VLOOKUP(M440,男子登録情報!$N$1:$O$22,2,0),"")</f>
        <v/>
      </c>
      <c r="O440" s="251" t="s">
        <v>27</v>
      </c>
      <c r="P440" s="253"/>
      <c r="Q440" s="53" t="str">
        <f t="shared" si="214"/>
        <v/>
      </c>
      <c r="R440" s="283" t="str">
        <f t="shared" si="215"/>
        <v/>
      </c>
      <c r="S440" s="255"/>
      <c r="T440" s="610"/>
      <c r="U440" s="611"/>
      <c r="V440" s="612"/>
      <c r="W440" s="664"/>
      <c r="X440" s="664"/>
      <c r="AB440" s="85">
        <f t="shared" si="187"/>
        <v>0</v>
      </c>
      <c r="AC440" s="621">
        <f>C440</f>
        <v>0</v>
      </c>
      <c r="AD440" s="74" t="str">
        <f t="shared" si="188"/>
        <v/>
      </c>
      <c r="AE440" s="74" t="str">
        <f t="shared" si="189"/>
        <v/>
      </c>
      <c r="AF440" s="74" t="str">
        <f t="shared" si="190"/>
        <v/>
      </c>
      <c r="AG440" s="74" t="str">
        <f t="shared" si="191"/>
        <v/>
      </c>
      <c r="AH440" s="95">
        <f t="shared" si="193"/>
        <v>0</v>
      </c>
      <c r="AI440" s="172" t="str">
        <f>IF(F440="","",F440)</f>
        <v/>
      </c>
      <c r="AJ440" s="74" t="str">
        <f t="shared" si="194"/>
        <v/>
      </c>
      <c r="AK440" s="74" t="str">
        <f t="shared" si="195"/>
        <v/>
      </c>
      <c r="AL440" s="99" t="str">
        <f t="shared" si="192"/>
        <v/>
      </c>
      <c r="AM440" s="81">
        <f t="shared" si="196"/>
        <v>0</v>
      </c>
      <c r="AO440" s="81">
        <f t="shared" si="197"/>
        <v>0</v>
      </c>
      <c r="AP440" s="81" t="str">
        <f t="shared" si="198"/>
        <v>00000</v>
      </c>
      <c r="AQ440" s="105" t="str">
        <f t="shared" si="199"/>
        <v>0秒0</v>
      </c>
      <c r="AR440" s="106">
        <f t="shared" si="200"/>
        <v>0</v>
      </c>
      <c r="AS440" s="106" t="str">
        <f t="shared" si="201"/>
        <v>0</v>
      </c>
      <c r="AT440" s="106" t="str">
        <f t="shared" si="202"/>
        <v>0</v>
      </c>
      <c r="AU440" s="106" t="str">
        <f t="shared" si="203"/>
        <v>0m</v>
      </c>
      <c r="AV440" s="106" t="str">
        <f t="shared" si="204"/>
        <v>点</v>
      </c>
      <c r="AW440" s="81">
        <f t="shared" si="205"/>
        <v>0</v>
      </c>
      <c r="AX440" s="73" t="str">
        <f t="shared" si="206"/>
        <v/>
      </c>
      <c r="AY440" s="81">
        <f t="shared" si="207"/>
        <v>0</v>
      </c>
      <c r="AZ440" s="81">
        <f t="shared" si="208"/>
        <v>0</v>
      </c>
      <c r="BA440" s="81">
        <f t="shared" si="209"/>
        <v>0</v>
      </c>
      <c r="BB440" s="586">
        <f>IF(W440="",0,COUNTA($W$17:W442))</f>
        <v>0</v>
      </c>
      <c r="BC440" s="586">
        <f>IF(X440="",0,COUNTA($X$17:X442))</f>
        <v>0</v>
      </c>
      <c r="BD440" s="628">
        <f>IF(OR($N440="20100",$N441="20100",$N442="20100"),COUNTIF($N$17:N442,"20100"),0)</f>
        <v>0</v>
      </c>
      <c r="BE440" s="625">
        <f>IF($BD440=0,0,INDEX($P440:$P442,MATCH("20100",$N440:$N442,0),1))</f>
        <v>0</v>
      </c>
      <c r="BF440" s="74" t="str">
        <f t="shared" si="210"/>
        <v/>
      </c>
      <c r="BG440" s="74" t="str">
        <f t="shared" si="211"/>
        <v/>
      </c>
      <c r="BH440" s="74" t="str">
        <f t="shared" si="212"/>
        <v/>
      </c>
      <c r="BI440" s="120" t="str">
        <f>IF(M440="","",COUNTIF($BH$17:BH440,BH440))</f>
        <v/>
      </c>
      <c r="BJ440" s="98"/>
      <c r="BK440" s="1" t="str">
        <f t="shared" si="213"/>
        <v/>
      </c>
      <c r="BL440" s="621" t="str">
        <f>IF(F440="","",COUNTIF($AI$17:AI440,AI440))</f>
        <v/>
      </c>
      <c r="BM440" s="621">
        <f>IF(BL440=1,BL440,0)</f>
        <v>0</v>
      </c>
      <c r="BN440" s="621" t="str">
        <f>IF(F440="","",$BR440)</f>
        <v/>
      </c>
      <c r="BO440" s="621" t="str">
        <f>IF(G440="","",$BR440)</f>
        <v/>
      </c>
      <c r="BP440" s="621" t="str">
        <f>IF(I440="","",$BR440)</f>
        <v/>
      </c>
      <c r="BQ440" s="622" t="str">
        <f>IFERROR(IF(J440="","",BR440),"")</f>
        <v/>
      </c>
      <c r="BR440" s="621">
        <v>142</v>
      </c>
      <c r="BS440" s="621">
        <f>IF(C440&gt;0,"",IF(COUNTIF(BN440:BQ442,BR440)=4,"",1))</f>
        <v>1</v>
      </c>
      <c r="BT440" s="74">
        <f>COUNTIF($AJ$17:AJ440,AI440&amp;"-"&amp;"*5000m*")</f>
        <v>0</v>
      </c>
      <c r="BU440" s="621">
        <f>SUM(BT440:BT442)/3</f>
        <v>0</v>
      </c>
      <c r="BV440" s="622" t="str">
        <f>IF(AI440="","",IF(AND(COUNTA(M440:M442)=0,COUNTA(W440:X442)=0),1,""))</f>
        <v/>
      </c>
      <c r="BW440" s="621">
        <f>IF(AND($AI440="",COUNTA(W440)&gt;0),1,0)</f>
        <v>0</v>
      </c>
      <c r="BX440" s="621">
        <f>IF(AND($AI440="",COUNTA(X440)&gt;0),1,0)</f>
        <v>0</v>
      </c>
      <c r="BY440" s="621" t="str">
        <f>F440&amp;"-"&amp;W440</f>
        <v>-</v>
      </c>
      <c r="BZ440" s="621" t="str">
        <f>IF(W440="","",COUNTIF($BY$17:BY440,BY440))</f>
        <v/>
      </c>
      <c r="CA440" s="621" t="str">
        <f>F440&amp;"-"&amp;X440</f>
        <v>-</v>
      </c>
      <c r="CB440" s="621" t="str">
        <f>IF(X440="","",COUNTIF($CA$17:CA440,CA440))</f>
        <v/>
      </c>
    </row>
    <row r="441" spans="1:80" s="1" customFormat="1" ht="18" customHeight="1" thickBot="1">
      <c r="A441" s="684"/>
      <c r="B441" s="666"/>
      <c r="C441" s="668"/>
      <c r="D441" s="244"/>
      <c r="E441" s="244"/>
      <c r="F441" s="620"/>
      <c r="G441" s="620"/>
      <c r="H441" s="620"/>
      <c r="I441" s="256" t="str">
        <f>IF(C440&gt;0,VLOOKUP(C440,男子登録情報!$A$1:$H$1688,5,0),"")</f>
        <v/>
      </c>
      <c r="J441" s="654" t="str">
        <f>IF(D440&gt;0,VLOOKUP(D440,男子登録情報!$A$1:$H$1688,5,0),"")</f>
        <v/>
      </c>
      <c r="K441" s="654"/>
      <c r="L441" s="261" t="s">
        <v>28</v>
      </c>
      <c r="M441" s="27"/>
      <c r="N441" s="5" t="str">
        <f>IF(M441&gt;0,VLOOKUP(M441,男子登録情報!$N$1:$O$22,2,0),"")</f>
        <v/>
      </c>
      <c r="O441" s="261" t="s">
        <v>29</v>
      </c>
      <c r="P441" s="262"/>
      <c r="Q441" s="53" t="str">
        <f t="shared" si="214"/>
        <v/>
      </c>
      <c r="R441" s="284" t="str">
        <f t="shared" si="215"/>
        <v/>
      </c>
      <c r="S441" s="263"/>
      <c r="T441" s="613"/>
      <c r="U441" s="614"/>
      <c r="V441" s="615"/>
      <c r="W441" s="662"/>
      <c r="X441" s="662"/>
      <c r="AB441" s="85">
        <f t="shared" si="187"/>
        <v>0</v>
      </c>
      <c r="AC441" s="621"/>
      <c r="AD441" s="74" t="str">
        <f t="shared" si="188"/>
        <v/>
      </c>
      <c r="AE441" s="74" t="str">
        <f t="shared" si="189"/>
        <v/>
      </c>
      <c r="AF441" s="74" t="str">
        <f t="shared" si="190"/>
        <v/>
      </c>
      <c r="AG441" s="74" t="str">
        <f t="shared" si="191"/>
        <v/>
      </c>
      <c r="AH441" s="95">
        <f t="shared" si="193"/>
        <v>0</v>
      </c>
      <c r="AI441" s="173" t="str">
        <f>AI440</f>
        <v/>
      </c>
      <c r="AJ441" s="74" t="str">
        <f t="shared" si="194"/>
        <v/>
      </c>
      <c r="AK441" s="74" t="str">
        <f t="shared" si="195"/>
        <v/>
      </c>
      <c r="AL441" s="99" t="str">
        <f t="shared" si="192"/>
        <v/>
      </c>
      <c r="AM441" s="81">
        <f t="shared" si="196"/>
        <v>0</v>
      </c>
      <c r="AO441" s="81">
        <f t="shared" si="197"/>
        <v>0</v>
      </c>
      <c r="AP441" s="81" t="str">
        <f t="shared" si="198"/>
        <v>00000</v>
      </c>
      <c r="AQ441" s="105" t="str">
        <f t="shared" si="199"/>
        <v>0秒0</v>
      </c>
      <c r="AR441" s="106">
        <f t="shared" si="200"/>
        <v>0</v>
      </c>
      <c r="AS441" s="106" t="str">
        <f t="shared" si="201"/>
        <v>0</v>
      </c>
      <c r="AT441" s="106" t="str">
        <f t="shared" si="202"/>
        <v>0</v>
      </c>
      <c r="AU441" s="106" t="str">
        <f t="shared" si="203"/>
        <v>0m</v>
      </c>
      <c r="AV441" s="106" t="str">
        <f t="shared" si="204"/>
        <v>点</v>
      </c>
      <c r="AW441" s="81">
        <f t="shared" si="205"/>
        <v>0</v>
      </c>
      <c r="AX441" s="73" t="str">
        <f t="shared" si="206"/>
        <v/>
      </c>
      <c r="AY441" s="81">
        <f t="shared" si="207"/>
        <v>0</v>
      </c>
      <c r="AZ441" s="81">
        <f t="shared" si="208"/>
        <v>0</v>
      </c>
      <c r="BA441" s="81">
        <f t="shared" si="209"/>
        <v>0</v>
      </c>
      <c r="BB441" s="595"/>
      <c r="BC441" s="595"/>
      <c r="BD441" s="629"/>
      <c r="BE441" s="626"/>
      <c r="BF441" s="74" t="str">
        <f t="shared" si="210"/>
        <v/>
      </c>
      <c r="BG441" s="74" t="str">
        <f t="shared" si="211"/>
        <v/>
      </c>
      <c r="BH441" s="74" t="str">
        <f t="shared" si="212"/>
        <v/>
      </c>
      <c r="BI441" s="120" t="str">
        <f>IF(M441="","",COUNTIF($BH$17:BH441,BH441))</f>
        <v/>
      </c>
      <c r="BJ441" s="98"/>
      <c r="BK441" s="1" t="str">
        <f t="shared" si="213"/>
        <v/>
      </c>
      <c r="BL441" s="621"/>
      <c r="BM441" s="621"/>
      <c r="BN441" s="621"/>
      <c r="BO441" s="621"/>
      <c r="BP441" s="621"/>
      <c r="BQ441" s="623"/>
      <c r="BR441" s="621"/>
      <c r="BS441" s="621"/>
      <c r="BT441" s="74">
        <f>COUNTIF($AJ$17:AJ441,AI441&amp;"-"&amp;"*5000m*")</f>
        <v>0</v>
      </c>
      <c r="BU441" s="621"/>
      <c r="BV441" s="623"/>
      <c r="BW441" s="621"/>
      <c r="BX441" s="621"/>
      <c r="BY441" s="621"/>
      <c r="BZ441" s="621"/>
      <c r="CA441" s="621"/>
      <c r="CB441" s="621"/>
    </row>
    <row r="442" spans="1:80" s="1" customFormat="1" ht="18" customHeight="1" thickBot="1">
      <c r="A442" s="685"/>
      <c r="B442" s="86" t="s">
        <v>30</v>
      </c>
      <c r="C442" s="87"/>
      <c r="D442" s="87"/>
      <c r="E442" s="87"/>
      <c r="F442" s="28"/>
      <c r="G442" s="28"/>
      <c r="H442" s="28"/>
      <c r="I442" s="29"/>
      <c r="J442" s="655" t="str">
        <f>IF(D441&gt;0,VLOOKUP(D441,男子登録情報!$A$1:$H$1688,5,0),"")</f>
        <v/>
      </c>
      <c r="K442" s="655"/>
      <c r="L442" s="7" t="s">
        <v>31</v>
      </c>
      <c r="M442" s="429"/>
      <c r="N442" s="5" t="str">
        <f>IF(M442&gt;0,VLOOKUP(M442,男子登録情報!$N$1:$O$22,2,0),"")</f>
        <v/>
      </c>
      <c r="O442" s="7" t="s">
        <v>32</v>
      </c>
      <c r="P442" s="248"/>
      <c r="Q442" s="53" t="str">
        <f t="shared" si="214"/>
        <v/>
      </c>
      <c r="R442" s="285" t="str">
        <f t="shared" si="215"/>
        <v/>
      </c>
      <c r="S442" s="259"/>
      <c r="T442" s="616"/>
      <c r="U442" s="617"/>
      <c r="V442" s="618"/>
      <c r="W442" s="663"/>
      <c r="X442" s="663"/>
      <c r="AB442" s="85">
        <f t="shared" si="187"/>
        <v>0</v>
      </c>
      <c r="AC442" s="621"/>
      <c r="AD442" s="74" t="str">
        <f t="shared" si="188"/>
        <v/>
      </c>
      <c r="AE442" s="74" t="str">
        <f t="shared" si="189"/>
        <v/>
      </c>
      <c r="AF442" s="74" t="str">
        <f t="shared" si="190"/>
        <v/>
      </c>
      <c r="AG442" s="74" t="str">
        <f t="shared" si="191"/>
        <v/>
      </c>
      <c r="AH442" s="95">
        <f t="shared" si="193"/>
        <v>0</v>
      </c>
      <c r="AI442" s="174" t="str">
        <f>AI441</f>
        <v/>
      </c>
      <c r="AJ442" s="74" t="str">
        <f t="shared" si="194"/>
        <v/>
      </c>
      <c r="AK442" s="74" t="str">
        <f t="shared" si="195"/>
        <v/>
      </c>
      <c r="AL442" s="99" t="str">
        <f t="shared" si="192"/>
        <v/>
      </c>
      <c r="AM442" s="81">
        <f t="shared" si="196"/>
        <v>0</v>
      </c>
      <c r="AO442" s="81">
        <f t="shared" si="197"/>
        <v>0</v>
      </c>
      <c r="AP442" s="81" t="str">
        <f t="shared" si="198"/>
        <v>00000</v>
      </c>
      <c r="AQ442" s="105" t="str">
        <f t="shared" si="199"/>
        <v>0秒0</v>
      </c>
      <c r="AR442" s="106">
        <f t="shared" si="200"/>
        <v>0</v>
      </c>
      <c r="AS442" s="106" t="str">
        <f t="shared" si="201"/>
        <v>0</v>
      </c>
      <c r="AT442" s="106" t="str">
        <f t="shared" si="202"/>
        <v>0</v>
      </c>
      <c r="AU442" s="106" t="str">
        <f t="shared" si="203"/>
        <v>0m</v>
      </c>
      <c r="AV442" s="106" t="str">
        <f t="shared" si="204"/>
        <v>点</v>
      </c>
      <c r="AW442" s="81">
        <f t="shared" si="205"/>
        <v>0</v>
      </c>
      <c r="AX442" s="73" t="str">
        <f t="shared" si="206"/>
        <v/>
      </c>
      <c r="AY442" s="81">
        <f t="shared" si="207"/>
        <v>0</v>
      </c>
      <c r="AZ442" s="81">
        <f t="shared" si="208"/>
        <v>0</v>
      </c>
      <c r="BA442" s="81">
        <f t="shared" si="209"/>
        <v>0</v>
      </c>
      <c r="BB442" s="587"/>
      <c r="BC442" s="587"/>
      <c r="BD442" s="630"/>
      <c r="BE442" s="627"/>
      <c r="BF442" s="74" t="str">
        <f t="shared" si="210"/>
        <v/>
      </c>
      <c r="BG442" s="74" t="str">
        <f t="shared" si="211"/>
        <v/>
      </c>
      <c r="BH442" s="74" t="str">
        <f t="shared" si="212"/>
        <v/>
      </c>
      <c r="BI442" s="120" t="str">
        <f>IF(M442="","",COUNTIF($BH$17:BH442,BH442))</f>
        <v/>
      </c>
      <c r="BJ442" s="98"/>
      <c r="BK442" s="1" t="str">
        <f t="shared" si="213"/>
        <v/>
      </c>
      <c r="BL442" s="621"/>
      <c r="BM442" s="621"/>
      <c r="BN442" s="621"/>
      <c r="BO442" s="621"/>
      <c r="BP442" s="621"/>
      <c r="BQ442" s="624"/>
      <c r="BR442" s="621"/>
      <c r="BS442" s="621"/>
      <c r="BT442" s="74">
        <f>COUNTIF($AJ$17:AJ442,AI442&amp;"-"&amp;"*5000m*")</f>
        <v>0</v>
      </c>
      <c r="BU442" s="621"/>
      <c r="BV442" s="624"/>
      <c r="BW442" s="621"/>
      <c r="BX442" s="621"/>
      <c r="BY442" s="621"/>
      <c r="BZ442" s="621"/>
      <c r="CA442" s="621"/>
      <c r="CB442" s="621"/>
    </row>
    <row r="443" spans="1:80" s="1" customFormat="1" ht="18" customHeight="1" thickTop="1" thickBot="1">
      <c r="A443" s="683">
        <v>143</v>
      </c>
      <c r="B443" s="665" t="s">
        <v>339</v>
      </c>
      <c r="C443" s="667"/>
      <c r="D443" s="243"/>
      <c r="E443" s="243"/>
      <c r="F443" s="619" t="str">
        <f>IF(C443&gt;0,VLOOKUP(C443,男子登録情報!$A$1:$H$1688,3,0),"")</f>
        <v/>
      </c>
      <c r="G443" s="619" t="str">
        <f>IF(C443&gt;0,VLOOKUP(C443,男子登録情報!$A$1:$H$1688,4,0),"")</f>
        <v/>
      </c>
      <c r="H443" s="619" t="str">
        <f>IF(C443&gt;0,VLOOKUP(C443,男子登録情報!$A$1:$H$1688,7,0),"")</f>
        <v/>
      </c>
      <c r="I443" s="261" t="str">
        <f>IF(C443&gt;0,VLOOKUP(C443,男子登録情報!$A$1:$H$1688,8,0),"")</f>
        <v/>
      </c>
      <c r="J443" s="653" t="str">
        <f>IF(C443&gt;0,VLOOKUP(C443,男子登録情報!$A$1:$M$1688,13,0),"")</f>
        <v/>
      </c>
      <c r="K443" s="653" t="str">
        <f>IF(C443&gt;0,TEXT(C443,"100000000"),"000000000")</f>
        <v>000000000</v>
      </c>
      <c r="L443" s="251" t="s">
        <v>24</v>
      </c>
      <c r="M443" s="243"/>
      <c r="N443" s="5" t="str">
        <f>IF(M443&gt;0,VLOOKUP(M443,男子登録情報!$N$1:$O$22,2,0),"")</f>
        <v/>
      </c>
      <c r="O443" s="251" t="s">
        <v>27</v>
      </c>
      <c r="P443" s="253"/>
      <c r="Q443" s="53" t="str">
        <f t="shared" si="214"/>
        <v/>
      </c>
      <c r="R443" s="283" t="str">
        <f t="shared" si="215"/>
        <v/>
      </c>
      <c r="S443" s="255"/>
      <c r="T443" s="610"/>
      <c r="U443" s="611"/>
      <c r="V443" s="612"/>
      <c r="W443" s="664"/>
      <c r="X443" s="664"/>
      <c r="AB443" s="85">
        <f t="shared" si="187"/>
        <v>0</v>
      </c>
      <c r="AC443" s="621">
        <f>C443</f>
        <v>0</v>
      </c>
      <c r="AD443" s="74" t="str">
        <f t="shared" si="188"/>
        <v/>
      </c>
      <c r="AE443" s="74" t="str">
        <f t="shared" si="189"/>
        <v/>
      </c>
      <c r="AF443" s="74" t="str">
        <f t="shared" si="190"/>
        <v/>
      </c>
      <c r="AG443" s="74" t="str">
        <f t="shared" si="191"/>
        <v/>
      </c>
      <c r="AH443" s="95">
        <f t="shared" si="193"/>
        <v>0</v>
      </c>
      <c r="AI443" s="172" t="str">
        <f>IF(F443="","",F443)</f>
        <v/>
      </c>
      <c r="AJ443" s="74" t="str">
        <f t="shared" si="194"/>
        <v/>
      </c>
      <c r="AK443" s="74" t="str">
        <f t="shared" si="195"/>
        <v/>
      </c>
      <c r="AL443" s="99" t="str">
        <f t="shared" si="192"/>
        <v/>
      </c>
      <c r="AM443" s="81">
        <f t="shared" si="196"/>
        <v>0</v>
      </c>
      <c r="AO443" s="81">
        <f t="shared" si="197"/>
        <v>0</v>
      </c>
      <c r="AP443" s="81" t="str">
        <f t="shared" si="198"/>
        <v>00000</v>
      </c>
      <c r="AQ443" s="105" t="str">
        <f t="shared" si="199"/>
        <v>0秒0</v>
      </c>
      <c r="AR443" s="106">
        <f t="shared" si="200"/>
        <v>0</v>
      </c>
      <c r="AS443" s="106" t="str">
        <f t="shared" si="201"/>
        <v>0</v>
      </c>
      <c r="AT443" s="106" t="str">
        <f t="shared" si="202"/>
        <v>0</v>
      </c>
      <c r="AU443" s="106" t="str">
        <f t="shared" si="203"/>
        <v>0m</v>
      </c>
      <c r="AV443" s="106" t="str">
        <f t="shared" si="204"/>
        <v>点</v>
      </c>
      <c r="AW443" s="81">
        <f t="shared" si="205"/>
        <v>0</v>
      </c>
      <c r="AX443" s="73" t="str">
        <f t="shared" si="206"/>
        <v/>
      </c>
      <c r="AY443" s="81">
        <f t="shared" si="207"/>
        <v>0</v>
      </c>
      <c r="AZ443" s="81">
        <f t="shared" si="208"/>
        <v>0</v>
      </c>
      <c r="BA443" s="81">
        <f t="shared" si="209"/>
        <v>0</v>
      </c>
      <c r="BB443" s="586">
        <f>IF(W443="",0,COUNTA($W$17:W445))</f>
        <v>0</v>
      </c>
      <c r="BC443" s="586">
        <f>IF(X443="",0,COUNTA($X$17:X445))</f>
        <v>0</v>
      </c>
      <c r="BD443" s="628">
        <f>IF(OR($N443="20100",$N444="20100",$N445="20100"),COUNTIF($N$17:N445,"20100"),0)</f>
        <v>0</v>
      </c>
      <c r="BE443" s="625">
        <f>IF($BD443=0,0,INDEX($P443:$P445,MATCH("20100",$N443:$N445,0),1))</f>
        <v>0</v>
      </c>
      <c r="BF443" s="74" t="str">
        <f t="shared" si="210"/>
        <v/>
      </c>
      <c r="BG443" s="74" t="str">
        <f t="shared" si="211"/>
        <v/>
      </c>
      <c r="BH443" s="74" t="str">
        <f t="shared" si="212"/>
        <v/>
      </c>
      <c r="BI443" s="120" t="str">
        <f>IF(M443="","",COUNTIF($BH$17:BH443,BH443))</f>
        <v/>
      </c>
      <c r="BJ443" s="98"/>
      <c r="BK443" s="1" t="str">
        <f t="shared" si="213"/>
        <v/>
      </c>
      <c r="BL443" s="621" t="str">
        <f>IF(F443="","",COUNTIF($AI$17:AI443,AI443))</f>
        <v/>
      </c>
      <c r="BM443" s="621">
        <f>IF(BL443=1,BL443,0)</f>
        <v>0</v>
      </c>
      <c r="BN443" s="621" t="str">
        <f>IF(F443="","",$BR443)</f>
        <v/>
      </c>
      <c r="BO443" s="621" t="str">
        <f>IF(G443="","",$BR443)</f>
        <v/>
      </c>
      <c r="BP443" s="621" t="str">
        <f>IF(I443="","",$BR443)</f>
        <v/>
      </c>
      <c r="BQ443" s="622" t="str">
        <f>IFERROR(IF(J443="","",BR443),"")</f>
        <v/>
      </c>
      <c r="BR443" s="621">
        <v>143</v>
      </c>
      <c r="BS443" s="621">
        <f>IF(C443&gt;0,"",IF(COUNTIF(BN443:BQ445,BR443)=4,"",1))</f>
        <v>1</v>
      </c>
      <c r="BT443" s="74">
        <f>COUNTIF($AJ$17:AJ443,AI443&amp;"-"&amp;"*5000m*")</f>
        <v>0</v>
      </c>
      <c r="BU443" s="621">
        <f>SUM(BT443:BT445)/3</f>
        <v>0</v>
      </c>
      <c r="BV443" s="622" t="str">
        <f>IF(AI443="","",IF(AND(COUNTA(M443:M445)=0,COUNTA(W443:X445)=0),1,""))</f>
        <v/>
      </c>
      <c r="BW443" s="621">
        <f>IF(AND($AI443="",COUNTA(W443)&gt;0),1,0)</f>
        <v>0</v>
      </c>
      <c r="BX443" s="621">
        <f>IF(AND($AI443="",COUNTA(X443)&gt;0),1,0)</f>
        <v>0</v>
      </c>
      <c r="BY443" s="621" t="str">
        <f>F443&amp;"-"&amp;W443</f>
        <v>-</v>
      </c>
      <c r="BZ443" s="621" t="str">
        <f>IF(W443="","",COUNTIF($BY$17:BY443,BY443))</f>
        <v/>
      </c>
      <c r="CA443" s="621" t="str">
        <f>F443&amp;"-"&amp;X443</f>
        <v>-</v>
      </c>
      <c r="CB443" s="621" t="str">
        <f>IF(X443="","",COUNTIF($CA$17:CA443,CA443))</f>
        <v/>
      </c>
    </row>
    <row r="444" spans="1:80" s="1" customFormat="1" ht="18" customHeight="1" thickBot="1">
      <c r="A444" s="684"/>
      <c r="B444" s="666"/>
      <c r="C444" s="668"/>
      <c r="D444" s="244"/>
      <c r="E444" s="244"/>
      <c r="F444" s="620"/>
      <c r="G444" s="620"/>
      <c r="H444" s="620"/>
      <c r="I444" s="256" t="str">
        <f>IF(C443&gt;0,VLOOKUP(C443,男子登録情報!$A$1:$H$1688,5,0),"")</f>
        <v/>
      </c>
      <c r="J444" s="654" t="str">
        <f>IF(D443&gt;0,VLOOKUP(D443,男子登録情報!$A$1:$H$1688,5,0),"")</f>
        <v/>
      </c>
      <c r="K444" s="654"/>
      <c r="L444" s="261" t="s">
        <v>28</v>
      </c>
      <c r="M444" s="27"/>
      <c r="N444" s="5" t="str">
        <f>IF(M444&gt;0,VLOOKUP(M444,男子登録情報!$N$1:$O$22,2,0),"")</f>
        <v/>
      </c>
      <c r="O444" s="261" t="s">
        <v>29</v>
      </c>
      <c r="P444" s="262"/>
      <c r="Q444" s="53" t="str">
        <f t="shared" si="214"/>
        <v/>
      </c>
      <c r="R444" s="284" t="str">
        <f t="shared" si="215"/>
        <v/>
      </c>
      <c r="S444" s="263"/>
      <c r="T444" s="613"/>
      <c r="U444" s="614"/>
      <c r="V444" s="615"/>
      <c r="W444" s="662"/>
      <c r="X444" s="662"/>
      <c r="AB444" s="85">
        <f t="shared" si="187"/>
        <v>0</v>
      </c>
      <c r="AC444" s="621"/>
      <c r="AD444" s="74" t="str">
        <f t="shared" si="188"/>
        <v/>
      </c>
      <c r="AE444" s="74" t="str">
        <f t="shared" si="189"/>
        <v/>
      </c>
      <c r="AF444" s="74" t="str">
        <f t="shared" si="190"/>
        <v/>
      </c>
      <c r="AG444" s="74" t="str">
        <f t="shared" si="191"/>
        <v/>
      </c>
      <c r="AH444" s="95">
        <f t="shared" si="193"/>
        <v>0</v>
      </c>
      <c r="AI444" s="173" t="str">
        <f>AI443</f>
        <v/>
      </c>
      <c r="AJ444" s="74" t="str">
        <f t="shared" si="194"/>
        <v/>
      </c>
      <c r="AK444" s="74" t="str">
        <f t="shared" si="195"/>
        <v/>
      </c>
      <c r="AL444" s="99" t="str">
        <f t="shared" si="192"/>
        <v/>
      </c>
      <c r="AM444" s="81">
        <f t="shared" si="196"/>
        <v>0</v>
      </c>
      <c r="AO444" s="81">
        <f t="shared" si="197"/>
        <v>0</v>
      </c>
      <c r="AP444" s="81" t="str">
        <f t="shared" si="198"/>
        <v>00000</v>
      </c>
      <c r="AQ444" s="105" t="str">
        <f t="shared" si="199"/>
        <v>0秒0</v>
      </c>
      <c r="AR444" s="106">
        <f t="shared" si="200"/>
        <v>0</v>
      </c>
      <c r="AS444" s="106" t="str">
        <f t="shared" si="201"/>
        <v>0</v>
      </c>
      <c r="AT444" s="106" t="str">
        <f t="shared" si="202"/>
        <v>0</v>
      </c>
      <c r="AU444" s="106" t="str">
        <f t="shared" si="203"/>
        <v>0m</v>
      </c>
      <c r="AV444" s="106" t="str">
        <f t="shared" si="204"/>
        <v>点</v>
      </c>
      <c r="AW444" s="81">
        <f t="shared" si="205"/>
        <v>0</v>
      </c>
      <c r="AX444" s="73" t="str">
        <f t="shared" si="206"/>
        <v/>
      </c>
      <c r="AY444" s="81">
        <f t="shared" si="207"/>
        <v>0</v>
      </c>
      <c r="AZ444" s="81">
        <f t="shared" si="208"/>
        <v>0</v>
      </c>
      <c r="BA444" s="81">
        <f t="shared" si="209"/>
        <v>0</v>
      </c>
      <c r="BB444" s="595"/>
      <c r="BC444" s="595"/>
      <c r="BD444" s="629"/>
      <c r="BE444" s="626"/>
      <c r="BF444" s="74" t="str">
        <f t="shared" si="210"/>
        <v/>
      </c>
      <c r="BG444" s="74" t="str">
        <f t="shared" si="211"/>
        <v/>
      </c>
      <c r="BH444" s="74" t="str">
        <f t="shared" si="212"/>
        <v/>
      </c>
      <c r="BI444" s="120" t="str">
        <f>IF(M444="","",COUNTIF($BH$17:BH444,BH444))</f>
        <v/>
      </c>
      <c r="BJ444" s="98"/>
      <c r="BK444" s="1" t="str">
        <f t="shared" si="213"/>
        <v/>
      </c>
      <c r="BL444" s="621"/>
      <c r="BM444" s="621"/>
      <c r="BN444" s="621"/>
      <c r="BO444" s="621"/>
      <c r="BP444" s="621"/>
      <c r="BQ444" s="623"/>
      <c r="BR444" s="621"/>
      <c r="BS444" s="621"/>
      <c r="BT444" s="74">
        <f>COUNTIF($AJ$17:AJ444,AI444&amp;"-"&amp;"*5000m*")</f>
        <v>0</v>
      </c>
      <c r="BU444" s="621"/>
      <c r="BV444" s="623"/>
      <c r="BW444" s="621"/>
      <c r="BX444" s="621"/>
      <c r="BY444" s="621"/>
      <c r="BZ444" s="621"/>
      <c r="CA444" s="621"/>
      <c r="CB444" s="621"/>
    </row>
    <row r="445" spans="1:80" s="1" customFormat="1" ht="18" customHeight="1" thickBot="1">
      <c r="A445" s="685"/>
      <c r="B445" s="86" t="s">
        <v>30</v>
      </c>
      <c r="C445" s="87"/>
      <c r="D445" s="87"/>
      <c r="E445" s="87"/>
      <c r="F445" s="28"/>
      <c r="G445" s="28"/>
      <c r="H445" s="28"/>
      <c r="I445" s="29"/>
      <c r="J445" s="655" t="str">
        <f>IF(D444&gt;0,VLOOKUP(D444,男子登録情報!$A$1:$H$1688,5,0),"")</f>
        <v/>
      </c>
      <c r="K445" s="655"/>
      <c r="L445" s="7" t="s">
        <v>31</v>
      </c>
      <c r="M445" s="429"/>
      <c r="N445" s="5" t="str">
        <f>IF(M445&gt;0,VLOOKUP(M445,男子登録情報!$N$1:$O$22,2,0),"")</f>
        <v/>
      </c>
      <c r="O445" s="7" t="s">
        <v>32</v>
      </c>
      <c r="P445" s="248"/>
      <c r="Q445" s="53" t="str">
        <f t="shared" si="214"/>
        <v/>
      </c>
      <c r="R445" s="285" t="str">
        <f t="shared" si="215"/>
        <v/>
      </c>
      <c r="S445" s="259"/>
      <c r="T445" s="616"/>
      <c r="U445" s="617"/>
      <c r="V445" s="618"/>
      <c r="W445" s="663"/>
      <c r="X445" s="663"/>
      <c r="AB445" s="85">
        <f t="shared" si="187"/>
        <v>0</v>
      </c>
      <c r="AC445" s="621"/>
      <c r="AD445" s="74" t="str">
        <f t="shared" si="188"/>
        <v/>
      </c>
      <c r="AE445" s="74" t="str">
        <f t="shared" si="189"/>
        <v/>
      </c>
      <c r="AF445" s="74" t="str">
        <f t="shared" si="190"/>
        <v/>
      </c>
      <c r="AG445" s="74" t="str">
        <f t="shared" si="191"/>
        <v/>
      </c>
      <c r="AH445" s="95">
        <f t="shared" si="193"/>
        <v>0</v>
      </c>
      <c r="AI445" s="174" t="str">
        <f>AI444</f>
        <v/>
      </c>
      <c r="AJ445" s="74" t="str">
        <f t="shared" si="194"/>
        <v/>
      </c>
      <c r="AK445" s="74" t="str">
        <f t="shared" si="195"/>
        <v/>
      </c>
      <c r="AL445" s="99" t="str">
        <f t="shared" si="192"/>
        <v/>
      </c>
      <c r="AM445" s="81">
        <f t="shared" si="196"/>
        <v>0</v>
      </c>
      <c r="AO445" s="81">
        <f t="shared" si="197"/>
        <v>0</v>
      </c>
      <c r="AP445" s="81" t="str">
        <f t="shared" si="198"/>
        <v>00000</v>
      </c>
      <c r="AQ445" s="105" t="str">
        <f t="shared" si="199"/>
        <v>0秒0</v>
      </c>
      <c r="AR445" s="106">
        <f t="shared" si="200"/>
        <v>0</v>
      </c>
      <c r="AS445" s="106" t="str">
        <f t="shared" si="201"/>
        <v>0</v>
      </c>
      <c r="AT445" s="106" t="str">
        <f t="shared" si="202"/>
        <v>0</v>
      </c>
      <c r="AU445" s="106" t="str">
        <f t="shared" si="203"/>
        <v>0m</v>
      </c>
      <c r="AV445" s="106" t="str">
        <f t="shared" si="204"/>
        <v>点</v>
      </c>
      <c r="AW445" s="81">
        <f t="shared" si="205"/>
        <v>0</v>
      </c>
      <c r="AX445" s="73" t="str">
        <f t="shared" si="206"/>
        <v/>
      </c>
      <c r="AY445" s="81">
        <f t="shared" si="207"/>
        <v>0</v>
      </c>
      <c r="AZ445" s="81">
        <f t="shared" si="208"/>
        <v>0</v>
      </c>
      <c r="BA445" s="81">
        <f t="shared" si="209"/>
        <v>0</v>
      </c>
      <c r="BB445" s="587"/>
      <c r="BC445" s="587"/>
      <c r="BD445" s="630"/>
      <c r="BE445" s="627"/>
      <c r="BF445" s="74" t="str">
        <f t="shared" si="210"/>
        <v/>
      </c>
      <c r="BG445" s="74" t="str">
        <f t="shared" si="211"/>
        <v/>
      </c>
      <c r="BH445" s="74" t="str">
        <f t="shared" si="212"/>
        <v/>
      </c>
      <c r="BI445" s="120" t="str">
        <f>IF(M445="","",COUNTIF($BH$17:BH445,BH445))</f>
        <v/>
      </c>
      <c r="BJ445" s="98"/>
      <c r="BK445" s="1" t="str">
        <f t="shared" si="213"/>
        <v/>
      </c>
      <c r="BL445" s="621"/>
      <c r="BM445" s="621"/>
      <c r="BN445" s="621"/>
      <c r="BO445" s="621"/>
      <c r="BP445" s="621"/>
      <c r="BQ445" s="624"/>
      <c r="BR445" s="621"/>
      <c r="BS445" s="621"/>
      <c r="BT445" s="74">
        <f>COUNTIF($AJ$17:AJ445,AI445&amp;"-"&amp;"*5000m*")</f>
        <v>0</v>
      </c>
      <c r="BU445" s="621"/>
      <c r="BV445" s="624"/>
      <c r="BW445" s="621"/>
      <c r="BX445" s="621"/>
      <c r="BY445" s="621"/>
      <c r="BZ445" s="621"/>
      <c r="CA445" s="621"/>
      <c r="CB445" s="621"/>
    </row>
    <row r="446" spans="1:80" s="1" customFormat="1" ht="18" customHeight="1" thickTop="1" thickBot="1">
      <c r="A446" s="683">
        <v>144</v>
      </c>
      <c r="B446" s="665" t="s">
        <v>339</v>
      </c>
      <c r="C446" s="667"/>
      <c r="D446" s="243"/>
      <c r="E446" s="243"/>
      <c r="F446" s="619" t="str">
        <f>IF(C446&gt;0,VLOOKUP(C446,男子登録情報!$A$1:$H$1688,3,0),"")</f>
        <v/>
      </c>
      <c r="G446" s="619" t="str">
        <f>IF(C446&gt;0,VLOOKUP(C446,男子登録情報!$A$1:$H$1688,4,0),"")</f>
        <v/>
      </c>
      <c r="H446" s="619" t="str">
        <f>IF(C446&gt;0,VLOOKUP(C446,男子登録情報!$A$1:$H$1688,7,0),"")</f>
        <v/>
      </c>
      <c r="I446" s="261" t="str">
        <f>IF(C446&gt;0,VLOOKUP(C446,男子登録情報!$A$1:$H$1688,8,0),"")</f>
        <v/>
      </c>
      <c r="J446" s="653" t="str">
        <f>IF(C446&gt;0,VLOOKUP(C446,男子登録情報!$A$1:$M$1688,13,0),"")</f>
        <v/>
      </c>
      <c r="K446" s="653" t="str">
        <f>IF(C446&gt;0,TEXT(C446,"100000000"),"000000000")</f>
        <v>000000000</v>
      </c>
      <c r="L446" s="251" t="s">
        <v>24</v>
      </c>
      <c r="M446" s="243"/>
      <c r="N446" s="5" t="str">
        <f>IF(M446&gt;0,VLOOKUP(M446,男子登録情報!$N$1:$O$22,2,0),"")</f>
        <v/>
      </c>
      <c r="O446" s="251" t="s">
        <v>27</v>
      </c>
      <c r="P446" s="253"/>
      <c r="Q446" s="53" t="str">
        <f t="shared" si="214"/>
        <v/>
      </c>
      <c r="R446" s="283" t="str">
        <f t="shared" si="215"/>
        <v/>
      </c>
      <c r="S446" s="255"/>
      <c r="T446" s="610"/>
      <c r="U446" s="611"/>
      <c r="V446" s="612"/>
      <c r="W446" s="664"/>
      <c r="X446" s="664"/>
      <c r="AB446" s="85">
        <f t="shared" si="187"/>
        <v>0</v>
      </c>
      <c r="AC446" s="621">
        <f>C446</f>
        <v>0</v>
      </c>
      <c r="AD446" s="74" t="str">
        <f t="shared" si="188"/>
        <v/>
      </c>
      <c r="AE446" s="74" t="str">
        <f t="shared" si="189"/>
        <v/>
      </c>
      <c r="AF446" s="74" t="str">
        <f t="shared" si="190"/>
        <v/>
      </c>
      <c r="AG446" s="74" t="str">
        <f t="shared" si="191"/>
        <v/>
      </c>
      <c r="AH446" s="95">
        <f t="shared" si="193"/>
        <v>0</v>
      </c>
      <c r="AI446" s="172" t="str">
        <f>IF(F446="","",F446)</f>
        <v/>
      </c>
      <c r="AJ446" s="74" t="str">
        <f t="shared" si="194"/>
        <v/>
      </c>
      <c r="AK446" s="74" t="str">
        <f t="shared" si="195"/>
        <v/>
      </c>
      <c r="AL446" s="99" t="str">
        <f t="shared" si="192"/>
        <v/>
      </c>
      <c r="AM446" s="81">
        <f t="shared" si="196"/>
        <v>0</v>
      </c>
      <c r="AO446" s="81">
        <f t="shared" si="197"/>
        <v>0</v>
      </c>
      <c r="AP446" s="81" t="str">
        <f t="shared" si="198"/>
        <v>00000</v>
      </c>
      <c r="AQ446" s="105" t="str">
        <f t="shared" si="199"/>
        <v>0秒0</v>
      </c>
      <c r="AR446" s="106">
        <f t="shared" si="200"/>
        <v>0</v>
      </c>
      <c r="AS446" s="106" t="str">
        <f t="shared" si="201"/>
        <v>0</v>
      </c>
      <c r="AT446" s="106" t="str">
        <f t="shared" si="202"/>
        <v>0</v>
      </c>
      <c r="AU446" s="106" t="str">
        <f t="shared" si="203"/>
        <v>0m</v>
      </c>
      <c r="AV446" s="106" t="str">
        <f t="shared" si="204"/>
        <v>点</v>
      </c>
      <c r="AW446" s="81">
        <f t="shared" si="205"/>
        <v>0</v>
      </c>
      <c r="AX446" s="73" t="str">
        <f t="shared" si="206"/>
        <v/>
      </c>
      <c r="AY446" s="81">
        <f t="shared" si="207"/>
        <v>0</v>
      </c>
      <c r="AZ446" s="81">
        <f t="shared" si="208"/>
        <v>0</v>
      </c>
      <c r="BA446" s="81">
        <f t="shared" si="209"/>
        <v>0</v>
      </c>
      <c r="BB446" s="586">
        <f>IF(W446="",0,COUNTA($W$17:W448))</f>
        <v>0</v>
      </c>
      <c r="BC446" s="586">
        <f>IF(X446="",0,COUNTA($X$17:X448))</f>
        <v>0</v>
      </c>
      <c r="BD446" s="628">
        <f>IF(OR($N446="20100",$N447="20100",$N448="20100"),COUNTIF($N$17:N448,"20100"),0)</f>
        <v>0</v>
      </c>
      <c r="BE446" s="625">
        <f>IF($BD446=0,0,INDEX($P446:$P448,MATCH("20100",$N446:$N448,0),1))</f>
        <v>0</v>
      </c>
      <c r="BF446" s="74" t="str">
        <f t="shared" si="210"/>
        <v/>
      </c>
      <c r="BG446" s="74" t="str">
        <f t="shared" si="211"/>
        <v/>
      </c>
      <c r="BH446" s="74" t="str">
        <f t="shared" si="212"/>
        <v/>
      </c>
      <c r="BI446" s="120" t="str">
        <f>IF(M446="","",COUNTIF($BH$17:BH446,BH446))</f>
        <v/>
      </c>
      <c r="BJ446" s="98"/>
      <c r="BK446" s="1" t="str">
        <f t="shared" si="213"/>
        <v/>
      </c>
      <c r="BL446" s="621" t="str">
        <f>IF(F446="","",COUNTIF($AI$17:AI446,AI446))</f>
        <v/>
      </c>
      <c r="BM446" s="621">
        <f>IF(BL446=1,BL446,0)</f>
        <v>0</v>
      </c>
      <c r="BN446" s="621" t="str">
        <f>IF(F446="","",$BR446)</f>
        <v/>
      </c>
      <c r="BO446" s="621" t="str">
        <f>IF(G446="","",$BR446)</f>
        <v/>
      </c>
      <c r="BP446" s="621" t="str">
        <f>IF(I446="","",$BR446)</f>
        <v/>
      </c>
      <c r="BQ446" s="622" t="str">
        <f>IFERROR(IF(J446="","",BR446),"")</f>
        <v/>
      </c>
      <c r="BR446" s="621">
        <v>144</v>
      </c>
      <c r="BS446" s="621">
        <f>IF(C446&gt;0,"",IF(COUNTIF(BN446:BQ448,BR446)=4,"",1))</f>
        <v>1</v>
      </c>
      <c r="BT446" s="74">
        <f>COUNTIF($AJ$17:AJ446,AI446&amp;"-"&amp;"*5000m*")</f>
        <v>0</v>
      </c>
      <c r="BU446" s="621">
        <f>SUM(BT446:BT448)/3</f>
        <v>0</v>
      </c>
      <c r="BV446" s="622" t="str">
        <f>IF(AI446="","",IF(AND(COUNTA(M446:M448)=0,COUNTA(W446:X448)=0),1,""))</f>
        <v/>
      </c>
      <c r="BW446" s="621">
        <f>IF(AND($AI446="",COUNTA(W446)&gt;0),1,0)</f>
        <v>0</v>
      </c>
      <c r="BX446" s="621">
        <f>IF(AND($AI446="",COUNTA(X446)&gt;0),1,0)</f>
        <v>0</v>
      </c>
      <c r="BY446" s="621" t="str">
        <f>F446&amp;"-"&amp;W446</f>
        <v>-</v>
      </c>
      <c r="BZ446" s="621" t="str">
        <f>IF(W446="","",COUNTIF($BY$17:BY446,BY446))</f>
        <v/>
      </c>
      <c r="CA446" s="621" t="str">
        <f>F446&amp;"-"&amp;X446</f>
        <v>-</v>
      </c>
      <c r="CB446" s="621" t="str">
        <f>IF(X446="","",COUNTIF($CA$17:CA446,CA446))</f>
        <v/>
      </c>
    </row>
    <row r="447" spans="1:80" s="1" customFormat="1" ht="18" customHeight="1" thickBot="1">
      <c r="A447" s="684"/>
      <c r="B447" s="666"/>
      <c r="C447" s="668"/>
      <c r="D447" s="244"/>
      <c r="E447" s="244"/>
      <c r="F447" s="620"/>
      <c r="G447" s="620"/>
      <c r="H447" s="620"/>
      <c r="I447" s="256" t="str">
        <f>IF(C446&gt;0,VLOOKUP(C446,男子登録情報!$A$1:$H$1688,5,0),"")</f>
        <v/>
      </c>
      <c r="J447" s="654" t="str">
        <f>IF(D446&gt;0,VLOOKUP(D446,男子登録情報!$A$1:$H$1688,5,0),"")</f>
        <v/>
      </c>
      <c r="K447" s="654"/>
      <c r="L447" s="261" t="s">
        <v>28</v>
      </c>
      <c r="M447" s="27"/>
      <c r="N447" s="5" t="str">
        <f>IF(M447&gt;0,VLOOKUP(M447,男子登録情報!$N$1:$O$22,2,0),"")</f>
        <v/>
      </c>
      <c r="O447" s="261" t="s">
        <v>29</v>
      </c>
      <c r="P447" s="262"/>
      <c r="Q447" s="53" t="str">
        <f t="shared" si="214"/>
        <v/>
      </c>
      <c r="R447" s="284" t="str">
        <f t="shared" si="215"/>
        <v/>
      </c>
      <c r="S447" s="263"/>
      <c r="T447" s="613"/>
      <c r="U447" s="614"/>
      <c r="V447" s="615"/>
      <c r="W447" s="662"/>
      <c r="X447" s="662"/>
      <c r="AB447" s="85">
        <f t="shared" si="187"/>
        <v>0</v>
      </c>
      <c r="AC447" s="621"/>
      <c r="AD447" s="74" t="str">
        <f t="shared" si="188"/>
        <v/>
      </c>
      <c r="AE447" s="74" t="str">
        <f t="shared" si="189"/>
        <v/>
      </c>
      <c r="AF447" s="74" t="str">
        <f t="shared" si="190"/>
        <v/>
      </c>
      <c r="AG447" s="74" t="str">
        <f t="shared" si="191"/>
        <v/>
      </c>
      <c r="AH447" s="95">
        <f t="shared" si="193"/>
        <v>0</v>
      </c>
      <c r="AI447" s="173" t="str">
        <f>AI446</f>
        <v/>
      </c>
      <c r="AJ447" s="74" t="str">
        <f t="shared" si="194"/>
        <v/>
      </c>
      <c r="AK447" s="74" t="str">
        <f t="shared" si="195"/>
        <v/>
      </c>
      <c r="AL447" s="99" t="str">
        <f t="shared" si="192"/>
        <v/>
      </c>
      <c r="AM447" s="81">
        <f t="shared" si="196"/>
        <v>0</v>
      </c>
      <c r="AO447" s="81">
        <f t="shared" si="197"/>
        <v>0</v>
      </c>
      <c r="AP447" s="81" t="str">
        <f t="shared" si="198"/>
        <v>00000</v>
      </c>
      <c r="AQ447" s="105" t="str">
        <f t="shared" si="199"/>
        <v>0秒0</v>
      </c>
      <c r="AR447" s="106">
        <f t="shared" si="200"/>
        <v>0</v>
      </c>
      <c r="AS447" s="106" t="str">
        <f t="shared" si="201"/>
        <v>0</v>
      </c>
      <c r="AT447" s="106" t="str">
        <f t="shared" si="202"/>
        <v>0</v>
      </c>
      <c r="AU447" s="106" t="str">
        <f t="shared" si="203"/>
        <v>0m</v>
      </c>
      <c r="AV447" s="106" t="str">
        <f t="shared" si="204"/>
        <v>点</v>
      </c>
      <c r="AW447" s="81">
        <f t="shared" si="205"/>
        <v>0</v>
      </c>
      <c r="AX447" s="73" t="str">
        <f t="shared" si="206"/>
        <v/>
      </c>
      <c r="AY447" s="81">
        <f t="shared" si="207"/>
        <v>0</v>
      </c>
      <c r="AZ447" s="81">
        <f t="shared" si="208"/>
        <v>0</v>
      </c>
      <c r="BA447" s="81">
        <f t="shared" si="209"/>
        <v>0</v>
      </c>
      <c r="BB447" s="595"/>
      <c r="BC447" s="595"/>
      <c r="BD447" s="629"/>
      <c r="BE447" s="626"/>
      <c r="BF447" s="74" t="str">
        <f t="shared" si="210"/>
        <v/>
      </c>
      <c r="BG447" s="74" t="str">
        <f t="shared" si="211"/>
        <v/>
      </c>
      <c r="BH447" s="74" t="str">
        <f t="shared" si="212"/>
        <v/>
      </c>
      <c r="BI447" s="120" t="str">
        <f>IF(M447="","",COUNTIF($BH$17:BH447,BH447))</f>
        <v/>
      </c>
      <c r="BJ447" s="98"/>
      <c r="BK447" s="1" t="str">
        <f t="shared" si="213"/>
        <v/>
      </c>
      <c r="BL447" s="621"/>
      <c r="BM447" s="621"/>
      <c r="BN447" s="621"/>
      <c r="BO447" s="621"/>
      <c r="BP447" s="621"/>
      <c r="BQ447" s="623"/>
      <c r="BR447" s="621"/>
      <c r="BS447" s="621"/>
      <c r="BT447" s="74">
        <f>COUNTIF($AJ$17:AJ447,AI447&amp;"-"&amp;"*5000m*")</f>
        <v>0</v>
      </c>
      <c r="BU447" s="621"/>
      <c r="BV447" s="623"/>
      <c r="BW447" s="621"/>
      <c r="BX447" s="621"/>
      <c r="BY447" s="621"/>
      <c r="BZ447" s="621"/>
      <c r="CA447" s="621"/>
      <c r="CB447" s="621"/>
    </row>
    <row r="448" spans="1:80" s="1" customFormat="1" ht="18" customHeight="1" thickBot="1">
      <c r="A448" s="685"/>
      <c r="B448" s="86" t="s">
        <v>30</v>
      </c>
      <c r="C448" s="87"/>
      <c r="D448" s="87"/>
      <c r="E448" s="87"/>
      <c r="F448" s="28"/>
      <c r="G448" s="28"/>
      <c r="H448" s="28"/>
      <c r="I448" s="29"/>
      <c r="J448" s="655" t="str">
        <f>IF(D447&gt;0,VLOOKUP(D447,男子登録情報!$A$1:$H$1688,5,0),"")</f>
        <v/>
      </c>
      <c r="K448" s="655"/>
      <c r="L448" s="7" t="s">
        <v>31</v>
      </c>
      <c r="M448" s="429"/>
      <c r="N448" s="5" t="str">
        <f>IF(M448&gt;0,VLOOKUP(M448,男子登録情報!$N$1:$O$22,2,0),"")</f>
        <v/>
      </c>
      <c r="O448" s="7" t="s">
        <v>32</v>
      </c>
      <c r="P448" s="248"/>
      <c r="Q448" s="53" t="str">
        <f t="shared" si="214"/>
        <v/>
      </c>
      <c r="R448" s="285" t="str">
        <f t="shared" si="215"/>
        <v/>
      </c>
      <c r="S448" s="259"/>
      <c r="T448" s="616"/>
      <c r="U448" s="617"/>
      <c r="V448" s="618"/>
      <c r="W448" s="663"/>
      <c r="X448" s="663"/>
      <c r="AB448" s="85">
        <f t="shared" si="187"/>
        <v>0</v>
      </c>
      <c r="AC448" s="621"/>
      <c r="AD448" s="74" t="str">
        <f t="shared" si="188"/>
        <v/>
      </c>
      <c r="AE448" s="74" t="str">
        <f t="shared" si="189"/>
        <v/>
      </c>
      <c r="AF448" s="74" t="str">
        <f t="shared" si="190"/>
        <v/>
      </c>
      <c r="AG448" s="74" t="str">
        <f t="shared" si="191"/>
        <v/>
      </c>
      <c r="AH448" s="95">
        <f t="shared" si="193"/>
        <v>0</v>
      </c>
      <c r="AI448" s="174" t="str">
        <f>AI447</f>
        <v/>
      </c>
      <c r="AJ448" s="74" t="str">
        <f t="shared" si="194"/>
        <v/>
      </c>
      <c r="AK448" s="74" t="str">
        <f t="shared" si="195"/>
        <v/>
      </c>
      <c r="AL448" s="99" t="str">
        <f t="shared" si="192"/>
        <v/>
      </c>
      <c r="AM448" s="81">
        <f t="shared" si="196"/>
        <v>0</v>
      </c>
      <c r="AO448" s="81">
        <f t="shared" si="197"/>
        <v>0</v>
      </c>
      <c r="AP448" s="81" t="str">
        <f t="shared" si="198"/>
        <v>00000</v>
      </c>
      <c r="AQ448" s="105" t="str">
        <f t="shared" si="199"/>
        <v>0秒0</v>
      </c>
      <c r="AR448" s="106">
        <f t="shared" si="200"/>
        <v>0</v>
      </c>
      <c r="AS448" s="106" t="str">
        <f t="shared" si="201"/>
        <v>0</v>
      </c>
      <c r="AT448" s="106" t="str">
        <f t="shared" si="202"/>
        <v>0</v>
      </c>
      <c r="AU448" s="106" t="str">
        <f t="shared" si="203"/>
        <v>0m</v>
      </c>
      <c r="AV448" s="106" t="str">
        <f t="shared" si="204"/>
        <v>点</v>
      </c>
      <c r="AW448" s="81">
        <f t="shared" si="205"/>
        <v>0</v>
      </c>
      <c r="AX448" s="73" t="str">
        <f t="shared" si="206"/>
        <v/>
      </c>
      <c r="AY448" s="81">
        <f t="shared" si="207"/>
        <v>0</v>
      </c>
      <c r="AZ448" s="81">
        <f t="shared" si="208"/>
        <v>0</v>
      </c>
      <c r="BA448" s="81">
        <f t="shared" si="209"/>
        <v>0</v>
      </c>
      <c r="BB448" s="587"/>
      <c r="BC448" s="587"/>
      <c r="BD448" s="630"/>
      <c r="BE448" s="627"/>
      <c r="BF448" s="74" t="str">
        <f t="shared" si="210"/>
        <v/>
      </c>
      <c r="BG448" s="74" t="str">
        <f t="shared" si="211"/>
        <v/>
      </c>
      <c r="BH448" s="74" t="str">
        <f t="shared" si="212"/>
        <v/>
      </c>
      <c r="BI448" s="120" t="str">
        <f>IF(M448="","",COUNTIF($BH$17:BH448,BH448))</f>
        <v/>
      </c>
      <c r="BJ448" s="98"/>
      <c r="BK448" s="1" t="str">
        <f t="shared" si="213"/>
        <v/>
      </c>
      <c r="BL448" s="621"/>
      <c r="BM448" s="621"/>
      <c r="BN448" s="621"/>
      <c r="BO448" s="621"/>
      <c r="BP448" s="621"/>
      <c r="BQ448" s="624"/>
      <c r="BR448" s="621"/>
      <c r="BS448" s="621"/>
      <c r="BT448" s="74">
        <f>COUNTIF($AJ$17:AJ448,AI448&amp;"-"&amp;"*5000m*")</f>
        <v>0</v>
      </c>
      <c r="BU448" s="621"/>
      <c r="BV448" s="624"/>
      <c r="BW448" s="621"/>
      <c r="BX448" s="621"/>
      <c r="BY448" s="621"/>
      <c r="BZ448" s="621"/>
      <c r="CA448" s="621"/>
      <c r="CB448" s="621"/>
    </row>
    <row r="449" spans="1:80" s="1" customFormat="1" ht="18" customHeight="1" thickTop="1" thickBot="1">
      <c r="A449" s="683">
        <v>145</v>
      </c>
      <c r="B449" s="665" t="s">
        <v>339</v>
      </c>
      <c r="C449" s="667"/>
      <c r="D449" s="243"/>
      <c r="E449" s="243"/>
      <c r="F449" s="619" t="str">
        <f>IF(C449&gt;0,VLOOKUP(C449,男子登録情報!$A$1:$H$1688,3,0),"")</f>
        <v/>
      </c>
      <c r="G449" s="619" t="str">
        <f>IF(C449&gt;0,VLOOKUP(C449,男子登録情報!$A$1:$H$1688,4,0),"")</f>
        <v/>
      </c>
      <c r="H449" s="619" t="str">
        <f>IF(C449&gt;0,VLOOKUP(C449,男子登録情報!$A$1:$H$1688,7,0),"")</f>
        <v/>
      </c>
      <c r="I449" s="261" t="str">
        <f>IF(C449&gt;0,VLOOKUP(C449,男子登録情報!$A$1:$H$1688,8,0),"")</f>
        <v/>
      </c>
      <c r="J449" s="653" t="str">
        <f>IF(C449&gt;0,VLOOKUP(C449,男子登録情報!$A$1:$M$1688,13,0),"")</f>
        <v/>
      </c>
      <c r="K449" s="653" t="str">
        <f>IF(C449&gt;0,TEXT(C449,"100000000"),"000000000")</f>
        <v>000000000</v>
      </c>
      <c r="L449" s="251" t="s">
        <v>24</v>
      </c>
      <c r="M449" s="243"/>
      <c r="N449" s="5" t="str">
        <f>IF(M449&gt;0,VLOOKUP(M449,男子登録情報!$N$1:$O$22,2,0),"")</f>
        <v/>
      </c>
      <c r="O449" s="251" t="s">
        <v>27</v>
      </c>
      <c r="P449" s="253"/>
      <c r="Q449" s="53" t="str">
        <f t="shared" si="214"/>
        <v/>
      </c>
      <c r="R449" s="283" t="str">
        <f t="shared" si="215"/>
        <v/>
      </c>
      <c r="S449" s="255"/>
      <c r="T449" s="610"/>
      <c r="U449" s="611"/>
      <c r="V449" s="612"/>
      <c r="W449" s="664"/>
      <c r="X449" s="664"/>
      <c r="AB449" s="85">
        <f t="shared" si="187"/>
        <v>0</v>
      </c>
      <c r="AC449" s="621">
        <f>C449</f>
        <v>0</v>
      </c>
      <c r="AD449" s="74" t="str">
        <f t="shared" si="188"/>
        <v/>
      </c>
      <c r="AE449" s="74" t="str">
        <f t="shared" si="189"/>
        <v/>
      </c>
      <c r="AF449" s="74" t="str">
        <f t="shared" si="190"/>
        <v/>
      </c>
      <c r="AG449" s="74" t="str">
        <f t="shared" si="191"/>
        <v/>
      </c>
      <c r="AH449" s="95">
        <f t="shared" si="193"/>
        <v>0</v>
      </c>
      <c r="AI449" s="172" t="str">
        <f>IF(F449="","",F449)</f>
        <v/>
      </c>
      <c r="AJ449" s="74" t="str">
        <f t="shared" si="194"/>
        <v/>
      </c>
      <c r="AK449" s="74" t="str">
        <f t="shared" si="195"/>
        <v/>
      </c>
      <c r="AL449" s="99" t="str">
        <f t="shared" si="192"/>
        <v/>
      </c>
      <c r="AM449" s="81">
        <f t="shared" si="196"/>
        <v>0</v>
      </c>
      <c r="AO449" s="81">
        <f t="shared" si="197"/>
        <v>0</v>
      </c>
      <c r="AP449" s="81" t="str">
        <f t="shared" si="198"/>
        <v>00000</v>
      </c>
      <c r="AQ449" s="105" t="str">
        <f t="shared" si="199"/>
        <v>0秒0</v>
      </c>
      <c r="AR449" s="106">
        <f t="shared" si="200"/>
        <v>0</v>
      </c>
      <c r="AS449" s="106" t="str">
        <f t="shared" si="201"/>
        <v>0</v>
      </c>
      <c r="AT449" s="106" t="str">
        <f t="shared" si="202"/>
        <v>0</v>
      </c>
      <c r="AU449" s="106" t="str">
        <f t="shared" si="203"/>
        <v>0m</v>
      </c>
      <c r="AV449" s="106" t="str">
        <f t="shared" si="204"/>
        <v>点</v>
      </c>
      <c r="AW449" s="81">
        <f t="shared" si="205"/>
        <v>0</v>
      </c>
      <c r="AX449" s="73" t="str">
        <f t="shared" si="206"/>
        <v/>
      </c>
      <c r="AY449" s="81">
        <f t="shared" si="207"/>
        <v>0</v>
      </c>
      <c r="AZ449" s="81">
        <f t="shared" si="208"/>
        <v>0</v>
      </c>
      <c r="BA449" s="81">
        <f t="shared" si="209"/>
        <v>0</v>
      </c>
      <c r="BB449" s="586">
        <f>IF(W449="",0,COUNTA($W$17:W451))</f>
        <v>0</v>
      </c>
      <c r="BC449" s="586">
        <f>IF(X449="",0,COUNTA($X$17:X451))</f>
        <v>0</v>
      </c>
      <c r="BD449" s="628">
        <f>IF(OR($N449="20100",$N450="20100",$N451="20100"),COUNTIF($N$17:N451,"20100"),0)</f>
        <v>0</v>
      </c>
      <c r="BE449" s="625">
        <f>IF($BD449=0,0,INDEX($P449:$P451,MATCH("20100",$N449:$N451,0),1))</f>
        <v>0</v>
      </c>
      <c r="BF449" s="74" t="str">
        <f t="shared" si="210"/>
        <v/>
      </c>
      <c r="BG449" s="74" t="str">
        <f t="shared" si="211"/>
        <v/>
      </c>
      <c r="BH449" s="74" t="str">
        <f t="shared" si="212"/>
        <v/>
      </c>
      <c r="BI449" s="120" t="str">
        <f>IF(M449="","",COUNTIF($BH$17:BH449,BH449))</f>
        <v/>
      </c>
      <c r="BJ449" s="98"/>
      <c r="BK449" s="1" t="str">
        <f t="shared" si="213"/>
        <v/>
      </c>
      <c r="BL449" s="621" t="str">
        <f>IF(F449="","",COUNTIF($AI$17:AI449,AI449))</f>
        <v/>
      </c>
      <c r="BM449" s="621">
        <f>IF(BL449=1,BL449,0)</f>
        <v>0</v>
      </c>
      <c r="BN449" s="621" t="str">
        <f>IF(F449="","",$BR449)</f>
        <v/>
      </c>
      <c r="BO449" s="621" t="str">
        <f>IF(G449="","",$BR449)</f>
        <v/>
      </c>
      <c r="BP449" s="621" t="str">
        <f>IF(I449="","",$BR449)</f>
        <v/>
      </c>
      <c r="BQ449" s="622" t="str">
        <f>IFERROR(IF(J449="","",BR449),"")</f>
        <v/>
      </c>
      <c r="BR449" s="621">
        <v>145</v>
      </c>
      <c r="BS449" s="621">
        <f>IF(C449&gt;0,"",IF(COUNTIF(BN449:BQ451,BR449)=4,"",1))</f>
        <v>1</v>
      </c>
      <c r="BT449" s="74">
        <f>COUNTIF($AJ$17:AJ449,AI449&amp;"-"&amp;"*5000m*")</f>
        <v>0</v>
      </c>
      <c r="BU449" s="621">
        <f>SUM(BT449:BT451)/3</f>
        <v>0</v>
      </c>
      <c r="BV449" s="622" t="str">
        <f>IF(AI449="","",IF(AND(COUNTA(M449:M451)=0,COUNTA(W449:X451)=0),1,""))</f>
        <v/>
      </c>
      <c r="BW449" s="621">
        <f>IF(AND($AI449="",COUNTA(W449)&gt;0),1,0)</f>
        <v>0</v>
      </c>
      <c r="BX449" s="621">
        <f>IF(AND($AI449="",COUNTA(X449)&gt;0),1,0)</f>
        <v>0</v>
      </c>
      <c r="BY449" s="621" t="str">
        <f>F449&amp;"-"&amp;W449</f>
        <v>-</v>
      </c>
      <c r="BZ449" s="621" t="str">
        <f>IF(W449="","",COUNTIF($BY$17:BY449,BY449))</f>
        <v/>
      </c>
      <c r="CA449" s="621" t="str">
        <f>F449&amp;"-"&amp;X449</f>
        <v>-</v>
      </c>
      <c r="CB449" s="621" t="str">
        <f>IF(X449="","",COUNTIF($CA$17:CA449,CA449))</f>
        <v/>
      </c>
    </row>
    <row r="450" spans="1:80" s="1" customFormat="1" ht="18" customHeight="1" thickBot="1">
      <c r="A450" s="684"/>
      <c r="B450" s="666"/>
      <c r="C450" s="668"/>
      <c r="D450" s="244"/>
      <c r="E450" s="244"/>
      <c r="F450" s="620"/>
      <c r="G450" s="620"/>
      <c r="H450" s="620"/>
      <c r="I450" s="256" t="str">
        <f>IF(C449&gt;0,VLOOKUP(C449,男子登録情報!$A$1:$H$1688,5,0),"")</f>
        <v/>
      </c>
      <c r="J450" s="654" t="str">
        <f>IF(D449&gt;0,VLOOKUP(D449,男子登録情報!$A$1:$H$1688,5,0),"")</f>
        <v/>
      </c>
      <c r="K450" s="654"/>
      <c r="L450" s="261" t="s">
        <v>28</v>
      </c>
      <c r="M450" s="27"/>
      <c r="N450" s="5" t="str">
        <f>IF(M450&gt;0,VLOOKUP(M450,男子登録情報!$N$1:$O$22,2,0),"")</f>
        <v/>
      </c>
      <c r="O450" s="261" t="s">
        <v>29</v>
      </c>
      <c r="P450" s="262"/>
      <c r="Q450" s="53" t="str">
        <f t="shared" si="214"/>
        <v/>
      </c>
      <c r="R450" s="284" t="str">
        <f t="shared" si="215"/>
        <v/>
      </c>
      <c r="S450" s="263"/>
      <c r="T450" s="613"/>
      <c r="U450" s="614"/>
      <c r="V450" s="615"/>
      <c r="W450" s="662"/>
      <c r="X450" s="662"/>
      <c r="AB450" s="85">
        <f t="shared" si="187"/>
        <v>0</v>
      </c>
      <c r="AC450" s="621"/>
      <c r="AD450" s="74" t="str">
        <f t="shared" si="188"/>
        <v/>
      </c>
      <c r="AE450" s="74" t="str">
        <f t="shared" si="189"/>
        <v/>
      </c>
      <c r="AF450" s="74" t="str">
        <f t="shared" si="190"/>
        <v/>
      </c>
      <c r="AG450" s="74" t="str">
        <f t="shared" si="191"/>
        <v/>
      </c>
      <c r="AH450" s="95">
        <f t="shared" si="193"/>
        <v>0</v>
      </c>
      <c r="AI450" s="173" t="str">
        <f>AI449</f>
        <v/>
      </c>
      <c r="AJ450" s="74" t="str">
        <f t="shared" si="194"/>
        <v/>
      </c>
      <c r="AK450" s="74" t="str">
        <f t="shared" si="195"/>
        <v/>
      </c>
      <c r="AL450" s="99" t="str">
        <f t="shared" si="192"/>
        <v/>
      </c>
      <c r="AM450" s="81">
        <f t="shared" si="196"/>
        <v>0</v>
      </c>
      <c r="AO450" s="81">
        <f t="shared" si="197"/>
        <v>0</v>
      </c>
      <c r="AP450" s="81" t="str">
        <f t="shared" si="198"/>
        <v>00000</v>
      </c>
      <c r="AQ450" s="105" t="str">
        <f t="shared" si="199"/>
        <v>0秒0</v>
      </c>
      <c r="AR450" s="106">
        <f t="shared" si="200"/>
        <v>0</v>
      </c>
      <c r="AS450" s="106" t="str">
        <f t="shared" si="201"/>
        <v>0</v>
      </c>
      <c r="AT450" s="106" t="str">
        <f t="shared" si="202"/>
        <v>0</v>
      </c>
      <c r="AU450" s="106" t="str">
        <f t="shared" si="203"/>
        <v>0m</v>
      </c>
      <c r="AV450" s="106" t="str">
        <f t="shared" si="204"/>
        <v>点</v>
      </c>
      <c r="AW450" s="81">
        <f t="shared" si="205"/>
        <v>0</v>
      </c>
      <c r="AX450" s="73" t="str">
        <f t="shared" si="206"/>
        <v/>
      </c>
      <c r="AY450" s="81">
        <f t="shared" si="207"/>
        <v>0</v>
      </c>
      <c r="AZ450" s="81">
        <f t="shared" si="208"/>
        <v>0</v>
      </c>
      <c r="BA450" s="81">
        <f t="shared" si="209"/>
        <v>0</v>
      </c>
      <c r="BB450" s="595"/>
      <c r="BC450" s="595"/>
      <c r="BD450" s="629"/>
      <c r="BE450" s="626"/>
      <c r="BF450" s="74" t="str">
        <f t="shared" si="210"/>
        <v/>
      </c>
      <c r="BG450" s="74" t="str">
        <f t="shared" si="211"/>
        <v/>
      </c>
      <c r="BH450" s="74" t="str">
        <f t="shared" si="212"/>
        <v/>
      </c>
      <c r="BI450" s="120" t="str">
        <f>IF(M450="","",COUNTIF($BH$17:BH450,BH450))</f>
        <v/>
      </c>
      <c r="BJ450" s="98"/>
      <c r="BK450" s="1" t="str">
        <f t="shared" si="213"/>
        <v/>
      </c>
      <c r="BL450" s="621"/>
      <c r="BM450" s="621"/>
      <c r="BN450" s="621"/>
      <c r="BO450" s="621"/>
      <c r="BP450" s="621"/>
      <c r="BQ450" s="623"/>
      <c r="BR450" s="621"/>
      <c r="BS450" s="621"/>
      <c r="BT450" s="74">
        <f>COUNTIF($AJ$17:AJ450,AI450&amp;"-"&amp;"*5000m*")</f>
        <v>0</v>
      </c>
      <c r="BU450" s="621"/>
      <c r="BV450" s="623"/>
      <c r="BW450" s="621"/>
      <c r="BX450" s="621"/>
      <c r="BY450" s="621"/>
      <c r="BZ450" s="621"/>
      <c r="CA450" s="621"/>
      <c r="CB450" s="621"/>
    </row>
    <row r="451" spans="1:80" s="1" customFormat="1" ht="18" customHeight="1" thickBot="1">
      <c r="A451" s="685"/>
      <c r="B451" s="86" t="s">
        <v>30</v>
      </c>
      <c r="C451" s="87"/>
      <c r="D451" s="87"/>
      <c r="E451" s="87"/>
      <c r="F451" s="28"/>
      <c r="G451" s="28"/>
      <c r="H451" s="28"/>
      <c r="I451" s="29"/>
      <c r="J451" s="655" t="str">
        <f>IF(D450&gt;0,VLOOKUP(D450,男子登録情報!$A$1:$H$1688,5,0),"")</f>
        <v/>
      </c>
      <c r="K451" s="655"/>
      <c r="L451" s="7" t="s">
        <v>31</v>
      </c>
      <c r="M451" s="429"/>
      <c r="N451" s="5" t="str">
        <f>IF(M451&gt;0,VLOOKUP(M451,男子登録情報!$N$1:$O$22,2,0),"")</f>
        <v/>
      </c>
      <c r="O451" s="7" t="s">
        <v>32</v>
      </c>
      <c r="P451" s="248"/>
      <c r="Q451" s="53" t="str">
        <f t="shared" si="214"/>
        <v/>
      </c>
      <c r="R451" s="285" t="str">
        <f t="shared" si="215"/>
        <v/>
      </c>
      <c r="S451" s="259"/>
      <c r="T451" s="616"/>
      <c r="U451" s="617"/>
      <c r="V451" s="618"/>
      <c r="W451" s="663"/>
      <c r="X451" s="663"/>
      <c r="AB451" s="85">
        <f t="shared" si="187"/>
        <v>0</v>
      </c>
      <c r="AC451" s="621"/>
      <c r="AD451" s="74" t="str">
        <f t="shared" si="188"/>
        <v/>
      </c>
      <c r="AE451" s="74" t="str">
        <f t="shared" si="189"/>
        <v/>
      </c>
      <c r="AF451" s="74" t="str">
        <f t="shared" si="190"/>
        <v/>
      </c>
      <c r="AG451" s="74" t="str">
        <f t="shared" si="191"/>
        <v/>
      </c>
      <c r="AH451" s="95">
        <f t="shared" si="193"/>
        <v>0</v>
      </c>
      <c r="AI451" s="174" t="str">
        <f>AI450</f>
        <v/>
      </c>
      <c r="AJ451" s="74" t="str">
        <f t="shared" si="194"/>
        <v/>
      </c>
      <c r="AK451" s="74" t="str">
        <f t="shared" si="195"/>
        <v/>
      </c>
      <c r="AL451" s="99" t="str">
        <f t="shared" si="192"/>
        <v/>
      </c>
      <c r="AM451" s="81">
        <f t="shared" si="196"/>
        <v>0</v>
      </c>
      <c r="AO451" s="81">
        <f t="shared" si="197"/>
        <v>0</v>
      </c>
      <c r="AP451" s="81" t="str">
        <f t="shared" si="198"/>
        <v>00000</v>
      </c>
      <c r="AQ451" s="105" t="str">
        <f t="shared" si="199"/>
        <v>0秒0</v>
      </c>
      <c r="AR451" s="106">
        <f t="shared" si="200"/>
        <v>0</v>
      </c>
      <c r="AS451" s="106" t="str">
        <f t="shared" si="201"/>
        <v>0</v>
      </c>
      <c r="AT451" s="106" t="str">
        <f t="shared" si="202"/>
        <v>0</v>
      </c>
      <c r="AU451" s="106" t="str">
        <f t="shared" si="203"/>
        <v>0m</v>
      </c>
      <c r="AV451" s="106" t="str">
        <f t="shared" si="204"/>
        <v>点</v>
      </c>
      <c r="AW451" s="81">
        <f t="shared" si="205"/>
        <v>0</v>
      </c>
      <c r="AX451" s="73" t="str">
        <f t="shared" si="206"/>
        <v/>
      </c>
      <c r="AY451" s="81">
        <f t="shared" si="207"/>
        <v>0</v>
      </c>
      <c r="AZ451" s="81">
        <f t="shared" si="208"/>
        <v>0</v>
      </c>
      <c r="BA451" s="81">
        <f t="shared" si="209"/>
        <v>0</v>
      </c>
      <c r="BB451" s="587"/>
      <c r="BC451" s="587"/>
      <c r="BD451" s="630"/>
      <c r="BE451" s="627"/>
      <c r="BF451" s="74" t="str">
        <f t="shared" si="210"/>
        <v/>
      </c>
      <c r="BG451" s="74" t="str">
        <f t="shared" si="211"/>
        <v/>
      </c>
      <c r="BH451" s="74" t="str">
        <f t="shared" si="212"/>
        <v/>
      </c>
      <c r="BI451" s="120" t="str">
        <f>IF(M451="","",COUNTIF($BH$17:BH451,BH451))</f>
        <v/>
      </c>
      <c r="BJ451" s="98"/>
      <c r="BK451" s="1" t="str">
        <f t="shared" si="213"/>
        <v/>
      </c>
      <c r="BL451" s="621"/>
      <c r="BM451" s="621"/>
      <c r="BN451" s="621"/>
      <c r="BO451" s="621"/>
      <c r="BP451" s="621"/>
      <c r="BQ451" s="624"/>
      <c r="BR451" s="621"/>
      <c r="BS451" s="621"/>
      <c r="BT451" s="74">
        <f>COUNTIF($AJ$17:AJ451,AI451&amp;"-"&amp;"*5000m*")</f>
        <v>0</v>
      </c>
      <c r="BU451" s="621"/>
      <c r="BV451" s="624"/>
      <c r="BW451" s="621"/>
      <c r="BX451" s="621"/>
      <c r="BY451" s="621"/>
      <c r="BZ451" s="621"/>
      <c r="CA451" s="621"/>
      <c r="CB451" s="621"/>
    </row>
    <row r="452" spans="1:80" s="1" customFormat="1" ht="18" customHeight="1" thickTop="1" thickBot="1">
      <c r="A452" s="683">
        <v>146</v>
      </c>
      <c r="B452" s="665" t="s">
        <v>339</v>
      </c>
      <c r="C452" s="667"/>
      <c r="D452" s="243"/>
      <c r="E452" s="243"/>
      <c r="F452" s="619" t="str">
        <f>IF(C452&gt;0,VLOOKUP(C452,男子登録情報!$A$1:$H$1688,3,0),"")</f>
        <v/>
      </c>
      <c r="G452" s="619" t="str">
        <f>IF(C452&gt;0,VLOOKUP(C452,男子登録情報!$A$1:$H$1688,4,0),"")</f>
        <v/>
      </c>
      <c r="H452" s="619" t="str">
        <f>IF(C452&gt;0,VLOOKUP(C452,男子登録情報!$A$1:$H$1688,7,0),"")</f>
        <v/>
      </c>
      <c r="I452" s="261" t="str">
        <f>IF(C452&gt;0,VLOOKUP(C452,男子登録情報!$A$1:$H$1688,8,0),"")</f>
        <v/>
      </c>
      <c r="J452" s="653" t="str">
        <f>IF(C452&gt;0,VLOOKUP(C452,男子登録情報!$A$1:$M$1688,13,0),"")</f>
        <v/>
      </c>
      <c r="K452" s="653" t="str">
        <f>IF(C452&gt;0,TEXT(C452,"100000000"),"000000000")</f>
        <v>000000000</v>
      </c>
      <c r="L452" s="251" t="s">
        <v>24</v>
      </c>
      <c r="M452" s="243"/>
      <c r="N452" s="5" t="str">
        <f>IF(M452&gt;0,VLOOKUP(M452,男子登録情報!$N$1:$O$22,2,0),"")</f>
        <v/>
      </c>
      <c r="O452" s="251" t="s">
        <v>27</v>
      </c>
      <c r="P452" s="253"/>
      <c r="Q452" s="53" t="str">
        <f t="shared" si="214"/>
        <v/>
      </c>
      <c r="R452" s="283" t="str">
        <f t="shared" si="215"/>
        <v/>
      </c>
      <c r="S452" s="255"/>
      <c r="T452" s="610"/>
      <c r="U452" s="611"/>
      <c r="V452" s="612"/>
      <c r="W452" s="664"/>
      <c r="X452" s="664"/>
      <c r="AB452" s="85">
        <f t="shared" si="187"/>
        <v>0</v>
      </c>
      <c r="AC452" s="621">
        <f>C452</f>
        <v>0</v>
      </c>
      <c r="AD452" s="74" t="str">
        <f t="shared" si="188"/>
        <v/>
      </c>
      <c r="AE452" s="74" t="str">
        <f t="shared" si="189"/>
        <v/>
      </c>
      <c r="AF452" s="74" t="str">
        <f t="shared" si="190"/>
        <v/>
      </c>
      <c r="AG452" s="74" t="str">
        <f t="shared" si="191"/>
        <v/>
      </c>
      <c r="AH452" s="95">
        <f t="shared" si="193"/>
        <v>0</v>
      </c>
      <c r="AI452" s="172" t="str">
        <f>IF(F452="","",F452)</f>
        <v/>
      </c>
      <c r="AJ452" s="74" t="str">
        <f t="shared" si="194"/>
        <v/>
      </c>
      <c r="AK452" s="74" t="str">
        <f t="shared" si="195"/>
        <v/>
      </c>
      <c r="AL452" s="99" t="str">
        <f t="shared" si="192"/>
        <v/>
      </c>
      <c r="AM452" s="81">
        <f t="shared" si="196"/>
        <v>0</v>
      </c>
      <c r="AO452" s="81">
        <f t="shared" si="197"/>
        <v>0</v>
      </c>
      <c r="AP452" s="81" t="str">
        <f t="shared" si="198"/>
        <v>00000</v>
      </c>
      <c r="AQ452" s="105" t="str">
        <f t="shared" si="199"/>
        <v>0秒0</v>
      </c>
      <c r="AR452" s="106">
        <f t="shared" si="200"/>
        <v>0</v>
      </c>
      <c r="AS452" s="106" t="str">
        <f t="shared" si="201"/>
        <v>0</v>
      </c>
      <c r="AT452" s="106" t="str">
        <f t="shared" si="202"/>
        <v>0</v>
      </c>
      <c r="AU452" s="106" t="str">
        <f t="shared" si="203"/>
        <v>0m</v>
      </c>
      <c r="AV452" s="106" t="str">
        <f t="shared" si="204"/>
        <v>点</v>
      </c>
      <c r="AW452" s="81">
        <f t="shared" si="205"/>
        <v>0</v>
      </c>
      <c r="AX452" s="73" t="str">
        <f t="shared" si="206"/>
        <v/>
      </c>
      <c r="AY452" s="81">
        <f t="shared" si="207"/>
        <v>0</v>
      </c>
      <c r="AZ452" s="81">
        <f t="shared" si="208"/>
        <v>0</v>
      </c>
      <c r="BA452" s="81">
        <f t="shared" si="209"/>
        <v>0</v>
      </c>
      <c r="BB452" s="586">
        <f>IF(W452="",0,COUNTA($W$17:W454))</f>
        <v>0</v>
      </c>
      <c r="BC452" s="586">
        <f>IF(X452="",0,COUNTA($X$17:X454))</f>
        <v>0</v>
      </c>
      <c r="BD452" s="628">
        <f>IF(OR($N452="20100",$N453="20100",$N454="20100"),COUNTIF($N$17:N454,"20100"),0)</f>
        <v>0</v>
      </c>
      <c r="BE452" s="625">
        <f>IF($BD452=0,0,INDEX($P452:$P454,MATCH("20100",$N452:$N454,0),1))</f>
        <v>0</v>
      </c>
      <c r="BF452" s="74" t="str">
        <f t="shared" si="210"/>
        <v/>
      </c>
      <c r="BG452" s="74" t="str">
        <f t="shared" si="211"/>
        <v/>
      </c>
      <c r="BH452" s="74" t="str">
        <f t="shared" si="212"/>
        <v/>
      </c>
      <c r="BI452" s="120" t="str">
        <f>IF(M452="","",COUNTIF($BH$17:BH452,BH452))</f>
        <v/>
      </c>
      <c r="BJ452" s="98"/>
      <c r="BK452" s="1" t="str">
        <f t="shared" si="213"/>
        <v/>
      </c>
      <c r="BL452" s="621" t="str">
        <f>IF(F452="","",COUNTIF($AI$17:AI452,AI452))</f>
        <v/>
      </c>
      <c r="BM452" s="621">
        <f>IF(BL452=1,BL452,0)</f>
        <v>0</v>
      </c>
      <c r="BN452" s="621" t="str">
        <f>IF(F452="","",$BR452)</f>
        <v/>
      </c>
      <c r="BO452" s="621" t="str">
        <f>IF(G452="","",$BR452)</f>
        <v/>
      </c>
      <c r="BP452" s="621" t="str">
        <f>IF(I452="","",$BR452)</f>
        <v/>
      </c>
      <c r="BQ452" s="622" t="str">
        <f>IFERROR(IF(J452="","",BR452),"")</f>
        <v/>
      </c>
      <c r="BR452" s="621">
        <v>146</v>
      </c>
      <c r="BS452" s="621">
        <f>IF(C452&gt;0,"",IF(COUNTIF(BN452:BQ454,BR452)=4,"",1))</f>
        <v>1</v>
      </c>
      <c r="BT452" s="74">
        <f>COUNTIF($AJ$17:AJ452,AI452&amp;"-"&amp;"*5000m*")</f>
        <v>0</v>
      </c>
      <c r="BU452" s="621">
        <f>SUM(BT452:BT454)/3</f>
        <v>0</v>
      </c>
      <c r="BV452" s="622" t="str">
        <f>IF(AI452="","",IF(AND(COUNTA(M452:M454)=0,COUNTA(W452:X454)=0),1,""))</f>
        <v/>
      </c>
      <c r="BW452" s="621">
        <f>IF(AND($AI452="",COUNTA(W452)&gt;0),1,0)</f>
        <v>0</v>
      </c>
      <c r="BX452" s="621">
        <f>IF(AND($AI452="",COUNTA(X452)&gt;0),1,0)</f>
        <v>0</v>
      </c>
      <c r="BY452" s="621" t="str">
        <f>F452&amp;"-"&amp;W452</f>
        <v>-</v>
      </c>
      <c r="BZ452" s="621" t="str">
        <f>IF(W452="","",COUNTIF($BY$17:BY452,BY452))</f>
        <v/>
      </c>
      <c r="CA452" s="621" t="str">
        <f>F452&amp;"-"&amp;X452</f>
        <v>-</v>
      </c>
      <c r="CB452" s="621" t="str">
        <f>IF(X452="","",COUNTIF($CA$17:CA452,CA452))</f>
        <v/>
      </c>
    </row>
    <row r="453" spans="1:80" s="1" customFormat="1" ht="18" customHeight="1" thickBot="1">
      <c r="A453" s="684"/>
      <c r="B453" s="666"/>
      <c r="C453" s="668"/>
      <c r="D453" s="244"/>
      <c r="E453" s="244"/>
      <c r="F453" s="620"/>
      <c r="G453" s="620"/>
      <c r="H453" s="620"/>
      <c r="I453" s="256" t="str">
        <f>IF(C452&gt;0,VLOOKUP(C452,男子登録情報!$A$1:$H$1688,5,0),"")</f>
        <v/>
      </c>
      <c r="J453" s="654" t="str">
        <f>IF(D452&gt;0,VLOOKUP(D452,男子登録情報!$A$1:$H$1688,5,0),"")</f>
        <v/>
      </c>
      <c r="K453" s="654"/>
      <c r="L453" s="261" t="s">
        <v>28</v>
      </c>
      <c r="M453" s="27"/>
      <c r="N453" s="5" t="str">
        <f>IF(M453&gt;0,VLOOKUP(M453,男子登録情報!$N$1:$O$22,2,0),"")</f>
        <v/>
      </c>
      <c r="O453" s="261" t="s">
        <v>29</v>
      </c>
      <c r="P453" s="262"/>
      <c r="Q453" s="53" t="str">
        <f t="shared" si="214"/>
        <v/>
      </c>
      <c r="R453" s="284" t="str">
        <f t="shared" si="215"/>
        <v/>
      </c>
      <c r="S453" s="263"/>
      <c r="T453" s="613"/>
      <c r="U453" s="614"/>
      <c r="V453" s="615"/>
      <c r="W453" s="662"/>
      <c r="X453" s="662"/>
      <c r="AB453" s="85">
        <f t="shared" si="187"/>
        <v>0</v>
      </c>
      <c r="AC453" s="621"/>
      <c r="AD453" s="74" t="str">
        <f t="shared" si="188"/>
        <v/>
      </c>
      <c r="AE453" s="74" t="str">
        <f t="shared" si="189"/>
        <v/>
      </c>
      <c r="AF453" s="74" t="str">
        <f t="shared" si="190"/>
        <v/>
      </c>
      <c r="AG453" s="74" t="str">
        <f t="shared" si="191"/>
        <v/>
      </c>
      <c r="AH453" s="95">
        <f t="shared" si="193"/>
        <v>0</v>
      </c>
      <c r="AI453" s="173" t="str">
        <f>AI452</f>
        <v/>
      </c>
      <c r="AJ453" s="74" t="str">
        <f t="shared" si="194"/>
        <v/>
      </c>
      <c r="AK453" s="74" t="str">
        <f t="shared" si="195"/>
        <v/>
      </c>
      <c r="AL453" s="99" t="str">
        <f t="shared" si="192"/>
        <v/>
      </c>
      <c r="AM453" s="81">
        <f t="shared" si="196"/>
        <v>0</v>
      </c>
      <c r="AO453" s="81">
        <f t="shared" si="197"/>
        <v>0</v>
      </c>
      <c r="AP453" s="81" t="str">
        <f t="shared" si="198"/>
        <v>00000</v>
      </c>
      <c r="AQ453" s="105" t="str">
        <f t="shared" si="199"/>
        <v>0秒0</v>
      </c>
      <c r="AR453" s="106">
        <f t="shared" si="200"/>
        <v>0</v>
      </c>
      <c r="AS453" s="106" t="str">
        <f t="shared" si="201"/>
        <v>0</v>
      </c>
      <c r="AT453" s="106" t="str">
        <f t="shared" si="202"/>
        <v>0</v>
      </c>
      <c r="AU453" s="106" t="str">
        <f t="shared" si="203"/>
        <v>0m</v>
      </c>
      <c r="AV453" s="106" t="str">
        <f t="shared" si="204"/>
        <v>点</v>
      </c>
      <c r="AW453" s="81">
        <f t="shared" si="205"/>
        <v>0</v>
      </c>
      <c r="AX453" s="73" t="str">
        <f t="shared" si="206"/>
        <v/>
      </c>
      <c r="AY453" s="81">
        <f t="shared" si="207"/>
        <v>0</v>
      </c>
      <c r="AZ453" s="81">
        <f t="shared" si="208"/>
        <v>0</v>
      </c>
      <c r="BA453" s="81">
        <f t="shared" si="209"/>
        <v>0</v>
      </c>
      <c r="BB453" s="595"/>
      <c r="BC453" s="595"/>
      <c r="BD453" s="629"/>
      <c r="BE453" s="626"/>
      <c r="BF453" s="74" t="str">
        <f t="shared" si="210"/>
        <v/>
      </c>
      <c r="BG453" s="74" t="str">
        <f t="shared" si="211"/>
        <v/>
      </c>
      <c r="BH453" s="74" t="str">
        <f t="shared" si="212"/>
        <v/>
      </c>
      <c r="BI453" s="120" t="str">
        <f>IF(M453="","",COUNTIF($BH$17:BH453,BH453))</f>
        <v/>
      </c>
      <c r="BJ453" s="98"/>
      <c r="BK453" s="1" t="str">
        <f t="shared" si="213"/>
        <v/>
      </c>
      <c r="BL453" s="621"/>
      <c r="BM453" s="621"/>
      <c r="BN453" s="621"/>
      <c r="BO453" s="621"/>
      <c r="BP453" s="621"/>
      <c r="BQ453" s="623"/>
      <c r="BR453" s="621"/>
      <c r="BS453" s="621"/>
      <c r="BT453" s="74">
        <f>COUNTIF($AJ$17:AJ453,AI453&amp;"-"&amp;"*5000m*")</f>
        <v>0</v>
      </c>
      <c r="BU453" s="621"/>
      <c r="BV453" s="623"/>
      <c r="BW453" s="621"/>
      <c r="BX453" s="621"/>
      <c r="BY453" s="621"/>
      <c r="BZ453" s="621"/>
      <c r="CA453" s="621"/>
      <c r="CB453" s="621"/>
    </row>
    <row r="454" spans="1:80" s="1" customFormat="1" ht="18" customHeight="1" thickBot="1">
      <c r="A454" s="685"/>
      <c r="B454" s="86" t="s">
        <v>30</v>
      </c>
      <c r="C454" s="87"/>
      <c r="D454" s="87"/>
      <c r="E454" s="87"/>
      <c r="F454" s="28"/>
      <c r="G454" s="28"/>
      <c r="H454" s="28"/>
      <c r="I454" s="29"/>
      <c r="J454" s="655" t="str">
        <f>IF(D453&gt;0,VLOOKUP(D453,男子登録情報!$A$1:$H$1688,5,0),"")</f>
        <v/>
      </c>
      <c r="K454" s="655"/>
      <c r="L454" s="7" t="s">
        <v>31</v>
      </c>
      <c r="M454" s="429"/>
      <c r="N454" s="5" t="str">
        <f>IF(M454&gt;0,VLOOKUP(M454,男子登録情報!$N$1:$O$22,2,0),"")</f>
        <v/>
      </c>
      <c r="O454" s="7" t="s">
        <v>32</v>
      </c>
      <c r="P454" s="248"/>
      <c r="Q454" s="53" t="str">
        <f t="shared" si="214"/>
        <v/>
      </c>
      <c r="R454" s="285" t="str">
        <f t="shared" si="215"/>
        <v/>
      </c>
      <c r="S454" s="259"/>
      <c r="T454" s="616"/>
      <c r="U454" s="617"/>
      <c r="V454" s="618"/>
      <c r="W454" s="663"/>
      <c r="X454" s="663"/>
      <c r="AB454" s="85">
        <f t="shared" si="187"/>
        <v>0</v>
      </c>
      <c r="AC454" s="621"/>
      <c r="AD454" s="74" t="str">
        <f t="shared" si="188"/>
        <v/>
      </c>
      <c r="AE454" s="74" t="str">
        <f t="shared" si="189"/>
        <v/>
      </c>
      <c r="AF454" s="74" t="str">
        <f t="shared" si="190"/>
        <v/>
      </c>
      <c r="AG454" s="74" t="str">
        <f t="shared" si="191"/>
        <v/>
      </c>
      <c r="AH454" s="95">
        <f t="shared" si="193"/>
        <v>0</v>
      </c>
      <c r="AI454" s="174" t="str">
        <f>AI453</f>
        <v/>
      </c>
      <c r="AJ454" s="74" t="str">
        <f t="shared" si="194"/>
        <v/>
      </c>
      <c r="AK454" s="74" t="str">
        <f t="shared" si="195"/>
        <v/>
      </c>
      <c r="AL454" s="99" t="str">
        <f t="shared" si="192"/>
        <v/>
      </c>
      <c r="AM454" s="81">
        <f t="shared" si="196"/>
        <v>0</v>
      </c>
      <c r="AO454" s="81">
        <f t="shared" si="197"/>
        <v>0</v>
      </c>
      <c r="AP454" s="81" t="str">
        <f t="shared" si="198"/>
        <v>00000</v>
      </c>
      <c r="AQ454" s="105" t="str">
        <f t="shared" si="199"/>
        <v>0秒0</v>
      </c>
      <c r="AR454" s="106">
        <f t="shared" si="200"/>
        <v>0</v>
      </c>
      <c r="AS454" s="106" t="str">
        <f t="shared" si="201"/>
        <v>0</v>
      </c>
      <c r="AT454" s="106" t="str">
        <f t="shared" si="202"/>
        <v>0</v>
      </c>
      <c r="AU454" s="106" t="str">
        <f t="shared" si="203"/>
        <v>0m</v>
      </c>
      <c r="AV454" s="106" t="str">
        <f t="shared" si="204"/>
        <v>点</v>
      </c>
      <c r="AW454" s="81">
        <f t="shared" si="205"/>
        <v>0</v>
      </c>
      <c r="AX454" s="73" t="str">
        <f t="shared" si="206"/>
        <v/>
      </c>
      <c r="AY454" s="81">
        <f t="shared" si="207"/>
        <v>0</v>
      </c>
      <c r="AZ454" s="81">
        <f t="shared" si="208"/>
        <v>0</v>
      </c>
      <c r="BA454" s="81">
        <f t="shared" si="209"/>
        <v>0</v>
      </c>
      <c r="BB454" s="587"/>
      <c r="BC454" s="587"/>
      <c r="BD454" s="630"/>
      <c r="BE454" s="627"/>
      <c r="BF454" s="74" t="str">
        <f t="shared" si="210"/>
        <v/>
      </c>
      <c r="BG454" s="74" t="str">
        <f t="shared" si="211"/>
        <v/>
      </c>
      <c r="BH454" s="74" t="str">
        <f t="shared" si="212"/>
        <v/>
      </c>
      <c r="BI454" s="120" t="str">
        <f>IF(M454="","",COUNTIF($BH$17:BH454,BH454))</f>
        <v/>
      </c>
      <c r="BJ454" s="98"/>
      <c r="BK454" s="1" t="str">
        <f t="shared" si="213"/>
        <v/>
      </c>
      <c r="BL454" s="621"/>
      <c r="BM454" s="621"/>
      <c r="BN454" s="621"/>
      <c r="BO454" s="621"/>
      <c r="BP454" s="621"/>
      <c r="BQ454" s="624"/>
      <c r="BR454" s="621"/>
      <c r="BS454" s="621"/>
      <c r="BT454" s="74">
        <f>COUNTIF($AJ$17:AJ454,AI454&amp;"-"&amp;"*5000m*")</f>
        <v>0</v>
      </c>
      <c r="BU454" s="621"/>
      <c r="BV454" s="624"/>
      <c r="BW454" s="621"/>
      <c r="BX454" s="621"/>
      <c r="BY454" s="621"/>
      <c r="BZ454" s="621"/>
      <c r="CA454" s="621"/>
      <c r="CB454" s="621"/>
    </row>
    <row r="455" spans="1:80" s="1" customFormat="1" ht="18" customHeight="1" thickTop="1" thickBot="1">
      <c r="A455" s="683">
        <v>147</v>
      </c>
      <c r="B455" s="665" t="s">
        <v>339</v>
      </c>
      <c r="C455" s="667"/>
      <c r="D455" s="243"/>
      <c r="E455" s="243"/>
      <c r="F455" s="619" t="str">
        <f>IF(C455&gt;0,VLOOKUP(C455,男子登録情報!$A$1:$H$1688,3,0),"")</f>
        <v/>
      </c>
      <c r="G455" s="619" t="str">
        <f>IF(C455&gt;0,VLOOKUP(C455,男子登録情報!$A$1:$H$1688,4,0),"")</f>
        <v/>
      </c>
      <c r="H455" s="619" t="str">
        <f>IF(C455&gt;0,VLOOKUP(C455,男子登録情報!$A$1:$H$1688,7,0),"")</f>
        <v/>
      </c>
      <c r="I455" s="261" t="str">
        <f>IF(C455&gt;0,VLOOKUP(C455,男子登録情報!$A$1:$H$1688,8,0),"")</f>
        <v/>
      </c>
      <c r="J455" s="653" t="str">
        <f>IF(C455&gt;0,VLOOKUP(C455,男子登録情報!$A$1:$M$1688,13,0),"")</f>
        <v/>
      </c>
      <c r="K455" s="653" t="str">
        <f>IF(C455&gt;0,TEXT(C455,"100000000"),"000000000")</f>
        <v>000000000</v>
      </c>
      <c r="L455" s="251" t="s">
        <v>24</v>
      </c>
      <c r="M455" s="243"/>
      <c r="N455" s="5" t="str">
        <f>IF(M455&gt;0,VLOOKUP(M455,男子登録情報!$N$1:$O$22,2,0),"")</f>
        <v/>
      </c>
      <c r="O455" s="251" t="s">
        <v>27</v>
      </c>
      <c r="P455" s="253"/>
      <c r="Q455" s="53" t="str">
        <f t="shared" si="214"/>
        <v/>
      </c>
      <c r="R455" s="283" t="str">
        <f t="shared" si="215"/>
        <v/>
      </c>
      <c r="S455" s="255"/>
      <c r="T455" s="610"/>
      <c r="U455" s="611"/>
      <c r="V455" s="612"/>
      <c r="W455" s="664"/>
      <c r="X455" s="664"/>
      <c r="AB455" s="85">
        <f t="shared" si="187"/>
        <v>0</v>
      </c>
      <c r="AC455" s="621">
        <f>C455</f>
        <v>0</v>
      </c>
      <c r="AD455" s="74" t="str">
        <f t="shared" si="188"/>
        <v/>
      </c>
      <c r="AE455" s="74" t="str">
        <f t="shared" si="189"/>
        <v/>
      </c>
      <c r="AF455" s="74" t="str">
        <f t="shared" si="190"/>
        <v/>
      </c>
      <c r="AG455" s="74" t="str">
        <f t="shared" si="191"/>
        <v/>
      </c>
      <c r="AH455" s="95">
        <f t="shared" si="193"/>
        <v>0</v>
      </c>
      <c r="AI455" s="172" t="str">
        <f>IF(F455="","",F455)</f>
        <v/>
      </c>
      <c r="AJ455" s="74" t="str">
        <f t="shared" si="194"/>
        <v/>
      </c>
      <c r="AK455" s="74" t="str">
        <f t="shared" si="195"/>
        <v/>
      </c>
      <c r="AL455" s="99" t="str">
        <f t="shared" si="192"/>
        <v/>
      </c>
      <c r="AM455" s="81">
        <f t="shared" si="196"/>
        <v>0</v>
      </c>
      <c r="AO455" s="81">
        <f t="shared" si="197"/>
        <v>0</v>
      </c>
      <c r="AP455" s="81" t="str">
        <f t="shared" si="198"/>
        <v>00000</v>
      </c>
      <c r="AQ455" s="105" t="str">
        <f t="shared" si="199"/>
        <v>0秒0</v>
      </c>
      <c r="AR455" s="106">
        <f t="shared" si="200"/>
        <v>0</v>
      </c>
      <c r="AS455" s="106" t="str">
        <f t="shared" si="201"/>
        <v>0</v>
      </c>
      <c r="AT455" s="106" t="str">
        <f t="shared" si="202"/>
        <v>0</v>
      </c>
      <c r="AU455" s="106" t="str">
        <f t="shared" si="203"/>
        <v>0m</v>
      </c>
      <c r="AV455" s="106" t="str">
        <f t="shared" si="204"/>
        <v>点</v>
      </c>
      <c r="AW455" s="81">
        <f t="shared" si="205"/>
        <v>0</v>
      </c>
      <c r="AX455" s="73" t="str">
        <f t="shared" si="206"/>
        <v/>
      </c>
      <c r="AY455" s="81">
        <f t="shared" si="207"/>
        <v>0</v>
      </c>
      <c r="AZ455" s="81">
        <f t="shared" si="208"/>
        <v>0</v>
      </c>
      <c r="BA455" s="81">
        <f t="shared" si="209"/>
        <v>0</v>
      </c>
      <c r="BB455" s="586">
        <f>IF(W455="",0,COUNTA($W$17:W457))</f>
        <v>0</v>
      </c>
      <c r="BC455" s="586">
        <f>IF(X455="",0,COUNTA($X$17:X457))</f>
        <v>0</v>
      </c>
      <c r="BD455" s="628">
        <f>IF(OR($N455="20100",$N456="20100",$N457="20100"),COUNTIF($N$17:N457,"20100"),0)</f>
        <v>0</v>
      </c>
      <c r="BE455" s="625">
        <f>IF($BD455=0,0,INDEX($P455:$P457,MATCH("20100",$N455:$N457,0),1))</f>
        <v>0</v>
      </c>
      <c r="BF455" s="74" t="str">
        <f t="shared" si="210"/>
        <v/>
      </c>
      <c r="BG455" s="74" t="str">
        <f t="shared" si="211"/>
        <v/>
      </c>
      <c r="BH455" s="74" t="str">
        <f t="shared" si="212"/>
        <v/>
      </c>
      <c r="BI455" s="120" t="str">
        <f>IF(M455="","",COUNTIF($BH$17:BH455,BH455))</f>
        <v/>
      </c>
      <c r="BJ455" s="98"/>
      <c r="BK455" s="1" t="str">
        <f t="shared" si="213"/>
        <v/>
      </c>
      <c r="BL455" s="621" t="str">
        <f>IF(F455="","",COUNTIF($AI$17:AI455,AI455))</f>
        <v/>
      </c>
      <c r="BM455" s="621">
        <f>IF(BL455=1,BL455,0)</f>
        <v>0</v>
      </c>
      <c r="BN455" s="621" t="str">
        <f>IF(F455="","",$BR455)</f>
        <v/>
      </c>
      <c r="BO455" s="621" t="str">
        <f>IF(G455="","",$BR455)</f>
        <v/>
      </c>
      <c r="BP455" s="621" t="str">
        <f>IF(I455="","",$BR455)</f>
        <v/>
      </c>
      <c r="BQ455" s="622" t="str">
        <f>IFERROR(IF(J455="","",BR455),"")</f>
        <v/>
      </c>
      <c r="BR455" s="621">
        <v>147</v>
      </c>
      <c r="BS455" s="621">
        <f>IF(C455&gt;0,"",IF(COUNTIF(BN455:BQ457,BR455)=4,"",1))</f>
        <v>1</v>
      </c>
      <c r="BT455" s="74">
        <f>COUNTIF($AJ$17:AJ455,AI455&amp;"-"&amp;"*5000m*")</f>
        <v>0</v>
      </c>
      <c r="BU455" s="621">
        <f>SUM(BT455:BT457)/3</f>
        <v>0</v>
      </c>
      <c r="BV455" s="622" t="str">
        <f>IF(AI455="","",IF(AND(COUNTA(M455:M457)=0,COUNTA(W455:X457)=0),1,""))</f>
        <v/>
      </c>
      <c r="BW455" s="621">
        <f>IF(AND($AI455="",COUNTA(W455)&gt;0),1,0)</f>
        <v>0</v>
      </c>
      <c r="BX455" s="621">
        <f>IF(AND($AI455="",COUNTA(X455)&gt;0),1,0)</f>
        <v>0</v>
      </c>
      <c r="BY455" s="621" t="str">
        <f>F455&amp;"-"&amp;W455</f>
        <v>-</v>
      </c>
      <c r="BZ455" s="621" t="str">
        <f>IF(W455="","",COUNTIF($BY$17:BY455,BY455))</f>
        <v/>
      </c>
      <c r="CA455" s="621" t="str">
        <f>F455&amp;"-"&amp;X455</f>
        <v>-</v>
      </c>
      <c r="CB455" s="621" t="str">
        <f>IF(X455="","",COUNTIF($CA$17:CA455,CA455))</f>
        <v/>
      </c>
    </row>
    <row r="456" spans="1:80" s="1" customFormat="1" ht="18" customHeight="1" thickBot="1">
      <c r="A456" s="684"/>
      <c r="B456" s="666"/>
      <c r="C456" s="668"/>
      <c r="D456" s="244"/>
      <c r="E456" s="244"/>
      <c r="F456" s="620"/>
      <c r="G456" s="620"/>
      <c r="H456" s="620"/>
      <c r="I456" s="256" t="str">
        <f>IF(C455&gt;0,VLOOKUP(C455,男子登録情報!$A$1:$H$1688,5,0),"")</f>
        <v/>
      </c>
      <c r="J456" s="654" t="str">
        <f>IF(D455&gt;0,VLOOKUP(D455,男子登録情報!$A$1:$H$1688,5,0),"")</f>
        <v/>
      </c>
      <c r="K456" s="654"/>
      <c r="L456" s="261" t="s">
        <v>28</v>
      </c>
      <c r="M456" s="27"/>
      <c r="N456" s="5" t="str">
        <f>IF(M456&gt;0,VLOOKUP(M456,男子登録情報!$N$1:$O$22,2,0),"")</f>
        <v/>
      </c>
      <c r="O456" s="261" t="s">
        <v>29</v>
      </c>
      <c r="P456" s="262"/>
      <c r="Q456" s="53" t="str">
        <f t="shared" si="214"/>
        <v/>
      </c>
      <c r="R456" s="284" t="str">
        <f t="shared" si="215"/>
        <v/>
      </c>
      <c r="S456" s="263"/>
      <c r="T456" s="613"/>
      <c r="U456" s="614"/>
      <c r="V456" s="615"/>
      <c r="W456" s="662"/>
      <c r="X456" s="662"/>
      <c r="AB456" s="85">
        <f t="shared" si="187"/>
        <v>0</v>
      </c>
      <c r="AC456" s="621"/>
      <c r="AD456" s="74" t="str">
        <f t="shared" si="188"/>
        <v/>
      </c>
      <c r="AE456" s="74" t="str">
        <f t="shared" si="189"/>
        <v/>
      </c>
      <c r="AF456" s="74" t="str">
        <f t="shared" si="190"/>
        <v/>
      </c>
      <c r="AG456" s="74" t="str">
        <f t="shared" si="191"/>
        <v/>
      </c>
      <c r="AH456" s="95">
        <f t="shared" si="193"/>
        <v>0</v>
      </c>
      <c r="AI456" s="173" t="str">
        <f>AI455</f>
        <v/>
      </c>
      <c r="AJ456" s="74" t="str">
        <f t="shared" si="194"/>
        <v/>
      </c>
      <c r="AK456" s="74" t="str">
        <f t="shared" si="195"/>
        <v/>
      </c>
      <c r="AL456" s="99" t="str">
        <f t="shared" si="192"/>
        <v/>
      </c>
      <c r="AM456" s="81">
        <f t="shared" si="196"/>
        <v>0</v>
      </c>
      <c r="AO456" s="81">
        <f t="shared" si="197"/>
        <v>0</v>
      </c>
      <c r="AP456" s="81" t="str">
        <f t="shared" si="198"/>
        <v>00000</v>
      </c>
      <c r="AQ456" s="105" t="str">
        <f t="shared" si="199"/>
        <v>0秒0</v>
      </c>
      <c r="AR456" s="106">
        <f t="shared" si="200"/>
        <v>0</v>
      </c>
      <c r="AS456" s="106" t="str">
        <f t="shared" si="201"/>
        <v>0</v>
      </c>
      <c r="AT456" s="106" t="str">
        <f t="shared" si="202"/>
        <v>0</v>
      </c>
      <c r="AU456" s="106" t="str">
        <f t="shared" si="203"/>
        <v>0m</v>
      </c>
      <c r="AV456" s="106" t="str">
        <f t="shared" si="204"/>
        <v>点</v>
      </c>
      <c r="AW456" s="81">
        <f t="shared" si="205"/>
        <v>0</v>
      </c>
      <c r="AX456" s="73" t="str">
        <f t="shared" si="206"/>
        <v/>
      </c>
      <c r="AY456" s="81">
        <f t="shared" si="207"/>
        <v>0</v>
      </c>
      <c r="AZ456" s="81">
        <f t="shared" si="208"/>
        <v>0</v>
      </c>
      <c r="BA456" s="81">
        <f t="shared" si="209"/>
        <v>0</v>
      </c>
      <c r="BB456" s="595"/>
      <c r="BC456" s="595"/>
      <c r="BD456" s="629"/>
      <c r="BE456" s="626"/>
      <c r="BF456" s="74" t="str">
        <f t="shared" si="210"/>
        <v/>
      </c>
      <c r="BG456" s="74" t="str">
        <f t="shared" si="211"/>
        <v/>
      </c>
      <c r="BH456" s="74" t="str">
        <f t="shared" si="212"/>
        <v/>
      </c>
      <c r="BI456" s="120" t="str">
        <f>IF(M456="","",COUNTIF($BH$17:BH456,BH456))</f>
        <v/>
      </c>
      <c r="BJ456" s="98"/>
      <c r="BK456" s="1" t="str">
        <f t="shared" si="213"/>
        <v/>
      </c>
      <c r="BL456" s="621"/>
      <c r="BM456" s="621"/>
      <c r="BN456" s="621"/>
      <c r="BO456" s="621"/>
      <c r="BP456" s="621"/>
      <c r="BQ456" s="623"/>
      <c r="BR456" s="621"/>
      <c r="BS456" s="621"/>
      <c r="BT456" s="74">
        <f>COUNTIF($AJ$17:AJ456,AI456&amp;"-"&amp;"*5000m*")</f>
        <v>0</v>
      </c>
      <c r="BU456" s="621"/>
      <c r="BV456" s="623"/>
      <c r="BW456" s="621"/>
      <c r="BX456" s="621"/>
      <c r="BY456" s="621"/>
      <c r="BZ456" s="621"/>
      <c r="CA456" s="621"/>
      <c r="CB456" s="621"/>
    </row>
    <row r="457" spans="1:80" s="1" customFormat="1" ht="18" customHeight="1" thickBot="1">
      <c r="A457" s="685"/>
      <c r="B457" s="86" t="s">
        <v>30</v>
      </c>
      <c r="C457" s="87"/>
      <c r="D457" s="87"/>
      <c r="E457" s="87"/>
      <c r="F457" s="28"/>
      <c r="G457" s="28"/>
      <c r="H457" s="28"/>
      <c r="I457" s="29"/>
      <c r="J457" s="655" t="str">
        <f>IF(D456&gt;0,VLOOKUP(D456,男子登録情報!$A$1:$H$1688,5,0),"")</f>
        <v/>
      </c>
      <c r="K457" s="655"/>
      <c r="L457" s="7" t="s">
        <v>31</v>
      </c>
      <c r="M457" s="429"/>
      <c r="N457" s="5" t="str">
        <f>IF(M457&gt;0,VLOOKUP(M457,男子登録情報!$N$1:$O$22,2,0),"")</f>
        <v/>
      </c>
      <c r="O457" s="7" t="s">
        <v>32</v>
      </c>
      <c r="P457" s="248"/>
      <c r="Q457" s="53" t="str">
        <f t="shared" si="214"/>
        <v/>
      </c>
      <c r="R457" s="285" t="str">
        <f t="shared" si="215"/>
        <v/>
      </c>
      <c r="S457" s="259"/>
      <c r="T457" s="616"/>
      <c r="U457" s="617"/>
      <c r="V457" s="618"/>
      <c r="W457" s="663"/>
      <c r="X457" s="663"/>
      <c r="AB457" s="85">
        <f t="shared" si="187"/>
        <v>0</v>
      </c>
      <c r="AC457" s="621"/>
      <c r="AD457" s="74" t="str">
        <f t="shared" si="188"/>
        <v/>
      </c>
      <c r="AE457" s="74" t="str">
        <f t="shared" si="189"/>
        <v/>
      </c>
      <c r="AF457" s="74" t="str">
        <f t="shared" si="190"/>
        <v/>
      </c>
      <c r="AG457" s="74" t="str">
        <f t="shared" si="191"/>
        <v/>
      </c>
      <c r="AH457" s="95">
        <f t="shared" si="193"/>
        <v>0</v>
      </c>
      <c r="AI457" s="174" t="str">
        <f>AI456</f>
        <v/>
      </c>
      <c r="AJ457" s="74" t="str">
        <f t="shared" si="194"/>
        <v/>
      </c>
      <c r="AK457" s="74" t="str">
        <f t="shared" si="195"/>
        <v/>
      </c>
      <c r="AL457" s="99" t="str">
        <f t="shared" si="192"/>
        <v/>
      </c>
      <c r="AM457" s="81">
        <f t="shared" si="196"/>
        <v>0</v>
      </c>
      <c r="AO457" s="81">
        <f t="shared" si="197"/>
        <v>0</v>
      </c>
      <c r="AP457" s="81" t="str">
        <f t="shared" si="198"/>
        <v>00000</v>
      </c>
      <c r="AQ457" s="105" t="str">
        <f t="shared" si="199"/>
        <v>0秒0</v>
      </c>
      <c r="AR457" s="106">
        <f t="shared" si="200"/>
        <v>0</v>
      </c>
      <c r="AS457" s="106" t="str">
        <f t="shared" si="201"/>
        <v>0</v>
      </c>
      <c r="AT457" s="106" t="str">
        <f t="shared" si="202"/>
        <v>0</v>
      </c>
      <c r="AU457" s="106" t="str">
        <f t="shared" si="203"/>
        <v>0m</v>
      </c>
      <c r="AV457" s="106" t="str">
        <f t="shared" si="204"/>
        <v>点</v>
      </c>
      <c r="AW457" s="81">
        <f t="shared" si="205"/>
        <v>0</v>
      </c>
      <c r="AX457" s="73" t="str">
        <f t="shared" si="206"/>
        <v/>
      </c>
      <c r="AY457" s="81">
        <f t="shared" si="207"/>
        <v>0</v>
      </c>
      <c r="AZ457" s="81">
        <f t="shared" si="208"/>
        <v>0</v>
      </c>
      <c r="BA457" s="81">
        <f t="shared" si="209"/>
        <v>0</v>
      </c>
      <c r="BB457" s="587"/>
      <c r="BC457" s="587"/>
      <c r="BD457" s="630"/>
      <c r="BE457" s="627"/>
      <c r="BF457" s="74" t="str">
        <f t="shared" si="210"/>
        <v/>
      </c>
      <c r="BG457" s="74" t="str">
        <f t="shared" si="211"/>
        <v/>
      </c>
      <c r="BH457" s="74" t="str">
        <f t="shared" si="212"/>
        <v/>
      </c>
      <c r="BI457" s="120" t="str">
        <f>IF(M457="","",COUNTIF($BH$17:BH457,BH457))</f>
        <v/>
      </c>
      <c r="BJ457" s="98"/>
      <c r="BK457" s="1" t="str">
        <f t="shared" si="213"/>
        <v/>
      </c>
      <c r="BL457" s="621"/>
      <c r="BM457" s="621"/>
      <c r="BN457" s="621"/>
      <c r="BO457" s="621"/>
      <c r="BP457" s="621"/>
      <c r="BQ457" s="624"/>
      <c r="BR457" s="621"/>
      <c r="BS457" s="621"/>
      <c r="BT457" s="74">
        <f>COUNTIF($AJ$17:AJ457,AI457&amp;"-"&amp;"*5000m*")</f>
        <v>0</v>
      </c>
      <c r="BU457" s="621"/>
      <c r="BV457" s="624"/>
      <c r="BW457" s="621"/>
      <c r="BX457" s="621"/>
      <c r="BY457" s="621"/>
      <c r="BZ457" s="621"/>
      <c r="CA457" s="621"/>
      <c r="CB457" s="621"/>
    </row>
    <row r="458" spans="1:80" s="1" customFormat="1" ht="18" customHeight="1" thickTop="1" thickBot="1">
      <c r="A458" s="683">
        <v>148</v>
      </c>
      <c r="B458" s="665" t="s">
        <v>339</v>
      </c>
      <c r="C458" s="667"/>
      <c r="D458" s="243"/>
      <c r="E458" s="243"/>
      <c r="F458" s="619" t="str">
        <f>IF(C458&gt;0,VLOOKUP(C458,男子登録情報!$A$1:$H$1688,3,0),"")</f>
        <v/>
      </c>
      <c r="G458" s="619" t="str">
        <f>IF(C458&gt;0,VLOOKUP(C458,男子登録情報!$A$1:$H$1688,4,0),"")</f>
        <v/>
      </c>
      <c r="H458" s="619" t="str">
        <f>IF(C458&gt;0,VLOOKUP(C458,男子登録情報!$A$1:$H$1688,7,0),"")</f>
        <v/>
      </c>
      <c r="I458" s="261" t="str">
        <f>IF(C458&gt;0,VLOOKUP(C458,男子登録情報!$A$1:$H$1688,8,0),"")</f>
        <v/>
      </c>
      <c r="J458" s="653" t="str">
        <f>IF(C458&gt;0,VLOOKUP(C458,男子登録情報!$A$1:$M$1688,13,0),"")</f>
        <v/>
      </c>
      <c r="K458" s="653" t="str">
        <f>IF(C458&gt;0,TEXT(C458,"100000000"),"000000000")</f>
        <v>000000000</v>
      </c>
      <c r="L458" s="251" t="s">
        <v>24</v>
      </c>
      <c r="M458" s="243"/>
      <c r="N458" s="5" t="str">
        <f>IF(M458&gt;0,VLOOKUP(M458,男子登録情報!$N$1:$O$22,2,0),"")</f>
        <v/>
      </c>
      <c r="O458" s="251" t="s">
        <v>27</v>
      </c>
      <c r="P458" s="253"/>
      <c r="Q458" s="53" t="str">
        <f t="shared" si="214"/>
        <v/>
      </c>
      <c r="R458" s="283" t="str">
        <f t="shared" si="215"/>
        <v/>
      </c>
      <c r="S458" s="255"/>
      <c r="T458" s="610"/>
      <c r="U458" s="611"/>
      <c r="V458" s="612"/>
      <c r="W458" s="664"/>
      <c r="X458" s="664"/>
      <c r="AB458" s="85">
        <f t="shared" si="187"/>
        <v>0</v>
      </c>
      <c r="AC458" s="621">
        <f>C458</f>
        <v>0</v>
      </c>
      <c r="AD458" s="74" t="str">
        <f t="shared" si="188"/>
        <v/>
      </c>
      <c r="AE458" s="74" t="str">
        <f t="shared" si="189"/>
        <v/>
      </c>
      <c r="AF458" s="74" t="str">
        <f t="shared" si="190"/>
        <v/>
      </c>
      <c r="AG458" s="74" t="str">
        <f t="shared" si="191"/>
        <v/>
      </c>
      <c r="AH458" s="95">
        <f t="shared" si="193"/>
        <v>0</v>
      </c>
      <c r="AI458" s="172" t="str">
        <f>IF(F458="","",F458)</f>
        <v/>
      </c>
      <c r="AJ458" s="74" t="str">
        <f t="shared" si="194"/>
        <v/>
      </c>
      <c r="AK458" s="74" t="str">
        <f t="shared" si="195"/>
        <v/>
      </c>
      <c r="AL458" s="99" t="str">
        <f t="shared" si="192"/>
        <v/>
      </c>
      <c r="AM458" s="81">
        <f t="shared" si="196"/>
        <v>0</v>
      </c>
      <c r="AO458" s="81">
        <f t="shared" si="197"/>
        <v>0</v>
      </c>
      <c r="AP458" s="81" t="str">
        <f t="shared" si="198"/>
        <v>00000</v>
      </c>
      <c r="AQ458" s="105" t="str">
        <f t="shared" si="199"/>
        <v>0秒0</v>
      </c>
      <c r="AR458" s="106">
        <f t="shared" si="200"/>
        <v>0</v>
      </c>
      <c r="AS458" s="106" t="str">
        <f t="shared" si="201"/>
        <v>0</v>
      </c>
      <c r="AT458" s="106" t="str">
        <f t="shared" si="202"/>
        <v>0</v>
      </c>
      <c r="AU458" s="106" t="str">
        <f t="shared" si="203"/>
        <v>0m</v>
      </c>
      <c r="AV458" s="106" t="str">
        <f t="shared" si="204"/>
        <v>点</v>
      </c>
      <c r="AW458" s="81">
        <f t="shared" si="205"/>
        <v>0</v>
      </c>
      <c r="AX458" s="73" t="str">
        <f t="shared" si="206"/>
        <v/>
      </c>
      <c r="AY458" s="81">
        <f t="shared" si="207"/>
        <v>0</v>
      </c>
      <c r="AZ458" s="81">
        <f t="shared" si="208"/>
        <v>0</v>
      </c>
      <c r="BA458" s="81">
        <f t="shared" si="209"/>
        <v>0</v>
      </c>
      <c r="BB458" s="586">
        <f>IF(W458="",0,COUNTA($W$17:W460))</f>
        <v>0</v>
      </c>
      <c r="BC458" s="586">
        <f>IF(X458="",0,COUNTA($X$17:X460))</f>
        <v>0</v>
      </c>
      <c r="BD458" s="628">
        <f>IF(OR($N458="20100",$N459="20100",$N460="20100"),COUNTIF($N$17:N460,"20100"),0)</f>
        <v>0</v>
      </c>
      <c r="BE458" s="625">
        <f>IF($BD458=0,0,INDEX($P458:$P460,MATCH("20100",$N458:$N460,0),1))</f>
        <v>0</v>
      </c>
      <c r="BF458" s="74" t="str">
        <f t="shared" si="210"/>
        <v/>
      </c>
      <c r="BG458" s="74" t="str">
        <f t="shared" si="211"/>
        <v/>
      </c>
      <c r="BH458" s="74" t="str">
        <f t="shared" si="212"/>
        <v/>
      </c>
      <c r="BI458" s="120" t="str">
        <f>IF(M458="","",COUNTIF($BH$17:BH458,BH458))</f>
        <v/>
      </c>
      <c r="BJ458" s="98"/>
      <c r="BK458" s="1" t="str">
        <f t="shared" si="213"/>
        <v/>
      </c>
      <c r="BL458" s="621" t="str">
        <f>IF(F458="","",COUNTIF($AI$17:AI458,AI458))</f>
        <v/>
      </c>
      <c r="BM458" s="621">
        <f>IF(BL458=1,BL458,0)</f>
        <v>0</v>
      </c>
      <c r="BN458" s="621" t="str">
        <f>IF(F458="","",$BR458)</f>
        <v/>
      </c>
      <c r="BO458" s="621" t="str">
        <f>IF(G458="","",$BR458)</f>
        <v/>
      </c>
      <c r="BP458" s="621" t="str">
        <f>IF(I458="","",$BR458)</f>
        <v/>
      </c>
      <c r="BQ458" s="622" t="str">
        <f>IFERROR(IF(J458="","",BR458),"")</f>
        <v/>
      </c>
      <c r="BR458" s="621">
        <v>148</v>
      </c>
      <c r="BS458" s="621">
        <f>IF(C458&gt;0,"",IF(COUNTIF(BN458:BQ460,BR458)=4,"",1))</f>
        <v>1</v>
      </c>
      <c r="BT458" s="74">
        <f>COUNTIF($AJ$17:AJ458,AI458&amp;"-"&amp;"*5000m*")</f>
        <v>0</v>
      </c>
      <c r="BU458" s="621">
        <f>SUM(BT458:BT460)/3</f>
        <v>0</v>
      </c>
      <c r="BV458" s="622" t="str">
        <f>IF(AI458="","",IF(AND(COUNTA(M458:M460)=0,COUNTA(W458:X460)=0),1,""))</f>
        <v/>
      </c>
      <c r="BW458" s="621">
        <f>IF(AND($AI458="",COUNTA(W458)&gt;0),1,0)</f>
        <v>0</v>
      </c>
      <c r="BX458" s="621">
        <f>IF(AND($AI458="",COUNTA(X458)&gt;0),1,0)</f>
        <v>0</v>
      </c>
      <c r="BY458" s="621" t="str">
        <f>F458&amp;"-"&amp;W458</f>
        <v>-</v>
      </c>
      <c r="BZ458" s="621" t="str">
        <f>IF(W458="","",COUNTIF($BY$17:BY458,BY458))</f>
        <v/>
      </c>
      <c r="CA458" s="621" t="str">
        <f>F458&amp;"-"&amp;X458</f>
        <v>-</v>
      </c>
      <c r="CB458" s="621" t="str">
        <f>IF(X458="","",COUNTIF($CA$17:CA458,CA458))</f>
        <v/>
      </c>
    </row>
    <row r="459" spans="1:80" s="1" customFormat="1" ht="18" customHeight="1" thickBot="1">
      <c r="A459" s="684"/>
      <c r="B459" s="666"/>
      <c r="C459" s="668"/>
      <c r="D459" s="244"/>
      <c r="E459" s="244"/>
      <c r="F459" s="620"/>
      <c r="G459" s="620"/>
      <c r="H459" s="620"/>
      <c r="I459" s="256" t="str">
        <f>IF(C458&gt;0,VLOOKUP(C458,男子登録情報!$A$1:$H$1688,5,0),"")</f>
        <v/>
      </c>
      <c r="J459" s="654" t="str">
        <f>IF(D458&gt;0,VLOOKUP(D458,男子登録情報!$A$1:$H$1688,5,0),"")</f>
        <v/>
      </c>
      <c r="K459" s="654"/>
      <c r="L459" s="261" t="s">
        <v>28</v>
      </c>
      <c r="M459" s="27"/>
      <c r="N459" s="5" t="str">
        <f>IF(M459&gt;0,VLOOKUP(M459,男子登録情報!$N$1:$O$22,2,0),"")</f>
        <v/>
      </c>
      <c r="O459" s="261" t="s">
        <v>29</v>
      </c>
      <c r="P459" s="262"/>
      <c r="Q459" s="53" t="str">
        <f t="shared" si="214"/>
        <v/>
      </c>
      <c r="R459" s="284" t="str">
        <f t="shared" si="215"/>
        <v/>
      </c>
      <c r="S459" s="263"/>
      <c r="T459" s="613"/>
      <c r="U459" s="614"/>
      <c r="V459" s="615"/>
      <c r="W459" s="662"/>
      <c r="X459" s="662"/>
      <c r="AB459" s="85">
        <f t="shared" si="187"/>
        <v>0</v>
      </c>
      <c r="AC459" s="621"/>
      <c r="AD459" s="74" t="str">
        <f t="shared" si="188"/>
        <v/>
      </c>
      <c r="AE459" s="74" t="str">
        <f t="shared" si="189"/>
        <v/>
      </c>
      <c r="AF459" s="74" t="str">
        <f t="shared" si="190"/>
        <v/>
      </c>
      <c r="AG459" s="74" t="str">
        <f t="shared" si="191"/>
        <v/>
      </c>
      <c r="AH459" s="95">
        <f t="shared" si="193"/>
        <v>0</v>
      </c>
      <c r="AI459" s="173" t="str">
        <f>AI458</f>
        <v/>
      </c>
      <c r="AJ459" s="74" t="str">
        <f t="shared" si="194"/>
        <v/>
      </c>
      <c r="AK459" s="74" t="str">
        <f t="shared" si="195"/>
        <v/>
      </c>
      <c r="AL459" s="99" t="str">
        <f t="shared" si="192"/>
        <v/>
      </c>
      <c r="AM459" s="81">
        <f t="shared" si="196"/>
        <v>0</v>
      </c>
      <c r="AO459" s="81">
        <f t="shared" si="197"/>
        <v>0</v>
      </c>
      <c r="AP459" s="81" t="str">
        <f t="shared" si="198"/>
        <v>00000</v>
      </c>
      <c r="AQ459" s="105" t="str">
        <f t="shared" si="199"/>
        <v>0秒0</v>
      </c>
      <c r="AR459" s="106">
        <f t="shared" si="200"/>
        <v>0</v>
      </c>
      <c r="AS459" s="106" t="str">
        <f t="shared" si="201"/>
        <v>0</v>
      </c>
      <c r="AT459" s="106" t="str">
        <f t="shared" si="202"/>
        <v>0</v>
      </c>
      <c r="AU459" s="106" t="str">
        <f t="shared" si="203"/>
        <v>0m</v>
      </c>
      <c r="AV459" s="106" t="str">
        <f t="shared" si="204"/>
        <v>点</v>
      </c>
      <c r="AW459" s="81">
        <f t="shared" si="205"/>
        <v>0</v>
      </c>
      <c r="AX459" s="73" t="str">
        <f t="shared" si="206"/>
        <v/>
      </c>
      <c r="AY459" s="81">
        <f t="shared" si="207"/>
        <v>0</v>
      </c>
      <c r="AZ459" s="81">
        <f t="shared" si="208"/>
        <v>0</v>
      </c>
      <c r="BA459" s="81">
        <f t="shared" si="209"/>
        <v>0</v>
      </c>
      <c r="BB459" s="595"/>
      <c r="BC459" s="595"/>
      <c r="BD459" s="629"/>
      <c r="BE459" s="626"/>
      <c r="BF459" s="74" t="str">
        <f t="shared" si="210"/>
        <v/>
      </c>
      <c r="BG459" s="74" t="str">
        <f t="shared" si="211"/>
        <v/>
      </c>
      <c r="BH459" s="74" t="str">
        <f t="shared" si="212"/>
        <v/>
      </c>
      <c r="BI459" s="120" t="str">
        <f>IF(M459="","",COUNTIF($BH$17:BH459,BH459))</f>
        <v/>
      </c>
      <c r="BJ459" s="98"/>
      <c r="BK459" s="1" t="str">
        <f t="shared" si="213"/>
        <v/>
      </c>
      <c r="BL459" s="621"/>
      <c r="BM459" s="621"/>
      <c r="BN459" s="621"/>
      <c r="BO459" s="621"/>
      <c r="BP459" s="621"/>
      <c r="BQ459" s="623"/>
      <c r="BR459" s="621"/>
      <c r="BS459" s="621"/>
      <c r="BT459" s="74">
        <f>COUNTIF($AJ$17:AJ459,AI459&amp;"-"&amp;"*5000m*")</f>
        <v>0</v>
      </c>
      <c r="BU459" s="621"/>
      <c r="BV459" s="623"/>
      <c r="BW459" s="621"/>
      <c r="BX459" s="621"/>
      <c r="BY459" s="621"/>
      <c r="BZ459" s="621"/>
      <c r="CA459" s="621"/>
      <c r="CB459" s="621"/>
    </row>
    <row r="460" spans="1:80" s="1" customFormat="1" ht="18" customHeight="1" thickBot="1">
      <c r="A460" s="685"/>
      <c r="B460" s="86" t="s">
        <v>30</v>
      </c>
      <c r="C460" s="87"/>
      <c r="D460" s="87"/>
      <c r="E460" s="87"/>
      <c r="F460" s="28"/>
      <c r="G460" s="28"/>
      <c r="H460" s="28"/>
      <c r="I460" s="29"/>
      <c r="J460" s="655" t="str">
        <f>IF(D459&gt;0,VLOOKUP(D459,男子登録情報!$A$1:$H$1688,5,0),"")</f>
        <v/>
      </c>
      <c r="K460" s="655"/>
      <c r="L460" s="7" t="s">
        <v>31</v>
      </c>
      <c r="M460" s="429"/>
      <c r="N460" s="5" t="str">
        <f>IF(M460&gt;0,VLOOKUP(M460,男子登録情報!$N$1:$O$22,2,0),"")</f>
        <v/>
      </c>
      <c r="O460" s="7" t="s">
        <v>32</v>
      </c>
      <c r="P460" s="248"/>
      <c r="Q460" s="53" t="str">
        <f t="shared" si="214"/>
        <v/>
      </c>
      <c r="R460" s="285" t="str">
        <f t="shared" si="215"/>
        <v/>
      </c>
      <c r="S460" s="259"/>
      <c r="T460" s="616"/>
      <c r="U460" s="617"/>
      <c r="V460" s="618"/>
      <c r="W460" s="663"/>
      <c r="X460" s="663"/>
      <c r="AB460" s="85">
        <f t="shared" si="187"/>
        <v>0</v>
      </c>
      <c r="AC460" s="621"/>
      <c r="AD460" s="74" t="str">
        <f t="shared" si="188"/>
        <v/>
      </c>
      <c r="AE460" s="74" t="str">
        <f t="shared" si="189"/>
        <v/>
      </c>
      <c r="AF460" s="74" t="str">
        <f t="shared" si="190"/>
        <v/>
      </c>
      <c r="AG460" s="74" t="str">
        <f t="shared" si="191"/>
        <v/>
      </c>
      <c r="AH460" s="95">
        <f t="shared" si="193"/>
        <v>0</v>
      </c>
      <c r="AI460" s="174" t="str">
        <f>AI459</f>
        <v/>
      </c>
      <c r="AJ460" s="74" t="str">
        <f t="shared" si="194"/>
        <v/>
      </c>
      <c r="AK460" s="74" t="str">
        <f t="shared" si="195"/>
        <v/>
      </c>
      <c r="AL460" s="99" t="str">
        <f t="shared" si="192"/>
        <v/>
      </c>
      <c r="AM460" s="81">
        <f t="shared" si="196"/>
        <v>0</v>
      </c>
      <c r="AO460" s="81">
        <f t="shared" si="197"/>
        <v>0</v>
      </c>
      <c r="AP460" s="81" t="str">
        <f t="shared" si="198"/>
        <v>00000</v>
      </c>
      <c r="AQ460" s="105" t="str">
        <f t="shared" si="199"/>
        <v>0秒0</v>
      </c>
      <c r="AR460" s="106">
        <f t="shared" si="200"/>
        <v>0</v>
      </c>
      <c r="AS460" s="106" t="str">
        <f t="shared" si="201"/>
        <v>0</v>
      </c>
      <c r="AT460" s="106" t="str">
        <f t="shared" si="202"/>
        <v>0</v>
      </c>
      <c r="AU460" s="106" t="str">
        <f t="shared" si="203"/>
        <v>0m</v>
      </c>
      <c r="AV460" s="106" t="str">
        <f t="shared" si="204"/>
        <v>点</v>
      </c>
      <c r="AW460" s="81">
        <f t="shared" si="205"/>
        <v>0</v>
      </c>
      <c r="AX460" s="73" t="str">
        <f t="shared" si="206"/>
        <v/>
      </c>
      <c r="AY460" s="81">
        <f t="shared" si="207"/>
        <v>0</v>
      </c>
      <c r="AZ460" s="81">
        <f t="shared" si="208"/>
        <v>0</v>
      </c>
      <c r="BA460" s="81">
        <f t="shared" si="209"/>
        <v>0</v>
      </c>
      <c r="BB460" s="587"/>
      <c r="BC460" s="587"/>
      <c r="BD460" s="630"/>
      <c r="BE460" s="627"/>
      <c r="BF460" s="74" t="str">
        <f t="shared" si="210"/>
        <v/>
      </c>
      <c r="BG460" s="74" t="str">
        <f t="shared" si="211"/>
        <v/>
      </c>
      <c r="BH460" s="74" t="str">
        <f t="shared" si="212"/>
        <v/>
      </c>
      <c r="BI460" s="120" t="str">
        <f>IF(M460="","",COUNTIF($BH$17:BH460,BH460))</f>
        <v/>
      </c>
      <c r="BJ460" s="98"/>
      <c r="BK460" s="1" t="str">
        <f t="shared" si="213"/>
        <v/>
      </c>
      <c r="BL460" s="621"/>
      <c r="BM460" s="621"/>
      <c r="BN460" s="621"/>
      <c r="BO460" s="621"/>
      <c r="BP460" s="621"/>
      <c r="BQ460" s="624"/>
      <c r="BR460" s="621"/>
      <c r="BS460" s="621"/>
      <c r="BT460" s="74">
        <f>COUNTIF($AJ$17:AJ460,AI460&amp;"-"&amp;"*5000m*")</f>
        <v>0</v>
      </c>
      <c r="BU460" s="621"/>
      <c r="BV460" s="624"/>
      <c r="BW460" s="621"/>
      <c r="BX460" s="621"/>
      <c r="BY460" s="621"/>
      <c r="BZ460" s="621"/>
      <c r="CA460" s="621"/>
      <c r="CB460" s="621"/>
    </row>
    <row r="461" spans="1:80" s="1" customFormat="1" ht="18" customHeight="1" thickTop="1" thickBot="1">
      <c r="A461" s="683">
        <v>149</v>
      </c>
      <c r="B461" s="665" t="s">
        <v>339</v>
      </c>
      <c r="C461" s="667"/>
      <c r="D461" s="243"/>
      <c r="E461" s="243"/>
      <c r="F461" s="619" t="str">
        <f>IF(C461&gt;0,VLOOKUP(C461,男子登録情報!$A$1:$H$1688,3,0),"")</f>
        <v/>
      </c>
      <c r="G461" s="619" t="str">
        <f>IF(C461&gt;0,VLOOKUP(C461,男子登録情報!$A$1:$H$1688,4,0),"")</f>
        <v/>
      </c>
      <c r="H461" s="619" t="str">
        <f>IF(C461&gt;0,VLOOKUP(C461,男子登録情報!$A$1:$H$1688,7,0),"")</f>
        <v/>
      </c>
      <c r="I461" s="261" t="str">
        <f>IF(C461&gt;0,VLOOKUP(C461,男子登録情報!$A$1:$H$1688,8,0),"")</f>
        <v/>
      </c>
      <c r="J461" s="653" t="str">
        <f>IF(C461&gt;0,VLOOKUP(C461,男子登録情報!$A$1:$M$1688,13,0),"")</f>
        <v/>
      </c>
      <c r="K461" s="653" t="str">
        <f>IF(C461&gt;0,TEXT(C461,"100000000"),"000000000")</f>
        <v>000000000</v>
      </c>
      <c r="L461" s="251" t="s">
        <v>24</v>
      </c>
      <c r="M461" s="243"/>
      <c r="N461" s="5" t="str">
        <f>IF(M461&gt;0,VLOOKUP(M461,男子登録情報!$N$1:$O$22,2,0),"")</f>
        <v/>
      </c>
      <c r="O461" s="251" t="s">
        <v>27</v>
      </c>
      <c r="P461" s="253"/>
      <c r="Q461" s="53" t="str">
        <f t="shared" si="214"/>
        <v/>
      </c>
      <c r="R461" s="283" t="str">
        <f t="shared" si="215"/>
        <v/>
      </c>
      <c r="S461" s="255"/>
      <c r="T461" s="610"/>
      <c r="U461" s="611"/>
      <c r="V461" s="612"/>
      <c r="W461" s="664"/>
      <c r="X461" s="664"/>
      <c r="AB461" s="85">
        <f t="shared" si="187"/>
        <v>0</v>
      </c>
      <c r="AC461" s="621">
        <f>C461</f>
        <v>0</v>
      </c>
      <c r="AD461" s="74" t="str">
        <f t="shared" si="188"/>
        <v/>
      </c>
      <c r="AE461" s="74" t="str">
        <f t="shared" si="189"/>
        <v/>
      </c>
      <c r="AF461" s="74" t="str">
        <f t="shared" si="190"/>
        <v/>
      </c>
      <c r="AG461" s="74" t="str">
        <f t="shared" si="191"/>
        <v/>
      </c>
      <c r="AH461" s="95">
        <f t="shared" si="193"/>
        <v>0</v>
      </c>
      <c r="AI461" s="172" t="str">
        <f>IF(F461="","",F461)</f>
        <v/>
      </c>
      <c r="AJ461" s="74" t="str">
        <f t="shared" si="194"/>
        <v/>
      </c>
      <c r="AK461" s="74" t="str">
        <f t="shared" si="195"/>
        <v/>
      </c>
      <c r="AL461" s="99" t="str">
        <f t="shared" si="192"/>
        <v/>
      </c>
      <c r="AM461" s="81">
        <f t="shared" si="196"/>
        <v>0</v>
      </c>
      <c r="AO461" s="81">
        <f t="shared" si="197"/>
        <v>0</v>
      </c>
      <c r="AP461" s="81" t="str">
        <f t="shared" si="198"/>
        <v>00000</v>
      </c>
      <c r="AQ461" s="105" t="str">
        <f t="shared" si="199"/>
        <v>0秒0</v>
      </c>
      <c r="AR461" s="106">
        <f t="shared" si="200"/>
        <v>0</v>
      </c>
      <c r="AS461" s="106" t="str">
        <f t="shared" si="201"/>
        <v>0</v>
      </c>
      <c r="AT461" s="106" t="str">
        <f t="shared" si="202"/>
        <v>0</v>
      </c>
      <c r="AU461" s="106" t="str">
        <f t="shared" si="203"/>
        <v>0m</v>
      </c>
      <c r="AV461" s="106" t="str">
        <f t="shared" si="204"/>
        <v>点</v>
      </c>
      <c r="AW461" s="81">
        <f t="shared" si="205"/>
        <v>0</v>
      </c>
      <c r="AX461" s="73" t="str">
        <f t="shared" si="206"/>
        <v/>
      </c>
      <c r="AY461" s="81">
        <f t="shared" si="207"/>
        <v>0</v>
      </c>
      <c r="AZ461" s="81">
        <f t="shared" si="208"/>
        <v>0</v>
      </c>
      <c r="BA461" s="81">
        <f t="shared" si="209"/>
        <v>0</v>
      </c>
      <c r="BB461" s="586">
        <f>IF(W461="",0,COUNTA($W$17:W463))</f>
        <v>0</v>
      </c>
      <c r="BC461" s="586">
        <f>IF(X461="",0,COUNTA($X$17:X463))</f>
        <v>0</v>
      </c>
      <c r="BD461" s="628">
        <f>IF(OR($N461="20100",$N462="20100",$N463="20100"),COUNTIF($N$17:N463,"20100"),0)</f>
        <v>0</v>
      </c>
      <c r="BE461" s="625">
        <f>IF($BD461=0,0,INDEX($P461:$P463,MATCH("20100",$N461:$N463,0),1))</f>
        <v>0</v>
      </c>
      <c r="BF461" s="74" t="str">
        <f t="shared" si="210"/>
        <v/>
      </c>
      <c r="BG461" s="74" t="str">
        <f t="shared" si="211"/>
        <v/>
      </c>
      <c r="BH461" s="74" t="str">
        <f t="shared" si="212"/>
        <v/>
      </c>
      <c r="BI461" s="120" t="str">
        <f>IF(M461="","",COUNTIF($BH$17:BH461,BH461))</f>
        <v/>
      </c>
      <c r="BJ461" s="98"/>
      <c r="BK461" s="1" t="str">
        <f t="shared" si="213"/>
        <v/>
      </c>
      <c r="BL461" s="621" t="str">
        <f>IF(F461="","",COUNTIF($AI$17:AI461,AI461))</f>
        <v/>
      </c>
      <c r="BM461" s="621">
        <f>IF(BL461=1,BL461,0)</f>
        <v>0</v>
      </c>
      <c r="BN461" s="621" t="str">
        <f>IF(F461="","",$BR461)</f>
        <v/>
      </c>
      <c r="BO461" s="621" t="str">
        <f>IF(G461="","",$BR461)</f>
        <v/>
      </c>
      <c r="BP461" s="621" t="str">
        <f>IF(I461="","",$BR461)</f>
        <v/>
      </c>
      <c r="BQ461" s="622" t="str">
        <f>IFERROR(IF(J461="","",BR461),"")</f>
        <v/>
      </c>
      <c r="BR461" s="621">
        <v>149</v>
      </c>
      <c r="BS461" s="621">
        <f>IF(C461&gt;0,"",IF(COUNTIF(BN461:BQ463,BR461)=4,"",1))</f>
        <v>1</v>
      </c>
      <c r="BT461" s="74">
        <f>COUNTIF($AJ$17:AJ461,AI461&amp;"-"&amp;"*5000m*")</f>
        <v>0</v>
      </c>
      <c r="BU461" s="621">
        <f>SUM(BT461:BT463)/3</f>
        <v>0</v>
      </c>
      <c r="BV461" s="622" t="str">
        <f>IF(AI461="","",IF(AND(COUNTA(M461:M463)=0,COUNTA(W461:X463)=0),1,""))</f>
        <v/>
      </c>
      <c r="BW461" s="621">
        <f>IF(AND($AI461="",COUNTA(W461)&gt;0),1,0)</f>
        <v>0</v>
      </c>
      <c r="BX461" s="621">
        <f>IF(AND($AI461="",COUNTA(X461)&gt;0),1,0)</f>
        <v>0</v>
      </c>
      <c r="BY461" s="621" t="str">
        <f>F461&amp;"-"&amp;W461</f>
        <v>-</v>
      </c>
      <c r="BZ461" s="621" t="str">
        <f>IF(W461="","",COUNTIF($BY$17:BY461,BY461))</f>
        <v/>
      </c>
      <c r="CA461" s="621" t="str">
        <f>F461&amp;"-"&amp;X461</f>
        <v>-</v>
      </c>
      <c r="CB461" s="621" t="str">
        <f>IF(X461="","",COUNTIF($CA$17:CA461,CA461))</f>
        <v/>
      </c>
    </row>
    <row r="462" spans="1:80" s="1" customFormat="1" ht="18" customHeight="1" thickBot="1">
      <c r="A462" s="684"/>
      <c r="B462" s="666"/>
      <c r="C462" s="668"/>
      <c r="D462" s="244"/>
      <c r="E462" s="244"/>
      <c r="F462" s="620"/>
      <c r="G462" s="620"/>
      <c r="H462" s="620"/>
      <c r="I462" s="256" t="str">
        <f>IF(C461&gt;0,VLOOKUP(C461,男子登録情報!$A$1:$H$1688,5,0),"")</f>
        <v/>
      </c>
      <c r="J462" s="654" t="str">
        <f>IF(D461&gt;0,VLOOKUP(D461,男子登録情報!$A$1:$H$1688,5,0),"")</f>
        <v/>
      </c>
      <c r="K462" s="654"/>
      <c r="L462" s="261" t="s">
        <v>28</v>
      </c>
      <c r="M462" s="27"/>
      <c r="N462" s="5" t="str">
        <f>IF(M462&gt;0,VLOOKUP(M462,男子登録情報!$N$1:$O$22,2,0),"")</f>
        <v/>
      </c>
      <c r="O462" s="261" t="s">
        <v>29</v>
      </c>
      <c r="P462" s="262"/>
      <c r="Q462" s="53" t="str">
        <f t="shared" si="214"/>
        <v/>
      </c>
      <c r="R462" s="284" t="str">
        <f t="shared" si="215"/>
        <v/>
      </c>
      <c r="S462" s="263"/>
      <c r="T462" s="613"/>
      <c r="U462" s="614"/>
      <c r="V462" s="615"/>
      <c r="W462" s="662"/>
      <c r="X462" s="662"/>
      <c r="AB462" s="85">
        <f t="shared" si="187"/>
        <v>0</v>
      </c>
      <c r="AC462" s="621"/>
      <c r="AD462" s="74" t="str">
        <f t="shared" si="188"/>
        <v/>
      </c>
      <c r="AE462" s="74" t="str">
        <f t="shared" si="189"/>
        <v/>
      </c>
      <c r="AF462" s="74" t="str">
        <f t="shared" si="190"/>
        <v/>
      </c>
      <c r="AG462" s="74" t="str">
        <f t="shared" si="191"/>
        <v/>
      </c>
      <c r="AH462" s="95">
        <f t="shared" si="193"/>
        <v>0</v>
      </c>
      <c r="AI462" s="173" t="str">
        <f>AI461</f>
        <v/>
      </c>
      <c r="AJ462" s="74" t="str">
        <f t="shared" si="194"/>
        <v/>
      </c>
      <c r="AK462" s="74" t="str">
        <f t="shared" si="195"/>
        <v/>
      </c>
      <c r="AL462" s="99" t="str">
        <f t="shared" si="192"/>
        <v/>
      </c>
      <c r="AM462" s="81">
        <f t="shared" si="196"/>
        <v>0</v>
      </c>
      <c r="AO462" s="81">
        <f t="shared" si="197"/>
        <v>0</v>
      </c>
      <c r="AP462" s="81" t="str">
        <f t="shared" si="198"/>
        <v>00000</v>
      </c>
      <c r="AQ462" s="105" t="str">
        <f t="shared" si="199"/>
        <v>0秒0</v>
      </c>
      <c r="AR462" s="106">
        <f t="shared" si="200"/>
        <v>0</v>
      </c>
      <c r="AS462" s="106" t="str">
        <f t="shared" si="201"/>
        <v>0</v>
      </c>
      <c r="AT462" s="106" t="str">
        <f t="shared" si="202"/>
        <v>0</v>
      </c>
      <c r="AU462" s="106" t="str">
        <f t="shared" si="203"/>
        <v>0m</v>
      </c>
      <c r="AV462" s="106" t="str">
        <f t="shared" si="204"/>
        <v>点</v>
      </c>
      <c r="AW462" s="81">
        <f t="shared" si="205"/>
        <v>0</v>
      </c>
      <c r="AX462" s="73" t="str">
        <f t="shared" si="206"/>
        <v/>
      </c>
      <c r="AY462" s="81">
        <f t="shared" si="207"/>
        <v>0</v>
      </c>
      <c r="AZ462" s="81">
        <f t="shared" si="208"/>
        <v>0</v>
      </c>
      <c r="BA462" s="81">
        <f t="shared" si="209"/>
        <v>0</v>
      </c>
      <c r="BB462" s="595"/>
      <c r="BC462" s="595"/>
      <c r="BD462" s="629"/>
      <c r="BE462" s="626"/>
      <c r="BF462" s="74" t="str">
        <f t="shared" si="210"/>
        <v/>
      </c>
      <c r="BG462" s="74" t="str">
        <f t="shared" si="211"/>
        <v/>
      </c>
      <c r="BH462" s="74" t="str">
        <f t="shared" si="212"/>
        <v/>
      </c>
      <c r="BI462" s="120" t="str">
        <f>IF(M462="","",COUNTIF($BH$17:BH462,BH462))</f>
        <v/>
      </c>
      <c r="BJ462" s="98"/>
      <c r="BK462" s="1" t="str">
        <f t="shared" si="213"/>
        <v/>
      </c>
      <c r="BL462" s="621"/>
      <c r="BM462" s="621"/>
      <c r="BN462" s="621"/>
      <c r="BO462" s="621"/>
      <c r="BP462" s="621"/>
      <c r="BQ462" s="623"/>
      <c r="BR462" s="621"/>
      <c r="BS462" s="621"/>
      <c r="BT462" s="74">
        <f>COUNTIF($AJ$17:AJ462,AI462&amp;"-"&amp;"*5000m*")</f>
        <v>0</v>
      </c>
      <c r="BU462" s="621"/>
      <c r="BV462" s="623"/>
      <c r="BW462" s="621"/>
      <c r="BX462" s="621"/>
      <c r="BY462" s="621"/>
      <c r="BZ462" s="621"/>
      <c r="CA462" s="621"/>
      <c r="CB462" s="621"/>
    </row>
    <row r="463" spans="1:80" s="1" customFormat="1" ht="18" customHeight="1" thickBot="1">
      <c r="A463" s="685"/>
      <c r="B463" s="86" t="s">
        <v>30</v>
      </c>
      <c r="C463" s="87"/>
      <c r="D463" s="87"/>
      <c r="E463" s="87"/>
      <c r="F463" s="28"/>
      <c r="G463" s="28"/>
      <c r="H463" s="28"/>
      <c r="I463" s="29"/>
      <c r="J463" s="655" t="str">
        <f>IF(D462&gt;0,VLOOKUP(D462,男子登録情報!$A$1:$H$1688,5,0),"")</f>
        <v/>
      </c>
      <c r="K463" s="655"/>
      <c r="L463" s="7" t="s">
        <v>31</v>
      </c>
      <c r="M463" s="429"/>
      <c r="N463" s="5" t="str">
        <f>IF(M463&gt;0,VLOOKUP(M463,男子登録情報!$N$1:$O$22,2,0),"")</f>
        <v/>
      </c>
      <c r="O463" s="7" t="s">
        <v>32</v>
      </c>
      <c r="P463" s="248"/>
      <c r="Q463" s="53" t="str">
        <f t="shared" si="214"/>
        <v/>
      </c>
      <c r="R463" s="285" t="str">
        <f t="shared" si="215"/>
        <v/>
      </c>
      <c r="S463" s="259"/>
      <c r="T463" s="616"/>
      <c r="U463" s="617"/>
      <c r="V463" s="618"/>
      <c r="W463" s="663"/>
      <c r="X463" s="663"/>
      <c r="AB463" s="85">
        <f t="shared" si="187"/>
        <v>0</v>
      </c>
      <c r="AC463" s="621"/>
      <c r="AD463" s="74" t="str">
        <f t="shared" si="188"/>
        <v/>
      </c>
      <c r="AE463" s="74" t="str">
        <f t="shared" si="189"/>
        <v/>
      </c>
      <c r="AF463" s="74" t="str">
        <f t="shared" si="190"/>
        <v/>
      </c>
      <c r="AG463" s="74" t="str">
        <f t="shared" si="191"/>
        <v/>
      </c>
      <c r="AH463" s="95">
        <f t="shared" si="193"/>
        <v>0</v>
      </c>
      <c r="AI463" s="174" t="str">
        <f>AI462</f>
        <v/>
      </c>
      <c r="AJ463" s="74" t="str">
        <f t="shared" si="194"/>
        <v/>
      </c>
      <c r="AK463" s="74" t="str">
        <f t="shared" si="195"/>
        <v/>
      </c>
      <c r="AL463" s="99" t="str">
        <f t="shared" si="192"/>
        <v/>
      </c>
      <c r="AM463" s="81">
        <f t="shared" si="196"/>
        <v>0</v>
      </c>
      <c r="AO463" s="81">
        <f t="shared" si="197"/>
        <v>0</v>
      </c>
      <c r="AP463" s="81" t="str">
        <f t="shared" si="198"/>
        <v>00000</v>
      </c>
      <c r="AQ463" s="105" t="str">
        <f t="shared" si="199"/>
        <v>0秒0</v>
      </c>
      <c r="AR463" s="106">
        <f t="shared" si="200"/>
        <v>0</v>
      </c>
      <c r="AS463" s="106" t="str">
        <f t="shared" si="201"/>
        <v>0</v>
      </c>
      <c r="AT463" s="106" t="str">
        <f t="shared" si="202"/>
        <v>0</v>
      </c>
      <c r="AU463" s="106" t="str">
        <f t="shared" si="203"/>
        <v>0m</v>
      </c>
      <c r="AV463" s="106" t="str">
        <f t="shared" si="204"/>
        <v>点</v>
      </c>
      <c r="AW463" s="81">
        <f t="shared" si="205"/>
        <v>0</v>
      </c>
      <c r="AX463" s="73" t="str">
        <f t="shared" si="206"/>
        <v/>
      </c>
      <c r="AY463" s="81">
        <f t="shared" si="207"/>
        <v>0</v>
      </c>
      <c r="AZ463" s="81">
        <f t="shared" si="208"/>
        <v>0</v>
      </c>
      <c r="BA463" s="81">
        <f t="shared" si="209"/>
        <v>0</v>
      </c>
      <c r="BB463" s="587"/>
      <c r="BC463" s="587"/>
      <c r="BD463" s="630"/>
      <c r="BE463" s="627"/>
      <c r="BF463" s="74" t="str">
        <f t="shared" si="210"/>
        <v/>
      </c>
      <c r="BG463" s="74" t="str">
        <f t="shared" si="211"/>
        <v/>
      </c>
      <c r="BH463" s="74" t="str">
        <f t="shared" si="212"/>
        <v/>
      </c>
      <c r="BI463" s="120" t="str">
        <f>IF(M463="","",COUNTIF($BH$17:BH463,BH463))</f>
        <v/>
      </c>
      <c r="BJ463" s="98"/>
      <c r="BK463" s="1" t="str">
        <f t="shared" si="213"/>
        <v/>
      </c>
      <c r="BL463" s="621"/>
      <c r="BM463" s="621"/>
      <c r="BN463" s="621"/>
      <c r="BO463" s="621"/>
      <c r="BP463" s="621"/>
      <c r="BQ463" s="624"/>
      <c r="BR463" s="621"/>
      <c r="BS463" s="621"/>
      <c r="BT463" s="74">
        <f>COUNTIF($AJ$17:AJ463,AI463&amp;"-"&amp;"*5000m*")</f>
        <v>0</v>
      </c>
      <c r="BU463" s="621"/>
      <c r="BV463" s="624"/>
      <c r="BW463" s="621"/>
      <c r="BX463" s="621"/>
      <c r="BY463" s="621"/>
      <c r="BZ463" s="621"/>
      <c r="CA463" s="621"/>
      <c r="CB463" s="621"/>
    </row>
    <row r="464" spans="1:80" s="1" customFormat="1" ht="18" customHeight="1" thickTop="1" thickBot="1">
      <c r="A464" s="683">
        <v>150</v>
      </c>
      <c r="B464" s="665" t="s">
        <v>339</v>
      </c>
      <c r="C464" s="667"/>
      <c r="D464" s="243"/>
      <c r="E464" s="243"/>
      <c r="F464" s="619" t="str">
        <f>IF(C464&gt;0,VLOOKUP(C464,男子登録情報!$A$1:$H$1688,3,0),"")</f>
        <v/>
      </c>
      <c r="G464" s="619" t="str">
        <f>IF(C464&gt;0,VLOOKUP(C464,男子登録情報!$A$1:$H$1688,4,0),"")</f>
        <v/>
      </c>
      <c r="H464" s="619" t="str">
        <f>IF(C464&gt;0,VLOOKUP(C464,男子登録情報!$A$1:$H$1688,7,0),"")</f>
        <v/>
      </c>
      <c r="I464" s="261" t="str">
        <f>IF(C464&gt;0,VLOOKUP(C464,男子登録情報!$A$1:$H$1688,8,0),"")</f>
        <v/>
      </c>
      <c r="J464" s="653" t="str">
        <f>IF(C464&gt;0,VLOOKUP(C464,男子登録情報!$A$1:$M$1688,13,0),"")</f>
        <v/>
      </c>
      <c r="K464" s="653" t="str">
        <f>IF(C464&gt;0,TEXT(C464,"100000000"),"000000000")</f>
        <v>000000000</v>
      </c>
      <c r="L464" s="251" t="s">
        <v>24</v>
      </c>
      <c r="M464" s="243"/>
      <c r="N464" s="5" t="str">
        <f>IF(M464&gt;0,VLOOKUP(M464,男子登録情報!$N$1:$O$22,2,0),"")</f>
        <v/>
      </c>
      <c r="O464" s="251" t="s">
        <v>27</v>
      </c>
      <c r="P464" s="253"/>
      <c r="Q464" s="53" t="str">
        <f t="shared" si="214"/>
        <v/>
      </c>
      <c r="R464" s="283" t="str">
        <f>IF(OR(M464="",P464=""),"",IF(COUNTIF(M464,"*m*")&gt;0,AQ464,IF(COUNTIF(M464,"*種*")&gt;0,AV464,AU464)))</f>
        <v/>
      </c>
      <c r="S464" s="255"/>
      <c r="T464" s="610"/>
      <c r="U464" s="611"/>
      <c r="V464" s="612"/>
      <c r="W464" s="664"/>
      <c r="X464" s="664"/>
      <c r="AB464" s="85">
        <f t="shared" si="187"/>
        <v>0</v>
      </c>
      <c r="AC464" s="621">
        <f>C464</f>
        <v>0</v>
      </c>
      <c r="AD464" s="74" t="str">
        <f t="shared" si="188"/>
        <v/>
      </c>
      <c r="AE464" s="74" t="str">
        <f t="shared" si="189"/>
        <v/>
      </c>
      <c r="AF464" s="74" t="str">
        <f t="shared" si="190"/>
        <v/>
      </c>
      <c r="AG464" s="74" t="str">
        <f t="shared" si="191"/>
        <v/>
      </c>
      <c r="AH464" s="95">
        <f t="shared" si="193"/>
        <v>0</v>
      </c>
      <c r="AI464" s="172" t="str">
        <f>IF(F464="","",F464)</f>
        <v/>
      </c>
      <c r="AJ464" s="74" t="str">
        <f t="shared" si="194"/>
        <v/>
      </c>
      <c r="AK464" s="74" t="str">
        <f t="shared" si="195"/>
        <v/>
      </c>
      <c r="AL464" s="99" t="str">
        <f t="shared" si="192"/>
        <v/>
      </c>
      <c r="AM464" s="81">
        <f t="shared" si="196"/>
        <v>0</v>
      </c>
      <c r="AO464" s="81">
        <f t="shared" si="197"/>
        <v>0</v>
      </c>
      <c r="AP464" s="81" t="str">
        <f t="shared" si="198"/>
        <v>00000</v>
      </c>
      <c r="AQ464" s="105" t="str">
        <f t="shared" si="199"/>
        <v>0秒0</v>
      </c>
      <c r="AR464" s="106">
        <f t="shared" si="200"/>
        <v>0</v>
      </c>
      <c r="AS464" s="106" t="str">
        <f t="shared" si="201"/>
        <v>0</v>
      </c>
      <c r="AT464" s="106" t="str">
        <f t="shared" si="202"/>
        <v>0</v>
      </c>
      <c r="AU464" s="106" t="str">
        <f t="shared" si="203"/>
        <v>0m</v>
      </c>
      <c r="AV464" s="106" t="str">
        <f t="shared" si="204"/>
        <v>点</v>
      </c>
      <c r="AW464" s="81">
        <f t="shared" si="205"/>
        <v>0</v>
      </c>
      <c r="AX464" s="73" t="str">
        <f t="shared" si="206"/>
        <v/>
      </c>
      <c r="AY464" s="81">
        <f t="shared" si="207"/>
        <v>0</v>
      </c>
      <c r="AZ464" s="81">
        <f t="shared" si="208"/>
        <v>0</v>
      </c>
      <c r="BA464" s="81">
        <f t="shared" si="209"/>
        <v>0</v>
      </c>
      <c r="BB464" s="586">
        <f>IF(W464="",0,COUNTA($W$17:W466))</f>
        <v>0</v>
      </c>
      <c r="BC464" s="586">
        <f>IF(X464="",0,COUNTA($X$17:X466))</f>
        <v>0</v>
      </c>
      <c r="BD464" s="628">
        <f>IF(OR($N464="20100",$N465="20100",$N466="20100"),COUNTIF($N$17:N466,"20100"),0)</f>
        <v>0</v>
      </c>
      <c r="BE464" s="625">
        <f>IF($BD464=0,0,INDEX($P464:$P466,MATCH("20100",$N464:$N466,0),1))</f>
        <v>0</v>
      </c>
      <c r="BF464" s="74" t="str">
        <f t="shared" si="210"/>
        <v/>
      </c>
      <c r="BG464" s="74" t="str">
        <f t="shared" si="211"/>
        <v/>
      </c>
      <c r="BH464" s="74" t="str">
        <f t="shared" si="212"/>
        <v/>
      </c>
      <c r="BI464" s="120" t="str">
        <f>IF(M464="","",COUNTIF($BH$17:BH464,BH464))</f>
        <v/>
      </c>
      <c r="BJ464" s="98"/>
      <c r="BK464" s="1" t="str">
        <f t="shared" si="213"/>
        <v/>
      </c>
      <c r="BL464" s="621" t="str">
        <f>IF(F464="","",COUNTIF($AI$17:AI464,AI464))</f>
        <v/>
      </c>
      <c r="BM464" s="621">
        <f>IF(BL464=1,BL464,0)</f>
        <v>0</v>
      </c>
      <c r="BN464" s="621" t="str">
        <f>IF(F464="","",$BR464)</f>
        <v/>
      </c>
      <c r="BO464" s="621" t="str">
        <f>IF(G464="","",$BR464)</f>
        <v/>
      </c>
      <c r="BP464" s="621" t="str">
        <f>IF(I464="","",$BR464)</f>
        <v/>
      </c>
      <c r="BQ464" s="622" t="str">
        <f>IFERROR(IF(J464="","",BR464),"")</f>
        <v/>
      </c>
      <c r="BR464" s="621">
        <v>150</v>
      </c>
      <c r="BS464" s="621">
        <f>IF(C464&gt;0,"",IF(COUNTIF(BN464:BQ466,BR464)=4,"",1))</f>
        <v>1</v>
      </c>
      <c r="BT464" s="74">
        <f>COUNTIF($AJ$17:AJ464,AI464&amp;"-"&amp;"*5000m*")</f>
        <v>0</v>
      </c>
      <c r="BU464" s="621">
        <f>SUM(BT464:BT466)/3</f>
        <v>0</v>
      </c>
      <c r="BV464" s="622" t="str">
        <f>IF(AI464="","",IF(AND(COUNTA(M464:M466)=0,COUNTA(W464:X466)=0),1,""))</f>
        <v/>
      </c>
      <c r="BW464" s="621">
        <f>IF(AND($AI464="",COUNTA(W464)&gt;0),1,0)</f>
        <v>0</v>
      </c>
      <c r="BX464" s="621">
        <f>IF(AND($AI464="",COUNTA(X464)&gt;0),1,0)</f>
        <v>0</v>
      </c>
      <c r="BY464" s="621" t="str">
        <f>F464&amp;"-"&amp;W464</f>
        <v>-</v>
      </c>
      <c r="BZ464" s="621" t="str">
        <f>IF(W464="","",COUNTIF($BY$17:BY464,BY464))</f>
        <v/>
      </c>
      <c r="CA464" s="621" t="str">
        <f>F464&amp;"-"&amp;X464</f>
        <v>-</v>
      </c>
      <c r="CB464" s="621" t="str">
        <f>IF(X464="","",COUNTIF($CA$17:CA464,CA464))</f>
        <v/>
      </c>
    </row>
    <row r="465" spans="1:80" s="1" customFormat="1" ht="18" customHeight="1" thickBot="1">
      <c r="A465" s="684"/>
      <c r="B465" s="666"/>
      <c r="C465" s="668"/>
      <c r="D465" s="244"/>
      <c r="E465" s="244"/>
      <c r="F465" s="620"/>
      <c r="G465" s="620"/>
      <c r="H465" s="620"/>
      <c r="I465" s="256" t="str">
        <f>IF(C464&gt;0,VLOOKUP(C464,男子登録情報!$A$1:$H$1688,5,0),"")</f>
        <v/>
      </c>
      <c r="J465" s="654" t="str">
        <f>IF(D464&gt;0,VLOOKUP(D464,男子登録情報!$A$1:$H$1688,5,0),"")</f>
        <v/>
      </c>
      <c r="K465" s="654"/>
      <c r="L465" s="261" t="s">
        <v>28</v>
      </c>
      <c r="M465" s="27"/>
      <c r="N465" s="5" t="str">
        <f>IF(M465&gt;0,VLOOKUP(M465,男子登録情報!$N$1:$O$22,2,0),"")</f>
        <v/>
      </c>
      <c r="O465" s="261" t="s">
        <v>29</v>
      </c>
      <c r="P465" s="262"/>
      <c r="Q465" s="53" t="str">
        <f t="shared" si="214"/>
        <v/>
      </c>
      <c r="R465" s="284" t="str">
        <f t="shared" si="215"/>
        <v/>
      </c>
      <c r="S465" s="263"/>
      <c r="T465" s="613"/>
      <c r="U465" s="614"/>
      <c r="V465" s="615"/>
      <c r="W465" s="662"/>
      <c r="X465" s="662"/>
      <c r="AB465" s="85">
        <f t="shared" si="187"/>
        <v>0</v>
      </c>
      <c r="AC465" s="621"/>
      <c r="AD465" s="74" t="str">
        <f t="shared" si="188"/>
        <v/>
      </c>
      <c r="AE465" s="74" t="str">
        <f t="shared" si="189"/>
        <v/>
      </c>
      <c r="AF465" s="74" t="str">
        <f t="shared" si="190"/>
        <v/>
      </c>
      <c r="AG465" s="74" t="str">
        <f t="shared" si="191"/>
        <v/>
      </c>
      <c r="AH465" s="95">
        <f t="shared" si="193"/>
        <v>0</v>
      </c>
      <c r="AI465" s="173" t="str">
        <f>AI464</f>
        <v/>
      </c>
      <c r="AJ465" s="74" t="str">
        <f t="shared" si="194"/>
        <v/>
      </c>
      <c r="AK465" s="74" t="str">
        <f t="shared" si="195"/>
        <v/>
      </c>
      <c r="AL465" s="99" t="str">
        <f t="shared" si="192"/>
        <v/>
      </c>
      <c r="AM465" s="81">
        <f t="shared" si="196"/>
        <v>0</v>
      </c>
      <c r="AO465" s="81">
        <f t="shared" si="197"/>
        <v>0</v>
      </c>
      <c r="AP465" s="81" t="str">
        <f t="shared" si="198"/>
        <v>00000</v>
      </c>
      <c r="AQ465" s="105" t="str">
        <f t="shared" si="199"/>
        <v>0秒0</v>
      </c>
      <c r="AR465" s="106">
        <f t="shared" si="200"/>
        <v>0</v>
      </c>
      <c r="AS465" s="106" t="str">
        <f t="shared" si="201"/>
        <v>0</v>
      </c>
      <c r="AT465" s="106" t="str">
        <f t="shared" si="202"/>
        <v>0</v>
      </c>
      <c r="AU465" s="106" t="str">
        <f t="shared" si="203"/>
        <v>0m</v>
      </c>
      <c r="AV465" s="106" t="str">
        <f t="shared" si="204"/>
        <v>点</v>
      </c>
      <c r="AW465" s="81">
        <f t="shared" si="205"/>
        <v>0</v>
      </c>
      <c r="AX465" s="73" t="str">
        <f t="shared" si="206"/>
        <v/>
      </c>
      <c r="AY465" s="81">
        <f t="shared" si="207"/>
        <v>0</v>
      </c>
      <c r="AZ465" s="81">
        <f t="shared" si="208"/>
        <v>0</v>
      </c>
      <c r="BA465" s="81">
        <f t="shared" si="209"/>
        <v>0</v>
      </c>
      <c r="BB465" s="595"/>
      <c r="BC465" s="595"/>
      <c r="BD465" s="629"/>
      <c r="BE465" s="626"/>
      <c r="BF465" s="74" t="str">
        <f t="shared" si="210"/>
        <v/>
      </c>
      <c r="BG465" s="74" t="str">
        <f t="shared" si="211"/>
        <v/>
      </c>
      <c r="BH465" s="74" t="str">
        <f t="shared" si="212"/>
        <v/>
      </c>
      <c r="BI465" s="120" t="str">
        <f>IF(M465="","",COUNTIF($BH$17:BH465,BH465))</f>
        <v/>
      </c>
      <c r="BJ465" s="98"/>
      <c r="BK465" s="1" t="str">
        <f t="shared" si="213"/>
        <v/>
      </c>
      <c r="BL465" s="621"/>
      <c r="BM465" s="621"/>
      <c r="BN465" s="621"/>
      <c r="BO465" s="621"/>
      <c r="BP465" s="621"/>
      <c r="BQ465" s="623"/>
      <c r="BR465" s="621"/>
      <c r="BS465" s="621"/>
      <c r="BT465" s="74">
        <f>COUNTIF($AJ$17:AJ465,AI465&amp;"-"&amp;"*5000m*")</f>
        <v>0</v>
      </c>
      <c r="BU465" s="621"/>
      <c r="BV465" s="623"/>
      <c r="BW465" s="621"/>
      <c r="BX465" s="621"/>
      <c r="BY465" s="621"/>
      <c r="BZ465" s="621"/>
      <c r="CA465" s="621"/>
      <c r="CB465" s="621"/>
    </row>
    <row r="466" spans="1:80" s="1" customFormat="1" ht="18" customHeight="1" thickBot="1">
      <c r="A466" s="684"/>
      <c r="B466" s="91" t="s">
        <v>30</v>
      </c>
      <c r="C466" s="92"/>
      <c r="D466" s="92"/>
      <c r="E466" s="92"/>
      <c r="F466" s="61"/>
      <c r="G466" s="61"/>
      <c r="H466" s="61"/>
      <c r="I466" s="62"/>
      <c r="J466" s="655" t="str">
        <f>IF(D465&gt;0,VLOOKUP(D465,男子登録情報!$A$1:$H$1688,5,0),"")</f>
        <v/>
      </c>
      <c r="K466" s="655"/>
      <c r="L466" s="7" t="s">
        <v>31</v>
      </c>
      <c r="M466" s="429"/>
      <c r="N466" s="5" t="str">
        <f>IF(M466&gt;0,VLOOKUP(M466,男子登録情報!$N$1:$O$22,2,0),"")</f>
        <v/>
      </c>
      <c r="O466" s="7" t="s">
        <v>32</v>
      </c>
      <c r="P466" s="248"/>
      <c r="Q466" s="53" t="str">
        <f t="shared" si="214"/>
        <v/>
      </c>
      <c r="R466" s="285" t="str">
        <f t="shared" si="215"/>
        <v/>
      </c>
      <c r="S466" s="259"/>
      <c r="T466" s="616"/>
      <c r="U466" s="617"/>
      <c r="V466" s="618"/>
      <c r="W466" s="663"/>
      <c r="X466" s="663"/>
      <c r="AB466" s="85">
        <f t="shared" si="187"/>
        <v>0</v>
      </c>
      <c r="AC466" s="621"/>
      <c r="AD466" s="74" t="str">
        <f t="shared" si="188"/>
        <v/>
      </c>
      <c r="AE466" s="74" t="str">
        <f t="shared" si="189"/>
        <v/>
      </c>
      <c r="AF466" s="74" t="str">
        <f t="shared" si="190"/>
        <v/>
      </c>
      <c r="AG466" s="74" t="str">
        <f t="shared" si="191"/>
        <v/>
      </c>
      <c r="AH466" s="95">
        <f>IF(ISNA(OR(AD466:AG466)),1,SUM(AD466:AG466))</f>
        <v>0</v>
      </c>
      <c r="AI466" s="174" t="str">
        <f>AI465</f>
        <v/>
      </c>
      <c r="AJ466" s="74" t="str">
        <f>IF($AI466="","",IF(M466="","",$AI466&amp;"-"&amp;M466))</f>
        <v/>
      </c>
      <c r="AK466" s="74" t="str">
        <f>IF(AND(COUNTA(M466,P466,S466,T466,W466,X466)&gt;0,BS466=1),1,"")</f>
        <v/>
      </c>
      <c r="AL466" s="99" t="str">
        <f>IF(M466="","",COUNTIF($AJ$12:$AJ$466,AJ466))</f>
        <v/>
      </c>
      <c r="AM466" s="81">
        <f>IF(MAX(AL466)&gt;1,1,0)</f>
        <v>0</v>
      </c>
      <c r="AO466" s="81">
        <f>IF(COUNTIF(M466,"*m*")&gt;0,IF(VALUE(AS466)&gt;59,1,0),0)</f>
        <v>0</v>
      </c>
      <c r="AP466" s="81" t="str">
        <f>IF(COUNTIF(N466,"*m*")&gt;0,RIGHT(10000000+AW466,7),RIGHT(100000+AW466,5))</f>
        <v>00000</v>
      </c>
      <c r="AQ466" s="105" t="str">
        <f>IF(AR466=0,AS466&amp;"秒"&amp;AT466,AR466&amp;"分"&amp;AS466&amp;"秒"&amp;AT466)</f>
        <v>0秒0</v>
      </c>
      <c r="AR466" s="106">
        <f>INT(P466/10000)</f>
        <v>0</v>
      </c>
      <c r="AS466" s="106" t="str">
        <f>RIGHT(INT(P466/100),2)</f>
        <v>0</v>
      </c>
      <c r="AT466" s="106" t="str">
        <f>RIGHT(INT(P466/1),2)</f>
        <v>0</v>
      </c>
      <c r="AU466" s="106" t="str">
        <f>INT(P466/100)&amp;"m"&amp;RIGHT(P466,2)</f>
        <v>0m</v>
      </c>
      <c r="AV466" s="106" t="str">
        <f>P466&amp;"点"</f>
        <v>点</v>
      </c>
      <c r="AW466" s="81">
        <f>VALUE(P466)</f>
        <v>0</v>
      </c>
      <c r="AX466" s="73" t="str">
        <f>IF(COUNTIF(M466,"*m*")=0,"",IF($M466="","",COUNTIF($P466,AX$13)))</f>
        <v/>
      </c>
      <c r="AY466" s="81">
        <f>IF(S466="",0,IF(OR(S466&lt;$AY$12,S466&gt;$AY$13),1,0))</f>
        <v>0</v>
      </c>
      <c r="AZ466" s="81">
        <f>IF($P466="",0,IF($S466="",1,0))</f>
        <v>0</v>
      </c>
      <c r="BA466" s="81">
        <f>IF($P466="",0,IF($T466="",1,0))</f>
        <v>0</v>
      </c>
      <c r="BB466" s="587"/>
      <c r="BC466" s="587"/>
      <c r="BD466" s="630"/>
      <c r="BE466" s="627"/>
      <c r="BF466" s="74" t="str">
        <f>IF(M466="","",IF(COUNTIF(M466,"*OP*")&gt;0,1,""))</f>
        <v/>
      </c>
      <c r="BG466" s="74" t="str">
        <f>IF(M466="","",IF(COUNTIF(M466,"*OP*")&gt;0,"",1))</f>
        <v/>
      </c>
      <c r="BH466" s="74" t="str">
        <f>IF(M466="","",IF(COUNTIF(M466,"*OP*")&gt;0,"",M466))</f>
        <v/>
      </c>
      <c r="BI466" s="120" t="str">
        <f>IF(M466="","",COUNTIF($BH$17:BH466,BH466))</f>
        <v/>
      </c>
      <c r="BJ466" s="98"/>
      <c r="BK466" s="1" t="str">
        <f>IFERROR(BG466*BI466,"")</f>
        <v/>
      </c>
      <c r="BL466" s="621"/>
      <c r="BM466" s="621"/>
      <c r="BN466" s="621"/>
      <c r="BO466" s="621"/>
      <c r="BP466" s="621"/>
      <c r="BQ466" s="624"/>
      <c r="BR466" s="621"/>
      <c r="BS466" s="621"/>
      <c r="BT466" s="74">
        <f>COUNTIF($AJ$17:AJ466,AI466&amp;"-"&amp;"*5000m*")</f>
        <v>0</v>
      </c>
      <c r="BU466" s="621"/>
      <c r="BV466" s="624"/>
      <c r="BW466" s="621"/>
      <c r="BX466" s="621"/>
      <c r="BY466" s="621"/>
      <c r="BZ466" s="621"/>
      <c r="CA466" s="621"/>
      <c r="CB466" s="621"/>
    </row>
    <row r="467" spans="1:80" ht="14.25" thickTop="1">
      <c r="A467" s="63"/>
      <c r="B467" s="63"/>
      <c r="C467" s="63"/>
      <c r="D467" s="63"/>
      <c r="E467" s="63"/>
      <c r="F467" s="63"/>
      <c r="G467" s="63"/>
      <c r="H467" s="63"/>
      <c r="I467" s="63"/>
      <c r="J467" s="63"/>
      <c r="K467" s="63"/>
      <c r="L467" s="63"/>
      <c r="M467" s="63"/>
      <c r="N467" s="63"/>
      <c r="O467" s="63"/>
      <c r="P467" s="76"/>
      <c r="Q467" s="63"/>
      <c r="R467" s="63"/>
      <c r="S467" s="166"/>
      <c r="T467" s="63"/>
      <c r="U467" s="63"/>
      <c r="V467" s="63"/>
    </row>
  </sheetData>
  <sheetProtection algorithmName="SHA-512" hashValue="lLs1tUvfjKRrCyMiF1TE8mBFYbY8iYtc8v44S2QHjc+jIhc35AuxFlQ86bCxiZk7BD6zh/3dh9PR98fluAUIgQ==" saltValue="u5NeeOZwI90pAP3B66IwNQ==" spinCount="100000" sheet="1" objects="1" scenarios="1"/>
  <mergeCells count="5152">
    <mergeCell ref="H14:H15"/>
    <mergeCell ref="J14:J16"/>
    <mergeCell ref="K14:K16"/>
    <mergeCell ref="T14:V14"/>
    <mergeCell ref="W14:W16"/>
    <mergeCell ref="X14:X16"/>
    <mergeCell ref="T15:V15"/>
    <mergeCell ref="F16:I16"/>
    <mergeCell ref="T16:V16"/>
    <mergeCell ref="W12:X12"/>
    <mergeCell ref="W17:W19"/>
    <mergeCell ref="X17:X19"/>
    <mergeCell ref="W20:W22"/>
    <mergeCell ref="J20:J22"/>
    <mergeCell ref="B12:C13"/>
    <mergeCell ref="F19:I19"/>
    <mergeCell ref="H17:H18"/>
    <mergeCell ref="H20:H21"/>
    <mergeCell ref="H12:H13"/>
    <mergeCell ref="J12:J13"/>
    <mergeCell ref="X32:X34"/>
    <mergeCell ref="X35:X37"/>
    <mergeCell ref="X38:X40"/>
    <mergeCell ref="X41:X43"/>
    <mergeCell ref="X44:X46"/>
    <mergeCell ref="T17:V17"/>
    <mergeCell ref="T18:V18"/>
    <mergeCell ref="T19:V19"/>
    <mergeCell ref="T20:V20"/>
    <mergeCell ref="T21:V21"/>
    <mergeCell ref="T22:V22"/>
    <mergeCell ref="T23:V23"/>
    <mergeCell ref="T24:V24"/>
    <mergeCell ref="T25:V25"/>
    <mergeCell ref="T26:V26"/>
    <mergeCell ref="T27:V27"/>
    <mergeCell ref="T28:V28"/>
    <mergeCell ref="T29:V29"/>
    <mergeCell ref="T35:V35"/>
    <mergeCell ref="T36:V36"/>
    <mergeCell ref="T37:V37"/>
    <mergeCell ref="T38:V38"/>
    <mergeCell ref="T39:V39"/>
    <mergeCell ref="T40:V40"/>
    <mergeCell ref="T41:V41"/>
    <mergeCell ref="T42:V42"/>
    <mergeCell ref="T43:V43"/>
    <mergeCell ref="T44:V44"/>
    <mergeCell ref="W23:W25"/>
    <mergeCell ref="W26:W28"/>
    <mergeCell ref="W29:W31"/>
    <mergeCell ref="W32:W34"/>
    <mergeCell ref="J38:J40"/>
    <mergeCell ref="J47:J49"/>
    <mergeCell ref="J50:J52"/>
    <mergeCell ref="J53:J55"/>
    <mergeCell ref="K44:K46"/>
    <mergeCell ref="F35:F36"/>
    <mergeCell ref="G35:G36"/>
    <mergeCell ref="G53:G54"/>
    <mergeCell ref="F37:I37"/>
    <mergeCell ref="K17:K19"/>
    <mergeCell ref="K20:K22"/>
    <mergeCell ref="K50:K52"/>
    <mergeCell ref="K53:K55"/>
    <mergeCell ref="F32:F33"/>
    <mergeCell ref="J32:J34"/>
    <mergeCell ref="J35:J37"/>
    <mergeCell ref="K23:K25"/>
    <mergeCell ref="K26:K28"/>
    <mergeCell ref="K29:K31"/>
    <mergeCell ref="K32:K34"/>
    <mergeCell ref="K35:K37"/>
    <mergeCell ref="G17:G18"/>
    <mergeCell ref="K38:K40"/>
    <mergeCell ref="K41:K43"/>
    <mergeCell ref="K47:K49"/>
    <mergeCell ref="F40:I40"/>
    <mergeCell ref="F43:I43"/>
    <mergeCell ref="F46:I46"/>
    <mergeCell ref="J41:J43"/>
    <mergeCell ref="J44:J46"/>
    <mergeCell ref="H23:H24"/>
    <mergeCell ref="H26:H27"/>
    <mergeCell ref="C47:C48"/>
    <mergeCell ref="C41:C42"/>
    <mergeCell ref="B20:B21"/>
    <mergeCell ref="B23:B24"/>
    <mergeCell ref="B26:B27"/>
    <mergeCell ref="B29:B30"/>
    <mergeCell ref="B32:B33"/>
    <mergeCell ref="G23:G24"/>
    <mergeCell ref="G32:G33"/>
    <mergeCell ref="C50:C51"/>
    <mergeCell ref="F50:F51"/>
    <mergeCell ref="F68:F69"/>
    <mergeCell ref="G68:G69"/>
    <mergeCell ref="F12:F13"/>
    <mergeCell ref="G12:G13"/>
    <mergeCell ref="G44:G45"/>
    <mergeCell ref="F44:F45"/>
    <mergeCell ref="C65:C66"/>
    <mergeCell ref="F65:F66"/>
    <mergeCell ref="G56:G57"/>
    <mergeCell ref="C59:C60"/>
    <mergeCell ref="F59:F60"/>
    <mergeCell ref="B59:B60"/>
    <mergeCell ref="B56:B57"/>
    <mergeCell ref="G62:G63"/>
    <mergeCell ref="G65:G66"/>
    <mergeCell ref="B47:B48"/>
    <mergeCell ref="B17:B18"/>
    <mergeCell ref="B14:B15"/>
    <mergeCell ref="C14:C15"/>
    <mergeCell ref="F14:F15"/>
    <mergeCell ref="G14:G15"/>
    <mergeCell ref="J86:J88"/>
    <mergeCell ref="J89:J91"/>
    <mergeCell ref="J92:J94"/>
    <mergeCell ref="J95:J97"/>
    <mergeCell ref="J98:J100"/>
    <mergeCell ref="J101:J103"/>
    <mergeCell ref="J104:J106"/>
    <mergeCell ref="K59:K61"/>
    <mergeCell ref="K62:K64"/>
    <mergeCell ref="G41:G42"/>
    <mergeCell ref="T122:V122"/>
    <mergeCell ref="J107:J109"/>
    <mergeCell ref="J110:J112"/>
    <mergeCell ref="K110:K112"/>
    <mergeCell ref="J71:J73"/>
    <mergeCell ref="T53:V53"/>
    <mergeCell ref="T54:V54"/>
    <mergeCell ref="T55:V55"/>
    <mergeCell ref="T56:V56"/>
    <mergeCell ref="T57:V57"/>
    <mergeCell ref="J62:J64"/>
    <mergeCell ref="J65:J67"/>
    <mergeCell ref="J68:J70"/>
    <mergeCell ref="K104:K106"/>
    <mergeCell ref="K107:K109"/>
    <mergeCell ref="K98:K100"/>
    <mergeCell ref="K101:K103"/>
    <mergeCell ref="K56:K58"/>
    <mergeCell ref="K65:K67"/>
    <mergeCell ref="K68:K70"/>
    <mergeCell ref="T58:V58"/>
    <mergeCell ref="T72:V72"/>
    <mergeCell ref="C92:C93"/>
    <mergeCell ref="F92:F93"/>
    <mergeCell ref="G92:G93"/>
    <mergeCell ref="A89:A91"/>
    <mergeCell ref="C89:C90"/>
    <mergeCell ref="F89:F90"/>
    <mergeCell ref="G89:G90"/>
    <mergeCell ref="A107:A109"/>
    <mergeCell ref="C107:C108"/>
    <mergeCell ref="F107:F108"/>
    <mergeCell ref="G107:G108"/>
    <mergeCell ref="F98:F99"/>
    <mergeCell ref="G98:G99"/>
    <mergeCell ref="F86:F87"/>
    <mergeCell ref="G86:G87"/>
    <mergeCell ref="B104:B105"/>
    <mergeCell ref="B101:B102"/>
    <mergeCell ref="B98:B99"/>
    <mergeCell ref="F101:F102"/>
    <mergeCell ref="G101:G102"/>
    <mergeCell ref="C98:C99"/>
    <mergeCell ref="B107:B108"/>
    <mergeCell ref="B95:B96"/>
    <mergeCell ref="B92:B93"/>
    <mergeCell ref="B89:B90"/>
    <mergeCell ref="B86:B87"/>
    <mergeCell ref="A149:A151"/>
    <mergeCell ref="C149:C150"/>
    <mergeCell ref="F149:F150"/>
    <mergeCell ref="G149:G150"/>
    <mergeCell ref="J149:J151"/>
    <mergeCell ref="W149:W151"/>
    <mergeCell ref="X149:X151"/>
    <mergeCell ref="A140:A142"/>
    <mergeCell ref="C140:C141"/>
    <mergeCell ref="F140:F141"/>
    <mergeCell ref="G140:G141"/>
    <mergeCell ref="J140:J142"/>
    <mergeCell ref="W140:W142"/>
    <mergeCell ref="X140:X142"/>
    <mergeCell ref="T141:V141"/>
    <mergeCell ref="T142:V142"/>
    <mergeCell ref="A152:A154"/>
    <mergeCell ref="C152:C153"/>
    <mergeCell ref="F152:F153"/>
    <mergeCell ref="G152:G153"/>
    <mergeCell ref="J152:J154"/>
    <mergeCell ref="W152:W154"/>
    <mergeCell ref="X152:X154"/>
    <mergeCell ref="T149:V149"/>
    <mergeCell ref="T150:V150"/>
    <mergeCell ref="T151:V151"/>
    <mergeCell ref="T152:V152"/>
    <mergeCell ref="K149:K151"/>
    <mergeCell ref="K152:K154"/>
    <mergeCell ref="T143:V143"/>
    <mergeCell ref="T153:V153"/>
    <mergeCell ref="T154:V154"/>
    <mergeCell ref="X185:X187"/>
    <mergeCell ref="A176:A178"/>
    <mergeCell ref="C176:C177"/>
    <mergeCell ref="F176:F177"/>
    <mergeCell ref="G176:G177"/>
    <mergeCell ref="J176:J178"/>
    <mergeCell ref="W176:W178"/>
    <mergeCell ref="X176:X178"/>
    <mergeCell ref="T177:V177"/>
    <mergeCell ref="T178:V178"/>
    <mergeCell ref="A188:A190"/>
    <mergeCell ref="C188:C189"/>
    <mergeCell ref="F188:F189"/>
    <mergeCell ref="G188:G189"/>
    <mergeCell ref="J188:J190"/>
    <mergeCell ref="W188:W190"/>
    <mergeCell ref="X188:X190"/>
    <mergeCell ref="T185:V185"/>
    <mergeCell ref="T186:V186"/>
    <mergeCell ref="T187:V187"/>
    <mergeCell ref="T188:V188"/>
    <mergeCell ref="K185:K187"/>
    <mergeCell ref="K188:K190"/>
    <mergeCell ref="T189:V189"/>
    <mergeCell ref="T190:V190"/>
    <mergeCell ref="W179:W181"/>
    <mergeCell ref="X179:X181"/>
    <mergeCell ref="A182:A184"/>
    <mergeCell ref="C182:C183"/>
    <mergeCell ref="F182:F183"/>
    <mergeCell ref="G182:G183"/>
    <mergeCell ref="X182:X184"/>
    <mergeCell ref="X242:X244"/>
    <mergeCell ref="T239:V239"/>
    <mergeCell ref="T240:V240"/>
    <mergeCell ref="W230:W232"/>
    <mergeCell ref="X230:X232"/>
    <mergeCell ref="A221:A223"/>
    <mergeCell ref="C221:C222"/>
    <mergeCell ref="F221:F222"/>
    <mergeCell ref="G221:G222"/>
    <mergeCell ref="J221:J223"/>
    <mergeCell ref="W221:W223"/>
    <mergeCell ref="X221:X223"/>
    <mergeCell ref="A212:A214"/>
    <mergeCell ref="C212:C213"/>
    <mergeCell ref="F212:F213"/>
    <mergeCell ref="G212:G213"/>
    <mergeCell ref="J212:J214"/>
    <mergeCell ref="W212:W214"/>
    <mergeCell ref="X212:X214"/>
    <mergeCell ref="T213:V213"/>
    <mergeCell ref="T214:V214"/>
    <mergeCell ref="A224:A226"/>
    <mergeCell ref="C224:C225"/>
    <mergeCell ref="F224:F225"/>
    <mergeCell ref="G224:G225"/>
    <mergeCell ref="J224:J226"/>
    <mergeCell ref="W224:W226"/>
    <mergeCell ref="X224:X226"/>
    <mergeCell ref="T221:V221"/>
    <mergeCell ref="T222:V222"/>
    <mergeCell ref="T225:V225"/>
    <mergeCell ref="T226:V226"/>
    <mergeCell ref="J278:J280"/>
    <mergeCell ref="W278:W280"/>
    <mergeCell ref="X278:X280"/>
    <mergeCell ref="T275:V275"/>
    <mergeCell ref="T276:V276"/>
    <mergeCell ref="W266:W268"/>
    <mergeCell ref="X266:X268"/>
    <mergeCell ref="A257:A259"/>
    <mergeCell ref="C257:C258"/>
    <mergeCell ref="F257:F258"/>
    <mergeCell ref="G257:G258"/>
    <mergeCell ref="J257:J259"/>
    <mergeCell ref="W257:W259"/>
    <mergeCell ref="X257:X259"/>
    <mergeCell ref="A248:A250"/>
    <mergeCell ref="C248:C249"/>
    <mergeCell ref="F248:F249"/>
    <mergeCell ref="G248:G249"/>
    <mergeCell ref="J248:J250"/>
    <mergeCell ref="W248:W250"/>
    <mergeCell ref="X248:X250"/>
    <mergeCell ref="T249:V249"/>
    <mergeCell ref="T250:V250"/>
    <mergeCell ref="A260:A262"/>
    <mergeCell ref="C260:C261"/>
    <mergeCell ref="F260:F261"/>
    <mergeCell ref="G260:G261"/>
    <mergeCell ref="J260:J262"/>
    <mergeCell ref="T257:V257"/>
    <mergeCell ref="T258:V258"/>
    <mergeCell ref="T259:V259"/>
    <mergeCell ref="T260:V260"/>
    <mergeCell ref="A314:A316"/>
    <mergeCell ref="C314:C315"/>
    <mergeCell ref="F314:F315"/>
    <mergeCell ref="G314:G315"/>
    <mergeCell ref="J314:J316"/>
    <mergeCell ref="W314:W316"/>
    <mergeCell ref="X314:X316"/>
    <mergeCell ref="T311:V311"/>
    <mergeCell ref="T312:V312"/>
    <mergeCell ref="W302:W304"/>
    <mergeCell ref="X302:X304"/>
    <mergeCell ref="A293:A295"/>
    <mergeCell ref="C293:C294"/>
    <mergeCell ref="F293:F294"/>
    <mergeCell ref="G293:G294"/>
    <mergeCell ref="J293:J295"/>
    <mergeCell ref="W293:W295"/>
    <mergeCell ref="X293:X295"/>
    <mergeCell ref="A296:A298"/>
    <mergeCell ref="C296:C297"/>
    <mergeCell ref="F296:F297"/>
    <mergeCell ref="G296:G297"/>
    <mergeCell ref="J296:J298"/>
    <mergeCell ref="W296:W298"/>
    <mergeCell ref="X296:X298"/>
    <mergeCell ref="T293:V293"/>
    <mergeCell ref="T294:V294"/>
    <mergeCell ref="T295:V295"/>
    <mergeCell ref="K293:K295"/>
    <mergeCell ref="K296:K298"/>
    <mergeCell ref="W299:W301"/>
    <mergeCell ref="X299:X301"/>
    <mergeCell ref="F332:F333"/>
    <mergeCell ref="G332:G333"/>
    <mergeCell ref="J332:J334"/>
    <mergeCell ref="W332:W334"/>
    <mergeCell ref="X332:X334"/>
    <mergeCell ref="T329:V329"/>
    <mergeCell ref="T330:V330"/>
    <mergeCell ref="T331:V331"/>
    <mergeCell ref="T332:V332"/>
    <mergeCell ref="T333:V333"/>
    <mergeCell ref="T334:V334"/>
    <mergeCell ref="K329:K331"/>
    <mergeCell ref="K332:K334"/>
    <mergeCell ref="B332:B333"/>
    <mergeCell ref="B329:B330"/>
    <mergeCell ref="A329:A331"/>
    <mergeCell ref="C329:C330"/>
    <mergeCell ref="F329:F330"/>
    <mergeCell ref="W329:W331"/>
    <mergeCell ref="X329:X331"/>
    <mergeCell ref="A422:A424"/>
    <mergeCell ref="C422:C423"/>
    <mergeCell ref="F422:F423"/>
    <mergeCell ref="G422:G423"/>
    <mergeCell ref="J422:J424"/>
    <mergeCell ref="W422:W424"/>
    <mergeCell ref="X422:X424"/>
    <mergeCell ref="T419:V419"/>
    <mergeCell ref="T420:V420"/>
    <mergeCell ref="T421:V421"/>
    <mergeCell ref="T422:V422"/>
    <mergeCell ref="T423:V423"/>
    <mergeCell ref="T424:V424"/>
    <mergeCell ref="K419:K421"/>
    <mergeCell ref="K422:K424"/>
    <mergeCell ref="B422:B423"/>
    <mergeCell ref="B419:B420"/>
    <mergeCell ref="A464:A466"/>
    <mergeCell ref="C464:C465"/>
    <mergeCell ref="F464:F465"/>
    <mergeCell ref="G464:G465"/>
    <mergeCell ref="J464:J466"/>
    <mergeCell ref="K464:K466"/>
    <mergeCell ref="T464:V464"/>
    <mergeCell ref="W464:W466"/>
    <mergeCell ref="X464:X466"/>
    <mergeCell ref="T465:V465"/>
    <mergeCell ref="T466:V466"/>
    <mergeCell ref="A458:A460"/>
    <mergeCell ref="C458:C459"/>
    <mergeCell ref="F458:F459"/>
    <mergeCell ref="G458:G459"/>
    <mergeCell ref="J458:J460"/>
    <mergeCell ref="K458:K460"/>
    <mergeCell ref="T458:V458"/>
    <mergeCell ref="W458:W460"/>
    <mergeCell ref="X458:X460"/>
    <mergeCell ref="T459:V459"/>
    <mergeCell ref="T460:V460"/>
    <mergeCell ref="A461:A463"/>
    <mergeCell ref="B464:B465"/>
    <mergeCell ref="F461:F462"/>
    <mergeCell ref="G461:G462"/>
    <mergeCell ref="J461:J463"/>
    <mergeCell ref="K461:K463"/>
    <mergeCell ref="T461:V461"/>
    <mergeCell ref="W461:W463"/>
    <mergeCell ref="X461:X463"/>
    <mergeCell ref="T462:V462"/>
    <mergeCell ref="X311:X313"/>
    <mergeCell ref="F278:F279"/>
    <mergeCell ref="G278:G279"/>
    <mergeCell ref="A455:A457"/>
    <mergeCell ref="C455:C456"/>
    <mergeCell ref="F455:F456"/>
    <mergeCell ref="G455:G456"/>
    <mergeCell ref="J455:J457"/>
    <mergeCell ref="K455:K457"/>
    <mergeCell ref="T455:V455"/>
    <mergeCell ref="W455:W457"/>
    <mergeCell ref="X455:X457"/>
    <mergeCell ref="T456:V456"/>
    <mergeCell ref="T457:V457"/>
    <mergeCell ref="T463:V463"/>
    <mergeCell ref="A452:A454"/>
    <mergeCell ref="C452:C453"/>
    <mergeCell ref="F452:F453"/>
    <mergeCell ref="G452:G453"/>
    <mergeCell ref="J452:J454"/>
    <mergeCell ref="B461:B462"/>
    <mergeCell ref="B458:B459"/>
    <mergeCell ref="B455:B456"/>
    <mergeCell ref="B452:B453"/>
    <mergeCell ref="C461:C462"/>
    <mergeCell ref="A419:A421"/>
    <mergeCell ref="C419:C420"/>
    <mergeCell ref="F419:F420"/>
    <mergeCell ref="G419:G420"/>
    <mergeCell ref="J419:J421"/>
    <mergeCell ref="W419:W421"/>
    <mergeCell ref="X419:X421"/>
    <mergeCell ref="K452:K454"/>
    <mergeCell ref="T452:V452"/>
    <mergeCell ref="W452:W454"/>
    <mergeCell ref="X452:X454"/>
    <mergeCell ref="T453:V453"/>
    <mergeCell ref="T454:V454"/>
    <mergeCell ref="W410:W412"/>
    <mergeCell ref="X410:X412"/>
    <mergeCell ref="C401:C402"/>
    <mergeCell ref="T447:V447"/>
    <mergeCell ref="T448:V448"/>
    <mergeCell ref="K443:K445"/>
    <mergeCell ref="K446:K448"/>
    <mergeCell ref="J56:J58"/>
    <mergeCell ref="J59:J61"/>
    <mergeCell ref="A38:A40"/>
    <mergeCell ref="A41:A43"/>
    <mergeCell ref="C38:C39"/>
    <mergeCell ref="F38:F39"/>
    <mergeCell ref="A113:A115"/>
    <mergeCell ref="C113:C114"/>
    <mergeCell ref="F113:F114"/>
    <mergeCell ref="G113:G114"/>
    <mergeCell ref="J113:J115"/>
    <mergeCell ref="F47:F48"/>
    <mergeCell ref="G47:G48"/>
    <mergeCell ref="G38:G39"/>
    <mergeCell ref="F41:F42"/>
    <mergeCell ref="B38:B39"/>
    <mergeCell ref="B41:B42"/>
    <mergeCell ref="B44:B45"/>
    <mergeCell ref="A44:A46"/>
    <mergeCell ref="G392:G393"/>
    <mergeCell ref="J392:J394"/>
    <mergeCell ref="A383:A385"/>
    <mergeCell ref="C383:C384"/>
    <mergeCell ref="F383:F384"/>
    <mergeCell ref="G383:G384"/>
    <mergeCell ref="C74:C75"/>
    <mergeCell ref="A101:A103"/>
    <mergeCell ref="C101:C102"/>
    <mergeCell ref="C83:C84"/>
    <mergeCell ref="F83:F84"/>
    <mergeCell ref="A62:A64"/>
    <mergeCell ref="A65:A67"/>
    <mergeCell ref="C62:C63"/>
    <mergeCell ref="F62:F63"/>
    <mergeCell ref="A68:A70"/>
    <mergeCell ref="C68:C69"/>
    <mergeCell ref="B62:B63"/>
    <mergeCell ref="B65:B66"/>
    <mergeCell ref="A332:A334"/>
    <mergeCell ref="C332:C333"/>
    <mergeCell ref="G329:G330"/>
    <mergeCell ref="J329:J331"/>
    <mergeCell ref="A98:A100"/>
    <mergeCell ref="A143:A145"/>
    <mergeCell ref="C143:C144"/>
    <mergeCell ref="F143:F144"/>
    <mergeCell ref="G143:G144"/>
    <mergeCell ref="J143:J145"/>
    <mergeCell ref="A185:A187"/>
    <mergeCell ref="C185:C186"/>
    <mergeCell ref="F185:F186"/>
    <mergeCell ref="W374:W376"/>
    <mergeCell ref="X374:X376"/>
    <mergeCell ref="A365:A367"/>
    <mergeCell ref="C365:C366"/>
    <mergeCell ref="F365:F366"/>
    <mergeCell ref="G365:G366"/>
    <mergeCell ref="J365:J367"/>
    <mergeCell ref="W365:W367"/>
    <mergeCell ref="X365:X367"/>
    <mergeCell ref="A350:A352"/>
    <mergeCell ref="C350:C351"/>
    <mergeCell ref="F350:F351"/>
    <mergeCell ref="G350:G351"/>
    <mergeCell ref="J350:J352"/>
    <mergeCell ref="W350:W352"/>
    <mergeCell ref="X350:X352"/>
    <mergeCell ref="T347:V347"/>
    <mergeCell ref="T348:V348"/>
    <mergeCell ref="T349:V349"/>
    <mergeCell ref="T350:V350"/>
    <mergeCell ref="T351:V351"/>
    <mergeCell ref="T352:V352"/>
    <mergeCell ref="K347:K349"/>
    <mergeCell ref="K350:K352"/>
    <mergeCell ref="A353:A355"/>
    <mergeCell ref="C353:C354"/>
    <mergeCell ref="F353:F354"/>
    <mergeCell ref="G353:G354"/>
    <mergeCell ref="J353:J355"/>
    <mergeCell ref="W353:W355"/>
    <mergeCell ref="X353:X355"/>
    <mergeCell ref="T353:V353"/>
    <mergeCell ref="W35:W37"/>
    <mergeCell ref="W74:W76"/>
    <mergeCell ref="W77:W79"/>
    <mergeCell ref="X92:X94"/>
    <mergeCell ref="W92:W94"/>
    <mergeCell ref="W86:W88"/>
    <mergeCell ref="W89:W91"/>
    <mergeCell ref="W38:W40"/>
    <mergeCell ref="W41:W43"/>
    <mergeCell ref="W44:W46"/>
    <mergeCell ref="W47:W49"/>
    <mergeCell ref="W50:W52"/>
    <mergeCell ref="W53:W55"/>
    <mergeCell ref="W56:W58"/>
    <mergeCell ref="W59:W61"/>
    <mergeCell ref="W62:W64"/>
    <mergeCell ref="X80:X82"/>
    <mergeCell ref="X83:X85"/>
    <mergeCell ref="X86:X88"/>
    <mergeCell ref="X89:X91"/>
    <mergeCell ref="X47:X49"/>
    <mergeCell ref="X50:X52"/>
    <mergeCell ref="X53:X55"/>
    <mergeCell ref="X56:X58"/>
    <mergeCell ref="T73:V73"/>
    <mergeCell ref="X95:X97"/>
    <mergeCell ref="X98:X100"/>
    <mergeCell ref="X68:X70"/>
    <mergeCell ref="X71:X73"/>
    <mergeCell ref="X74:X76"/>
    <mergeCell ref="W80:W82"/>
    <mergeCell ref="W83:W85"/>
    <mergeCell ref="X77:X79"/>
    <mergeCell ref="X59:X61"/>
    <mergeCell ref="X62:X64"/>
    <mergeCell ref="X65:X67"/>
    <mergeCell ref="W65:W67"/>
    <mergeCell ref="W68:W70"/>
    <mergeCell ref="W71:W73"/>
    <mergeCell ref="T85:V85"/>
    <mergeCell ref="T62:V62"/>
    <mergeCell ref="T63:V63"/>
    <mergeCell ref="T64:V64"/>
    <mergeCell ref="T74:V74"/>
    <mergeCell ref="T94:V94"/>
    <mergeCell ref="T77:V77"/>
    <mergeCell ref="T78:V78"/>
    <mergeCell ref="T79:V79"/>
    <mergeCell ref="T80:V80"/>
    <mergeCell ref="T81:V81"/>
    <mergeCell ref="T82:V82"/>
    <mergeCell ref="T83:V83"/>
    <mergeCell ref="T84:V84"/>
    <mergeCell ref="T65:V65"/>
    <mergeCell ref="T66:V66"/>
    <mergeCell ref="T67:V67"/>
    <mergeCell ref="W107:W109"/>
    <mergeCell ref="A80:A82"/>
    <mergeCell ref="C80:C81"/>
    <mergeCell ref="F80:F81"/>
    <mergeCell ref="G80:G81"/>
    <mergeCell ref="X107:X109"/>
    <mergeCell ref="A110:A112"/>
    <mergeCell ref="C110:C111"/>
    <mergeCell ref="F110:F111"/>
    <mergeCell ref="G110:G111"/>
    <mergeCell ref="W110:W112"/>
    <mergeCell ref="X110:X112"/>
    <mergeCell ref="A104:A106"/>
    <mergeCell ref="C104:C105"/>
    <mergeCell ref="F104:F105"/>
    <mergeCell ref="G104:G105"/>
    <mergeCell ref="T104:V104"/>
    <mergeCell ref="T105:V105"/>
    <mergeCell ref="T106:V106"/>
    <mergeCell ref="T107:V107"/>
    <mergeCell ref="T108:V108"/>
    <mergeCell ref="T109:V109"/>
    <mergeCell ref="K86:K88"/>
    <mergeCell ref="K89:K91"/>
    <mergeCell ref="K92:K94"/>
    <mergeCell ref="K95:K97"/>
    <mergeCell ref="T110:V110"/>
    <mergeCell ref="T111:V111"/>
    <mergeCell ref="T112:V112"/>
    <mergeCell ref="W104:W106"/>
    <mergeCell ref="A95:A97"/>
    <mergeCell ref="A92:A94"/>
    <mergeCell ref="X104:X106"/>
    <mergeCell ref="X101:X103"/>
    <mergeCell ref="T90:V90"/>
    <mergeCell ref="T91:V91"/>
    <mergeCell ref="T92:V92"/>
    <mergeCell ref="T93:V93"/>
    <mergeCell ref="J122:J124"/>
    <mergeCell ref="X122:X124"/>
    <mergeCell ref="A116:A118"/>
    <mergeCell ref="C116:C117"/>
    <mergeCell ref="F116:F117"/>
    <mergeCell ref="G116:G117"/>
    <mergeCell ref="J116:J118"/>
    <mergeCell ref="W116:W118"/>
    <mergeCell ref="X116:X118"/>
    <mergeCell ref="T113:V113"/>
    <mergeCell ref="T114:V114"/>
    <mergeCell ref="T115:V115"/>
    <mergeCell ref="T116:V116"/>
    <mergeCell ref="T117:V117"/>
    <mergeCell ref="T118:V118"/>
    <mergeCell ref="K116:K118"/>
    <mergeCell ref="A119:A121"/>
    <mergeCell ref="C119:C120"/>
    <mergeCell ref="F119:F120"/>
    <mergeCell ref="G119:G120"/>
    <mergeCell ref="J119:J121"/>
    <mergeCell ref="W119:W121"/>
    <mergeCell ref="X119:X121"/>
    <mergeCell ref="T119:V119"/>
    <mergeCell ref="T120:V120"/>
    <mergeCell ref="T121:V121"/>
    <mergeCell ref="W113:W115"/>
    <mergeCell ref="X113:X115"/>
    <mergeCell ref="K113:K115"/>
    <mergeCell ref="W122:W124"/>
    <mergeCell ref="T131:V131"/>
    <mergeCell ref="T132:V132"/>
    <mergeCell ref="T123:V123"/>
    <mergeCell ref="T124:V124"/>
    <mergeCell ref="K119:K121"/>
    <mergeCell ref="K122:K124"/>
    <mergeCell ref="A125:A127"/>
    <mergeCell ref="C125:C126"/>
    <mergeCell ref="F125:F126"/>
    <mergeCell ref="G125:G126"/>
    <mergeCell ref="J125:J127"/>
    <mergeCell ref="W125:W127"/>
    <mergeCell ref="X125:X127"/>
    <mergeCell ref="A128:A130"/>
    <mergeCell ref="C128:C129"/>
    <mergeCell ref="F128:F129"/>
    <mergeCell ref="G128:G129"/>
    <mergeCell ref="J128:J130"/>
    <mergeCell ref="W128:W130"/>
    <mergeCell ref="X128:X130"/>
    <mergeCell ref="T125:V125"/>
    <mergeCell ref="T126:V126"/>
    <mergeCell ref="T127:V127"/>
    <mergeCell ref="T128:V128"/>
    <mergeCell ref="T129:V129"/>
    <mergeCell ref="T130:V130"/>
    <mergeCell ref="K125:K127"/>
    <mergeCell ref="K128:K130"/>
    <mergeCell ref="A122:A124"/>
    <mergeCell ref="C122:C123"/>
    <mergeCell ref="F122:F123"/>
    <mergeCell ref="G122:G123"/>
    <mergeCell ref="T133:V133"/>
    <mergeCell ref="T134:V134"/>
    <mergeCell ref="T135:V135"/>
    <mergeCell ref="T136:V136"/>
    <mergeCell ref="K131:K133"/>
    <mergeCell ref="K134:K136"/>
    <mergeCell ref="A137:A139"/>
    <mergeCell ref="C137:C138"/>
    <mergeCell ref="F137:F138"/>
    <mergeCell ref="G137:G138"/>
    <mergeCell ref="J137:J139"/>
    <mergeCell ref="W137:W139"/>
    <mergeCell ref="X137:X139"/>
    <mergeCell ref="T137:V137"/>
    <mergeCell ref="T138:V138"/>
    <mergeCell ref="T139:V139"/>
    <mergeCell ref="T140:V140"/>
    <mergeCell ref="B131:B132"/>
    <mergeCell ref="A131:A133"/>
    <mergeCell ref="C131:C132"/>
    <mergeCell ref="F131:F132"/>
    <mergeCell ref="G131:G132"/>
    <mergeCell ref="J131:J133"/>
    <mergeCell ref="W131:W133"/>
    <mergeCell ref="X131:X133"/>
    <mergeCell ref="A134:A136"/>
    <mergeCell ref="C134:C135"/>
    <mergeCell ref="F134:F135"/>
    <mergeCell ref="G134:G135"/>
    <mergeCell ref="J134:J136"/>
    <mergeCell ref="W134:W136"/>
    <mergeCell ref="X134:X136"/>
    <mergeCell ref="K137:K139"/>
    <mergeCell ref="K140:K142"/>
    <mergeCell ref="B140:B141"/>
    <mergeCell ref="B137:B138"/>
    <mergeCell ref="H131:H132"/>
    <mergeCell ref="H134:H135"/>
    <mergeCell ref="H137:H138"/>
    <mergeCell ref="H140:H141"/>
    <mergeCell ref="W143:W145"/>
    <mergeCell ref="X143:X145"/>
    <mergeCell ref="A146:A148"/>
    <mergeCell ref="C146:C147"/>
    <mergeCell ref="F146:F147"/>
    <mergeCell ref="G146:G147"/>
    <mergeCell ref="J146:J148"/>
    <mergeCell ref="W146:W148"/>
    <mergeCell ref="X146:X148"/>
    <mergeCell ref="T144:V144"/>
    <mergeCell ref="T145:V145"/>
    <mergeCell ref="T146:V146"/>
    <mergeCell ref="T147:V147"/>
    <mergeCell ref="T148:V148"/>
    <mergeCell ref="K143:K145"/>
    <mergeCell ref="K146:K148"/>
    <mergeCell ref="B146:B147"/>
    <mergeCell ref="B143:B144"/>
    <mergeCell ref="H143:H144"/>
    <mergeCell ref="H146:H147"/>
    <mergeCell ref="X155:X157"/>
    <mergeCell ref="T155:V155"/>
    <mergeCell ref="T156:V156"/>
    <mergeCell ref="T157:V157"/>
    <mergeCell ref="T158:V158"/>
    <mergeCell ref="T159:V159"/>
    <mergeCell ref="T160:V160"/>
    <mergeCell ref="K155:K157"/>
    <mergeCell ref="K158:K160"/>
    <mergeCell ref="A158:A160"/>
    <mergeCell ref="C158:C159"/>
    <mergeCell ref="F158:F159"/>
    <mergeCell ref="G158:G159"/>
    <mergeCell ref="J158:J160"/>
    <mergeCell ref="B158:B159"/>
    <mergeCell ref="B155:B156"/>
    <mergeCell ref="W158:W160"/>
    <mergeCell ref="X158:X160"/>
    <mergeCell ref="A155:A157"/>
    <mergeCell ref="C155:C156"/>
    <mergeCell ref="F155:F156"/>
    <mergeCell ref="G155:G156"/>
    <mergeCell ref="J155:J157"/>
    <mergeCell ref="W155:W157"/>
    <mergeCell ref="H155:H156"/>
    <mergeCell ref="H158:H159"/>
    <mergeCell ref="W161:W163"/>
    <mergeCell ref="X161:X163"/>
    <mergeCell ref="A164:A166"/>
    <mergeCell ref="C164:C165"/>
    <mergeCell ref="F164:F165"/>
    <mergeCell ref="G164:G165"/>
    <mergeCell ref="J164:J166"/>
    <mergeCell ref="W164:W166"/>
    <mergeCell ref="X164:X166"/>
    <mergeCell ref="T161:V161"/>
    <mergeCell ref="T162:V162"/>
    <mergeCell ref="T163:V163"/>
    <mergeCell ref="T164:V164"/>
    <mergeCell ref="T165:V165"/>
    <mergeCell ref="T166:V166"/>
    <mergeCell ref="K161:K163"/>
    <mergeCell ref="K164:K166"/>
    <mergeCell ref="B164:B165"/>
    <mergeCell ref="B161:B162"/>
    <mergeCell ref="A161:A163"/>
    <mergeCell ref="C161:C162"/>
    <mergeCell ref="F161:F162"/>
    <mergeCell ref="G161:G162"/>
    <mergeCell ref="J161:J163"/>
    <mergeCell ref="H161:H162"/>
    <mergeCell ref="H164:H165"/>
    <mergeCell ref="G185:G186"/>
    <mergeCell ref="J185:J187"/>
    <mergeCell ref="J182:J184"/>
    <mergeCell ref="W173:W175"/>
    <mergeCell ref="X173:X175"/>
    <mergeCell ref="T173:V173"/>
    <mergeCell ref="T174:V174"/>
    <mergeCell ref="T175:V175"/>
    <mergeCell ref="T176:V176"/>
    <mergeCell ref="A167:A169"/>
    <mergeCell ref="C167:C168"/>
    <mergeCell ref="F167:F168"/>
    <mergeCell ref="G167:G168"/>
    <mergeCell ref="J167:J169"/>
    <mergeCell ref="W167:W169"/>
    <mergeCell ref="X167:X169"/>
    <mergeCell ref="A170:A172"/>
    <mergeCell ref="C170:C171"/>
    <mergeCell ref="F170:F171"/>
    <mergeCell ref="G170:G171"/>
    <mergeCell ref="J170:J172"/>
    <mergeCell ref="W170:W172"/>
    <mergeCell ref="X170:X172"/>
    <mergeCell ref="T167:V167"/>
    <mergeCell ref="T168:V168"/>
    <mergeCell ref="K173:K175"/>
    <mergeCell ref="K176:K178"/>
    <mergeCell ref="T169:V169"/>
    <mergeCell ref="T170:V170"/>
    <mergeCell ref="T171:V171"/>
    <mergeCell ref="T172:V172"/>
    <mergeCell ref="K167:K169"/>
    <mergeCell ref="T179:V179"/>
    <mergeCell ref="T180:V180"/>
    <mergeCell ref="T181:V181"/>
    <mergeCell ref="T182:V182"/>
    <mergeCell ref="T183:V183"/>
    <mergeCell ref="T184:V184"/>
    <mergeCell ref="K179:K181"/>
    <mergeCell ref="K182:K184"/>
    <mergeCell ref="B182:B183"/>
    <mergeCell ref="B179:B180"/>
    <mergeCell ref="K170:K172"/>
    <mergeCell ref="A173:A175"/>
    <mergeCell ref="C173:C174"/>
    <mergeCell ref="F173:F174"/>
    <mergeCell ref="G173:G174"/>
    <mergeCell ref="J173:J175"/>
    <mergeCell ref="A179:A181"/>
    <mergeCell ref="C179:C180"/>
    <mergeCell ref="F179:F180"/>
    <mergeCell ref="G179:G180"/>
    <mergeCell ref="J179:J181"/>
    <mergeCell ref="K191:K193"/>
    <mergeCell ref="K194:K196"/>
    <mergeCell ref="W194:W196"/>
    <mergeCell ref="X194:X196"/>
    <mergeCell ref="W191:W193"/>
    <mergeCell ref="X191:X193"/>
    <mergeCell ref="T191:V191"/>
    <mergeCell ref="A194:A196"/>
    <mergeCell ref="C194:C195"/>
    <mergeCell ref="F194:F195"/>
    <mergeCell ref="G194:G195"/>
    <mergeCell ref="J194:J196"/>
    <mergeCell ref="B194:B195"/>
    <mergeCell ref="B191:B192"/>
    <mergeCell ref="A191:A193"/>
    <mergeCell ref="C191:C192"/>
    <mergeCell ref="F191:F192"/>
    <mergeCell ref="G191:G192"/>
    <mergeCell ref="J191:J193"/>
    <mergeCell ref="T192:V192"/>
    <mergeCell ref="T193:V193"/>
    <mergeCell ref="W182:W184"/>
    <mergeCell ref="W185:W187"/>
    <mergeCell ref="W209:W211"/>
    <mergeCell ref="X209:X211"/>
    <mergeCell ref="T209:V209"/>
    <mergeCell ref="T210:V210"/>
    <mergeCell ref="T211:V211"/>
    <mergeCell ref="A197:A199"/>
    <mergeCell ref="C197:C198"/>
    <mergeCell ref="F197:F198"/>
    <mergeCell ref="G197:G198"/>
    <mergeCell ref="J197:J199"/>
    <mergeCell ref="W197:W199"/>
    <mergeCell ref="X197:X199"/>
    <mergeCell ref="A200:A202"/>
    <mergeCell ref="C200:C201"/>
    <mergeCell ref="F200:F201"/>
    <mergeCell ref="G200:G201"/>
    <mergeCell ref="J200:J202"/>
    <mergeCell ref="W200:W202"/>
    <mergeCell ref="X200:X202"/>
    <mergeCell ref="T197:V197"/>
    <mergeCell ref="T198:V198"/>
    <mergeCell ref="T199:V199"/>
    <mergeCell ref="T200:V200"/>
    <mergeCell ref="T201:V201"/>
    <mergeCell ref="T202:V202"/>
    <mergeCell ref="K197:K199"/>
    <mergeCell ref="K200:K202"/>
    <mergeCell ref="T194:V194"/>
    <mergeCell ref="T195:V195"/>
    <mergeCell ref="T196:V196"/>
    <mergeCell ref="T212:V212"/>
    <mergeCell ref="A203:A205"/>
    <mergeCell ref="C203:C204"/>
    <mergeCell ref="F203:F204"/>
    <mergeCell ref="G203:G204"/>
    <mergeCell ref="J203:J205"/>
    <mergeCell ref="W203:W205"/>
    <mergeCell ref="X203:X205"/>
    <mergeCell ref="A206:A208"/>
    <mergeCell ref="C206:C207"/>
    <mergeCell ref="F206:F207"/>
    <mergeCell ref="G206:G207"/>
    <mergeCell ref="J206:J208"/>
    <mergeCell ref="W206:W208"/>
    <mergeCell ref="X206:X208"/>
    <mergeCell ref="T203:V203"/>
    <mergeCell ref="K209:K211"/>
    <mergeCell ref="K212:K214"/>
    <mergeCell ref="B212:B213"/>
    <mergeCell ref="B209:B210"/>
    <mergeCell ref="T204:V204"/>
    <mergeCell ref="T205:V205"/>
    <mergeCell ref="T206:V206"/>
    <mergeCell ref="T207:V207"/>
    <mergeCell ref="T208:V208"/>
    <mergeCell ref="K203:K205"/>
    <mergeCell ref="K206:K208"/>
    <mergeCell ref="A209:A211"/>
    <mergeCell ref="C209:C210"/>
    <mergeCell ref="F209:F210"/>
    <mergeCell ref="G209:G210"/>
    <mergeCell ref="J209:J211"/>
    <mergeCell ref="A215:A217"/>
    <mergeCell ref="C215:C216"/>
    <mergeCell ref="F215:F216"/>
    <mergeCell ref="G215:G216"/>
    <mergeCell ref="J215:J217"/>
    <mergeCell ref="W215:W217"/>
    <mergeCell ref="X215:X217"/>
    <mergeCell ref="A218:A220"/>
    <mergeCell ref="C218:C219"/>
    <mergeCell ref="F218:F219"/>
    <mergeCell ref="G218:G219"/>
    <mergeCell ref="J218:J220"/>
    <mergeCell ref="W218:W220"/>
    <mergeCell ref="X218:X220"/>
    <mergeCell ref="T215:V215"/>
    <mergeCell ref="T216:V216"/>
    <mergeCell ref="T217:V217"/>
    <mergeCell ref="T218:V218"/>
    <mergeCell ref="T219:V219"/>
    <mergeCell ref="T220:V220"/>
    <mergeCell ref="K215:K217"/>
    <mergeCell ref="K218:K220"/>
    <mergeCell ref="B218:B219"/>
    <mergeCell ref="B215:B216"/>
    <mergeCell ref="H218:H219"/>
    <mergeCell ref="K221:K223"/>
    <mergeCell ref="K224:K226"/>
    <mergeCell ref="A227:A229"/>
    <mergeCell ref="C227:C228"/>
    <mergeCell ref="F227:F228"/>
    <mergeCell ref="G227:G228"/>
    <mergeCell ref="J227:J229"/>
    <mergeCell ref="W227:W229"/>
    <mergeCell ref="X227:X229"/>
    <mergeCell ref="T227:V227"/>
    <mergeCell ref="T228:V228"/>
    <mergeCell ref="T229:V229"/>
    <mergeCell ref="T230:V230"/>
    <mergeCell ref="T231:V231"/>
    <mergeCell ref="B230:B231"/>
    <mergeCell ref="B227:B228"/>
    <mergeCell ref="B224:B225"/>
    <mergeCell ref="B221:B222"/>
    <mergeCell ref="T223:V223"/>
    <mergeCell ref="T224:V224"/>
    <mergeCell ref="H221:H222"/>
    <mergeCell ref="H224:H225"/>
    <mergeCell ref="H227:H228"/>
    <mergeCell ref="H230:H231"/>
    <mergeCell ref="T232:V232"/>
    <mergeCell ref="K227:K229"/>
    <mergeCell ref="K230:K232"/>
    <mergeCell ref="A233:A235"/>
    <mergeCell ref="C233:C234"/>
    <mergeCell ref="F233:F234"/>
    <mergeCell ref="G233:G234"/>
    <mergeCell ref="J233:J235"/>
    <mergeCell ref="W233:W235"/>
    <mergeCell ref="X233:X235"/>
    <mergeCell ref="A236:A238"/>
    <mergeCell ref="C236:C237"/>
    <mergeCell ref="F236:F237"/>
    <mergeCell ref="G236:G237"/>
    <mergeCell ref="J236:J238"/>
    <mergeCell ref="W236:W238"/>
    <mergeCell ref="X236:X238"/>
    <mergeCell ref="T233:V233"/>
    <mergeCell ref="T234:V234"/>
    <mergeCell ref="T235:V235"/>
    <mergeCell ref="T236:V236"/>
    <mergeCell ref="T237:V237"/>
    <mergeCell ref="T238:V238"/>
    <mergeCell ref="K233:K235"/>
    <mergeCell ref="K236:K238"/>
    <mergeCell ref="A230:A232"/>
    <mergeCell ref="C230:C231"/>
    <mergeCell ref="F230:F231"/>
    <mergeCell ref="G230:G231"/>
    <mergeCell ref="J230:J232"/>
    <mergeCell ref="B236:B237"/>
    <mergeCell ref="B233:B234"/>
    <mergeCell ref="T241:V241"/>
    <mergeCell ref="T242:V242"/>
    <mergeCell ref="T243:V243"/>
    <mergeCell ref="T244:V244"/>
    <mergeCell ref="K239:K241"/>
    <mergeCell ref="K242:K244"/>
    <mergeCell ref="A245:A247"/>
    <mergeCell ref="C245:C246"/>
    <mergeCell ref="F245:F246"/>
    <mergeCell ref="G245:G246"/>
    <mergeCell ref="J245:J247"/>
    <mergeCell ref="W245:W247"/>
    <mergeCell ref="X245:X247"/>
    <mergeCell ref="T245:V245"/>
    <mergeCell ref="T246:V246"/>
    <mergeCell ref="T247:V247"/>
    <mergeCell ref="T248:V248"/>
    <mergeCell ref="B242:B243"/>
    <mergeCell ref="B239:B240"/>
    <mergeCell ref="A239:A241"/>
    <mergeCell ref="C239:C240"/>
    <mergeCell ref="F239:F240"/>
    <mergeCell ref="G239:G240"/>
    <mergeCell ref="J239:J241"/>
    <mergeCell ref="W239:W241"/>
    <mergeCell ref="X239:X241"/>
    <mergeCell ref="A242:A244"/>
    <mergeCell ref="C242:C243"/>
    <mergeCell ref="F242:F243"/>
    <mergeCell ref="G242:G243"/>
    <mergeCell ref="J242:J244"/>
    <mergeCell ref="W242:W244"/>
    <mergeCell ref="K245:K247"/>
    <mergeCell ref="K248:K250"/>
    <mergeCell ref="A251:A253"/>
    <mergeCell ref="C251:C252"/>
    <mergeCell ref="F251:F252"/>
    <mergeCell ref="G251:G252"/>
    <mergeCell ref="J251:J253"/>
    <mergeCell ref="W251:W253"/>
    <mergeCell ref="X251:X253"/>
    <mergeCell ref="A254:A256"/>
    <mergeCell ref="C254:C255"/>
    <mergeCell ref="F254:F255"/>
    <mergeCell ref="G254:G255"/>
    <mergeCell ref="J254:J256"/>
    <mergeCell ref="W254:W256"/>
    <mergeCell ref="X254:X256"/>
    <mergeCell ref="T251:V251"/>
    <mergeCell ref="T252:V252"/>
    <mergeCell ref="T253:V253"/>
    <mergeCell ref="T254:V254"/>
    <mergeCell ref="T255:V255"/>
    <mergeCell ref="T256:V256"/>
    <mergeCell ref="K251:K253"/>
    <mergeCell ref="K254:K256"/>
    <mergeCell ref="B254:B255"/>
    <mergeCell ref="B251:B252"/>
    <mergeCell ref="B248:B249"/>
    <mergeCell ref="B245:B246"/>
    <mergeCell ref="H251:H252"/>
    <mergeCell ref="H254:H255"/>
    <mergeCell ref="T261:V261"/>
    <mergeCell ref="T262:V262"/>
    <mergeCell ref="K257:K259"/>
    <mergeCell ref="K260:K262"/>
    <mergeCell ref="A263:A265"/>
    <mergeCell ref="C263:C264"/>
    <mergeCell ref="F263:F264"/>
    <mergeCell ref="G263:G264"/>
    <mergeCell ref="J263:J265"/>
    <mergeCell ref="W263:W265"/>
    <mergeCell ref="X263:X265"/>
    <mergeCell ref="T263:V263"/>
    <mergeCell ref="T264:V264"/>
    <mergeCell ref="T265:V265"/>
    <mergeCell ref="B257:B258"/>
    <mergeCell ref="W260:W262"/>
    <mergeCell ref="X260:X262"/>
    <mergeCell ref="H257:H258"/>
    <mergeCell ref="H260:H261"/>
    <mergeCell ref="H263:H264"/>
    <mergeCell ref="T266:V266"/>
    <mergeCell ref="T267:V267"/>
    <mergeCell ref="T268:V268"/>
    <mergeCell ref="K263:K265"/>
    <mergeCell ref="K266:K268"/>
    <mergeCell ref="A269:A271"/>
    <mergeCell ref="C269:C270"/>
    <mergeCell ref="F269:F270"/>
    <mergeCell ref="G269:G270"/>
    <mergeCell ref="J269:J271"/>
    <mergeCell ref="W269:W271"/>
    <mergeCell ref="X269:X271"/>
    <mergeCell ref="A272:A274"/>
    <mergeCell ref="C272:C273"/>
    <mergeCell ref="F272:F273"/>
    <mergeCell ref="G272:G273"/>
    <mergeCell ref="J272:J274"/>
    <mergeCell ref="W272:W274"/>
    <mergeCell ref="X272:X274"/>
    <mergeCell ref="T269:V269"/>
    <mergeCell ref="T270:V270"/>
    <mergeCell ref="T271:V271"/>
    <mergeCell ref="T272:V272"/>
    <mergeCell ref="T273:V273"/>
    <mergeCell ref="T274:V274"/>
    <mergeCell ref="K269:K271"/>
    <mergeCell ref="K272:K274"/>
    <mergeCell ref="A266:A268"/>
    <mergeCell ref="C266:C267"/>
    <mergeCell ref="F266:F267"/>
    <mergeCell ref="G266:G267"/>
    <mergeCell ref="J266:J268"/>
    <mergeCell ref="T277:V277"/>
    <mergeCell ref="T278:V278"/>
    <mergeCell ref="T279:V279"/>
    <mergeCell ref="T280:V280"/>
    <mergeCell ref="K275:K277"/>
    <mergeCell ref="K278:K280"/>
    <mergeCell ref="A281:A283"/>
    <mergeCell ref="C281:C282"/>
    <mergeCell ref="F281:F282"/>
    <mergeCell ref="G281:G282"/>
    <mergeCell ref="J281:J283"/>
    <mergeCell ref="W281:W283"/>
    <mergeCell ref="X281:X283"/>
    <mergeCell ref="T281:V281"/>
    <mergeCell ref="T282:V282"/>
    <mergeCell ref="T283:V283"/>
    <mergeCell ref="T284:V284"/>
    <mergeCell ref="A284:A286"/>
    <mergeCell ref="C284:C285"/>
    <mergeCell ref="F284:F285"/>
    <mergeCell ref="G284:G285"/>
    <mergeCell ref="J284:J286"/>
    <mergeCell ref="W284:W286"/>
    <mergeCell ref="X284:X286"/>
    <mergeCell ref="A275:A277"/>
    <mergeCell ref="C275:C276"/>
    <mergeCell ref="F275:F276"/>
    <mergeCell ref="G275:G276"/>
    <mergeCell ref="J275:J277"/>
    <mergeCell ref="W275:W277"/>
    <mergeCell ref="X275:X277"/>
    <mergeCell ref="A278:A280"/>
    <mergeCell ref="K281:K283"/>
    <mergeCell ref="K284:K286"/>
    <mergeCell ref="A287:A289"/>
    <mergeCell ref="C287:C288"/>
    <mergeCell ref="F287:F288"/>
    <mergeCell ref="G287:G288"/>
    <mergeCell ref="J287:J289"/>
    <mergeCell ref="W287:W289"/>
    <mergeCell ref="X287:X289"/>
    <mergeCell ref="A290:A292"/>
    <mergeCell ref="C290:C291"/>
    <mergeCell ref="F290:F291"/>
    <mergeCell ref="G290:G291"/>
    <mergeCell ref="J290:J292"/>
    <mergeCell ref="W290:W292"/>
    <mergeCell ref="X290:X292"/>
    <mergeCell ref="T287:V287"/>
    <mergeCell ref="T288:V288"/>
    <mergeCell ref="T289:V289"/>
    <mergeCell ref="T290:V290"/>
    <mergeCell ref="T291:V291"/>
    <mergeCell ref="T292:V292"/>
    <mergeCell ref="K287:K289"/>
    <mergeCell ref="K290:K292"/>
    <mergeCell ref="B284:B285"/>
    <mergeCell ref="B281:B282"/>
    <mergeCell ref="T299:V299"/>
    <mergeCell ref="T300:V300"/>
    <mergeCell ref="T301:V301"/>
    <mergeCell ref="T302:V302"/>
    <mergeCell ref="T303:V303"/>
    <mergeCell ref="T304:V304"/>
    <mergeCell ref="K299:K301"/>
    <mergeCell ref="K302:K304"/>
    <mergeCell ref="A302:A304"/>
    <mergeCell ref="C302:C303"/>
    <mergeCell ref="F302:F303"/>
    <mergeCell ref="G302:G303"/>
    <mergeCell ref="J302:J304"/>
    <mergeCell ref="T285:V285"/>
    <mergeCell ref="T286:V286"/>
    <mergeCell ref="T296:V296"/>
    <mergeCell ref="T297:V297"/>
    <mergeCell ref="T298:V298"/>
    <mergeCell ref="A299:A301"/>
    <mergeCell ref="C299:C300"/>
    <mergeCell ref="F299:F300"/>
    <mergeCell ref="G299:G300"/>
    <mergeCell ref="J299:J301"/>
    <mergeCell ref="B287:B288"/>
    <mergeCell ref="B293:B294"/>
    <mergeCell ref="B290:B291"/>
    <mergeCell ref="B302:B303"/>
    <mergeCell ref="B299:B300"/>
    <mergeCell ref="B296:B297"/>
    <mergeCell ref="H299:H300"/>
    <mergeCell ref="H302:H303"/>
    <mergeCell ref="X305:X307"/>
    <mergeCell ref="A308:A310"/>
    <mergeCell ref="C308:C309"/>
    <mergeCell ref="F308:F309"/>
    <mergeCell ref="G308:G309"/>
    <mergeCell ref="J308:J310"/>
    <mergeCell ref="W308:W310"/>
    <mergeCell ref="X308:X310"/>
    <mergeCell ref="T305:V305"/>
    <mergeCell ref="T306:V306"/>
    <mergeCell ref="T307:V307"/>
    <mergeCell ref="T308:V308"/>
    <mergeCell ref="T309:V309"/>
    <mergeCell ref="T310:V310"/>
    <mergeCell ref="K305:K307"/>
    <mergeCell ref="K308:K310"/>
    <mergeCell ref="B308:B309"/>
    <mergeCell ref="A305:A307"/>
    <mergeCell ref="C305:C306"/>
    <mergeCell ref="F305:F306"/>
    <mergeCell ref="G305:G306"/>
    <mergeCell ref="J305:J307"/>
    <mergeCell ref="W305:W307"/>
    <mergeCell ref="B305:B306"/>
    <mergeCell ref="H305:H306"/>
    <mergeCell ref="H308:H309"/>
    <mergeCell ref="T313:V313"/>
    <mergeCell ref="T314:V314"/>
    <mergeCell ref="T315:V315"/>
    <mergeCell ref="T316:V316"/>
    <mergeCell ref="K311:K313"/>
    <mergeCell ref="K314:K316"/>
    <mergeCell ref="A317:A319"/>
    <mergeCell ref="C317:C318"/>
    <mergeCell ref="F317:F318"/>
    <mergeCell ref="G317:G318"/>
    <mergeCell ref="J317:J319"/>
    <mergeCell ref="W317:W319"/>
    <mergeCell ref="X317:X319"/>
    <mergeCell ref="T317:V317"/>
    <mergeCell ref="T318:V318"/>
    <mergeCell ref="T319:V319"/>
    <mergeCell ref="T320:V320"/>
    <mergeCell ref="B314:B315"/>
    <mergeCell ref="B311:B312"/>
    <mergeCell ref="A320:A322"/>
    <mergeCell ref="C320:C321"/>
    <mergeCell ref="F320:F321"/>
    <mergeCell ref="G320:G321"/>
    <mergeCell ref="J320:J322"/>
    <mergeCell ref="W320:W322"/>
    <mergeCell ref="X320:X322"/>
    <mergeCell ref="A311:A313"/>
    <mergeCell ref="C311:C312"/>
    <mergeCell ref="F311:F312"/>
    <mergeCell ref="G311:G312"/>
    <mergeCell ref="J311:J313"/>
    <mergeCell ref="W311:W313"/>
    <mergeCell ref="T321:V321"/>
    <mergeCell ref="T322:V322"/>
    <mergeCell ref="K317:K319"/>
    <mergeCell ref="K320:K322"/>
    <mergeCell ref="A323:A325"/>
    <mergeCell ref="C323:C324"/>
    <mergeCell ref="F323:F324"/>
    <mergeCell ref="G323:G324"/>
    <mergeCell ref="J323:J325"/>
    <mergeCell ref="W323:W325"/>
    <mergeCell ref="X323:X325"/>
    <mergeCell ref="A326:A328"/>
    <mergeCell ref="C326:C327"/>
    <mergeCell ref="F326:F327"/>
    <mergeCell ref="G326:G327"/>
    <mergeCell ref="J326:J328"/>
    <mergeCell ref="W326:W328"/>
    <mergeCell ref="X326:X328"/>
    <mergeCell ref="T323:V323"/>
    <mergeCell ref="T324:V324"/>
    <mergeCell ref="T325:V325"/>
    <mergeCell ref="T326:V326"/>
    <mergeCell ref="T327:V327"/>
    <mergeCell ref="T328:V328"/>
    <mergeCell ref="K323:K325"/>
    <mergeCell ref="K326:K328"/>
    <mergeCell ref="B326:B327"/>
    <mergeCell ref="B323:B324"/>
    <mergeCell ref="B320:B321"/>
    <mergeCell ref="B317:B318"/>
    <mergeCell ref="H317:H318"/>
    <mergeCell ref="H320:H321"/>
    <mergeCell ref="A335:A337"/>
    <mergeCell ref="C335:C336"/>
    <mergeCell ref="F335:F336"/>
    <mergeCell ref="G335:G336"/>
    <mergeCell ref="J335:J337"/>
    <mergeCell ref="W335:W337"/>
    <mergeCell ref="X335:X337"/>
    <mergeCell ref="T335:V335"/>
    <mergeCell ref="T336:V336"/>
    <mergeCell ref="T337:V337"/>
    <mergeCell ref="T338:V338"/>
    <mergeCell ref="T339:V339"/>
    <mergeCell ref="T340:V340"/>
    <mergeCell ref="K335:K337"/>
    <mergeCell ref="K338:K340"/>
    <mergeCell ref="A341:A343"/>
    <mergeCell ref="C341:C342"/>
    <mergeCell ref="F341:F342"/>
    <mergeCell ref="G341:G342"/>
    <mergeCell ref="J341:J343"/>
    <mergeCell ref="W341:W343"/>
    <mergeCell ref="X341:X343"/>
    <mergeCell ref="B335:B336"/>
    <mergeCell ref="X338:X340"/>
    <mergeCell ref="W338:W340"/>
    <mergeCell ref="A344:A346"/>
    <mergeCell ref="C344:C345"/>
    <mergeCell ref="F344:F345"/>
    <mergeCell ref="G344:G345"/>
    <mergeCell ref="J344:J346"/>
    <mergeCell ref="W344:W346"/>
    <mergeCell ref="X344:X346"/>
    <mergeCell ref="T341:V341"/>
    <mergeCell ref="T342:V342"/>
    <mergeCell ref="T343:V343"/>
    <mergeCell ref="T344:V344"/>
    <mergeCell ref="T345:V345"/>
    <mergeCell ref="T346:V346"/>
    <mergeCell ref="K341:K343"/>
    <mergeCell ref="K344:K346"/>
    <mergeCell ref="A338:A340"/>
    <mergeCell ref="C338:C339"/>
    <mergeCell ref="F338:F339"/>
    <mergeCell ref="G338:G339"/>
    <mergeCell ref="J338:J340"/>
    <mergeCell ref="B341:B342"/>
    <mergeCell ref="B338:B339"/>
    <mergeCell ref="B344:B345"/>
    <mergeCell ref="T354:V354"/>
    <mergeCell ref="T355:V355"/>
    <mergeCell ref="T356:V356"/>
    <mergeCell ref="A356:A358"/>
    <mergeCell ref="C356:C357"/>
    <mergeCell ref="F356:F357"/>
    <mergeCell ref="G356:G357"/>
    <mergeCell ref="J356:J358"/>
    <mergeCell ref="W356:W358"/>
    <mergeCell ref="X356:X358"/>
    <mergeCell ref="A347:A349"/>
    <mergeCell ref="C347:C348"/>
    <mergeCell ref="F347:F348"/>
    <mergeCell ref="G347:G348"/>
    <mergeCell ref="J347:J349"/>
    <mergeCell ref="W347:W349"/>
    <mergeCell ref="X347:X349"/>
    <mergeCell ref="T357:V357"/>
    <mergeCell ref="T358:V358"/>
    <mergeCell ref="K353:K355"/>
    <mergeCell ref="K356:K358"/>
    <mergeCell ref="B356:B357"/>
    <mergeCell ref="B353:B354"/>
    <mergeCell ref="B350:B351"/>
    <mergeCell ref="B347:B348"/>
    <mergeCell ref="A359:A361"/>
    <mergeCell ref="C359:C360"/>
    <mergeCell ref="F359:F360"/>
    <mergeCell ref="G359:G360"/>
    <mergeCell ref="J359:J361"/>
    <mergeCell ref="W359:W361"/>
    <mergeCell ref="X359:X361"/>
    <mergeCell ref="A362:A364"/>
    <mergeCell ref="C362:C363"/>
    <mergeCell ref="F362:F363"/>
    <mergeCell ref="G362:G363"/>
    <mergeCell ref="J362:J364"/>
    <mergeCell ref="W362:W364"/>
    <mergeCell ref="X362:X364"/>
    <mergeCell ref="T359:V359"/>
    <mergeCell ref="T360:V360"/>
    <mergeCell ref="T361:V361"/>
    <mergeCell ref="T362:V362"/>
    <mergeCell ref="T363:V363"/>
    <mergeCell ref="T364:V364"/>
    <mergeCell ref="K359:K361"/>
    <mergeCell ref="K362:K364"/>
    <mergeCell ref="A368:A370"/>
    <mergeCell ref="C368:C369"/>
    <mergeCell ref="F368:F369"/>
    <mergeCell ref="G368:G369"/>
    <mergeCell ref="J368:J370"/>
    <mergeCell ref="W368:W370"/>
    <mergeCell ref="X368:X370"/>
    <mergeCell ref="T365:V365"/>
    <mergeCell ref="T366:V366"/>
    <mergeCell ref="T367:V367"/>
    <mergeCell ref="T368:V368"/>
    <mergeCell ref="T369:V369"/>
    <mergeCell ref="T370:V370"/>
    <mergeCell ref="K365:K367"/>
    <mergeCell ref="K368:K370"/>
    <mergeCell ref="A371:A373"/>
    <mergeCell ref="C371:C372"/>
    <mergeCell ref="F371:F372"/>
    <mergeCell ref="G371:G372"/>
    <mergeCell ref="J371:J373"/>
    <mergeCell ref="W371:W373"/>
    <mergeCell ref="X371:X373"/>
    <mergeCell ref="T371:V371"/>
    <mergeCell ref="T372:V372"/>
    <mergeCell ref="T373:V373"/>
    <mergeCell ref="B371:B372"/>
    <mergeCell ref="B368:B369"/>
    <mergeCell ref="B365:B366"/>
    <mergeCell ref="H368:H369"/>
    <mergeCell ref="H371:H372"/>
    <mergeCell ref="T374:V374"/>
    <mergeCell ref="T375:V375"/>
    <mergeCell ref="T376:V376"/>
    <mergeCell ref="K371:K373"/>
    <mergeCell ref="K374:K376"/>
    <mergeCell ref="A377:A379"/>
    <mergeCell ref="C377:C378"/>
    <mergeCell ref="F377:F378"/>
    <mergeCell ref="G377:G378"/>
    <mergeCell ref="J377:J379"/>
    <mergeCell ref="W377:W379"/>
    <mergeCell ref="X377:X379"/>
    <mergeCell ref="A380:A382"/>
    <mergeCell ref="C380:C381"/>
    <mergeCell ref="F380:F381"/>
    <mergeCell ref="G380:G381"/>
    <mergeCell ref="J380:J382"/>
    <mergeCell ref="W380:W382"/>
    <mergeCell ref="X380:X382"/>
    <mergeCell ref="T377:V377"/>
    <mergeCell ref="T378:V378"/>
    <mergeCell ref="T379:V379"/>
    <mergeCell ref="T380:V380"/>
    <mergeCell ref="T381:V381"/>
    <mergeCell ref="T382:V382"/>
    <mergeCell ref="K377:K379"/>
    <mergeCell ref="K380:K382"/>
    <mergeCell ref="A374:A376"/>
    <mergeCell ref="C374:C375"/>
    <mergeCell ref="F374:F375"/>
    <mergeCell ref="G374:G375"/>
    <mergeCell ref="J374:J376"/>
    <mergeCell ref="A386:A388"/>
    <mergeCell ref="C386:C387"/>
    <mergeCell ref="F386:F387"/>
    <mergeCell ref="G386:G387"/>
    <mergeCell ref="J386:J388"/>
    <mergeCell ref="W386:W388"/>
    <mergeCell ref="X386:X388"/>
    <mergeCell ref="T383:V383"/>
    <mergeCell ref="T384:V384"/>
    <mergeCell ref="T385:V385"/>
    <mergeCell ref="T386:V386"/>
    <mergeCell ref="T387:V387"/>
    <mergeCell ref="T388:V388"/>
    <mergeCell ref="K383:K385"/>
    <mergeCell ref="K386:K388"/>
    <mergeCell ref="A389:A391"/>
    <mergeCell ref="C389:C390"/>
    <mergeCell ref="F389:F390"/>
    <mergeCell ref="G389:G390"/>
    <mergeCell ref="J389:J391"/>
    <mergeCell ref="W389:W391"/>
    <mergeCell ref="X389:X391"/>
    <mergeCell ref="T389:V389"/>
    <mergeCell ref="T390:V390"/>
    <mergeCell ref="T391:V391"/>
    <mergeCell ref="J383:J385"/>
    <mergeCell ref="W383:W385"/>
    <mergeCell ref="X383:X385"/>
    <mergeCell ref="B389:B390"/>
    <mergeCell ref="B386:B387"/>
    <mergeCell ref="B383:B384"/>
    <mergeCell ref="T392:V392"/>
    <mergeCell ref="T393:V393"/>
    <mergeCell ref="T394:V394"/>
    <mergeCell ref="K389:K391"/>
    <mergeCell ref="K392:K394"/>
    <mergeCell ref="A395:A397"/>
    <mergeCell ref="C395:C396"/>
    <mergeCell ref="F395:F396"/>
    <mergeCell ref="G395:G396"/>
    <mergeCell ref="J395:J397"/>
    <mergeCell ref="W395:W397"/>
    <mergeCell ref="X395:X397"/>
    <mergeCell ref="A398:A400"/>
    <mergeCell ref="C398:C399"/>
    <mergeCell ref="F398:F399"/>
    <mergeCell ref="G398:G399"/>
    <mergeCell ref="J398:J400"/>
    <mergeCell ref="W398:W400"/>
    <mergeCell ref="X398:X400"/>
    <mergeCell ref="T395:V395"/>
    <mergeCell ref="T396:V396"/>
    <mergeCell ref="T397:V397"/>
    <mergeCell ref="T398:V398"/>
    <mergeCell ref="T399:V399"/>
    <mergeCell ref="T400:V400"/>
    <mergeCell ref="K395:K397"/>
    <mergeCell ref="K398:K400"/>
    <mergeCell ref="W392:W394"/>
    <mergeCell ref="X392:X394"/>
    <mergeCell ref="A392:A394"/>
    <mergeCell ref="C392:C393"/>
    <mergeCell ref="F392:F393"/>
    <mergeCell ref="A404:A406"/>
    <mergeCell ref="C404:C405"/>
    <mergeCell ref="F404:F405"/>
    <mergeCell ref="G404:G405"/>
    <mergeCell ref="J404:J406"/>
    <mergeCell ref="W404:W406"/>
    <mergeCell ref="X404:X406"/>
    <mergeCell ref="T401:V401"/>
    <mergeCell ref="T402:V402"/>
    <mergeCell ref="T403:V403"/>
    <mergeCell ref="T404:V404"/>
    <mergeCell ref="T405:V405"/>
    <mergeCell ref="T406:V406"/>
    <mergeCell ref="K401:K403"/>
    <mergeCell ref="K404:K406"/>
    <mergeCell ref="A407:A409"/>
    <mergeCell ref="C407:C408"/>
    <mergeCell ref="F407:F408"/>
    <mergeCell ref="G407:G408"/>
    <mergeCell ref="J407:J409"/>
    <mergeCell ref="W407:W409"/>
    <mergeCell ref="X407:X409"/>
    <mergeCell ref="T407:V407"/>
    <mergeCell ref="T408:V408"/>
    <mergeCell ref="T409:V409"/>
    <mergeCell ref="W401:W403"/>
    <mergeCell ref="X401:X403"/>
    <mergeCell ref="F401:F402"/>
    <mergeCell ref="G401:G402"/>
    <mergeCell ref="J401:J403"/>
    <mergeCell ref="B401:B402"/>
    <mergeCell ref="A401:A403"/>
    <mergeCell ref="T410:V410"/>
    <mergeCell ref="T411:V411"/>
    <mergeCell ref="T412:V412"/>
    <mergeCell ref="K407:K409"/>
    <mergeCell ref="K410:K412"/>
    <mergeCell ref="A413:A415"/>
    <mergeCell ref="C413:C414"/>
    <mergeCell ref="F413:F414"/>
    <mergeCell ref="G413:G414"/>
    <mergeCell ref="J413:J415"/>
    <mergeCell ref="W413:W415"/>
    <mergeCell ref="X413:X415"/>
    <mergeCell ref="A416:A418"/>
    <mergeCell ref="C416:C417"/>
    <mergeCell ref="F416:F417"/>
    <mergeCell ref="G416:G417"/>
    <mergeCell ref="J416:J418"/>
    <mergeCell ref="W416:W418"/>
    <mergeCell ref="X416:X418"/>
    <mergeCell ref="T413:V413"/>
    <mergeCell ref="T414:V414"/>
    <mergeCell ref="T415:V415"/>
    <mergeCell ref="T416:V416"/>
    <mergeCell ref="T417:V417"/>
    <mergeCell ref="T418:V418"/>
    <mergeCell ref="K413:K415"/>
    <mergeCell ref="K416:K418"/>
    <mergeCell ref="A410:A412"/>
    <mergeCell ref="C410:C411"/>
    <mergeCell ref="F410:F411"/>
    <mergeCell ref="G410:G411"/>
    <mergeCell ref="J410:J412"/>
    <mergeCell ref="A425:A427"/>
    <mergeCell ref="C425:C426"/>
    <mergeCell ref="F425:F426"/>
    <mergeCell ref="G425:G426"/>
    <mergeCell ref="J425:J427"/>
    <mergeCell ref="W425:W427"/>
    <mergeCell ref="X425:X427"/>
    <mergeCell ref="T425:V425"/>
    <mergeCell ref="T426:V426"/>
    <mergeCell ref="T427:V427"/>
    <mergeCell ref="T428:V428"/>
    <mergeCell ref="T429:V429"/>
    <mergeCell ref="T430:V430"/>
    <mergeCell ref="K425:K427"/>
    <mergeCell ref="K428:K430"/>
    <mergeCell ref="A431:A433"/>
    <mergeCell ref="C431:C432"/>
    <mergeCell ref="F431:F432"/>
    <mergeCell ref="G431:G432"/>
    <mergeCell ref="J431:J433"/>
    <mergeCell ref="W431:W433"/>
    <mergeCell ref="X431:X433"/>
    <mergeCell ref="C428:C429"/>
    <mergeCell ref="F428:F429"/>
    <mergeCell ref="G428:G429"/>
    <mergeCell ref="J428:J430"/>
    <mergeCell ref="W428:W430"/>
    <mergeCell ref="X428:X430"/>
    <mergeCell ref="B425:B426"/>
    <mergeCell ref="B428:B429"/>
    <mergeCell ref="A428:A430"/>
    <mergeCell ref="H425:H426"/>
    <mergeCell ref="A434:A436"/>
    <mergeCell ref="C434:C435"/>
    <mergeCell ref="F434:F435"/>
    <mergeCell ref="G434:G435"/>
    <mergeCell ref="J434:J436"/>
    <mergeCell ref="W434:W436"/>
    <mergeCell ref="X434:X436"/>
    <mergeCell ref="T431:V431"/>
    <mergeCell ref="T432:V432"/>
    <mergeCell ref="T433:V433"/>
    <mergeCell ref="T434:V434"/>
    <mergeCell ref="T435:V435"/>
    <mergeCell ref="T436:V436"/>
    <mergeCell ref="K431:K433"/>
    <mergeCell ref="K434:K436"/>
    <mergeCell ref="A437:A439"/>
    <mergeCell ref="C437:C438"/>
    <mergeCell ref="F437:F438"/>
    <mergeCell ref="G437:G438"/>
    <mergeCell ref="J437:J439"/>
    <mergeCell ref="W437:W439"/>
    <mergeCell ref="X437:X439"/>
    <mergeCell ref="B431:B432"/>
    <mergeCell ref="B434:B435"/>
    <mergeCell ref="A449:A451"/>
    <mergeCell ref="C449:C450"/>
    <mergeCell ref="F449:F450"/>
    <mergeCell ref="G449:G450"/>
    <mergeCell ref="J449:J451"/>
    <mergeCell ref="W449:W451"/>
    <mergeCell ref="X449:X451"/>
    <mergeCell ref="T449:V449"/>
    <mergeCell ref="T450:V450"/>
    <mergeCell ref="T451:V451"/>
    <mergeCell ref="K449:K451"/>
    <mergeCell ref="A443:A445"/>
    <mergeCell ref="C443:C444"/>
    <mergeCell ref="F443:F444"/>
    <mergeCell ref="G443:G444"/>
    <mergeCell ref="J443:J445"/>
    <mergeCell ref="W443:W445"/>
    <mergeCell ref="X443:X445"/>
    <mergeCell ref="A446:A448"/>
    <mergeCell ref="C446:C447"/>
    <mergeCell ref="F446:F447"/>
    <mergeCell ref="G446:G447"/>
    <mergeCell ref="J446:J448"/>
    <mergeCell ref="W446:W448"/>
    <mergeCell ref="X446:X448"/>
    <mergeCell ref="T443:V443"/>
    <mergeCell ref="T444:V444"/>
    <mergeCell ref="T445:V445"/>
    <mergeCell ref="T446:V446"/>
    <mergeCell ref="B449:B450"/>
    <mergeCell ref="B446:B447"/>
    <mergeCell ref="B443:B444"/>
    <mergeCell ref="A1:X3"/>
    <mergeCell ref="F5:G5"/>
    <mergeCell ref="F7:G7"/>
    <mergeCell ref="T13:V13"/>
    <mergeCell ref="A440:A442"/>
    <mergeCell ref="C440:C441"/>
    <mergeCell ref="F440:F441"/>
    <mergeCell ref="G440:G441"/>
    <mergeCell ref="J440:J442"/>
    <mergeCell ref="W440:W442"/>
    <mergeCell ref="X440:X442"/>
    <mergeCell ref="T437:V437"/>
    <mergeCell ref="T438:V438"/>
    <mergeCell ref="T439:V439"/>
    <mergeCell ref="T440:V440"/>
    <mergeCell ref="T441:V441"/>
    <mergeCell ref="T442:V442"/>
    <mergeCell ref="K437:K439"/>
    <mergeCell ref="G83:G84"/>
    <mergeCell ref="A77:A79"/>
    <mergeCell ref="C77:C78"/>
    <mergeCell ref="F77:F78"/>
    <mergeCell ref="G77:G78"/>
    <mergeCell ref="A56:A58"/>
    <mergeCell ref="A59:A61"/>
    <mergeCell ref="C56:C57"/>
    <mergeCell ref="F56:F57"/>
    <mergeCell ref="A50:A52"/>
    <mergeCell ref="A53:A55"/>
    <mergeCell ref="G59:G60"/>
    <mergeCell ref="G50:G51"/>
    <mergeCell ref="K440:K442"/>
    <mergeCell ref="A74:A76"/>
    <mergeCell ref="T61:V61"/>
    <mergeCell ref="T68:V68"/>
    <mergeCell ref="T69:V69"/>
    <mergeCell ref="T70:V70"/>
    <mergeCell ref="T71:V71"/>
    <mergeCell ref="A86:A88"/>
    <mergeCell ref="C86:C87"/>
    <mergeCell ref="A71:A73"/>
    <mergeCell ref="C71:C72"/>
    <mergeCell ref="F71:F72"/>
    <mergeCell ref="G71:G72"/>
    <mergeCell ref="F74:F75"/>
    <mergeCell ref="G74:G75"/>
    <mergeCell ref="K71:K73"/>
    <mergeCell ref="K74:K76"/>
    <mergeCell ref="K77:K79"/>
    <mergeCell ref="K80:K82"/>
    <mergeCell ref="K83:K85"/>
    <mergeCell ref="A83:A85"/>
    <mergeCell ref="B68:B69"/>
    <mergeCell ref="B71:B72"/>
    <mergeCell ref="B77:B78"/>
    <mergeCell ref="B74:B75"/>
    <mergeCell ref="J74:J76"/>
    <mergeCell ref="J77:J79"/>
    <mergeCell ref="J80:J82"/>
    <mergeCell ref="J83:J85"/>
    <mergeCell ref="B83:B84"/>
    <mergeCell ref="B80:B81"/>
    <mergeCell ref="H80:H81"/>
    <mergeCell ref="H83:H84"/>
    <mergeCell ref="A32:A34"/>
    <mergeCell ref="A35:A37"/>
    <mergeCell ref="C32:C33"/>
    <mergeCell ref="C35:C36"/>
    <mergeCell ref="B35:B36"/>
    <mergeCell ref="N12:N13"/>
    <mergeCell ref="C53:C54"/>
    <mergeCell ref="F53:F54"/>
    <mergeCell ref="B50:B51"/>
    <mergeCell ref="B53:B54"/>
    <mergeCell ref="A12:A13"/>
    <mergeCell ref="A26:A28"/>
    <mergeCell ref="A29:A31"/>
    <mergeCell ref="C26:C27"/>
    <mergeCell ref="F26:F27"/>
    <mergeCell ref="A20:A22"/>
    <mergeCell ref="A23:A25"/>
    <mergeCell ref="J17:J19"/>
    <mergeCell ref="C17:C18"/>
    <mergeCell ref="F17:F18"/>
    <mergeCell ref="A17:A19"/>
    <mergeCell ref="G26:G27"/>
    <mergeCell ref="C29:C30"/>
    <mergeCell ref="F29:F30"/>
    <mergeCell ref="G29:G30"/>
    <mergeCell ref="C20:C21"/>
    <mergeCell ref="F20:F21"/>
    <mergeCell ref="G20:G21"/>
    <mergeCell ref="C23:C24"/>
    <mergeCell ref="F23:F24"/>
    <mergeCell ref="C44:C45"/>
    <mergeCell ref="A47:A49"/>
    <mergeCell ref="W5:X6"/>
    <mergeCell ref="W7:X8"/>
    <mergeCell ref="T95:V95"/>
    <mergeCell ref="T96:V96"/>
    <mergeCell ref="T97:V97"/>
    <mergeCell ref="T98:V98"/>
    <mergeCell ref="T99:V99"/>
    <mergeCell ref="T100:V100"/>
    <mergeCell ref="T101:V101"/>
    <mergeCell ref="T102:V102"/>
    <mergeCell ref="T103:V103"/>
    <mergeCell ref="C95:C96"/>
    <mergeCell ref="F95:F96"/>
    <mergeCell ref="G95:G96"/>
    <mergeCell ref="W95:W97"/>
    <mergeCell ref="W98:W100"/>
    <mergeCell ref="W101:W103"/>
    <mergeCell ref="T75:V75"/>
    <mergeCell ref="T76:V76"/>
    <mergeCell ref="T59:V59"/>
    <mergeCell ref="T60:V60"/>
    <mergeCell ref="T86:V86"/>
    <mergeCell ref="T87:V87"/>
    <mergeCell ref="T88:V88"/>
    <mergeCell ref="T89:V89"/>
    <mergeCell ref="V5:V6"/>
    <mergeCell ref="V7:V8"/>
    <mergeCell ref="P5:T5"/>
    <mergeCell ref="P7:T7"/>
    <mergeCell ref="O13:P13"/>
    <mergeCell ref="T45:V45"/>
    <mergeCell ref="T46:V46"/>
    <mergeCell ref="B116:B117"/>
    <mergeCell ref="B113:B114"/>
    <mergeCell ref="B170:B171"/>
    <mergeCell ref="B167:B168"/>
    <mergeCell ref="B134:B135"/>
    <mergeCell ref="B152:B153"/>
    <mergeCell ref="B149:B150"/>
    <mergeCell ref="B128:B129"/>
    <mergeCell ref="B173:B174"/>
    <mergeCell ref="B176:B177"/>
    <mergeCell ref="B275:B276"/>
    <mergeCell ref="B272:B273"/>
    <mergeCell ref="B269:B270"/>
    <mergeCell ref="B266:B267"/>
    <mergeCell ref="B263:B264"/>
    <mergeCell ref="B260:B261"/>
    <mergeCell ref="B110:B111"/>
    <mergeCell ref="B188:B189"/>
    <mergeCell ref="B185:B186"/>
    <mergeCell ref="B206:B207"/>
    <mergeCell ref="B203:B204"/>
    <mergeCell ref="B200:B201"/>
    <mergeCell ref="B197:B198"/>
    <mergeCell ref="B125:B126"/>
    <mergeCell ref="B122:B123"/>
    <mergeCell ref="B119:B120"/>
    <mergeCell ref="B440:B441"/>
    <mergeCell ref="B437:B438"/>
    <mergeCell ref="B380:B381"/>
    <mergeCell ref="B377:B378"/>
    <mergeCell ref="B374:B375"/>
    <mergeCell ref="B416:B417"/>
    <mergeCell ref="B413:B414"/>
    <mergeCell ref="B410:B411"/>
    <mergeCell ref="B407:B408"/>
    <mergeCell ref="B404:B405"/>
    <mergeCell ref="B398:B399"/>
    <mergeCell ref="B395:B396"/>
    <mergeCell ref="B392:B393"/>
    <mergeCell ref="B362:B363"/>
    <mergeCell ref="B359:B360"/>
    <mergeCell ref="B278:B279"/>
    <mergeCell ref="C278:C279"/>
    <mergeCell ref="AC12:AH12"/>
    <mergeCell ref="AP12:AV12"/>
    <mergeCell ref="A9:U9"/>
    <mergeCell ref="BB17:BB19"/>
    <mergeCell ref="BB20:BB22"/>
    <mergeCell ref="BB23:BB25"/>
    <mergeCell ref="BB26:BB28"/>
    <mergeCell ref="BB29:BB31"/>
    <mergeCell ref="BB32:BB34"/>
    <mergeCell ref="A10:C10"/>
    <mergeCell ref="F10:V10"/>
    <mergeCell ref="A11:C11"/>
    <mergeCell ref="F11:V11"/>
    <mergeCell ref="T30:V30"/>
    <mergeCell ref="T31:V31"/>
    <mergeCell ref="T32:V32"/>
    <mergeCell ref="T33:V33"/>
    <mergeCell ref="T34:V34"/>
    <mergeCell ref="O12:V12"/>
    <mergeCell ref="J23:J25"/>
    <mergeCell ref="J26:J28"/>
    <mergeCell ref="J29:J31"/>
    <mergeCell ref="F22:I22"/>
    <mergeCell ref="F25:I25"/>
    <mergeCell ref="F28:I28"/>
    <mergeCell ref="F31:I31"/>
    <mergeCell ref="F34:I34"/>
    <mergeCell ref="L12:M13"/>
    <mergeCell ref="X20:X22"/>
    <mergeCell ref="X23:X25"/>
    <mergeCell ref="X26:X28"/>
    <mergeCell ref="X29:X31"/>
    <mergeCell ref="BB35:BB37"/>
    <mergeCell ref="BB38:BB40"/>
    <mergeCell ref="BB41:BB43"/>
    <mergeCell ref="BB44:BB46"/>
    <mergeCell ref="BB47:BB49"/>
    <mergeCell ref="BB50:BB52"/>
    <mergeCell ref="BB53:BB55"/>
    <mergeCell ref="BB56:BB58"/>
    <mergeCell ref="BB59:BB61"/>
    <mergeCell ref="BB62:BB64"/>
    <mergeCell ref="BB65:BB67"/>
    <mergeCell ref="BB68:BB70"/>
    <mergeCell ref="BB71:BB73"/>
    <mergeCell ref="BB74:BB76"/>
    <mergeCell ref="BB77:BB79"/>
    <mergeCell ref="BB80:BB82"/>
    <mergeCell ref="BB83:BB85"/>
    <mergeCell ref="BB86:BB88"/>
    <mergeCell ref="BB89:BB91"/>
    <mergeCell ref="BB92:BB94"/>
    <mergeCell ref="BB95:BB97"/>
    <mergeCell ref="BB98:BB100"/>
    <mergeCell ref="BB101:BB103"/>
    <mergeCell ref="BB104:BB106"/>
    <mergeCell ref="BB107:BB109"/>
    <mergeCell ref="BB110:BB112"/>
    <mergeCell ref="BB113:BB115"/>
    <mergeCell ref="BB116:BB118"/>
    <mergeCell ref="BB119:BB121"/>
    <mergeCell ref="BB122:BB124"/>
    <mergeCell ref="BB125:BB127"/>
    <mergeCell ref="BB128:BB130"/>
    <mergeCell ref="BB131:BB133"/>
    <mergeCell ref="BB134:BB136"/>
    <mergeCell ref="BB137:BB139"/>
    <mergeCell ref="BB140:BB142"/>
    <mergeCell ref="BB143:BB145"/>
    <mergeCell ref="BB146:BB148"/>
    <mergeCell ref="BB149:BB151"/>
    <mergeCell ref="BB152:BB154"/>
    <mergeCell ref="BB155:BB157"/>
    <mergeCell ref="BB158:BB160"/>
    <mergeCell ref="BB161:BB163"/>
    <mergeCell ref="BB164:BB166"/>
    <mergeCell ref="BB167:BB169"/>
    <mergeCell ref="BB170:BB172"/>
    <mergeCell ref="BB173:BB175"/>
    <mergeCell ref="BB176:BB178"/>
    <mergeCell ref="BB179:BB181"/>
    <mergeCell ref="BB182:BB184"/>
    <mergeCell ref="BB185:BB187"/>
    <mergeCell ref="BB188:BB190"/>
    <mergeCell ref="BB191:BB193"/>
    <mergeCell ref="BB194:BB196"/>
    <mergeCell ref="BB197:BB199"/>
    <mergeCell ref="BB200:BB202"/>
    <mergeCell ref="BB203:BB205"/>
    <mergeCell ref="BB206:BB208"/>
    <mergeCell ref="BB209:BB211"/>
    <mergeCell ref="BB212:BB214"/>
    <mergeCell ref="BB215:BB217"/>
    <mergeCell ref="BB218:BB220"/>
    <mergeCell ref="BB221:BB223"/>
    <mergeCell ref="BB224:BB226"/>
    <mergeCell ref="BB227:BB229"/>
    <mergeCell ref="BB230:BB232"/>
    <mergeCell ref="BB233:BB235"/>
    <mergeCell ref="BB236:BB238"/>
    <mergeCell ref="BB239:BB241"/>
    <mergeCell ref="BB242:BB244"/>
    <mergeCell ref="BB245:BB247"/>
    <mergeCell ref="BB248:BB250"/>
    <mergeCell ref="BB251:BB253"/>
    <mergeCell ref="BB254:BB256"/>
    <mergeCell ref="BB257:BB259"/>
    <mergeCell ref="BB260:BB262"/>
    <mergeCell ref="BB263:BB265"/>
    <mergeCell ref="BB266:BB268"/>
    <mergeCell ref="BB269:BB271"/>
    <mergeCell ref="BB272:BB274"/>
    <mergeCell ref="BB275:BB277"/>
    <mergeCell ref="BB278:BB280"/>
    <mergeCell ref="BB281:BB283"/>
    <mergeCell ref="BB284:BB286"/>
    <mergeCell ref="BB287:BB289"/>
    <mergeCell ref="BB290:BB292"/>
    <mergeCell ref="BB293:BB295"/>
    <mergeCell ref="BB296:BB298"/>
    <mergeCell ref="BB299:BB301"/>
    <mergeCell ref="BB302:BB304"/>
    <mergeCell ref="BB305:BB307"/>
    <mergeCell ref="BB308:BB310"/>
    <mergeCell ref="BB311:BB313"/>
    <mergeCell ref="BB314:BB316"/>
    <mergeCell ref="BB317:BB319"/>
    <mergeCell ref="BB320:BB322"/>
    <mergeCell ref="BB323:BB325"/>
    <mergeCell ref="BB326:BB328"/>
    <mergeCell ref="BB329:BB331"/>
    <mergeCell ref="BB332:BB334"/>
    <mergeCell ref="BB335:BB337"/>
    <mergeCell ref="BB338:BB340"/>
    <mergeCell ref="BB341:BB343"/>
    <mergeCell ref="BB344:BB346"/>
    <mergeCell ref="BB347:BB349"/>
    <mergeCell ref="BB350:BB352"/>
    <mergeCell ref="BB353:BB355"/>
    <mergeCell ref="BB356:BB358"/>
    <mergeCell ref="BB359:BB361"/>
    <mergeCell ref="BB362:BB364"/>
    <mergeCell ref="BB365:BB367"/>
    <mergeCell ref="BB368:BB370"/>
    <mergeCell ref="BB371:BB373"/>
    <mergeCell ref="BB374:BB376"/>
    <mergeCell ref="BB377:BB379"/>
    <mergeCell ref="BB380:BB382"/>
    <mergeCell ref="BB383:BB385"/>
    <mergeCell ref="BB386:BB388"/>
    <mergeCell ref="BB389:BB391"/>
    <mergeCell ref="BB392:BB394"/>
    <mergeCell ref="BB395:BB397"/>
    <mergeCell ref="BB398:BB400"/>
    <mergeCell ref="BB401:BB403"/>
    <mergeCell ref="BB404:BB406"/>
    <mergeCell ref="BB407:BB409"/>
    <mergeCell ref="BB410:BB412"/>
    <mergeCell ref="BB413:BB415"/>
    <mergeCell ref="BB416:BB418"/>
    <mergeCell ref="BB419:BB421"/>
    <mergeCell ref="BB422:BB424"/>
    <mergeCell ref="BB425:BB427"/>
    <mergeCell ref="BB428:BB430"/>
    <mergeCell ref="BB431:BB433"/>
    <mergeCell ref="BB434:BB436"/>
    <mergeCell ref="BB437:BB439"/>
    <mergeCell ref="BB440:BB442"/>
    <mergeCell ref="BB443:BB445"/>
    <mergeCell ref="BB446:BB448"/>
    <mergeCell ref="BB449:BB451"/>
    <mergeCell ref="BB452:BB454"/>
    <mergeCell ref="BB455:BB457"/>
    <mergeCell ref="BB458:BB460"/>
    <mergeCell ref="BB461:BB463"/>
    <mergeCell ref="BB464:BB466"/>
    <mergeCell ref="BC17:BC19"/>
    <mergeCell ref="BC20:BC22"/>
    <mergeCell ref="BC23:BC25"/>
    <mergeCell ref="BC26:BC28"/>
    <mergeCell ref="BC29:BC31"/>
    <mergeCell ref="BC32:BC34"/>
    <mergeCell ref="BC35:BC37"/>
    <mergeCell ref="BC38:BC40"/>
    <mergeCell ref="BC41:BC43"/>
    <mergeCell ref="BC44:BC46"/>
    <mergeCell ref="BC47:BC49"/>
    <mergeCell ref="BC50:BC52"/>
    <mergeCell ref="BC53:BC55"/>
    <mergeCell ref="BC56:BC58"/>
    <mergeCell ref="BC59:BC61"/>
    <mergeCell ref="BC62:BC64"/>
    <mergeCell ref="BC65:BC67"/>
    <mergeCell ref="BC68:BC70"/>
    <mergeCell ref="BC71:BC73"/>
    <mergeCell ref="BC74:BC76"/>
    <mergeCell ref="BC77:BC79"/>
    <mergeCell ref="BC80:BC82"/>
    <mergeCell ref="BC83:BC85"/>
    <mergeCell ref="BC86:BC88"/>
    <mergeCell ref="BC89:BC91"/>
    <mergeCell ref="BC92:BC94"/>
    <mergeCell ref="BC95:BC97"/>
    <mergeCell ref="BC98:BC100"/>
    <mergeCell ref="BC101:BC103"/>
    <mergeCell ref="BC104:BC106"/>
    <mergeCell ref="BC107:BC109"/>
    <mergeCell ref="BC110:BC112"/>
    <mergeCell ref="BC113:BC115"/>
    <mergeCell ref="BC116:BC118"/>
    <mergeCell ref="BC119:BC121"/>
    <mergeCell ref="BC122:BC124"/>
    <mergeCell ref="BC125:BC127"/>
    <mergeCell ref="BC128:BC130"/>
    <mergeCell ref="BC131:BC133"/>
    <mergeCell ref="BC134:BC136"/>
    <mergeCell ref="BC137:BC139"/>
    <mergeCell ref="BC140:BC142"/>
    <mergeCell ref="BC143:BC145"/>
    <mergeCell ref="BC146:BC148"/>
    <mergeCell ref="BC149:BC151"/>
    <mergeCell ref="BC152:BC154"/>
    <mergeCell ref="BC155:BC157"/>
    <mergeCell ref="BC158:BC160"/>
    <mergeCell ref="BC161:BC163"/>
    <mergeCell ref="BC164:BC166"/>
    <mergeCell ref="BC167:BC169"/>
    <mergeCell ref="BC170:BC172"/>
    <mergeCell ref="BC173:BC175"/>
    <mergeCell ref="BC176:BC178"/>
    <mergeCell ref="BC179:BC181"/>
    <mergeCell ref="BC182:BC184"/>
    <mergeCell ref="BC185:BC187"/>
    <mergeCell ref="BC188:BC190"/>
    <mergeCell ref="BC191:BC193"/>
    <mergeCell ref="BC194:BC196"/>
    <mergeCell ref="BC197:BC199"/>
    <mergeCell ref="BC200:BC202"/>
    <mergeCell ref="BC203:BC205"/>
    <mergeCell ref="BC206:BC208"/>
    <mergeCell ref="BC209:BC211"/>
    <mergeCell ref="BC212:BC214"/>
    <mergeCell ref="BC215:BC217"/>
    <mergeCell ref="BC218:BC220"/>
    <mergeCell ref="BC221:BC223"/>
    <mergeCell ref="BC224:BC226"/>
    <mergeCell ref="BC227:BC229"/>
    <mergeCell ref="BC230:BC232"/>
    <mergeCell ref="BC233:BC235"/>
    <mergeCell ref="BC236:BC238"/>
    <mergeCell ref="BC239:BC241"/>
    <mergeCell ref="BC242:BC244"/>
    <mergeCell ref="BC245:BC247"/>
    <mergeCell ref="BC248:BC250"/>
    <mergeCell ref="BC251:BC253"/>
    <mergeCell ref="BC254:BC256"/>
    <mergeCell ref="BC257:BC259"/>
    <mergeCell ref="BC260:BC262"/>
    <mergeCell ref="BC263:BC265"/>
    <mergeCell ref="BC266:BC268"/>
    <mergeCell ref="BC269:BC271"/>
    <mergeCell ref="BC272:BC274"/>
    <mergeCell ref="BC275:BC277"/>
    <mergeCell ref="BC278:BC280"/>
    <mergeCell ref="BC281:BC283"/>
    <mergeCell ref="BC284:BC286"/>
    <mergeCell ref="BC287:BC289"/>
    <mergeCell ref="BC290:BC292"/>
    <mergeCell ref="BC293:BC295"/>
    <mergeCell ref="BC296:BC298"/>
    <mergeCell ref="BC299:BC301"/>
    <mergeCell ref="BC302:BC304"/>
    <mergeCell ref="BC305:BC307"/>
    <mergeCell ref="BC308:BC310"/>
    <mergeCell ref="BC311:BC313"/>
    <mergeCell ref="BC314:BC316"/>
    <mergeCell ref="BC317:BC319"/>
    <mergeCell ref="BC320:BC322"/>
    <mergeCell ref="BC323:BC325"/>
    <mergeCell ref="BC326:BC328"/>
    <mergeCell ref="BC329:BC331"/>
    <mergeCell ref="BC332:BC334"/>
    <mergeCell ref="BC335:BC337"/>
    <mergeCell ref="BC338:BC340"/>
    <mergeCell ref="BC341:BC343"/>
    <mergeCell ref="BC344:BC346"/>
    <mergeCell ref="BC347:BC349"/>
    <mergeCell ref="BC350:BC352"/>
    <mergeCell ref="BC353:BC355"/>
    <mergeCell ref="BC356:BC358"/>
    <mergeCell ref="BC359:BC361"/>
    <mergeCell ref="BC362:BC364"/>
    <mergeCell ref="BC365:BC367"/>
    <mergeCell ref="BC368:BC370"/>
    <mergeCell ref="BC371:BC373"/>
    <mergeCell ref="BC374:BC376"/>
    <mergeCell ref="BC377:BC379"/>
    <mergeCell ref="BC380:BC382"/>
    <mergeCell ref="BC383:BC385"/>
    <mergeCell ref="BC386:BC388"/>
    <mergeCell ref="BC389:BC391"/>
    <mergeCell ref="BC392:BC394"/>
    <mergeCell ref="BC395:BC397"/>
    <mergeCell ref="BC398:BC400"/>
    <mergeCell ref="BC401:BC403"/>
    <mergeCell ref="BC404:BC406"/>
    <mergeCell ref="BC407:BC409"/>
    <mergeCell ref="BC410:BC412"/>
    <mergeCell ref="BC413:BC415"/>
    <mergeCell ref="BC416:BC418"/>
    <mergeCell ref="BC419:BC421"/>
    <mergeCell ref="BC422:BC424"/>
    <mergeCell ref="BC425:BC427"/>
    <mergeCell ref="BC428:BC430"/>
    <mergeCell ref="BC431:BC433"/>
    <mergeCell ref="BC434:BC436"/>
    <mergeCell ref="BC437:BC439"/>
    <mergeCell ref="BC440:BC442"/>
    <mergeCell ref="BC443:BC445"/>
    <mergeCell ref="BC446:BC448"/>
    <mergeCell ref="BC449:BC451"/>
    <mergeCell ref="BC452:BC454"/>
    <mergeCell ref="BC455:BC457"/>
    <mergeCell ref="BC458:BC460"/>
    <mergeCell ref="BC461:BC463"/>
    <mergeCell ref="BC464:BC466"/>
    <mergeCell ref="BD17:BD19"/>
    <mergeCell ref="BD20:BD22"/>
    <mergeCell ref="BD23:BD25"/>
    <mergeCell ref="BD26:BD28"/>
    <mergeCell ref="BD29:BD31"/>
    <mergeCell ref="BD32:BD34"/>
    <mergeCell ref="BD35:BD37"/>
    <mergeCell ref="BD38:BD40"/>
    <mergeCell ref="BD41:BD43"/>
    <mergeCell ref="BD44:BD46"/>
    <mergeCell ref="BD47:BD49"/>
    <mergeCell ref="BD50:BD52"/>
    <mergeCell ref="BD53:BD55"/>
    <mergeCell ref="BD56:BD58"/>
    <mergeCell ref="BD59:BD61"/>
    <mergeCell ref="BD62:BD64"/>
    <mergeCell ref="BD65:BD67"/>
    <mergeCell ref="BD68:BD70"/>
    <mergeCell ref="BD71:BD73"/>
    <mergeCell ref="BD74:BD76"/>
    <mergeCell ref="BD77:BD79"/>
    <mergeCell ref="BD80:BD82"/>
    <mergeCell ref="BD83:BD85"/>
    <mergeCell ref="BD86:BD88"/>
    <mergeCell ref="BD89:BD91"/>
    <mergeCell ref="BD92:BD94"/>
    <mergeCell ref="BD95:BD97"/>
    <mergeCell ref="BD98:BD100"/>
    <mergeCell ref="BD101:BD103"/>
    <mergeCell ref="BD104:BD106"/>
    <mergeCell ref="BD107:BD109"/>
    <mergeCell ref="BD110:BD112"/>
    <mergeCell ref="BD113:BD115"/>
    <mergeCell ref="BD116:BD118"/>
    <mergeCell ref="BD119:BD121"/>
    <mergeCell ref="BD122:BD124"/>
    <mergeCell ref="BD125:BD127"/>
    <mergeCell ref="BD128:BD130"/>
    <mergeCell ref="BD131:BD133"/>
    <mergeCell ref="BD134:BD136"/>
    <mergeCell ref="BD137:BD139"/>
    <mergeCell ref="BD140:BD142"/>
    <mergeCell ref="BD143:BD145"/>
    <mergeCell ref="BD146:BD148"/>
    <mergeCell ref="BD149:BD151"/>
    <mergeCell ref="BD152:BD154"/>
    <mergeCell ref="BD155:BD157"/>
    <mergeCell ref="BD158:BD160"/>
    <mergeCell ref="BD161:BD163"/>
    <mergeCell ref="BD164:BD166"/>
    <mergeCell ref="BD167:BD169"/>
    <mergeCell ref="BD170:BD172"/>
    <mergeCell ref="BD173:BD175"/>
    <mergeCell ref="BD176:BD178"/>
    <mergeCell ref="BD179:BD181"/>
    <mergeCell ref="BD182:BD184"/>
    <mergeCell ref="BD185:BD187"/>
    <mergeCell ref="BD188:BD190"/>
    <mergeCell ref="BD191:BD193"/>
    <mergeCell ref="BD194:BD196"/>
    <mergeCell ref="BD197:BD199"/>
    <mergeCell ref="BD200:BD202"/>
    <mergeCell ref="BD203:BD205"/>
    <mergeCell ref="BD206:BD208"/>
    <mergeCell ref="BD209:BD211"/>
    <mergeCell ref="BD212:BD214"/>
    <mergeCell ref="BD215:BD217"/>
    <mergeCell ref="BD218:BD220"/>
    <mergeCell ref="BD221:BD223"/>
    <mergeCell ref="BD224:BD226"/>
    <mergeCell ref="BD227:BD229"/>
    <mergeCell ref="BD230:BD232"/>
    <mergeCell ref="BD233:BD235"/>
    <mergeCell ref="BD236:BD238"/>
    <mergeCell ref="BD239:BD241"/>
    <mergeCell ref="BD242:BD244"/>
    <mergeCell ref="BD245:BD247"/>
    <mergeCell ref="BD248:BD250"/>
    <mergeCell ref="BD251:BD253"/>
    <mergeCell ref="BD254:BD256"/>
    <mergeCell ref="BD257:BD259"/>
    <mergeCell ref="BD260:BD262"/>
    <mergeCell ref="BD263:BD265"/>
    <mergeCell ref="BD266:BD268"/>
    <mergeCell ref="BD269:BD271"/>
    <mergeCell ref="BD272:BD274"/>
    <mergeCell ref="BD275:BD277"/>
    <mergeCell ref="BD278:BD280"/>
    <mergeCell ref="BD281:BD283"/>
    <mergeCell ref="BD284:BD286"/>
    <mergeCell ref="BD287:BD289"/>
    <mergeCell ref="BD290:BD292"/>
    <mergeCell ref="BD293:BD295"/>
    <mergeCell ref="BD296:BD298"/>
    <mergeCell ref="BD299:BD301"/>
    <mergeCell ref="BD302:BD304"/>
    <mergeCell ref="BD305:BD307"/>
    <mergeCell ref="BD308:BD310"/>
    <mergeCell ref="BD311:BD313"/>
    <mergeCell ref="BD314:BD316"/>
    <mergeCell ref="BD317:BD319"/>
    <mergeCell ref="BD320:BD322"/>
    <mergeCell ref="BD323:BD325"/>
    <mergeCell ref="BD326:BD328"/>
    <mergeCell ref="BD329:BD331"/>
    <mergeCell ref="BD332:BD334"/>
    <mergeCell ref="BD335:BD337"/>
    <mergeCell ref="BD338:BD340"/>
    <mergeCell ref="BD341:BD343"/>
    <mergeCell ref="BD344:BD346"/>
    <mergeCell ref="BD347:BD349"/>
    <mergeCell ref="BD350:BD352"/>
    <mergeCell ref="BD353:BD355"/>
    <mergeCell ref="BD356:BD358"/>
    <mergeCell ref="BD359:BD361"/>
    <mergeCell ref="BD362:BD364"/>
    <mergeCell ref="BD365:BD367"/>
    <mergeCell ref="BD368:BD370"/>
    <mergeCell ref="BD371:BD373"/>
    <mergeCell ref="BD374:BD376"/>
    <mergeCell ref="BD377:BD379"/>
    <mergeCell ref="BD380:BD382"/>
    <mergeCell ref="BD383:BD385"/>
    <mergeCell ref="BD386:BD388"/>
    <mergeCell ref="BD389:BD391"/>
    <mergeCell ref="BD392:BD394"/>
    <mergeCell ref="BD395:BD397"/>
    <mergeCell ref="BD398:BD400"/>
    <mergeCell ref="BD401:BD403"/>
    <mergeCell ref="BD404:BD406"/>
    <mergeCell ref="BD407:BD409"/>
    <mergeCell ref="BD410:BD412"/>
    <mergeCell ref="BD413:BD415"/>
    <mergeCell ref="BD416:BD418"/>
    <mergeCell ref="BD419:BD421"/>
    <mergeCell ref="BD422:BD424"/>
    <mergeCell ref="BD425:BD427"/>
    <mergeCell ref="BD428:BD430"/>
    <mergeCell ref="BD431:BD433"/>
    <mergeCell ref="BD434:BD436"/>
    <mergeCell ref="BD437:BD439"/>
    <mergeCell ref="BD440:BD442"/>
    <mergeCell ref="BD443:BD445"/>
    <mergeCell ref="BD446:BD448"/>
    <mergeCell ref="BD449:BD451"/>
    <mergeCell ref="BD452:BD454"/>
    <mergeCell ref="BD455:BD457"/>
    <mergeCell ref="BD458:BD460"/>
    <mergeCell ref="BD461:BD463"/>
    <mergeCell ref="BD464:BD466"/>
    <mergeCell ref="BE17:BE19"/>
    <mergeCell ref="BE20:BE22"/>
    <mergeCell ref="BE23:BE25"/>
    <mergeCell ref="BE26:BE28"/>
    <mergeCell ref="BE29:BE31"/>
    <mergeCell ref="BE32:BE34"/>
    <mergeCell ref="BE35:BE37"/>
    <mergeCell ref="BE38:BE40"/>
    <mergeCell ref="BE41:BE43"/>
    <mergeCell ref="BE44:BE46"/>
    <mergeCell ref="BE47:BE49"/>
    <mergeCell ref="BE50:BE52"/>
    <mergeCell ref="BE53:BE55"/>
    <mergeCell ref="BE56:BE58"/>
    <mergeCell ref="BE59:BE61"/>
    <mergeCell ref="BE62:BE64"/>
    <mergeCell ref="BE65:BE67"/>
    <mergeCell ref="BE68:BE70"/>
    <mergeCell ref="BE71:BE73"/>
    <mergeCell ref="BE74:BE76"/>
    <mergeCell ref="BE77:BE79"/>
    <mergeCell ref="BE80:BE82"/>
    <mergeCell ref="BE83:BE85"/>
    <mergeCell ref="BE86:BE88"/>
    <mergeCell ref="BE89:BE91"/>
    <mergeCell ref="BE92:BE94"/>
    <mergeCell ref="BE95:BE97"/>
    <mergeCell ref="BE98:BE100"/>
    <mergeCell ref="BE101:BE103"/>
    <mergeCell ref="BE104:BE106"/>
    <mergeCell ref="BE107:BE109"/>
    <mergeCell ref="BE110:BE112"/>
    <mergeCell ref="BE113:BE115"/>
    <mergeCell ref="BE116:BE118"/>
    <mergeCell ref="BE119:BE121"/>
    <mergeCell ref="BE122:BE124"/>
    <mergeCell ref="BE125:BE127"/>
    <mergeCell ref="BE128:BE130"/>
    <mergeCell ref="BE131:BE133"/>
    <mergeCell ref="BE134:BE136"/>
    <mergeCell ref="BE137:BE139"/>
    <mergeCell ref="BE140:BE142"/>
    <mergeCell ref="BE143:BE145"/>
    <mergeCell ref="BE146:BE148"/>
    <mergeCell ref="BE149:BE151"/>
    <mergeCell ref="BE152:BE154"/>
    <mergeCell ref="BE155:BE157"/>
    <mergeCell ref="BE158:BE160"/>
    <mergeCell ref="BE161:BE163"/>
    <mergeCell ref="BE164:BE166"/>
    <mergeCell ref="BE167:BE169"/>
    <mergeCell ref="BE170:BE172"/>
    <mergeCell ref="BE173:BE175"/>
    <mergeCell ref="BE176:BE178"/>
    <mergeCell ref="BE179:BE181"/>
    <mergeCell ref="BE182:BE184"/>
    <mergeCell ref="BE185:BE187"/>
    <mergeCell ref="BE188:BE190"/>
    <mergeCell ref="BE191:BE193"/>
    <mergeCell ref="BE194:BE196"/>
    <mergeCell ref="BE197:BE199"/>
    <mergeCell ref="BE200:BE202"/>
    <mergeCell ref="BE203:BE205"/>
    <mergeCell ref="BE206:BE208"/>
    <mergeCell ref="BE209:BE211"/>
    <mergeCell ref="BE212:BE214"/>
    <mergeCell ref="BE215:BE217"/>
    <mergeCell ref="BE218:BE220"/>
    <mergeCell ref="BE221:BE223"/>
    <mergeCell ref="BE224:BE226"/>
    <mergeCell ref="BE227:BE229"/>
    <mergeCell ref="BE230:BE232"/>
    <mergeCell ref="BE233:BE235"/>
    <mergeCell ref="BE236:BE238"/>
    <mergeCell ref="BE239:BE241"/>
    <mergeCell ref="BE242:BE244"/>
    <mergeCell ref="BE245:BE247"/>
    <mergeCell ref="BE248:BE250"/>
    <mergeCell ref="BE251:BE253"/>
    <mergeCell ref="BE254:BE256"/>
    <mergeCell ref="BE257:BE259"/>
    <mergeCell ref="BE260:BE262"/>
    <mergeCell ref="BE263:BE265"/>
    <mergeCell ref="BE266:BE268"/>
    <mergeCell ref="BE269:BE271"/>
    <mergeCell ref="BE272:BE274"/>
    <mergeCell ref="BE275:BE277"/>
    <mergeCell ref="BE278:BE280"/>
    <mergeCell ref="BE281:BE283"/>
    <mergeCell ref="BE284:BE286"/>
    <mergeCell ref="BE287:BE289"/>
    <mergeCell ref="BE290:BE292"/>
    <mergeCell ref="BE293:BE295"/>
    <mergeCell ref="BE296:BE298"/>
    <mergeCell ref="BE398:BE400"/>
    <mergeCell ref="BE299:BE301"/>
    <mergeCell ref="BE302:BE304"/>
    <mergeCell ref="BE305:BE307"/>
    <mergeCell ref="BE308:BE310"/>
    <mergeCell ref="BE311:BE313"/>
    <mergeCell ref="BE314:BE316"/>
    <mergeCell ref="BE317:BE319"/>
    <mergeCell ref="BE320:BE322"/>
    <mergeCell ref="BE323:BE325"/>
    <mergeCell ref="BE326:BE328"/>
    <mergeCell ref="BE329:BE331"/>
    <mergeCell ref="BE332:BE334"/>
    <mergeCell ref="BE335:BE337"/>
    <mergeCell ref="BE338:BE340"/>
    <mergeCell ref="BE341:BE343"/>
    <mergeCell ref="BE344:BE346"/>
    <mergeCell ref="BE347:BE349"/>
    <mergeCell ref="BE404:BE406"/>
    <mergeCell ref="BE407:BE409"/>
    <mergeCell ref="BE410:BE412"/>
    <mergeCell ref="BE413:BE415"/>
    <mergeCell ref="BE416:BE418"/>
    <mergeCell ref="BE419:BE421"/>
    <mergeCell ref="BE422:BE424"/>
    <mergeCell ref="BE425:BE427"/>
    <mergeCell ref="BE428:BE430"/>
    <mergeCell ref="BE431:BE433"/>
    <mergeCell ref="BE434:BE436"/>
    <mergeCell ref="BE437:BE439"/>
    <mergeCell ref="BE440:BE442"/>
    <mergeCell ref="BE443:BE445"/>
    <mergeCell ref="BE446:BE448"/>
    <mergeCell ref="BE449:BE451"/>
    <mergeCell ref="BE350:BE352"/>
    <mergeCell ref="BE353:BE355"/>
    <mergeCell ref="BE356:BE358"/>
    <mergeCell ref="BE359:BE361"/>
    <mergeCell ref="BE362:BE364"/>
    <mergeCell ref="BE365:BE367"/>
    <mergeCell ref="BE368:BE370"/>
    <mergeCell ref="BE371:BE373"/>
    <mergeCell ref="BE374:BE376"/>
    <mergeCell ref="BE377:BE379"/>
    <mergeCell ref="BE380:BE382"/>
    <mergeCell ref="BE383:BE385"/>
    <mergeCell ref="BE386:BE388"/>
    <mergeCell ref="BE389:BE391"/>
    <mergeCell ref="BE392:BE394"/>
    <mergeCell ref="BE395:BE397"/>
    <mergeCell ref="BE452:BE454"/>
    <mergeCell ref="BE455:BE457"/>
    <mergeCell ref="BE458:BE460"/>
    <mergeCell ref="BE461:BE463"/>
    <mergeCell ref="BE464:BE466"/>
    <mergeCell ref="AC17:AC19"/>
    <mergeCell ref="AC20:AC22"/>
    <mergeCell ref="AC23:AC25"/>
    <mergeCell ref="AC26:AC28"/>
    <mergeCell ref="AC29:AC31"/>
    <mergeCell ref="AC32:AC34"/>
    <mergeCell ref="AC35:AC37"/>
    <mergeCell ref="AC38:AC40"/>
    <mergeCell ref="AC41:AC43"/>
    <mergeCell ref="AC44:AC46"/>
    <mergeCell ref="AC47:AC49"/>
    <mergeCell ref="AC50:AC52"/>
    <mergeCell ref="AC53:AC55"/>
    <mergeCell ref="AC56:AC58"/>
    <mergeCell ref="AC59:AC61"/>
    <mergeCell ref="AC62:AC64"/>
    <mergeCell ref="AC65:AC67"/>
    <mergeCell ref="AC68:AC70"/>
    <mergeCell ref="AC71:AC73"/>
    <mergeCell ref="AC74:AC76"/>
    <mergeCell ref="AC77:AC79"/>
    <mergeCell ref="AC80:AC82"/>
    <mergeCell ref="AC83:AC85"/>
    <mergeCell ref="AC86:AC88"/>
    <mergeCell ref="AC89:AC91"/>
    <mergeCell ref="AC92:AC94"/>
    <mergeCell ref="BE401:BE403"/>
    <mergeCell ref="AC95:AC97"/>
    <mergeCell ref="AC98:AC100"/>
    <mergeCell ref="AC101:AC103"/>
    <mergeCell ref="AC104:AC106"/>
    <mergeCell ref="AC107:AC109"/>
    <mergeCell ref="AC110:AC112"/>
    <mergeCell ref="AC113:AC115"/>
    <mergeCell ref="AC116:AC118"/>
    <mergeCell ref="AC119:AC121"/>
    <mergeCell ref="AC122:AC124"/>
    <mergeCell ref="AC125:AC127"/>
    <mergeCell ref="AC128:AC130"/>
    <mergeCell ref="AC131:AC133"/>
    <mergeCell ref="AC134:AC136"/>
    <mergeCell ref="AC137:AC139"/>
    <mergeCell ref="AC140:AC142"/>
    <mergeCell ref="AC143:AC145"/>
    <mergeCell ref="AC146:AC148"/>
    <mergeCell ref="AC149:AC151"/>
    <mergeCell ref="AC152:AC154"/>
    <mergeCell ref="AC155:AC157"/>
    <mergeCell ref="AC158:AC160"/>
    <mergeCell ref="AC161:AC163"/>
    <mergeCell ref="AC164:AC166"/>
    <mergeCell ref="AC167:AC169"/>
    <mergeCell ref="AC170:AC172"/>
    <mergeCell ref="AC173:AC175"/>
    <mergeCell ref="AC176:AC178"/>
    <mergeCell ref="AC179:AC181"/>
    <mergeCell ref="AC182:AC184"/>
    <mergeCell ref="AC185:AC187"/>
    <mergeCell ref="AC188:AC190"/>
    <mergeCell ref="AC191:AC193"/>
    <mergeCell ref="AC194:AC196"/>
    <mergeCell ref="AC197:AC199"/>
    <mergeCell ref="AC200:AC202"/>
    <mergeCell ref="AC203:AC205"/>
    <mergeCell ref="AC206:AC208"/>
    <mergeCell ref="AC209:AC211"/>
    <mergeCell ref="AC212:AC214"/>
    <mergeCell ref="AC215:AC217"/>
    <mergeCell ref="AC218:AC220"/>
    <mergeCell ref="AC221:AC223"/>
    <mergeCell ref="AC224:AC226"/>
    <mergeCell ref="AC227:AC229"/>
    <mergeCell ref="AC230:AC232"/>
    <mergeCell ref="AC233:AC235"/>
    <mergeCell ref="AC236:AC238"/>
    <mergeCell ref="AC239:AC241"/>
    <mergeCell ref="AC242:AC244"/>
    <mergeCell ref="AC245:AC247"/>
    <mergeCell ref="AC248:AC250"/>
    <mergeCell ref="AC251:AC253"/>
    <mergeCell ref="AC254:AC256"/>
    <mergeCell ref="AC257:AC259"/>
    <mergeCell ref="AC260:AC262"/>
    <mergeCell ref="AC263:AC265"/>
    <mergeCell ref="AC266:AC268"/>
    <mergeCell ref="AC269:AC271"/>
    <mergeCell ref="AC272:AC274"/>
    <mergeCell ref="AC275:AC277"/>
    <mergeCell ref="AC278:AC280"/>
    <mergeCell ref="AC281:AC283"/>
    <mergeCell ref="AC284:AC286"/>
    <mergeCell ref="AC287:AC289"/>
    <mergeCell ref="AC290:AC292"/>
    <mergeCell ref="AC293:AC295"/>
    <mergeCell ref="AC296:AC298"/>
    <mergeCell ref="AC395:AC397"/>
    <mergeCell ref="AC398:AC400"/>
    <mergeCell ref="AC299:AC301"/>
    <mergeCell ref="AC302:AC304"/>
    <mergeCell ref="AC305:AC307"/>
    <mergeCell ref="AC308:AC310"/>
    <mergeCell ref="AC311:AC313"/>
    <mergeCell ref="AC314:AC316"/>
    <mergeCell ref="AC317:AC319"/>
    <mergeCell ref="AC320:AC322"/>
    <mergeCell ref="AC323:AC325"/>
    <mergeCell ref="AC326:AC328"/>
    <mergeCell ref="AC329:AC331"/>
    <mergeCell ref="AC332:AC334"/>
    <mergeCell ref="AC335:AC337"/>
    <mergeCell ref="AC338:AC340"/>
    <mergeCell ref="AC341:AC343"/>
    <mergeCell ref="AC344:AC346"/>
    <mergeCell ref="AC347:AC349"/>
    <mergeCell ref="AC461:AC463"/>
    <mergeCell ref="AC464:AC466"/>
    <mergeCell ref="AC401:AC403"/>
    <mergeCell ref="AC404:AC406"/>
    <mergeCell ref="AC407:AC409"/>
    <mergeCell ref="AC410:AC412"/>
    <mergeCell ref="AC413:AC415"/>
    <mergeCell ref="AC416:AC418"/>
    <mergeCell ref="AC419:AC421"/>
    <mergeCell ref="AC422:AC424"/>
    <mergeCell ref="AC425:AC427"/>
    <mergeCell ref="AC428:AC430"/>
    <mergeCell ref="AC431:AC433"/>
    <mergeCell ref="AC434:AC436"/>
    <mergeCell ref="AC437:AC439"/>
    <mergeCell ref="AC440:AC442"/>
    <mergeCell ref="AC443:AC445"/>
    <mergeCell ref="AC446:AC448"/>
    <mergeCell ref="AC449:AC451"/>
    <mergeCell ref="BL59:BL61"/>
    <mergeCell ref="BM59:BM61"/>
    <mergeCell ref="BL62:BL64"/>
    <mergeCell ref="BM62:BM64"/>
    <mergeCell ref="BL65:BL67"/>
    <mergeCell ref="BM65:BM67"/>
    <mergeCell ref="BL68:BL70"/>
    <mergeCell ref="BM68:BM70"/>
    <mergeCell ref="BL71:BL73"/>
    <mergeCell ref="BM71:BM73"/>
    <mergeCell ref="BL74:BL76"/>
    <mergeCell ref="BM74:BM76"/>
    <mergeCell ref="BL77:BL79"/>
    <mergeCell ref="BM77:BM79"/>
    <mergeCell ref="AC452:AC454"/>
    <mergeCell ref="AC455:AC457"/>
    <mergeCell ref="AC458:AC460"/>
    <mergeCell ref="AC350:AC352"/>
    <mergeCell ref="AC353:AC355"/>
    <mergeCell ref="AC356:AC358"/>
    <mergeCell ref="AC359:AC361"/>
    <mergeCell ref="AC362:AC364"/>
    <mergeCell ref="AC365:AC367"/>
    <mergeCell ref="AC368:AC370"/>
    <mergeCell ref="AC371:AC373"/>
    <mergeCell ref="AC374:AC376"/>
    <mergeCell ref="AC377:AC379"/>
    <mergeCell ref="AC380:AC382"/>
    <mergeCell ref="AC383:AC385"/>
    <mergeCell ref="AC386:AC388"/>
    <mergeCell ref="AC389:AC391"/>
    <mergeCell ref="AC392:AC394"/>
    <mergeCell ref="BL167:BL169"/>
    <mergeCell ref="BM167:BM169"/>
    <mergeCell ref="BL170:BL172"/>
    <mergeCell ref="BM170:BM172"/>
    <mergeCell ref="BL173:BL175"/>
    <mergeCell ref="BM173:BM175"/>
    <mergeCell ref="BL176:BL178"/>
    <mergeCell ref="BM176:BM178"/>
    <mergeCell ref="BL179:BL181"/>
    <mergeCell ref="BM179:BM181"/>
    <mergeCell ref="BL128:BL130"/>
    <mergeCell ref="BM128:BM130"/>
    <mergeCell ref="BL131:BL133"/>
    <mergeCell ref="BM131:BM133"/>
    <mergeCell ref="BL80:BL82"/>
    <mergeCell ref="BM80:BM82"/>
    <mergeCell ref="BL83:BL85"/>
    <mergeCell ref="BM83:BM85"/>
    <mergeCell ref="BL86:BL88"/>
    <mergeCell ref="BM86:BM88"/>
    <mergeCell ref="BL89:BL91"/>
    <mergeCell ref="BM89:BM91"/>
    <mergeCell ref="BL92:BL94"/>
    <mergeCell ref="BM92:BM94"/>
    <mergeCell ref="BL95:BL97"/>
    <mergeCell ref="BM95:BM97"/>
    <mergeCell ref="BL98:BL100"/>
    <mergeCell ref="BM98:BM100"/>
    <mergeCell ref="BL101:BL103"/>
    <mergeCell ref="BM101:BM103"/>
    <mergeCell ref="BL104:BL106"/>
    <mergeCell ref="BM104:BM106"/>
    <mergeCell ref="BL215:BL217"/>
    <mergeCell ref="BM215:BM217"/>
    <mergeCell ref="BL218:BL220"/>
    <mergeCell ref="BM218:BM220"/>
    <mergeCell ref="BL221:BL223"/>
    <mergeCell ref="BM221:BM223"/>
    <mergeCell ref="BL224:BL226"/>
    <mergeCell ref="BM224:BM226"/>
    <mergeCell ref="BL227:BL229"/>
    <mergeCell ref="BM227:BM229"/>
    <mergeCell ref="BL182:BL184"/>
    <mergeCell ref="BM182:BM184"/>
    <mergeCell ref="BL185:BL187"/>
    <mergeCell ref="BM185:BM187"/>
    <mergeCell ref="BL134:BL136"/>
    <mergeCell ref="BM134:BM136"/>
    <mergeCell ref="BL137:BL139"/>
    <mergeCell ref="BM137:BM139"/>
    <mergeCell ref="BL140:BL142"/>
    <mergeCell ref="BM140:BM142"/>
    <mergeCell ref="BL143:BL145"/>
    <mergeCell ref="BM143:BM145"/>
    <mergeCell ref="BL146:BL148"/>
    <mergeCell ref="BM146:BM148"/>
    <mergeCell ref="BL149:BL151"/>
    <mergeCell ref="BM149:BM151"/>
    <mergeCell ref="BL152:BL154"/>
    <mergeCell ref="BM152:BM154"/>
    <mergeCell ref="BL161:BL163"/>
    <mergeCell ref="BM161:BM163"/>
    <mergeCell ref="BL164:BL166"/>
    <mergeCell ref="BM164:BM166"/>
    <mergeCell ref="BL188:BL190"/>
    <mergeCell ref="BM188:BM190"/>
    <mergeCell ref="BL191:BL193"/>
    <mergeCell ref="BM191:BM193"/>
    <mergeCell ref="BL194:BL196"/>
    <mergeCell ref="BM194:BM196"/>
    <mergeCell ref="BL197:BL199"/>
    <mergeCell ref="BM197:BM199"/>
    <mergeCell ref="BL200:BL202"/>
    <mergeCell ref="BM200:BM202"/>
    <mergeCell ref="BL203:BL205"/>
    <mergeCell ref="BM203:BM205"/>
    <mergeCell ref="BL206:BL208"/>
    <mergeCell ref="BM206:BM208"/>
    <mergeCell ref="BL209:BL211"/>
    <mergeCell ref="BM209:BM211"/>
    <mergeCell ref="BL212:BL214"/>
    <mergeCell ref="BM212:BM214"/>
    <mergeCell ref="BL284:BL286"/>
    <mergeCell ref="BM284:BM286"/>
    <mergeCell ref="BL287:BL289"/>
    <mergeCell ref="BM287:BM289"/>
    <mergeCell ref="BL263:BL265"/>
    <mergeCell ref="BM263:BM265"/>
    <mergeCell ref="BL266:BL268"/>
    <mergeCell ref="BM266:BM268"/>
    <mergeCell ref="BL269:BL271"/>
    <mergeCell ref="BM269:BM271"/>
    <mergeCell ref="BL272:BL274"/>
    <mergeCell ref="BM272:BM274"/>
    <mergeCell ref="BL275:BL277"/>
    <mergeCell ref="BM275:BM277"/>
    <mergeCell ref="BL278:BL280"/>
    <mergeCell ref="BM278:BM280"/>
    <mergeCell ref="BL281:BL283"/>
    <mergeCell ref="BM281:BM283"/>
    <mergeCell ref="BL371:BL373"/>
    <mergeCell ref="BM371:BM373"/>
    <mergeCell ref="BL374:BL376"/>
    <mergeCell ref="BM374:BM376"/>
    <mergeCell ref="BL377:BL379"/>
    <mergeCell ref="BM377:BM379"/>
    <mergeCell ref="BL380:BL382"/>
    <mergeCell ref="BM380:BM382"/>
    <mergeCell ref="BL383:BL385"/>
    <mergeCell ref="BM383:BM385"/>
    <mergeCell ref="BL386:BL388"/>
    <mergeCell ref="BM386:BM388"/>
    <mergeCell ref="BL296:BL298"/>
    <mergeCell ref="BM296:BM298"/>
    <mergeCell ref="BL299:BL301"/>
    <mergeCell ref="BM299:BM301"/>
    <mergeCell ref="BL302:BL304"/>
    <mergeCell ref="BM302:BM304"/>
    <mergeCell ref="BL305:BL307"/>
    <mergeCell ref="BM305:BM307"/>
    <mergeCell ref="BL308:BL310"/>
    <mergeCell ref="BM308:BM310"/>
    <mergeCell ref="BL311:BL313"/>
    <mergeCell ref="BM311:BM313"/>
    <mergeCell ref="BL314:BL316"/>
    <mergeCell ref="BM314:BM316"/>
    <mergeCell ref="BL350:BL352"/>
    <mergeCell ref="BM350:BM352"/>
    <mergeCell ref="BL353:BL355"/>
    <mergeCell ref="BM353:BM355"/>
    <mergeCell ref="BL356:BL358"/>
    <mergeCell ref="BM356:BM358"/>
    <mergeCell ref="BL359:BL361"/>
    <mergeCell ref="BM359:BM361"/>
    <mergeCell ref="BL362:BL364"/>
    <mergeCell ref="BM362:BM364"/>
    <mergeCell ref="BL365:BL367"/>
    <mergeCell ref="BM365:BM367"/>
    <mergeCell ref="BL368:BL370"/>
    <mergeCell ref="BM368:BM370"/>
    <mergeCell ref="BL344:BL346"/>
    <mergeCell ref="BM344:BM346"/>
    <mergeCell ref="BL347:BL349"/>
    <mergeCell ref="BM347:BM349"/>
    <mergeCell ref="BL44:BL46"/>
    <mergeCell ref="BM44:BM46"/>
    <mergeCell ref="BL47:BL49"/>
    <mergeCell ref="BM47:BM49"/>
    <mergeCell ref="BL50:BL52"/>
    <mergeCell ref="BM50:BM52"/>
    <mergeCell ref="BL53:BL55"/>
    <mergeCell ref="BM53:BM55"/>
    <mergeCell ref="BL56:BL58"/>
    <mergeCell ref="BM56:BM58"/>
    <mergeCell ref="BL119:BL121"/>
    <mergeCell ref="BM119:BM121"/>
    <mergeCell ref="BL122:BL124"/>
    <mergeCell ref="BM122:BM124"/>
    <mergeCell ref="BL125:BL127"/>
    <mergeCell ref="BM125:BM127"/>
    <mergeCell ref="BL155:BL157"/>
    <mergeCell ref="BM155:BM157"/>
    <mergeCell ref="BL158:BL160"/>
    <mergeCell ref="BM158:BM160"/>
    <mergeCell ref="BL107:BL109"/>
    <mergeCell ref="BM107:BM109"/>
    <mergeCell ref="BL110:BL112"/>
    <mergeCell ref="BM110:BM112"/>
    <mergeCell ref="BL113:BL115"/>
    <mergeCell ref="BM113:BM115"/>
    <mergeCell ref="BL116:BL118"/>
    <mergeCell ref="BM116:BM118"/>
    <mergeCell ref="BL452:BL454"/>
    <mergeCell ref="BM452:BM454"/>
    <mergeCell ref="BL455:BL457"/>
    <mergeCell ref="BM455:BM457"/>
    <mergeCell ref="BL458:BL460"/>
    <mergeCell ref="BM458:BM460"/>
    <mergeCell ref="BL404:BL406"/>
    <mergeCell ref="BM404:BM406"/>
    <mergeCell ref="BL407:BL409"/>
    <mergeCell ref="BM407:BM409"/>
    <mergeCell ref="BL410:BL412"/>
    <mergeCell ref="BM410:BM412"/>
    <mergeCell ref="BL413:BL415"/>
    <mergeCell ref="BM413:BM415"/>
    <mergeCell ref="BL416:BL418"/>
    <mergeCell ref="BM416:BM418"/>
    <mergeCell ref="BL419:BL421"/>
    <mergeCell ref="BM419:BM421"/>
    <mergeCell ref="BL422:BL424"/>
    <mergeCell ref="BM422:BM424"/>
    <mergeCell ref="BL230:BL232"/>
    <mergeCell ref="BM230:BM232"/>
    <mergeCell ref="BL233:BL235"/>
    <mergeCell ref="BM233:BM235"/>
    <mergeCell ref="BL17:BL19"/>
    <mergeCell ref="BM17:BM19"/>
    <mergeCell ref="BL20:BL22"/>
    <mergeCell ref="BM20:BM22"/>
    <mergeCell ref="BL23:BL25"/>
    <mergeCell ref="BM23:BM25"/>
    <mergeCell ref="BL26:BL28"/>
    <mergeCell ref="BM26:BM28"/>
    <mergeCell ref="BL29:BL31"/>
    <mergeCell ref="BM29:BM31"/>
    <mergeCell ref="BL32:BL34"/>
    <mergeCell ref="BM32:BM34"/>
    <mergeCell ref="BL35:BL37"/>
    <mergeCell ref="BM35:BM37"/>
    <mergeCell ref="BL38:BL40"/>
    <mergeCell ref="BM38:BM40"/>
    <mergeCell ref="BL41:BL43"/>
    <mergeCell ref="BM41:BM43"/>
    <mergeCell ref="BL236:BL238"/>
    <mergeCell ref="BM236:BM238"/>
    <mergeCell ref="BL239:BL241"/>
    <mergeCell ref="BM239:BM241"/>
    <mergeCell ref="BL317:BL319"/>
    <mergeCell ref="BM317:BM319"/>
    <mergeCell ref="BL320:BL322"/>
    <mergeCell ref="BM320:BM322"/>
    <mergeCell ref="BL323:BL325"/>
    <mergeCell ref="BM323:BM325"/>
    <mergeCell ref="BL326:BL328"/>
    <mergeCell ref="BM326:BM328"/>
    <mergeCell ref="BL329:BL331"/>
    <mergeCell ref="BM329:BM331"/>
    <mergeCell ref="BL290:BL292"/>
    <mergeCell ref="BM290:BM292"/>
    <mergeCell ref="BL293:BL295"/>
    <mergeCell ref="BM293:BM295"/>
    <mergeCell ref="BL242:BL244"/>
    <mergeCell ref="BM242:BM244"/>
    <mergeCell ref="BL245:BL247"/>
    <mergeCell ref="BM245:BM247"/>
    <mergeCell ref="BL248:BL250"/>
    <mergeCell ref="BM248:BM250"/>
    <mergeCell ref="BL251:BL253"/>
    <mergeCell ref="BM251:BM253"/>
    <mergeCell ref="BL254:BL256"/>
    <mergeCell ref="BM254:BM256"/>
    <mergeCell ref="BL257:BL259"/>
    <mergeCell ref="BM257:BM259"/>
    <mergeCell ref="BL260:BL262"/>
    <mergeCell ref="BM260:BM262"/>
    <mergeCell ref="BL332:BL334"/>
    <mergeCell ref="BM332:BM334"/>
    <mergeCell ref="BL335:BL337"/>
    <mergeCell ref="BM335:BM337"/>
    <mergeCell ref="BL338:BL340"/>
    <mergeCell ref="BM338:BM340"/>
    <mergeCell ref="BL341:BL343"/>
    <mergeCell ref="BM341:BM343"/>
    <mergeCell ref="BL389:BL391"/>
    <mergeCell ref="BM389:BM391"/>
    <mergeCell ref="BL392:BL394"/>
    <mergeCell ref="BM392:BM394"/>
    <mergeCell ref="BL395:BL397"/>
    <mergeCell ref="BM395:BM397"/>
    <mergeCell ref="BL461:BL463"/>
    <mergeCell ref="BM461:BM463"/>
    <mergeCell ref="BL464:BL466"/>
    <mergeCell ref="BM464:BM466"/>
    <mergeCell ref="BL425:BL427"/>
    <mergeCell ref="BM425:BM427"/>
    <mergeCell ref="BL428:BL430"/>
    <mergeCell ref="BM428:BM430"/>
    <mergeCell ref="BL431:BL433"/>
    <mergeCell ref="BM431:BM433"/>
    <mergeCell ref="BL434:BL436"/>
    <mergeCell ref="BM434:BM436"/>
    <mergeCell ref="BL437:BL439"/>
    <mergeCell ref="BM437:BM439"/>
    <mergeCell ref="BL440:BL442"/>
    <mergeCell ref="BM440:BM442"/>
    <mergeCell ref="BL443:BL445"/>
    <mergeCell ref="BM443:BM445"/>
    <mergeCell ref="BL446:BL448"/>
    <mergeCell ref="BM446:BM448"/>
    <mergeCell ref="BL449:BL451"/>
    <mergeCell ref="BM449:BM451"/>
    <mergeCell ref="BL401:BL403"/>
    <mergeCell ref="BM401:BM403"/>
    <mergeCell ref="BL398:BL400"/>
    <mergeCell ref="BM398:BM400"/>
    <mergeCell ref="BN17:BN19"/>
    <mergeCell ref="BO17:BO19"/>
    <mergeCell ref="BP17:BP19"/>
    <mergeCell ref="BQ17:BQ19"/>
    <mergeCell ref="BR17:BR19"/>
    <mergeCell ref="BS17:BS19"/>
    <mergeCell ref="BN20:BN22"/>
    <mergeCell ref="BO20:BO22"/>
    <mergeCell ref="BP20:BP22"/>
    <mergeCell ref="BQ20:BQ22"/>
    <mergeCell ref="BR20:BR22"/>
    <mergeCell ref="BS20:BS22"/>
    <mergeCell ref="BN23:BN25"/>
    <mergeCell ref="BO23:BO25"/>
    <mergeCell ref="BP23:BP25"/>
    <mergeCell ref="BQ23:BQ25"/>
    <mergeCell ref="BR23:BR25"/>
    <mergeCell ref="BS23:BS25"/>
    <mergeCell ref="BN26:BN28"/>
    <mergeCell ref="BO26:BO28"/>
    <mergeCell ref="BP26:BP28"/>
    <mergeCell ref="BQ26:BQ28"/>
    <mergeCell ref="BR26:BR28"/>
    <mergeCell ref="BS26:BS28"/>
    <mergeCell ref="BN29:BN31"/>
    <mergeCell ref="BO29:BO31"/>
    <mergeCell ref="BP29:BP31"/>
    <mergeCell ref="BQ29:BQ31"/>
    <mergeCell ref="BR29:BR31"/>
    <mergeCell ref="BS29:BS31"/>
    <mergeCell ref="BN32:BN34"/>
    <mergeCell ref="BO32:BO34"/>
    <mergeCell ref="BP32:BP34"/>
    <mergeCell ref="BQ32:BQ34"/>
    <mergeCell ref="BR32:BR34"/>
    <mergeCell ref="BS32:BS34"/>
    <mergeCell ref="BN35:BN37"/>
    <mergeCell ref="BO35:BO37"/>
    <mergeCell ref="BP35:BP37"/>
    <mergeCell ref="BQ35:BQ37"/>
    <mergeCell ref="BR35:BR37"/>
    <mergeCell ref="BS35:BS37"/>
    <mergeCell ref="BN38:BN40"/>
    <mergeCell ref="BO38:BO40"/>
    <mergeCell ref="BP38:BP40"/>
    <mergeCell ref="BQ38:BQ40"/>
    <mergeCell ref="BR38:BR40"/>
    <mergeCell ref="BS38:BS40"/>
    <mergeCell ref="BN41:BN43"/>
    <mergeCell ref="BO41:BO43"/>
    <mergeCell ref="BP41:BP43"/>
    <mergeCell ref="BQ41:BQ43"/>
    <mergeCell ref="BR41:BR43"/>
    <mergeCell ref="BS41:BS43"/>
    <mergeCell ref="BN44:BN46"/>
    <mergeCell ref="BO44:BO46"/>
    <mergeCell ref="BP44:BP46"/>
    <mergeCell ref="BQ44:BQ46"/>
    <mergeCell ref="BR44:BR46"/>
    <mergeCell ref="BS44:BS46"/>
    <mergeCell ref="BN47:BN49"/>
    <mergeCell ref="BO47:BO49"/>
    <mergeCell ref="BP47:BP49"/>
    <mergeCell ref="BQ47:BQ49"/>
    <mergeCell ref="BR47:BR49"/>
    <mergeCell ref="BS47:BS49"/>
    <mergeCell ref="BN50:BN52"/>
    <mergeCell ref="BO50:BO52"/>
    <mergeCell ref="BP50:BP52"/>
    <mergeCell ref="BQ50:BQ52"/>
    <mergeCell ref="BR50:BR52"/>
    <mergeCell ref="BS50:BS52"/>
    <mergeCell ref="BN53:BN55"/>
    <mergeCell ref="BO53:BO55"/>
    <mergeCell ref="BP53:BP55"/>
    <mergeCell ref="BQ53:BQ55"/>
    <mergeCell ref="BR53:BR55"/>
    <mergeCell ref="BS53:BS55"/>
    <mergeCell ref="BN56:BN58"/>
    <mergeCell ref="BO56:BO58"/>
    <mergeCell ref="BP56:BP58"/>
    <mergeCell ref="BQ56:BQ58"/>
    <mergeCell ref="BR56:BR58"/>
    <mergeCell ref="BS56:BS58"/>
    <mergeCell ref="BN59:BN61"/>
    <mergeCell ref="BO59:BO61"/>
    <mergeCell ref="BP59:BP61"/>
    <mergeCell ref="BQ59:BQ61"/>
    <mergeCell ref="BR59:BR61"/>
    <mergeCell ref="BS59:BS61"/>
    <mergeCell ref="BN62:BN64"/>
    <mergeCell ref="BO62:BO64"/>
    <mergeCell ref="BP62:BP64"/>
    <mergeCell ref="BQ62:BQ64"/>
    <mergeCell ref="BR62:BR64"/>
    <mergeCell ref="BS62:BS64"/>
    <mergeCell ref="BN65:BN67"/>
    <mergeCell ref="BO65:BO67"/>
    <mergeCell ref="BP65:BP67"/>
    <mergeCell ref="BQ65:BQ67"/>
    <mergeCell ref="BR65:BR67"/>
    <mergeCell ref="BS65:BS67"/>
    <mergeCell ref="BN68:BN70"/>
    <mergeCell ref="BO68:BO70"/>
    <mergeCell ref="BP68:BP70"/>
    <mergeCell ref="BQ68:BQ70"/>
    <mergeCell ref="BR68:BR70"/>
    <mergeCell ref="BS68:BS70"/>
    <mergeCell ref="BN71:BN73"/>
    <mergeCell ref="BO71:BO73"/>
    <mergeCell ref="BP71:BP73"/>
    <mergeCell ref="BQ71:BQ73"/>
    <mergeCell ref="BR71:BR73"/>
    <mergeCell ref="BS71:BS73"/>
    <mergeCell ref="BN74:BN76"/>
    <mergeCell ref="BO74:BO76"/>
    <mergeCell ref="BP74:BP76"/>
    <mergeCell ref="BQ74:BQ76"/>
    <mergeCell ref="BR74:BR76"/>
    <mergeCell ref="BS74:BS76"/>
    <mergeCell ref="BN77:BN79"/>
    <mergeCell ref="BO77:BO79"/>
    <mergeCell ref="BP77:BP79"/>
    <mergeCell ref="BQ77:BQ79"/>
    <mergeCell ref="BR77:BR79"/>
    <mergeCell ref="BS77:BS79"/>
    <mergeCell ref="BN80:BN82"/>
    <mergeCell ref="BO80:BO82"/>
    <mergeCell ref="BP80:BP82"/>
    <mergeCell ref="BQ80:BQ82"/>
    <mergeCell ref="BR80:BR82"/>
    <mergeCell ref="BS80:BS82"/>
    <mergeCell ref="BN83:BN85"/>
    <mergeCell ref="BO83:BO85"/>
    <mergeCell ref="BP83:BP85"/>
    <mergeCell ref="BQ83:BQ85"/>
    <mergeCell ref="BR83:BR85"/>
    <mergeCell ref="BS83:BS85"/>
    <mergeCell ref="BN86:BN88"/>
    <mergeCell ref="BO86:BO88"/>
    <mergeCell ref="BP86:BP88"/>
    <mergeCell ref="BQ86:BQ88"/>
    <mergeCell ref="BR86:BR88"/>
    <mergeCell ref="BS86:BS88"/>
    <mergeCell ref="BN89:BN91"/>
    <mergeCell ref="BO89:BO91"/>
    <mergeCell ref="BP89:BP91"/>
    <mergeCell ref="BQ89:BQ91"/>
    <mergeCell ref="BR89:BR91"/>
    <mergeCell ref="BS89:BS91"/>
    <mergeCell ref="BN92:BN94"/>
    <mergeCell ref="BO92:BO94"/>
    <mergeCell ref="BP92:BP94"/>
    <mergeCell ref="BQ92:BQ94"/>
    <mergeCell ref="BR92:BR94"/>
    <mergeCell ref="BS92:BS94"/>
    <mergeCell ref="BN95:BN97"/>
    <mergeCell ref="BO95:BO97"/>
    <mergeCell ref="BP95:BP97"/>
    <mergeCell ref="BQ95:BQ97"/>
    <mergeCell ref="BR95:BR97"/>
    <mergeCell ref="BS95:BS97"/>
    <mergeCell ref="BN98:BN100"/>
    <mergeCell ref="BO98:BO100"/>
    <mergeCell ref="BP98:BP100"/>
    <mergeCell ref="BQ98:BQ100"/>
    <mergeCell ref="BR98:BR100"/>
    <mergeCell ref="BS98:BS100"/>
    <mergeCell ref="BN101:BN103"/>
    <mergeCell ref="BO101:BO103"/>
    <mergeCell ref="BP101:BP103"/>
    <mergeCell ref="BQ101:BQ103"/>
    <mergeCell ref="BR101:BR103"/>
    <mergeCell ref="BS101:BS103"/>
    <mergeCell ref="BN104:BN106"/>
    <mergeCell ref="BO104:BO106"/>
    <mergeCell ref="BP104:BP106"/>
    <mergeCell ref="BQ104:BQ106"/>
    <mergeCell ref="BR104:BR106"/>
    <mergeCell ref="BS104:BS106"/>
    <mergeCell ref="BN107:BN109"/>
    <mergeCell ref="BO107:BO109"/>
    <mergeCell ref="BP107:BP109"/>
    <mergeCell ref="BQ107:BQ109"/>
    <mergeCell ref="BR107:BR109"/>
    <mergeCell ref="BS107:BS109"/>
    <mergeCell ref="BN110:BN112"/>
    <mergeCell ref="BO110:BO112"/>
    <mergeCell ref="BP110:BP112"/>
    <mergeCell ref="BQ110:BQ112"/>
    <mergeCell ref="BR110:BR112"/>
    <mergeCell ref="BS110:BS112"/>
    <mergeCell ref="BN113:BN115"/>
    <mergeCell ref="BO113:BO115"/>
    <mergeCell ref="BP113:BP115"/>
    <mergeCell ref="BQ113:BQ115"/>
    <mergeCell ref="BR113:BR115"/>
    <mergeCell ref="BS113:BS115"/>
    <mergeCell ref="BN116:BN118"/>
    <mergeCell ref="BO116:BO118"/>
    <mergeCell ref="BP116:BP118"/>
    <mergeCell ref="BQ116:BQ118"/>
    <mergeCell ref="BR116:BR118"/>
    <mergeCell ref="BS116:BS118"/>
    <mergeCell ref="BN119:BN121"/>
    <mergeCell ref="BO119:BO121"/>
    <mergeCell ref="BP119:BP121"/>
    <mergeCell ref="BQ119:BQ121"/>
    <mergeCell ref="BR119:BR121"/>
    <mergeCell ref="BS119:BS121"/>
    <mergeCell ref="BN122:BN124"/>
    <mergeCell ref="BO122:BO124"/>
    <mergeCell ref="BP122:BP124"/>
    <mergeCell ref="BQ122:BQ124"/>
    <mergeCell ref="BR122:BR124"/>
    <mergeCell ref="BS122:BS124"/>
    <mergeCell ref="BN125:BN127"/>
    <mergeCell ref="BO125:BO127"/>
    <mergeCell ref="BP125:BP127"/>
    <mergeCell ref="BQ125:BQ127"/>
    <mergeCell ref="BR125:BR127"/>
    <mergeCell ref="BS125:BS127"/>
    <mergeCell ref="BN128:BN130"/>
    <mergeCell ref="BO128:BO130"/>
    <mergeCell ref="BP128:BP130"/>
    <mergeCell ref="BQ128:BQ130"/>
    <mergeCell ref="BR128:BR130"/>
    <mergeCell ref="BS128:BS130"/>
    <mergeCell ref="BN131:BN133"/>
    <mergeCell ref="BO131:BO133"/>
    <mergeCell ref="BP131:BP133"/>
    <mergeCell ref="BQ131:BQ133"/>
    <mergeCell ref="BR131:BR133"/>
    <mergeCell ref="BS131:BS133"/>
    <mergeCell ref="BN134:BN136"/>
    <mergeCell ref="BO134:BO136"/>
    <mergeCell ref="BP134:BP136"/>
    <mergeCell ref="BQ134:BQ136"/>
    <mergeCell ref="BR134:BR136"/>
    <mergeCell ref="BS134:BS136"/>
    <mergeCell ref="BN137:BN139"/>
    <mergeCell ref="BO137:BO139"/>
    <mergeCell ref="BP137:BP139"/>
    <mergeCell ref="BQ137:BQ139"/>
    <mergeCell ref="BR137:BR139"/>
    <mergeCell ref="BS137:BS139"/>
    <mergeCell ref="BN140:BN142"/>
    <mergeCell ref="BO140:BO142"/>
    <mergeCell ref="BP140:BP142"/>
    <mergeCell ref="BQ140:BQ142"/>
    <mergeCell ref="BR140:BR142"/>
    <mergeCell ref="BS140:BS142"/>
    <mergeCell ref="BN143:BN145"/>
    <mergeCell ref="BO143:BO145"/>
    <mergeCell ref="BP143:BP145"/>
    <mergeCell ref="BQ143:BQ145"/>
    <mergeCell ref="BR143:BR145"/>
    <mergeCell ref="BS143:BS145"/>
    <mergeCell ref="BN146:BN148"/>
    <mergeCell ref="BO146:BO148"/>
    <mergeCell ref="BP146:BP148"/>
    <mergeCell ref="BQ146:BQ148"/>
    <mergeCell ref="BR146:BR148"/>
    <mergeCell ref="BS146:BS148"/>
    <mergeCell ref="BN149:BN151"/>
    <mergeCell ref="BO149:BO151"/>
    <mergeCell ref="BP149:BP151"/>
    <mergeCell ref="BQ149:BQ151"/>
    <mergeCell ref="BR149:BR151"/>
    <mergeCell ref="BS149:BS151"/>
    <mergeCell ref="BN152:BN154"/>
    <mergeCell ref="BO152:BO154"/>
    <mergeCell ref="BP152:BP154"/>
    <mergeCell ref="BQ152:BQ154"/>
    <mergeCell ref="BR152:BR154"/>
    <mergeCell ref="BS152:BS154"/>
    <mergeCell ref="BN155:BN157"/>
    <mergeCell ref="BO155:BO157"/>
    <mergeCell ref="BP155:BP157"/>
    <mergeCell ref="BQ155:BQ157"/>
    <mergeCell ref="BR155:BR157"/>
    <mergeCell ref="BS155:BS157"/>
    <mergeCell ref="BN158:BN160"/>
    <mergeCell ref="BO158:BO160"/>
    <mergeCell ref="BP158:BP160"/>
    <mergeCell ref="BQ158:BQ160"/>
    <mergeCell ref="BR158:BR160"/>
    <mergeCell ref="BS158:BS160"/>
    <mergeCell ref="BN161:BN163"/>
    <mergeCell ref="BO161:BO163"/>
    <mergeCell ref="BP161:BP163"/>
    <mergeCell ref="BQ161:BQ163"/>
    <mergeCell ref="BR161:BR163"/>
    <mergeCell ref="BS161:BS163"/>
    <mergeCell ref="BN164:BN166"/>
    <mergeCell ref="BO164:BO166"/>
    <mergeCell ref="BP164:BP166"/>
    <mergeCell ref="BQ164:BQ166"/>
    <mergeCell ref="BR164:BR166"/>
    <mergeCell ref="BS164:BS166"/>
    <mergeCell ref="BN167:BN169"/>
    <mergeCell ref="BO167:BO169"/>
    <mergeCell ref="BP167:BP169"/>
    <mergeCell ref="BQ167:BQ169"/>
    <mergeCell ref="BR167:BR169"/>
    <mergeCell ref="BS167:BS169"/>
    <mergeCell ref="BN170:BN172"/>
    <mergeCell ref="BO170:BO172"/>
    <mergeCell ref="BP170:BP172"/>
    <mergeCell ref="BQ170:BQ172"/>
    <mergeCell ref="BR170:BR172"/>
    <mergeCell ref="BS170:BS172"/>
    <mergeCell ref="BN173:BN175"/>
    <mergeCell ref="BO173:BO175"/>
    <mergeCell ref="BP173:BP175"/>
    <mergeCell ref="BQ173:BQ175"/>
    <mergeCell ref="BR173:BR175"/>
    <mergeCell ref="BS173:BS175"/>
    <mergeCell ref="BN176:BN178"/>
    <mergeCell ref="BO176:BO178"/>
    <mergeCell ref="BP176:BP178"/>
    <mergeCell ref="BQ176:BQ178"/>
    <mergeCell ref="BR176:BR178"/>
    <mergeCell ref="BS176:BS178"/>
    <mergeCell ref="BN179:BN181"/>
    <mergeCell ref="BO179:BO181"/>
    <mergeCell ref="BP179:BP181"/>
    <mergeCell ref="BQ179:BQ181"/>
    <mergeCell ref="BR179:BR181"/>
    <mergeCell ref="BS179:BS181"/>
    <mergeCell ref="BN182:BN184"/>
    <mergeCell ref="BO182:BO184"/>
    <mergeCell ref="BP182:BP184"/>
    <mergeCell ref="BQ182:BQ184"/>
    <mergeCell ref="BR182:BR184"/>
    <mergeCell ref="BS182:BS184"/>
    <mergeCell ref="BN185:BN187"/>
    <mergeCell ref="BO185:BO187"/>
    <mergeCell ref="BP185:BP187"/>
    <mergeCell ref="BQ185:BQ187"/>
    <mergeCell ref="BR185:BR187"/>
    <mergeCell ref="BS185:BS187"/>
    <mergeCell ref="BN188:BN190"/>
    <mergeCell ref="BO188:BO190"/>
    <mergeCell ref="BP188:BP190"/>
    <mergeCell ref="BQ188:BQ190"/>
    <mergeCell ref="BR188:BR190"/>
    <mergeCell ref="BS188:BS190"/>
    <mergeCell ref="BN191:BN193"/>
    <mergeCell ref="BO191:BO193"/>
    <mergeCell ref="BP191:BP193"/>
    <mergeCell ref="BQ191:BQ193"/>
    <mergeCell ref="BR191:BR193"/>
    <mergeCell ref="BS191:BS193"/>
    <mergeCell ref="BN194:BN196"/>
    <mergeCell ref="BO194:BO196"/>
    <mergeCell ref="BP194:BP196"/>
    <mergeCell ref="BQ194:BQ196"/>
    <mergeCell ref="BR194:BR196"/>
    <mergeCell ref="BS194:BS196"/>
    <mergeCell ref="BN197:BN199"/>
    <mergeCell ref="BO197:BO199"/>
    <mergeCell ref="BP197:BP199"/>
    <mergeCell ref="BQ197:BQ199"/>
    <mergeCell ref="BR197:BR199"/>
    <mergeCell ref="BS197:BS199"/>
    <mergeCell ref="BN200:BN202"/>
    <mergeCell ref="BO200:BO202"/>
    <mergeCell ref="BP200:BP202"/>
    <mergeCell ref="BQ200:BQ202"/>
    <mergeCell ref="BR200:BR202"/>
    <mergeCell ref="BS200:BS202"/>
    <mergeCell ref="BN203:BN205"/>
    <mergeCell ref="BO203:BO205"/>
    <mergeCell ref="BP203:BP205"/>
    <mergeCell ref="BQ203:BQ205"/>
    <mergeCell ref="BR203:BR205"/>
    <mergeCell ref="BS203:BS205"/>
    <mergeCell ref="BN206:BN208"/>
    <mergeCell ref="BO206:BO208"/>
    <mergeCell ref="BP206:BP208"/>
    <mergeCell ref="BQ206:BQ208"/>
    <mergeCell ref="BR206:BR208"/>
    <mergeCell ref="BS206:BS208"/>
    <mergeCell ref="BN209:BN211"/>
    <mergeCell ref="BO209:BO211"/>
    <mergeCell ref="BP209:BP211"/>
    <mergeCell ref="BQ209:BQ211"/>
    <mergeCell ref="BR209:BR211"/>
    <mergeCell ref="BS209:BS211"/>
    <mergeCell ref="BN212:BN214"/>
    <mergeCell ref="BO212:BO214"/>
    <mergeCell ref="BP212:BP214"/>
    <mergeCell ref="BQ212:BQ214"/>
    <mergeCell ref="BR212:BR214"/>
    <mergeCell ref="BS212:BS214"/>
    <mergeCell ref="BN215:BN217"/>
    <mergeCell ref="BO215:BO217"/>
    <mergeCell ref="BP215:BP217"/>
    <mergeCell ref="BQ215:BQ217"/>
    <mergeCell ref="BR215:BR217"/>
    <mergeCell ref="BS215:BS217"/>
    <mergeCell ref="BN218:BN220"/>
    <mergeCell ref="BO218:BO220"/>
    <mergeCell ref="BP218:BP220"/>
    <mergeCell ref="BQ218:BQ220"/>
    <mergeCell ref="BR218:BR220"/>
    <mergeCell ref="BS218:BS220"/>
    <mergeCell ref="BN221:BN223"/>
    <mergeCell ref="BO221:BO223"/>
    <mergeCell ref="BP221:BP223"/>
    <mergeCell ref="BQ221:BQ223"/>
    <mergeCell ref="BR221:BR223"/>
    <mergeCell ref="BS221:BS223"/>
    <mergeCell ref="BN224:BN226"/>
    <mergeCell ref="BO224:BO226"/>
    <mergeCell ref="BP224:BP226"/>
    <mergeCell ref="BQ224:BQ226"/>
    <mergeCell ref="BR224:BR226"/>
    <mergeCell ref="BS224:BS226"/>
    <mergeCell ref="BN227:BN229"/>
    <mergeCell ref="BO227:BO229"/>
    <mergeCell ref="BP227:BP229"/>
    <mergeCell ref="BQ227:BQ229"/>
    <mergeCell ref="BR227:BR229"/>
    <mergeCell ref="BS227:BS229"/>
    <mergeCell ref="BN230:BN232"/>
    <mergeCell ref="BO230:BO232"/>
    <mergeCell ref="BP230:BP232"/>
    <mergeCell ref="BQ230:BQ232"/>
    <mergeCell ref="BR230:BR232"/>
    <mergeCell ref="BS230:BS232"/>
    <mergeCell ref="BN233:BN235"/>
    <mergeCell ref="BO233:BO235"/>
    <mergeCell ref="BP233:BP235"/>
    <mergeCell ref="BQ233:BQ235"/>
    <mergeCell ref="BR233:BR235"/>
    <mergeCell ref="BS233:BS235"/>
    <mergeCell ref="BN236:BN238"/>
    <mergeCell ref="BO236:BO238"/>
    <mergeCell ref="BP236:BP238"/>
    <mergeCell ref="BQ236:BQ238"/>
    <mergeCell ref="BR236:BR238"/>
    <mergeCell ref="BS236:BS238"/>
    <mergeCell ref="BN239:BN241"/>
    <mergeCell ref="BO239:BO241"/>
    <mergeCell ref="BP239:BP241"/>
    <mergeCell ref="BQ239:BQ241"/>
    <mergeCell ref="BR239:BR241"/>
    <mergeCell ref="BS239:BS241"/>
    <mergeCell ref="BN242:BN244"/>
    <mergeCell ref="BO242:BO244"/>
    <mergeCell ref="BP242:BP244"/>
    <mergeCell ref="BQ242:BQ244"/>
    <mergeCell ref="BR242:BR244"/>
    <mergeCell ref="BS242:BS244"/>
    <mergeCell ref="BN245:BN247"/>
    <mergeCell ref="BO245:BO247"/>
    <mergeCell ref="BP245:BP247"/>
    <mergeCell ref="BQ245:BQ247"/>
    <mergeCell ref="BR245:BR247"/>
    <mergeCell ref="BS245:BS247"/>
    <mergeCell ref="BN248:BN250"/>
    <mergeCell ref="BO248:BO250"/>
    <mergeCell ref="BP248:BP250"/>
    <mergeCell ref="BQ248:BQ250"/>
    <mergeCell ref="BR248:BR250"/>
    <mergeCell ref="BS248:BS250"/>
    <mergeCell ref="BN251:BN253"/>
    <mergeCell ref="BO251:BO253"/>
    <mergeCell ref="BP251:BP253"/>
    <mergeCell ref="BQ251:BQ253"/>
    <mergeCell ref="BR251:BR253"/>
    <mergeCell ref="BS251:BS253"/>
    <mergeCell ref="BN254:BN256"/>
    <mergeCell ref="BO254:BO256"/>
    <mergeCell ref="BP254:BP256"/>
    <mergeCell ref="BQ254:BQ256"/>
    <mergeCell ref="BR254:BR256"/>
    <mergeCell ref="BS254:BS256"/>
    <mergeCell ref="BN257:BN259"/>
    <mergeCell ref="BO257:BO259"/>
    <mergeCell ref="BP257:BP259"/>
    <mergeCell ref="BQ257:BQ259"/>
    <mergeCell ref="BR257:BR259"/>
    <mergeCell ref="BS257:BS259"/>
    <mergeCell ref="BN260:BN262"/>
    <mergeCell ref="BO260:BO262"/>
    <mergeCell ref="BP260:BP262"/>
    <mergeCell ref="BQ260:BQ262"/>
    <mergeCell ref="BR260:BR262"/>
    <mergeCell ref="BS260:BS262"/>
    <mergeCell ref="BN263:BN265"/>
    <mergeCell ref="BO263:BO265"/>
    <mergeCell ref="BP263:BP265"/>
    <mergeCell ref="BQ263:BQ265"/>
    <mergeCell ref="BR263:BR265"/>
    <mergeCell ref="BS263:BS265"/>
    <mergeCell ref="BN266:BN268"/>
    <mergeCell ref="BO266:BO268"/>
    <mergeCell ref="BP266:BP268"/>
    <mergeCell ref="BQ266:BQ268"/>
    <mergeCell ref="BR266:BR268"/>
    <mergeCell ref="BS266:BS268"/>
    <mergeCell ref="BN269:BN271"/>
    <mergeCell ref="BO269:BO271"/>
    <mergeCell ref="BP269:BP271"/>
    <mergeCell ref="BQ269:BQ271"/>
    <mergeCell ref="BR269:BR271"/>
    <mergeCell ref="BS269:BS271"/>
    <mergeCell ref="BN272:BN274"/>
    <mergeCell ref="BO272:BO274"/>
    <mergeCell ref="BP272:BP274"/>
    <mergeCell ref="BQ272:BQ274"/>
    <mergeCell ref="BR272:BR274"/>
    <mergeCell ref="BS272:BS274"/>
    <mergeCell ref="BN275:BN277"/>
    <mergeCell ref="BO275:BO277"/>
    <mergeCell ref="BP275:BP277"/>
    <mergeCell ref="BQ275:BQ277"/>
    <mergeCell ref="BR275:BR277"/>
    <mergeCell ref="BS275:BS277"/>
    <mergeCell ref="BN278:BN280"/>
    <mergeCell ref="BO278:BO280"/>
    <mergeCell ref="BP278:BP280"/>
    <mergeCell ref="BQ278:BQ280"/>
    <mergeCell ref="BR278:BR280"/>
    <mergeCell ref="BS278:BS280"/>
    <mergeCell ref="BN281:BN283"/>
    <mergeCell ref="BO281:BO283"/>
    <mergeCell ref="BP281:BP283"/>
    <mergeCell ref="BQ281:BQ283"/>
    <mergeCell ref="BR281:BR283"/>
    <mergeCell ref="BS281:BS283"/>
    <mergeCell ref="BN284:BN286"/>
    <mergeCell ref="BO284:BO286"/>
    <mergeCell ref="BP284:BP286"/>
    <mergeCell ref="BQ284:BQ286"/>
    <mergeCell ref="BR284:BR286"/>
    <mergeCell ref="BS284:BS286"/>
    <mergeCell ref="BN287:BN289"/>
    <mergeCell ref="BO287:BO289"/>
    <mergeCell ref="BP287:BP289"/>
    <mergeCell ref="BQ287:BQ289"/>
    <mergeCell ref="BR287:BR289"/>
    <mergeCell ref="BS287:BS289"/>
    <mergeCell ref="BN290:BN292"/>
    <mergeCell ref="BO290:BO292"/>
    <mergeCell ref="BP290:BP292"/>
    <mergeCell ref="BQ290:BQ292"/>
    <mergeCell ref="BR290:BR292"/>
    <mergeCell ref="BS290:BS292"/>
    <mergeCell ref="BN293:BN295"/>
    <mergeCell ref="BO293:BO295"/>
    <mergeCell ref="BP293:BP295"/>
    <mergeCell ref="BQ293:BQ295"/>
    <mergeCell ref="BR293:BR295"/>
    <mergeCell ref="BS293:BS295"/>
    <mergeCell ref="BN296:BN298"/>
    <mergeCell ref="BO296:BO298"/>
    <mergeCell ref="BP296:BP298"/>
    <mergeCell ref="BQ296:BQ298"/>
    <mergeCell ref="BR296:BR298"/>
    <mergeCell ref="BS296:BS298"/>
    <mergeCell ref="BN299:BN301"/>
    <mergeCell ref="BO299:BO301"/>
    <mergeCell ref="BP299:BP301"/>
    <mergeCell ref="BQ299:BQ301"/>
    <mergeCell ref="BR299:BR301"/>
    <mergeCell ref="BS299:BS301"/>
    <mergeCell ref="BN302:BN304"/>
    <mergeCell ref="BO302:BO304"/>
    <mergeCell ref="BP302:BP304"/>
    <mergeCell ref="BQ302:BQ304"/>
    <mergeCell ref="BR302:BR304"/>
    <mergeCell ref="BS302:BS304"/>
    <mergeCell ref="BN305:BN307"/>
    <mergeCell ref="BO305:BO307"/>
    <mergeCell ref="BP305:BP307"/>
    <mergeCell ref="BQ305:BQ307"/>
    <mergeCell ref="BR305:BR307"/>
    <mergeCell ref="BS305:BS307"/>
    <mergeCell ref="BN308:BN310"/>
    <mergeCell ref="BO308:BO310"/>
    <mergeCell ref="BP308:BP310"/>
    <mergeCell ref="BQ308:BQ310"/>
    <mergeCell ref="BR308:BR310"/>
    <mergeCell ref="BS308:BS310"/>
    <mergeCell ref="BN311:BN313"/>
    <mergeCell ref="BO311:BO313"/>
    <mergeCell ref="BP311:BP313"/>
    <mergeCell ref="BQ311:BQ313"/>
    <mergeCell ref="BR311:BR313"/>
    <mergeCell ref="BS311:BS313"/>
    <mergeCell ref="BN314:BN316"/>
    <mergeCell ref="BO314:BO316"/>
    <mergeCell ref="BP314:BP316"/>
    <mergeCell ref="BQ314:BQ316"/>
    <mergeCell ref="BR314:BR316"/>
    <mergeCell ref="BS314:BS316"/>
    <mergeCell ref="BN317:BN319"/>
    <mergeCell ref="BO317:BO319"/>
    <mergeCell ref="BP317:BP319"/>
    <mergeCell ref="BQ317:BQ319"/>
    <mergeCell ref="BR317:BR319"/>
    <mergeCell ref="BS317:BS319"/>
    <mergeCell ref="BN320:BN322"/>
    <mergeCell ref="BO320:BO322"/>
    <mergeCell ref="BP320:BP322"/>
    <mergeCell ref="BQ320:BQ322"/>
    <mergeCell ref="BR320:BR322"/>
    <mergeCell ref="BS320:BS322"/>
    <mergeCell ref="BN323:BN325"/>
    <mergeCell ref="BO323:BO325"/>
    <mergeCell ref="BP323:BP325"/>
    <mergeCell ref="BQ323:BQ325"/>
    <mergeCell ref="BR323:BR325"/>
    <mergeCell ref="BS323:BS325"/>
    <mergeCell ref="BN326:BN328"/>
    <mergeCell ref="BO326:BO328"/>
    <mergeCell ref="BP326:BP328"/>
    <mergeCell ref="BQ326:BQ328"/>
    <mergeCell ref="BR326:BR328"/>
    <mergeCell ref="BS326:BS328"/>
    <mergeCell ref="BN329:BN331"/>
    <mergeCell ref="BO329:BO331"/>
    <mergeCell ref="BP329:BP331"/>
    <mergeCell ref="BQ329:BQ331"/>
    <mergeCell ref="BR329:BR331"/>
    <mergeCell ref="BS329:BS331"/>
    <mergeCell ref="BN332:BN334"/>
    <mergeCell ref="BO332:BO334"/>
    <mergeCell ref="BP332:BP334"/>
    <mergeCell ref="BQ332:BQ334"/>
    <mergeCell ref="BR332:BR334"/>
    <mergeCell ref="BS332:BS334"/>
    <mergeCell ref="BN335:BN337"/>
    <mergeCell ref="BO335:BO337"/>
    <mergeCell ref="BP335:BP337"/>
    <mergeCell ref="BQ335:BQ337"/>
    <mergeCell ref="BR335:BR337"/>
    <mergeCell ref="BS335:BS337"/>
    <mergeCell ref="BN338:BN340"/>
    <mergeCell ref="BO338:BO340"/>
    <mergeCell ref="BP338:BP340"/>
    <mergeCell ref="BQ338:BQ340"/>
    <mergeCell ref="BR338:BR340"/>
    <mergeCell ref="BS338:BS340"/>
    <mergeCell ref="BN341:BN343"/>
    <mergeCell ref="BO341:BO343"/>
    <mergeCell ref="BP341:BP343"/>
    <mergeCell ref="BQ341:BQ343"/>
    <mergeCell ref="BR341:BR343"/>
    <mergeCell ref="BS341:BS343"/>
    <mergeCell ref="BN344:BN346"/>
    <mergeCell ref="BO344:BO346"/>
    <mergeCell ref="BP344:BP346"/>
    <mergeCell ref="BQ344:BQ346"/>
    <mergeCell ref="BR344:BR346"/>
    <mergeCell ref="BS344:BS346"/>
    <mergeCell ref="BN347:BN349"/>
    <mergeCell ref="BO347:BO349"/>
    <mergeCell ref="BP347:BP349"/>
    <mergeCell ref="BQ347:BQ349"/>
    <mergeCell ref="BR347:BR349"/>
    <mergeCell ref="BS347:BS349"/>
    <mergeCell ref="BN350:BN352"/>
    <mergeCell ref="BO350:BO352"/>
    <mergeCell ref="BP350:BP352"/>
    <mergeCell ref="BQ350:BQ352"/>
    <mergeCell ref="BR350:BR352"/>
    <mergeCell ref="BS350:BS352"/>
    <mergeCell ref="BN353:BN355"/>
    <mergeCell ref="BO353:BO355"/>
    <mergeCell ref="BP353:BP355"/>
    <mergeCell ref="BQ353:BQ355"/>
    <mergeCell ref="BR353:BR355"/>
    <mergeCell ref="BS353:BS355"/>
    <mergeCell ref="BN356:BN358"/>
    <mergeCell ref="BO356:BO358"/>
    <mergeCell ref="BP356:BP358"/>
    <mergeCell ref="BQ356:BQ358"/>
    <mergeCell ref="BR356:BR358"/>
    <mergeCell ref="BS356:BS358"/>
    <mergeCell ref="BN359:BN361"/>
    <mergeCell ref="BO359:BO361"/>
    <mergeCell ref="BP359:BP361"/>
    <mergeCell ref="BQ359:BQ361"/>
    <mergeCell ref="BR359:BR361"/>
    <mergeCell ref="BS359:BS361"/>
    <mergeCell ref="BN362:BN364"/>
    <mergeCell ref="BO362:BO364"/>
    <mergeCell ref="BP362:BP364"/>
    <mergeCell ref="BQ362:BQ364"/>
    <mergeCell ref="BR362:BR364"/>
    <mergeCell ref="BS362:BS364"/>
    <mergeCell ref="BN365:BN367"/>
    <mergeCell ref="BO365:BO367"/>
    <mergeCell ref="BP365:BP367"/>
    <mergeCell ref="BQ365:BQ367"/>
    <mergeCell ref="BR365:BR367"/>
    <mergeCell ref="BS365:BS367"/>
    <mergeCell ref="BN368:BN370"/>
    <mergeCell ref="BO368:BO370"/>
    <mergeCell ref="BP368:BP370"/>
    <mergeCell ref="BQ368:BQ370"/>
    <mergeCell ref="BR368:BR370"/>
    <mergeCell ref="BS368:BS370"/>
    <mergeCell ref="BN371:BN373"/>
    <mergeCell ref="BO371:BO373"/>
    <mergeCell ref="BP371:BP373"/>
    <mergeCell ref="BQ371:BQ373"/>
    <mergeCell ref="BR371:BR373"/>
    <mergeCell ref="BS371:BS373"/>
    <mergeCell ref="BN374:BN376"/>
    <mergeCell ref="BO374:BO376"/>
    <mergeCell ref="BP374:BP376"/>
    <mergeCell ref="BQ374:BQ376"/>
    <mergeCell ref="BR374:BR376"/>
    <mergeCell ref="BS374:BS376"/>
    <mergeCell ref="BN377:BN379"/>
    <mergeCell ref="BO377:BO379"/>
    <mergeCell ref="BP377:BP379"/>
    <mergeCell ref="BQ377:BQ379"/>
    <mergeCell ref="BR377:BR379"/>
    <mergeCell ref="BS377:BS379"/>
    <mergeCell ref="BN380:BN382"/>
    <mergeCell ref="BO380:BO382"/>
    <mergeCell ref="BP380:BP382"/>
    <mergeCell ref="BQ380:BQ382"/>
    <mergeCell ref="BR380:BR382"/>
    <mergeCell ref="BS380:BS382"/>
    <mergeCell ref="BN383:BN385"/>
    <mergeCell ref="BO383:BO385"/>
    <mergeCell ref="BP383:BP385"/>
    <mergeCell ref="BQ383:BQ385"/>
    <mergeCell ref="BR383:BR385"/>
    <mergeCell ref="BS383:BS385"/>
    <mergeCell ref="BN386:BN388"/>
    <mergeCell ref="BO386:BO388"/>
    <mergeCell ref="BP386:BP388"/>
    <mergeCell ref="BQ386:BQ388"/>
    <mergeCell ref="BR386:BR388"/>
    <mergeCell ref="BS386:BS388"/>
    <mergeCell ref="BN389:BN391"/>
    <mergeCell ref="BO389:BO391"/>
    <mergeCell ref="BP389:BP391"/>
    <mergeCell ref="BQ389:BQ391"/>
    <mergeCell ref="BR389:BR391"/>
    <mergeCell ref="BS389:BS391"/>
    <mergeCell ref="BN392:BN394"/>
    <mergeCell ref="BO392:BO394"/>
    <mergeCell ref="BP392:BP394"/>
    <mergeCell ref="BQ392:BQ394"/>
    <mergeCell ref="BR392:BR394"/>
    <mergeCell ref="BS392:BS394"/>
    <mergeCell ref="BN395:BN397"/>
    <mergeCell ref="BO395:BO397"/>
    <mergeCell ref="BP395:BP397"/>
    <mergeCell ref="BQ395:BQ397"/>
    <mergeCell ref="BR395:BR397"/>
    <mergeCell ref="BS395:BS397"/>
    <mergeCell ref="BN398:BN400"/>
    <mergeCell ref="BO398:BO400"/>
    <mergeCell ref="BP398:BP400"/>
    <mergeCell ref="BQ398:BQ400"/>
    <mergeCell ref="BR398:BR400"/>
    <mergeCell ref="BS398:BS400"/>
    <mergeCell ref="BN401:BN403"/>
    <mergeCell ref="BO401:BO403"/>
    <mergeCell ref="BP401:BP403"/>
    <mergeCell ref="BQ401:BQ403"/>
    <mergeCell ref="BR401:BR403"/>
    <mergeCell ref="BS401:BS403"/>
    <mergeCell ref="BN404:BN406"/>
    <mergeCell ref="BO404:BO406"/>
    <mergeCell ref="BP404:BP406"/>
    <mergeCell ref="BQ404:BQ406"/>
    <mergeCell ref="BR404:BR406"/>
    <mergeCell ref="BS404:BS406"/>
    <mergeCell ref="BN407:BN409"/>
    <mergeCell ref="BO407:BO409"/>
    <mergeCell ref="BP407:BP409"/>
    <mergeCell ref="BQ407:BQ409"/>
    <mergeCell ref="BR407:BR409"/>
    <mergeCell ref="BS407:BS409"/>
    <mergeCell ref="BN410:BN412"/>
    <mergeCell ref="BO410:BO412"/>
    <mergeCell ref="BP410:BP412"/>
    <mergeCell ref="BQ410:BQ412"/>
    <mergeCell ref="BR410:BR412"/>
    <mergeCell ref="BS410:BS412"/>
    <mergeCell ref="BN413:BN415"/>
    <mergeCell ref="BO413:BO415"/>
    <mergeCell ref="BP413:BP415"/>
    <mergeCell ref="BQ413:BQ415"/>
    <mergeCell ref="BR413:BR415"/>
    <mergeCell ref="BS413:BS415"/>
    <mergeCell ref="BN416:BN418"/>
    <mergeCell ref="BO416:BO418"/>
    <mergeCell ref="BP416:BP418"/>
    <mergeCell ref="BQ416:BQ418"/>
    <mergeCell ref="BR416:BR418"/>
    <mergeCell ref="BS416:BS418"/>
    <mergeCell ref="BN419:BN421"/>
    <mergeCell ref="BO419:BO421"/>
    <mergeCell ref="BP419:BP421"/>
    <mergeCell ref="BQ419:BQ421"/>
    <mergeCell ref="BR419:BR421"/>
    <mergeCell ref="BS419:BS421"/>
    <mergeCell ref="BN422:BN424"/>
    <mergeCell ref="BO422:BO424"/>
    <mergeCell ref="BP422:BP424"/>
    <mergeCell ref="BQ422:BQ424"/>
    <mergeCell ref="BR422:BR424"/>
    <mergeCell ref="BS422:BS424"/>
    <mergeCell ref="BN425:BN427"/>
    <mergeCell ref="BO425:BO427"/>
    <mergeCell ref="BP425:BP427"/>
    <mergeCell ref="BQ425:BQ427"/>
    <mergeCell ref="BR425:BR427"/>
    <mergeCell ref="BS425:BS427"/>
    <mergeCell ref="BN428:BN430"/>
    <mergeCell ref="BO428:BO430"/>
    <mergeCell ref="BP428:BP430"/>
    <mergeCell ref="BQ428:BQ430"/>
    <mergeCell ref="BR428:BR430"/>
    <mergeCell ref="BS428:BS430"/>
    <mergeCell ref="BN431:BN433"/>
    <mergeCell ref="BO431:BO433"/>
    <mergeCell ref="BP431:BP433"/>
    <mergeCell ref="BQ431:BQ433"/>
    <mergeCell ref="BR431:BR433"/>
    <mergeCell ref="BS431:BS433"/>
    <mergeCell ref="BS449:BS451"/>
    <mergeCell ref="BN434:BN436"/>
    <mergeCell ref="BO434:BO436"/>
    <mergeCell ref="BP434:BP436"/>
    <mergeCell ref="BQ434:BQ436"/>
    <mergeCell ref="BR434:BR436"/>
    <mergeCell ref="BS434:BS436"/>
    <mergeCell ref="BN437:BN439"/>
    <mergeCell ref="BO437:BO439"/>
    <mergeCell ref="BP437:BP439"/>
    <mergeCell ref="BQ437:BQ439"/>
    <mergeCell ref="BR437:BR439"/>
    <mergeCell ref="BS437:BS439"/>
    <mergeCell ref="BN440:BN442"/>
    <mergeCell ref="BO440:BO442"/>
    <mergeCell ref="BP440:BP442"/>
    <mergeCell ref="BQ440:BQ442"/>
    <mergeCell ref="BR440:BR442"/>
    <mergeCell ref="BS440:BS442"/>
    <mergeCell ref="BN464:BN466"/>
    <mergeCell ref="BO464:BO466"/>
    <mergeCell ref="BP464:BP466"/>
    <mergeCell ref="BQ464:BQ466"/>
    <mergeCell ref="BR464:BR466"/>
    <mergeCell ref="BS464:BS466"/>
    <mergeCell ref="BN13:BS13"/>
    <mergeCell ref="BN452:BN454"/>
    <mergeCell ref="BO452:BO454"/>
    <mergeCell ref="BP452:BP454"/>
    <mergeCell ref="BQ452:BQ454"/>
    <mergeCell ref="BR452:BR454"/>
    <mergeCell ref="BS452:BS454"/>
    <mergeCell ref="BN455:BN457"/>
    <mergeCell ref="BO455:BO457"/>
    <mergeCell ref="BP455:BP457"/>
    <mergeCell ref="BQ455:BQ457"/>
    <mergeCell ref="BR455:BR457"/>
    <mergeCell ref="BS455:BS457"/>
    <mergeCell ref="BN458:BN460"/>
    <mergeCell ref="BO458:BO460"/>
    <mergeCell ref="BP458:BP460"/>
    <mergeCell ref="BQ458:BQ460"/>
    <mergeCell ref="BR458:BR460"/>
    <mergeCell ref="BS458:BS460"/>
    <mergeCell ref="BN443:BN445"/>
    <mergeCell ref="BO443:BO445"/>
    <mergeCell ref="BP443:BP445"/>
    <mergeCell ref="BQ443:BQ445"/>
    <mergeCell ref="BR443:BR445"/>
    <mergeCell ref="BS443:BS445"/>
    <mergeCell ref="BN446:BN448"/>
    <mergeCell ref="BV32:BV34"/>
    <mergeCell ref="BW32:BW34"/>
    <mergeCell ref="BX32:BX34"/>
    <mergeCell ref="BY32:BY34"/>
    <mergeCell ref="BV35:BV37"/>
    <mergeCell ref="BW35:BW37"/>
    <mergeCell ref="BX35:BX37"/>
    <mergeCell ref="BY35:BY37"/>
    <mergeCell ref="BV38:BV40"/>
    <mergeCell ref="BW38:BW40"/>
    <mergeCell ref="BX38:BX40"/>
    <mergeCell ref="BY38:BY40"/>
    <mergeCell ref="BV41:BV43"/>
    <mergeCell ref="BW41:BW43"/>
    <mergeCell ref="BX41:BX43"/>
    <mergeCell ref="BY41:BY43"/>
    <mergeCell ref="BN461:BN463"/>
    <mergeCell ref="BO461:BO463"/>
    <mergeCell ref="BP461:BP463"/>
    <mergeCell ref="BQ461:BQ463"/>
    <mergeCell ref="BR461:BR463"/>
    <mergeCell ref="BS461:BS463"/>
    <mergeCell ref="BO446:BO448"/>
    <mergeCell ref="BP446:BP448"/>
    <mergeCell ref="BQ446:BQ448"/>
    <mergeCell ref="BR446:BR448"/>
    <mergeCell ref="BS446:BS448"/>
    <mergeCell ref="BN449:BN451"/>
    <mergeCell ref="BO449:BO451"/>
    <mergeCell ref="BP449:BP451"/>
    <mergeCell ref="BQ449:BQ451"/>
    <mergeCell ref="BR449:BR451"/>
    <mergeCell ref="BV44:BV46"/>
    <mergeCell ref="BW44:BW46"/>
    <mergeCell ref="BX44:BX46"/>
    <mergeCell ref="BY44:BY46"/>
    <mergeCell ref="BV47:BV49"/>
    <mergeCell ref="BW47:BW49"/>
    <mergeCell ref="BX47:BX49"/>
    <mergeCell ref="BY47:BY49"/>
    <mergeCell ref="BV50:BV52"/>
    <mergeCell ref="BW50:BW52"/>
    <mergeCell ref="BX50:BX52"/>
    <mergeCell ref="BY50:BY52"/>
    <mergeCell ref="BV53:BV55"/>
    <mergeCell ref="BW53:BW55"/>
    <mergeCell ref="BX53:BX55"/>
    <mergeCell ref="BY53:BY55"/>
    <mergeCell ref="BV56:BV58"/>
    <mergeCell ref="BW56:BW58"/>
    <mergeCell ref="BX56:BX58"/>
    <mergeCell ref="BY56:BY58"/>
    <mergeCell ref="BV59:BV61"/>
    <mergeCell ref="BW59:BW61"/>
    <mergeCell ref="BX59:BX61"/>
    <mergeCell ref="BY59:BY61"/>
    <mergeCell ref="BV62:BV64"/>
    <mergeCell ref="BW62:BW64"/>
    <mergeCell ref="BX62:BX64"/>
    <mergeCell ref="BY62:BY64"/>
    <mergeCell ref="BV65:BV67"/>
    <mergeCell ref="BW65:BW67"/>
    <mergeCell ref="BX65:BX67"/>
    <mergeCell ref="BY65:BY67"/>
    <mergeCell ref="BV68:BV70"/>
    <mergeCell ref="BW68:BW70"/>
    <mergeCell ref="BX68:BX70"/>
    <mergeCell ref="BY68:BY70"/>
    <mergeCell ref="BV71:BV73"/>
    <mergeCell ref="BW71:BW73"/>
    <mergeCell ref="BX71:BX73"/>
    <mergeCell ref="BY71:BY73"/>
    <mergeCell ref="BV74:BV76"/>
    <mergeCell ref="BW74:BW76"/>
    <mergeCell ref="BX74:BX76"/>
    <mergeCell ref="BY74:BY76"/>
    <mergeCell ref="BV77:BV79"/>
    <mergeCell ref="BW77:BW79"/>
    <mergeCell ref="BX77:BX79"/>
    <mergeCell ref="BY77:BY79"/>
    <mergeCell ref="BV80:BV82"/>
    <mergeCell ref="BW80:BW82"/>
    <mergeCell ref="BX80:BX82"/>
    <mergeCell ref="BY80:BY82"/>
    <mergeCell ref="BV83:BV85"/>
    <mergeCell ref="BW83:BW85"/>
    <mergeCell ref="BX83:BX85"/>
    <mergeCell ref="BY83:BY85"/>
    <mergeCell ref="BV86:BV88"/>
    <mergeCell ref="BW86:BW88"/>
    <mergeCell ref="BX86:BX88"/>
    <mergeCell ref="BY86:BY88"/>
    <mergeCell ref="BV89:BV91"/>
    <mergeCell ref="BW89:BW91"/>
    <mergeCell ref="BX89:BX91"/>
    <mergeCell ref="BY89:BY91"/>
    <mergeCell ref="BV92:BV94"/>
    <mergeCell ref="BW92:BW94"/>
    <mergeCell ref="BX92:BX94"/>
    <mergeCell ref="BY92:BY94"/>
    <mergeCell ref="BV95:BV97"/>
    <mergeCell ref="BW95:BW97"/>
    <mergeCell ref="BX95:BX97"/>
    <mergeCell ref="BY95:BY97"/>
    <mergeCell ref="BV98:BV100"/>
    <mergeCell ref="BW98:BW100"/>
    <mergeCell ref="BX98:BX100"/>
    <mergeCell ref="BY98:BY100"/>
    <mergeCell ref="BV101:BV103"/>
    <mergeCell ref="BW101:BW103"/>
    <mergeCell ref="BX101:BX103"/>
    <mergeCell ref="BY101:BY103"/>
    <mergeCell ref="BV104:BV106"/>
    <mergeCell ref="BW104:BW106"/>
    <mergeCell ref="BX104:BX106"/>
    <mergeCell ref="BY104:BY106"/>
    <mergeCell ref="BV107:BV109"/>
    <mergeCell ref="BW107:BW109"/>
    <mergeCell ref="BX107:BX109"/>
    <mergeCell ref="BY107:BY109"/>
    <mergeCell ref="BV110:BV112"/>
    <mergeCell ref="BW110:BW112"/>
    <mergeCell ref="BX110:BX112"/>
    <mergeCell ref="BY110:BY112"/>
    <mergeCell ref="BV113:BV115"/>
    <mergeCell ref="BW113:BW115"/>
    <mergeCell ref="BX113:BX115"/>
    <mergeCell ref="BY113:BY115"/>
    <mergeCell ref="BV116:BV118"/>
    <mergeCell ref="BW116:BW118"/>
    <mergeCell ref="BX116:BX118"/>
    <mergeCell ref="BY116:BY118"/>
    <mergeCell ref="BV119:BV121"/>
    <mergeCell ref="BW119:BW121"/>
    <mergeCell ref="BX119:BX121"/>
    <mergeCell ref="BY119:BY121"/>
    <mergeCell ref="BV122:BV124"/>
    <mergeCell ref="BW122:BW124"/>
    <mergeCell ref="BX122:BX124"/>
    <mergeCell ref="BY122:BY124"/>
    <mergeCell ref="BV125:BV127"/>
    <mergeCell ref="BW125:BW127"/>
    <mergeCell ref="BX125:BX127"/>
    <mergeCell ref="BY125:BY127"/>
    <mergeCell ref="BV128:BV130"/>
    <mergeCell ref="BW128:BW130"/>
    <mergeCell ref="BX128:BX130"/>
    <mergeCell ref="BY128:BY130"/>
    <mergeCell ref="BV131:BV133"/>
    <mergeCell ref="BW131:BW133"/>
    <mergeCell ref="BX131:BX133"/>
    <mergeCell ref="BY131:BY133"/>
    <mergeCell ref="BV134:BV136"/>
    <mergeCell ref="BW134:BW136"/>
    <mergeCell ref="BX134:BX136"/>
    <mergeCell ref="BY134:BY136"/>
    <mergeCell ref="BV137:BV139"/>
    <mergeCell ref="BW137:BW139"/>
    <mergeCell ref="BX137:BX139"/>
    <mergeCell ref="BY137:BY139"/>
    <mergeCell ref="BV140:BV142"/>
    <mergeCell ref="BW140:BW142"/>
    <mergeCell ref="BX140:BX142"/>
    <mergeCell ref="BY140:BY142"/>
    <mergeCell ref="BV143:BV145"/>
    <mergeCell ref="BW143:BW145"/>
    <mergeCell ref="BX143:BX145"/>
    <mergeCell ref="BY143:BY145"/>
    <mergeCell ref="BV146:BV148"/>
    <mergeCell ref="BW146:BW148"/>
    <mergeCell ref="BX146:BX148"/>
    <mergeCell ref="BY146:BY148"/>
    <mergeCell ref="BV149:BV151"/>
    <mergeCell ref="BW149:BW151"/>
    <mergeCell ref="BX149:BX151"/>
    <mergeCell ref="BY149:BY151"/>
    <mergeCell ref="BV152:BV154"/>
    <mergeCell ref="BW152:BW154"/>
    <mergeCell ref="BX152:BX154"/>
    <mergeCell ref="BY152:BY154"/>
    <mergeCell ref="BV155:BV157"/>
    <mergeCell ref="BW155:BW157"/>
    <mergeCell ref="BX155:BX157"/>
    <mergeCell ref="BY155:BY157"/>
    <mergeCell ref="BV158:BV160"/>
    <mergeCell ref="BW158:BW160"/>
    <mergeCell ref="BX158:BX160"/>
    <mergeCell ref="BY158:BY160"/>
    <mergeCell ref="BV161:BV163"/>
    <mergeCell ref="BW161:BW163"/>
    <mergeCell ref="BX161:BX163"/>
    <mergeCell ref="BY161:BY163"/>
    <mergeCell ref="BV164:BV166"/>
    <mergeCell ref="BW164:BW166"/>
    <mergeCell ref="BX164:BX166"/>
    <mergeCell ref="BY164:BY166"/>
    <mergeCell ref="BV167:BV169"/>
    <mergeCell ref="BW167:BW169"/>
    <mergeCell ref="BX167:BX169"/>
    <mergeCell ref="BY167:BY169"/>
    <mergeCell ref="BV170:BV172"/>
    <mergeCell ref="BW170:BW172"/>
    <mergeCell ref="BX170:BX172"/>
    <mergeCell ref="BY170:BY172"/>
    <mergeCell ref="BV173:BV175"/>
    <mergeCell ref="BW173:BW175"/>
    <mergeCell ref="BX173:BX175"/>
    <mergeCell ref="BY173:BY175"/>
    <mergeCell ref="BV176:BV178"/>
    <mergeCell ref="BW176:BW178"/>
    <mergeCell ref="BX176:BX178"/>
    <mergeCell ref="BY176:BY178"/>
    <mergeCell ref="BV179:BV181"/>
    <mergeCell ref="BW179:BW181"/>
    <mergeCell ref="BX179:BX181"/>
    <mergeCell ref="BY179:BY181"/>
    <mergeCell ref="BV182:BV184"/>
    <mergeCell ref="BW182:BW184"/>
    <mergeCell ref="BX182:BX184"/>
    <mergeCell ref="BY182:BY184"/>
    <mergeCell ref="BV185:BV187"/>
    <mergeCell ref="BW185:BW187"/>
    <mergeCell ref="BX185:BX187"/>
    <mergeCell ref="BY185:BY187"/>
    <mergeCell ref="BV188:BV190"/>
    <mergeCell ref="BW188:BW190"/>
    <mergeCell ref="BX188:BX190"/>
    <mergeCell ref="BY188:BY190"/>
    <mergeCell ref="BV191:BV193"/>
    <mergeCell ref="BW191:BW193"/>
    <mergeCell ref="BX191:BX193"/>
    <mergeCell ref="BY191:BY193"/>
    <mergeCell ref="BV194:BV196"/>
    <mergeCell ref="BW194:BW196"/>
    <mergeCell ref="BX194:BX196"/>
    <mergeCell ref="BY194:BY196"/>
    <mergeCell ref="BV197:BV199"/>
    <mergeCell ref="BW197:BW199"/>
    <mergeCell ref="BX197:BX199"/>
    <mergeCell ref="BY197:BY199"/>
    <mergeCell ref="BV200:BV202"/>
    <mergeCell ref="BW200:BW202"/>
    <mergeCell ref="BX200:BX202"/>
    <mergeCell ref="BY200:BY202"/>
    <mergeCell ref="BV203:BV205"/>
    <mergeCell ref="BW203:BW205"/>
    <mergeCell ref="BX203:BX205"/>
    <mergeCell ref="BY203:BY205"/>
    <mergeCell ref="BV206:BV208"/>
    <mergeCell ref="BW206:BW208"/>
    <mergeCell ref="BX206:BX208"/>
    <mergeCell ref="BY206:BY208"/>
    <mergeCell ref="BV209:BV211"/>
    <mergeCell ref="BW209:BW211"/>
    <mergeCell ref="BX209:BX211"/>
    <mergeCell ref="BY209:BY211"/>
    <mergeCell ref="BV212:BV214"/>
    <mergeCell ref="BW212:BW214"/>
    <mergeCell ref="BX212:BX214"/>
    <mergeCell ref="BY212:BY214"/>
    <mergeCell ref="BV215:BV217"/>
    <mergeCell ref="BW215:BW217"/>
    <mergeCell ref="BX215:BX217"/>
    <mergeCell ref="BY215:BY217"/>
    <mergeCell ref="BV218:BV220"/>
    <mergeCell ref="BW218:BW220"/>
    <mergeCell ref="BX218:BX220"/>
    <mergeCell ref="BY218:BY220"/>
    <mergeCell ref="BV221:BV223"/>
    <mergeCell ref="BW221:BW223"/>
    <mergeCell ref="BX221:BX223"/>
    <mergeCell ref="BY221:BY223"/>
    <mergeCell ref="BV224:BV226"/>
    <mergeCell ref="BW224:BW226"/>
    <mergeCell ref="BX224:BX226"/>
    <mergeCell ref="BY224:BY226"/>
    <mergeCell ref="BV227:BV229"/>
    <mergeCell ref="BW227:BW229"/>
    <mergeCell ref="BX227:BX229"/>
    <mergeCell ref="BY227:BY229"/>
    <mergeCell ref="BV230:BV232"/>
    <mergeCell ref="BW230:BW232"/>
    <mergeCell ref="BX230:BX232"/>
    <mergeCell ref="BY230:BY232"/>
    <mergeCell ref="BV233:BV235"/>
    <mergeCell ref="BW233:BW235"/>
    <mergeCell ref="BX233:BX235"/>
    <mergeCell ref="BY233:BY235"/>
    <mergeCell ref="BV236:BV238"/>
    <mergeCell ref="BW236:BW238"/>
    <mergeCell ref="BX236:BX238"/>
    <mergeCell ref="BY236:BY238"/>
    <mergeCell ref="BV239:BV241"/>
    <mergeCell ref="BW239:BW241"/>
    <mergeCell ref="BX239:BX241"/>
    <mergeCell ref="BY239:BY241"/>
    <mergeCell ref="BV242:BV244"/>
    <mergeCell ref="BW242:BW244"/>
    <mergeCell ref="BX242:BX244"/>
    <mergeCell ref="BY242:BY244"/>
    <mergeCell ref="BV245:BV247"/>
    <mergeCell ref="BW245:BW247"/>
    <mergeCell ref="BX245:BX247"/>
    <mergeCell ref="BY245:BY247"/>
    <mergeCell ref="BV248:BV250"/>
    <mergeCell ref="BW248:BW250"/>
    <mergeCell ref="BX248:BX250"/>
    <mergeCell ref="BY248:BY250"/>
    <mergeCell ref="BV251:BV253"/>
    <mergeCell ref="BW251:BW253"/>
    <mergeCell ref="BX251:BX253"/>
    <mergeCell ref="BY251:BY253"/>
    <mergeCell ref="BV254:BV256"/>
    <mergeCell ref="BW254:BW256"/>
    <mergeCell ref="BX254:BX256"/>
    <mergeCell ref="BY254:BY256"/>
    <mergeCell ref="BV257:BV259"/>
    <mergeCell ref="BW257:BW259"/>
    <mergeCell ref="BX257:BX259"/>
    <mergeCell ref="BY257:BY259"/>
    <mergeCell ref="BV260:BV262"/>
    <mergeCell ref="BW260:BW262"/>
    <mergeCell ref="BX260:BX262"/>
    <mergeCell ref="BY260:BY262"/>
    <mergeCell ref="BV263:BV265"/>
    <mergeCell ref="BW263:BW265"/>
    <mergeCell ref="BX263:BX265"/>
    <mergeCell ref="BY263:BY265"/>
    <mergeCell ref="BV266:BV268"/>
    <mergeCell ref="BW266:BW268"/>
    <mergeCell ref="BX266:BX268"/>
    <mergeCell ref="BY266:BY268"/>
    <mergeCell ref="BV269:BV271"/>
    <mergeCell ref="BW269:BW271"/>
    <mergeCell ref="BX269:BX271"/>
    <mergeCell ref="BY269:BY271"/>
    <mergeCell ref="BV272:BV274"/>
    <mergeCell ref="BW272:BW274"/>
    <mergeCell ref="BX272:BX274"/>
    <mergeCell ref="BY272:BY274"/>
    <mergeCell ref="BV275:BV277"/>
    <mergeCell ref="BW275:BW277"/>
    <mergeCell ref="BX275:BX277"/>
    <mergeCell ref="BY275:BY277"/>
    <mergeCell ref="BV278:BV280"/>
    <mergeCell ref="BW278:BW280"/>
    <mergeCell ref="BX278:BX280"/>
    <mergeCell ref="BY278:BY280"/>
    <mergeCell ref="BV281:BV283"/>
    <mergeCell ref="BW281:BW283"/>
    <mergeCell ref="BX281:BX283"/>
    <mergeCell ref="BY281:BY283"/>
    <mergeCell ref="BV284:BV286"/>
    <mergeCell ref="BW284:BW286"/>
    <mergeCell ref="BX284:BX286"/>
    <mergeCell ref="BY284:BY286"/>
    <mergeCell ref="BV287:BV289"/>
    <mergeCell ref="BW287:BW289"/>
    <mergeCell ref="BX287:BX289"/>
    <mergeCell ref="BY287:BY289"/>
    <mergeCell ref="BV290:BV292"/>
    <mergeCell ref="BW290:BW292"/>
    <mergeCell ref="BX290:BX292"/>
    <mergeCell ref="BY290:BY292"/>
    <mergeCell ref="BV293:BV295"/>
    <mergeCell ref="BW293:BW295"/>
    <mergeCell ref="BX293:BX295"/>
    <mergeCell ref="BY293:BY295"/>
    <mergeCell ref="BV296:BV298"/>
    <mergeCell ref="BW296:BW298"/>
    <mergeCell ref="BX296:BX298"/>
    <mergeCell ref="BY296:BY298"/>
    <mergeCell ref="BV299:BV301"/>
    <mergeCell ref="BW299:BW301"/>
    <mergeCell ref="BX299:BX301"/>
    <mergeCell ref="BY299:BY301"/>
    <mergeCell ref="BV302:BV304"/>
    <mergeCell ref="BW302:BW304"/>
    <mergeCell ref="BX302:BX304"/>
    <mergeCell ref="BY302:BY304"/>
    <mergeCell ref="BV305:BV307"/>
    <mergeCell ref="BW305:BW307"/>
    <mergeCell ref="BX305:BX307"/>
    <mergeCell ref="BY305:BY307"/>
    <mergeCell ref="BV308:BV310"/>
    <mergeCell ref="BW308:BW310"/>
    <mergeCell ref="BX308:BX310"/>
    <mergeCell ref="BY308:BY310"/>
    <mergeCell ref="BV311:BV313"/>
    <mergeCell ref="BW311:BW313"/>
    <mergeCell ref="BX311:BX313"/>
    <mergeCell ref="BY311:BY313"/>
    <mergeCell ref="BV314:BV316"/>
    <mergeCell ref="BW314:BW316"/>
    <mergeCell ref="BX314:BX316"/>
    <mergeCell ref="BY314:BY316"/>
    <mergeCell ref="BV317:BV319"/>
    <mergeCell ref="BW317:BW319"/>
    <mergeCell ref="BX317:BX319"/>
    <mergeCell ref="BY317:BY319"/>
    <mergeCell ref="BV320:BV322"/>
    <mergeCell ref="BW320:BW322"/>
    <mergeCell ref="BX320:BX322"/>
    <mergeCell ref="BY320:BY322"/>
    <mergeCell ref="BV323:BV325"/>
    <mergeCell ref="BW323:BW325"/>
    <mergeCell ref="BX323:BX325"/>
    <mergeCell ref="BY323:BY325"/>
    <mergeCell ref="BV326:BV328"/>
    <mergeCell ref="BW326:BW328"/>
    <mergeCell ref="BX326:BX328"/>
    <mergeCell ref="BY326:BY328"/>
    <mergeCell ref="BV329:BV331"/>
    <mergeCell ref="BW329:BW331"/>
    <mergeCell ref="BX329:BX331"/>
    <mergeCell ref="BY329:BY331"/>
    <mergeCell ref="BV332:BV334"/>
    <mergeCell ref="BW332:BW334"/>
    <mergeCell ref="BX332:BX334"/>
    <mergeCell ref="BY332:BY334"/>
    <mergeCell ref="BV335:BV337"/>
    <mergeCell ref="BW335:BW337"/>
    <mergeCell ref="BX335:BX337"/>
    <mergeCell ref="BY335:BY337"/>
    <mergeCell ref="BV338:BV340"/>
    <mergeCell ref="BW338:BW340"/>
    <mergeCell ref="BX338:BX340"/>
    <mergeCell ref="BY338:BY340"/>
    <mergeCell ref="BV341:BV343"/>
    <mergeCell ref="BW341:BW343"/>
    <mergeCell ref="BX341:BX343"/>
    <mergeCell ref="BY341:BY343"/>
    <mergeCell ref="BV344:BV346"/>
    <mergeCell ref="BW344:BW346"/>
    <mergeCell ref="BX344:BX346"/>
    <mergeCell ref="BY344:BY346"/>
    <mergeCell ref="BV347:BV349"/>
    <mergeCell ref="BW347:BW349"/>
    <mergeCell ref="BX347:BX349"/>
    <mergeCell ref="BY347:BY349"/>
    <mergeCell ref="BV350:BV352"/>
    <mergeCell ref="BW350:BW352"/>
    <mergeCell ref="BX350:BX352"/>
    <mergeCell ref="BY350:BY352"/>
    <mergeCell ref="BV353:BV355"/>
    <mergeCell ref="BW353:BW355"/>
    <mergeCell ref="BX353:BX355"/>
    <mergeCell ref="BY353:BY355"/>
    <mergeCell ref="BV356:BV358"/>
    <mergeCell ref="BW356:BW358"/>
    <mergeCell ref="BX356:BX358"/>
    <mergeCell ref="BY356:BY358"/>
    <mergeCell ref="BV359:BV361"/>
    <mergeCell ref="BW359:BW361"/>
    <mergeCell ref="BX359:BX361"/>
    <mergeCell ref="BY359:BY361"/>
    <mergeCell ref="BV362:BV364"/>
    <mergeCell ref="BW362:BW364"/>
    <mergeCell ref="BX362:BX364"/>
    <mergeCell ref="BY362:BY364"/>
    <mergeCell ref="BV365:BV367"/>
    <mergeCell ref="BW365:BW367"/>
    <mergeCell ref="BX365:BX367"/>
    <mergeCell ref="BY365:BY367"/>
    <mergeCell ref="BV368:BV370"/>
    <mergeCell ref="BW368:BW370"/>
    <mergeCell ref="BX368:BX370"/>
    <mergeCell ref="BY368:BY370"/>
    <mergeCell ref="BV371:BV373"/>
    <mergeCell ref="BW371:BW373"/>
    <mergeCell ref="BX371:BX373"/>
    <mergeCell ref="BY371:BY373"/>
    <mergeCell ref="BV374:BV376"/>
    <mergeCell ref="BW374:BW376"/>
    <mergeCell ref="BX374:BX376"/>
    <mergeCell ref="BY374:BY376"/>
    <mergeCell ref="BV377:BV379"/>
    <mergeCell ref="BW377:BW379"/>
    <mergeCell ref="BX377:BX379"/>
    <mergeCell ref="BY377:BY379"/>
    <mergeCell ref="BV380:BV382"/>
    <mergeCell ref="BW380:BW382"/>
    <mergeCell ref="BX380:BX382"/>
    <mergeCell ref="BY380:BY382"/>
    <mergeCell ref="BV383:BV385"/>
    <mergeCell ref="BW383:BW385"/>
    <mergeCell ref="BX383:BX385"/>
    <mergeCell ref="BY383:BY385"/>
    <mergeCell ref="BV386:BV388"/>
    <mergeCell ref="BW386:BW388"/>
    <mergeCell ref="BX386:BX388"/>
    <mergeCell ref="BY386:BY388"/>
    <mergeCell ref="BV389:BV391"/>
    <mergeCell ref="BW389:BW391"/>
    <mergeCell ref="BX389:BX391"/>
    <mergeCell ref="BY389:BY391"/>
    <mergeCell ref="BV392:BV394"/>
    <mergeCell ref="BW392:BW394"/>
    <mergeCell ref="BX392:BX394"/>
    <mergeCell ref="BY392:BY394"/>
    <mergeCell ref="BV395:BV397"/>
    <mergeCell ref="BW395:BW397"/>
    <mergeCell ref="BX395:BX397"/>
    <mergeCell ref="BY395:BY397"/>
    <mergeCell ref="BV398:BV400"/>
    <mergeCell ref="BW398:BW400"/>
    <mergeCell ref="BX398:BX400"/>
    <mergeCell ref="BY398:BY400"/>
    <mergeCell ref="BV401:BV403"/>
    <mergeCell ref="BW401:BW403"/>
    <mergeCell ref="BX401:BX403"/>
    <mergeCell ref="BY401:BY403"/>
    <mergeCell ref="BV404:BV406"/>
    <mergeCell ref="BW404:BW406"/>
    <mergeCell ref="BX404:BX406"/>
    <mergeCell ref="BY404:BY406"/>
    <mergeCell ref="BV407:BV409"/>
    <mergeCell ref="BW407:BW409"/>
    <mergeCell ref="BX407:BX409"/>
    <mergeCell ref="BY407:BY409"/>
    <mergeCell ref="BV410:BV412"/>
    <mergeCell ref="BW410:BW412"/>
    <mergeCell ref="BX410:BX412"/>
    <mergeCell ref="BY410:BY412"/>
    <mergeCell ref="BV413:BV415"/>
    <mergeCell ref="BW413:BW415"/>
    <mergeCell ref="BX413:BX415"/>
    <mergeCell ref="BY413:BY415"/>
    <mergeCell ref="BV416:BV418"/>
    <mergeCell ref="BW416:BW418"/>
    <mergeCell ref="BX416:BX418"/>
    <mergeCell ref="BY416:BY418"/>
    <mergeCell ref="BV419:BV421"/>
    <mergeCell ref="BW419:BW421"/>
    <mergeCell ref="BX419:BX421"/>
    <mergeCell ref="BY419:BY421"/>
    <mergeCell ref="BV422:BV424"/>
    <mergeCell ref="BW422:BW424"/>
    <mergeCell ref="BX422:BX424"/>
    <mergeCell ref="BY422:BY424"/>
    <mergeCell ref="BV425:BV427"/>
    <mergeCell ref="BW425:BW427"/>
    <mergeCell ref="BX425:BX427"/>
    <mergeCell ref="BY425:BY427"/>
    <mergeCell ref="BV428:BV430"/>
    <mergeCell ref="BW428:BW430"/>
    <mergeCell ref="BX428:BX430"/>
    <mergeCell ref="BY428:BY430"/>
    <mergeCell ref="BV431:BV433"/>
    <mergeCell ref="BW431:BW433"/>
    <mergeCell ref="BX431:BX433"/>
    <mergeCell ref="BY431:BY433"/>
    <mergeCell ref="BV434:BV436"/>
    <mergeCell ref="BW434:BW436"/>
    <mergeCell ref="BX434:BX436"/>
    <mergeCell ref="BY434:BY436"/>
    <mergeCell ref="BV437:BV439"/>
    <mergeCell ref="BW437:BW439"/>
    <mergeCell ref="BX437:BX439"/>
    <mergeCell ref="BY437:BY439"/>
    <mergeCell ref="BV440:BV442"/>
    <mergeCell ref="BW440:BW442"/>
    <mergeCell ref="BX440:BX442"/>
    <mergeCell ref="BY440:BY442"/>
    <mergeCell ref="BV443:BV445"/>
    <mergeCell ref="BW443:BW445"/>
    <mergeCell ref="BX443:BX445"/>
    <mergeCell ref="BY443:BY445"/>
    <mergeCell ref="BV446:BV448"/>
    <mergeCell ref="BW446:BW448"/>
    <mergeCell ref="BX446:BX448"/>
    <mergeCell ref="BY446:BY448"/>
    <mergeCell ref="BV449:BV451"/>
    <mergeCell ref="BW449:BW451"/>
    <mergeCell ref="BX449:BX451"/>
    <mergeCell ref="BY449:BY451"/>
    <mergeCell ref="BV452:BV454"/>
    <mergeCell ref="BW452:BW454"/>
    <mergeCell ref="BX452:BX454"/>
    <mergeCell ref="BY452:BY454"/>
    <mergeCell ref="BV455:BV457"/>
    <mergeCell ref="BW455:BW457"/>
    <mergeCell ref="BX455:BX457"/>
    <mergeCell ref="BY455:BY457"/>
    <mergeCell ref="BV458:BV460"/>
    <mergeCell ref="BW458:BW460"/>
    <mergeCell ref="BX458:BX460"/>
    <mergeCell ref="BY458:BY460"/>
    <mergeCell ref="BV461:BV463"/>
    <mergeCell ref="BW461:BW463"/>
    <mergeCell ref="BX461:BX463"/>
    <mergeCell ref="BY461:BY463"/>
    <mergeCell ref="BV464:BV466"/>
    <mergeCell ref="BW464:BW466"/>
    <mergeCell ref="BX464:BX466"/>
    <mergeCell ref="BY464:BY466"/>
    <mergeCell ref="BU17:BU19"/>
    <mergeCell ref="BU20:BU22"/>
    <mergeCell ref="BU23:BU25"/>
    <mergeCell ref="BU26:BU28"/>
    <mergeCell ref="BU29:BU31"/>
    <mergeCell ref="BU32:BU34"/>
    <mergeCell ref="BU35:BU37"/>
    <mergeCell ref="BU38:BU40"/>
    <mergeCell ref="BU41:BU43"/>
    <mergeCell ref="BU44:BU46"/>
    <mergeCell ref="BU47:BU49"/>
    <mergeCell ref="BU50:BU52"/>
    <mergeCell ref="BU53:BU55"/>
    <mergeCell ref="BU56:BU58"/>
    <mergeCell ref="BU59:BU61"/>
    <mergeCell ref="BU62:BU64"/>
    <mergeCell ref="BU65:BU67"/>
    <mergeCell ref="BU68:BU70"/>
    <mergeCell ref="BU71:BU73"/>
    <mergeCell ref="BU74:BU76"/>
    <mergeCell ref="BU77:BU79"/>
    <mergeCell ref="BU80:BU82"/>
    <mergeCell ref="BU83:BU85"/>
    <mergeCell ref="BU86:BU88"/>
    <mergeCell ref="BU89:BU91"/>
    <mergeCell ref="BU92:BU94"/>
    <mergeCell ref="BU95:BU97"/>
    <mergeCell ref="BU98:BU100"/>
    <mergeCell ref="BU101:BU103"/>
    <mergeCell ref="BU104:BU106"/>
    <mergeCell ref="BU107:BU109"/>
    <mergeCell ref="BU110:BU112"/>
    <mergeCell ref="BU113:BU115"/>
    <mergeCell ref="BU116:BU118"/>
    <mergeCell ref="BU119:BU121"/>
    <mergeCell ref="BU122:BU124"/>
    <mergeCell ref="BU125:BU127"/>
    <mergeCell ref="BU128:BU130"/>
    <mergeCell ref="BU131:BU133"/>
    <mergeCell ref="BU134:BU136"/>
    <mergeCell ref="BU137:BU139"/>
    <mergeCell ref="BU140:BU142"/>
    <mergeCell ref="BU143:BU145"/>
    <mergeCell ref="BU146:BU148"/>
    <mergeCell ref="BU149:BU151"/>
    <mergeCell ref="BU152:BU154"/>
    <mergeCell ref="BU155:BU157"/>
    <mergeCell ref="BU158:BU160"/>
    <mergeCell ref="BU161:BU163"/>
    <mergeCell ref="BU164:BU166"/>
    <mergeCell ref="BU167:BU169"/>
    <mergeCell ref="BU170:BU172"/>
    <mergeCell ref="BU173:BU175"/>
    <mergeCell ref="BU176:BU178"/>
    <mergeCell ref="BU179:BU181"/>
    <mergeCell ref="BU182:BU184"/>
    <mergeCell ref="BU185:BU187"/>
    <mergeCell ref="BU188:BU190"/>
    <mergeCell ref="BU191:BU193"/>
    <mergeCell ref="BU194:BU196"/>
    <mergeCell ref="BU197:BU199"/>
    <mergeCell ref="BU200:BU202"/>
    <mergeCell ref="BU203:BU205"/>
    <mergeCell ref="BU206:BU208"/>
    <mergeCell ref="BU209:BU211"/>
    <mergeCell ref="BU212:BU214"/>
    <mergeCell ref="BU215:BU217"/>
    <mergeCell ref="BU218:BU220"/>
    <mergeCell ref="BU221:BU223"/>
    <mergeCell ref="BU224:BU226"/>
    <mergeCell ref="BU227:BU229"/>
    <mergeCell ref="BU230:BU232"/>
    <mergeCell ref="BU233:BU235"/>
    <mergeCell ref="BU236:BU238"/>
    <mergeCell ref="BU239:BU241"/>
    <mergeCell ref="BU242:BU244"/>
    <mergeCell ref="BU245:BU247"/>
    <mergeCell ref="BU248:BU250"/>
    <mergeCell ref="BU251:BU253"/>
    <mergeCell ref="BU254:BU256"/>
    <mergeCell ref="BU257:BU259"/>
    <mergeCell ref="BU260:BU262"/>
    <mergeCell ref="BU263:BU265"/>
    <mergeCell ref="BU266:BU268"/>
    <mergeCell ref="BU269:BU271"/>
    <mergeCell ref="BU272:BU274"/>
    <mergeCell ref="BU275:BU277"/>
    <mergeCell ref="BU278:BU280"/>
    <mergeCell ref="BU281:BU283"/>
    <mergeCell ref="BU284:BU286"/>
    <mergeCell ref="BU287:BU289"/>
    <mergeCell ref="BU290:BU292"/>
    <mergeCell ref="BU293:BU295"/>
    <mergeCell ref="BU296:BU298"/>
    <mergeCell ref="BU299:BU301"/>
    <mergeCell ref="BU302:BU304"/>
    <mergeCell ref="BU305:BU307"/>
    <mergeCell ref="BU308:BU310"/>
    <mergeCell ref="BU311:BU313"/>
    <mergeCell ref="BU314:BU316"/>
    <mergeCell ref="BU317:BU319"/>
    <mergeCell ref="BU320:BU322"/>
    <mergeCell ref="BU323:BU325"/>
    <mergeCell ref="BU326:BU328"/>
    <mergeCell ref="BU329:BU331"/>
    <mergeCell ref="BU332:BU334"/>
    <mergeCell ref="BU335:BU337"/>
    <mergeCell ref="BU338:BU340"/>
    <mergeCell ref="BU341:BU343"/>
    <mergeCell ref="BU344:BU346"/>
    <mergeCell ref="BU347:BU349"/>
    <mergeCell ref="BU350:BU352"/>
    <mergeCell ref="BU353:BU355"/>
    <mergeCell ref="BU449:BU451"/>
    <mergeCell ref="BU452:BU454"/>
    <mergeCell ref="BU455:BU457"/>
    <mergeCell ref="BU356:BU358"/>
    <mergeCell ref="BU359:BU361"/>
    <mergeCell ref="BU362:BU364"/>
    <mergeCell ref="BU365:BU367"/>
    <mergeCell ref="BU368:BU370"/>
    <mergeCell ref="BU371:BU373"/>
    <mergeCell ref="BU374:BU376"/>
    <mergeCell ref="BU377:BU379"/>
    <mergeCell ref="BU380:BU382"/>
    <mergeCell ref="BU383:BU385"/>
    <mergeCell ref="BU386:BU388"/>
    <mergeCell ref="BU389:BU391"/>
    <mergeCell ref="BU392:BU394"/>
    <mergeCell ref="BU395:BU397"/>
    <mergeCell ref="BU398:BU400"/>
    <mergeCell ref="BU401:BU403"/>
    <mergeCell ref="BU404:BU406"/>
    <mergeCell ref="BU458:BU460"/>
    <mergeCell ref="BU461:BU463"/>
    <mergeCell ref="BU464:BU466"/>
    <mergeCell ref="BW17:BW19"/>
    <mergeCell ref="BX17:BX19"/>
    <mergeCell ref="BW20:BW22"/>
    <mergeCell ref="BX20:BX22"/>
    <mergeCell ref="BW23:BW25"/>
    <mergeCell ref="BX23:BX25"/>
    <mergeCell ref="BW26:BW28"/>
    <mergeCell ref="BX26:BX28"/>
    <mergeCell ref="BW29:BW31"/>
    <mergeCell ref="BX29:BX31"/>
    <mergeCell ref="BV17:BV19"/>
    <mergeCell ref="BV20:BV22"/>
    <mergeCell ref="BV23:BV25"/>
    <mergeCell ref="BV26:BV28"/>
    <mergeCell ref="BV29:BV31"/>
    <mergeCell ref="BU407:BU409"/>
    <mergeCell ref="BU410:BU412"/>
    <mergeCell ref="BU413:BU415"/>
    <mergeCell ref="BU416:BU418"/>
    <mergeCell ref="BU419:BU421"/>
    <mergeCell ref="BU422:BU424"/>
    <mergeCell ref="BU425:BU427"/>
    <mergeCell ref="BU428:BU430"/>
    <mergeCell ref="BU431:BU433"/>
    <mergeCell ref="BU434:BU436"/>
    <mergeCell ref="BU437:BU439"/>
    <mergeCell ref="BU440:BU442"/>
    <mergeCell ref="BU443:BU445"/>
    <mergeCell ref="BU446:BU448"/>
    <mergeCell ref="BY17:BY19"/>
    <mergeCell ref="BZ17:BZ19"/>
    <mergeCell ref="CA17:CA19"/>
    <mergeCell ref="CB17:CB19"/>
    <mergeCell ref="BY20:BY22"/>
    <mergeCell ref="BY23:BY25"/>
    <mergeCell ref="BY26:BY28"/>
    <mergeCell ref="BZ20:BZ22"/>
    <mergeCell ref="BZ23:BZ25"/>
    <mergeCell ref="BZ26:BZ28"/>
    <mergeCell ref="BZ29:BZ31"/>
    <mergeCell ref="BZ32:BZ34"/>
    <mergeCell ref="BZ35:BZ37"/>
    <mergeCell ref="BZ38:BZ40"/>
    <mergeCell ref="BZ41:BZ43"/>
    <mergeCell ref="BZ44:BZ46"/>
    <mergeCell ref="BZ47:BZ49"/>
    <mergeCell ref="BY29:BY31"/>
    <mergeCell ref="BZ50:BZ52"/>
    <mergeCell ref="BZ53:BZ55"/>
    <mergeCell ref="BZ56:BZ58"/>
    <mergeCell ref="BZ59:BZ61"/>
    <mergeCell ref="BZ62:BZ64"/>
    <mergeCell ref="BZ65:BZ67"/>
    <mergeCell ref="BZ68:BZ70"/>
    <mergeCell ref="BZ71:BZ73"/>
    <mergeCell ref="BZ74:BZ76"/>
    <mergeCell ref="BZ77:BZ79"/>
    <mergeCell ref="BZ80:BZ82"/>
    <mergeCell ref="BZ83:BZ85"/>
    <mergeCell ref="BZ86:BZ88"/>
    <mergeCell ref="BZ89:BZ91"/>
    <mergeCell ref="BZ92:BZ94"/>
    <mergeCell ref="BZ95:BZ97"/>
    <mergeCell ref="BZ98:BZ100"/>
    <mergeCell ref="BZ101:BZ103"/>
    <mergeCell ref="BZ104:BZ106"/>
    <mergeCell ref="BZ107:BZ109"/>
    <mergeCell ref="BZ110:BZ112"/>
    <mergeCell ref="BZ113:BZ115"/>
    <mergeCell ref="BZ116:BZ118"/>
    <mergeCell ref="BZ119:BZ121"/>
    <mergeCell ref="BZ122:BZ124"/>
    <mergeCell ref="BZ125:BZ127"/>
    <mergeCell ref="BZ128:BZ130"/>
    <mergeCell ref="BZ131:BZ133"/>
    <mergeCell ref="BZ134:BZ136"/>
    <mergeCell ref="BZ137:BZ139"/>
    <mergeCell ref="BZ140:BZ142"/>
    <mergeCell ref="BZ143:BZ145"/>
    <mergeCell ref="BZ146:BZ148"/>
    <mergeCell ref="BZ149:BZ151"/>
    <mergeCell ref="BZ152:BZ154"/>
    <mergeCell ref="BZ155:BZ157"/>
    <mergeCell ref="BZ158:BZ160"/>
    <mergeCell ref="BZ161:BZ163"/>
    <mergeCell ref="BZ164:BZ166"/>
    <mergeCell ref="BZ167:BZ169"/>
    <mergeCell ref="BZ170:BZ172"/>
    <mergeCell ref="BZ173:BZ175"/>
    <mergeCell ref="BZ176:BZ178"/>
    <mergeCell ref="BZ179:BZ181"/>
    <mergeCell ref="BZ182:BZ184"/>
    <mergeCell ref="BZ185:BZ187"/>
    <mergeCell ref="BZ188:BZ190"/>
    <mergeCell ref="BZ191:BZ193"/>
    <mergeCell ref="BZ194:BZ196"/>
    <mergeCell ref="BZ197:BZ199"/>
    <mergeCell ref="BZ200:BZ202"/>
    <mergeCell ref="BZ203:BZ205"/>
    <mergeCell ref="BZ206:BZ208"/>
    <mergeCell ref="BZ209:BZ211"/>
    <mergeCell ref="BZ212:BZ214"/>
    <mergeCell ref="BZ215:BZ217"/>
    <mergeCell ref="BZ218:BZ220"/>
    <mergeCell ref="BZ221:BZ223"/>
    <mergeCell ref="BZ224:BZ226"/>
    <mergeCell ref="BZ227:BZ229"/>
    <mergeCell ref="BZ230:BZ232"/>
    <mergeCell ref="BZ233:BZ235"/>
    <mergeCell ref="BZ236:BZ238"/>
    <mergeCell ref="BZ239:BZ241"/>
    <mergeCell ref="BZ242:BZ244"/>
    <mergeCell ref="BZ245:BZ247"/>
    <mergeCell ref="BZ248:BZ250"/>
    <mergeCell ref="BZ251:BZ253"/>
    <mergeCell ref="BZ254:BZ256"/>
    <mergeCell ref="BZ257:BZ259"/>
    <mergeCell ref="BZ260:BZ262"/>
    <mergeCell ref="BZ263:BZ265"/>
    <mergeCell ref="BZ266:BZ268"/>
    <mergeCell ref="BZ269:BZ271"/>
    <mergeCell ref="BZ272:BZ274"/>
    <mergeCell ref="BZ275:BZ277"/>
    <mergeCell ref="BZ278:BZ280"/>
    <mergeCell ref="BZ281:BZ283"/>
    <mergeCell ref="BZ284:BZ286"/>
    <mergeCell ref="BZ287:BZ289"/>
    <mergeCell ref="BZ290:BZ292"/>
    <mergeCell ref="BZ293:BZ295"/>
    <mergeCell ref="BZ296:BZ298"/>
    <mergeCell ref="BZ299:BZ301"/>
    <mergeCell ref="BZ302:BZ304"/>
    <mergeCell ref="BZ305:BZ307"/>
    <mergeCell ref="BZ308:BZ310"/>
    <mergeCell ref="BZ311:BZ313"/>
    <mergeCell ref="BZ314:BZ316"/>
    <mergeCell ref="BZ317:BZ319"/>
    <mergeCell ref="BZ320:BZ322"/>
    <mergeCell ref="BZ323:BZ325"/>
    <mergeCell ref="BZ326:BZ328"/>
    <mergeCell ref="BZ329:BZ331"/>
    <mergeCell ref="BZ332:BZ334"/>
    <mergeCell ref="BZ335:BZ337"/>
    <mergeCell ref="BZ338:BZ340"/>
    <mergeCell ref="BZ341:BZ343"/>
    <mergeCell ref="BZ344:BZ346"/>
    <mergeCell ref="BZ347:BZ349"/>
    <mergeCell ref="BZ350:BZ352"/>
    <mergeCell ref="BZ353:BZ355"/>
    <mergeCell ref="BZ356:BZ358"/>
    <mergeCell ref="BZ359:BZ361"/>
    <mergeCell ref="BZ362:BZ364"/>
    <mergeCell ref="BZ365:BZ367"/>
    <mergeCell ref="BZ368:BZ370"/>
    <mergeCell ref="BZ371:BZ373"/>
    <mergeCell ref="BZ374:BZ376"/>
    <mergeCell ref="BZ377:BZ379"/>
    <mergeCell ref="BZ380:BZ382"/>
    <mergeCell ref="BZ383:BZ385"/>
    <mergeCell ref="BZ386:BZ388"/>
    <mergeCell ref="BZ389:BZ391"/>
    <mergeCell ref="BZ392:BZ394"/>
    <mergeCell ref="BZ395:BZ397"/>
    <mergeCell ref="BZ398:BZ400"/>
    <mergeCell ref="BZ401:BZ403"/>
    <mergeCell ref="BZ404:BZ406"/>
    <mergeCell ref="BZ407:BZ409"/>
    <mergeCell ref="BZ410:BZ412"/>
    <mergeCell ref="BZ413:BZ415"/>
    <mergeCell ref="BZ416:BZ418"/>
    <mergeCell ref="BZ419:BZ421"/>
    <mergeCell ref="BZ422:BZ424"/>
    <mergeCell ref="BZ425:BZ427"/>
    <mergeCell ref="BZ428:BZ430"/>
    <mergeCell ref="BZ431:BZ433"/>
    <mergeCell ref="BZ434:BZ436"/>
    <mergeCell ref="BZ437:BZ439"/>
    <mergeCell ref="BZ440:BZ442"/>
    <mergeCell ref="BZ443:BZ445"/>
    <mergeCell ref="BZ446:BZ448"/>
    <mergeCell ref="BZ449:BZ451"/>
    <mergeCell ref="BZ452:BZ454"/>
    <mergeCell ref="BZ455:BZ457"/>
    <mergeCell ref="BZ458:BZ460"/>
    <mergeCell ref="BZ461:BZ463"/>
    <mergeCell ref="BZ464:BZ466"/>
    <mergeCell ref="CA20:CA22"/>
    <mergeCell ref="CA23:CA25"/>
    <mergeCell ref="CA26:CA28"/>
    <mergeCell ref="CA29:CA31"/>
    <mergeCell ref="CA32:CA34"/>
    <mergeCell ref="CA35:CA37"/>
    <mergeCell ref="CA38:CA40"/>
    <mergeCell ref="CA41:CA43"/>
    <mergeCell ref="CA44:CA46"/>
    <mergeCell ref="CA47:CA49"/>
    <mergeCell ref="CA50:CA52"/>
    <mergeCell ref="CA53:CA55"/>
    <mergeCell ref="CA56:CA58"/>
    <mergeCell ref="CA59:CA61"/>
    <mergeCell ref="CA62:CA64"/>
    <mergeCell ref="CA65:CA67"/>
    <mergeCell ref="CA68:CA70"/>
    <mergeCell ref="CA71:CA73"/>
    <mergeCell ref="CA74:CA76"/>
    <mergeCell ref="CA77:CA79"/>
    <mergeCell ref="CA80:CA82"/>
    <mergeCell ref="CA83:CA85"/>
    <mergeCell ref="CA86:CA88"/>
    <mergeCell ref="CA89:CA91"/>
    <mergeCell ref="CA92:CA94"/>
    <mergeCell ref="CA95:CA97"/>
    <mergeCell ref="CA98:CA100"/>
    <mergeCell ref="CA101:CA103"/>
    <mergeCell ref="CA104:CA106"/>
    <mergeCell ref="CA107:CA109"/>
    <mergeCell ref="CA110:CA112"/>
    <mergeCell ref="CA113:CA115"/>
    <mergeCell ref="CA116:CA118"/>
    <mergeCell ref="CA119:CA121"/>
    <mergeCell ref="CA122:CA124"/>
    <mergeCell ref="CA125:CA127"/>
    <mergeCell ref="CA128:CA130"/>
    <mergeCell ref="CA131:CA133"/>
    <mergeCell ref="CA134:CA136"/>
    <mergeCell ref="CA137:CA139"/>
    <mergeCell ref="CA140:CA142"/>
    <mergeCell ref="CA143:CA145"/>
    <mergeCell ref="CA146:CA148"/>
    <mergeCell ref="CA149:CA151"/>
    <mergeCell ref="CA152:CA154"/>
    <mergeCell ref="CA155:CA157"/>
    <mergeCell ref="CA158:CA160"/>
    <mergeCell ref="CA161:CA163"/>
    <mergeCell ref="CA164:CA166"/>
    <mergeCell ref="CA167:CA169"/>
    <mergeCell ref="CA170:CA172"/>
    <mergeCell ref="CA173:CA175"/>
    <mergeCell ref="CA176:CA178"/>
    <mergeCell ref="CA179:CA181"/>
    <mergeCell ref="CA182:CA184"/>
    <mergeCell ref="CA185:CA187"/>
    <mergeCell ref="CA188:CA190"/>
    <mergeCell ref="CA191:CA193"/>
    <mergeCell ref="CA194:CA196"/>
    <mergeCell ref="CA197:CA199"/>
    <mergeCell ref="CA200:CA202"/>
    <mergeCell ref="CA203:CA205"/>
    <mergeCell ref="CA206:CA208"/>
    <mergeCell ref="CA209:CA211"/>
    <mergeCell ref="CA212:CA214"/>
    <mergeCell ref="CA215:CA217"/>
    <mergeCell ref="CA218:CA220"/>
    <mergeCell ref="CA221:CA223"/>
    <mergeCell ref="CA224:CA226"/>
    <mergeCell ref="CA227:CA229"/>
    <mergeCell ref="CA230:CA232"/>
    <mergeCell ref="CA233:CA235"/>
    <mergeCell ref="CA236:CA238"/>
    <mergeCell ref="CA239:CA241"/>
    <mergeCell ref="CA242:CA244"/>
    <mergeCell ref="CA245:CA247"/>
    <mergeCell ref="CA248:CA250"/>
    <mergeCell ref="CA251:CA253"/>
    <mergeCell ref="CA254:CA256"/>
    <mergeCell ref="CA257:CA259"/>
    <mergeCell ref="CA260:CA262"/>
    <mergeCell ref="CA263:CA265"/>
    <mergeCell ref="CA266:CA268"/>
    <mergeCell ref="CA269:CA271"/>
    <mergeCell ref="CA272:CA274"/>
    <mergeCell ref="CA275:CA277"/>
    <mergeCell ref="CA278:CA280"/>
    <mergeCell ref="CA281:CA283"/>
    <mergeCell ref="CA284:CA286"/>
    <mergeCell ref="CA287:CA289"/>
    <mergeCell ref="CA290:CA292"/>
    <mergeCell ref="CA293:CA295"/>
    <mergeCell ref="CA296:CA298"/>
    <mergeCell ref="CA299:CA301"/>
    <mergeCell ref="CA302:CA304"/>
    <mergeCell ref="CA305:CA307"/>
    <mergeCell ref="CA308:CA310"/>
    <mergeCell ref="CA311:CA313"/>
    <mergeCell ref="CA314:CA316"/>
    <mergeCell ref="CA317:CA319"/>
    <mergeCell ref="CA320:CA322"/>
    <mergeCell ref="CA323:CA325"/>
    <mergeCell ref="CA326:CA328"/>
    <mergeCell ref="CA329:CA331"/>
    <mergeCell ref="CA332:CA334"/>
    <mergeCell ref="CA335:CA337"/>
    <mergeCell ref="CA338:CA340"/>
    <mergeCell ref="CA341:CA343"/>
    <mergeCell ref="CA344:CA346"/>
    <mergeCell ref="CA347:CA349"/>
    <mergeCell ref="CA350:CA352"/>
    <mergeCell ref="CA353:CA355"/>
    <mergeCell ref="CA356:CA358"/>
    <mergeCell ref="CA359:CA361"/>
    <mergeCell ref="CA362:CA364"/>
    <mergeCell ref="CA365:CA367"/>
    <mergeCell ref="CA368:CA370"/>
    <mergeCell ref="CA371:CA373"/>
    <mergeCell ref="CA374:CA376"/>
    <mergeCell ref="CA377:CA379"/>
    <mergeCell ref="CA380:CA382"/>
    <mergeCell ref="CA383:CA385"/>
    <mergeCell ref="CA386:CA388"/>
    <mergeCell ref="CA389:CA391"/>
    <mergeCell ref="CA392:CA394"/>
    <mergeCell ref="CA395:CA397"/>
    <mergeCell ref="CA398:CA400"/>
    <mergeCell ref="CA401:CA403"/>
    <mergeCell ref="CA404:CA406"/>
    <mergeCell ref="CA407:CA409"/>
    <mergeCell ref="CA410:CA412"/>
    <mergeCell ref="CA413:CA415"/>
    <mergeCell ref="CA416:CA418"/>
    <mergeCell ref="CA419:CA421"/>
    <mergeCell ref="CA422:CA424"/>
    <mergeCell ref="CA425:CA427"/>
    <mergeCell ref="CA428:CA430"/>
    <mergeCell ref="CA431:CA433"/>
    <mergeCell ref="CA434:CA436"/>
    <mergeCell ref="CA437:CA439"/>
    <mergeCell ref="CA440:CA442"/>
    <mergeCell ref="CA443:CA445"/>
    <mergeCell ref="CA446:CA448"/>
    <mergeCell ref="CA449:CA451"/>
    <mergeCell ref="CA452:CA454"/>
    <mergeCell ref="CA455:CA457"/>
    <mergeCell ref="CA458:CA460"/>
    <mergeCell ref="CA461:CA463"/>
    <mergeCell ref="CA464:CA466"/>
    <mergeCell ref="CB20:CB22"/>
    <mergeCell ref="CB23:CB25"/>
    <mergeCell ref="CB26:CB28"/>
    <mergeCell ref="CB29:CB31"/>
    <mergeCell ref="CB32:CB34"/>
    <mergeCell ref="CB35:CB37"/>
    <mergeCell ref="CB38:CB40"/>
    <mergeCell ref="CB41:CB43"/>
    <mergeCell ref="CB44:CB46"/>
    <mergeCell ref="CB47:CB49"/>
    <mergeCell ref="CB50:CB52"/>
    <mergeCell ref="CB53:CB55"/>
    <mergeCell ref="CB56:CB58"/>
    <mergeCell ref="CB59:CB61"/>
    <mergeCell ref="CB62:CB64"/>
    <mergeCell ref="CB65:CB67"/>
    <mergeCell ref="CB68:CB70"/>
    <mergeCell ref="CB71:CB73"/>
    <mergeCell ref="CB74:CB76"/>
    <mergeCell ref="CB77:CB79"/>
    <mergeCell ref="CB80:CB82"/>
    <mergeCell ref="CB83:CB85"/>
    <mergeCell ref="CB86:CB88"/>
    <mergeCell ref="CB89:CB91"/>
    <mergeCell ref="CB92:CB94"/>
    <mergeCell ref="CB95:CB97"/>
    <mergeCell ref="CB98:CB100"/>
    <mergeCell ref="CB101:CB103"/>
    <mergeCell ref="CB104:CB106"/>
    <mergeCell ref="CB107:CB109"/>
    <mergeCell ref="CB110:CB112"/>
    <mergeCell ref="CB113:CB115"/>
    <mergeCell ref="CB116:CB118"/>
    <mergeCell ref="CB119:CB121"/>
    <mergeCell ref="CB122:CB124"/>
    <mergeCell ref="CB125:CB127"/>
    <mergeCell ref="CB128:CB130"/>
    <mergeCell ref="CB131:CB133"/>
    <mergeCell ref="CB134:CB136"/>
    <mergeCell ref="CB137:CB139"/>
    <mergeCell ref="CB140:CB142"/>
    <mergeCell ref="CB143:CB145"/>
    <mergeCell ref="CB146:CB148"/>
    <mergeCell ref="CB149:CB151"/>
    <mergeCell ref="CB152:CB154"/>
    <mergeCell ref="CB155:CB157"/>
    <mergeCell ref="CB158:CB160"/>
    <mergeCell ref="CB161:CB163"/>
    <mergeCell ref="CB164:CB166"/>
    <mergeCell ref="CB167:CB169"/>
    <mergeCell ref="CB170:CB172"/>
    <mergeCell ref="CB173:CB175"/>
    <mergeCell ref="CB176:CB178"/>
    <mergeCell ref="CB179:CB181"/>
    <mergeCell ref="CB182:CB184"/>
    <mergeCell ref="CB185:CB187"/>
    <mergeCell ref="CB188:CB190"/>
    <mergeCell ref="CB191:CB193"/>
    <mergeCell ref="CB194:CB196"/>
    <mergeCell ref="CB197:CB199"/>
    <mergeCell ref="CB200:CB202"/>
    <mergeCell ref="CB203:CB205"/>
    <mergeCell ref="CB206:CB208"/>
    <mergeCell ref="CB209:CB211"/>
    <mergeCell ref="CB212:CB214"/>
    <mergeCell ref="CB215:CB217"/>
    <mergeCell ref="CB218:CB220"/>
    <mergeCell ref="CB221:CB223"/>
    <mergeCell ref="CB224:CB226"/>
    <mergeCell ref="CB227:CB229"/>
    <mergeCell ref="CB230:CB232"/>
    <mergeCell ref="CB233:CB235"/>
    <mergeCell ref="CB236:CB238"/>
    <mergeCell ref="CB239:CB241"/>
    <mergeCell ref="CB242:CB244"/>
    <mergeCell ref="CB245:CB247"/>
    <mergeCell ref="CB248:CB250"/>
    <mergeCell ref="CB251:CB253"/>
    <mergeCell ref="CB254:CB256"/>
    <mergeCell ref="CB257:CB259"/>
    <mergeCell ref="CB260:CB262"/>
    <mergeCell ref="CB263:CB265"/>
    <mergeCell ref="CB266:CB268"/>
    <mergeCell ref="CB269:CB271"/>
    <mergeCell ref="CB272:CB274"/>
    <mergeCell ref="CB275:CB277"/>
    <mergeCell ref="CB278:CB280"/>
    <mergeCell ref="CB281:CB283"/>
    <mergeCell ref="CB284:CB286"/>
    <mergeCell ref="CB287:CB289"/>
    <mergeCell ref="CB290:CB292"/>
    <mergeCell ref="CB293:CB295"/>
    <mergeCell ref="CB296:CB298"/>
    <mergeCell ref="CB299:CB301"/>
    <mergeCell ref="CB302:CB304"/>
    <mergeCell ref="CB305:CB307"/>
    <mergeCell ref="CB308:CB310"/>
    <mergeCell ref="CB311:CB313"/>
    <mergeCell ref="CB314:CB316"/>
    <mergeCell ref="CB416:CB418"/>
    <mergeCell ref="CB317:CB319"/>
    <mergeCell ref="CB320:CB322"/>
    <mergeCell ref="CB323:CB325"/>
    <mergeCell ref="CB326:CB328"/>
    <mergeCell ref="CB329:CB331"/>
    <mergeCell ref="CB332:CB334"/>
    <mergeCell ref="CB335:CB337"/>
    <mergeCell ref="CB338:CB340"/>
    <mergeCell ref="CB341:CB343"/>
    <mergeCell ref="CB344:CB346"/>
    <mergeCell ref="CB347:CB349"/>
    <mergeCell ref="CB350:CB352"/>
    <mergeCell ref="CB353:CB355"/>
    <mergeCell ref="CB356:CB358"/>
    <mergeCell ref="CB359:CB361"/>
    <mergeCell ref="CB362:CB364"/>
    <mergeCell ref="CB365:CB367"/>
    <mergeCell ref="CB419:CB421"/>
    <mergeCell ref="CB422:CB424"/>
    <mergeCell ref="CB425:CB427"/>
    <mergeCell ref="CB428:CB430"/>
    <mergeCell ref="CB431:CB433"/>
    <mergeCell ref="CB434:CB436"/>
    <mergeCell ref="CB437:CB439"/>
    <mergeCell ref="CB440:CB442"/>
    <mergeCell ref="CB443:CB445"/>
    <mergeCell ref="CB446:CB448"/>
    <mergeCell ref="CB449:CB451"/>
    <mergeCell ref="CB452:CB454"/>
    <mergeCell ref="CB455:CB457"/>
    <mergeCell ref="CB458:CB460"/>
    <mergeCell ref="CB461:CB463"/>
    <mergeCell ref="CB464:CB466"/>
    <mergeCell ref="CB368:CB370"/>
    <mergeCell ref="CB371:CB373"/>
    <mergeCell ref="CB374:CB376"/>
    <mergeCell ref="CB377:CB379"/>
    <mergeCell ref="CB380:CB382"/>
    <mergeCell ref="CB383:CB385"/>
    <mergeCell ref="CB386:CB388"/>
    <mergeCell ref="CB389:CB391"/>
    <mergeCell ref="CB392:CB394"/>
    <mergeCell ref="CB395:CB397"/>
    <mergeCell ref="CB398:CB400"/>
    <mergeCell ref="CB401:CB403"/>
    <mergeCell ref="CB404:CB406"/>
    <mergeCell ref="CB407:CB409"/>
    <mergeCell ref="CB410:CB412"/>
    <mergeCell ref="CB413:CB415"/>
    <mergeCell ref="H29:H30"/>
    <mergeCell ref="H32:H33"/>
    <mergeCell ref="H35:H36"/>
    <mergeCell ref="H38:H39"/>
    <mergeCell ref="H41:H42"/>
    <mergeCell ref="H44:H45"/>
    <mergeCell ref="H47:H48"/>
    <mergeCell ref="H50:H51"/>
    <mergeCell ref="H53:H54"/>
    <mergeCell ref="H56:H57"/>
    <mergeCell ref="H59:H60"/>
    <mergeCell ref="H62:H63"/>
    <mergeCell ref="H65:H66"/>
    <mergeCell ref="H68:H69"/>
    <mergeCell ref="H71:H72"/>
    <mergeCell ref="H74:H75"/>
    <mergeCell ref="H77:H78"/>
    <mergeCell ref="H86:H87"/>
    <mergeCell ref="H89:H90"/>
    <mergeCell ref="H92:H93"/>
    <mergeCell ref="H95:H96"/>
    <mergeCell ref="H98:H99"/>
    <mergeCell ref="H101:H102"/>
    <mergeCell ref="H104:H105"/>
    <mergeCell ref="H107:H108"/>
    <mergeCell ref="H110:H111"/>
    <mergeCell ref="H113:H114"/>
    <mergeCell ref="H116:H117"/>
    <mergeCell ref="H119:H120"/>
    <mergeCell ref="H122:H123"/>
    <mergeCell ref="H125:H126"/>
    <mergeCell ref="H128:H129"/>
    <mergeCell ref="H149:H150"/>
    <mergeCell ref="H152:H153"/>
    <mergeCell ref="H167:H168"/>
    <mergeCell ref="H170:H171"/>
    <mergeCell ref="H173:H174"/>
    <mergeCell ref="H176:H177"/>
    <mergeCell ref="H179:H180"/>
    <mergeCell ref="H182:H183"/>
    <mergeCell ref="H185:H186"/>
    <mergeCell ref="H188:H189"/>
    <mergeCell ref="H191:H192"/>
    <mergeCell ref="H194:H195"/>
    <mergeCell ref="H197:H198"/>
    <mergeCell ref="H200:H201"/>
    <mergeCell ref="H203:H204"/>
    <mergeCell ref="H206:H207"/>
    <mergeCell ref="H209:H210"/>
    <mergeCell ref="H212:H213"/>
    <mergeCell ref="H215:H216"/>
    <mergeCell ref="H233:H234"/>
    <mergeCell ref="H236:H237"/>
    <mergeCell ref="H239:H240"/>
    <mergeCell ref="H242:H243"/>
    <mergeCell ref="H245:H246"/>
    <mergeCell ref="H248:H249"/>
    <mergeCell ref="H266:H267"/>
    <mergeCell ref="H269:H270"/>
    <mergeCell ref="H272:H273"/>
    <mergeCell ref="H275:H276"/>
    <mergeCell ref="H278:H279"/>
    <mergeCell ref="H281:H282"/>
    <mergeCell ref="H284:H285"/>
    <mergeCell ref="H287:H288"/>
    <mergeCell ref="H290:H291"/>
    <mergeCell ref="H293:H294"/>
    <mergeCell ref="H296:H297"/>
    <mergeCell ref="H311:H312"/>
    <mergeCell ref="H314:H315"/>
    <mergeCell ref="H461:H462"/>
    <mergeCell ref="H464:H465"/>
    <mergeCell ref="H374:H375"/>
    <mergeCell ref="H377:H378"/>
    <mergeCell ref="H380:H381"/>
    <mergeCell ref="H383:H384"/>
    <mergeCell ref="H386:H387"/>
    <mergeCell ref="H389:H390"/>
    <mergeCell ref="H392:H393"/>
    <mergeCell ref="H395:H396"/>
    <mergeCell ref="H398:H399"/>
    <mergeCell ref="H401:H402"/>
    <mergeCell ref="H404:H405"/>
    <mergeCell ref="H407:H408"/>
    <mergeCell ref="H410:H411"/>
    <mergeCell ref="H413:H414"/>
    <mergeCell ref="H416:H417"/>
    <mergeCell ref="H419:H420"/>
    <mergeCell ref="H422:H423"/>
    <mergeCell ref="T47:V47"/>
    <mergeCell ref="T48:V48"/>
    <mergeCell ref="T49:V49"/>
    <mergeCell ref="T50:V50"/>
    <mergeCell ref="T51:V51"/>
    <mergeCell ref="T52:V52"/>
    <mergeCell ref="H428:H429"/>
    <mergeCell ref="H431:H432"/>
    <mergeCell ref="H434:H435"/>
    <mergeCell ref="H437:H438"/>
    <mergeCell ref="H440:H441"/>
    <mergeCell ref="H443:H444"/>
    <mergeCell ref="H446:H447"/>
    <mergeCell ref="H449:H450"/>
    <mergeCell ref="H452:H453"/>
    <mergeCell ref="H455:H456"/>
    <mergeCell ref="H458:H459"/>
    <mergeCell ref="H323:H324"/>
    <mergeCell ref="H326:H327"/>
    <mergeCell ref="H329:H330"/>
    <mergeCell ref="H332:H333"/>
    <mergeCell ref="H335:H336"/>
    <mergeCell ref="H338:H339"/>
    <mergeCell ref="H341:H342"/>
    <mergeCell ref="H344:H345"/>
    <mergeCell ref="H347:H348"/>
    <mergeCell ref="H350:H351"/>
    <mergeCell ref="H353:H354"/>
    <mergeCell ref="H356:H357"/>
    <mergeCell ref="H359:H360"/>
    <mergeCell ref="H362:H363"/>
    <mergeCell ref="H365:H366"/>
  </mergeCells>
  <phoneticPr fontId="1"/>
  <conditionalFormatting sqref="C17:C18">
    <cfRule type="expression" dxfId="50" priority="10">
      <formula>$C$17&lt;&gt;""</formula>
    </cfRule>
  </conditionalFormatting>
  <conditionalFormatting sqref="F11:V11">
    <cfRule type="expression" dxfId="49" priority="1">
      <formula>$F$11&lt;&gt;""</formula>
    </cfRule>
  </conditionalFormatting>
  <conditionalFormatting sqref="S17">
    <cfRule type="expression" dxfId="48" priority="8">
      <formula>$S$17&lt;&gt;""</formula>
    </cfRule>
    <cfRule type="expression" dxfId="47" priority="9">
      <formula>$P$17&lt;&gt;""</formula>
    </cfRule>
  </conditionalFormatting>
  <conditionalFormatting sqref="S18">
    <cfRule type="expression" dxfId="46" priority="4">
      <formula>$S$18</formula>
    </cfRule>
    <cfRule type="expression" dxfId="45" priority="5">
      <formula>$P$18&lt;&gt;""</formula>
    </cfRule>
  </conditionalFormatting>
  <conditionalFormatting sqref="T17:V17">
    <cfRule type="expression" dxfId="44" priority="6">
      <formula>$T$17&lt;&gt;""</formula>
    </cfRule>
    <cfRule type="expression" dxfId="43" priority="7">
      <formula>$S$17&lt;&gt;""</formula>
    </cfRule>
  </conditionalFormatting>
  <conditionalFormatting sqref="T18:V18">
    <cfRule type="expression" dxfId="42" priority="2">
      <formula>$T$18&lt;&gt;""</formula>
    </cfRule>
    <cfRule type="expression" dxfId="41" priority="3">
      <formula>$S$18&lt;&gt;""</formula>
    </cfRule>
  </conditionalFormatting>
  <dataValidations count="3">
    <dataValidation imeMode="halfAlpha" allowBlank="1" showInputMessage="1" showErrorMessage="1" sqref="I464 I14 I20 I26 I23 I29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32 I17 P14:P466" xr:uid="{00000000-0002-0000-0100-000000000000}"/>
    <dataValidation imeMode="halfKatakana" allowBlank="1" showInputMessage="1" showErrorMessage="1" sqref="G458:H459 G461:H462 G23:H24 G20:H21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17:H18 G464:H465 G14:H15" xr:uid="{00000000-0002-0000-0100-000001000000}"/>
    <dataValidation type="list" allowBlank="1" showInputMessage="1" showErrorMessage="1" sqref="W14:X466" xr:uid="{00000000-0002-0000-0100-000002000000}">
      <formula1>$Z$17</formula1>
    </dataValidation>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9" man="1"/>
    <brk id="136" max="19" man="1"/>
    <brk id="196" max="19" man="1"/>
    <brk id="256" max="19" man="1"/>
    <brk id="316" max="19" man="1"/>
    <brk id="376" max="16383" man="1"/>
    <brk id="436" max="19" man="1"/>
  </rowBreaks>
  <colBreaks count="1" manualBreakCount="1">
    <brk id="15"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14DA82-40E4-43B2-9983-E7BD8926DF7B}">
          <x14:formula1>
            <xm:f>男子登録情報!$N$2:$N$22</xm:f>
          </x14:formula1>
          <xm:sqref>M14:M466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Q44"/>
  <sheetViews>
    <sheetView showGridLines="0" showRowColHeaders="0" workbookViewId="0">
      <selection sqref="A1:J1"/>
    </sheetView>
  </sheetViews>
  <sheetFormatPr defaultColWidth="8.875" defaultRowHeight="13.5"/>
  <cols>
    <col min="1" max="1" width="4.125" customWidth="1"/>
    <col min="2" max="2" width="13.125" customWidth="1"/>
    <col min="3" max="3" width="22" customWidth="1"/>
    <col min="5" max="5" width="9.125" customWidth="1"/>
    <col min="7" max="7" width="9.875" hidden="1" customWidth="1"/>
    <col min="8" max="8" width="9" hidden="1" customWidth="1"/>
    <col min="9" max="9" width="15.375" customWidth="1"/>
    <col min="11" max="11" width="9" customWidth="1"/>
    <col min="13" max="17" width="9.625" style="107" hidden="1" customWidth="1"/>
    <col min="18" max="21" width="9" customWidth="1"/>
  </cols>
  <sheetData>
    <row r="1" spans="1:17" ht="17.25">
      <c r="A1" s="720" t="str">
        <f>基本情報登録!A1&amp;"  （男子十種競技）"</f>
        <v>第89回東海学生陸上競技対校選手権大会　申込  （男子十種競技）</v>
      </c>
      <c r="B1" s="720"/>
      <c r="C1" s="720"/>
      <c r="D1" s="720"/>
      <c r="E1" s="720"/>
      <c r="F1" s="720"/>
      <c r="G1" s="720"/>
      <c r="H1" s="720"/>
      <c r="I1" s="720"/>
      <c r="J1" s="720"/>
    </row>
    <row r="2" spans="1:17">
      <c r="A2" s="107"/>
      <c r="B2" s="107"/>
      <c r="C2" s="107"/>
      <c r="D2" s="107"/>
      <c r="E2" s="107"/>
      <c r="F2" s="107"/>
      <c r="G2" s="107"/>
      <c r="H2" s="107"/>
      <c r="I2" s="107"/>
      <c r="J2" s="107"/>
    </row>
    <row r="3" spans="1:17" ht="18.75">
      <c r="A3" s="724" t="str">
        <f>基本情報登録!B8</f>
        <v>大学名</v>
      </c>
      <c r="B3" s="724"/>
      <c r="C3" s="721">
        <f>基本情報登録!D8</f>
        <v>0</v>
      </c>
      <c r="D3" s="721"/>
      <c r="E3" s="107"/>
      <c r="F3" s="108" t="str">
        <f>基本情報登録!B20</f>
        <v>監督名</v>
      </c>
      <c r="G3" s="722">
        <f>基本情報登録!D20</f>
        <v>0</v>
      </c>
      <c r="H3" s="722"/>
      <c r="I3" s="722"/>
      <c r="J3" s="109" t="s">
        <v>5</v>
      </c>
    </row>
    <row r="4" spans="1:17" ht="18.75">
      <c r="A4" s="107"/>
      <c r="B4" s="108"/>
      <c r="C4" s="97"/>
      <c r="D4" s="97"/>
      <c r="E4" s="107"/>
      <c r="F4" s="107"/>
      <c r="G4" s="107"/>
      <c r="H4" s="107"/>
      <c r="I4" s="107"/>
      <c r="J4" s="107"/>
    </row>
    <row r="5" spans="1:17" ht="18.75">
      <c r="A5" s="724" t="str">
        <f>基本情報登録!B25</f>
        <v>申込責任者氏名</v>
      </c>
      <c r="B5" s="724"/>
      <c r="C5" s="723">
        <f>基本情報登録!D25</f>
        <v>0</v>
      </c>
      <c r="D5" s="723"/>
      <c r="E5" s="109" t="s">
        <v>5</v>
      </c>
      <c r="F5" s="108" t="str">
        <f>基本情報登録!B27</f>
        <v>電話番号</v>
      </c>
      <c r="G5" s="722">
        <f>基本情報登録!D27</f>
        <v>0</v>
      </c>
      <c r="H5" s="722"/>
      <c r="I5" s="722"/>
      <c r="J5" s="107"/>
    </row>
    <row r="6" spans="1:17">
      <c r="A6" s="107"/>
      <c r="B6" s="107"/>
      <c r="C6" s="107"/>
      <c r="D6" s="107"/>
      <c r="E6" s="107"/>
      <c r="F6" s="107"/>
      <c r="G6" s="107"/>
      <c r="H6" s="107"/>
      <c r="I6" s="107"/>
      <c r="J6" s="107"/>
    </row>
    <row r="7" spans="1:17" ht="14.25">
      <c r="A7" s="107"/>
      <c r="B7" s="110" t="s">
        <v>5180</v>
      </c>
      <c r="C7" s="107"/>
      <c r="D7" s="107"/>
      <c r="E7" s="107"/>
      <c r="F7" s="107"/>
      <c r="G7" s="107"/>
      <c r="H7" s="107"/>
      <c r="I7" s="107"/>
      <c r="J7" s="107"/>
    </row>
    <row r="8" spans="1:17" ht="14.25">
      <c r="A8" s="107"/>
      <c r="B8" s="110" t="s">
        <v>686</v>
      </c>
      <c r="C8" s="107"/>
      <c r="D8" s="107"/>
      <c r="E8" s="107"/>
      <c r="F8" s="107"/>
      <c r="G8" s="107"/>
      <c r="H8" s="107"/>
      <c r="I8" s="107"/>
      <c r="J8" s="107"/>
    </row>
    <row r="9" spans="1:17" ht="14.25" thickBot="1">
      <c r="A9" s="107"/>
      <c r="B9" s="107"/>
      <c r="C9" s="107"/>
      <c r="D9" s="107"/>
      <c r="E9" s="107"/>
      <c r="F9" s="107"/>
      <c r="G9" s="107"/>
      <c r="H9" s="107"/>
      <c r="I9" s="107"/>
      <c r="J9" s="107"/>
    </row>
    <row r="10" spans="1:17" ht="38.25" thickBot="1">
      <c r="A10" s="107"/>
      <c r="B10" s="718" t="s">
        <v>619</v>
      </c>
      <c r="C10" s="719"/>
      <c r="D10" s="184" t="s">
        <v>592</v>
      </c>
      <c r="E10" s="111" t="s">
        <v>593</v>
      </c>
      <c r="F10" s="177" t="s">
        <v>594</v>
      </c>
      <c r="G10" s="107" t="s">
        <v>644</v>
      </c>
      <c r="H10" s="107" t="s">
        <v>685</v>
      </c>
      <c r="I10" s="107"/>
      <c r="J10" s="107"/>
      <c r="N10" s="118" t="s">
        <v>615</v>
      </c>
      <c r="O10" s="118" t="s">
        <v>616</v>
      </c>
      <c r="P10" s="118" t="s">
        <v>617</v>
      </c>
      <c r="Q10" s="118" t="s">
        <v>618</v>
      </c>
    </row>
    <row r="11" spans="1:17" ht="19.5">
      <c r="A11" s="107"/>
      <c r="B11" s="168" t="s">
        <v>595</v>
      </c>
      <c r="C11" s="175" t="str">
        <f>IF($M$11&gt;MAX('様式Ⅰ(男子)'!$BD$17:$BD$466),"",INDEX('様式Ⅰ(男子)'!$C$17:$C$466,MATCH($M$11,'様式Ⅰ(男子)'!$BD$17:$BD$466,0),1))</f>
        <v/>
      </c>
      <c r="D11" s="185" t="s">
        <v>524</v>
      </c>
      <c r="E11" s="178"/>
      <c r="F11" s="114" t="str">
        <f>IF(E11="","",INT(E11/100)&amp;"秒"&amp;RIGHT(INT(E11),2))</f>
        <v/>
      </c>
      <c r="G11" s="113" t="str">
        <f>IF($M$11&gt;MAX('様式Ⅰ(男子)'!$BD$17:$BD$466),"",INDEX('様式Ⅰ(男子)'!$K$17:$K$466,MATCH($M$11,'様式Ⅰ(男子)'!$BD$17:$BD$466,0),1))</f>
        <v/>
      </c>
      <c r="H11" s="113" t="str">
        <f>IF($M$11&gt;MAX('様式Ⅰ(男子)'!$BD$17:$BD$466),"",INDEX('様式Ⅰ(男子)'!$J$17:$J$466,MATCH($M$11,'様式Ⅰ(男子)'!$BD$17:$BD$466,0),1))</f>
        <v/>
      </c>
      <c r="I11" s="107"/>
      <c r="J11" s="107"/>
      <c r="M11" s="107">
        <v>1</v>
      </c>
      <c r="N11" s="81" t="str">
        <f>IF($D11="","",VLOOKUP($D11,男子登録情報!$N$2:$O$22,2,FALSE))</f>
        <v>00200</v>
      </c>
      <c r="O11" s="81" t="str">
        <f>IF($D11="","",IF(COUNTIF($D11,"*m*")&gt;0,RIGHT(10000000+$E11,7),RIGHT(100000+$E11,5)))</f>
        <v>0000000</v>
      </c>
      <c r="P11" s="118" t="str">
        <f>IF($N11="","",CONCATENATE($N11," ",$O11))</f>
        <v>00200 0000000</v>
      </c>
      <c r="Q11" s="118" t="str">
        <f>IF($C15="","",CONCATENATE(20100," ",RIGHT(100000+$C15,5)))</f>
        <v/>
      </c>
    </row>
    <row r="12" spans="1:17" ht="19.5">
      <c r="A12" s="107"/>
      <c r="B12" s="168" t="s">
        <v>15</v>
      </c>
      <c r="C12" s="175" t="str">
        <f>IF($M$11&gt;MAX('様式Ⅰ(男子)'!$BD$17:$BD$466),"",INDEX('様式Ⅰ(男子)'!$F$17:$F$466,MATCH($M$11,'様式Ⅰ(男子)'!$BD$17:$BD$466,0),1))</f>
        <v/>
      </c>
      <c r="D12" s="186" t="s">
        <v>596</v>
      </c>
      <c r="E12" s="179"/>
      <c r="F12" s="113" t="str">
        <f>IF(E12="","",INT(E12/100)&amp;"m"&amp;RIGHT(INT(E12),2))</f>
        <v/>
      </c>
      <c r="G12" s="107"/>
      <c r="H12" s="107"/>
      <c r="I12" s="107"/>
      <c r="J12" s="107"/>
      <c r="M12" s="107">
        <v>2</v>
      </c>
      <c r="N12" s="81" t="str">
        <f>IF($D12="","",VLOOKUP($D12,男子登録情報!$N$2:$O$22,2,FALSE))</f>
        <v>07300</v>
      </c>
      <c r="O12" s="81" t="str">
        <f t="shared" ref="O12:O43" si="0">IF($D12="","",IF(COUNTIF($D12,"*m*")&gt;0,RIGHT(10000000+$E12,7),RIGHT(100000+$E12,5)))</f>
        <v>00000</v>
      </c>
      <c r="P12" s="118" t="str">
        <f t="shared" ref="P12:P43" si="1">IF($N12="","",CONCATENATE($N12," ",$O12))</f>
        <v>07300 00000</v>
      </c>
      <c r="Q12" s="118" t="str">
        <f>IF($C27="","",CONCATENATE(20100," ",RIGHT(100000+$C27,5)))</f>
        <v/>
      </c>
    </row>
    <row r="13" spans="1:17" ht="19.5">
      <c r="A13" s="107"/>
      <c r="B13" s="234" t="s">
        <v>1084</v>
      </c>
      <c r="C13" s="175" t="str">
        <f>IF($M$11&gt;MAX('様式Ⅰ(男子)'!$BD$17:$BD$466),"",INDEX('様式Ⅰ(男子)'!$G$17:$G$466,MATCH($M$11,'様式Ⅰ(男子)'!$BD$17:$BD$466,0),1))</f>
        <v/>
      </c>
      <c r="D13" s="186" t="s">
        <v>597</v>
      </c>
      <c r="E13" s="180"/>
      <c r="F13" s="113" t="str">
        <f>IF(E13="","",INT(E13/100)&amp;"m"&amp;RIGHT(INT(E13),2))</f>
        <v/>
      </c>
      <c r="G13" s="107"/>
      <c r="H13" s="107"/>
      <c r="I13" s="107"/>
      <c r="J13" s="107"/>
      <c r="M13" s="107">
        <v>3</v>
      </c>
      <c r="N13" s="81" t="str">
        <f>IF($D13="","",VLOOKUP($D13,男子登録情報!$N$2:$O$22,2,FALSE))</f>
        <v>08100</v>
      </c>
      <c r="O13" s="81" t="str">
        <f t="shared" si="0"/>
        <v>00000</v>
      </c>
      <c r="P13" s="118" t="str">
        <f t="shared" si="1"/>
        <v>08100 00000</v>
      </c>
      <c r="Q13" s="118" t="str">
        <f>IF($C39="","",CONCATENATE(20100," ",RIGHT(100000+$C39,5)))</f>
        <v/>
      </c>
    </row>
    <row r="14" spans="1:17" ht="19.5">
      <c r="A14" s="107"/>
      <c r="B14" s="168" t="s">
        <v>42</v>
      </c>
      <c r="C14" s="175" t="str">
        <f>IF($M$11&gt;MAX('様式Ⅰ(男子)'!$BD$17:$BD$466),"",INDEX('様式Ⅰ(男子)'!$I$17:$I$466,MATCH($M$11,'様式Ⅰ(男子)'!$BD$17:$BD$466,0),1))</f>
        <v/>
      </c>
      <c r="D14" s="186" t="s">
        <v>598</v>
      </c>
      <c r="E14" s="179"/>
      <c r="F14" s="113" t="str">
        <f>IF(E14="","",INT(E14/100)&amp;"m"&amp;RIGHT(INT(E14),2))</f>
        <v/>
      </c>
      <c r="G14" s="107"/>
      <c r="H14" s="107"/>
      <c r="I14" s="107"/>
      <c r="J14" s="107"/>
      <c r="N14" s="81" t="str">
        <f>IF($D14="","",VLOOKUP($D14,男子登録情報!$N$2:$O$22,2,FALSE))</f>
        <v>07100</v>
      </c>
      <c r="O14" s="81" t="str">
        <f t="shared" si="0"/>
        <v>00000</v>
      </c>
      <c r="P14" s="118" t="str">
        <f t="shared" si="1"/>
        <v>07100 00000</v>
      </c>
    </row>
    <row r="15" spans="1:17" ht="20.25" thickBot="1">
      <c r="A15" s="107"/>
      <c r="B15" s="182" t="s">
        <v>490</v>
      </c>
      <c r="C15" s="183" t="str">
        <f>IF($M$11&gt;MAX('様式Ⅰ(男子)'!$BD$17:$BD$466),"",INDEX('様式Ⅰ(男子)'!$BE$17:$BE$466,MATCH($M$11,'様式Ⅰ(男子)'!$BD$17:$BD$466,0),1))</f>
        <v/>
      </c>
      <c r="D15" s="186" t="s">
        <v>528</v>
      </c>
      <c r="E15" s="179"/>
      <c r="F15" s="115" t="str">
        <f>IF(E15="","",IF(LEN(E15)&lt;5,INT(E15/100)&amp;"秒"&amp;RIGHT(INT(E15),2),INT(E15/10000)&amp;"分"&amp;RIGHT(INT(E15/100),2)&amp;"秒"&amp;RIGHT(INT(E15),2)))</f>
        <v/>
      </c>
      <c r="G15" s="107"/>
      <c r="H15" s="107"/>
      <c r="I15" s="107"/>
      <c r="J15" s="107"/>
      <c r="N15" s="81" t="str">
        <f>IF($D15="","",VLOOKUP($D15,男子登録情報!$N$2:$O$22,2,FALSE))</f>
        <v>00500</v>
      </c>
      <c r="O15" s="81" t="str">
        <f t="shared" si="0"/>
        <v>0000000</v>
      </c>
      <c r="P15" s="118" t="str">
        <f t="shared" si="1"/>
        <v>00500 0000000</v>
      </c>
    </row>
    <row r="16" spans="1:17" ht="19.5">
      <c r="A16" s="107"/>
      <c r="B16" s="123"/>
      <c r="C16" s="122"/>
      <c r="D16" s="186" t="s">
        <v>599</v>
      </c>
      <c r="E16" s="179"/>
      <c r="F16" s="115" t="str">
        <f>IF(E16="","",INT(E16/100)&amp;"秒"&amp;RIGHT(INT(E16),2))</f>
        <v/>
      </c>
      <c r="G16" s="107"/>
      <c r="H16" s="107"/>
      <c r="I16" s="107"/>
      <c r="J16" s="107"/>
      <c r="N16" s="81" t="str">
        <f>IF($D16="","",VLOOKUP($D16,男子登録情報!$N$2:$O$22,2,FALSE))</f>
        <v>03400</v>
      </c>
      <c r="O16" s="81" t="str">
        <f t="shared" si="0"/>
        <v>0000000</v>
      </c>
      <c r="P16" s="118" t="str">
        <f t="shared" si="1"/>
        <v>03400 0000000</v>
      </c>
    </row>
    <row r="17" spans="1:16" ht="19.5">
      <c r="A17" s="107"/>
      <c r="B17" s="123"/>
      <c r="C17" s="122"/>
      <c r="D17" s="186" t="s">
        <v>600</v>
      </c>
      <c r="E17" s="179"/>
      <c r="F17" s="113" t="str">
        <f>IF(E17="","",INT(E17/100)&amp;"m"&amp;RIGHT(INT(E17),2))</f>
        <v/>
      </c>
      <c r="G17" s="107"/>
      <c r="H17" s="107"/>
      <c r="I17" s="107"/>
      <c r="J17" s="107"/>
      <c r="N17" s="81" t="str">
        <f>IF($D17="","",VLOOKUP($D17,男子登録情報!$N$2:$O$22,2,FALSE))</f>
        <v>08600</v>
      </c>
      <c r="O17" s="81" t="str">
        <f t="shared" si="0"/>
        <v>00000</v>
      </c>
      <c r="P17" s="118" t="str">
        <f t="shared" si="1"/>
        <v>08600 00000</v>
      </c>
    </row>
    <row r="18" spans="1:16" ht="19.5">
      <c r="A18" s="107"/>
      <c r="B18" s="124"/>
      <c r="C18" s="161"/>
      <c r="D18" s="186" t="s">
        <v>601</v>
      </c>
      <c r="E18" s="179"/>
      <c r="F18" s="113" t="str">
        <f>IF(E18="","",INT(E18/100)&amp;"m"&amp;RIGHT(INT(E18),2))</f>
        <v/>
      </c>
      <c r="G18" s="107"/>
      <c r="H18" s="107"/>
      <c r="I18" s="107"/>
      <c r="J18" s="107"/>
      <c r="N18" s="81" t="str">
        <f>IF($D18="","",VLOOKUP($D18,男子登録情報!$N$2:$O$22,2,FALSE))</f>
        <v>07200</v>
      </c>
      <c r="O18" s="81" t="str">
        <f t="shared" si="0"/>
        <v>00000</v>
      </c>
      <c r="P18" s="118" t="str">
        <f t="shared" si="1"/>
        <v>07200 00000</v>
      </c>
    </row>
    <row r="19" spans="1:16" ht="20.25" thickBot="1">
      <c r="A19" s="107"/>
      <c r="B19" s="123"/>
      <c r="C19" s="122"/>
      <c r="D19" s="187" t="s">
        <v>602</v>
      </c>
      <c r="E19" s="181"/>
      <c r="F19" s="117" t="str">
        <f>IF(E19="","",INT(E19/100)&amp;"m"&amp;RIGHT(INT(E19),2))</f>
        <v/>
      </c>
      <c r="G19" s="107"/>
      <c r="H19" s="107"/>
      <c r="I19" s="107"/>
      <c r="J19" s="107"/>
      <c r="N19" s="81" t="str">
        <f>IF($D19="","",VLOOKUP($D19,男子登録情報!$N$2:$O$22,2,FALSE))</f>
        <v>09200</v>
      </c>
      <c r="O19" s="81" t="str">
        <f t="shared" si="0"/>
        <v>00000</v>
      </c>
      <c r="P19" s="118" t="str">
        <f t="shared" si="1"/>
        <v>09200 00000</v>
      </c>
    </row>
    <row r="20" spans="1:16" ht="18.75" hidden="1">
      <c r="A20" s="107"/>
      <c r="B20" s="107"/>
      <c r="C20" s="107"/>
      <c r="D20" s="107"/>
      <c r="E20" s="107"/>
      <c r="F20" s="107"/>
      <c r="G20" s="107"/>
      <c r="H20" s="107"/>
      <c r="I20" s="107"/>
      <c r="J20" s="107"/>
      <c r="N20" s="81" t="str">
        <f>IF($D20="","",VLOOKUP($D20,男子登録情報!$N$2:$O$22,2,FALSE))</f>
        <v/>
      </c>
      <c r="O20" s="81" t="str">
        <f t="shared" si="0"/>
        <v/>
      </c>
      <c r="P20" s="118" t="str">
        <f t="shared" si="1"/>
        <v/>
      </c>
    </row>
    <row r="21" spans="1:16" ht="19.5" thickBot="1">
      <c r="A21" s="107"/>
      <c r="B21" s="107"/>
      <c r="C21" s="107"/>
      <c r="D21" s="107"/>
      <c r="E21" s="107"/>
      <c r="F21" s="107"/>
      <c r="G21" s="107"/>
      <c r="H21" s="107"/>
      <c r="I21" s="107"/>
      <c r="J21" s="107"/>
      <c r="N21" s="81" t="str">
        <f>IF($D21="","",VLOOKUP($D21,男子登録情報!$N$2:$O$22,2,FALSE))</f>
        <v/>
      </c>
      <c r="O21" s="81" t="str">
        <f t="shared" si="0"/>
        <v/>
      </c>
      <c r="P21" s="118" t="str">
        <f t="shared" si="1"/>
        <v/>
      </c>
    </row>
    <row r="22" spans="1:16" ht="38.25" thickBot="1">
      <c r="A22" s="107"/>
      <c r="B22" s="718" t="s">
        <v>619</v>
      </c>
      <c r="C22" s="719"/>
      <c r="D22" s="184" t="s">
        <v>592</v>
      </c>
      <c r="E22" s="111" t="s">
        <v>593</v>
      </c>
      <c r="F22" s="177" t="s">
        <v>594</v>
      </c>
      <c r="G22" s="107" t="s">
        <v>644</v>
      </c>
      <c r="H22" s="107" t="s">
        <v>685</v>
      </c>
      <c r="I22" s="107"/>
      <c r="J22" s="107"/>
      <c r="N22" s="118" t="s">
        <v>615</v>
      </c>
      <c r="O22" s="118" t="s">
        <v>616</v>
      </c>
      <c r="P22" s="118" t="s">
        <v>617</v>
      </c>
    </row>
    <row r="23" spans="1:16" ht="19.5">
      <c r="A23" s="107"/>
      <c r="B23" s="168" t="s">
        <v>595</v>
      </c>
      <c r="C23" s="175" t="str">
        <f>IF($M$12&gt;MAX('様式Ⅰ(男子)'!$BD$17:$BD$466),"",INDEX('様式Ⅰ(男子)'!$C$17:$C$466,MATCH($M$12,'様式Ⅰ(男子)'!$BD$17:$BD$466,0),1))</f>
        <v/>
      </c>
      <c r="D23" s="185" t="s">
        <v>524</v>
      </c>
      <c r="E23" s="178"/>
      <c r="F23" s="114" t="str">
        <f>IF(E23="","",INT(E23/100)&amp;"秒"&amp;RIGHT(INT(E23),2))</f>
        <v/>
      </c>
      <c r="G23" s="113" t="str">
        <f>IF($M$12&gt;MAX('様式Ⅰ(男子)'!$BD$17:$BD$466),"",INDEX('様式Ⅰ(男子)'!$K$17:$K$466,MATCH($M$12,'様式Ⅰ(男子)'!$BD$17:$BD$466,0),1))</f>
        <v/>
      </c>
      <c r="H23" s="113" t="str">
        <f>IF($M$13&gt;MAX('様式Ⅰ(男子)'!$BD$17:$BD$466),"",INDEX('様式Ⅰ(男子)'!$J$17:$J$466,MATCH($M$13,'様式Ⅰ(男子)'!$BD$17:$BD$466,0),1))</f>
        <v/>
      </c>
      <c r="I23" s="107"/>
      <c r="J23" s="107"/>
      <c r="N23" s="81" t="str">
        <f>IF($D23="","",VLOOKUP($D23,男子登録情報!$N$2:$O$22,2,FALSE))</f>
        <v>00200</v>
      </c>
      <c r="O23" s="81" t="str">
        <f t="shared" si="0"/>
        <v>0000000</v>
      </c>
      <c r="P23" s="118" t="str">
        <f t="shared" si="1"/>
        <v>00200 0000000</v>
      </c>
    </row>
    <row r="24" spans="1:16" ht="19.5">
      <c r="A24" s="107"/>
      <c r="B24" s="168" t="s">
        <v>15</v>
      </c>
      <c r="C24" s="175" t="str">
        <f>IF($M$12&gt;MAX('様式Ⅰ(男子)'!$BD$17:$BD$466),"",INDEX('様式Ⅰ(男子)'!$F$17:$F$466,MATCH($M$12,'様式Ⅰ(男子)'!$BD$17:$BD$466,0),1))</f>
        <v/>
      </c>
      <c r="D24" s="186" t="s">
        <v>596</v>
      </c>
      <c r="E24" s="179"/>
      <c r="F24" s="113" t="str">
        <f>IF(E24="","",INT(E24/100)&amp;"m"&amp;RIGHT(INT(E24),2))</f>
        <v/>
      </c>
      <c r="G24" s="107"/>
      <c r="H24" s="107"/>
      <c r="I24" s="107"/>
      <c r="J24" s="107"/>
      <c r="N24" s="81" t="str">
        <f>IF($D24="","",VLOOKUP($D24,男子登録情報!$N$2:$O$22,2,FALSE))</f>
        <v>07300</v>
      </c>
      <c r="O24" s="81" t="str">
        <f t="shared" si="0"/>
        <v>00000</v>
      </c>
      <c r="P24" s="118" t="str">
        <f t="shared" si="1"/>
        <v>07300 00000</v>
      </c>
    </row>
    <row r="25" spans="1:16" ht="19.5">
      <c r="A25" s="107"/>
      <c r="B25" s="234" t="s">
        <v>1084</v>
      </c>
      <c r="C25" s="175" t="str">
        <f>IF($M$12&gt;MAX('様式Ⅰ(男子)'!$BD$17:$BD$466),"",INDEX('様式Ⅰ(男子)'!$G$17:$G$466,MATCH($M$12,'様式Ⅰ(男子)'!$BD$17:$BD$466,0),1))</f>
        <v/>
      </c>
      <c r="D25" s="186" t="s">
        <v>597</v>
      </c>
      <c r="E25" s="180"/>
      <c r="F25" s="113" t="str">
        <f>IF(E25="","",INT(E25/100)&amp;"m"&amp;RIGHT(INT(E25),2))</f>
        <v/>
      </c>
      <c r="G25" s="107"/>
      <c r="H25" s="107"/>
      <c r="I25" s="107"/>
      <c r="J25" s="107"/>
      <c r="N25" s="81" t="str">
        <f>IF($D25="","",VLOOKUP($D25,男子登録情報!$N$2:$O$22,2,FALSE))</f>
        <v>08100</v>
      </c>
      <c r="O25" s="81" t="str">
        <f t="shared" si="0"/>
        <v>00000</v>
      </c>
      <c r="P25" s="118" t="str">
        <f t="shared" si="1"/>
        <v>08100 00000</v>
      </c>
    </row>
    <row r="26" spans="1:16" ht="19.5">
      <c r="A26" s="107"/>
      <c r="B26" s="168" t="s">
        <v>42</v>
      </c>
      <c r="C26" s="175" t="str">
        <f>IF($M$12&gt;MAX('様式Ⅰ(男子)'!$BD$17:$BD$466),"",INDEX('様式Ⅰ(男子)'!$I$17:$I$466,MATCH($M$12,'様式Ⅰ(男子)'!$BD$17:$BD$466,0),1))</f>
        <v/>
      </c>
      <c r="D26" s="186" t="s">
        <v>598</v>
      </c>
      <c r="E26" s="179"/>
      <c r="F26" s="113" t="str">
        <f>IF(E26="","",INT(E26/100)&amp;"m"&amp;RIGHT(INT(E26),2))</f>
        <v/>
      </c>
      <c r="G26" s="107"/>
      <c r="H26" s="107"/>
      <c r="I26" s="107"/>
      <c r="J26" s="107"/>
      <c r="N26" s="81" t="str">
        <f>IF($D26="","",VLOOKUP($D26,男子登録情報!$N$2:$O$22,2,FALSE))</f>
        <v>07100</v>
      </c>
      <c r="O26" s="81" t="str">
        <f t="shared" si="0"/>
        <v>00000</v>
      </c>
      <c r="P26" s="118" t="str">
        <f t="shared" si="1"/>
        <v>07100 00000</v>
      </c>
    </row>
    <row r="27" spans="1:16" ht="20.25" thickBot="1">
      <c r="A27" s="107"/>
      <c r="B27" s="168" t="s">
        <v>490</v>
      </c>
      <c r="C27" s="175" t="str">
        <f>IF($M$12&gt;MAX('様式Ⅰ(男子)'!$BD$17:$BD$466),"",INDEX('様式Ⅰ(男子)'!$BE$17:$BE$466,MATCH($M$12,'様式Ⅰ(男子)'!$BD$17:$BD$466,0),1))</f>
        <v/>
      </c>
      <c r="D27" s="186" t="s">
        <v>528</v>
      </c>
      <c r="E27" s="179"/>
      <c r="F27" s="115" t="str">
        <f>IF(E27="","",IF(LEN(E27)&lt;5,INT(E27/100)&amp;"秒"&amp;RIGHT(INT(E27),2),INT(E27/10000)&amp;"分"&amp;RIGHT(INT(E27/100),2)&amp;"秒"&amp;RIGHT(INT(E27),2)))</f>
        <v/>
      </c>
      <c r="G27" s="107"/>
      <c r="H27" s="107"/>
      <c r="I27" s="107"/>
      <c r="J27" s="107"/>
      <c r="N27" s="81" t="str">
        <f>IF($D27="","",VLOOKUP($D27,男子登録情報!$N$2:$O$22,2,FALSE))</f>
        <v>00500</v>
      </c>
      <c r="O27" s="81" t="str">
        <f t="shared" si="0"/>
        <v>0000000</v>
      </c>
      <c r="P27" s="118" t="str">
        <f t="shared" si="1"/>
        <v>00500 0000000</v>
      </c>
    </row>
    <row r="28" spans="1:16" ht="19.5">
      <c r="A28" s="107"/>
      <c r="B28" s="169"/>
      <c r="C28" s="170"/>
      <c r="D28" s="186" t="s">
        <v>599</v>
      </c>
      <c r="E28" s="179"/>
      <c r="F28" s="115" t="str">
        <f>IF(E28="","",INT(E28/100)&amp;"秒"&amp;RIGHT(INT(E28),2))</f>
        <v/>
      </c>
      <c r="G28" s="107"/>
      <c r="H28" s="107"/>
      <c r="I28" s="107"/>
      <c r="J28" s="107"/>
      <c r="N28" s="81" t="str">
        <f>IF($D28="","",VLOOKUP($D28,男子登録情報!$N$2:$O$22,2,FALSE))</f>
        <v>03400</v>
      </c>
      <c r="O28" s="81" t="str">
        <f t="shared" si="0"/>
        <v>0000000</v>
      </c>
      <c r="P28" s="118" t="str">
        <f t="shared" si="1"/>
        <v>03400 0000000</v>
      </c>
    </row>
    <row r="29" spans="1:16" ht="19.5">
      <c r="A29" s="107"/>
      <c r="B29" s="123"/>
      <c r="C29" s="122"/>
      <c r="D29" s="186" t="s">
        <v>600</v>
      </c>
      <c r="E29" s="179"/>
      <c r="F29" s="113" t="str">
        <f>IF(E29="","",INT(E29/100)&amp;"m"&amp;RIGHT(INT(E29),2))</f>
        <v/>
      </c>
      <c r="G29" s="107"/>
      <c r="H29" s="107"/>
      <c r="I29" s="107"/>
      <c r="J29" s="107"/>
      <c r="N29" s="81" t="str">
        <f>IF($D29="","",VLOOKUP($D29,男子登録情報!$N$2:$O$22,2,FALSE))</f>
        <v>08600</v>
      </c>
      <c r="O29" s="81" t="str">
        <f t="shared" si="0"/>
        <v>00000</v>
      </c>
      <c r="P29" s="118" t="str">
        <f t="shared" si="1"/>
        <v>08600 00000</v>
      </c>
    </row>
    <row r="30" spans="1:16" ht="19.5">
      <c r="A30" s="107"/>
      <c r="B30" s="124"/>
      <c r="C30" s="161"/>
      <c r="D30" s="186" t="s">
        <v>601</v>
      </c>
      <c r="E30" s="179"/>
      <c r="F30" s="113" t="str">
        <f>IF(E30="","",INT(E30/100)&amp;"m"&amp;RIGHT(INT(E30),2))</f>
        <v/>
      </c>
      <c r="G30" s="107"/>
      <c r="H30" s="107"/>
      <c r="I30" s="107"/>
      <c r="J30" s="107"/>
      <c r="N30" s="81" t="str">
        <f>IF($D30="","",VLOOKUP($D30,男子登録情報!$N$2:$O$22,2,FALSE))</f>
        <v>07200</v>
      </c>
      <c r="O30" s="81" t="str">
        <f t="shared" si="0"/>
        <v>00000</v>
      </c>
      <c r="P30" s="118" t="str">
        <f t="shared" si="1"/>
        <v>07200 00000</v>
      </c>
    </row>
    <row r="31" spans="1:16" ht="20.25" thickBot="1">
      <c r="A31" s="107"/>
      <c r="B31" s="123"/>
      <c r="C31" s="122"/>
      <c r="D31" s="188" t="s">
        <v>602</v>
      </c>
      <c r="E31" s="181"/>
      <c r="F31" s="117" t="str">
        <f>IF(E31="","",INT(E31/100)&amp;"m"&amp;RIGHT(INT(E31),2))</f>
        <v/>
      </c>
      <c r="G31" s="107"/>
      <c r="H31" s="107"/>
      <c r="I31" s="107"/>
      <c r="J31" s="107"/>
      <c r="N31" s="81" t="str">
        <f>IF($D31="","",VLOOKUP($D31,男子登録情報!$N$2:$O$22,2,FALSE))</f>
        <v>09200</v>
      </c>
      <c r="O31" s="81" t="str">
        <f t="shared" si="0"/>
        <v>00000</v>
      </c>
      <c r="P31" s="118" t="str">
        <f t="shared" si="1"/>
        <v>09200 00000</v>
      </c>
    </row>
    <row r="32" spans="1:16" ht="19.5" thickBot="1">
      <c r="A32" s="107"/>
      <c r="B32" s="107"/>
      <c r="C32" s="107"/>
      <c r="D32" s="107"/>
      <c r="E32" s="107"/>
      <c r="F32" s="107"/>
      <c r="G32" s="107"/>
      <c r="H32" s="107"/>
      <c r="I32" s="107"/>
      <c r="J32" s="107"/>
      <c r="N32" s="81" t="str">
        <f>IF($D32="","",VLOOKUP($D32,男子登録情報!$N$2:$O$22,2,FALSE))</f>
        <v/>
      </c>
      <c r="O32" s="81" t="str">
        <f t="shared" si="0"/>
        <v/>
      </c>
      <c r="P32" s="118" t="str">
        <f t="shared" si="1"/>
        <v/>
      </c>
    </row>
    <row r="33" spans="1:16" ht="19.5" hidden="1" thickBot="1">
      <c r="A33" s="107"/>
      <c r="B33" s="107"/>
      <c r="C33" s="107"/>
      <c r="D33" s="107"/>
      <c r="E33" s="107"/>
      <c r="F33" s="107"/>
      <c r="G33" s="107"/>
      <c r="H33" s="107"/>
      <c r="I33" s="107"/>
      <c r="J33" s="107"/>
      <c r="N33" s="81" t="str">
        <f>IF($D33="","",VLOOKUP($D33,男子登録情報!$N$2:$O$22,2,FALSE))</f>
        <v/>
      </c>
      <c r="O33" s="81" t="str">
        <f t="shared" si="0"/>
        <v/>
      </c>
      <c r="P33" s="118" t="str">
        <f t="shared" si="1"/>
        <v/>
      </c>
    </row>
    <row r="34" spans="1:16" ht="38.25" thickBot="1">
      <c r="A34" s="107"/>
      <c r="B34" s="718" t="s">
        <v>619</v>
      </c>
      <c r="C34" s="719"/>
      <c r="D34" s="184" t="s">
        <v>592</v>
      </c>
      <c r="E34" s="111" t="s">
        <v>593</v>
      </c>
      <c r="F34" s="177" t="s">
        <v>594</v>
      </c>
      <c r="G34" s="107" t="s">
        <v>644</v>
      </c>
      <c r="H34" s="107" t="s">
        <v>685</v>
      </c>
      <c r="I34" s="107"/>
      <c r="J34" s="107"/>
      <c r="N34" s="118" t="s">
        <v>615</v>
      </c>
      <c r="O34" s="118" t="s">
        <v>616</v>
      </c>
      <c r="P34" s="118" t="s">
        <v>617</v>
      </c>
    </row>
    <row r="35" spans="1:16" ht="19.5">
      <c r="A35" s="107"/>
      <c r="B35" s="168" t="s">
        <v>595</v>
      </c>
      <c r="C35" s="175" t="str">
        <f>IF($M$13&gt;MAX('様式Ⅰ(男子)'!$BD$17:$BD$466),"",INDEX('様式Ⅰ(男子)'!$C$17:$C$466,MATCH($M$13,'様式Ⅰ(男子)'!$BD$17:$BD$466,0),1))</f>
        <v/>
      </c>
      <c r="D35" s="185" t="s">
        <v>524</v>
      </c>
      <c r="E35" s="178"/>
      <c r="F35" s="114" t="str">
        <f>IF(E35="","",INT(E35/100)&amp;"秒"&amp;RIGHT(INT(E35),2))</f>
        <v/>
      </c>
      <c r="G35" s="113" t="str">
        <f>IF($M$13&gt;MAX('様式Ⅰ(男子)'!$BD$17:$BD$466),"",INDEX('様式Ⅰ(男子)'!$K$17:$K$466,MATCH($M$13,'様式Ⅰ(男子)'!$BD$17:$BD$466,0),1))</f>
        <v/>
      </c>
      <c r="H35" s="113" t="str">
        <f>IF($M$13&gt;MAX('様式Ⅰ(男子)'!$BD$17:$BD$466),"",INDEX('様式Ⅰ(男子)'!$J$17:$J$466,MATCH($M$13,'様式Ⅰ(男子)'!$BD$17:$BD$466,0),1))</f>
        <v/>
      </c>
      <c r="I35" s="107"/>
      <c r="J35" s="107"/>
      <c r="N35" s="81" t="str">
        <f>IF($D35="","",VLOOKUP($D35,男子登録情報!$N$2:$O$22,2,FALSE))</f>
        <v>00200</v>
      </c>
      <c r="O35" s="81" t="str">
        <f t="shared" si="0"/>
        <v>0000000</v>
      </c>
      <c r="P35" s="118" t="str">
        <f t="shared" si="1"/>
        <v>00200 0000000</v>
      </c>
    </row>
    <row r="36" spans="1:16" ht="19.5">
      <c r="A36" s="107"/>
      <c r="B36" s="168" t="s">
        <v>15</v>
      </c>
      <c r="C36" s="175" t="str">
        <f>IF($M$13&gt;MAX('様式Ⅰ(男子)'!$BD$17:$BD$466),"",INDEX('様式Ⅰ(男子)'!$F$17:$F$466,MATCH($M$13,'様式Ⅰ(男子)'!$BD$17:$BD$466,0),1))</f>
        <v/>
      </c>
      <c r="D36" s="186" t="s">
        <v>596</v>
      </c>
      <c r="E36" s="179"/>
      <c r="F36" s="113" t="str">
        <f>IF(E36="","",INT(E36/100)&amp;"m"&amp;RIGHT(INT(E36),2))</f>
        <v/>
      </c>
      <c r="G36" s="107"/>
      <c r="H36" s="107"/>
      <c r="I36" s="107"/>
      <c r="J36" s="107"/>
      <c r="N36" s="81" t="str">
        <f>IF($D36="","",VLOOKUP($D36,男子登録情報!$N$2:$O$22,2,FALSE))</f>
        <v>07300</v>
      </c>
      <c r="O36" s="81" t="str">
        <f t="shared" si="0"/>
        <v>00000</v>
      </c>
      <c r="P36" s="118" t="str">
        <f t="shared" si="1"/>
        <v>07300 00000</v>
      </c>
    </row>
    <row r="37" spans="1:16" ht="19.5">
      <c r="A37" s="107"/>
      <c r="B37" s="234" t="s">
        <v>1084</v>
      </c>
      <c r="C37" s="175" t="str">
        <f>IF($M$13&gt;MAX('様式Ⅰ(男子)'!$BD$17:$BD$466),"",INDEX('様式Ⅰ(男子)'!$G$17:$G$466,MATCH($M$13,'様式Ⅰ(男子)'!$BD$17:$BD$466,0),1))</f>
        <v/>
      </c>
      <c r="D37" s="186" t="s">
        <v>597</v>
      </c>
      <c r="E37" s="180"/>
      <c r="F37" s="113" t="str">
        <f>IF(E37="","",INT(E37/100)&amp;"m"&amp;RIGHT(INT(E37),2))</f>
        <v/>
      </c>
      <c r="G37" s="107"/>
      <c r="H37" s="107"/>
      <c r="I37" s="107"/>
      <c r="J37" s="107"/>
      <c r="N37" s="81" t="str">
        <f>IF($D37="","",VLOOKUP($D37,男子登録情報!$N$2:$O$22,2,FALSE))</f>
        <v>08100</v>
      </c>
      <c r="O37" s="81" t="str">
        <f t="shared" si="0"/>
        <v>00000</v>
      </c>
      <c r="P37" s="118" t="str">
        <f t="shared" si="1"/>
        <v>08100 00000</v>
      </c>
    </row>
    <row r="38" spans="1:16" ht="19.5">
      <c r="A38" s="107"/>
      <c r="B38" s="168" t="s">
        <v>42</v>
      </c>
      <c r="C38" s="175" t="str">
        <f>IF($M$13&gt;MAX('様式Ⅰ(男子)'!$BD$17:$BD$466),"",INDEX('様式Ⅰ(男子)'!$I$17:$I$466,MATCH($M$13,'様式Ⅰ(男子)'!$BD$17:$BD$466,0),1))</f>
        <v/>
      </c>
      <c r="D38" s="186" t="s">
        <v>598</v>
      </c>
      <c r="E38" s="179"/>
      <c r="F38" s="113" t="str">
        <f>IF(E38="","",INT(E38/100)&amp;"m"&amp;RIGHT(INT(E38),2))</f>
        <v/>
      </c>
      <c r="G38" s="107"/>
      <c r="H38" s="107"/>
      <c r="I38" s="107"/>
      <c r="J38" s="107"/>
      <c r="N38" s="81" t="str">
        <f>IF($D38="","",VLOOKUP($D38,男子登録情報!$N$2:$O$22,2,FALSE))</f>
        <v>07100</v>
      </c>
      <c r="O38" s="81" t="str">
        <f t="shared" si="0"/>
        <v>00000</v>
      </c>
      <c r="P38" s="118" t="str">
        <f t="shared" si="1"/>
        <v>07100 00000</v>
      </c>
    </row>
    <row r="39" spans="1:16" ht="20.25" thickBot="1">
      <c r="A39" s="107"/>
      <c r="B39" s="171" t="s">
        <v>490</v>
      </c>
      <c r="C39" s="176" t="str">
        <f>IF($M$13&gt;MAX('様式Ⅰ(男子)'!$BD$17:$BD$466),"",INDEX('様式Ⅰ(男子)'!$BE$17:$BE$466,MATCH($M$13,'様式Ⅰ(男子)'!$BD$17:$BD$466,0),1))</f>
        <v/>
      </c>
      <c r="D39" s="186" t="s">
        <v>528</v>
      </c>
      <c r="E39" s="179"/>
      <c r="F39" s="115" t="str">
        <f>IF(E39="","",IF(LEN(E39)&lt;5,INT(E39/100)&amp;"秒"&amp;RIGHT(INT(E39),2),INT(E39/10000)&amp;"分"&amp;RIGHT(INT(E39/100),2)&amp;"秒"&amp;RIGHT(INT(E39),2)))</f>
        <v/>
      </c>
      <c r="G39" s="107"/>
      <c r="H39" s="107"/>
      <c r="I39" s="107"/>
      <c r="J39" s="107"/>
      <c r="N39" s="81" t="str">
        <f>IF($D39="","",VLOOKUP($D39,男子登録情報!$N$2:$O$22,2,FALSE))</f>
        <v>00500</v>
      </c>
      <c r="O39" s="81" t="str">
        <f t="shared" si="0"/>
        <v>0000000</v>
      </c>
      <c r="P39" s="118" t="str">
        <f t="shared" si="1"/>
        <v>00500 0000000</v>
      </c>
    </row>
    <row r="40" spans="1:16" ht="19.5">
      <c r="A40" s="107"/>
      <c r="B40" s="169"/>
      <c r="C40" s="170"/>
      <c r="D40" s="186" t="s">
        <v>599</v>
      </c>
      <c r="E40" s="179"/>
      <c r="F40" s="115" t="str">
        <f>IF(E40="","",INT(E40/100)&amp;"秒"&amp;RIGHT(INT(E40),2))</f>
        <v/>
      </c>
      <c r="G40" s="107"/>
      <c r="H40" s="107"/>
      <c r="I40" s="107"/>
      <c r="J40" s="107"/>
      <c r="N40" s="81" t="str">
        <f>IF($D40="","",VLOOKUP($D40,男子登録情報!$N$2:$O$22,2,FALSE))</f>
        <v>03400</v>
      </c>
      <c r="O40" s="81" t="str">
        <f>IF($D40="","",IF(COUNTIF($D40,"*m*")&gt;0,RIGHT(10000000+$E40,7),RIGHT(100000+$E40,5)))</f>
        <v>0000000</v>
      </c>
      <c r="P40" s="118" t="str">
        <f t="shared" si="1"/>
        <v>03400 0000000</v>
      </c>
    </row>
    <row r="41" spans="1:16" ht="19.5">
      <c r="A41" s="107"/>
      <c r="B41" s="123"/>
      <c r="C41" s="122"/>
      <c r="D41" s="186" t="s">
        <v>600</v>
      </c>
      <c r="E41" s="179"/>
      <c r="F41" s="113" t="str">
        <f>IF(E41="","",INT(E41/100)&amp;"m"&amp;RIGHT(INT(E41),2))</f>
        <v/>
      </c>
      <c r="G41" s="107"/>
      <c r="H41" s="107"/>
      <c r="I41" s="107"/>
      <c r="J41" s="107"/>
      <c r="N41" s="81" t="str">
        <f>IF($D41="","",VLOOKUP($D41,男子登録情報!$N$2:$O$22,2,FALSE))</f>
        <v>08600</v>
      </c>
      <c r="O41" s="81" t="str">
        <f t="shared" si="0"/>
        <v>00000</v>
      </c>
      <c r="P41" s="118" t="str">
        <f t="shared" si="1"/>
        <v>08600 00000</v>
      </c>
    </row>
    <row r="42" spans="1:16" ht="19.5">
      <c r="A42" s="107"/>
      <c r="B42" s="124"/>
      <c r="C42" s="161"/>
      <c r="D42" s="186" t="s">
        <v>601</v>
      </c>
      <c r="E42" s="179"/>
      <c r="F42" s="113" t="str">
        <f>IF(E42="","",INT(E42/100)&amp;"m"&amp;RIGHT(INT(E42),2))</f>
        <v/>
      </c>
      <c r="G42" s="107"/>
      <c r="H42" s="107"/>
      <c r="I42" s="107"/>
      <c r="J42" s="107"/>
      <c r="N42" s="81" t="str">
        <f>IF($D42="","",VLOOKUP($D42,男子登録情報!$N$2:$O$22,2,FALSE))</f>
        <v>07200</v>
      </c>
      <c r="O42" s="81" t="str">
        <f t="shared" si="0"/>
        <v>00000</v>
      </c>
      <c r="P42" s="118" t="str">
        <f t="shared" si="1"/>
        <v>07200 00000</v>
      </c>
    </row>
    <row r="43" spans="1:16" ht="20.25" thickBot="1">
      <c r="A43" s="107"/>
      <c r="B43" s="123"/>
      <c r="C43" s="122"/>
      <c r="D43" s="187" t="s">
        <v>602</v>
      </c>
      <c r="E43" s="181"/>
      <c r="F43" s="117" t="str">
        <f>IF(E43="","",INT(E43/100)&amp;"m"&amp;RIGHT(INT(E43),2))</f>
        <v/>
      </c>
      <c r="G43" s="107"/>
      <c r="H43" s="107"/>
      <c r="I43" s="107"/>
      <c r="J43" s="107"/>
      <c r="N43" s="81" t="str">
        <f>IF($D43="","",VLOOKUP($D43,男子登録情報!$N$2:$O$22,2,FALSE))</f>
        <v>09200</v>
      </c>
      <c r="O43" s="81" t="str">
        <f t="shared" si="0"/>
        <v>00000</v>
      </c>
      <c r="P43" s="118" t="str">
        <f t="shared" si="1"/>
        <v>09200 00000</v>
      </c>
    </row>
    <row r="44" spans="1:16">
      <c r="A44" s="107"/>
      <c r="B44" s="107"/>
      <c r="C44" s="107"/>
      <c r="D44" s="107"/>
      <c r="E44" s="107"/>
      <c r="F44" s="107"/>
      <c r="G44" s="107"/>
      <c r="H44" s="107"/>
      <c r="I44" s="107"/>
      <c r="J44" s="107"/>
    </row>
  </sheetData>
  <sheetProtection algorithmName="SHA-512" hashValue="4jY8IGOEQd8wtBOt4TZ8M2Hi83RFfp84YWkzAEVhRJ1xSRe1sDA0A4SOJ9zJrSy+Ug1BaKQHdT53Y0XCv/cQ2w==" saltValue="FmfASgcRTWJUyei1vewBXA=="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200-000000000000}"/>
  </dataValidations>
  <pageMargins left="0.7" right="0.7" top="0.75" bottom="0.75" header="0.3" footer="0.3"/>
  <pageSetup paperSize="9" scale="8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33CC"/>
    <pageSetUpPr fitToPage="1"/>
  </sheetPr>
  <dimension ref="A1:CF467"/>
  <sheetViews>
    <sheetView showGridLines="0" zoomScale="76" zoomScaleNormal="70" workbookViewId="0">
      <selection activeCell="C19" sqref="C19"/>
    </sheetView>
  </sheetViews>
  <sheetFormatPr defaultColWidth="9" defaultRowHeight="13.5"/>
  <cols>
    <col min="1" max="1" width="9.125" customWidth="1"/>
    <col min="2" max="2" width="3.625" customWidth="1"/>
    <col min="3" max="3" width="12.625" customWidth="1"/>
    <col min="4" max="5" width="12.625" hidden="1" customWidth="1"/>
    <col min="6" max="6" width="22.625" customWidth="1"/>
    <col min="7" max="7" width="38.625" customWidth="1"/>
    <col min="8" max="8" width="24.5" customWidth="1"/>
    <col min="9" max="9" width="9.875" customWidth="1"/>
    <col min="10" max="10" width="12.125" customWidth="1"/>
    <col min="11" max="11" width="17.375" hidden="1" customWidth="1"/>
    <col min="12" max="12" width="8.875" customWidth="1"/>
    <col min="13" max="13" width="11.5" customWidth="1"/>
    <col min="14" max="14" width="10.625" hidden="1" customWidth="1"/>
    <col min="15" max="15" width="3.125" customWidth="1"/>
    <col min="16" max="16" width="10.5" style="77" customWidth="1"/>
    <col min="17" max="17" width="15.5" hidden="1" customWidth="1"/>
    <col min="18" max="18" width="13.375" customWidth="1"/>
    <col min="19" max="19" width="15.375" style="165" customWidth="1"/>
    <col min="20" max="20" width="8.875" customWidth="1"/>
    <col min="21" max="21" width="9.125" customWidth="1"/>
    <col min="22" max="22" width="8" customWidth="1"/>
    <col min="23" max="24" width="10.5" customWidth="1"/>
    <col min="25" max="25" width="9.125" hidden="1" customWidth="1"/>
    <col min="26" max="28" width="9" hidden="1" customWidth="1"/>
    <col min="29" max="37" width="9.125" hidden="1" customWidth="1"/>
    <col min="38" max="38" width="1" hidden="1" customWidth="1"/>
    <col min="39" max="50" width="9.125" hidden="1" customWidth="1"/>
    <col min="51" max="51" width="12.375" hidden="1" customWidth="1"/>
    <col min="52" max="65" width="9.125" hidden="1" customWidth="1"/>
    <col min="66" max="77" width="9" hidden="1" customWidth="1"/>
    <col min="78" max="81" width="9.125" hidden="1" customWidth="1"/>
    <col min="82" max="84" width="9" hidden="1" customWidth="1"/>
    <col min="85" max="87" width="9" customWidth="1"/>
  </cols>
  <sheetData>
    <row r="1" spans="1:80" s="1" customFormat="1" ht="18" customHeight="1">
      <c r="A1" s="780" t="str">
        <f>CONCATENATE('加盟校情報&amp;大会設定'!G5,'加盟校情報&amp;大会設定'!H5,'加盟校情報&amp;大会設定'!I5,'加盟校情報&amp;大会設定'!J5)&amp;"　女子様式Ⅰ"</f>
        <v>第89回東海学生陸上競技対校選手権大会　女子様式Ⅰ</v>
      </c>
      <c r="B1" s="780"/>
      <c r="C1" s="780"/>
      <c r="D1" s="780"/>
      <c r="E1" s="780"/>
      <c r="F1" s="780"/>
      <c r="G1" s="780"/>
      <c r="H1" s="780"/>
      <c r="I1" s="780"/>
      <c r="J1" s="780"/>
      <c r="K1" s="780"/>
      <c r="L1" s="780"/>
      <c r="M1" s="780"/>
      <c r="N1" s="780"/>
      <c r="O1" s="780"/>
      <c r="P1" s="780"/>
      <c r="Q1" s="780"/>
      <c r="R1" s="780"/>
      <c r="S1" s="780"/>
      <c r="T1" s="780"/>
      <c r="U1" s="780"/>
      <c r="V1" s="780"/>
      <c r="W1" s="780"/>
      <c r="X1" s="780"/>
    </row>
    <row r="2" spans="1:80" s="1" customFormat="1" ht="18" customHeight="1">
      <c r="A2" s="780"/>
      <c r="B2" s="780"/>
      <c r="C2" s="780"/>
      <c r="D2" s="780"/>
      <c r="E2" s="780"/>
      <c r="F2" s="780"/>
      <c r="G2" s="780"/>
      <c r="H2" s="780"/>
      <c r="I2" s="780"/>
      <c r="J2" s="780"/>
      <c r="K2" s="780"/>
      <c r="L2" s="780"/>
      <c r="M2" s="780"/>
      <c r="N2" s="780"/>
      <c r="O2" s="780"/>
      <c r="P2" s="780"/>
      <c r="Q2" s="780"/>
      <c r="R2" s="780"/>
      <c r="S2" s="780"/>
      <c r="T2" s="780"/>
      <c r="U2" s="780"/>
      <c r="V2" s="780"/>
      <c r="W2" s="780"/>
      <c r="X2" s="780"/>
    </row>
    <row r="3" spans="1:80" s="1" customFormat="1" ht="18" customHeight="1">
      <c r="A3" s="780"/>
      <c r="B3" s="780"/>
      <c r="C3" s="780"/>
      <c r="D3" s="780"/>
      <c r="E3" s="780"/>
      <c r="F3" s="780"/>
      <c r="G3" s="780"/>
      <c r="H3" s="780"/>
      <c r="I3" s="780"/>
      <c r="J3" s="780"/>
      <c r="K3" s="780"/>
      <c r="L3" s="780"/>
      <c r="M3" s="780"/>
      <c r="N3" s="780"/>
      <c r="O3" s="780"/>
      <c r="P3" s="780"/>
      <c r="Q3" s="780"/>
      <c r="R3" s="780"/>
      <c r="S3" s="780"/>
      <c r="T3" s="780"/>
      <c r="U3" s="780"/>
      <c r="V3" s="780"/>
      <c r="W3" s="780"/>
      <c r="X3" s="780"/>
    </row>
    <row r="4" spans="1:80" s="1" customFormat="1" ht="18.75" customHeight="1" thickBot="1">
      <c r="A4" s="775"/>
      <c r="B4" s="775"/>
      <c r="C4" s="775"/>
      <c r="D4" s="443"/>
      <c r="E4" s="443"/>
      <c r="F4" s="776"/>
      <c r="G4" s="776"/>
      <c r="H4" s="776"/>
      <c r="I4" s="776"/>
      <c r="J4" s="776"/>
      <c r="K4" s="776"/>
      <c r="L4" s="776"/>
      <c r="M4" s="776"/>
      <c r="N4" s="776"/>
      <c r="O4" s="776"/>
      <c r="P4" s="776"/>
      <c r="Q4" s="776"/>
      <c r="R4" s="776"/>
      <c r="S4" s="776"/>
      <c r="T4" s="776"/>
      <c r="U4" s="776"/>
      <c r="V4" s="776"/>
      <c r="W4" s="299"/>
      <c r="X4" s="299"/>
      <c r="Y4" s="72"/>
      <c r="Z4" s="72"/>
      <c r="AA4" s="78"/>
      <c r="AB4" s="78"/>
      <c r="AC4" s="78"/>
      <c r="AD4" s="78"/>
      <c r="AE4" s="78"/>
      <c r="AF4" s="78"/>
      <c r="AG4" s="78"/>
      <c r="AH4" s="78"/>
      <c r="AI4" s="78"/>
      <c r="AJ4" s="78"/>
      <c r="AK4" s="78"/>
      <c r="AL4" s="78"/>
      <c r="AM4" s="78"/>
      <c r="AN4" s="78"/>
      <c r="AO4" s="78"/>
      <c r="AP4" s="78"/>
      <c r="AQ4" s="78"/>
      <c r="AR4" s="78"/>
      <c r="AS4" s="78"/>
      <c r="AT4" s="78"/>
      <c r="AU4" s="78"/>
      <c r="AV4" s="78"/>
      <c r="AW4" s="78"/>
      <c r="AX4" s="78"/>
      <c r="BJ4" s="78"/>
      <c r="BN4" s="78"/>
      <c r="BO4" s="78"/>
      <c r="BP4" s="78"/>
      <c r="BQ4" s="78"/>
      <c r="BR4" s="78"/>
      <c r="BS4" s="78"/>
    </row>
    <row r="5" spans="1:80" s="1" customFormat="1" ht="17.25" customHeight="1">
      <c r="A5" s="298" t="s">
        <v>565</v>
      </c>
      <c r="B5" s="299"/>
      <c r="C5" s="300" t="s">
        <v>1</v>
      </c>
      <c r="D5" s="300"/>
      <c r="E5" s="300"/>
      <c r="F5" s="680" t="str">
        <f>IF(基本情報登録!D8&gt;0,基本情報登録!D8,"")</f>
        <v/>
      </c>
      <c r="G5" s="680"/>
      <c r="H5" s="300"/>
      <c r="I5" s="299"/>
      <c r="J5" s="299"/>
      <c r="K5" s="299"/>
      <c r="L5" s="299"/>
      <c r="M5" s="300" t="s">
        <v>6</v>
      </c>
      <c r="N5" s="300"/>
      <c r="O5" s="300"/>
      <c r="P5" s="680" t="str">
        <f>IF(基本情報登録!D20&gt;0,基本情報登録!D20,"")</f>
        <v/>
      </c>
      <c r="Q5" s="680"/>
      <c r="R5" s="680"/>
      <c r="S5" s="680"/>
      <c r="T5" s="680"/>
      <c r="U5" s="301" t="s">
        <v>11</v>
      </c>
      <c r="V5" s="781" t="s">
        <v>670</v>
      </c>
      <c r="W5" s="669" t="s">
        <v>12</v>
      </c>
      <c r="X5" s="670"/>
      <c r="Y5" s="72"/>
      <c r="Z5" s="72"/>
    </row>
    <row r="6" spans="1:80" s="1" customFormat="1" ht="18" customHeight="1" thickBot="1">
      <c r="A6" s="299"/>
      <c r="B6" s="299"/>
      <c r="C6" s="300"/>
      <c r="D6" s="300"/>
      <c r="E6" s="300"/>
      <c r="F6" s="299"/>
      <c r="G6" s="299"/>
      <c r="H6" s="299"/>
      <c r="I6" s="299"/>
      <c r="J6" s="299"/>
      <c r="K6" s="299"/>
      <c r="L6" s="299"/>
      <c r="M6" s="299"/>
      <c r="N6" s="299"/>
      <c r="O6" s="299"/>
      <c r="P6" s="302"/>
      <c r="Q6" s="299"/>
      <c r="R6" s="299"/>
      <c r="S6" s="303"/>
      <c r="T6" s="299"/>
      <c r="U6" s="304"/>
      <c r="V6" s="782"/>
      <c r="W6" s="671"/>
      <c r="X6" s="672"/>
      <c r="Y6" s="72"/>
      <c r="Z6" s="72"/>
    </row>
    <row r="7" spans="1:80" s="1" customFormat="1" ht="18" customHeight="1">
      <c r="A7" s="299"/>
      <c r="B7" s="299"/>
      <c r="C7" s="300" t="s">
        <v>497</v>
      </c>
      <c r="D7" s="300"/>
      <c r="E7" s="300"/>
      <c r="F7" s="680" t="str">
        <f>IF(基本情報登録!D25&gt;0,基本情報登録!D25,"")</f>
        <v/>
      </c>
      <c r="G7" s="680"/>
      <c r="H7" s="300"/>
      <c r="I7" s="305" t="s">
        <v>11</v>
      </c>
      <c r="J7" s="299"/>
      <c r="K7" s="299"/>
      <c r="L7" s="299"/>
      <c r="M7" s="300" t="s">
        <v>7</v>
      </c>
      <c r="N7" s="300"/>
      <c r="O7" s="300"/>
      <c r="P7" s="680" t="str">
        <f>IF(基本情報登録!D27&gt;0,基本情報登録!D27,"")</f>
        <v/>
      </c>
      <c r="Q7" s="680"/>
      <c r="R7" s="680"/>
      <c r="S7" s="680"/>
      <c r="T7" s="680"/>
      <c r="U7" s="304"/>
      <c r="V7" s="679">
        <f>COUNTA(M17:M466)</f>
        <v>0</v>
      </c>
      <c r="W7" s="673">
        <f>V7*2500</f>
        <v>0</v>
      </c>
      <c r="X7" s="674"/>
      <c r="Y7" s="72"/>
      <c r="Z7" s="72"/>
    </row>
    <row r="8" spans="1:80" s="1" customFormat="1" ht="18" customHeight="1" thickBot="1">
      <c r="A8" s="299"/>
      <c r="B8" s="299"/>
      <c r="C8" s="300"/>
      <c r="D8" s="300"/>
      <c r="E8" s="300"/>
      <c r="F8" s="299"/>
      <c r="G8" s="299"/>
      <c r="H8" s="299"/>
      <c r="I8" s="299"/>
      <c r="J8" s="299"/>
      <c r="K8" s="299"/>
      <c r="L8" s="299"/>
      <c r="M8" s="299"/>
      <c r="N8" s="299"/>
      <c r="O8" s="299"/>
      <c r="P8" s="302"/>
      <c r="Q8" s="299"/>
      <c r="R8" s="299"/>
      <c r="S8" s="303"/>
      <c r="T8" s="299"/>
      <c r="U8" s="304"/>
      <c r="V8" s="678"/>
      <c r="W8" s="675"/>
      <c r="X8" s="676"/>
      <c r="Y8" s="72"/>
      <c r="Z8" s="72"/>
    </row>
    <row r="9" spans="1:80" s="1" customFormat="1" ht="132.94999999999999" customHeight="1" thickBot="1">
      <c r="A9" s="636" t="s">
        <v>1610</v>
      </c>
      <c r="B9" s="637"/>
      <c r="C9" s="637"/>
      <c r="D9" s="637"/>
      <c r="E9" s="637"/>
      <c r="F9" s="637"/>
      <c r="G9" s="637"/>
      <c r="H9" s="637"/>
      <c r="I9" s="637"/>
      <c r="J9" s="637"/>
      <c r="K9" s="637"/>
      <c r="L9" s="637"/>
      <c r="M9" s="637"/>
      <c r="N9" s="637"/>
      <c r="O9" s="637"/>
      <c r="P9" s="637"/>
      <c r="Q9" s="637"/>
      <c r="R9" s="637"/>
      <c r="S9" s="637"/>
      <c r="T9" s="637"/>
      <c r="U9" s="637"/>
      <c r="V9" s="299"/>
      <c r="W9" s="299"/>
      <c r="X9" s="299"/>
      <c r="Y9" s="72"/>
      <c r="Z9" s="72"/>
    </row>
    <row r="10" spans="1:80" s="1" customFormat="1" ht="20.100000000000001" customHeight="1" thickBot="1">
      <c r="A10" s="638" t="s">
        <v>567</v>
      </c>
      <c r="B10" s="639"/>
      <c r="C10" s="640"/>
      <c r="D10" s="307"/>
      <c r="E10" s="307"/>
      <c r="F10" s="641" t="s">
        <v>1086</v>
      </c>
      <c r="G10" s="642"/>
      <c r="H10" s="642"/>
      <c r="I10" s="642"/>
      <c r="J10" s="642"/>
      <c r="K10" s="642"/>
      <c r="L10" s="642"/>
      <c r="M10" s="642"/>
      <c r="N10" s="642"/>
      <c r="O10" s="642"/>
      <c r="P10" s="642"/>
      <c r="Q10" s="642"/>
      <c r="R10" s="642"/>
      <c r="S10" s="642"/>
      <c r="T10" s="642"/>
      <c r="U10" s="642"/>
      <c r="V10" s="643"/>
      <c r="W10" s="787"/>
      <c r="X10" s="788"/>
      <c r="Y10" s="72"/>
      <c r="Z10" s="72"/>
      <c r="AA10" s="1">
        <f>IF(OR(SUM(AA17:AA466)=0,C17=""),0,1)</f>
        <v>0</v>
      </c>
      <c r="AB10" s="81">
        <f>IF(SUM(AB17:AB466)&lt;&gt;0,1,0)</f>
        <v>0</v>
      </c>
      <c r="AD10" s="81">
        <f>IF(OR(MOD(SUM(AH17:AH525),10)=5,MOD(SUM(AH17:AH255),10)=0),0,1)</f>
        <v>0</v>
      </c>
      <c r="AE10" s="81"/>
      <c r="AF10" s="81"/>
      <c r="AG10" s="81"/>
      <c r="AH10" s="93"/>
      <c r="AI10" s="97"/>
      <c r="AK10" s="73" t="str">
        <f>IF(AK12&gt;0,1,"")</f>
        <v/>
      </c>
      <c r="AM10" s="81">
        <f>IF(MAX(AM17:AM525)&gt;0,1,0)</f>
        <v>0</v>
      </c>
      <c r="AN10" s="81">
        <f>IF(SUM(AN17)&lt;&gt;0,1,0)</f>
        <v>0</v>
      </c>
      <c r="AO10" s="81">
        <f>IF(SUM(AO17:AO466)&lt;&gt;0,1,0)</f>
        <v>0</v>
      </c>
      <c r="AP10" s="81"/>
      <c r="AQ10" s="103"/>
      <c r="AR10" s="104"/>
      <c r="AS10" s="104"/>
      <c r="AT10" s="104"/>
      <c r="AU10" s="104"/>
      <c r="AV10" s="104"/>
      <c r="AX10" s="73" t="str">
        <f>IF(AX12&gt;0,1,"")</f>
        <v/>
      </c>
      <c r="AY10" s="81">
        <f>IF(SUM(AY17:AY466)=0,0,1)</f>
        <v>0</v>
      </c>
      <c r="AZ10" s="81">
        <f>IF(SUM(AZ17:AZ466)=0,0,1)</f>
        <v>0</v>
      </c>
      <c r="BA10" s="81">
        <f>IF(SUM(BA17:BA466)=0,0,1)</f>
        <v>0</v>
      </c>
      <c r="BB10" s="81">
        <f>IF(SUM(BB12:BB466)=0,0,IF(OR(SUM(BB12:BB466)&gt;21,SUM(BB12:BB466)&lt;10),1,0))</f>
        <v>0</v>
      </c>
      <c r="BC10" s="81">
        <f>IF(SUM(BC17:BC466)=0,0,IF(OR(SUM(BC17:BC466)&gt;21,SUM(BC17:BC466)&lt;10),1,0))</f>
        <v>0</v>
      </c>
      <c r="BD10" s="118"/>
      <c r="BE10" s="118"/>
      <c r="BK10" s="81" t="str">
        <f>IF(MAX(BK17:BK466)&gt;3,1,"")</f>
        <v/>
      </c>
      <c r="BN10" s="74"/>
      <c r="BO10" s="74"/>
      <c r="BP10" s="74"/>
      <c r="BQ10" s="74"/>
      <c r="BR10" s="74"/>
      <c r="BS10" s="74"/>
      <c r="BV10" s="81" t="str">
        <f>IF(MAX(BV17:BV466)&gt;0,1,"")</f>
        <v/>
      </c>
      <c r="BW10" s="81" t="str">
        <f>IF(MAX(BW17:BW466)&gt;0,1,"")</f>
        <v/>
      </c>
      <c r="BX10" s="81" t="str">
        <f>IF(MAX(BX17:BX466)&gt;0,1,"")</f>
        <v/>
      </c>
      <c r="BZ10" s="81" t="str">
        <f>IF(MAX(BZ17:BZ466)&gt;1,1,"")</f>
        <v/>
      </c>
      <c r="CB10" s="81" t="str">
        <f>IF(MAX(CB17:CB466)&gt;1,1,"")</f>
        <v/>
      </c>
    </row>
    <row r="11" spans="1:80" s="1" customFormat="1" ht="27" customHeight="1" thickBot="1">
      <c r="A11" s="644" t="s">
        <v>566</v>
      </c>
      <c r="B11" s="645"/>
      <c r="C11" s="646"/>
      <c r="D11" s="308"/>
      <c r="E11" s="308"/>
      <c r="F11" s="777" t="str">
        <f>IF(COUNTIF($A$10:$CG$10,1)&gt;0,HLOOKUP(1,$AA$10:$CG$11,2,FALSE),"")</f>
        <v/>
      </c>
      <c r="G11" s="778"/>
      <c r="H11" s="778"/>
      <c r="I11" s="778"/>
      <c r="J11" s="778"/>
      <c r="K11" s="778"/>
      <c r="L11" s="778"/>
      <c r="M11" s="778"/>
      <c r="N11" s="778"/>
      <c r="O11" s="778"/>
      <c r="P11" s="778"/>
      <c r="Q11" s="778"/>
      <c r="R11" s="778"/>
      <c r="S11" s="778"/>
      <c r="T11" s="778"/>
      <c r="U11" s="778"/>
      <c r="V11" s="779"/>
      <c r="W11" s="789"/>
      <c r="X11" s="790"/>
      <c r="Y11" s="72"/>
      <c r="Z11" s="72"/>
      <c r="AA11" s="100" t="s">
        <v>1138</v>
      </c>
      <c r="AB11" s="82" t="s">
        <v>603</v>
      </c>
      <c r="AD11" s="96" t="s">
        <v>572</v>
      </c>
      <c r="AE11" s="96" t="s">
        <v>572</v>
      </c>
      <c r="AF11" s="96" t="s">
        <v>572</v>
      </c>
      <c r="AG11" s="96" t="s">
        <v>572</v>
      </c>
      <c r="AH11" s="96" t="s">
        <v>572</v>
      </c>
      <c r="AI11" s="98"/>
      <c r="AK11" s="75" t="s">
        <v>1089</v>
      </c>
      <c r="AM11" s="100" t="s">
        <v>576</v>
      </c>
      <c r="AN11" s="100" t="s">
        <v>577</v>
      </c>
      <c r="AO11" s="81" t="s">
        <v>591</v>
      </c>
      <c r="AP11" s="81"/>
      <c r="AQ11" s="105"/>
      <c r="AR11" s="106"/>
      <c r="AS11" s="106"/>
      <c r="AT11" s="106"/>
      <c r="AU11" s="106"/>
      <c r="AV11" s="106"/>
      <c r="AX11" s="75" t="s">
        <v>590</v>
      </c>
      <c r="AY11" s="81" t="s">
        <v>604</v>
      </c>
      <c r="AZ11" s="81" t="s">
        <v>605</v>
      </c>
      <c r="BA11" s="81" t="s">
        <v>606</v>
      </c>
      <c r="BB11" s="81" t="s">
        <v>607</v>
      </c>
      <c r="BC11" s="81" t="s">
        <v>608</v>
      </c>
      <c r="BD11" s="118"/>
      <c r="BE11" s="118"/>
      <c r="BK11" s="1" t="s">
        <v>667</v>
      </c>
      <c r="BN11" s="74"/>
      <c r="BO11" s="74"/>
      <c r="BP11" s="74"/>
      <c r="BQ11" s="74"/>
      <c r="BR11" s="74"/>
      <c r="BS11" s="74"/>
      <c r="BV11" s="75" t="s">
        <v>692</v>
      </c>
      <c r="BW11" s="75" t="s">
        <v>1089</v>
      </c>
      <c r="BX11" s="75" t="s">
        <v>1089</v>
      </c>
      <c r="BZ11" s="1" t="s">
        <v>690</v>
      </c>
      <c r="CB11" s="1" t="s">
        <v>691</v>
      </c>
    </row>
    <row r="12" spans="1:80" s="1" customFormat="1" ht="18" customHeight="1" thickBot="1">
      <c r="A12" s="689" t="s">
        <v>13</v>
      </c>
      <c r="B12" s="771" t="s">
        <v>14</v>
      </c>
      <c r="C12" s="772"/>
      <c r="D12" s="309"/>
      <c r="E12" s="309"/>
      <c r="F12" s="686" t="s">
        <v>15</v>
      </c>
      <c r="G12" s="686" t="s">
        <v>1198</v>
      </c>
      <c r="H12" s="686" t="s">
        <v>1140</v>
      </c>
      <c r="I12" s="310" t="s">
        <v>42</v>
      </c>
      <c r="J12" s="686" t="s">
        <v>4870</v>
      </c>
      <c r="K12" s="311" t="s">
        <v>16</v>
      </c>
      <c r="L12" s="771" t="s">
        <v>17</v>
      </c>
      <c r="M12" s="772"/>
      <c r="N12" s="686" t="s">
        <v>18</v>
      </c>
      <c r="O12" s="650" t="s">
        <v>490</v>
      </c>
      <c r="P12" s="651"/>
      <c r="Q12" s="651"/>
      <c r="R12" s="651"/>
      <c r="S12" s="651"/>
      <c r="T12" s="651"/>
      <c r="U12" s="651"/>
      <c r="V12" s="652"/>
      <c r="W12" s="716" t="s">
        <v>614</v>
      </c>
      <c r="X12" s="717"/>
      <c r="Y12" s="72"/>
      <c r="Z12" s="1">
        <f>SUM(BM17:BM466)</f>
        <v>0</v>
      </c>
      <c r="AA12" s="235" t="s">
        <v>1139</v>
      </c>
      <c r="AB12" s="83" t="s">
        <v>568</v>
      </c>
      <c r="AC12" s="631" t="s">
        <v>570</v>
      </c>
      <c r="AD12" s="632"/>
      <c r="AE12" s="632"/>
      <c r="AF12" s="632"/>
      <c r="AG12" s="632"/>
      <c r="AH12" s="632"/>
      <c r="AI12" s="94"/>
      <c r="AJ12" s="81" t="s">
        <v>573</v>
      </c>
      <c r="AK12" s="73">
        <f>MAX(AK17:AK466)</f>
        <v>0</v>
      </c>
      <c r="AL12" s="81" t="s">
        <v>573</v>
      </c>
      <c r="AM12" s="81"/>
      <c r="AN12" s="100" t="s">
        <v>578</v>
      </c>
      <c r="AO12" s="81"/>
      <c r="AP12" s="633" t="s">
        <v>579</v>
      </c>
      <c r="AQ12" s="634"/>
      <c r="AR12" s="634"/>
      <c r="AS12" s="634"/>
      <c r="AT12" s="634"/>
      <c r="AU12" s="634"/>
      <c r="AV12" s="635"/>
      <c r="AX12" s="73">
        <f>MAX(AX17:AX466)</f>
        <v>0</v>
      </c>
      <c r="AY12" s="119">
        <f>DATE(2022,1,1)</f>
        <v>44562</v>
      </c>
      <c r="AZ12" s="94" t="s">
        <v>609</v>
      </c>
      <c r="BA12" s="94" t="s">
        <v>610</v>
      </c>
      <c r="BB12" s="96" t="s">
        <v>367</v>
      </c>
      <c r="BC12" s="81"/>
      <c r="BD12" s="118"/>
      <c r="BE12" s="118"/>
      <c r="BF12" s="1">
        <f>SUM(BF17:BF466)</f>
        <v>0</v>
      </c>
      <c r="BG12" s="1">
        <f>SUM(BG17:BG466)</f>
        <v>0</v>
      </c>
      <c r="BN12" s="74"/>
      <c r="BO12" s="74"/>
      <c r="BP12" s="74"/>
      <c r="BQ12" s="74"/>
      <c r="BR12" s="74"/>
      <c r="BS12" s="74"/>
    </row>
    <row r="13" spans="1:80" s="1" customFormat="1" ht="18" customHeight="1" thickBot="1">
      <c r="A13" s="690"/>
      <c r="B13" s="773"/>
      <c r="C13" s="774"/>
      <c r="D13" s="312"/>
      <c r="E13" s="312"/>
      <c r="F13" s="687"/>
      <c r="G13" s="687"/>
      <c r="H13" s="687"/>
      <c r="I13" s="444" t="s">
        <v>571</v>
      </c>
      <c r="J13" s="687"/>
      <c r="K13" s="314"/>
      <c r="L13" s="773"/>
      <c r="M13" s="774"/>
      <c r="N13" s="687"/>
      <c r="O13" s="783" t="s">
        <v>1206</v>
      </c>
      <c r="P13" s="784"/>
      <c r="Q13" s="315" t="s">
        <v>19</v>
      </c>
      <c r="R13" s="316" t="s">
        <v>1196</v>
      </c>
      <c r="S13" s="445" t="s">
        <v>20</v>
      </c>
      <c r="T13" s="783" t="s">
        <v>21</v>
      </c>
      <c r="U13" s="785"/>
      <c r="V13" s="786"/>
      <c r="W13" s="446" t="s">
        <v>22</v>
      </c>
      <c r="X13" s="446" t="s">
        <v>23</v>
      </c>
      <c r="Y13" s="72"/>
      <c r="Z13" s="72" t="s">
        <v>638</v>
      </c>
      <c r="AB13" s="84"/>
      <c r="AC13" s="81" t="s">
        <v>14</v>
      </c>
      <c r="AD13" s="81" t="s">
        <v>15</v>
      </c>
      <c r="AE13" s="81" t="s">
        <v>341</v>
      </c>
      <c r="AF13" s="81" t="s">
        <v>42</v>
      </c>
      <c r="AG13" s="81" t="s">
        <v>571</v>
      </c>
      <c r="AH13" s="81" t="s">
        <v>372</v>
      </c>
      <c r="AI13" s="81" t="s">
        <v>575</v>
      </c>
      <c r="AJ13" s="81" t="s">
        <v>574</v>
      </c>
      <c r="AL13" s="81" t="s">
        <v>574</v>
      </c>
      <c r="AM13" s="81"/>
      <c r="AN13" s="81"/>
      <c r="AO13" s="81" t="s">
        <v>587</v>
      </c>
      <c r="AP13" s="81" t="s">
        <v>580</v>
      </c>
      <c r="AQ13" s="105" t="s">
        <v>581</v>
      </c>
      <c r="AR13" s="106" t="s">
        <v>582</v>
      </c>
      <c r="AS13" s="106" t="s">
        <v>583</v>
      </c>
      <c r="AT13" s="106" t="s">
        <v>584</v>
      </c>
      <c r="AU13" s="106" t="s">
        <v>585</v>
      </c>
      <c r="AV13" s="106" t="s">
        <v>586</v>
      </c>
      <c r="AW13" s="1" t="s">
        <v>588</v>
      </c>
      <c r="AX13" s="73" t="s">
        <v>589</v>
      </c>
      <c r="AY13" s="119">
        <f>DATE(2023,4,30)</f>
        <v>45046</v>
      </c>
      <c r="AZ13" s="119"/>
      <c r="BA13" s="119"/>
      <c r="BB13" s="81" t="s">
        <v>611</v>
      </c>
      <c r="BC13" s="81" t="s">
        <v>612</v>
      </c>
      <c r="BD13" s="81" t="s">
        <v>646</v>
      </c>
      <c r="BE13" s="81" t="s">
        <v>613</v>
      </c>
      <c r="BF13" s="1" t="s">
        <v>659</v>
      </c>
      <c r="BG13" s="1" t="s">
        <v>660</v>
      </c>
      <c r="BI13" s="1" t="s">
        <v>666</v>
      </c>
      <c r="BK13" s="1" t="s">
        <v>666</v>
      </c>
      <c r="BN13" s="621" t="s">
        <v>684</v>
      </c>
      <c r="BO13" s="621"/>
      <c r="BP13" s="621"/>
      <c r="BQ13" s="621"/>
      <c r="BR13" s="621"/>
      <c r="BS13" s="621"/>
      <c r="BV13" s="1" t="s">
        <v>689</v>
      </c>
    </row>
    <row r="14" spans="1:80" s="1" customFormat="1" ht="18" customHeight="1" thickTop="1">
      <c r="A14" s="725" t="s">
        <v>1197</v>
      </c>
      <c r="B14" s="727" t="s">
        <v>363</v>
      </c>
      <c r="C14" s="729">
        <v>2999</v>
      </c>
      <c r="D14" s="292"/>
      <c r="E14" s="292"/>
      <c r="F14" s="619" t="s">
        <v>1204</v>
      </c>
      <c r="G14" s="619" t="s">
        <v>1205</v>
      </c>
      <c r="H14" s="619" t="s">
        <v>1200</v>
      </c>
      <c r="I14" s="261">
        <v>2</v>
      </c>
      <c r="J14" s="729" t="s">
        <v>4871</v>
      </c>
      <c r="K14" s="729" t="str">
        <f>IF(C14&gt;0,TEXT(C14,"200000000"),"000000000")</f>
        <v>200002999</v>
      </c>
      <c r="L14" s="267" t="s">
        <v>24</v>
      </c>
      <c r="M14" s="267" t="s">
        <v>62</v>
      </c>
      <c r="N14" s="447" t="str">
        <f>IF(M14&gt;0,VLOOKUP(M14,女子登録情報!$N$1:$O$22,2,0),"")</f>
        <v>06200</v>
      </c>
      <c r="O14" s="267" t="s">
        <v>27</v>
      </c>
      <c r="P14" s="319" t="s">
        <v>1214</v>
      </c>
      <c r="Q14" s="448" t="str">
        <f>IF(N14="","",IF(LEFT(N14,1)="2",CONCATENATE(N14," 0"),LEFT(N14,5)&amp;" "&amp;IF(OR(LEFT(N14,3)*1&lt;70,LEFT(N14,3)*1&gt;100),REPT(0,7-LEN(P14)),REPT(0,5-LEN(P14))))&amp;P14)</f>
        <v>06200 0541726</v>
      </c>
      <c r="R14" s="284" t="s">
        <v>1213</v>
      </c>
      <c r="S14" s="449">
        <v>44976</v>
      </c>
      <c r="T14" s="702" t="s">
        <v>4862</v>
      </c>
      <c r="U14" s="703"/>
      <c r="V14" s="704"/>
      <c r="W14" s="733"/>
      <c r="X14" s="736" t="s">
        <v>492</v>
      </c>
      <c r="Y14" s="72"/>
      <c r="Z14" s="72"/>
      <c r="AB14" s="84"/>
      <c r="AC14" s="81"/>
      <c r="AD14" s="81"/>
      <c r="AE14" s="81"/>
      <c r="AF14" s="81"/>
      <c r="AG14" s="81"/>
      <c r="AH14" s="81"/>
      <c r="AI14" s="81"/>
      <c r="AJ14" s="81"/>
      <c r="AL14" s="93"/>
      <c r="AM14" s="81"/>
      <c r="AN14" s="93"/>
      <c r="AO14" s="81"/>
      <c r="AP14" s="81"/>
      <c r="AQ14" s="105"/>
      <c r="AR14" s="106"/>
      <c r="AS14" s="106"/>
      <c r="AT14" s="106"/>
      <c r="AU14" s="106"/>
      <c r="AV14" s="106"/>
      <c r="AX14" s="73"/>
      <c r="AY14" s="119"/>
      <c r="AZ14" s="119"/>
      <c r="BA14" s="119"/>
      <c r="BB14" s="237"/>
      <c r="BC14" s="237"/>
      <c r="BD14" s="237"/>
      <c r="BE14" s="237"/>
      <c r="BN14" s="238"/>
      <c r="BO14" s="238"/>
      <c r="BP14" s="238"/>
      <c r="BQ14" s="239"/>
      <c r="BR14" s="238"/>
      <c r="BS14" s="238"/>
    </row>
    <row r="15" spans="1:80" s="1" customFormat="1" ht="18" customHeight="1">
      <c r="A15" s="726"/>
      <c r="B15" s="728"/>
      <c r="C15" s="730"/>
      <c r="D15" s="267"/>
      <c r="E15" s="267"/>
      <c r="F15" s="620"/>
      <c r="G15" s="620"/>
      <c r="H15" s="620"/>
      <c r="I15" s="256" t="s">
        <v>4863</v>
      </c>
      <c r="J15" s="731"/>
      <c r="K15" s="731"/>
      <c r="L15" s="270" t="s">
        <v>28</v>
      </c>
      <c r="M15" s="270"/>
      <c r="N15" s="450" t="str">
        <f>IF(M15&gt;0,VLOOKUP(M15,女子登録情報!$N$1:$O$22,2,0),"")</f>
        <v/>
      </c>
      <c r="O15" s="270" t="s">
        <v>29</v>
      </c>
      <c r="P15" s="451"/>
      <c r="Q15" s="325" t="str">
        <f t="shared" ref="Q15:Q78" si="0">IF(N15="","",IF(LEFT(N15,1)="2",CONCATENATE(N15," 0"),LEFT(N15,5)&amp;" "&amp;IF(OR(LEFT(N15,3)*1&lt;70,LEFT(N15,3)*1&gt;100),REPT(0,7-LEN(P15)),REPT(0,5-LEN(P15))))&amp;P15)</f>
        <v/>
      </c>
      <c r="R15" s="427"/>
      <c r="S15" s="452"/>
      <c r="T15" s="739"/>
      <c r="U15" s="740"/>
      <c r="V15" s="741"/>
      <c r="W15" s="734"/>
      <c r="X15" s="737"/>
      <c r="Y15" s="72"/>
      <c r="Z15" s="72"/>
      <c r="AB15" s="84"/>
      <c r="AC15" s="81"/>
      <c r="AD15" s="81"/>
      <c r="AE15" s="81"/>
      <c r="AF15" s="81"/>
      <c r="AG15" s="81"/>
      <c r="AH15" s="81"/>
      <c r="AI15" s="81"/>
      <c r="AJ15" s="81"/>
      <c r="AL15" s="93"/>
      <c r="AM15" s="81"/>
      <c r="AN15" s="93"/>
      <c r="AO15" s="81"/>
      <c r="AP15" s="81"/>
      <c r="AQ15" s="105"/>
      <c r="AR15" s="106"/>
      <c r="AS15" s="106"/>
      <c r="AT15" s="106"/>
      <c r="AU15" s="106"/>
      <c r="AV15" s="106"/>
      <c r="AX15" s="73"/>
      <c r="AY15" s="119"/>
      <c r="AZ15" s="119"/>
      <c r="BA15" s="119"/>
      <c r="BB15" s="237"/>
      <c r="BC15" s="237"/>
      <c r="BD15" s="237"/>
      <c r="BE15" s="237"/>
      <c r="BN15" s="238"/>
      <c r="BO15" s="238"/>
      <c r="BP15" s="238"/>
      <c r="BQ15" s="239"/>
      <c r="BR15" s="238"/>
      <c r="BS15" s="238"/>
    </row>
    <row r="16" spans="1:80" s="1" customFormat="1" ht="18" customHeight="1" thickBot="1">
      <c r="A16" s="690"/>
      <c r="B16" s="453" t="s">
        <v>30</v>
      </c>
      <c r="C16" s="454"/>
      <c r="D16" s="454"/>
      <c r="E16" s="454"/>
      <c r="F16" s="742"/>
      <c r="G16" s="742"/>
      <c r="H16" s="742"/>
      <c r="I16" s="743"/>
      <c r="J16" s="732"/>
      <c r="K16" s="732"/>
      <c r="L16" s="203" t="s">
        <v>31</v>
      </c>
      <c r="M16" s="203"/>
      <c r="N16" s="455" t="str">
        <f>IF(M16&gt;0,VLOOKUP(M16,女子登録情報!$N$1:$O$22,2,0),"")</f>
        <v/>
      </c>
      <c r="O16" s="203" t="s">
        <v>32</v>
      </c>
      <c r="P16" s="456"/>
      <c r="Q16" s="457" t="str">
        <f t="shared" si="0"/>
        <v/>
      </c>
      <c r="R16" s="457"/>
      <c r="S16" s="458"/>
      <c r="T16" s="744"/>
      <c r="U16" s="745"/>
      <c r="V16" s="746"/>
      <c r="W16" s="735"/>
      <c r="X16" s="738"/>
      <c r="Y16" s="72"/>
      <c r="Z16" s="72"/>
      <c r="AB16" s="84"/>
      <c r="AC16" s="81"/>
      <c r="AD16" s="81"/>
      <c r="AE16" s="81"/>
      <c r="AF16" s="81"/>
      <c r="AG16" s="81"/>
      <c r="AH16" s="81"/>
      <c r="AI16" s="81"/>
      <c r="AJ16" s="81"/>
      <c r="AL16" s="93"/>
      <c r="AM16" s="81"/>
      <c r="AN16" s="93"/>
      <c r="AO16" s="81"/>
      <c r="AP16" s="81"/>
      <c r="AQ16" s="105"/>
      <c r="AR16" s="106"/>
      <c r="AS16" s="106"/>
      <c r="AT16" s="106"/>
      <c r="AU16" s="106"/>
      <c r="AV16" s="106"/>
      <c r="AX16" s="73"/>
      <c r="AY16" s="119"/>
      <c r="AZ16" s="119"/>
      <c r="BA16" s="119"/>
      <c r="BB16" s="237"/>
      <c r="BC16" s="237"/>
      <c r="BD16" s="237"/>
      <c r="BE16" s="237"/>
      <c r="BN16" s="238"/>
      <c r="BO16" s="238"/>
      <c r="BP16" s="238"/>
      <c r="BQ16" s="239"/>
      <c r="BR16" s="238"/>
      <c r="BS16" s="238"/>
    </row>
    <row r="17" spans="1:84" s="1" customFormat="1" ht="18" customHeight="1" thickTop="1">
      <c r="A17" s="683">
        <v>1</v>
      </c>
      <c r="B17" s="764" t="s">
        <v>363</v>
      </c>
      <c r="C17" s="791"/>
      <c r="D17" s="252" t="str">
        <f t="shared" ref="D17:D48" si="1">BJ17</f>
        <v/>
      </c>
      <c r="E17" s="243">
        <f>C17</f>
        <v>0</v>
      </c>
      <c r="F17" s="729" t="str">
        <f>IF(C17&gt;0,VLOOKUP(C17,女子登録情報!$A$1:$H$2001,3,0),"")</f>
        <v/>
      </c>
      <c r="G17" s="729" t="str">
        <f>IF(C17&gt;0,VLOOKUP(C17,女子登録情報!$A$1:$H$2001,4,0),"")</f>
        <v/>
      </c>
      <c r="H17" s="619" t="str">
        <f>IF(C17&gt;0,VLOOKUP(C17,女子登録情報!$A$1:$H$1688,7,0),"")</f>
        <v/>
      </c>
      <c r="I17" s="293" t="str">
        <f>IF(C17&gt;0,VLOOKUP(C17,女子登録情報!$A$1:$H$2001,8,0),"")</f>
        <v/>
      </c>
      <c r="J17" s="747" t="str">
        <f>IF(C17&gt;0,VLOOKUP(C17,女子登録情報!$A$1:$M$2001,13,0),"")</f>
        <v/>
      </c>
      <c r="K17" s="747" t="str">
        <f>IF(C17&gt;0,TEXT(C17,"200000000"),"000000000")</f>
        <v>000000000</v>
      </c>
      <c r="L17" s="267" t="s">
        <v>24</v>
      </c>
      <c r="M17" s="194"/>
      <c r="N17" s="268" t="str">
        <f>IF(M17&gt;0,VLOOKUP(M17,女子登録情報!$N$1:$O$22,2,0),"")</f>
        <v/>
      </c>
      <c r="O17" s="267" t="s">
        <v>27</v>
      </c>
      <c r="P17" s="253"/>
      <c r="Q17" s="260" t="str">
        <f t="shared" si="0"/>
        <v/>
      </c>
      <c r="R17" s="283" t="str">
        <f>IF(OR(M17="",P17=""),"",IF(COUNTIF(M17,"*m*")&gt;0,AQ17,IF(COUNTIF(M17,"*種*")&gt;0,AV17,AU17)))</f>
        <v/>
      </c>
      <c r="S17" s="269"/>
      <c r="T17" s="610"/>
      <c r="U17" s="611"/>
      <c r="V17" s="612"/>
      <c r="W17" s="750"/>
      <c r="X17" s="753"/>
      <c r="Y17" s="72"/>
      <c r="Z17" s="72"/>
      <c r="AA17" s="1">
        <f>IF(C17="",0,IF(H17=F5,0,1))</f>
        <v>0</v>
      </c>
      <c r="AB17" s="85">
        <f>IF(AND(C17&lt;2000,C17&gt;0),1,0)</f>
        <v>0</v>
      </c>
      <c r="AC17" s="621" t="str">
        <f>IF(C17="","",C17)</f>
        <v/>
      </c>
      <c r="AD17" s="74" t="str">
        <f t="shared" ref="AD17:AD80" si="2">IF($C17="","",IF(F17="",1,0))</f>
        <v/>
      </c>
      <c r="AE17" s="74" t="str">
        <f t="shared" ref="AE17:AE80" si="3">IF($C17="","",IF(G17="",1,0))</f>
        <v/>
      </c>
      <c r="AF17" s="74" t="str">
        <f t="shared" ref="AF17:AF80" si="4">IF($C17="","",IF(I17="",1,0))</f>
        <v/>
      </c>
      <c r="AG17" s="74" t="str">
        <f t="shared" ref="AG17:AG80" si="5">IF($C17="","",IF(J17="",1,0))</f>
        <v/>
      </c>
      <c r="AH17" s="95">
        <f>IF(ISNA(OR(AD17:AG17)),1,SUM(AD17:AG17))</f>
        <v>0</v>
      </c>
      <c r="AI17" s="95" t="str">
        <f>IF(F17="","",F17)</f>
        <v/>
      </c>
      <c r="AJ17" s="74" t="str">
        <f>IF($AI17="","",IF(M17="","",$AI17&amp;"-"&amp;M17))</f>
        <v/>
      </c>
      <c r="AK17" s="74" t="str">
        <f t="shared" ref="AK17:AK80" si="6">IF(AND(COUNTA(M17,P17,S17,T17,W17,X17)&gt;0,BS17=1),1,"")</f>
        <v/>
      </c>
      <c r="AL17" s="99" t="str">
        <f t="shared" ref="AL17:AL80" si="7">IF(M17="","",COUNTIF($AJ$12:$AJ$466,AJ17))</f>
        <v/>
      </c>
      <c r="AM17" s="81">
        <f>IF(MAX(AL17)&gt;1,1,0)</f>
        <v>0</v>
      </c>
      <c r="AN17" s="101" t="str">
        <f>IF(COUNTIF($P$17:$P$466,"*,*")&gt;0,1,IF(COUNTIF($P$17:$P$466,"*分*")&gt;0,1,IF(COUNTIF($P$17:$P$466,"*秒*")&gt;0,1,IF(COUNTIF($P$17:$P$466,"*cm*")&gt;0,1,IF(COUNTIF($P$17:$P$466,"*m*")&gt;0,1,IF(COUNTIF($P$17:$P$466,"*.*")&gt;0,1,""))))))</f>
        <v/>
      </c>
      <c r="AO17" s="81">
        <f>IF(COUNTIF(M17,"*m*")&gt;0,IF(VALUE(AS17)&gt;59,1,0),0)</f>
        <v>0</v>
      </c>
      <c r="AP17" s="81" t="str">
        <f>IF(COUNTIF(M17,"*m*")&gt;0,RIGHT(10000000+AW17,7),RIGHT(100000+AW17,5))</f>
        <v>00000</v>
      </c>
      <c r="AQ17" s="105" t="str">
        <f>IF(AR17=0,AS17&amp;"秒"&amp;AT17,AR17&amp;"分"&amp;AS17&amp;"秒"&amp;AT17)</f>
        <v>0秒0</v>
      </c>
      <c r="AR17" s="106">
        <f>INT(P17/10000)</f>
        <v>0</v>
      </c>
      <c r="AS17" s="106" t="str">
        <f>RIGHT(INT(P17/100),2)</f>
        <v>0</v>
      </c>
      <c r="AT17" s="106" t="str">
        <f>RIGHT(INT(P17/1),2)</f>
        <v>0</v>
      </c>
      <c r="AU17" s="106" t="str">
        <f>INT(P17/100)&amp;"m"&amp;RIGHT(P17,2)</f>
        <v>0m</v>
      </c>
      <c r="AV17" s="106" t="str">
        <f>P17&amp;"点"</f>
        <v>点</v>
      </c>
      <c r="AW17" s="81">
        <f>VALUE(P17)</f>
        <v>0</v>
      </c>
      <c r="AX17" s="73" t="str">
        <f>IF(COUNTIF(M17,"*m*")=0,"",IF($M17="","",COUNTIF($P17,AX$13)))</f>
        <v/>
      </c>
      <c r="AY17" s="81">
        <f>IF(S17="",0,IF(OR(S17&lt;$AY$12,S17&gt;$AY$13),1,0))</f>
        <v>0</v>
      </c>
      <c r="AZ17" s="81">
        <f>IF($P17="",0,IF($S17="",1,0))</f>
        <v>0</v>
      </c>
      <c r="BA17" s="81">
        <f>IF($P17="",0,IF($T17="",1,0))</f>
        <v>0</v>
      </c>
      <c r="BB17" s="586">
        <f>IF(W17="",0,COUNTA($W$17:W19))</f>
        <v>0</v>
      </c>
      <c r="BC17" s="586">
        <f>IF(X17="",0,COUNTA($X$17:X19))</f>
        <v>0</v>
      </c>
      <c r="BD17" s="628">
        <f>IF(OR($N17="20200",$N18="20200",$N19="20200"),COUNTIF($N$17:N19,"20200"),0)</f>
        <v>0</v>
      </c>
      <c r="BE17" s="768">
        <f>IF($BD17=0,0,INDEX($P17:$P19,MATCH("20200",$N17:$N19,0),1))</f>
        <v>0</v>
      </c>
      <c r="BF17" s="74" t="str">
        <f>IF(M17="","",IF(COUNTIF(M17,"*OP*")&gt;0,1,""))</f>
        <v/>
      </c>
      <c r="BG17" s="74" t="str">
        <f>IF(M17="","",IF(COUNTIF(M17,"*OP*")&gt;0,"",1))</f>
        <v/>
      </c>
      <c r="BH17" s="74" t="str">
        <f>IF(M17="","",IF(COUNTIF(M17,"*OP*")&gt;0,"",M17))</f>
        <v/>
      </c>
      <c r="BI17" s="120" t="str">
        <f>IF(M17="","",COUNTIF($BH$17:BH17,BH17))</f>
        <v/>
      </c>
      <c r="BJ17" s="98" t="str">
        <f>BH17&amp;BI17</f>
        <v/>
      </c>
      <c r="BK17" s="1" t="str">
        <f>IFERROR(BG17*BI17,"")</f>
        <v/>
      </c>
      <c r="BL17" s="621" t="str">
        <f>IF(F17="","",COUNTIF($AI$17:AI17,AI17))</f>
        <v/>
      </c>
      <c r="BM17" s="621">
        <f>IF(BL17=1,BL17,0)</f>
        <v>0</v>
      </c>
      <c r="BN17" s="621" t="str">
        <f>IF(F17="","",$BR17)</f>
        <v/>
      </c>
      <c r="BO17" s="621" t="str">
        <f>IF(G17="","",$BR17)</f>
        <v/>
      </c>
      <c r="BP17" s="621" t="str">
        <f>IF(I17="","",$BR17)</f>
        <v/>
      </c>
      <c r="BQ17" s="622" t="str">
        <f>IFERROR(IF(J17="","",BR17),"")</f>
        <v/>
      </c>
      <c r="BR17" s="621">
        <v>1</v>
      </c>
      <c r="BS17" s="621">
        <f>IF(C17&gt;0,"",IF(COUNTIF(BN17:BQ19,BR17)=4,"",1))</f>
        <v>1</v>
      </c>
      <c r="BV17" s="622" t="str">
        <f>IF(AI17="","",IF(AND(COUNTA(M17:M19)=0,COUNTA(W17:X19)=0),1,""))</f>
        <v/>
      </c>
      <c r="BW17" s="621">
        <f>IF(AND($AI17="",COUNTA(W17)&gt;0),1,0)</f>
        <v>0</v>
      </c>
      <c r="BX17" s="621">
        <f>IF(AND($AI17="",COUNTA(X17)&gt;0),1,0)</f>
        <v>0</v>
      </c>
      <c r="BY17" s="621" t="str">
        <f>F17&amp;"-"&amp;W17</f>
        <v>-</v>
      </c>
      <c r="BZ17" s="621" t="str">
        <f>IF(W17="","",COUNTIF($BY$17:BY17,BY17))</f>
        <v/>
      </c>
      <c r="CA17" s="621" t="str">
        <f>F17&amp;"-"&amp;X17</f>
        <v>-</v>
      </c>
      <c r="CB17" s="621" t="str">
        <f>IF(X17="","",COUNTIF($CA$17:CA17,CA17))</f>
        <v/>
      </c>
      <c r="CC17" s="1">
        <f>SUM(BZ17:BZ466)</f>
        <v>0</v>
      </c>
      <c r="CD17" s="1">
        <f>IF(CC17&gt;=4,1,0)</f>
        <v>0</v>
      </c>
      <c r="CE17" s="1">
        <f>SUM(CB17:CB466)</f>
        <v>0</v>
      </c>
      <c r="CF17" s="1">
        <f>IF(CE17&gt;=4,1,0)</f>
        <v>0</v>
      </c>
    </row>
    <row r="18" spans="1:84" s="1" customFormat="1" ht="18" customHeight="1">
      <c r="A18" s="684"/>
      <c r="B18" s="765"/>
      <c r="C18" s="792"/>
      <c r="D18" s="27" t="str">
        <f t="shared" si="1"/>
        <v/>
      </c>
      <c r="E18" s="244">
        <f>C17</f>
        <v>0</v>
      </c>
      <c r="F18" s="730"/>
      <c r="G18" s="730"/>
      <c r="H18" s="620"/>
      <c r="I18" s="270" t="str">
        <f>IF(C17&gt;0,VLOOKUP(C17,女子登録情報!$A$1:$H$2001,5,0),"")</f>
        <v/>
      </c>
      <c r="J18" s="748"/>
      <c r="K18" s="748"/>
      <c r="L18" s="270" t="s">
        <v>28</v>
      </c>
      <c r="M18" s="198"/>
      <c r="N18" s="271" t="str">
        <f>IF(M18&gt;0,VLOOKUP(M18,女子登録情報!$N$1:$O$22,2,0),"")</f>
        <v/>
      </c>
      <c r="O18" s="270" t="s">
        <v>29</v>
      </c>
      <c r="P18" s="272"/>
      <c r="Q18" s="258" t="str">
        <f t="shared" si="0"/>
        <v/>
      </c>
      <c r="R18" s="284" t="str">
        <f t="shared" ref="R18:R81" si="8">IF(OR(M18="",P18=""),"",IF(COUNTIF(M18,"*m*")&gt;0,AQ18,IF(COUNTIF(M18,"*種*")&gt;0,AV18,AU18)))</f>
        <v/>
      </c>
      <c r="S18" s="273"/>
      <c r="T18" s="756"/>
      <c r="U18" s="757"/>
      <c r="V18" s="758"/>
      <c r="W18" s="751"/>
      <c r="X18" s="754"/>
      <c r="Y18" s="72"/>
      <c r="Z18" s="72"/>
      <c r="AB18" s="85">
        <f t="shared" ref="AB18:AB81" si="9">IF(AND(C18&lt;2000,C18&gt;0),1,0)</f>
        <v>0</v>
      </c>
      <c r="AC18" s="621"/>
      <c r="AD18" s="74" t="str">
        <f t="shared" si="2"/>
        <v/>
      </c>
      <c r="AE18" s="74" t="str">
        <f t="shared" si="3"/>
        <v/>
      </c>
      <c r="AF18" s="74" t="str">
        <f t="shared" si="4"/>
        <v/>
      </c>
      <c r="AG18" s="74" t="str">
        <f t="shared" si="5"/>
        <v/>
      </c>
      <c r="AH18" s="95">
        <f t="shared" ref="AH18:AH81" si="10">IF(ISNA(OR(AD18:AG18)),1,SUM(AD18:AG18))</f>
        <v>0</v>
      </c>
      <c r="AI18" s="95" t="str">
        <f>AI17</f>
        <v/>
      </c>
      <c r="AJ18" s="74" t="str">
        <f t="shared" ref="AJ18:AJ81" si="11">IF($AI18="","",IF(M18="","",$AI18&amp;"-"&amp;M18))</f>
        <v/>
      </c>
      <c r="AK18" s="74" t="str">
        <f t="shared" si="6"/>
        <v/>
      </c>
      <c r="AL18" s="99" t="str">
        <f t="shared" si="7"/>
        <v/>
      </c>
      <c r="AM18" s="81">
        <f t="shared" ref="AM18:AM81" si="12">IF(MAX(AL18)&gt;1,1,0)</f>
        <v>0</v>
      </c>
      <c r="AO18" s="81">
        <f t="shared" ref="AO18:AO81" si="13">IF(COUNTIF(M18,"*m*")&gt;0,IF(VALUE(AS18)&gt;59,1,0),0)</f>
        <v>0</v>
      </c>
      <c r="AP18" s="81" t="str">
        <f t="shared" ref="AP18:AP81" si="14">IF(COUNTIF(N18,"*m*")&gt;0,RIGHT(10000000+AW18,7),RIGHT(100000+AW18,5))</f>
        <v>00000</v>
      </c>
      <c r="AQ18" s="105" t="str">
        <f t="shared" ref="AQ18:AQ81" si="15">IF(AR18=0,AS18&amp;"秒"&amp;AT18,AR18&amp;"分"&amp;AS18&amp;"秒"&amp;AT18)</f>
        <v>0秒0</v>
      </c>
      <c r="AR18" s="106">
        <f t="shared" ref="AR18:AR81" si="16">INT(P18/10000)</f>
        <v>0</v>
      </c>
      <c r="AS18" s="106" t="str">
        <f t="shared" ref="AS18:AS81" si="17">RIGHT(INT(P18/100),2)</f>
        <v>0</v>
      </c>
      <c r="AT18" s="106" t="str">
        <f t="shared" ref="AT18:AT81" si="18">RIGHT(INT(P18/1),2)</f>
        <v>0</v>
      </c>
      <c r="AU18" s="106" t="str">
        <f t="shared" ref="AU18:AU81" si="19">INT(P18/100)&amp;"m"&amp;RIGHT(P18,2)</f>
        <v>0m</v>
      </c>
      <c r="AV18" s="106" t="str">
        <f t="shared" ref="AV18:AV81" si="20">P18&amp;"点"</f>
        <v>点</v>
      </c>
      <c r="AW18" s="81">
        <f t="shared" ref="AW18:AW81" si="21">VALUE(P18)</f>
        <v>0</v>
      </c>
      <c r="AX18" s="73" t="str">
        <f t="shared" ref="AX18:AX81" si="22">IF(COUNTIF(M18,"*m*")=0,"",IF($M18="","",COUNTIF($P18,AX$13)))</f>
        <v/>
      </c>
      <c r="AY18" s="81">
        <f t="shared" ref="AY18:AY81" si="23">IF(S18="",0,IF(OR(S18&lt;$AY$12,S18&gt;$AY$13),1,0))</f>
        <v>0</v>
      </c>
      <c r="AZ18" s="81">
        <f t="shared" ref="AZ18:AZ81" si="24">IF($P18="",0,IF($S18="",1,0))</f>
        <v>0</v>
      </c>
      <c r="BA18" s="81">
        <f t="shared" ref="BA18:BA81" si="25">IF($P18="",0,IF($T18="",1,0))</f>
        <v>0</v>
      </c>
      <c r="BB18" s="595"/>
      <c r="BC18" s="595"/>
      <c r="BD18" s="629"/>
      <c r="BE18" s="769"/>
      <c r="BF18" s="74" t="str">
        <f t="shared" ref="BF18:BF80" si="26">IF(M18="","",IF(COUNTIF(M18,"*OP*")&gt;0,1,""))</f>
        <v/>
      </c>
      <c r="BG18" s="74" t="str">
        <f t="shared" ref="BG18:BG80" si="27">IF(M18="","",IF(COUNTIF(M18,"*OP*")&gt;0,"",1))</f>
        <v/>
      </c>
      <c r="BH18" s="74" t="str">
        <f t="shared" ref="BH18:BH80" si="28">IF(M18="","",IF(COUNTIF(M18,"*OP*")&gt;0,"",M18))</f>
        <v/>
      </c>
      <c r="BI18" s="120" t="str">
        <f>IF(M18="","",COUNTIF($BH$17:BH18,BH18))</f>
        <v/>
      </c>
      <c r="BJ18" s="98" t="str">
        <f t="shared" ref="BJ18:BJ81" si="29">BH18&amp;BI18</f>
        <v/>
      </c>
      <c r="BK18" s="1" t="str">
        <f t="shared" ref="BK18:BK81" si="30">IFERROR(BG18*BI18,"")</f>
        <v/>
      </c>
      <c r="BL18" s="621"/>
      <c r="BM18" s="621"/>
      <c r="BN18" s="621"/>
      <c r="BO18" s="621"/>
      <c r="BP18" s="621"/>
      <c r="BQ18" s="623"/>
      <c r="BR18" s="621"/>
      <c r="BS18" s="621"/>
      <c r="BV18" s="623"/>
      <c r="BW18" s="621"/>
      <c r="BX18" s="621"/>
      <c r="BY18" s="621"/>
      <c r="BZ18" s="621"/>
      <c r="CA18" s="621"/>
      <c r="CB18" s="621"/>
    </row>
    <row r="19" spans="1:84" s="1" customFormat="1" ht="18" customHeight="1" thickBot="1">
      <c r="A19" s="685"/>
      <c r="B19" s="201" t="s">
        <v>30</v>
      </c>
      <c r="C19" s="202"/>
      <c r="D19" s="245" t="str">
        <f t="shared" si="1"/>
        <v/>
      </c>
      <c r="E19" s="274">
        <f>C17</f>
        <v>0</v>
      </c>
      <c r="F19" s="759"/>
      <c r="G19" s="759"/>
      <c r="H19" s="759"/>
      <c r="I19" s="760"/>
      <c r="J19" s="749"/>
      <c r="K19" s="749"/>
      <c r="L19" s="203" t="s">
        <v>31</v>
      </c>
      <c r="M19" s="204"/>
      <c r="N19" s="430" t="str">
        <f>IF(M19&gt;0,VLOOKUP(M19,女子登録情報!$N$1:$O$22,2,0),"")</f>
        <v/>
      </c>
      <c r="O19" s="203" t="s">
        <v>32</v>
      </c>
      <c r="P19" s="206"/>
      <c r="Q19" s="250" t="str">
        <f t="shared" si="0"/>
        <v/>
      </c>
      <c r="R19" s="285" t="str">
        <f t="shared" si="8"/>
        <v/>
      </c>
      <c r="S19" s="207"/>
      <c r="T19" s="761"/>
      <c r="U19" s="762"/>
      <c r="V19" s="763"/>
      <c r="W19" s="752"/>
      <c r="X19" s="755"/>
      <c r="Y19" s="72"/>
      <c r="Z19" s="72"/>
      <c r="AB19" s="85">
        <f t="shared" si="9"/>
        <v>0</v>
      </c>
      <c r="AC19" s="621"/>
      <c r="AD19" s="74" t="str">
        <f t="shared" si="2"/>
        <v/>
      </c>
      <c r="AE19" s="74" t="str">
        <f t="shared" si="3"/>
        <v/>
      </c>
      <c r="AF19" s="74" t="str">
        <f t="shared" si="4"/>
        <v/>
      </c>
      <c r="AG19" s="74" t="str">
        <f t="shared" si="5"/>
        <v/>
      </c>
      <c r="AH19" s="95">
        <f t="shared" si="10"/>
        <v>0</v>
      </c>
      <c r="AI19" s="95" t="str">
        <f>AI18</f>
        <v/>
      </c>
      <c r="AJ19" s="74" t="str">
        <f t="shared" si="11"/>
        <v/>
      </c>
      <c r="AK19" s="74" t="str">
        <f t="shared" si="6"/>
        <v/>
      </c>
      <c r="AL19" s="99" t="str">
        <f t="shared" si="7"/>
        <v/>
      </c>
      <c r="AM19" s="81">
        <f t="shared" si="12"/>
        <v>0</v>
      </c>
      <c r="AO19" s="81">
        <f t="shared" si="13"/>
        <v>0</v>
      </c>
      <c r="AP19" s="81" t="str">
        <f t="shared" si="14"/>
        <v>00000</v>
      </c>
      <c r="AQ19" s="105" t="str">
        <f t="shared" si="15"/>
        <v>0秒0</v>
      </c>
      <c r="AR19" s="106">
        <f t="shared" si="16"/>
        <v>0</v>
      </c>
      <c r="AS19" s="106" t="str">
        <f t="shared" si="17"/>
        <v>0</v>
      </c>
      <c r="AT19" s="106" t="str">
        <f t="shared" si="18"/>
        <v>0</v>
      </c>
      <c r="AU19" s="106" t="str">
        <f t="shared" si="19"/>
        <v>0m</v>
      </c>
      <c r="AV19" s="106" t="str">
        <f t="shared" si="20"/>
        <v>点</v>
      </c>
      <c r="AW19" s="81">
        <f t="shared" si="21"/>
        <v>0</v>
      </c>
      <c r="AX19" s="73" t="str">
        <f t="shared" si="22"/>
        <v/>
      </c>
      <c r="AY19" s="81">
        <f t="shared" si="23"/>
        <v>0</v>
      </c>
      <c r="AZ19" s="81">
        <f t="shared" si="24"/>
        <v>0</v>
      </c>
      <c r="BA19" s="81">
        <f t="shared" si="25"/>
        <v>0</v>
      </c>
      <c r="BB19" s="587"/>
      <c r="BC19" s="587"/>
      <c r="BD19" s="630"/>
      <c r="BE19" s="770"/>
      <c r="BF19" s="74" t="str">
        <f t="shared" si="26"/>
        <v/>
      </c>
      <c r="BG19" s="74" t="str">
        <f t="shared" si="27"/>
        <v/>
      </c>
      <c r="BH19" s="74" t="str">
        <f t="shared" si="28"/>
        <v/>
      </c>
      <c r="BI19" s="120" t="str">
        <f>IF(M19="","",COUNTIF($BH$17:BH19,BH19))</f>
        <v/>
      </c>
      <c r="BJ19" s="98" t="str">
        <f t="shared" si="29"/>
        <v/>
      </c>
      <c r="BK19" s="1" t="str">
        <f t="shared" si="30"/>
        <v/>
      </c>
      <c r="BL19" s="621"/>
      <c r="BM19" s="621"/>
      <c r="BN19" s="621"/>
      <c r="BO19" s="621"/>
      <c r="BP19" s="621"/>
      <c r="BQ19" s="624"/>
      <c r="BR19" s="621"/>
      <c r="BS19" s="621"/>
      <c r="BV19" s="624"/>
      <c r="BW19" s="621"/>
      <c r="BX19" s="621"/>
      <c r="BY19" s="621"/>
      <c r="BZ19" s="621"/>
      <c r="CA19" s="621"/>
      <c r="CB19" s="621"/>
    </row>
    <row r="20" spans="1:84" s="1" customFormat="1" ht="18" customHeight="1" thickTop="1">
      <c r="A20" s="683">
        <v>2</v>
      </c>
      <c r="B20" s="764" t="s">
        <v>339</v>
      </c>
      <c r="C20" s="766"/>
      <c r="D20" s="252" t="str">
        <f t="shared" si="1"/>
        <v/>
      </c>
      <c r="E20" s="243">
        <f>C20</f>
        <v>0</v>
      </c>
      <c r="F20" s="729" t="str">
        <f>IF(C20&gt;0,VLOOKUP(C20,女子登録情報!$A$1:$H$2001,3,0),"")</f>
        <v/>
      </c>
      <c r="G20" s="729" t="str">
        <f>IF(C20&gt;0,VLOOKUP(C20,女子登録情報!$A$1:$H$2001,4,0),"")</f>
        <v/>
      </c>
      <c r="H20" s="619" t="str">
        <f>IF(C20&gt;0,VLOOKUP(C20,女子登録情報!$A$1:$H$1688,7,0),"")</f>
        <v/>
      </c>
      <c r="I20" s="267" t="str">
        <f>IF(C20&gt;0,VLOOKUP(C20,女子登録情報!$A$1:$H$2001,8,0),"")</f>
        <v/>
      </c>
      <c r="J20" s="747" t="str">
        <f>IF(C20&gt;0,VLOOKUP(C20,女子登録情報!$A$1:$M$2001,13,0),"")</f>
        <v/>
      </c>
      <c r="K20" s="747" t="str">
        <f>IF(C20&gt;0,TEXT(C20,"200000000"),"000000000")</f>
        <v>000000000</v>
      </c>
      <c r="L20" s="267" t="s">
        <v>24</v>
      </c>
      <c r="M20" s="194"/>
      <c r="N20" s="268" t="str">
        <f>IF(M20&gt;0,VLOOKUP(M20,女子登録情報!$N$1:$O$22,2,0),"")</f>
        <v/>
      </c>
      <c r="O20" s="267" t="s">
        <v>27</v>
      </c>
      <c r="P20" s="253"/>
      <c r="Q20" s="260" t="str">
        <f t="shared" si="0"/>
        <v/>
      </c>
      <c r="R20" s="283" t="str">
        <f t="shared" si="8"/>
        <v/>
      </c>
      <c r="S20" s="269"/>
      <c r="T20" s="610"/>
      <c r="U20" s="611"/>
      <c r="V20" s="612"/>
      <c r="W20" s="750"/>
      <c r="X20" s="753"/>
      <c r="Y20" s="72"/>
      <c r="Z20" s="72"/>
      <c r="AA20" s="1">
        <f>IF(C20="",0,IF(H20=F5,0,1))</f>
        <v>0</v>
      </c>
      <c r="AB20" s="85">
        <f t="shared" si="9"/>
        <v>0</v>
      </c>
      <c r="AC20" s="621" t="str">
        <f>IF(C20="","",C20)</f>
        <v/>
      </c>
      <c r="AD20" s="74" t="str">
        <f t="shared" si="2"/>
        <v/>
      </c>
      <c r="AE20" s="74" t="str">
        <f t="shared" si="3"/>
        <v/>
      </c>
      <c r="AF20" s="74" t="str">
        <f t="shared" si="4"/>
        <v/>
      </c>
      <c r="AG20" s="74" t="str">
        <f t="shared" si="5"/>
        <v/>
      </c>
      <c r="AH20" s="95">
        <f t="shared" si="10"/>
        <v>0</v>
      </c>
      <c r="AI20" s="95" t="str">
        <f>IF(F20="","",F20)</f>
        <v/>
      </c>
      <c r="AJ20" s="74" t="str">
        <f t="shared" si="11"/>
        <v/>
      </c>
      <c r="AK20" s="74" t="str">
        <f t="shared" si="6"/>
        <v/>
      </c>
      <c r="AL20" s="99" t="str">
        <f t="shared" si="7"/>
        <v/>
      </c>
      <c r="AM20" s="81">
        <f t="shared" si="12"/>
        <v>0</v>
      </c>
      <c r="AO20" s="81">
        <f t="shared" si="13"/>
        <v>0</v>
      </c>
      <c r="AP20" s="81" t="str">
        <f t="shared" si="14"/>
        <v>00000</v>
      </c>
      <c r="AQ20" s="105" t="str">
        <f t="shared" si="15"/>
        <v>0秒0</v>
      </c>
      <c r="AR20" s="106">
        <f>INT(P20/10000)</f>
        <v>0</v>
      </c>
      <c r="AS20" s="106" t="str">
        <f>RIGHT(INT(P20/100),2)</f>
        <v>0</v>
      </c>
      <c r="AT20" s="106" t="str">
        <f>RIGHT(INT(P20/1),2)</f>
        <v>0</v>
      </c>
      <c r="AU20" s="106" t="str">
        <f>INT(P20/100)&amp;"m"&amp;RIGHT(P20,2)</f>
        <v>0m</v>
      </c>
      <c r="AV20" s="106" t="str">
        <f>P20&amp;"点"</f>
        <v>点</v>
      </c>
      <c r="AW20" s="81">
        <f>VALUE(P20)</f>
        <v>0</v>
      </c>
      <c r="AX20" s="73" t="str">
        <f>IF(COUNTIF(M20,"*m*")=0,"",IF($M20="","",COUNTIF($P20,AX$13)))</f>
        <v/>
      </c>
      <c r="AY20" s="81">
        <f t="shared" si="23"/>
        <v>0</v>
      </c>
      <c r="AZ20" s="81">
        <f>IF($P20="",0,IF($S20="",1,0))</f>
        <v>0</v>
      </c>
      <c r="BA20" s="81">
        <f>IF($P20="",0,IF($T20="",1,0))</f>
        <v>0</v>
      </c>
      <c r="BB20" s="586">
        <f>IF(W20="",0,COUNTA($W$17:W22))</f>
        <v>0</v>
      </c>
      <c r="BC20" s="586">
        <f>IF(X20="",0,COUNTA($X$17:X22))</f>
        <v>0</v>
      </c>
      <c r="BD20" s="628">
        <f>IF(OR($N20="20200",$N21="20200",$N22="20200"),COUNTIF($N$17:N22,"20200"),0)</f>
        <v>0</v>
      </c>
      <c r="BE20" s="768">
        <f>IF($BD20=0,0,INDEX($P20:$P22,MATCH("20200",$N20:$N22,0),1))</f>
        <v>0</v>
      </c>
      <c r="BF20" s="74" t="str">
        <f t="shared" si="26"/>
        <v/>
      </c>
      <c r="BG20" s="74" t="str">
        <f t="shared" si="27"/>
        <v/>
      </c>
      <c r="BH20" s="74" t="str">
        <f t="shared" si="28"/>
        <v/>
      </c>
      <c r="BI20" s="120" t="str">
        <f>IF(M20="","",COUNTIF($BH$17:BH20,BH20))</f>
        <v/>
      </c>
      <c r="BJ20" s="98" t="str">
        <f t="shared" si="29"/>
        <v/>
      </c>
      <c r="BK20" s="1" t="str">
        <f t="shared" si="30"/>
        <v/>
      </c>
      <c r="BL20" s="621" t="str">
        <f>IF(F20="","",COUNTIF($AI$17:AI20,AI20))</f>
        <v/>
      </c>
      <c r="BM20" s="621">
        <f>IF(BL20=1,BL20,0)</f>
        <v>0</v>
      </c>
      <c r="BN20" s="621" t="str">
        <f>IF(F20="","",$BR20)</f>
        <v/>
      </c>
      <c r="BO20" s="621" t="str">
        <f>IF(G20="","",$BR20)</f>
        <v/>
      </c>
      <c r="BP20" s="621" t="str">
        <f>IF(I20="","",$BR20)</f>
        <v/>
      </c>
      <c r="BQ20" s="622" t="str">
        <f>IFERROR(IF(J20="","",BR20),"")</f>
        <v/>
      </c>
      <c r="BR20" s="621">
        <v>2</v>
      </c>
      <c r="BS20" s="621">
        <f>IF(C20&gt;0,"",IF(COUNTIF(BN20:BQ22,BR20)=4,"",1))</f>
        <v>1</v>
      </c>
      <c r="BV20" s="622" t="str">
        <f>IF(AI20="","",IF(AND(COUNTA(M20:M22)=0,COUNTA(W20:X22)=0),1,""))</f>
        <v/>
      </c>
      <c r="BW20" s="621">
        <f>IF(AND($AI20="",COUNTA(W20)&gt;0),1,0)</f>
        <v>0</v>
      </c>
      <c r="BX20" s="621">
        <f>IF(AND($AI20="",COUNTA(X20)&gt;0),1,0)</f>
        <v>0</v>
      </c>
      <c r="BY20" s="621" t="str">
        <f>F20&amp;"-"&amp;W20</f>
        <v>-</v>
      </c>
      <c r="BZ20" s="621" t="str">
        <f>IF(W20="","",COUNTIF($BY$17:BY20,BY20))</f>
        <v/>
      </c>
      <c r="CA20" s="621" t="str">
        <f>F20&amp;"-"&amp;X20</f>
        <v>-</v>
      </c>
      <c r="CB20" s="621" t="str">
        <f>IF(X20="","",COUNTIF($CA$17:CA20,CA20))</f>
        <v/>
      </c>
    </row>
    <row r="21" spans="1:84" s="1" customFormat="1" ht="18" customHeight="1">
      <c r="A21" s="684"/>
      <c r="B21" s="765"/>
      <c r="C21" s="767"/>
      <c r="D21" s="27" t="str">
        <f t="shared" si="1"/>
        <v/>
      </c>
      <c r="E21" s="244">
        <f>C20</f>
        <v>0</v>
      </c>
      <c r="F21" s="730"/>
      <c r="G21" s="730"/>
      <c r="H21" s="620"/>
      <c r="I21" s="270" t="str">
        <f>IF(C20&gt;0,VLOOKUP(C20,女子登録情報!$A$1:$H$2001,5,0),"")</f>
        <v/>
      </c>
      <c r="J21" s="748"/>
      <c r="K21" s="748"/>
      <c r="L21" s="270" t="s">
        <v>28</v>
      </c>
      <c r="M21" s="198"/>
      <c r="N21" s="271" t="str">
        <f>IF(M21&gt;0,VLOOKUP(M21,女子登録情報!$N$1:$O$22,2,0),"")</f>
        <v/>
      </c>
      <c r="O21" s="270" t="s">
        <v>29</v>
      </c>
      <c r="P21" s="272"/>
      <c r="Q21" s="258" t="str">
        <f t="shared" si="0"/>
        <v/>
      </c>
      <c r="R21" s="284" t="str">
        <f t="shared" si="8"/>
        <v/>
      </c>
      <c r="S21" s="273"/>
      <c r="T21" s="756"/>
      <c r="U21" s="757"/>
      <c r="V21" s="758"/>
      <c r="W21" s="751"/>
      <c r="X21" s="754"/>
      <c r="Y21" s="72"/>
      <c r="Z21" s="72"/>
      <c r="AB21" s="85">
        <f t="shared" si="9"/>
        <v>0</v>
      </c>
      <c r="AC21" s="621"/>
      <c r="AD21" s="74" t="str">
        <f t="shared" si="2"/>
        <v/>
      </c>
      <c r="AE21" s="74" t="str">
        <f t="shared" si="3"/>
        <v/>
      </c>
      <c r="AF21" s="74" t="str">
        <f t="shared" si="4"/>
        <v/>
      </c>
      <c r="AG21" s="74" t="str">
        <f t="shared" si="5"/>
        <v/>
      </c>
      <c r="AH21" s="95">
        <f t="shared" si="10"/>
        <v>0</v>
      </c>
      <c r="AI21" s="95" t="str">
        <f>AI20</f>
        <v/>
      </c>
      <c r="AJ21" s="74" t="str">
        <f t="shared" si="11"/>
        <v/>
      </c>
      <c r="AK21" s="74" t="str">
        <f t="shared" si="6"/>
        <v/>
      </c>
      <c r="AL21" s="99" t="str">
        <f t="shared" si="7"/>
        <v/>
      </c>
      <c r="AM21" s="81">
        <f t="shared" si="12"/>
        <v>0</v>
      </c>
      <c r="AO21" s="81">
        <f t="shared" si="13"/>
        <v>0</v>
      </c>
      <c r="AP21" s="81" t="str">
        <f t="shared" si="14"/>
        <v>00000</v>
      </c>
      <c r="AQ21" s="105" t="str">
        <f t="shared" si="15"/>
        <v>0秒0</v>
      </c>
      <c r="AR21" s="106">
        <f t="shared" si="16"/>
        <v>0</v>
      </c>
      <c r="AS21" s="106" t="str">
        <f t="shared" si="17"/>
        <v>0</v>
      </c>
      <c r="AT21" s="106" t="str">
        <f t="shared" si="18"/>
        <v>0</v>
      </c>
      <c r="AU21" s="106" t="str">
        <f t="shared" si="19"/>
        <v>0m</v>
      </c>
      <c r="AV21" s="106" t="str">
        <f t="shared" si="20"/>
        <v>点</v>
      </c>
      <c r="AW21" s="81">
        <f t="shared" si="21"/>
        <v>0</v>
      </c>
      <c r="AX21" s="73" t="str">
        <f t="shared" si="22"/>
        <v/>
      </c>
      <c r="AY21" s="81">
        <f t="shared" si="23"/>
        <v>0</v>
      </c>
      <c r="AZ21" s="81">
        <f t="shared" si="24"/>
        <v>0</v>
      </c>
      <c r="BA21" s="81">
        <f t="shared" si="25"/>
        <v>0</v>
      </c>
      <c r="BB21" s="595"/>
      <c r="BC21" s="595"/>
      <c r="BD21" s="629"/>
      <c r="BE21" s="769"/>
      <c r="BF21" s="74" t="str">
        <f t="shared" si="26"/>
        <v/>
      </c>
      <c r="BG21" s="74" t="str">
        <f t="shared" si="27"/>
        <v/>
      </c>
      <c r="BH21" s="74" t="str">
        <f t="shared" si="28"/>
        <v/>
      </c>
      <c r="BI21" s="120" t="str">
        <f>IF(M21="","",COUNTIF($BH$17:BH21,BH21))</f>
        <v/>
      </c>
      <c r="BJ21" s="98" t="str">
        <f t="shared" si="29"/>
        <v/>
      </c>
      <c r="BK21" s="1" t="str">
        <f t="shared" si="30"/>
        <v/>
      </c>
      <c r="BL21" s="621"/>
      <c r="BM21" s="621"/>
      <c r="BN21" s="621"/>
      <c r="BO21" s="621"/>
      <c r="BP21" s="621"/>
      <c r="BQ21" s="623"/>
      <c r="BR21" s="621"/>
      <c r="BS21" s="621"/>
      <c r="BV21" s="623"/>
      <c r="BW21" s="621"/>
      <c r="BX21" s="621"/>
      <c r="BY21" s="621"/>
      <c r="BZ21" s="621"/>
      <c r="CA21" s="621"/>
      <c r="CB21" s="621"/>
    </row>
    <row r="22" spans="1:84" s="1" customFormat="1" ht="18" customHeight="1" thickBot="1">
      <c r="A22" s="685"/>
      <c r="B22" s="208" t="s">
        <v>30</v>
      </c>
      <c r="C22" s="209"/>
      <c r="D22" s="245" t="str">
        <f t="shared" si="1"/>
        <v/>
      </c>
      <c r="E22" s="274">
        <f>C20</f>
        <v>0</v>
      </c>
      <c r="F22" s="759"/>
      <c r="G22" s="759"/>
      <c r="H22" s="759"/>
      <c r="I22" s="760"/>
      <c r="J22" s="749"/>
      <c r="K22" s="749"/>
      <c r="L22" s="203" t="s">
        <v>31</v>
      </c>
      <c r="M22" s="204"/>
      <c r="N22" s="430" t="str">
        <f>IF(M22&gt;0,VLOOKUP(M22,女子登録情報!$N$1:$O$22,2,0),"")</f>
        <v/>
      </c>
      <c r="O22" s="203" t="s">
        <v>32</v>
      </c>
      <c r="P22" s="206"/>
      <c r="Q22" s="250" t="str">
        <f t="shared" si="0"/>
        <v/>
      </c>
      <c r="R22" s="285" t="str">
        <f t="shared" si="8"/>
        <v/>
      </c>
      <c r="S22" s="207"/>
      <c r="T22" s="761"/>
      <c r="U22" s="762"/>
      <c r="V22" s="763"/>
      <c r="W22" s="752"/>
      <c r="X22" s="755"/>
      <c r="Y22" s="72"/>
      <c r="Z22" s="72"/>
      <c r="AB22" s="85">
        <f t="shared" si="9"/>
        <v>0</v>
      </c>
      <c r="AC22" s="621"/>
      <c r="AD22" s="74" t="str">
        <f t="shared" si="2"/>
        <v/>
      </c>
      <c r="AE22" s="74" t="str">
        <f t="shared" si="3"/>
        <v/>
      </c>
      <c r="AF22" s="74" t="str">
        <f t="shared" si="4"/>
        <v/>
      </c>
      <c r="AG22" s="74" t="str">
        <f t="shared" si="5"/>
        <v/>
      </c>
      <c r="AH22" s="95">
        <f t="shared" si="10"/>
        <v>0</v>
      </c>
      <c r="AI22" s="95" t="str">
        <f>AI21</f>
        <v/>
      </c>
      <c r="AJ22" s="74" t="str">
        <f t="shared" si="11"/>
        <v/>
      </c>
      <c r="AK22" s="74" t="str">
        <f t="shared" si="6"/>
        <v/>
      </c>
      <c r="AL22" s="99" t="str">
        <f t="shared" si="7"/>
        <v/>
      </c>
      <c r="AM22" s="81">
        <f t="shared" si="12"/>
        <v>0</v>
      </c>
      <c r="AO22" s="81">
        <f t="shared" si="13"/>
        <v>0</v>
      </c>
      <c r="AP22" s="81" t="str">
        <f t="shared" si="14"/>
        <v>00000</v>
      </c>
      <c r="AQ22" s="105" t="str">
        <f t="shared" si="15"/>
        <v>0秒0</v>
      </c>
      <c r="AR22" s="106">
        <f t="shared" si="16"/>
        <v>0</v>
      </c>
      <c r="AS22" s="106" t="str">
        <f t="shared" si="17"/>
        <v>0</v>
      </c>
      <c r="AT22" s="106" t="str">
        <f t="shared" si="18"/>
        <v>0</v>
      </c>
      <c r="AU22" s="106" t="str">
        <f t="shared" si="19"/>
        <v>0m</v>
      </c>
      <c r="AV22" s="106" t="str">
        <f t="shared" si="20"/>
        <v>点</v>
      </c>
      <c r="AW22" s="81">
        <f t="shared" si="21"/>
        <v>0</v>
      </c>
      <c r="AX22" s="73" t="str">
        <f t="shared" si="22"/>
        <v/>
      </c>
      <c r="AY22" s="81">
        <f t="shared" si="23"/>
        <v>0</v>
      </c>
      <c r="AZ22" s="81">
        <f t="shared" si="24"/>
        <v>0</v>
      </c>
      <c r="BA22" s="81">
        <f t="shared" si="25"/>
        <v>0</v>
      </c>
      <c r="BB22" s="587"/>
      <c r="BC22" s="587"/>
      <c r="BD22" s="630"/>
      <c r="BE22" s="770"/>
      <c r="BF22" s="74" t="str">
        <f t="shared" si="26"/>
        <v/>
      </c>
      <c r="BG22" s="74" t="str">
        <f t="shared" si="27"/>
        <v/>
      </c>
      <c r="BH22" s="74" t="str">
        <f t="shared" si="28"/>
        <v/>
      </c>
      <c r="BI22" s="120" t="str">
        <f>IF(M22="","",COUNTIF($BH$17:BH22,BH22))</f>
        <v/>
      </c>
      <c r="BJ22" s="98" t="str">
        <f t="shared" si="29"/>
        <v/>
      </c>
      <c r="BK22" s="1" t="str">
        <f t="shared" si="30"/>
        <v/>
      </c>
      <c r="BL22" s="621"/>
      <c r="BM22" s="621"/>
      <c r="BN22" s="621"/>
      <c r="BO22" s="621"/>
      <c r="BP22" s="621"/>
      <c r="BQ22" s="624"/>
      <c r="BR22" s="621"/>
      <c r="BS22" s="621"/>
      <c r="BV22" s="624"/>
      <c r="BW22" s="621"/>
      <c r="BX22" s="621"/>
      <c r="BY22" s="621"/>
      <c r="BZ22" s="621"/>
      <c r="CA22" s="621"/>
      <c r="CB22" s="621"/>
    </row>
    <row r="23" spans="1:84" s="1" customFormat="1" ht="18" customHeight="1" thickTop="1" thickBot="1">
      <c r="A23" s="683">
        <v>3</v>
      </c>
      <c r="B23" s="764" t="s">
        <v>363</v>
      </c>
      <c r="C23" s="766"/>
      <c r="D23" s="252" t="str">
        <f t="shared" si="1"/>
        <v/>
      </c>
      <c r="E23" s="243">
        <f>C23</f>
        <v>0</v>
      </c>
      <c r="F23" s="729" t="str">
        <f>IF(C23&gt;0,VLOOKUP(C23,女子登録情報!$A$1:$H$2001,3,0),"")</f>
        <v/>
      </c>
      <c r="G23" s="729" t="str">
        <f>IF(C23&gt;0,VLOOKUP(C23,女子登録情報!$A$1:$H$2001,4,0),"")</f>
        <v/>
      </c>
      <c r="H23" s="619" t="str">
        <f>IF(C23&gt;0,VLOOKUP(C23,女子登録情報!$A$1:$H$1688,7,0),"")</f>
        <v/>
      </c>
      <c r="I23" s="267" t="str">
        <f>IF(C23&gt;0,VLOOKUP(C23,女子登録情報!$A$1:$H$2001,8,0),"")</f>
        <v/>
      </c>
      <c r="J23" s="747" t="str">
        <f>IF(C23&gt;0,VLOOKUP(C23,女子登録情報!$A$1:$M$2001,13,0),"")</f>
        <v/>
      </c>
      <c r="K23" s="747" t="str">
        <f>IF(C23&gt;0,TEXT(C23,"200000000"),"000000000")</f>
        <v>000000000</v>
      </c>
      <c r="L23" s="195" t="s">
        <v>24</v>
      </c>
      <c r="M23" s="194"/>
      <c r="N23" s="268" t="str">
        <f>IF(M23&gt;0,VLOOKUP(M23,女子登録情報!$N$1:$O$22,2,0),"")</f>
        <v/>
      </c>
      <c r="O23" s="267" t="s">
        <v>27</v>
      </c>
      <c r="P23" s="253"/>
      <c r="Q23" s="260" t="str">
        <f t="shared" si="0"/>
        <v/>
      </c>
      <c r="R23" s="283" t="str">
        <f t="shared" si="8"/>
        <v/>
      </c>
      <c r="S23" s="269"/>
      <c r="T23" s="610"/>
      <c r="U23" s="611"/>
      <c r="V23" s="612"/>
      <c r="W23" s="750"/>
      <c r="X23" s="753"/>
      <c r="Y23" s="72"/>
      <c r="Z23" s="72"/>
      <c r="AA23" s="1">
        <f>IF(C23="",0,IF(H23=F5,0,1))</f>
        <v>0</v>
      </c>
      <c r="AB23" s="85">
        <f t="shared" si="9"/>
        <v>0</v>
      </c>
      <c r="AC23" s="621" t="str">
        <f>IF(C23="","",C23)</f>
        <v/>
      </c>
      <c r="AD23" s="74" t="str">
        <f t="shared" si="2"/>
        <v/>
      </c>
      <c r="AE23" s="74" t="str">
        <f t="shared" si="3"/>
        <v/>
      </c>
      <c r="AF23" s="74" t="str">
        <f t="shared" si="4"/>
        <v/>
      </c>
      <c r="AG23" s="74" t="str">
        <f t="shared" si="5"/>
        <v/>
      </c>
      <c r="AH23" s="95">
        <f t="shared" si="10"/>
        <v>0</v>
      </c>
      <c r="AI23" s="95" t="str">
        <f>IF(F23="","",F23)</f>
        <v/>
      </c>
      <c r="AJ23" s="74" t="str">
        <f t="shared" si="11"/>
        <v/>
      </c>
      <c r="AK23" s="74" t="str">
        <f t="shared" si="6"/>
        <v/>
      </c>
      <c r="AL23" s="99" t="str">
        <f t="shared" si="7"/>
        <v/>
      </c>
      <c r="AM23" s="81">
        <f t="shared" si="12"/>
        <v>0</v>
      </c>
      <c r="AO23" s="81">
        <f t="shared" si="13"/>
        <v>0</v>
      </c>
      <c r="AP23" s="81" t="str">
        <f t="shared" si="14"/>
        <v>00000</v>
      </c>
      <c r="AQ23" s="105" t="str">
        <f t="shared" si="15"/>
        <v>0秒0</v>
      </c>
      <c r="AR23" s="106">
        <f t="shared" si="16"/>
        <v>0</v>
      </c>
      <c r="AS23" s="106" t="str">
        <f t="shared" si="17"/>
        <v>0</v>
      </c>
      <c r="AT23" s="106" t="str">
        <f t="shared" si="18"/>
        <v>0</v>
      </c>
      <c r="AU23" s="106" t="str">
        <f t="shared" si="19"/>
        <v>0m</v>
      </c>
      <c r="AV23" s="106" t="str">
        <f t="shared" si="20"/>
        <v>点</v>
      </c>
      <c r="AW23" s="81">
        <f t="shared" si="21"/>
        <v>0</v>
      </c>
      <c r="AX23" s="73" t="str">
        <f t="shared" si="22"/>
        <v/>
      </c>
      <c r="AY23" s="81">
        <f t="shared" si="23"/>
        <v>0</v>
      </c>
      <c r="AZ23" s="81">
        <f t="shared" si="24"/>
        <v>0</v>
      </c>
      <c r="BA23" s="81">
        <f t="shared" si="25"/>
        <v>0</v>
      </c>
      <c r="BB23" s="586">
        <f>IF(W23="",0,COUNTA($W$17:W25))</f>
        <v>0</v>
      </c>
      <c r="BC23" s="586">
        <f>IF(X23="",0,COUNTA($X$17:X25))</f>
        <v>0</v>
      </c>
      <c r="BD23" s="628">
        <f>IF(OR($N23="20200",$N24="20200",$N25="20200"),COUNTIF($N$17:N25,"20200"),0)</f>
        <v>0</v>
      </c>
      <c r="BE23" s="768">
        <f>IF($BD23=0,0,INDEX($P23:$P25,MATCH("20200",$N23:$N25,0),1))</f>
        <v>0</v>
      </c>
      <c r="BF23" s="74" t="str">
        <f t="shared" si="26"/>
        <v/>
      </c>
      <c r="BG23" s="74" t="str">
        <f t="shared" si="27"/>
        <v/>
      </c>
      <c r="BH23" s="74" t="str">
        <f t="shared" si="28"/>
        <v/>
      </c>
      <c r="BI23" s="120" t="str">
        <f>IF(M23="","",COUNTIF($BH$17:BH23,BH23))</f>
        <v/>
      </c>
      <c r="BJ23" s="98" t="str">
        <f t="shared" si="29"/>
        <v/>
      </c>
      <c r="BK23" s="1" t="str">
        <f t="shared" si="30"/>
        <v/>
      </c>
      <c r="BL23" s="621" t="str">
        <f>IF(F23="","",COUNTIF($AI$17:AI23,AI23))</f>
        <v/>
      </c>
      <c r="BM23" s="621">
        <f>IF(BL23=1,BL23,0)</f>
        <v>0</v>
      </c>
      <c r="BN23" s="621" t="str">
        <f>IF(F23="","",$BR23)</f>
        <v/>
      </c>
      <c r="BO23" s="621" t="str">
        <f>IF(G23="","",$BR23)</f>
        <v/>
      </c>
      <c r="BP23" s="621" t="str">
        <f>IF(I23="","",$BR23)</f>
        <v/>
      </c>
      <c r="BQ23" s="622" t="str">
        <f>IFERROR(IF(J23="","",BR23),"")</f>
        <v/>
      </c>
      <c r="BR23" s="621">
        <v>3</v>
      </c>
      <c r="BS23" s="621">
        <f>IF(C23&gt;0,"",IF(COUNTIF(BN23:BQ25,BR23)=4,"",1))</f>
        <v>1</v>
      </c>
      <c r="BV23" s="622" t="str">
        <f>IF(AI23="","",IF(AND(COUNTA(M23:M25)=0,COUNTA(W23:X25)=0),1,""))</f>
        <v/>
      </c>
      <c r="BW23" s="621">
        <f>IF(AND($AI23="",COUNTA(W23)&gt;0),1,0)</f>
        <v>0</v>
      </c>
      <c r="BX23" s="621">
        <f>IF(AND($AI23="",COUNTA(X23)&gt;0),1,0)</f>
        <v>0</v>
      </c>
      <c r="BY23" s="621" t="str">
        <f>F23&amp;"-"&amp;W23</f>
        <v>-</v>
      </c>
      <c r="BZ23" s="621" t="str">
        <f>IF(W23="","",COUNTIF($BY$17:BY23,BY23))</f>
        <v/>
      </c>
      <c r="CA23" s="621" t="str">
        <f>F23&amp;"-"&amp;X23</f>
        <v>-</v>
      </c>
      <c r="CB23" s="621" t="str">
        <f>IF(X23="","",COUNTIF($CA$17:CA23,CA23))</f>
        <v/>
      </c>
    </row>
    <row r="24" spans="1:84" s="1" customFormat="1" ht="18" customHeight="1" thickBot="1">
      <c r="A24" s="684"/>
      <c r="B24" s="765"/>
      <c r="C24" s="767"/>
      <c r="D24" s="27" t="str">
        <f t="shared" si="1"/>
        <v/>
      </c>
      <c r="E24" s="244">
        <f>C23</f>
        <v>0</v>
      </c>
      <c r="F24" s="730"/>
      <c r="G24" s="730"/>
      <c r="H24" s="620"/>
      <c r="I24" s="270" t="str">
        <f>IF(C23&gt;0,VLOOKUP(C23,女子登録情報!$A$1:$H$2001,5,0),"")</f>
        <v/>
      </c>
      <c r="J24" s="748"/>
      <c r="K24" s="748"/>
      <c r="L24" s="199" t="s">
        <v>28</v>
      </c>
      <c r="M24" s="198"/>
      <c r="N24" s="271" t="str">
        <f>IF(M24&gt;0,VLOOKUP(M24,女子登録情報!$N$1:$O$22,2,0),"")</f>
        <v/>
      </c>
      <c r="O24" s="270" t="s">
        <v>29</v>
      </c>
      <c r="P24" s="272"/>
      <c r="Q24" s="258" t="str">
        <f t="shared" si="0"/>
        <v/>
      </c>
      <c r="R24" s="284" t="str">
        <f t="shared" si="8"/>
        <v/>
      </c>
      <c r="S24" s="273"/>
      <c r="T24" s="756"/>
      <c r="U24" s="757"/>
      <c r="V24" s="758"/>
      <c r="W24" s="751"/>
      <c r="X24" s="754"/>
      <c r="Y24" s="72"/>
      <c r="Z24" s="72"/>
      <c r="AB24" s="85">
        <f t="shared" si="9"/>
        <v>0</v>
      </c>
      <c r="AC24" s="621"/>
      <c r="AD24" s="74" t="str">
        <f t="shared" si="2"/>
        <v/>
      </c>
      <c r="AE24" s="74" t="str">
        <f t="shared" si="3"/>
        <v/>
      </c>
      <c r="AF24" s="74" t="str">
        <f t="shared" si="4"/>
        <v/>
      </c>
      <c r="AG24" s="74" t="str">
        <f t="shared" si="5"/>
        <v/>
      </c>
      <c r="AH24" s="95">
        <f t="shared" si="10"/>
        <v>0</v>
      </c>
      <c r="AI24" s="95" t="str">
        <f>AI23</f>
        <v/>
      </c>
      <c r="AJ24" s="74" t="str">
        <f t="shared" si="11"/>
        <v/>
      </c>
      <c r="AK24" s="74" t="str">
        <f t="shared" si="6"/>
        <v/>
      </c>
      <c r="AL24" s="99" t="str">
        <f t="shared" si="7"/>
        <v/>
      </c>
      <c r="AM24" s="81">
        <f t="shared" si="12"/>
        <v>0</v>
      </c>
      <c r="AO24" s="81">
        <f t="shared" si="13"/>
        <v>0</v>
      </c>
      <c r="AP24" s="81" t="str">
        <f t="shared" si="14"/>
        <v>00000</v>
      </c>
      <c r="AQ24" s="105" t="str">
        <f t="shared" si="15"/>
        <v>0秒0</v>
      </c>
      <c r="AR24" s="106">
        <f t="shared" si="16"/>
        <v>0</v>
      </c>
      <c r="AS24" s="106" t="str">
        <f t="shared" si="17"/>
        <v>0</v>
      </c>
      <c r="AT24" s="106" t="str">
        <f t="shared" si="18"/>
        <v>0</v>
      </c>
      <c r="AU24" s="106" t="str">
        <f t="shared" si="19"/>
        <v>0m</v>
      </c>
      <c r="AV24" s="106" t="str">
        <f t="shared" si="20"/>
        <v>点</v>
      </c>
      <c r="AW24" s="81">
        <f t="shared" si="21"/>
        <v>0</v>
      </c>
      <c r="AX24" s="73" t="str">
        <f t="shared" si="22"/>
        <v/>
      </c>
      <c r="AY24" s="81">
        <f t="shared" si="23"/>
        <v>0</v>
      </c>
      <c r="AZ24" s="81">
        <f t="shared" si="24"/>
        <v>0</v>
      </c>
      <c r="BA24" s="81">
        <f t="shared" si="25"/>
        <v>0</v>
      </c>
      <c r="BB24" s="595"/>
      <c r="BC24" s="595"/>
      <c r="BD24" s="629"/>
      <c r="BE24" s="769"/>
      <c r="BF24" s="74" t="str">
        <f t="shared" si="26"/>
        <v/>
      </c>
      <c r="BG24" s="74" t="str">
        <f t="shared" si="27"/>
        <v/>
      </c>
      <c r="BH24" s="74" t="str">
        <f t="shared" si="28"/>
        <v/>
      </c>
      <c r="BI24" s="120" t="str">
        <f>IF(M24="","",COUNTIF($BH$17:BH24,BH24))</f>
        <v/>
      </c>
      <c r="BJ24" s="98" t="str">
        <f t="shared" si="29"/>
        <v/>
      </c>
      <c r="BK24" s="1" t="str">
        <f t="shared" si="30"/>
        <v/>
      </c>
      <c r="BL24" s="621"/>
      <c r="BM24" s="621"/>
      <c r="BN24" s="621"/>
      <c r="BO24" s="621"/>
      <c r="BP24" s="621"/>
      <c r="BQ24" s="623"/>
      <c r="BR24" s="621"/>
      <c r="BS24" s="621"/>
      <c r="BV24" s="623"/>
      <c r="BW24" s="621"/>
      <c r="BX24" s="621"/>
      <c r="BY24" s="621"/>
      <c r="BZ24" s="621"/>
      <c r="CA24" s="621"/>
      <c r="CB24" s="621"/>
    </row>
    <row r="25" spans="1:84" s="1" customFormat="1" ht="18" customHeight="1" thickBot="1">
      <c r="A25" s="685"/>
      <c r="B25" s="208" t="s">
        <v>30</v>
      </c>
      <c r="C25" s="209"/>
      <c r="D25" s="245" t="str">
        <f t="shared" si="1"/>
        <v/>
      </c>
      <c r="E25" s="274">
        <f>C23</f>
        <v>0</v>
      </c>
      <c r="F25" s="759"/>
      <c r="G25" s="759"/>
      <c r="H25" s="759"/>
      <c r="I25" s="760"/>
      <c r="J25" s="749"/>
      <c r="K25" s="749"/>
      <c r="L25" s="203" t="s">
        <v>31</v>
      </c>
      <c r="M25" s="204"/>
      <c r="N25" s="430" t="str">
        <f>IF(M25&gt;0,VLOOKUP(M25,女子登録情報!$N$1:$O$22,2,0),"")</f>
        <v/>
      </c>
      <c r="O25" s="203" t="s">
        <v>32</v>
      </c>
      <c r="P25" s="206"/>
      <c r="Q25" s="250" t="str">
        <f t="shared" si="0"/>
        <v/>
      </c>
      <c r="R25" s="285" t="str">
        <f t="shared" si="8"/>
        <v/>
      </c>
      <c r="S25" s="207"/>
      <c r="T25" s="761"/>
      <c r="U25" s="762"/>
      <c r="V25" s="763"/>
      <c r="W25" s="752"/>
      <c r="X25" s="755"/>
      <c r="Y25" s="72"/>
      <c r="Z25" s="72"/>
      <c r="AB25" s="85">
        <f t="shared" si="9"/>
        <v>0</v>
      </c>
      <c r="AC25" s="621"/>
      <c r="AD25" s="74" t="str">
        <f t="shared" si="2"/>
        <v/>
      </c>
      <c r="AE25" s="74" t="str">
        <f t="shared" si="3"/>
        <v/>
      </c>
      <c r="AF25" s="74" t="str">
        <f t="shared" si="4"/>
        <v/>
      </c>
      <c r="AG25" s="74" t="str">
        <f t="shared" si="5"/>
        <v/>
      </c>
      <c r="AH25" s="95">
        <f t="shared" si="10"/>
        <v>0</v>
      </c>
      <c r="AI25" s="95" t="str">
        <f>AI24</f>
        <v/>
      </c>
      <c r="AJ25" s="74" t="str">
        <f t="shared" si="11"/>
        <v/>
      </c>
      <c r="AK25" s="74" t="str">
        <f t="shared" si="6"/>
        <v/>
      </c>
      <c r="AL25" s="99" t="str">
        <f t="shared" si="7"/>
        <v/>
      </c>
      <c r="AM25" s="81">
        <f t="shared" si="12"/>
        <v>0</v>
      </c>
      <c r="AO25" s="81">
        <f t="shared" si="13"/>
        <v>0</v>
      </c>
      <c r="AP25" s="81" t="str">
        <f t="shared" si="14"/>
        <v>00000</v>
      </c>
      <c r="AQ25" s="105" t="str">
        <f t="shared" si="15"/>
        <v>0秒0</v>
      </c>
      <c r="AR25" s="106">
        <f t="shared" si="16"/>
        <v>0</v>
      </c>
      <c r="AS25" s="106" t="str">
        <f t="shared" si="17"/>
        <v>0</v>
      </c>
      <c r="AT25" s="106" t="str">
        <f t="shared" si="18"/>
        <v>0</v>
      </c>
      <c r="AU25" s="106" t="str">
        <f t="shared" si="19"/>
        <v>0m</v>
      </c>
      <c r="AV25" s="106" t="str">
        <f t="shared" si="20"/>
        <v>点</v>
      </c>
      <c r="AW25" s="81">
        <f t="shared" si="21"/>
        <v>0</v>
      </c>
      <c r="AX25" s="73" t="str">
        <f t="shared" si="22"/>
        <v/>
      </c>
      <c r="AY25" s="81">
        <f t="shared" si="23"/>
        <v>0</v>
      </c>
      <c r="AZ25" s="81">
        <f t="shared" si="24"/>
        <v>0</v>
      </c>
      <c r="BA25" s="81">
        <f t="shared" si="25"/>
        <v>0</v>
      </c>
      <c r="BB25" s="587"/>
      <c r="BC25" s="587"/>
      <c r="BD25" s="630"/>
      <c r="BE25" s="770"/>
      <c r="BF25" s="74" t="str">
        <f t="shared" si="26"/>
        <v/>
      </c>
      <c r="BG25" s="74" t="str">
        <f t="shared" si="27"/>
        <v/>
      </c>
      <c r="BH25" s="74" t="str">
        <f t="shared" si="28"/>
        <v/>
      </c>
      <c r="BI25" s="120" t="str">
        <f>IF(M25="","",COUNTIF($BH$17:BH25,BH25))</f>
        <v/>
      </c>
      <c r="BJ25" s="98" t="str">
        <f t="shared" si="29"/>
        <v/>
      </c>
      <c r="BK25" s="1" t="str">
        <f t="shared" si="30"/>
        <v/>
      </c>
      <c r="BL25" s="621"/>
      <c r="BM25" s="621"/>
      <c r="BN25" s="621"/>
      <c r="BO25" s="621"/>
      <c r="BP25" s="621"/>
      <c r="BQ25" s="624"/>
      <c r="BR25" s="621"/>
      <c r="BS25" s="621"/>
      <c r="BV25" s="624"/>
      <c r="BW25" s="621"/>
      <c r="BX25" s="621"/>
      <c r="BY25" s="621"/>
      <c r="BZ25" s="621"/>
      <c r="CA25" s="621"/>
      <c r="CB25" s="621"/>
    </row>
    <row r="26" spans="1:84" s="1" customFormat="1" ht="18" customHeight="1" thickTop="1" thickBot="1">
      <c r="A26" s="683">
        <v>4</v>
      </c>
      <c r="B26" s="764" t="s">
        <v>339</v>
      </c>
      <c r="C26" s="766"/>
      <c r="D26" s="252" t="str">
        <f t="shared" si="1"/>
        <v/>
      </c>
      <c r="E26" s="243">
        <f>C26</f>
        <v>0</v>
      </c>
      <c r="F26" s="729" t="str">
        <f>IF(C26&gt;0,VLOOKUP(C26,女子登録情報!$A$1:$H$2001,3,0),"")</f>
        <v/>
      </c>
      <c r="G26" s="729" t="str">
        <f>IF(C26&gt;0,VLOOKUP(C26,女子登録情報!$A$1:$H$2001,4,0),"")</f>
        <v/>
      </c>
      <c r="H26" s="619" t="str">
        <f>IF(C26&gt;0,VLOOKUP(C26,女子登録情報!$A$1:$H$1688,7,0),"")</f>
        <v/>
      </c>
      <c r="I26" s="267" t="str">
        <f>IF(C26&gt;0,VLOOKUP(C26,女子登録情報!$A$1:$H$2001,8,0),"")</f>
        <v/>
      </c>
      <c r="J26" s="747" t="str">
        <f>IF(C26&gt;0,VLOOKUP(C26,女子登録情報!$A$1:$M$2001,13,0),"")</f>
        <v/>
      </c>
      <c r="K26" s="747" t="str">
        <f>IF(C26&gt;0,TEXT(C26,"200000000"),"000000000")</f>
        <v>000000000</v>
      </c>
      <c r="L26" s="195" t="s">
        <v>24</v>
      </c>
      <c r="M26" s="194"/>
      <c r="N26" s="268" t="str">
        <f>IF(M26&gt;0,VLOOKUP(M26,女子登録情報!$N$1:$O$22,2,0),"")</f>
        <v/>
      </c>
      <c r="O26" s="267" t="s">
        <v>27</v>
      </c>
      <c r="P26" s="253"/>
      <c r="Q26" s="260" t="str">
        <f t="shared" si="0"/>
        <v/>
      </c>
      <c r="R26" s="283" t="str">
        <f t="shared" si="8"/>
        <v/>
      </c>
      <c r="S26" s="269"/>
      <c r="T26" s="610"/>
      <c r="U26" s="611"/>
      <c r="V26" s="612"/>
      <c r="W26" s="750"/>
      <c r="X26" s="753"/>
      <c r="AA26" s="1">
        <f>IF(C26="",0,IF(H26=F5,0,1))</f>
        <v>0</v>
      </c>
      <c r="AB26" s="85">
        <f t="shared" si="9"/>
        <v>0</v>
      </c>
      <c r="AC26" s="621" t="str">
        <f>IF(C26="","",C26)</f>
        <v/>
      </c>
      <c r="AD26" s="74" t="str">
        <f t="shared" si="2"/>
        <v/>
      </c>
      <c r="AE26" s="74" t="str">
        <f t="shared" si="3"/>
        <v/>
      </c>
      <c r="AF26" s="74" t="str">
        <f t="shared" si="4"/>
        <v/>
      </c>
      <c r="AG26" s="74" t="str">
        <f t="shared" si="5"/>
        <v/>
      </c>
      <c r="AH26" s="95">
        <f t="shared" si="10"/>
        <v>0</v>
      </c>
      <c r="AI26" s="95" t="str">
        <f>IF(F26="","",F26)</f>
        <v/>
      </c>
      <c r="AJ26" s="74" t="str">
        <f t="shared" si="11"/>
        <v/>
      </c>
      <c r="AK26" s="74" t="str">
        <f t="shared" si="6"/>
        <v/>
      </c>
      <c r="AL26" s="99" t="str">
        <f t="shared" si="7"/>
        <v/>
      </c>
      <c r="AM26" s="81">
        <f t="shared" si="12"/>
        <v>0</v>
      </c>
      <c r="AO26" s="81">
        <f t="shared" si="13"/>
        <v>0</v>
      </c>
      <c r="AP26" s="81" t="str">
        <f t="shared" si="14"/>
        <v>00000</v>
      </c>
      <c r="AQ26" s="105" t="str">
        <f t="shared" si="15"/>
        <v>0秒0</v>
      </c>
      <c r="AR26" s="106">
        <f t="shared" si="16"/>
        <v>0</v>
      </c>
      <c r="AS26" s="106" t="str">
        <f t="shared" si="17"/>
        <v>0</v>
      </c>
      <c r="AT26" s="106" t="str">
        <f t="shared" si="18"/>
        <v>0</v>
      </c>
      <c r="AU26" s="106" t="str">
        <f t="shared" si="19"/>
        <v>0m</v>
      </c>
      <c r="AV26" s="106" t="str">
        <f t="shared" si="20"/>
        <v>点</v>
      </c>
      <c r="AW26" s="81">
        <f t="shared" si="21"/>
        <v>0</v>
      </c>
      <c r="AX26" s="73" t="str">
        <f t="shared" si="22"/>
        <v/>
      </c>
      <c r="AY26" s="81">
        <f t="shared" si="23"/>
        <v>0</v>
      </c>
      <c r="AZ26" s="81">
        <f t="shared" si="24"/>
        <v>0</v>
      </c>
      <c r="BA26" s="81">
        <f t="shared" si="25"/>
        <v>0</v>
      </c>
      <c r="BB26" s="586">
        <f>IF(W26="",0,COUNTA($W$17:W28))</f>
        <v>0</v>
      </c>
      <c r="BC26" s="586">
        <f>IF(X26="",0,COUNTA($X$17:X28))</f>
        <v>0</v>
      </c>
      <c r="BD26" s="628">
        <f>IF(OR($N26="20200",$N27="20200",$N28="20200"),COUNTIF($N$17:N28,"20200"),0)</f>
        <v>0</v>
      </c>
      <c r="BE26" s="768">
        <f>IF($BD26=0,0,INDEX($P26:$P28,MATCH("20200",$N26:$N28,0),1))</f>
        <v>0</v>
      </c>
      <c r="BF26" s="74" t="str">
        <f t="shared" si="26"/>
        <v/>
      </c>
      <c r="BG26" s="74" t="str">
        <f t="shared" si="27"/>
        <v/>
      </c>
      <c r="BH26" s="74" t="str">
        <f t="shared" si="28"/>
        <v/>
      </c>
      <c r="BI26" s="120" t="str">
        <f>IF(M26="","",COUNTIF($BH$17:BH26,BH26))</f>
        <v/>
      </c>
      <c r="BJ26" s="98" t="str">
        <f t="shared" si="29"/>
        <v/>
      </c>
      <c r="BK26" s="1" t="str">
        <f t="shared" si="30"/>
        <v/>
      </c>
      <c r="BL26" s="621" t="str">
        <f>IF(F26="","",COUNTIF($AI$17:AI26,AI26))</f>
        <v/>
      </c>
      <c r="BM26" s="621">
        <f>IF(BL26=1,BL26,0)</f>
        <v>0</v>
      </c>
      <c r="BN26" s="621" t="str">
        <f>IF(F26="","",$BR26)</f>
        <v/>
      </c>
      <c r="BO26" s="621" t="str">
        <f>IF(G26="","",$BR26)</f>
        <v/>
      </c>
      <c r="BP26" s="621" t="str">
        <f>IF(I26="","",$BR26)</f>
        <v/>
      </c>
      <c r="BQ26" s="622" t="str">
        <f>IFERROR(IF(J26="","",BR26),"")</f>
        <v/>
      </c>
      <c r="BR26" s="621">
        <v>4</v>
      </c>
      <c r="BS26" s="621">
        <f>IF(C26&gt;0,"",IF(COUNTIF(BN26:BQ28,BR26)=4,"",1))</f>
        <v>1</v>
      </c>
      <c r="BV26" s="622" t="str">
        <f>IF(AI26="","",IF(AND(COUNTA(M26:M28)=0,COUNTA(W26:X28)=0),1,""))</f>
        <v/>
      </c>
      <c r="BW26" s="621">
        <f>IF(AND($AI26="",COUNTA(W26)&gt;0),1,0)</f>
        <v>0</v>
      </c>
      <c r="BX26" s="621">
        <f>IF(AND($AI26="",COUNTA(X26)&gt;0),1,0)</f>
        <v>0</v>
      </c>
      <c r="BY26" s="621" t="str">
        <f>F26&amp;"-"&amp;W26</f>
        <v>-</v>
      </c>
      <c r="BZ26" s="621" t="str">
        <f>IF(W26="","",COUNTIF($BY$17:BY26,BY26))</f>
        <v/>
      </c>
      <c r="CA26" s="621" t="str">
        <f>F26&amp;"-"&amp;X26</f>
        <v>-</v>
      </c>
      <c r="CB26" s="621" t="str">
        <f>IF(X26="","",COUNTIF($CA$17:CA26,CA26))</f>
        <v/>
      </c>
    </row>
    <row r="27" spans="1:84" s="1" customFormat="1" ht="18" customHeight="1" thickBot="1">
      <c r="A27" s="684"/>
      <c r="B27" s="765"/>
      <c r="C27" s="767"/>
      <c r="D27" s="27" t="str">
        <f t="shared" si="1"/>
        <v/>
      </c>
      <c r="E27" s="244">
        <f>C26</f>
        <v>0</v>
      </c>
      <c r="F27" s="730"/>
      <c r="G27" s="730"/>
      <c r="H27" s="620"/>
      <c r="I27" s="270" t="str">
        <f>IF(C26&gt;0,VLOOKUP(C26,女子登録情報!$A$1:$H$2001,5,0),"")</f>
        <v/>
      </c>
      <c r="J27" s="748"/>
      <c r="K27" s="748"/>
      <c r="L27" s="199" t="s">
        <v>28</v>
      </c>
      <c r="M27" s="198"/>
      <c r="N27" s="271" t="str">
        <f>IF(M27&gt;0,VLOOKUP(M27,女子登録情報!$N$1:$O$22,2,0),"")</f>
        <v/>
      </c>
      <c r="O27" s="270" t="s">
        <v>29</v>
      </c>
      <c r="P27" s="272"/>
      <c r="Q27" s="258" t="str">
        <f t="shared" si="0"/>
        <v/>
      </c>
      <c r="R27" s="284" t="str">
        <f t="shared" si="8"/>
        <v/>
      </c>
      <c r="S27" s="273"/>
      <c r="T27" s="756"/>
      <c r="U27" s="757"/>
      <c r="V27" s="758"/>
      <c r="W27" s="751"/>
      <c r="X27" s="754"/>
      <c r="AB27" s="85">
        <f t="shared" si="9"/>
        <v>0</v>
      </c>
      <c r="AC27" s="621"/>
      <c r="AD27" s="74" t="str">
        <f t="shared" si="2"/>
        <v/>
      </c>
      <c r="AE27" s="74" t="str">
        <f t="shared" si="3"/>
        <v/>
      </c>
      <c r="AF27" s="74" t="str">
        <f t="shared" si="4"/>
        <v/>
      </c>
      <c r="AG27" s="74" t="str">
        <f t="shared" si="5"/>
        <v/>
      </c>
      <c r="AH27" s="95">
        <f t="shared" si="10"/>
        <v>0</v>
      </c>
      <c r="AI27" s="95" t="str">
        <f>AI26</f>
        <v/>
      </c>
      <c r="AJ27" s="74" t="str">
        <f t="shared" si="11"/>
        <v/>
      </c>
      <c r="AK27" s="74" t="str">
        <f t="shared" si="6"/>
        <v/>
      </c>
      <c r="AL27" s="99" t="str">
        <f t="shared" si="7"/>
        <v/>
      </c>
      <c r="AM27" s="81">
        <f t="shared" si="12"/>
        <v>0</v>
      </c>
      <c r="AO27" s="81">
        <f t="shared" si="13"/>
        <v>0</v>
      </c>
      <c r="AP27" s="81" t="str">
        <f t="shared" si="14"/>
        <v>00000</v>
      </c>
      <c r="AQ27" s="105" t="str">
        <f t="shared" si="15"/>
        <v>0秒0</v>
      </c>
      <c r="AR27" s="106">
        <f t="shared" si="16"/>
        <v>0</v>
      </c>
      <c r="AS27" s="106" t="str">
        <f t="shared" si="17"/>
        <v>0</v>
      </c>
      <c r="AT27" s="106" t="str">
        <f t="shared" si="18"/>
        <v>0</v>
      </c>
      <c r="AU27" s="106" t="str">
        <f t="shared" si="19"/>
        <v>0m</v>
      </c>
      <c r="AV27" s="106" t="str">
        <f t="shared" si="20"/>
        <v>点</v>
      </c>
      <c r="AW27" s="81">
        <f t="shared" si="21"/>
        <v>0</v>
      </c>
      <c r="AX27" s="73" t="str">
        <f t="shared" si="22"/>
        <v/>
      </c>
      <c r="AY27" s="81">
        <f t="shared" si="23"/>
        <v>0</v>
      </c>
      <c r="AZ27" s="81">
        <f t="shared" si="24"/>
        <v>0</v>
      </c>
      <c r="BA27" s="81">
        <f t="shared" si="25"/>
        <v>0</v>
      </c>
      <c r="BB27" s="595"/>
      <c r="BC27" s="595"/>
      <c r="BD27" s="629"/>
      <c r="BE27" s="769"/>
      <c r="BF27" s="74" t="str">
        <f t="shared" si="26"/>
        <v/>
      </c>
      <c r="BG27" s="74" t="str">
        <f t="shared" si="27"/>
        <v/>
      </c>
      <c r="BH27" s="74" t="str">
        <f t="shared" si="28"/>
        <v/>
      </c>
      <c r="BI27" s="120" t="str">
        <f>IF(M27="","",COUNTIF($BH$17:BH27,BH27))</f>
        <v/>
      </c>
      <c r="BJ27" s="98" t="str">
        <f t="shared" si="29"/>
        <v/>
      </c>
      <c r="BK27" s="1" t="str">
        <f t="shared" si="30"/>
        <v/>
      </c>
      <c r="BL27" s="621"/>
      <c r="BM27" s="621"/>
      <c r="BN27" s="621"/>
      <c r="BO27" s="621"/>
      <c r="BP27" s="621"/>
      <c r="BQ27" s="623"/>
      <c r="BR27" s="621"/>
      <c r="BS27" s="621"/>
      <c r="BV27" s="623"/>
      <c r="BW27" s="621"/>
      <c r="BX27" s="621"/>
      <c r="BY27" s="621"/>
      <c r="BZ27" s="621"/>
      <c r="CA27" s="621"/>
      <c r="CB27" s="621"/>
    </row>
    <row r="28" spans="1:84" s="1" customFormat="1" ht="18" customHeight="1" thickBot="1">
      <c r="A28" s="685"/>
      <c r="B28" s="208" t="s">
        <v>30</v>
      </c>
      <c r="C28" s="209"/>
      <c r="D28" s="245" t="str">
        <f t="shared" si="1"/>
        <v/>
      </c>
      <c r="E28" s="274">
        <f>C26</f>
        <v>0</v>
      </c>
      <c r="F28" s="759"/>
      <c r="G28" s="759"/>
      <c r="H28" s="759"/>
      <c r="I28" s="760"/>
      <c r="J28" s="749"/>
      <c r="K28" s="749"/>
      <c r="L28" s="203" t="s">
        <v>31</v>
      </c>
      <c r="M28" s="204"/>
      <c r="N28" s="430" t="str">
        <f>IF(M28&gt;0,VLOOKUP(M28,女子登録情報!$N$1:$O$22,2,0),"")</f>
        <v/>
      </c>
      <c r="O28" s="203" t="s">
        <v>32</v>
      </c>
      <c r="P28" s="206"/>
      <c r="Q28" s="250" t="str">
        <f t="shared" si="0"/>
        <v/>
      </c>
      <c r="R28" s="285" t="str">
        <f t="shared" si="8"/>
        <v/>
      </c>
      <c r="S28" s="207"/>
      <c r="T28" s="761"/>
      <c r="U28" s="762"/>
      <c r="V28" s="763"/>
      <c r="W28" s="752"/>
      <c r="X28" s="755"/>
      <c r="AB28" s="85">
        <f t="shared" si="9"/>
        <v>0</v>
      </c>
      <c r="AC28" s="621"/>
      <c r="AD28" s="74" t="str">
        <f t="shared" si="2"/>
        <v/>
      </c>
      <c r="AE28" s="74" t="str">
        <f t="shared" si="3"/>
        <v/>
      </c>
      <c r="AF28" s="74" t="str">
        <f t="shared" si="4"/>
        <v/>
      </c>
      <c r="AG28" s="74" t="str">
        <f t="shared" si="5"/>
        <v/>
      </c>
      <c r="AH28" s="95">
        <f t="shared" si="10"/>
        <v>0</v>
      </c>
      <c r="AI28" s="95" t="str">
        <f>AI27</f>
        <v/>
      </c>
      <c r="AJ28" s="74" t="str">
        <f t="shared" si="11"/>
        <v/>
      </c>
      <c r="AK28" s="74" t="str">
        <f t="shared" si="6"/>
        <v/>
      </c>
      <c r="AL28" s="99" t="str">
        <f t="shared" si="7"/>
        <v/>
      </c>
      <c r="AM28" s="81">
        <f t="shared" si="12"/>
        <v>0</v>
      </c>
      <c r="AO28" s="81">
        <f t="shared" si="13"/>
        <v>0</v>
      </c>
      <c r="AP28" s="81" t="str">
        <f t="shared" si="14"/>
        <v>00000</v>
      </c>
      <c r="AQ28" s="105" t="str">
        <f t="shared" si="15"/>
        <v>0秒0</v>
      </c>
      <c r="AR28" s="106">
        <f t="shared" si="16"/>
        <v>0</v>
      </c>
      <c r="AS28" s="106" t="str">
        <f t="shared" si="17"/>
        <v>0</v>
      </c>
      <c r="AT28" s="106" t="str">
        <f t="shared" si="18"/>
        <v>0</v>
      </c>
      <c r="AU28" s="106" t="str">
        <f t="shared" si="19"/>
        <v>0m</v>
      </c>
      <c r="AV28" s="106" t="str">
        <f t="shared" si="20"/>
        <v>点</v>
      </c>
      <c r="AW28" s="81">
        <f t="shared" si="21"/>
        <v>0</v>
      </c>
      <c r="AX28" s="73" t="str">
        <f t="shared" si="22"/>
        <v/>
      </c>
      <c r="AY28" s="81">
        <f t="shared" si="23"/>
        <v>0</v>
      </c>
      <c r="AZ28" s="81">
        <f t="shared" si="24"/>
        <v>0</v>
      </c>
      <c r="BA28" s="81">
        <f t="shared" si="25"/>
        <v>0</v>
      </c>
      <c r="BB28" s="587"/>
      <c r="BC28" s="587"/>
      <c r="BD28" s="630"/>
      <c r="BE28" s="770"/>
      <c r="BF28" s="74" t="str">
        <f t="shared" si="26"/>
        <v/>
      </c>
      <c r="BG28" s="74" t="str">
        <f t="shared" si="27"/>
        <v/>
      </c>
      <c r="BH28" s="74" t="str">
        <f t="shared" si="28"/>
        <v/>
      </c>
      <c r="BI28" s="120" t="str">
        <f>IF(M28="","",COUNTIF($BH$17:BH28,BH28))</f>
        <v/>
      </c>
      <c r="BJ28" s="98" t="str">
        <f t="shared" si="29"/>
        <v/>
      </c>
      <c r="BK28" s="1" t="str">
        <f t="shared" si="30"/>
        <v/>
      </c>
      <c r="BL28" s="621"/>
      <c r="BM28" s="621"/>
      <c r="BN28" s="621"/>
      <c r="BO28" s="621"/>
      <c r="BP28" s="621"/>
      <c r="BQ28" s="624"/>
      <c r="BR28" s="621"/>
      <c r="BS28" s="621"/>
      <c r="BV28" s="624"/>
      <c r="BW28" s="621"/>
      <c r="BX28" s="621"/>
      <c r="BY28" s="621"/>
      <c r="BZ28" s="621"/>
      <c r="CA28" s="621"/>
      <c r="CB28" s="621"/>
    </row>
    <row r="29" spans="1:84" s="1" customFormat="1" ht="18" customHeight="1" thickTop="1" thickBot="1">
      <c r="A29" s="683">
        <v>5</v>
      </c>
      <c r="B29" s="764" t="s">
        <v>339</v>
      </c>
      <c r="C29" s="766"/>
      <c r="D29" s="252" t="str">
        <f t="shared" si="1"/>
        <v/>
      </c>
      <c r="E29" s="243">
        <f>C29</f>
        <v>0</v>
      </c>
      <c r="F29" s="729" t="str">
        <f>IF(C29&gt;0,VLOOKUP(C29,女子登録情報!$A$1:$H$2001,3,0),"")</f>
        <v/>
      </c>
      <c r="G29" s="729" t="str">
        <f>IF(C29&gt;0,VLOOKUP(C29,女子登録情報!$A$1:$H$2001,4,0),"")</f>
        <v/>
      </c>
      <c r="H29" s="619" t="str">
        <f>IF(C29&gt;0,VLOOKUP(C29,女子登録情報!$A$1:$H$1688,7,0),"")</f>
        <v/>
      </c>
      <c r="I29" s="267" t="str">
        <f>IF(C29&gt;0,VLOOKUP(C29,女子登録情報!$A$1:$H$2001,8,0),"")</f>
        <v/>
      </c>
      <c r="J29" s="747" t="str">
        <f>IF(C29&gt;0,VLOOKUP(C29,女子登録情報!$A$1:$M$2001,13,0),"")</f>
        <v/>
      </c>
      <c r="K29" s="747" t="str">
        <f>IF(C29&gt;0,TEXT(C29,"200000000"),"000000000")</f>
        <v>000000000</v>
      </c>
      <c r="L29" s="195" t="s">
        <v>24</v>
      </c>
      <c r="M29" s="194"/>
      <c r="N29" s="268" t="str">
        <f>IF(M29&gt;0,VLOOKUP(M29,女子登録情報!$N$1:$O$22,2,0),"")</f>
        <v/>
      </c>
      <c r="O29" s="267" t="s">
        <v>27</v>
      </c>
      <c r="P29" s="253"/>
      <c r="Q29" s="260" t="str">
        <f t="shared" si="0"/>
        <v/>
      </c>
      <c r="R29" s="283" t="str">
        <f t="shared" si="8"/>
        <v/>
      </c>
      <c r="S29" s="269"/>
      <c r="T29" s="610"/>
      <c r="U29" s="611"/>
      <c r="V29" s="612"/>
      <c r="W29" s="750"/>
      <c r="X29" s="753"/>
      <c r="AA29" s="1">
        <f>IF(C29="",0,IF(H29=F5,0,1))</f>
        <v>0</v>
      </c>
      <c r="AB29" s="85">
        <f t="shared" si="9"/>
        <v>0</v>
      </c>
      <c r="AC29" s="621" t="str">
        <f>IF(C29="","",C29)</f>
        <v/>
      </c>
      <c r="AD29" s="74" t="str">
        <f t="shared" si="2"/>
        <v/>
      </c>
      <c r="AE29" s="74" t="str">
        <f t="shared" si="3"/>
        <v/>
      </c>
      <c r="AF29" s="74" t="str">
        <f t="shared" si="4"/>
        <v/>
      </c>
      <c r="AG29" s="74" t="str">
        <f t="shared" si="5"/>
        <v/>
      </c>
      <c r="AH29" s="95">
        <f t="shared" si="10"/>
        <v>0</v>
      </c>
      <c r="AI29" s="95" t="str">
        <f>IF(F29="","",F29)</f>
        <v/>
      </c>
      <c r="AJ29" s="74" t="str">
        <f t="shared" si="11"/>
        <v/>
      </c>
      <c r="AK29" s="74" t="str">
        <f t="shared" si="6"/>
        <v/>
      </c>
      <c r="AL29" s="99" t="str">
        <f t="shared" si="7"/>
        <v/>
      </c>
      <c r="AM29" s="81">
        <f t="shared" si="12"/>
        <v>0</v>
      </c>
      <c r="AO29" s="81">
        <f t="shared" si="13"/>
        <v>0</v>
      </c>
      <c r="AP29" s="81" t="str">
        <f t="shared" si="14"/>
        <v>00000</v>
      </c>
      <c r="AQ29" s="105" t="str">
        <f t="shared" si="15"/>
        <v>0秒0</v>
      </c>
      <c r="AR29" s="106">
        <f t="shared" si="16"/>
        <v>0</v>
      </c>
      <c r="AS29" s="106" t="str">
        <f t="shared" si="17"/>
        <v>0</v>
      </c>
      <c r="AT29" s="106" t="str">
        <f t="shared" si="18"/>
        <v>0</v>
      </c>
      <c r="AU29" s="106" t="str">
        <f t="shared" si="19"/>
        <v>0m</v>
      </c>
      <c r="AV29" s="106" t="str">
        <f t="shared" si="20"/>
        <v>点</v>
      </c>
      <c r="AW29" s="81">
        <f t="shared" si="21"/>
        <v>0</v>
      </c>
      <c r="AX29" s="73" t="str">
        <f t="shared" si="22"/>
        <v/>
      </c>
      <c r="AY29" s="81">
        <f t="shared" si="23"/>
        <v>0</v>
      </c>
      <c r="AZ29" s="81">
        <f t="shared" si="24"/>
        <v>0</v>
      </c>
      <c r="BA29" s="81">
        <f t="shared" si="25"/>
        <v>0</v>
      </c>
      <c r="BB29" s="586">
        <f>IF(W29="",0,COUNTA($W$17:W31))</f>
        <v>0</v>
      </c>
      <c r="BC29" s="586">
        <f>IF(X29="",0,COUNTA($X$17:X31))</f>
        <v>0</v>
      </c>
      <c r="BD29" s="628">
        <f>IF(OR($N29="20200",$N30="20200",$N31="20200"),COUNTIF($N$17:N31,"20200"),0)</f>
        <v>0</v>
      </c>
      <c r="BE29" s="768">
        <f>IF($BD29=0,0,INDEX($P29:$P31,MATCH("20200",$N29:$N31,0),1))</f>
        <v>0</v>
      </c>
      <c r="BF29" s="74" t="str">
        <f t="shared" si="26"/>
        <v/>
      </c>
      <c r="BG29" s="74" t="str">
        <f t="shared" si="27"/>
        <v/>
      </c>
      <c r="BH29" s="74" t="str">
        <f t="shared" si="28"/>
        <v/>
      </c>
      <c r="BI29" s="120" t="str">
        <f>IF(M29="","",COUNTIF($BH$17:BH29,BH29))</f>
        <v/>
      </c>
      <c r="BJ29" s="98" t="str">
        <f t="shared" si="29"/>
        <v/>
      </c>
      <c r="BK29" s="1" t="str">
        <f t="shared" si="30"/>
        <v/>
      </c>
      <c r="BL29" s="621" t="str">
        <f>IF(F29="","",COUNTIF($AI$17:AI29,AI29))</f>
        <v/>
      </c>
      <c r="BM29" s="621">
        <f>IF(BL29=1,BL29,0)</f>
        <v>0</v>
      </c>
      <c r="BN29" s="621" t="str">
        <f>IF(F29="","",$BR29)</f>
        <v/>
      </c>
      <c r="BO29" s="621" t="str">
        <f>IF(G29="","",$BR29)</f>
        <v/>
      </c>
      <c r="BP29" s="621" t="str">
        <f>IF(I29="","",$BR29)</f>
        <v/>
      </c>
      <c r="BQ29" s="622" t="str">
        <f>IFERROR(IF(J29="","",BR29),"")</f>
        <v/>
      </c>
      <c r="BR29" s="621">
        <v>5</v>
      </c>
      <c r="BS29" s="621">
        <f>IF(C29&gt;0,"",IF(COUNTIF(BN29:BQ31,BR29)=4,"",1))</f>
        <v>1</v>
      </c>
      <c r="BV29" s="622" t="str">
        <f>IF(AI29="","",IF(AND(COUNTA(M29:M31)=0,COUNTA(W29:X31)=0),1,""))</f>
        <v/>
      </c>
      <c r="BW29" s="621">
        <f>IF(AND($AI29="",COUNTA(W29)&gt;0),1,0)</f>
        <v>0</v>
      </c>
      <c r="BX29" s="621">
        <f>IF(AND($AI29="",COUNTA(X29)&gt;0),1,0)</f>
        <v>0</v>
      </c>
      <c r="BY29" s="621" t="str">
        <f>F29&amp;"-"&amp;W29</f>
        <v>-</v>
      </c>
      <c r="BZ29" s="621" t="str">
        <f>IF(W29="","",COUNTIF($BY$17:BY29,BY29))</f>
        <v/>
      </c>
      <c r="CA29" s="621" t="str">
        <f>F29&amp;"-"&amp;X29</f>
        <v>-</v>
      </c>
      <c r="CB29" s="621" t="str">
        <f>IF(X29="","",COUNTIF($CA$17:CA29,CA29))</f>
        <v/>
      </c>
    </row>
    <row r="30" spans="1:84" s="1" customFormat="1" ht="18" customHeight="1" thickBot="1">
      <c r="A30" s="684"/>
      <c r="B30" s="765"/>
      <c r="C30" s="767"/>
      <c r="D30" s="27" t="str">
        <f t="shared" si="1"/>
        <v/>
      </c>
      <c r="E30" s="244">
        <f>C29</f>
        <v>0</v>
      </c>
      <c r="F30" s="730"/>
      <c r="G30" s="730"/>
      <c r="H30" s="620"/>
      <c r="I30" s="270" t="str">
        <f>IF(C29&gt;0,VLOOKUP(C29,女子登録情報!$A$1:$H$2001,5,0),"")</f>
        <v/>
      </c>
      <c r="J30" s="748"/>
      <c r="K30" s="748"/>
      <c r="L30" s="199" t="s">
        <v>28</v>
      </c>
      <c r="M30" s="198"/>
      <c r="N30" s="271" t="str">
        <f>IF(M30&gt;0,VLOOKUP(M30,女子登録情報!$N$1:$O$22,2,0),"")</f>
        <v/>
      </c>
      <c r="O30" s="270" t="s">
        <v>29</v>
      </c>
      <c r="P30" s="272"/>
      <c r="Q30" s="258" t="str">
        <f t="shared" si="0"/>
        <v/>
      </c>
      <c r="R30" s="284" t="str">
        <f t="shared" si="8"/>
        <v/>
      </c>
      <c r="S30" s="273"/>
      <c r="T30" s="756"/>
      <c r="U30" s="757"/>
      <c r="V30" s="758"/>
      <c r="W30" s="751"/>
      <c r="X30" s="754"/>
      <c r="AB30" s="85">
        <f t="shared" si="9"/>
        <v>0</v>
      </c>
      <c r="AC30" s="621"/>
      <c r="AD30" s="74" t="str">
        <f t="shared" si="2"/>
        <v/>
      </c>
      <c r="AE30" s="74" t="str">
        <f t="shared" si="3"/>
        <v/>
      </c>
      <c r="AF30" s="74" t="str">
        <f t="shared" si="4"/>
        <v/>
      </c>
      <c r="AG30" s="74" t="str">
        <f t="shared" si="5"/>
        <v/>
      </c>
      <c r="AH30" s="95">
        <f t="shared" si="10"/>
        <v>0</v>
      </c>
      <c r="AI30" s="95" t="str">
        <f>AI29</f>
        <v/>
      </c>
      <c r="AJ30" s="74" t="str">
        <f t="shared" si="11"/>
        <v/>
      </c>
      <c r="AK30" s="74" t="str">
        <f t="shared" si="6"/>
        <v/>
      </c>
      <c r="AL30" s="99" t="str">
        <f t="shared" si="7"/>
        <v/>
      </c>
      <c r="AM30" s="81">
        <f t="shared" si="12"/>
        <v>0</v>
      </c>
      <c r="AO30" s="81">
        <f t="shared" si="13"/>
        <v>0</v>
      </c>
      <c r="AP30" s="81" t="str">
        <f t="shared" si="14"/>
        <v>00000</v>
      </c>
      <c r="AQ30" s="105" t="str">
        <f t="shared" si="15"/>
        <v>0秒0</v>
      </c>
      <c r="AR30" s="106">
        <f t="shared" si="16"/>
        <v>0</v>
      </c>
      <c r="AS30" s="106" t="str">
        <f t="shared" si="17"/>
        <v>0</v>
      </c>
      <c r="AT30" s="106" t="str">
        <f t="shared" si="18"/>
        <v>0</v>
      </c>
      <c r="AU30" s="106" t="str">
        <f t="shared" si="19"/>
        <v>0m</v>
      </c>
      <c r="AV30" s="106" t="str">
        <f t="shared" si="20"/>
        <v>点</v>
      </c>
      <c r="AW30" s="81">
        <f t="shared" si="21"/>
        <v>0</v>
      </c>
      <c r="AX30" s="73" t="str">
        <f t="shared" si="22"/>
        <v/>
      </c>
      <c r="AY30" s="81">
        <f t="shared" si="23"/>
        <v>0</v>
      </c>
      <c r="AZ30" s="81">
        <f t="shared" si="24"/>
        <v>0</v>
      </c>
      <c r="BA30" s="81">
        <f t="shared" si="25"/>
        <v>0</v>
      </c>
      <c r="BB30" s="595"/>
      <c r="BC30" s="595"/>
      <c r="BD30" s="629"/>
      <c r="BE30" s="769"/>
      <c r="BF30" s="74" t="str">
        <f t="shared" si="26"/>
        <v/>
      </c>
      <c r="BG30" s="74" t="str">
        <f t="shared" si="27"/>
        <v/>
      </c>
      <c r="BH30" s="74" t="str">
        <f t="shared" si="28"/>
        <v/>
      </c>
      <c r="BI30" s="120" t="str">
        <f>IF(M30="","",COUNTIF($BH$17:BH30,BH30))</f>
        <v/>
      </c>
      <c r="BJ30" s="98" t="str">
        <f t="shared" si="29"/>
        <v/>
      </c>
      <c r="BK30" s="1" t="str">
        <f t="shared" si="30"/>
        <v/>
      </c>
      <c r="BL30" s="621"/>
      <c r="BM30" s="621"/>
      <c r="BN30" s="621"/>
      <c r="BO30" s="621"/>
      <c r="BP30" s="621"/>
      <c r="BQ30" s="623"/>
      <c r="BR30" s="621"/>
      <c r="BS30" s="621"/>
      <c r="BV30" s="623"/>
      <c r="BW30" s="621"/>
      <c r="BX30" s="621"/>
      <c r="BY30" s="621"/>
      <c r="BZ30" s="621"/>
      <c r="CA30" s="621"/>
      <c r="CB30" s="621"/>
    </row>
    <row r="31" spans="1:84" s="1" customFormat="1" ht="18" customHeight="1" thickBot="1">
      <c r="A31" s="685"/>
      <c r="B31" s="208" t="s">
        <v>30</v>
      </c>
      <c r="C31" s="209"/>
      <c r="D31" s="245" t="str">
        <f t="shared" si="1"/>
        <v/>
      </c>
      <c r="E31" s="274">
        <f>C29</f>
        <v>0</v>
      </c>
      <c r="F31" s="759"/>
      <c r="G31" s="759"/>
      <c r="H31" s="759"/>
      <c r="I31" s="760"/>
      <c r="J31" s="749"/>
      <c r="K31" s="749"/>
      <c r="L31" s="203" t="s">
        <v>31</v>
      </c>
      <c r="M31" s="204"/>
      <c r="N31" s="430" t="str">
        <f>IF(M31&gt;0,VLOOKUP(M31,女子登録情報!$N$1:$O$22,2,0),"")</f>
        <v/>
      </c>
      <c r="O31" s="203" t="s">
        <v>32</v>
      </c>
      <c r="P31" s="206"/>
      <c r="Q31" s="250" t="str">
        <f t="shared" si="0"/>
        <v/>
      </c>
      <c r="R31" s="285" t="str">
        <f t="shared" si="8"/>
        <v/>
      </c>
      <c r="S31" s="207"/>
      <c r="T31" s="761"/>
      <c r="U31" s="762"/>
      <c r="V31" s="763"/>
      <c r="W31" s="752"/>
      <c r="X31" s="755"/>
      <c r="AB31" s="85">
        <f t="shared" si="9"/>
        <v>0</v>
      </c>
      <c r="AC31" s="621"/>
      <c r="AD31" s="74" t="str">
        <f t="shared" si="2"/>
        <v/>
      </c>
      <c r="AE31" s="74" t="str">
        <f t="shared" si="3"/>
        <v/>
      </c>
      <c r="AF31" s="74" t="str">
        <f t="shared" si="4"/>
        <v/>
      </c>
      <c r="AG31" s="74" t="str">
        <f t="shared" si="5"/>
        <v/>
      </c>
      <c r="AH31" s="95">
        <f t="shared" si="10"/>
        <v>0</v>
      </c>
      <c r="AI31" s="95" t="str">
        <f>AI30</f>
        <v/>
      </c>
      <c r="AJ31" s="74" t="str">
        <f t="shared" si="11"/>
        <v/>
      </c>
      <c r="AK31" s="74" t="str">
        <f t="shared" si="6"/>
        <v/>
      </c>
      <c r="AL31" s="99" t="str">
        <f t="shared" si="7"/>
        <v/>
      </c>
      <c r="AM31" s="81">
        <f t="shared" si="12"/>
        <v>0</v>
      </c>
      <c r="AO31" s="81">
        <f t="shared" si="13"/>
        <v>0</v>
      </c>
      <c r="AP31" s="81" t="str">
        <f t="shared" si="14"/>
        <v>00000</v>
      </c>
      <c r="AQ31" s="105" t="str">
        <f t="shared" si="15"/>
        <v>0秒0</v>
      </c>
      <c r="AR31" s="106">
        <f t="shared" si="16"/>
        <v>0</v>
      </c>
      <c r="AS31" s="106" t="str">
        <f t="shared" si="17"/>
        <v>0</v>
      </c>
      <c r="AT31" s="106" t="str">
        <f t="shared" si="18"/>
        <v>0</v>
      </c>
      <c r="AU31" s="106" t="str">
        <f t="shared" si="19"/>
        <v>0m</v>
      </c>
      <c r="AV31" s="106" t="str">
        <f t="shared" si="20"/>
        <v>点</v>
      </c>
      <c r="AW31" s="81">
        <f t="shared" si="21"/>
        <v>0</v>
      </c>
      <c r="AX31" s="73" t="str">
        <f t="shared" si="22"/>
        <v/>
      </c>
      <c r="AY31" s="81">
        <f t="shared" si="23"/>
        <v>0</v>
      </c>
      <c r="AZ31" s="81">
        <f t="shared" si="24"/>
        <v>0</v>
      </c>
      <c r="BA31" s="81">
        <f t="shared" si="25"/>
        <v>0</v>
      </c>
      <c r="BB31" s="587"/>
      <c r="BC31" s="587"/>
      <c r="BD31" s="630"/>
      <c r="BE31" s="770"/>
      <c r="BF31" s="74" t="str">
        <f t="shared" si="26"/>
        <v/>
      </c>
      <c r="BG31" s="74" t="str">
        <f t="shared" si="27"/>
        <v/>
      </c>
      <c r="BH31" s="74" t="str">
        <f t="shared" si="28"/>
        <v/>
      </c>
      <c r="BI31" s="120" t="str">
        <f>IF(M31="","",COUNTIF($BH$17:BH31,BH31))</f>
        <v/>
      </c>
      <c r="BJ31" s="98" t="str">
        <f t="shared" si="29"/>
        <v/>
      </c>
      <c r="BK31" s="1" t="str">
        <f t="shared" si="30"/>
        <v/>
      </c>
      <c r="BL31" s="621"/>
      <c r="BM31" s="621"/>
      <c r="BN31" s="621"/>
      <c r="BO31" s="621"/>
      <c r="BP31" s="621"/>
      <c r="BQ31" s="624"/>
      <c r="BR31" s="621"/>
      <c r="BS31" s="621"/>
      <c r="BV31" s="624"/>
      <c r="BW31" s="621"/>
      <c r="BX31" s="621"/>
      <c r="BY31" s="621"/>
      <c r="BZ31" s="621"/>
      <c r="CA31" s="621"/>
      <c r="CB31" s="621"/>
    </row>
    <row r="32" spans="1:84" s="1" customFormat="1" ht="18" customHeight="1" thickTop="1" thickBot="1">
      <c r="A32" s="683">
        <v>6</v>
      </c>
      <c r="B32" s="764" t="s">
        <v>339</v>
      </c>
      <c r="C32" s="766"/>
      <c r="D32" s="252" t="str">
        <f t="shared" si="1"/>
        <v/>
      </c>
      <c r="E32" s="243">
        <f>C32</f>
        <v>0</v>
      </c>
      <c r="F32" s="729" t="str">
        <f>IF(C32&gt;0,VLOOKUP(C32,女子登録情報!$A$1:$H$2001,3,0),"")</f>
        <v/>
      </c>
      <c r="G32" s="729" t="str">
        <f>IF(C32&gt;0,VLOOKUP(C32,女子登録情報!$A$1:$H$2001,4,0),"")</f>
        <v/>
      </c>
      <c r="H32" s="619" t="str">
        <f>IF(C32&gt;0,VLOOKUP(C32,女子登録情報!$A$1:$H$1688,7,0),"")</f>
        <v/>
      </c>
      <c r="I32" s="267" t="str">
        <f>IF(C32&gt;0,VLOOKUP(C32,女子登録情報!$A$1:$H$2001,8,0),"")</f>
        <v/>
      </c>
      <c r="J32" s="747" t="str">
        <f>IF(C32&gt;0,VLOOKUP(C32,女子登録情報!$A$1:$M$2001,13,0),"")</f>
        <v/>
      </c>
      <c r="K32" s="747" t="str">
        <f>IF(C32&gt;0,TEXT(C32,"200000000"),"000000000")</f>
        <v>000000000</v>
      </c>
      <c r="L32" s="195" t="s">
        <v>24</v>
      </c>
      <c r="M32" s="194"/>
      <c r="N32" s="268" t="str">
        <f>IF(M32&gt;0,VLOOKUP(M32,女子登録情報!$N$1:$O$22,2,0),"")</f>
        <v/>
      </c>
      <c r="O32" s="267" t="s">
        <v>27</v>
      </c>
      <c r="P32" s="253"/>
      <c r="Q32" s="260" t="str">
        <f t="shared" si="0"/>
        <v/>
      </c>
      <c r="R32" s="283" t="str">
        <f t="shared" si="8"/>
        <v/>
      </c>
      <c r="S32" s="269"/>
      <c r="T32" s="610"/>
      <c r="U32" s="611"/>
      <c r="V32" s="612"/>
      <c r="W32" s="750"/>
      <c r="X32" s="753"/>
      <c r="AA32" s="1">
        <f>IF(C32="",0,IF(H32=F5,0,1))</f>
        <v>0</v>
      </c>
      <c r="AB32" s="85">
        <f t="shared" si="9"/>
        <v>0</v>
      </c>
      <c r="AC32" s="621" t="str">
        <f>IF(C32="","",C32)</f>
        <v/>
      </c>
      <c r="AD32" s="74" t="str">
        <f t="shared" si="2"/>
        <v/>
      </c>
      <c r="AE32" s="74" t="str">
        <f t="shared" si="3"/>
        <v/>
      </c>
      <c r="AF32" s="74" t="str">
        <f t="shared" si="4"/>
        <v/>
      </c>
      <c r="AG32" s="74" t="str">
        <f t="shared" si="5"/>
        <v/>
      </c>
      <c r="AH32" s="95">
        <f t="shared" si="10"/>
        <v>0</v>
      </c>
      <c r="AI32" s="95" t="str">
        <f>IF(F32="","",F32)</f>
        <v/>
      </c>
      <c r="AJ32" s="74" t="str">
        <f t="shared" si="11"/>
        <v/>
      </c>
      <c r="AK32" s="74" t="str">
        <f t="shared" si="6"/>
        <v/>
      </c>
      <c r="AL32" s="99" t="str">
        <f t="shared" si="7"/>
        <v/>
      </c>
      <c r="AM32" s="81">
        <f t="shared" si="12"/>
        <v>0</v>
      </c>
      <c r="AO32" s="81">
        <f t="shared" si="13"/>
        <v>0</v>
      </c>
      <c r="AP32" s="81" t="str">
        <f t="shared" si="14"/>
        <v>00000</v>
      </c>
      <c r="AQ32" s="105" t="str">
        <f t="shared" si="15"/>
        <v>0秒0</v>
      </c>
      <c r="AR32" s="106">
        <f t="shared" si="16"/>
        <v>0</v>
      </c>
      <c r="AS32" s="106" t="str">
        <f t="shared" si="17"/>
        <v>0</v>
      </c>
      <c r="AT32" s="106" t="str">
        <f t="shared" si="18"/>
        <v>0</v>
      </c>
      <c r="AU32" s="106" t="str">
        <f t="shared" si="19"/>
        <v>0m</v>
      </c>
      <c r="AV32" s="106" t="str">
        <f t="shared" si="20"/>
        <v>点</v>
      </c>
      <c r="AW32" s="81">
        <f t="shared" si="21"/>
        <v>0</v>
      </c>
      <c r="AX32" s="73" t="str">
        <f t="shared" si="22"/>
        <v/>
      </c>
      <c r="AY32" s="81">
        <f t="shared" si="23"/>
        <v>0</v>
      </c>
      <c r="AZ32" s="81">
        <f t="shared" si="24"/>
        <v>0</v>
      </c>
      <c r="BA32" s="81">
        <f t="shared" si="25"/>
        <v>0</v>
      </c>
      <c r="BB32" s="586">
        <f>IF(W32="",0,COUNTA($W$17:W34))</f>
        <v>0</v>
      </c>
      <c r="BC32" s="586">
        <f>IF(X32="",0,COUNTA($X$17:X34))</f>
        <v>0</v>
      </c>
      <c r="BD32" s="628">
        <f>IF(OR($N32="20200",$N33="20200",$N34="20200"),COUNTIF($N$17:N34,"20200"),0)</f>
        <v>0</v>
      </c>
      <c r="BE32" s="768">
        <f>IF($BD32=0,0,INDEX($P32:$P34,MATCH("20200",$N32:$N34,0),1))</f>
        <v>0</v>
      </c>
      <c r="BF32" s="74" t="str">
        <f t="shared" si="26"/>
        <v/>
      </c>
      <c r="BG32" s="74" t="str">
        <f t="shared" si="27"/>
        <v/>
      </c>
      <c r="BH32" s="74" t="str">
        <f t="shared" si="28"/>
        <v/>
      </c>
      <c r="BI32" s="120" t="str">
        <f>IF(M32="","",COUNTIF($BH$17:BH32,BH32))</f>
        <v/>
      </c>
      <c r="BJ32" s="98" t="str">
        <f t="shared" si="29"/>
        <v/>
      </c>
      <c r="BK32" s="1" t="str">
        <f t="shared" si="30"/>
        <v/>
      </c>
      <c r="BL32" s="621" t="str">
        <f>IF(F32="","",COUNTIF($AI$17:AI32,AI32))</f>
        <v/>
      </c>
      <c r="BM32" s="621">
        <f>IF(BL32=1,BL32,0)</f>
        <v>0</v>
      </c>
      <c r="BN32" s="621" t="str">
        <f>IF(F32="","",$BR32)</f>
        <v/>
      </c>
      <c r="BO32" s="621" t="str">
        <f>IF(G32="","",$BR32)</f>
        <v/>
      </c>
      <c r="BP32" s="621" t="str">
        <f>IF(I32="","",$BR32)</f>
        <v/>
      </c>
      <c r="BQ32" s="622" t="str">
        <f>IFERROR(IF(J32="","",BR32),"")</f>
        <v/>
      </c>
      <c r="BR32" s="621">
        <v>6</v>
      </c>
      <c r="BS32" s="621">
        <f>IF(C32&gt;0,"",IF(COUNTIF(BN32:BQ34,BR32)=4,"",1))</f>
        <v>1</v>
      </c>
      <c r="BV32" s="622" t="str">
        <f>IF(AI32="","",IF(AND(COUNTA(M32:M34)=0,COUNTA(W32:X34)=0),1,""))</f>
        <v/>
      </c>
      <c r="BW32" s="621">
        <f>IF(AND($AI32="",COUNTA(W32)&gt;0),1,0)</f>
        <v>0</v>
      </c>
      <c r="BX32" s="621">
        <f>IF(AND($AI32="",COUNTA(X32)&gt;0),1,0)</f>
        <v>0</v>
      </c>
      <c r="BY32" s="621" t="str">
        <f>F32&amp;"-"&amp;W32</f>
        <v>-</v>
      </c>
      <c r="BZ32" s="621" t="str">
        <f>IF(W32="","",COUNTIF($BY$17:BY32,BY32))</f>
        <v/>
      </c>
      <c r="CA32" s="621" t="str">
        <f>F32&amp;"-"&amp;X32</f>
        <v>-</v>
      </c>
      <c r="CB32" s="621" t="str">
        <f>IF(X32="","",COUNTIF($CA$17:CA32,CA32))</f>
        <v/>
      </c>
    </row>
    <row r="33" spans="1:80" s="1" customFormat="1" ht="18" customHeight="1" thickBot="1">
      <c r="A33" s="684"/>
      <c r="B33" s="765"/>
      <c r="C33" s="767"/>
      <c r="D33" s="27" t="str">
        <f t="shared" si="1"/>
        <v/>
      </c>
      <c r="E33" s="244">
        <f>C32</f>
        <v>0</v>
      </c>
      <c r="F33" s="730"/>
      <c r="G33" s="730"/>
      <c r="H33" s="620"/>
      <c r="I33" s="270" t="str">
        <f>IF(C32&gt;0,VLOOKUP(C32,女子登録情報!$A$1:$H$2001,5,0),"")</f>
        <v/>
      </c>
      <c r="J33" s="748"/>
      <c r="K33" s="748"/>
      <c r="L33" s="199" t="s">
        <v>28</v>
      </c>
      <c r="M33" s="198"/>
      <c r="N33" s="271" t="str">
        <f>IF(M33&gt;0,VLOOKUP(M33,女子登録情報!$N$1:$O$22,2,0),"")</f>
        <v/>
      </c>
      <c r="O33" s="270" t="s">
        <v>29</v>
      </c>
      <c r="P33" s="272"/>
      <c r="Q33" s="258" t="str">
        <f t="shared" si="0"/>
        <v/>
      </c>
      <c r="R33" s="284" t="str">
        <f t="shared" si="8"/>
        <v/>
      </c>
      <c r="S33" s="273"/>
      <c r="T33" s="756"/>
      <c r="U33" s="757"/>
      <c r="V33" s="758"/>
      <c r="W33" s="751"/>
      <c r="X33" s="754"/>
      <c r="AB33" s="85">
        <f t="shared" si="9"/>
        <v>0</v>
      </c>
      <c r="AC33" s="621"/>
      <c r="AD33" s="74" t="str">
        <f t="shared" si="2"/>
        <v/>
      </c>
      <c r="AE33" s="74" t="str">
        <f t="shared" si="3"/>
        <v/>
      </c>
      <c r="AF33" s="74" t="str">
        <f t="shared" si="4"/>
        <v/>
      </c>
      <c r="AG33" s="74" t="str">
        <f t="shared" si="5"/>
        <v/>
      </c>
      <c r="AH33" s="95">
        <f t="shared" si="10"/>
        <v>0</v>
      </c>
      <c r="AI33" s="95" t="str">
        <f>AI32</f>
        <v/>
      </c>
      <c r="AJ33" s="74" t="str">
        <f t="shared" si="11"/>
        <v/>
      </c>
      <c r="AK33" s="74" t="str">
        <f t="shared" si="6"/>
        <v/>
      </c>
      <c r="AL33" s="99" t="str">
        <f t="shared" si="7"/>
        <v/>
      </c>
      <c r="AM33" s="81">
        <f t="shared" si="12"/>
        <v>0</v>
      </c>
      <c r="AO33" s="81">
        <f t="shared" si="13"/>
        <v>0</v>
      </c>
      <c r="AP33" s="81" t="str">
        <f t="shared" si="14"/>
        <v>00000</v>
      </c>
      <c r="AQ33" s="105" t="str">
        <f t="shared" si="15"/>
        <v>0秒0</v>
      </c>
      <c r="AR33" s="106">
        <f t="shared" si="16"/>
        <v>0</v>
      </c>
      <c r="AS33" s="106" t="str">
        <f t="shared" si="17"/>
        <v>0</v>
      </c>
      <c r="AT33" s="106" t="str">
        <f t="shared" si="18"/>
        <v>0</v>
      </c>
      <c r="AU33" s="106" t="str">
        <f t="shared" si="19"/>
        <v>0m</v>
      </c>
      <c r="AV33" s="106" t="str">
        <f t="shared" si="20"/>
        <v>点</v>
      </c>
      <c r="AW33" s="81">
        <f t="shared" si="21"/>
        <v>0</v>
      </c>
      <c r="AX33" s="73" t="str">
        <f t="shared" si="22"/>
        <v/>
      </c>
      <c r="AY33" s="81">
        <f t="shared" si="23"/>
        <v>0</v>
      </c>
      <c r="AZ33" s="81">
        <f t="shared" si="24"/>
        <v>0</v>
      </c>
      <c r="BA33" s="81">
        <f t="shared" si="25"/>
        <v>0</v>
      </c>
      <c r="BB33" s="595"/>
      <c r="BC33" s="595"/>
      <c r="BD33" s="629"/>
      <c r="BE33" s="769"/>
      <c r="BF33" s="74" t="str">
        <f t="shared" si="26"/>
        <v/>
      </c>
      <c r="BG33" s="74" t="str">
        <f t="shared" si="27"/>
        <v/>
      </c>
      <c r="BH33" s="74" t="str">
        <f t="shared" si="28"/>
        <v/>
      </c>
      <c r="BI33" s="120" t="str">
        <f>IF(M33="","",COUNTIF($BH$17:BH33,BH33))</f>
        <v/>
      </c>
      <c r="BJ33" s="98" t="str">
        <f t="shared" si="29"/>
        <v/>
      </c>
      <c r="BK33" s="1" t="str">
        <f t="shared" si="30"/>
        <v/>
      </c>
      <c r="BL33" s="621"/>
      <c r="BM33" s="621"/>
      <c r="BN33" s="621"/>
      <c r="BO33" s="621"/>
      <c r="BP33" s="621"/>
      <c r="BQ33" s="623"/>
      <c r="BR33" s="621"/>
      <c r="BS33" s="621"/>
      <c r="BV33" s="623"/>
      <c r="BW33" s="621"/>
      <c r="BX33" s="621"/>
      <c r="BY33" s="621"/>
      <c r="BZ33" s="621"/>
      <c r="CA33" s="621"/>
      <c r="CB33" s="621"/>
    </row>
    <row r="34" spans="1:80" s="1" customFormat="1" ht="18" customHeight="1" thickBot="1">
      <c r="A34" s="685"/>
      <c r="B34" s="208" t="s">
        <v>30</v>
      </c>
      <c r="C34" s="209"/>
      <c r="D34" s="245" t="str">
        <f t="shared" si="1"/>
        <v/>
      </c>
      <c r="E34" s="274">
        <f>C32</f>
        <v>0</v>
      </c>
      <c r="F34" s="759"/>
      <c r="G34" s="759"/>
      <c r="H34" s="759"/>
      <c r="I34" s="760"/>
      <c r="J34" s="749"/>
      <c r="K34" s="749"/>
      <c r="L34" s="203" t="s">
        <v>31</v>
      </c>
      <c r="M34" s="204"/>
      <c r="N34" s="430" t="str">
        <f>IF(M34&gt;0,VLOOKUP(M34,女子登録情報!$N$1:$O$22,2,0),"")</f>
        <v/>
      </c>
      <c r="O34" s="203" t="s">
        <v>32</v>
      </c>
      <c r="P34" s="206"/>
      <c r="Q34" s="250" t="str">
        <f t="shared" si="0"/>
        <v/>
      </c>
      <c r="R34" s="285" t="str">
        <f t="shared" si="8"/>
        <v/>
      </c>
      <c r="S34" s="207"/>
      <c r="T34" s="761"/>
      <c r="U34" s="762"/>
      <c r="V34" s="763"/>
      <c r="W34" s="752"/>
      <c r="X34" s="755"/>
      <c r="AB34" s="85">
        <f t="shared" si="9"/>
        <v>0</v>
      </c>
      <c r="AC34" s="621"/>
      <c r="AD34" s="74" t="str">
        <f t="shared" si="2"/>
        <v/>
      </c>
      <c r="AE34" s="74" t="str">
        <f t="shared" si="3"/>
        <v/>
      </c>
      <c r="AF34" s="74" t="str">
        <f t="shared" si="4"/>
        <v/>
      </c>
      <c r="AG34" s="74" t="str">
        <f t="shared" si="5"/>
        <v/>
      </c>
      <c r="AH34" s="95">
        <f t="shared" si="10"/>
        <v>0</v>
      </c>
      <c r="AI34" s="95" t="str">
        <f>AI33</f>
        <v/>
      </c>
      <c r="AJ34" s="74" t="str">
        <f t="shared" si="11"/>
        <v/>
      </c>
      <c r="AK34" s="74" t="str">
        <f t="shared" si="6"/>
        <v/>
      </c>
      <c r="AL34" s="99" t="str">
        <f t="shared" si="7"/>
        <v/>
      </c>
      <c r="AM34" s="81">
        <f t="shared" si="12"/>
        <v>0</v>
      </c>
      <c r="AO34" s="81">
        <f t="shared" si="13"/>
        <v>0</v>
      </c>
      <c r="AP34" s="81" t="str">
        <f t="shared" si="14"/>
        <v>00000</v>
      </c>
      <c r="AQ34" s="105" t="str">
        <f t="shared" si="15"/>
        <v>0秒0</v>
      </c>
      <c r="AR34" s="106">
        <f t="shared" si="16"/>
        <v>0</v>
      </c>
      <c r="AS34" s="106" t="str">
        <f t="shared" si="17"/>
        <v>0</v>
      </c>
      <c r="AT34" s="106" t="str">
        <f t="shared" si="18"/>
        <v>0</v>
      </c>
      <c r="AU34" s="106" t="str">
        <f t="shared" si="19"/>
        <v>0m</v>
      </c>
      <c r="AV34" s="106" t="str">
        <f t="shared" si="20"/>
        <v>点</v>
      </c>
      <c r="AW34" s="81">
        <f t="shared" si="21"/>
        <v>0</v>
      </c>
      <c r="AX34" s="73" t="str">
        <f t="shared" si="22"/>
        <v/>
      </c>
      <c r="AY34" s="81">
        <f t="shared" si="23"/>
        <v>0</v>
      </c>
      <c r="AZ34" s="81">
        <f t="shared" si="24"/>
        <v>0</v>
      </c>
      <c r="BA34" s="81">
        <f t="shared" si="25"/>
        <v>0</v>
      </c>
      <c r="BB34" s="587"/>
      <c r="BC34" s="587"/>
      <c r="BD34" s="630"/>
      <c r="BE34" s="770"/>
      <c r="BF34" s="74" t="str">
        <f t="shared" si="26"/>
        <v/>
      </c>
      <c r="BG34" s="74" t="str">
        <f t="shared" si="27"/>
        <v/>
      </c>
      <c r="BH34" s="74" t="str">
        <f t="shared" si="28"/>
        <v/>
      </c>
      <c r="BI34" s="120" t="str">
        <f>IF(M34="","",COUNTIF($BH$17:BH34,BH34))</f>
        <v/>
      </c>
      <c r="BJ34" s="98" t="str">
        <f t="shared" si="29"/>
        <v/>
      </c>
      <c r="BK34" s="1" t="str">
        <f t="shared" si="30"/>
        <v/>
      </c>
      <c r="BL34" s="621"/>
      <c r="BM34" s="621"/>
      <c r="BN34" s="621"/>
      <c r="BO34" s="621"/>
      <c r="BP34" s="621"/>
      <c r="BQ34" s="624"/>
      <c r="BR34" s="621"/>
      <c r="BS34" s="621"/>
      <c r="BV34" s="624"/>
      <c r="BW34" s="621"/>
      <c r="BX34" s="621"/>
      <c r="BY34" s="621"/>
      <c r="BZ34" s="621"/>
      <c r="CA34" s="621"/>
      <c r="CB34" s="621"/>
    </row>
    <row r="35" spans="1:80" s="1" customFormat="1" ht="18" customHeight="1" thickTop="1" thickBot="1">
      <c r="A35" s="683">
        <v>7</v>
      </c>
      <c r="B35" s="764" t="s">
        <v>339</v>
      </c>
      <c r="C35" s="766"/>
      <c r="D35" s="252" t="str">
        <f t="shared" si="1"/>
        <v/>
      </c>
      <c r="E35" s="243">
        <f>C35</f>
        <v>0</v>
      </c>
      <c r="F35" s="729" t="str">
        <f>IF(C35&gt;0,VLOOKUP(C35,女子登録情報!$A$1:$H$2001,3,0),"")</f>
        <v/>
      </c>
      <c r="G35" s="729" t="str">
        <f>IF(C35&gt;0,VLOOKUP(C35,女子登録情報!$A$1:$H$2001,4,0),"")</f>
        <v/>
      </c>
      <c r="H35" s="619" t="str">
        <f>IF(C35&gt;0,VLOOKUP(C35,女子登録情報!$A$1:$H$1688,7,0),"")</f>
        <v/>
      </c>
      <c r="I35" s="267" t="str">
        <f>IF(C35&gt;0,VLOOKUP(C35,女子登録情報!$A$1:$H$2001,8,0),"")</f>
        <v/>
      </c>
      <c r="J35" s="747" t="str">
        <f>IF(C35&gt;0,VLOOKUP(C35,女子登録情報!$A$1:$M$2001,13,0),"")</f>
        <v/>
      </c>
      <c r="K35" s="747" t="str">
        <f>IF(C35&gt;0,TEXT(C35,"200000000"),"000000000")</f>
        <v>000000000</v>
      </c>
      <c r="L35" s="195" t="s">
        <v>24</v>
      </c>
      <c r="M35" s="194"/>
      <c r="N35" s="268" t="str">
        <f>IF(M35&gt;0,VLOOKUP(M35,女子登録情報!$N$1:$O$22,2,0),"")</f>
        <v/>
      </c>
      <c r="O35" s="267" t="s">
        <v>27</v>
      </c>
      <c r="P35" s="253"/>
      <c r="Q35" s="260" t="str">
        <f t="shared" si="0"/>
        <v/>
      </c>
      <c r="R35" s="283" t="str">
        <f t="shared" si="8"/>
        <v/>
      </c>
      <c r="S35" s="269"/>
      <c r="T35" s="610"/>
      <c r="U35" s="611"/>
      <c r="V35" s="612"/>
      <c r="W35" s="750"/>
      <c r="X35" s="753"/>
      <c r="AA35" s="1">
        <f>IF(C35="",0,IF(H35=F5,0,1))</f>
        <v>0</v>
      </c>
      <c r="AB35" s="85">
        <f t="shared" si="9"/>
        <v>0</v>
      </c>
      <c r="AC35" s="621" t="str">
        <f>IF(C35="","",C35)</f>
        <v/>
      </c>
      <c r="AD35" s="74" t="str">
        <f t="shared" si="2"/>
        <v/>
      </c>
      <c r="AE35" s="74" t="str">
        <f t="shared" si="3"/>
        <v/>
      </c>
      <c r="AF35" s="74" t="str">
        <f t="shared" si="4"/>
        <v/>
      </c>
      <c r="AG35" s="74" t="str">
        <f t="shared" si="5"/>
        <v/>
      </c>
      <c r="AH35" s="95">
        <f t="shared" si="10"/>
        <v>0</v>
      </c>
      <c r="AI35" s="95" t="str">
        <f>IF(F35="","",F35)</f>
        <v/>
      </c>
      <c r="AJ35" s="74" t="str">
        <f t="shared" si="11"/>
        <v/>
      </c>
      <c r="AK35" s="74" t="str">
        <f t="shared" si="6"/>
        <v/>
      </c>
      <c r="AL35" s="99" t="str">
        <f t="shared" si="7"/>
        <v/>
      </c>
      <c r="AM35" s="81">
        <f t="shared" si="12"/>
        <v>0</v>
      </c>
      <c r="AO35" s="81">
        <f t="shared" si="13"/>
        <v>0</v>
      </c>
      <c r="AP35" s="81" t="str">
        <f t="shared" si="14"/>
        <v>00000</v>
      </c>
      <c r="AQ35" s="105" t="str">
        <f t="shared" si="15"/>
        <v>0秒0</v>
      </c>
      <c r="AR35" s="106">
        <f t="shared" si="16"/>
        <v>0</v>
      </c>
      <c r="AS35" s="106" t="str">
        <f t="shared" si="17"/>
        <v>0</v>
      </c>
      <c r="AT35" s="106" t="str">
        <f t="shared" si="18"/>
        <v>0</v>
      </c>
      <c r="AU35" s="106" t="str">
        <f t="shared" si="19"/>
        <v>0m</v>
      </c>
      <c r="AV35" s="106" t="str">
        <f t="shared" si="20"/>
        <v>点</v>
      </c>
      <c r="AW35" s="81">
        <f t="shared" si="21"/>
        <v>0</v>
      </c>
      <c r="AX35" s="73" t="str">
        <f t="shared" si="22"/>
        <v/>
      </c>
      <c r="AY35" s="81">
        <f t="shared" si="23"/>
        <v>0</v>
      </c>
      <c r="AZ35" s="81">
        <f t="shared" si="24"/>
        <v>0</v>
      </c>
      <c r="BA35" s="81">
        <f t="shared" si="25"/>
        <v>0</v>
      </c>
      <c r="BB35" s="586">
        <f>IF(W35="",0,COUNTA($W$17:W37))</f>
        <v>0</v>
      </c>
      <c r="BC35" s="586">
        <f>IF(X35="",0,COUNTA($X$17:X37))</f>
        <v>0</v>
      </c>
      <c r="BD35" s="628">
        <f>IF(OR($N35="20200",$N36="20200",$N37="20200"),COUNTIF($N$17:N37,"20200"),0)</f>
        <v>0</v>
      </c>
      <c r="BE35" s="768">
        <f>IF($BD35=0,0,INDEX($P35:$P37,MATCH("20200",$N35:$N37,0),1))</f>
        <v>0</v>
      </c>
      <c r="BF35" s="74" t="str">
        <f t="shared" si="26"/>
        <v/>
      </c>
      <c r="BG35" s="74" t="str">
        <f t="shared" si="27"/>
        <v/>
      </c>
      <c r="BH35" s="74" t="str">
        <f t="shared" si="28"/>
        <v/>
      </c>
      <c r="BI35" s="120" t="str">
        <f>IF(M35="","",COUNTIF($BH$17:BH35,BH35))</f>
        <v/>
      </c>
      <c r="BJ35" s="98" t="str">
        <f t="shared" si="29"/>
        <v/>
      </c>
      <c r="BK35" s="1" t="str">
        <f t="shared" si="30"/>
        <v/>
      </c>
      <c r="BL35" s="621" t="str">
        <f>IF(F35="","",COUNTIF($AI$17:AI35,AI35))</f>
        <v/>
      </c>
      <c r="BM35" s="621">
        <f>IF(BL35=1,BL35,0)</f>
        <v>0</v>
      </c>
      <c r="BN35" s="621" t="str">
        <f>IF(F35="","",$BR35)</f>
        <v/>
      </c>
      <c r="BO35" s="621" t="str">
        <f>IF(G35="","",$BR35)</f>
        <v/>
      </c>
      <c r="BP35" s="621" t="str">
        <f>IF(I35="","",$BR35)</f>
        <v/>
      </c>
      <c r="BQ35" s="622" t="str">
        <f>IFERROR(IF(J35="","",BR35),"")</f>
        <v/>
      </c>
      <c r="BR35" s="621">
        <v>7</v>
      </c>
      <c r="BS35" s="621">
        <f>IF(C35&gt;0,"",IF(COUNTIF(BN35:BQ37,BR35)=4,"",1))</f>
        <v>1</v>
      </c>
      <c r="BV35" s="622" t="str">
        <f>IF(AI35="","",IF(AND(COUNTA(M35:M37)=0,COUNTA(W35:X37)=0),1,""))</f>
        <v/>
      </c>
      <c r="BW35" s="621">
        <f>IF(AND($AI35="",COUNTA(W35)&gt;0),1,0)</f>
        <v>0</v>
      </c>
      <c r="BX35" s="621">
        <f>IF(AND($AI35="",COUNTA(X35)&gt;0),1,0)</f>
        <v>0</v>
      </c>
      <c r="BY35" s="621" t="str">
        <f>F35&amp;"-"&amp;W35</f>
        <v>-</v>
      </c>
      <c r="BZ35" s="621" t="str">
        <f>IF(W35="","",COUNTIF($BY$17:BY35,BY35))</f>
        <v/>
      </c>
      <c r="CA35" s="621" t="str">
        <f>F35&amp;"-"&amp;X35</f>
        <v>-</v>
      </c>
      <c r="CB35" s="621" t="str">
        <f>IF(X35="","",COUNTIF($CA$17:CA35,CA35))</f>
        <v/>
      </c>
    </row>
    <row r="36" spans="1:80" s="1" customFormat="1" ht="18" customHeight="1" thickBot="1">
      <c r="A36" s="684"/>
      <c r="B36" s="765"/>
      <c r="C36" s="767"/>
      <c r="D36" s="27" t="str">
        <f t="shared" si="1"/>
        <v/>
      </c>
      <c r="E36" s="244">
        <f>C35</f>
        <v>0</v>
      </c>
      <c r="F36" s="730"/>
      <c r="G36" s="730"/>
      <c r="H36" s="620"/>
      <c r="I36" s="270" t="str">
        <f>IF(C35&gt;0,VLOOKUP(C35,女子登録情報!$A$1:$H$2001,5,0),"")</f>
        <v/>
      </c>
      <c r="J36" s="748"/>
      <c r="K36" s="748"/>
      <c r="L36" s="199" t="s">
        <v>28</v>
      </c>
      <c r="M36" s="198"/>
      <c r="N36" s="271" t="str">
        <f>IF(M36&gt;0,VLOOKUP(M36,女子登録情報!$N$1:$O$22,2,0),"")</f>
        <v/>
      </c>
      <c r="O36" s="270" t="s">
        <v>29</v>
      </c>
      <c r="P36" s="272"/>
      <c r="Q36" s="258" t="str">
        <f t="shared" si="0"/>
        <v/>
      </c>
      <c r="R36" s="284" t="str">
        <f t="shared" si="8"/>
        <v/>
      </c>
      <c r="S36" s="273"/>
      <c r="T36" s="756"/>
      <c r="U36" s="757"/>
      <c r="V36" s="758"/>
      <c r="W36" s="751"/>
      <c r="X36" s="754"/>
      <c r="AB36" s="85">
        <f t="shared" si="9"/>
        <v>0</v>
      </c>
      <c r="AC36" s="621"/>
      <c r="AD36" s="74" t="str">
        <f t="shared" si="2"/>
        <v/>
      </c>
      <c r="AE36" s="74" t="str">
        <f t="shared" si="3"/>
        <v/>
      </c>
      <c r="AF36" s="74" t="str">
        <f t="shared" si="4"/>
        <v/>
      </c>
      <c r="AG36" s="74" t="str">
        <f t="shared" si="5"/>
        <v/>
      </c>
      <c r="AH36" s="95">
        <f t="shared" si="10"/>
        <v>0</v>
      </c>
      <c r="AI36" s="95" t="str">
        <f>AI35</f>
        <v/>
      </c>
      <c r="AJ36" s="74" t="str">
        <f t="shared" si="11"/>
        <v/>
      </c>
      <c r="AK36" s="74" t="str">
        <f t="shared" si="6"/>
        <v/>
      </c>
      <c r="AL36" s="99" t="str">
        <f t="shared" si="7"/>
        <v/>
      </c>
      <c r="AM36" s="81">
        <f t="shared" si="12"/>
        <v>0</v>
      </c>
      <c r="AO36" s="81">
        <f t="shared" si="13"/>
        <v>0</v>
      </c>
      <c r="AP36" s="81" t="str">
        <f t="shared" si="14"/>
        <v>00000</v>
      </c>
      <c r="AQ36" s="105" t="str">
        <f t="shared" si="15"/>
        <v>0秒0</v>
      </c>
      <c r="AR36" s="106">
        <f t="shared" si="16"/>
        <v>0</v>
      </c>
      <c r="AS36" s="106" t="str">
        <f t="shared" si="17"/>
        <v>0</v>
      </c>
      <c r="AT36" s="106" t="str">
        <f t="shared" si="18"/>
        <v>0</v>
      </c>
      <c r="AU36" s="106" t="str">
        <f t="shared" si="19"/>
        <v>0m</v>
      </c>
      <c r="AV36" s="106" t="str">
        <f t="shared" si="20"/>
        <v>点</v>
      </c>
      <c r="AW36" s="81">
        <f t="shared" si="21"/>
        <v>0</v>
      </c>
      <c r="AX36" s="73" t="str">
        <f t="shared" si="22"/>
        <v/>
      </c>
      <c r="AY36" s="81">
        <f t="shared" si="23"/>
        <v>0</v>
      </c>
      <c r="AZ36" s="81">
        <f t="shared" si="24"/>
        <v>0</v>
      </c>
      <c r="BA36" s="81">
        <f t="shared" si="25"/>
        <v>0</v>
      </c>
      <c r="BB36" s="595"/>
      <c r="BC36" s="595"/>
      <c r="BD36" s="629"/>
      <c r="BE36" s="769"/>
      <c r="BF36" s="74" t="str">
        <f t="shared" si="26"/>
        <v/>
      </c>
      <c r="BG36" s="74" t="str">
        <f t="shared" si="27"/>
        <v/>
      </c>
      <c r="BH36" s="74" t="str">
        <f t="shared" si="28"/>
        <v/>
      </c>
      <c r="BI36" s="120" t="str">
        <f>IF(M36="","",COUNTIF($BH$17:BH36,BH36))</f>
        <v/>
      </c>
      <c r="BJ36" s="98" t="str">
        <f t="shared" si="29"/>
        <v/>
      </c>
      <c r="BK36" s="1" t="str">
        <f t="shared" si="30"/>
        <v/>
      </c>
      <c r="BL36" s="621"/>
      <c r="BM36" s="621"/>
      <c r="BN36" s="621"/>
      <c r="BO36" s="621"/>
      <c r="BP36" s="621"/>
      <c r="BQ36" s="623"/>
      <c r="BR36" s="621"/>
      <c r="BS36" s="621"/>
      <c r="BV36" s="623"/>
      <c r="BW36" s="621"/>
      <c r="BX36" s="621"/>
      <c r="BY36" s="621"/>
      <c r="BZ36" s="621"/>
      <c r="CA36" s="621"/>
      <c r="CB36" s="621"/>
    </row>
    <row r="37" spans="1:80" s="1" customFormat="1" ht="18" customHeight="1" thickBot="1">
      <c r="A37" s="685"/>
      <c r="B37" s="208" t="s">
        <v>30</v>
      </c>
      <c r="C37" s="209"/>
      <c r="D37" s="245" t="str">
        <f t="shared" si="1"/>
        <v/>
      </c>
      <c r="E37" s="274">
        <f>C35</f>
        <v>0</v>
      </c>
      <c r="F37" s="759"/>
      <c r="G37" s="759"/>
      <c r="H37" s="759"/>
      <c r="I37" s="760"/>
      <c r="J37" s="749"/>
      <c r="K37" s="749"/>
      <c r="L37" s="203" t="s">
        <v>31</v>
      </c>
      <c r="M37" s="204"/>
      <c r="N37" s="430" t="str">
        <f>IF(M37&gt;0,VLOOKUP(M37,女子登録情報!$N$1:$O$22,2,0),"")</f>
        <v/>
      </c>
      <c r="O37" s="203" t="s">
        <v>32</v>
      </c>
      <c r="P37" s="206"/>
      <c r="Q37" s="250" t="str">
        <f t="shared" si="0"/>
        <v/>
      </c>
      <c r="R37" s="285" t="str">
        <f t="shared" si="8"/>
        <v/>
      </c>
      <c r="S37" s="207"/>
      <c r="T37" s="761"/>
      <c r="U37" s="762"/>
      <c r="V37" s="763"/>
      <c r="W37" s="752"/>
      <c r="X37" s="755"/>
      <c r="AB37" s="85">
        <f t="shared" si="9"/>
        <v>0</v>
      </c>
      <c r="AC37" s="621"/>
      <c r="AD37" s="74" t="str">
        <f t="shared" si="2"/>
        <v/>
      </c>
      <c r="AE37" s="74" t="str">
        <f t="shared" si="3"/>
        <v/>
      </c>
      <c r="AF37" s="74" t="str">
        <f t="shared" si="4"/>
        <v/>
      </c>
      <c r="AG37" s="74" t="str">
        <f t="shared" si="5"/>
        <v/>
      </c>
      <c r="AH37" s="95">
        <f t="shared" si="10"/>
        <v>0</v>
      </c>
      <c r="AI37" s="95" t="str">
        <f>AI36</f>
        <v/>
      </c>
      <c r="AJ37" s="74" t="str">
        <f t="shared" si="11"/>
        <v/>
      </c>
      <c r="AK37" s="74" t="str">
        <f t="shared" si="6"/>
        <v/>
      </c>
      <c r="AL37" s="99" t="str">
        <f t="shared" si="7"/>
        <v/>
      </c>
      <c r="AM37" s="81">
        <f t="shared" si="12"/>
        <v>0</v>
      </c>
      <c r="AO37" s="81">
        <f t="shared" si="13"/>
        <v>0</v>
      </c>
      <c r="AP37" s="81" t="str">
        <f t="shared" si="14"/>
        <v>00000</v>
      </c>
      <c r="AQ37" s="105" t="str">
        <f t="shared" si="15"/>
        <v>0秒0</v>
      </c>
      <c r="AR37" s="106">
        <f t="shared" si="16"/>
        <v>0</v>
      </c>
      <c r="AS37" s="106" t="str">
        <f t="shared" si="17"/>
        <v>0</v>
      </c>
      <c r="AT37" s="106" t="str">
        <f t="shared" si="18"/>
        <v>0</v>
      </c>
      <c r="AU37" s="106" t="str">
        <f t="shared" si="19"/>
        <v>0m</v>
      </c>
      <c r="AV37" s="106" t="str">
        <f t="shared" si="20"/>
        <v>点</v>
      </c>
      <c r="AW37" s="81">
        <f t="shared" si="21"/>
        <v>0</v>
      </c>
      <c r="AX37" s="73" t="str">
        <f t="shared" si="22"/>
        <v/>
      </c>
      <c r="AY37" s="81">
        <f t="shared" si="23"/>
        <v>0</v>
      </c>
      <c r="AZ37" s="81">
        <f t="shared" si="24"/>
        <v>0</v>
      </c>
      <c r="BA37" s="81">
        <f t="shared" si="25"/>
        <v>0</v>
      </c>
      <c r="BB37" s="587"/>
      <c r="BC37" s="587"/>
      <c r="BD37" s="630"/>
      <c r="BE37" s="770"/>
      <c r="BF37" s="74" t="str">
        <f t="shared" si="26"/>
        <v/>
      </c>
      <c r="BG37" s="74" t="str">
        <f t="shared" si="27"/>
        <v/>
      </c>
      <c r="BH37" s="74" t="str">
        <f t="shared" si="28"/>
        <v/>
      </c>
      <c r="BI37" s="120" t="str">
        <f>IF(M37="","",COUNTIF($BH$17:BH37,BH37))</f>
        <v/>
      </c>
      <c r="BJ37" s="98" t="str">
        <f t="shared" si="29"/>
        <v/>
      </c>
      <c r="BK37" s="1" t="str">
        <f t="shared" si="30"/>
        <v/>
      </c>
      <c r="BL37" s="621"/>
      <c r="BM37" s="621"/>
      <c r="BN37" s="621"/>
      <c r="BO37" s="621"/>
      <c r="BP37" s="621"/>
      <c r="BQ37" s="624"/>
      <c r="BR37" s="621"/>
      <c r="BS37" s="621"/>
      <c r="BV37" s="624"/>
      <c r="BW37" s="621"/>
      <c r="BX37" s="621"/>
      <c r="BY37" s="621"/>
      <c r="BZ37" s="621"/>
      <c r="CA37" s="621"/>
      <c r="CB37" s="621"/>
    </row>
    <row r="38" spans="1:80" s="1" customFormat="1" ht="18" customHeight="1" thickTop="1" thickBot="1">
      <c r="A38" s="683">
        <v>8</v>
      </c>
      <c r="B38" s="764" t="s">
        <v>339</v>
      </c>
      <c r="C38" s="766"/>
      <c r="D38" s="252" t="str">
        <f t="shared" si="1"/>
        <v/>
      </c>
      <c r="E38" s="243">
        <f>C38</f>
        <v>0</v>
      </c>
      <c r="F38" s="729" t="str">
        <f>IF(C38&gt;0,VLOOKUP(C38,女子登録情報!$A$1:$H$2001,3,0),"")</f>
        <v/>
      </c>
      <c r="G38" s="729" t="str">
        <f>IF(C38&gt;0,VLOOKUP(C38,女子登録情報!$A$1:$H$2001,4,0),"")</f>
        <v/>
      </c>
      <c r="H38" s="619" t="str">
        <f>IF(C38&gt;0,VLOOKUP(C38,女子登録情報!$A$1:$H$1688,7,0),"")</f>
        <v/>
      </c>
      <c r="I38" s="267" t="str">
        <f>IF(C38&gt;0,VLOOKUP(C38,女子登録情報!$A$1:$H$2001,8,0),"")</f>
        <v/>
      </c>
      <c r="J38" s="747" t="str">
        <f>IF(C38&gt;0,VLOOKUP(C38,女子登録情報!$A$1:$M$2001,13,0),"")</f>
        <v/>
      </c>
      <c r="K38" s="747" t="str">
        <f>IF(C38&gt;0,TEXT(C38,"200000000"),"000000000")</f>
        <v>000000000</v>
      </c>
      <c r="L38" s="195" t="s">
        <v>24</v>
      </c>
      <c r="M38" s="194"/>
      <c r="N38" s="268" t="str">
        <f>IF(M38&gt;0,VLOOKUP(M38,女子登録情報!$N$1:$O$22,2,0),"")</f>
        <v/>
      </c>
      <c r="O38" s="267" t="s">
        <v>27</v>
      </c>
      <c r="P38" s="253"/>
      <c r="Q38" s="260" t="str">
        <f t="shared" si="0"/>
        <v/>
      </c>
      <c r="R38" s="283" t="str">
        <f t="shared" si="8"/>
        <v/>
      </c>
      <c r="S38" s="269"/>
      <c r="T38" s="610"/>
      <c r="U38" s="611"/>
      <c r="V38" s="612"/>
      <c r="W38" s="750"/>
      <c r="X38" s="753"/>
      <c r="AA38" s="1">
        <f>IF(C38="",0,IF(H38=F5,0,1))</f>
        <v>0</v>
      </c>
      <c r="AB38" s="85">
        <f t="shared" si="9"/>
        <v>0</v>
      </c>
      <c r="AC38" s="621" t="str">
        <f>IF(C38="","",C38)</f>
        <v/>
      </c>
      <c r="AD38" s="74" t="str">
        <f t="shared" si="2"/>
        <v/>
      </c>
      <c r="AE38" s="74" t="str">
        <f t="shared" si="3"/>
        <v/>
      </c>
      <c r="AF38" s="74" t="str">
        <f t="shared" si="4"/>
        <v/>
      </c>
      <c r="AG38" s="74" t="str">
        <f t="shared" si="5"/>
        <v/>
      </c>
      <c r="AH38" s="95">
        <f t="shared" si="10"/>
        <v>0</v>
      </c>
      <c r="AI38" s="95" t="str">
        <f>IF(F38="","",F38)</f>
        <v/>
      </c>
      <c r="AJ38" s="74" t="str">
        <f t="shared" si="11"/>
        <v/>
      </c>
      <c r="AK38" s="74" t="str">
        <f t="shared" si="6"/>
        <v/>
      </c>
      <c r="AL38" s="99" t="str">
        <f t="shared" si="7"/>
        <v/>
      </c>
      <c r="AM38" s="81">
        <f t="shared" si="12"/>
        <v>0</v>
      </c>
      <c r="AO38" s="81">
        <f t="shared" si="13"/>
        <v>0</v>
      </c>
      <c r="AP38" s="81" t="str">
        <f t="shared" si="14"/>
        <v>00000</v>
      </c>
      <c r="AQ38" s="105" t="str">
        <f t="shared" si="15"/>
        <v>0秒0</v>
      </c>
      <c r="AR38" s="106">
        <f t="shared" si="16"/>
        <v>0</v>
      </c>
      <c r="AS38" s="106" t="str">
        <f t="shared" si="17"/>
        <v>0</v>
      </c>
      <c r="AT38" s="106" t="str">
        <f t="shared" si="18"/>
        <v>0</v>
      </c>
      <c r="AU38" s="106" t="str">
        <f t="shared" si="19"/>
        <v>0m</v>
      </c>
      <c r="AV38" s="106" t="str">
        <f t="shared" si="20"/>
        <v>点</v>
      </c>
      <c r="AW38" s="81">
        <f t="shared" si="21"/>
        <v>0</v>
      </c>
      <c r="AX38" s="73" t="str">
        <f t="shared" si="22"/>
        <v/>
      </c>
      <c r="AY38" s="81">
        <f t="shared" si="23"/>
        <v>0</v>
      </c>
      <c r="AZ38" s="81">
        <f t="shared" si="24"/>
        <v>0</v>
      </c>
      <c r="BA38" s="81">
        <f t="shared" si="25"/>
        <v>0</v>
      </c>
      <c r="BB38" s="586">
        <f>IF(W38="",0,COUNTA($W$17:W40))</f>
        <v>0</v>
      </c>
      <c r="BC38" s="586">
        <f>IF(X38="",0,COUNTA($X$17:X40))</f>
        <v>0</v>
      </c>
      <c r="BD38" s="628">
        <f>IF(OR($N38="20200",$N39="20200",$N40="20200"),COUNTIF($N$17:N40,"20200"),0)</f>
        <v>0</v>
      </c>
      <c r="BE38" s="768">
        <f>IF($BD38=0,0,INDEX($P38:$P40,MATCH("20200",$N38:$N40,0),1))</f>
        <v>0</v>
      </c>
      <c r="BF38" s="74" t="str">
        <f t="shared" si="26"/>
        <v/>
      </c>
      <c r="BG38" s="74" t="str">
        <f t="shared" si="27"/>
        <v/>
      </c>
      <c r="BH38" s="74" t="str">
        <f t="shared" si="28"/>
        <v/>
      </c>
      <c r="BI38" s="120" t="str">
        <f>IF(M38="","",COUNTIF($BH$17:BH38,BH38))</f>
        <v/>
      </c>
      <c r="BJ38" s="98" t="str">
        <f t="shared" si="29"/>
        <v/>
      </c>
      <c r="BK38" s="1" t="str">
        <f t="shared" si="30"/>
        <v/>
      </c>
      <c r="BL38" s="621" t="str">
        <f>IF(F38="","",COUNTIF($AI$17:AI38,AI38))</f>
        <v/>
      </c>
      <c r="BM38" s="621">
        <f>IF(BL38=1,BL38,0)</f>
        <v>0</v>
      </c>
      <c r="BN38" s="621" t="str">
        <f>IF(F38="","",$BR38)</f>
        <v/>
      </c>
      <c r="BO38" s="621" t="str">
        <f>IF(G38="","",$BR38)</f>
        <v/>
      </c>
      <c r="BP38" s="621" t="str">
        <f>IF(I38="","",$BR38)</f>
        <v/>
      </c>
      <c r="BQ38" s="622" t="str">
        <f>IFERROR(IF(J38="","",BR38),"")</f>
        <v/>
      </c>
      <c r="BR38" s="621">
        <v>8</v>
      </c>
      <c r="BS38" s="621">
        <f>IF(C38&gt;0,"",IF(COUNTIF(BN38:BQ40,BR38)=4,"",1))</f>
        <v>1</v>
      </c>
      <c r="BV38" s="622" t="str">
        <f>IF(AI38="","",IF(AND(COUNTA(M38:M40)=0,COUNTA(W38:X40)=0),1,""))</f>
        <v/>
      </c>
      <c r="BW38" s="621">
        <f>IF(AND($AI38="",COUNTA(W38)&gt;0),1,0)</f>
        <v>0</v>
      </c>
      <c r="BX38" s="621">
        <f>IF(AND($AI38="",COUNTA(X38)&gt;0),1,0)</f>
        <v>0</v>
      </c>
      <c r="BY38" s="621" t="str">
        <f>F38&amp;"-"&amp;W38</f>
        <v>-</v>
      </c>
      <c r="BZ38" s="621" t="str">
        <f>IF(W38="","",COUNTIF($BY$17:BY38,BY38))</f>
        <v/>
      </c>
      <c r="CA38" s="621" t="str">
        <f>F38&amp;"-"&amp;X38</f>
        <v>-</v>
      </c>
      <c r="CB38" s="621" t="str">
        <f>IF(X38="","",COUNTIF($CA$17:CA38,CA38))</f>
        <v/>
      </c>
    </row>
    <row r="39" spans="1:80" s="1" customFormat="1" ht="18" customHeight="1" thickBot="1">
      <c r="A39" s="684"/>
      <c r="B39" s="765"/>
      <c r="C39" s="767"/>
      <c r="D39" s="27" t="str">
        <f t="shared" si="1"/>
        <v/>
      </c>
      <c r="E39" s="244">
        <f>C38</f>
        <v>0</v>
      </c>
      <c r="F39" s="730"/>
      <c r="G39" s="730"/>
      <c r="H39" s="620"/>
      <c r="I39" s="270" t="str">
        <f>IF(C38&gt;0,VLOOKUP(C38,女子登録情報!$A$1:$H$2001,5,0),"")</f>
        <v/>
      </c>
      <c r="J39" s="748"/>
      <c r="K39" s="748"/>
      <c r="L39" s="199" t="s">
        <v>28</v>
      </c>
      <c r="M39" s="198"/>
      <c r="N39" s="271" t="str">
        <f>IF(M39&gt;0,VLOOKUP(M39,女子登録情報!$N$1:$O$22,2,0),"")</f>
        <v/>
      </c>
      <c r="O39" s="270" t="s">
        <v>29</v>
      </c>
      <c r="P39" s="272"/>
      <c r="Q39" s="258" t="str">
        <f t="shared" si="0"/>
        <v/>
      </c>
      <c r="R39" s="284" t="str">
        <f t="shared" si="8"/>
        <v/>
      </c>
      <c r="S39" s="273"/>
      <c r="T39" s="756"/>
      <c r="U39" s="757"/>
      <c r="V39" s="758"/>
      <c r="W39" s="751"/>
      <c r="X39" s="754"/>
      <c r="AB39" s="85">
        <f t="shared" si="9"/>
        <v>0</v>
      </c>
      <c r="AC39" s="621"/>
      <c r="AD39" s="74" t="str">
        <f t="shared" si="2"/>
        <v/>
      </c>
      <c r="AE39" s="74" t="str">
        <f t="shared" si="3"/>
        <v/>
      </c>
      <c r="AF39" s="74" t="str">
        <f t="shared" si="4"/>
        <v/>
      </c>
      <c r="AG39" s="74" t="str">
        <f t="shared" si="5"/>
        <v/>
      </c>
      <c r="AH39" s="95">
        <f t="shared" si="10"/>
        <v>0</v>
      </c>
      <c r="AI39" s="95" t="str">
        <f>AI38</f>
        <v/>
      </c>
      <c r="AJ39" s="74" t="str">
        <f t="shared" si="11"/>
        <v/>
      </c>
      <c r="AK39" s="74" t="str">
        <f t="shared" si="6"/>
        <v/>
      </c>
      <c r="AL39" s="99" t="str">
        <f t="shared" si="7"/>
        <v/>
      </c>
      <c r="AM39" s="81">
        <f t="shared" si="12"/>
        <v>0</v>
      </c>
      <c r="AO39" s="81">
        <f t="shared" si="13"/>
        <v>0</v>
      </c>
      <c r="AP39" s="81" t="str">
        <f t="shared" si="14"/>
        <v>00000</v>
      </c>
      <c r="AQ39" s="105" t="str">
        <f t="shared" si="15"/>
        <v>0秒0</v>
      </c>
      <c r="AR39" s="106">
        <f t="shared" si="16"/>
        <v>0</v>
      </c>
      <c r="AS39" s="106" t="str">
        <f t="shared" si="17"/>
        <v>0</v>
      </c>
      <c r="AT39" s="106" t="str">
        <f t="shared" si="18"/>
        <v>0</v>
      </c>
      <c r="AU39" s="106" t="str">
        <f t="shared" si="19"/>
        <v>0m</v>
      </c>
      <c r="AV39" s="106" t="str">
        <f t="shared" si="20"/>
        <v>点</v>
      </c>
      <c r="AW39" s="81">
        <f t="shared" si="21"/>
        <v>0</v>
      </c>
      <c r="AX39" s="73" t="str">
        <f t="shared" si="22"/>
        <v/>
      </c>
      <c r="AY39" s="81">
        <f t="shared" si="23"/>
        <v>0</v>
      </c>
      <c r="AZ39" s="81">
        <f t="shared" si="24"/>
        <v>0</v>
      </c>
      <c r="BA39" s="81">
        <f t="shared" si="25"/>
        <v>0</v>
      </c>
      <c r="BB39" s="595"/>
      <c r="BC39" s="595"/>
      <c r="BD39" s="629"/>
      <c r="BE39" s="769"/>
      <c r="BF39" s="74" t="str">
        <f t="shared" si="26"/>
        <v/>
      </c>
      <c r="BG39" s="74" t="str">
        <f t="shared" si="27"/>
        <v/>
      </c>
      <c r="BH39" s="74" t="str">
        <f t="shared" si="28"/>
        <v/>
      </c>
      <c r="BI39" s="120" t="str">
        <f>IF(M39="","",COUNTIF($BH$17:BH39,BH39))</f>
        <v/>
      </c>
      <c r="BJ39" s="98" t="str">
        <f t="shared" si="29"/>
        <v/>
      </c>
      <c r="BK39" s="1" t="str">
        <f t="shared" si="30"/>
        <v/>
      </c>
      <c r="BL39" s="621"/>
      <c r="BM39" s="621"/>
      <c r="BN39" s="621"/>
      <c r="BO39" s="621"/>
      <c r="BP39" s="621"/>
      <c r="BQ39" s="623"/>
      <c r="BR39" s="621"/>
      <c r="BS39" s="621"/>
      <c r="BV39" s="623"/>
      <c r="BW39" s="621"/>
      <c r="BX39" s="621"/>
      <c r="BY39" s="621"/>
      <c r="BZ39" s="621"/>
      <c r="CA39" s="621"/>
      <c r="CB39" s="621"/>
    </row>
    <row r="40" spans="1:80" s="1" customFormat="1" ht="18" customHeight="1" thickBot="1">
      <c r="A40" s="685"/>
      <c r="B40" s="208" t="s">
        <v>30</v>
      </c>
      <c r="C40" s="209"/>
      <c r="D40" s="245" t="str">
        <f t="shared" si="1"/>
        <v/>
      </c>
      <c r="E40" s="274">
        <f>C38</f>
        <v>0</v>
      </c>
      <c r="F40" s="759"/>
      <c r="G40" s="759"/>
      <c r="H40" s="759"/>
      <c r="I40" s="760"/>
      <c r="J40" s="749"/>
      <c r="K40" s="749"/>
      <c r="L40" s="203" t="s">
        <v>31</v>
      </c>
      <c r="M40" s="204"/>
      <c r="N40" s="430" t="str">
        <f>IF(M40&gt;0,VLOOKUP(M40,女子登録情報!$N$1:$O$22,2,0),"")</f>
        <v/>
      </c>
      <c r="O40" s="203" t="s">
        <v>32</v>
      </c>
      <c r="P40" s="206"/>
      <c r="Q40" s="250" t="str">
        <f t="shared" si="0"/>
        <v/>
      </c>
      <c r="R40" s="285" t="str">
        <f t="shared" si="8"/>
        <v/>
      </c>
      <c r="S40" s="207"/>
      <c r="T40" s="761"/>
      <c r="U40" s="762"/>
      <c r="V40" s="763"/>
      <c r="W40" s="752"/>
      <c r="X40" s="755"/>
      <c r="AB40" s="85">
        <f t="shared" si="9"/>
        <v>0</v>
      </c>
      <c r="AC40" s="621"/>
      <c r="AD40" s="74" t="str">
        <f t="shared" si="2"/>
        <v/>
      </c>
      <c r="AE40" s="74" t="str">
        <f t="shared" si="3"/>
        <v/>
      </c>
      <c r="AF40" s="74" t="str">
        <f t="shared" si="4"/>
        <v/>
      </c>
      <c r="AG40" s="74" t="str">
        <f t="shared" si="5"/>
        <v/>
      </c>
      <c r="AH40" s="95">
        <f t="shared" si="10"/>
        <v>0</v>
      </c>
      <c r="AI40" s="95" t="str">
        <f>AI39</f>
        <v/>
      </c>
      <c r="AJ40" s="74" t="str">
        <f t="shared" si="11"/>
        <v/>
      </c>
      <c r="AK40" s="74" t="str">
        <f t="shared" si="6"/>
        <v/>
      </c>
      <c r="AL40" s="99" t="str">
        <f t="shared" si="7"/>
        <v/>
      </c>
      <c r="AM40" s="81">
        <f t="shared" si="12"/>
        <v>0</v>
      </c>
      <c r="AO40" s="81">
        <f t="shared" si="13"/>
        <v>0</v>
      </c>
      <c r="AP40" s="81" t="str">
        <f t="shared" si="14"/>
        <v>00000</v>
      </c>
      <c r="AQ40" s="105" t="str">
        <f t="shared" si="15"/>
        <v>0秒0</v>
      </c>
      <c r="AR40" s="106">
        <f t="shared" si="16"/>
        <v>0</v>
      </c>
      <c r="AS40" s="106" t="str">
        <f t="shared" si="17"/>
        <v>0</v>
      </c>
      <c r="AT40" s="106" t="str">
        <f t="shared" si="18"/>
        <v>0</v>
      </c>
      <c r="AU40" s="106" t="str">
        <f t="shared" si="19"/>
        <v>0m</v>
      </c>
      <c r="AV40" s="106" t="str">
        <f t="shared" si="20"/>
        <v>点</v>
      </c>
      <c r="AW40" s="81">
        <f t="shared" si="21"/>
        <v>0</v>
      </c>
      <c r="AX40" s="73" t="str">
        <f t="shared" si="22"/>
        <v/>
      </c>
      <c r="AY40" s="81">
        <f t="shared" si="23"/>
        <v>0</v>
      </c>
      <c r="AZ40" s="81">
        <f t="shared" si="24"/>
        <v>0</v>
      </c>
      <c r="BA40" s="81">
        <f t="shared" si="25"/>
        <v>0</v>
      </c>
      <c r="BB40" s="587"/>
      <c r="BC40" s="587"/>
      <c r="BD40" s="630"/>
      <c r="BE40" s="770"/>
      <c r="BF40" s="74" t="str">
        <f t="shared" si="26"/>
        <v/>
      </c>
      <c r="BG40" s="74" t="str">
        <f t="shared" si="27"/>
        <v/>
      </c>
      <c r="BH40" s="74" t="str">
        <f t="shared" si="28"/>
        <v/>
      </c>
      <c r="BI40" s="120" t="str">
        <f>IF(M40="","",COUNTIF($BH$17:BH40,BH40))</f>
        <v/>
      </c>
      <c r="BJ40" s="98" t="str">
        <f t="shared" si="29"/>
        <v/>
      </c>
      <c r="BK40" s="1" t="str">
        <f t="shared" si="30"/>
        <v/>
      </c>
      <c r="BL40" s="621"/>
      <c r="BM40" s="621"/>
      <c r="BN40" s="621"/>
      <c r="BO40" s="621"/>
      <c r="BP40" s="621"/>
      <c r="BQ40" s="624"/>
      <c r="BR40" s="621"/>
      <c r="BS40" s="621"/>
      <c r="BV40" s="624"/>
      <c r="BW40" s="621"/>
      <c r="BX40" s="621"/>
      <c r="BY40" s="621"/>
      <c r="BZ40" s="621"/>
      <c r="CA40" s="621"/>
      <c r="CB40" s="621"/>
    </row>
    <row r="41" spans="1:80" s="1" customFormat="1" ht="18" customHeight="1" thickTop="1" thickBot="1">
      <c r="A41" s="683">
        <v>9</v>
      </c>
      <c r="B41" s="764" t="s">
        <v>339</v>
      </c>
      <c r="C41" s="766"/>
      <c r="D41" s="252" t="str">
        <f t="shared" si="1"/>
        <v/>
      </c>
      <c r="E41" s="243">
        <f>C41</f>
        <v>0</v>
      </c>
      <c r="F41" s="729" t="str">
        <f>IF(C41&gt;0,VLOOKUP(C41,女子登録情報!$A$1:$H$2001,3,0),"")</f>
        <v/>
      </c>
      <c r="G41" s="729" t="str">
        <f>IF(C41&gt;0,VLOOKUP(C41,女子登録情報!$A$1:$H$2001,4,0),"")</f>
        <v/>
      </c>
      <c r="H41" s="619" t="str">
        <f>IF(C41&gt;0,VLOOKUP(C41,女子登録情報!$A$1:$H$1688,7,0),"")</f>
        <v/>
      </c>
      <c r="I41" s="267" t="str">
        <f>IF(C41&gt;0,VLOOKUP(C41,女子登録情報!$A$1:$H$2001,8,0),"")</f>
        <v/>
      </c>
      <c r="J41" s="747" t="str">
        <f>IF(C41&gt;0,VLOOKUP(C41,女子登録情報!$A$1:$M$2001,13,0),"")</f>
        <v/>
      </c>
      <c r="K41" s="747" t="str">
        <f>IF(C41&gt;0,TEXT(C41,"200000000"),"000000000")</f>
        <v>000000000</v>
      </c>
      <c r="L41" s="195" t="s">
        <v>24</v>
      </c>
      <c r="M41" s="194"/>
      <c r="N41" s="268" t="str">
        <f>IF(M41&gt;0,VLOOKUP(M41,女子登録情報!$N$1:$O$22,2,0),"")</f>
        <v/>
      </c>
      <c r="O41" s="267" t="s">
        <v>27</v>
      </c>
      <c r="P41" s="253"/>
      <c r="Q41" s="260" t="str">
        <f t="shared" si="0"/>
        <v/>
      </c>
      <c r="R41" s="283" t="str">
        <f t="shared" si="8"/>
        <v/>
      </c>
      <c r="S41" s="269"/>
      <c r="T41" s="610"/>
      <c r="U41" s="611"/>
      <c r="V41" s="612"/>
      <c r="W41" s="750"/>
      <c r="X41" s="753"/>
      <c r="AA41" s="1">
        <f>IF(C41="",0,IF(H41=F5,0,1))</f>
        <v>0</v>
      </c>
      <c r="AB41" s="85">
        <f t="shared" si="9"/>
        <v>0</v>
      </c>
      <c r="AC41" s="621" t="str">
        <f>IF(C41="","",C41)</f>
        <v/>
      </c>
      <c r="AD41" s="74" t="str">
        <f t="shared" si="2"/>
        <v/>
      </c>
      <c r="AE41" s="74" t="str">
        <f t="shared" si="3"/>
        <v/>
      </c>
      <c r="AF41" s="74" t="str">
        <f t="shared" si="4"/>
        <v/>
      </c>
      <c r="AG41" s="74" t="str">
        <f t="shared" si="5"/>
        <v/>
      </c>
      <c r="AH41" s="95">
        <f t="shared" si="10"/>
        <v>0</v>
      </c>
      <c r="AI41" s="95" t="str">
        <f>IF(F41="","",F41)</f>
        <v/>
      </c>
      <c r="AJ41" s="74" t="str">
        <f t="shared" si="11"/>
        <v/>
      </c>
      <c r="AK41" s="74" t="str">
        <f t="shared" si="6"/>
        <v/>
      </c>
      <c r="AL41" s="99" t="str">
        <f t="shared" si="7"/>
        <v/>
      </c>
      <c r="AM41" s="81">
        <f t="shared" si="12"/>
        <v>0</v>
      </c>
      <c r="AO41" s="81">
        <f t="shared" si="13"/>
        <v>0</v>
      </c>
      <c r="AP41" s="81" t="str">
        <f t="shared" si="14"/>
        <v>00000</v>
      </c>
      <c r="AQ41" s="105" t="str">
        <f t="shared" si="15"/>
        <v>0秒0</v>
      </c>
      <c r="AR41" s="106">
        <f t="shared" si="16"/>
        <v>0</v>
      </c>
      <c r="AS41" s="106" t="str">
        <f t="shared" si="17"/>
        <v>0</v>
      </c>
      <c r="AT41" s="106" t="str">
        <f t="shared" si="18"/>
        <v>0</v>
      </c>
      <c r="AU41" s="106" t="str">
        <f t="shared" si="19"/>
        <v>0m</v>
      </c>
      <c r="AV41" s="106" t="str">
        <f t="shared" si="20"/>
        <v>点</v>
      </c>
      <c r="AW41" s="81">
        <f t="shared" si="21"/>
        <v>0</v>
      </c>
      <c r="AX41" s="73" t="str">
        <f t="shared" si="22"/>
        <v/>
      </c>
      <c r="AY41" s="81">
        <f t="shared" si="23"/>
        <v>0</v>
      </c>
      <c r="AZ41" s="81">
        <f t="shared" si="24"/>
        <v>0</v>
      </c>
      <c r="BA41" s="81">
        <f t="shared" si="25"/>
        <v>0</v>
      </c>
      <c r="BB41" s="586">
        <f>IF(W41="",0,COUNTA($W$17:W43))</f>
        <v>0</v>
      </c>
      <c r="BC41" s="586">
        <f>IF(X41="",0,COUNTA($X$17:X43))</f>
        <v>0</v>
      </c>
      <c r="BD41" s="628">
        <f>IF(OR($N41="20200",$N42="20200",$N43="20200"),COUNTIF($N$17:N43,"20200"),0)</f>
        <v>0</v>
      </c>
      <c r="BE41" s="768">
        <f>IF($BD41=0,0,INDEX($P41:$P43,MATCH("20200",$N41:$N43,0),1))</f>
        <v>0</v>
      </c>
      <c r="BF41" s="74" t="str">
        <f t="shared" si="26"/>
        <v/>
      </c>
      <c r="BG41" s="74" t="str">
        <f t="shared" si="27"/>
        <v/>
      </c>
      <c r="BH41" s="74" t="str">
        <f t="shared" si="28"/>
        <v/>
      </c>
      <c r="BI41" s="120" t="str">
        <f>IF(M41="","",COUNTIF($BH$17:BH41,BH41))</f>
        <v/>
      </c>
      <c r="BJ41" s="98" t="str">
        <f t="shared" si="29"/>
        <v/>
      </c>
      <c r="BK41" s="1" t="str">
        <f t="shared" si="30"/>
        <v/>
      </c>
      <c r="BL41" s="621" t="str">
        <f>IF(F41="","",COUNTIF($AI$17:AI41,AI41))</f>
        <v/>
      </c>
      <c r="BM41" s="621">
        <f>IF(BL41=1,BL41,0)</f>
        <v>0</v>
      </c>
      <c r="BN41" s="621" t="str">
        <f>IF(F41="","",$BR41)</f>
        <v/>
      </c>
      <c r="BO41" s="621" t="str">
        <f>IF(G41="","",$BR41)</f>
        <v/>
      </c>
      <c r="BP41" s="621" t="str">
        <f>IF(I41="","",$BR41)</f>
        <v/>
      </c>
      <c r="BQ41" s="622" t="str">
        <f>IFERROR(IF(J41="","",BR41),"")</f>
        <v/>
      </c>
      <c r="BR41" s="621">
        <v>9</v>
      </c>
      <c r="BS41" s="621">
        <f>IF(C41&gt;0,"",IF(COUNTIF(BN41:BQ43,BR41)=4,"",1))</f>
        <v>1</v>
      </c>
      <c r="BV41" s="622" t="str">
        <f>IF(AI41="","",IF(AND(COUNTA(M41:M43)=0,COUNTA(W41:X43)=0),1,""))</f>
        <v/>
      </c>
      <c r="BW41" s="621">
        <f>IF(AND($AI41="",COUNTA(W41)&gt;0),1,0)</f>
        <v>0</v>
      </c>
      <c r="BX41" s="621">
        <f>IF(AND($AI41="",COUNTA(X41)&gt;0),1,0)</f>
        <v>0</v>
      </c>
      <c r="BY41" s="621" t="str">
        <f>F41&amp;"-"&amp;W41</f>
        <v>-</v>
      </c>
      <c r="BZ41" s="621" t="str">
        <f>IF(W41="","",COUNTIF($BY$17:BY41,BY41))</f>
        <v/>
      </c>
      <c r="CA41" s="621" t="str">
        <f>F41&amp;"-"&amp;X41</f>
        <v>-</v>
      </c>
      <c r="CB41" s="621" t="str">
        <f>IF(X41="","",COUNTIF($CA$17:CA41,CA41))</f>
        <v/>
      </c>
    </row>
    <row r="42" spans="1:80" s="1" customFormat="1" ht="18" customHeight="1" thickBot="1">
      <c r="A42" s="684"/>
      <c r="B42" s="765"/>
      <c r="C42" s="767"/>
      <c r="D42" s="27" t="str">
        <f t="shared" si="1"/>
        <v/>
      </c>
      <c r="E42" s="244">
        <f>C41</f>
        <v>0</v>
      </c>
      <c r="F42" s="730"/>
      <c r="G42" s="730"/>
      <c r="H42" s="620"/>
      <c r="I42" s="270" t="str">
        <f>IF(C41&gt;0,VLOOKUP(C41,女子登録情報!$A$1:$H$2001,5,0),"")</f>
        <v/>
      </c>
      <c r="J42" s="748"/>
      <c r="K42" s="748"/>
      <c r="L42" s="199" t="s">
        <v>28</v>
      </c>
      <c r="M42" s="198"/>
      <c r="N42" s="271" t="str">
        <f>IF(M42&gt;0,VLOOKUP(M42,女子登録情報!$N$1:$O$22,2,0),"")</f>
        <v/>
      </c>
      <c r="O42" s="270" t="s">
        <v>29</v>
      </c>
      <c r="P42" s="272"/>
      <c r="Q42" s="258" t="str">
        <f t="shared" si="0"/>
        <v/>
      </c>
      <c r="R42" s="284" t="str">
        <f t="shared" si="8"/>
        <v/>
      </c>
      <c r="S42" s="273"/>
      <c r="T42" s="756"/>
      <c r="U42" s="757"/>
      <c r="V42" s="758"/>
      <c r="W42" s="751"/>
      <c r="X42" s="754"/>
      <c r="AB42" s="85">
        <f t="shared" si="9"/>
        <v>0</v>
      </c>
      <c r="AC42" s="621"/>
      <c r="AD42" s="74" t="str">
        <f t="shared" si="2"/>
        <v/>
      </c>
      <c r="AE42" s="74" t="str">
        <f t="shared" si="3"/>
        <v/>
      </c>
      <c r="AF42" s="74" t="str">
        <f t="shared" si="4"/>
        <v/>
      </c>
      <c r="AG42" s="74" t="str">
        <f t="shared" si="5"/>
        <v/>
      </c>
      <c r="AH42" s="95">
        <f t="shared" si="10"/>
        <v>0</v>
      </c>
      <c r="AI42" s="95" t="str">
        <f>AI41</f>
        <v/>
      </c>
      <c r="AJ42" s="74" t="str">
        <f t="shared" si="11"/>
        <v/>
      </c>
      <c r="AK42" s="74" t="str">
        <f t="shared" si="6"/>
        <v/>
      </c>
      <c r="AL42" s="99" t="str">
        <f t="shared" si="7"/>
        <v/>
      </c>
      <c r="AM42" s="81">
        <f t="shared" si="12"/>
        <v>0</v>
      </c>
      <c r="AO42" s="81">
        <f t="shared" si="13"/>
        <v>0</v>
      </c>
      <c r="AP42" s="81" t="str">
        <f t="shared" si="14"/>
        <v>00000</v>
      </c>
      <c r="AQ42" s="105" t="str">
        <f t="shared" si="15"/>
        <v>0秒0</v>
      </c>
      <c r="AR42" s="106">
        <f t="shared" si="16"/>
        <v>0</v>
      </c>
      <c r="AS42" s="106" t="str">
        <f t="shared" si="17"/>
        <v>0</v>
      </c>
      <c r="AT42" s="106" t="str">
        <f t="shared" si="18"/>
        <v>0</v>
      </c>
      <c r="AU42" s="106" t="str">
        <f t="shared" si="19"/>
        <v>0m</v>
      </c>
      <c r="AV42" s="106" t="str">
        <f t="shared" si="20"/>
        <v>点</v>
      </c>
      <c r="AW42" s="81">
        <f t="shared" si="21"/>
        <v>0</v>
      </c>
      <c r="AX42" s="73" t="str">
        <f t="shared" si="22"/>
        <v/>
      </c>
      <c r="AY42" s="81">
        <f t="shared" si="23"/>
        <v>0</v>
      </c>
      <c r="AZ42" s="81">
        <f t="shared" si="24"/>
        <v>0</v>
      </c>
      <c r="BA42" s="81">
        <f t="shared" si="25"/>
        <v>0</v>
      </c>
      <c r="BB42" s="595"/>
      <c r="BC42" s="595"/>
      <c r="BD42" s="629"/>
      <c r="BE42" s="769"/>
      <c r="BF42" s="74" t="str">
        <f t="shared" si="26"/>
        <v/>
      </c>
      <c r="BG42" s="74" t="str">
        <f t="shared" si="27"/>
        <v/>
      </c>
      <c r="BH42" s="74" t="str">
        <f t="shared" si="28"/>
        <v/>
      </c>
      <c r="BI42" s="120" t="str">
        <f>IF(M42="","",COUNTIF($BH$17:BH42,BH42))</f>
        <v/>
      </c>
      <c r="BJ42" s="98" t="str">
        <f t="shared" si="29"/>
        <v/>
      </c>
      <c r="BK42" s="1" t="str">
        <f t="shared" si="30"/>
        <v/>
      </c>
      <c r="BL42" s="621"/>
      <c r="BM42" s="621"/>
      <c r="BN42" s="621"/>
      <c r="BO42" s="621"/>
      <c r="BP42" s="621"/>
      <c r="BQ42" s="623"/>
      <c r="BR42" s="621"/>
      <c r="BS42" s="621"/>
      <c r="BV42" s="623"/>
      <c r="BW42" s="621"/>
      <c r="BX42" s="621"/>
      <c r="BY42" s="621"/>
      <c r="BZ42" s="621"/>
      <c r="CA42" s="621"/>
      <c r="CB42" s="621"/>
    </row>
    <row r="43" spans="1:80" s="1" customFormat="1" ht="18" customHeight="1" thickBot="1">
      <c r="A43" s="685"/>
      <c r="B43" s="208" t="s">
        <v>30</v>
      </c>
      <c r="C43" s="209"/>
      <c r="D43" s="245" t="str">
        <f t="shared" si="1"/>
        <v/>
      </c>
      <c r="E43" s="274">
        <f>C41</f>
        <v>0</v>
      </c>
      <c r="F43" s="759"/>
      <c r="G43" s="759"/>
      <c r="H43" s="759"/>
      <c r="I43" s="760"/>
      <c r="J43" s="749"/>
      <c r="K43" s="749"/>
      <c r="L43" s="203" t="s">
        <v>31</v>
      </c>
      <c r="M43" s="204"/>
      <c r="N43" s="430" t="str">
        <f>IF(M43&gt;0,VLOOKUP(M43,女子登録情報!$N$1:$O$22,2,0),"")</f>
        <v/>
      </c>
      <c r="O43" s="203" t="s">
        <v>32</v>
      </c>
      <c r="P43" s="206"/>
      <c r="Q43" s="250" t="str">
        <f t="shared" si="0"/>
        <v/>
      </c>
      <c r="R43" s="285" t="str">
        <f t="shared" si="8"/>
        <v/>
      </c>
      <c r="S43" s="207"/>
      <c r="T43" s="761"/>
      <c r="U43" s="762"/>
      <c r="V43" s="763"/>
      <c r="W43" s="752"/>
      <c r="X43" s="755"/>
      <c r="AB43" s="85">
        <f t="shared" si="9"/>
        <v>0</v>
      </c>
      <c r="AC43" s="621"/>
      <c r="AD43" s="74" t="str">
        <f t="shared" si="2"/>
        <v/>
      </c>
      <c r="AE43" s="74" t="str">
        <f t="shared" si="3"/>
        <v/>
      </c>
      <c r="AF43" s="74" t="str">
        <f t="shared" si="4"/>
        <v/>
      </c>
      <c r="AG43" s="74" t="str">
        <f t="shared" si="5"/>
        <v/>
      </c>
      <c r="AH43" s="95">
        <f t="shared" si="10"/>
        <v>0</v>
      </c>
      <c r="AI43" s="95" t="str">
        <f>AI42</f>
        <v/>
      </c>
      <c r="AJ43" s="74" t="str">
        <f t="shared" si="11"/>
        <v/>
      </c>
      <c r="AK43" s="74" t="str">
        <f t="shared" si="6"/>
        <v/>
      </c>
      <c r="AL43" s="99" t="str">
        <f t="shared" si="7"/>
        <v/>
      </c>
      <c r="AM43" s="81">
        <f t="shared" si="12"/>
        <v>0</v>
      </c>
      <c r="AO43" s="81">
        <f t="shared" si="13"/>
        <v>0</v>
      </c>
      <c r="AP43" s="81" t="str">
        <f t="shared" si="14"/>
        <v>00000</v>
      </c>
      <c r="AQ43" s="105" t="str">
        <f t="shared" si="15"/>
        <v>0秒0</v>
      </c>
      <c r="AR43" s="106">
        <f t="shared" si="16"/>
        <v>0</v>
      </c>
      <c r="AS43" s="106" t="str">
        <f t="shared" si="17"/>
        <v>0</v>
      </c>
      <c r="AT43" s="106" t="str">
        <f t="shared" si="18"/>
        <v>0</v>
      </c>
      <c r="AU43" s="106" t="str">
        <f t="shared" si="19"/>
        <v>0m</v>
      </c>
      <c r="AV43" s="106" t="str">
        <f t="shared" si="20"/>
        <v>点</v>
      </c>
      <c r="AW43" s="81">
        <f t="shared" si="21"/>
        <v>0</v>
      </c>
      <c r="AX43" s="73" t="str">
        <f t="shared" si="22"/>
        <v/>
      </c>
      <c r="AY43" s="81">
        <f t="shared" si="23"/>
        <v>0</v>
      </c>
      <c r="AZ43" s="81">
        <f t="shared" si="24"/>
        <v>0</v>
      </c>
      <c r="BA43" s="81">
        <f t="shared" si="25"/>
        <v>0</v>
      </c>
      <c r="BB43" s="587"/>
      <c r="BC43" s="587"/>
      <c r="BD43" s="630"/>
      <c r="BE43" s="770"/>
      <c r="BF43" s="74" t="str">
        <f t="shared" si="26"/>
        <v/>
      </c>
      <c r="BG43" s="74" t="str">
        <f t="shared" si="27"/>
        <v/>
      </c>
      <c r="BH43" s="74" t="str">
        <f t="shared" si="28"/>
        <v/>
      </c>
      <c r="BI43" s="120" t="str">
        <f>IF(M43="","",COUNTIF($BH$17:BH43,BH43))</f>
        <v/>
      </c>
      <c r="BJ43" s="98" t="str">
        <f t="shared" si="29"/>
        <v/>
      </c>
      <c r="BK43" s="1" t="str">
        <f t="shared" si="30"/>
        <v/>
      </c>
      <c r="BL43" s="621"/>
      <c r="BM43" s="621"/>
      <c r="BN43" s="621"/>
      <c r="BO43" s="621"/>
      <c r="BP43" s="621"/>
      <c r="BQ43" s="624"/>
      <c r="BR43" s="621"/>
      <c r="BS43" s="621"/>
      <c r="BV43" s="624"/>
      <c r="BW43" s="621"/>
      <c r="BX43" s="621"/>
      <c r="BY43" s="621"/>
      <c r="BZ43" s="621"/>
      <c r="CA43" s="621"/>
      <c r="CB43" s="621"/>
    </row>
    <row r="44" spans="1:80" s="1" customFormat="1" ht="18" customHeight="1" thickTop="1" thickBot="1">
      <c r="A44" s="683">
        <v>10</v>
      </c>
      <c r="B44" s="764" t="s">
        <v>339</v>
      </c>
      <c r="C44" s="766"/>
      <c r="D44" s="252" t="str">
        <f t="shared" si="1"/>
        <v/>
      </c>
      <c r="E44" s="243">
        <f>C44</f>
        <v>0</v>
      </c>
      <c r="F44" s="729" t="str">
        <f>IF(C44&gt;0,VLOOKUP(C44,女子登録情報!$A$1:$H$2001,3,0),"")</f>
        <v/>
      </c>
      <c r="G44" s="729" t="str">
        <f>IF(C44&gt;0,VLOOKUP(C44,女子登録情報!$A$1:$H$2001,4,0),"")</f>
        <v/>
      </c>
      <c r="H44" s="619" t="str">
        <f>IF(C44&gt;0,VLOOKUP(C44,女子登録情報!$A$1:$H$1688,7,0),"")</f>
        <v/>
      </c>
      <c r="I44" s="267" t="str">
        <f>IF(C44&gt;0,VLOOKUP(C44,女子登録情報!$A$1:$H$2001,8,0),"")</f>
        <v/>
      </c>
      <c r="J44" s="747" t="str">
        <f>IF(C44&gt;0,VLOOKUP(C44,女子登録情報!$A$1:$M$2001,13,0),"")</f>
        <v/>
      </c>
      <c r="K44" s="747" t="str">
        <f>IF(C44&gt;0,TEXT(C44,"200000000"),"000000000")</f>
        <v>000000000</v>
      </c>
      <c r="L44" s="195" t="s">
        <v>24</v>
      </c>
      <c r="M44" s="194"/>
      <c r="N44" s="268" t="str">
        <f>IF(M44&gt;0,VLOOKUP(M44,女子登録情報!$N$1:$O$22,2,0),"")</f>
        <v/>
      </c>
      <c r="O44" s="267" t="s">
        <v>27</v>
      </c>
      <c r="P44" s="253"/>
      <c r="Q44" s="260" t="str">
        <f t="shared" si="0"/>
        <v/>
      </c>
      <c r="R44" s="283" t="str">
        <f t="shared" si="8"/>
        <v/>
      </c>
      <c r="S44" s="269"/>
      <c r="T44" s="610"/>
      <c r="U44" s="611"/>
      <c r="V44" s="612"/>
      <c r="W44" s="750"/>
      <c r="X44" s="753"/>
      <c r="AA44" s="1">
        <f>IF(C44="",0,IF(H44=F5,0,1))</f>
        <v>0</v>
      </c>
      <c r="AB44" s="85">
        <f t="shared" si="9"/>
        <v>0</v>
      </c>
      <c r="AC44" s="621" t="str">
        <f>IF(C44="","",C44)</f>
        <v/>
      </c>
      <c r="AD44" s="74" t="str">
        <f t="shared" si="2"/>
        <v/>
      </c>
      <c r="AE44" s="74" t="str">
        <f t="shared" si="3"/>
        <v/>
      </c>
      <c r="AF44" s="74" t="str">
        <f t="shared" si="4"/>
        <v/>
      </c>
      <c r="AG44" s="74" t="str">
        <f t="shared" si="5"/>
        <v/>
      </c>
      <c r="AH44" s="95">
        <f t="shared" si="10"/>
        <v>0</v>
      </c>
      <c r="AI44" s="95" t="str">
        <f>IF(F44="","",F44)</f>
        <v/>
      </c>
      <c r="AJ44" s="74" t="str">
        <f t="shared" si="11"/>
        <v/>
      </c>
      <c r="AK44" s="74" t="str">
        <f t="shared" si="6"/>
        <v/>
      </c>
      <c r="AL44" s="99" t="str">
        <f t="shared" si="7"/>
        <v/>
      </c>
      <c r="AM44" s="81">
        <f t="shared" si="12"/>
        <v>0</v>
      </c>
      <c r="AO44" s="81">
        <f t="shared" si="13"/>
        <v>0</v>
      </c>
      <c r="AP44" s="81" t="str">
        <f t="shared" si="14"/>
        <v>00000</v>
      </c>
      <c r="AQ44" s="105" t="str">
        <f t="shared" si="15"/>
        <v>0秒0</v>
      </c>
      <c r="AR44" s="106">
        <f t="shared" si="16"/>
        <v>0</v>
      </c>
      <c r="AS44" s="106" t="str">
        <f t="shared" si="17"/>
        <v>0</v>
      </c>
      <c r="AT44" s="106" t="str">
        <f t="shared" si="18"/>
        <v>0</v>
      </c>
      <c r="AU44" s="106" t="str">
        <f t="shared" si="19"/>
        <v>0m</v>
      </c>
      <c r="AV44" s="106" t="str">
        <f t="shared" si="20"/>
        <v>点</v>
      </c>
      <c r="AW44" s="81">
        <f t="shared" si="21"/>
        <v>0</v>
      </c>
      <c r="AX44" s="73" t="str">
        <f t="shared" si="22"/>
        <v/>
      </c>
      <c r="AY44" s="81">
        <f t="shared" si="23"/>
        <v>0</v>
      </c>
      <c r="AZ44" s="81">
        <f t="shared" si="24"/>
        <v>0</v>
      </c>
      <c r="BA44" s="81">
        <f t="shared" si="25"/>
        <v>0</v>
      </c>
      <c r="BB44" s="586">
        <f>IF(W44="",0,COUNTA($W$17:W46))</f>
        <v>0</v>
      </c>
      <c r="BC44" s="586">
        <f>IF(X44="",0,COUNTA($X$17:X46))</f>
        <v>0</v>
      </c>
      <c r="BD44" s="628">
        <f>IF(OR($N44="20200",$N45="20200",$N46="20200"),COUNTIF($N$17:N46,"20200"),0)</f>
        <v>0</v>
      </c>
      <c r="BE44" s="768">
        <f>IF($BD44=0,0,INDEX($P44:$P46,MATCH("20200",$N44:$N46,0),1))</f>
        <v>0</v>
      </c>
      <c r="BF44" s="74" t="str">
        <f t="shared" si="26"/>
        <v/>
      </c>
      <c r="BG44" s="74" t="str">
        <f t="shared" si="27"/>
        <v/>
      </c>
      <c r="BH44" s="74" t="str">
        <f t="shared" si="28"/>
        <v/>
      </c>
      <c r="BI44" s="120" t="str">
        <f>IF(M44="","",COUNTIF($BH$17:BH44,BH44))</f>
        <v/>
      </c>
      <c r="BJ44" s="98" t="str">
        <f t="shared" si="29"/>
        <v/>
      </c>
      <c r="BK44" s="1" t="str">
        <f t="shared" si="30"/>
        <v/>
      </c>
      <c r="BL44" s="621" t="str">
        <f>IF(F44="","",COUNTIF($AI$17:AI44,AI44))</f>
        <v/>
      </c>
      <c r="BM44" s="621">
        <f>IF(BL44=1,BL44,0)</f>
        <v>0</v>
      </c>
      <c r="BN44" s="621" t="str">
        <f>IF(F44="","",$BR44)</f>
        <v/>
      </c>
      <c r="BO44" s="621" t="str">
        <f>IF(G44="","",$BR44)</f>
        <v/>
      </c>
      <c r="BP44" s="621" t="str">
        <f>IF(I44="","",$BR44)</f>
        <v/>
      </c>
      <c r="BQ44" s="622" t="str">
        <f>IFERROR(IF(J44="","",BR44),"")</f>
        <v/>
      </c>
      <c r="BR44" s="621">
        <v>10</v>
      </c>
      <c r="BS44" s="621">
        <f>IF(C44&gt;0,"",IF(COUNTIF(BN44:BQ46,BR44)=4,"",1))</f>
        <v>1</v>
      </c>
      <c r="BV44" s="622" t="str">
        <f>IF(AI44="","",IF(AND(COUNTA(M44:M46)=0,COUNTA(W44:X46)=0),1,""))</f>
        <v/>
      </c>
      <c r="BW44" s="621">
        <f>IF(AND($AI44="",COUNTA(W44)&gt;0),1,0)</f>
        <v>0</v>
      </c>
      <c r="BX44" s="621">
        <f>IF(AND($AI44="",COUNTA(X44)&gt;0),1,0)</f>
        <v>0</v>
      </c>
      <c r="BY44" s="621" t="str">
        <f>F44&amp;"-"&amp;W44</f>
        <v>-</v>
      </c>
      <c r="BZ44" s="621" t="str">
        <f>IF(W44="","",COUNTIF($BY$17:BY44,BY44))</f>
        <v/>
      </c>
      <c r="CA44" s="621" t="str">
        <f>F44&amp;"-"&amp;X44</f>
        <v>-</v>
      </c>
      <c r="CB44" s="621" t="str">
        <f>IF(X44="","",COUNTIF($CA$17:CA44,CA44))</f>
        <v/>
      </c>
    </row>
    <row r="45" spans="1:80" s="1" customFormat="1" ht="18" customHeight="1" thickBot="1">
      <c r="A45" s="684"/>
      <c r="B45" s="765"/>
      <c r="C45" s="767"/>
      <c r="D45" s="27" t="str">
        <f t="shared" si="1"/>
        <v/>
      </c>
      <c r="E45" s="244">
        <f>C44</f>
        <v>0</v>
      </c>
      <c r="F45" s="730"/>
      <c r="G45" s="730"/>
      <c r="H45" s="620"/>
      <c r="I45" s="270" t="str">
        <f>IF(C44&gt;0,VLOOKUP(C44,女子登録情報!$A$1:$H$2001,5,0),"")</f>
        <v/>
      </c>
      <c r="J45" s="748"/>
      <c r="K45" s="748"/>
      <c r="L45" s="199" t="s">
        <v>28</v>
      </c>
      <c r="M45" s="198"/>
      <c r="N45" s="271" t="str">
        <f>IF(M45&gt;0,VLOOKUP(M45,女子登録情報!$N$1:$O$22,2,0),"")</f>
        <v/>
      </c>
      <c r="O45" s="270" t="s">
        <v>29</v>
      </c>
      <c r="P45" s="272"/>
      <c r="Q45" s="258" t="str">
        <f t="shared" si="0"/>
        <v/>
      </c>
      <c r="R45" s="284" t="str">
        <f t="shared" si="8"/>
        <v/>
      </c>
      <c r="S45" s="273"/>
      <c r="T45" s="756"/>
      <c r="U45" s="757"/>
      <c r="V45" s="758"/>
      <c r="W45" s="751"/>
      <c r="X45" s="754"/>
      <c r="AB45" s="85">
        <f t="shared" si="9"/>
        <v>0</v>
      </c>
      <c r="AC45" s="621"/>
      <c r="AD45" s="74" t="str">
        <f t="shared" si="2"/>
        <v/>
      </c>
      <c r="AE45" s="74" t="str">
        <f t="shared" si="3"/>
        <v/>
      </c>
      <c r="AF45" s="74" t="str">
        <f t="shared" si="4"/>
        <v/>
      </c>
      <c r="AG45" s="74" t="str">
        <f t="shared" si="5"/>
        <v/>
      </c>
      <c r="AH45" s="95">
        <f t="shared" si="10"/>
        <v>0</v>
      </c>
      <c r="AI45" s="95" t="str">
        <f>AI44</f>
        <v/>
      </c>
      <c r="AJ45" s="74" t="str">
        <f t="shared" si="11"/>
        <v/>
      </c>
      <c r="AK45" s="74" t="str">
        <f t="shared" si="6"/>
        <v/>
      </c>
      <c r="AL45" s="99" t="str">
        <f t="shared" si="7"/>
        <v/>
      </c>
      <c r="AM45" s="81">
        <f t="shared" si="12"/>
        <v>0</v>
      </c>
      <c r="AO45" s="81">
        <f t="shared" si="13"/>
        <v>0</v>
      </c>
      <c r="AP45" s="81" t="str">
        <f t="shared" si="14"/>
        <v>00000</v>
      </c>
      <c r="AQ45" s="105" t="str">
        <f t="shared" si="15"/>
        <v>0秒0</v>
      </c>
      <c r="AR45" s="106">
        <f t="shared" si="16"/>
        <v>0</v>
      </c>
      <c r="AS45" s="106" t="str">
        <f t="shared" si="17"/>
        <v>0</v>
      </c>
      <c r="AT45" s="106" t="str">
        <f t="shared" si="18"/>
        <v>0</v>
      </c>
      <c r="AU45" s="106" t="str">
        <f t="shared" si="19"/>
        <v>0m</v>
      </c>
      <c r="AV45" s="106" t="str">
        <f t="shared" si="20"/>
        <v>点</v>
      </c>
      <c r="AW45" s="81">
        <f t="shared" si="21"/>
        <v>0</v>
      </c>
      <c r="AX45" s="73" t="str">
        <f t="shared" si="22"/>
        <v/>
      </c>
      <c r="AY45" s="81">
        <f t="shared" si="23"/>
        <v>0</v>
      </c>
      <c r="AZ45" s="81">
        <f t="shared" si="24"/>
        <v>0</v>
      </c>
      <c r="BA45" s="81">
        <f t="shared" si="25"/>
        <v>0</v>
      </c>
      <c r="BB45" s="595"/>
      <c r="BC45" s="595"/>
      <c r="BD45" s="629"/>
      <c r="BE45" s="769"/>
      <c r="BF45" s="74" t="str">
        <f t="shared" si="26"/>
        <v/>
      </c>
      <c r="BG45" s="74" t="str">
        <f t="shared" si="27"/>
        <v/>
      </c>
      <c r="BH45" s="74" t="str">
        <f t="shared" si="28"/>
        <v/>
      </c>
      <c r="BI45" s="120" t="str">
        <f>IF(M45="","",COUNTIF($BH$17:BH45,BH45))</f>
        <v/>
      </c>
      <c r="BJ45" s="98" t="str">
        <f t="shared" si="29"/>
        <v/>
      </c>
      <c r="BK45" s="1" t="str">
        <f t="shared" si="30"/>
        <v/>
      </c>
      <c r="BL45" s="621"/>
      <c r="BM45" s="621"/>
      <c r="BN45" s="621"/>
      <c r="BO45" s="621"/>
      <c r="BP45" s="621"/>
      <c r="BQ45" s="623"/>
      <c r="BR45" s="621"/>
      <c r="BS45" s="621"/>
      <c r="BV45" s="623"/>
      <c r="BW45" s="621"/>
      <c r="BX45" s="621"/>
      <c r="BY45" s="621"/>
      <c r="BZ45" s="621"/>
      <c r="CA45" s="621"/>
      <c r="CB45" s="621"/>
    </row>
    <row r="46" spans="1:80" s="1" customFormat="1" ht="18" customHeight="1" thickBot="1">
      <c r="A46" s="685"/>
      <c r="B46" s="208" t="s">
        <v>30</v>
      </c>
      <c r="C46" s="209"/>
      <c r="D46" s="245" t="str">
        <f t="shared" si="1"/>
        <v/>
      </c>
      <c r="E46" s="274">
        <f>C44</f>
        <v>0</v>
      </c>
      <c r="F46" s="759"/>
      <c r="G46" s="759"/>
      <c r="H46" s="759"/>
      <c r="I46" s="760"/>
      <c r="J46" s="749"/>
      <c r="K46" s="749"/>
      <c r="L46" s="203" t="s">
        <v>31</v>
      </c>
      <c r="M46" s="204"/>
      <c r="N46" s="430" t="str">
        <f>IF(M46&gt;0,VLOOKUP(M46,女子登録情報!$N$1:$O$22,2,0),"")</f>
        <v/>
      </c>
      <c r="O46" s="203" t="s">
        <v>32</v>
      </c>
      <c r="P46" s="206"/>
      <c r="Q46" s="250" t="str">
        <f t="shared" si="0"/>
        <v/>
      </c>
      <c r="R46" s="285" t="str">
        <f t="shared" si="8"/>
        <v/>
      </c>
      <c r="S46" s="207"/>
      <c r="T46" s="761"/>
      <c r="U46" s="762"/>
      <c r="V46" s="763"/>
      <c r="W46" s="752"/>
      <c r="X46" s="755"/>
      <c r="AB46" s="85">
        <f t="shared" si="9"/>
        <v>0</v>
      </c>
      <c r="AC46" s="621"/>
      <c r="AD46" s="74" t="str">
        <f t="shared" si="2"/>
        <v/>
      </c>
      <c r="AE46" s="74" t="str">
        <f t="shared" si="3"/>
        <v/>
      </c>
      <c r="AF46" s="74" t="str">
        <f t="shared" si="4"/>
        <v/>
      </c>
      <c r="AG46" s="74" t="str">
        <f t="shared" si="5"/>
        <v/>
      </c>
      <c r="AH46" s="95">
        <f t="shared" si="10"/>
        <v>0</v>
      </c>
      <c r="AI46" s="95" t="str">
        <f>AI45</f>
        <v/>
      </c>
      <c r="AJ46" s="74" t="str">
        <f t="shared" si="11"/>
        <v/>
      </c>
      <c r="AK46" s="74" t="str">
        <f t="shared" si="6"/>
        <v/>
      </c>
      <c r="AL46" s="99" t="str">
        <f t="shared" si="7"/>
        <v/>
      </c>
      <c r="AM46" s="81">
        <f t="shared" si="12"/>
        <v>0</v>
      </c>
      <c r="AO46" s="81">
        <f t="shared" si="13"/>
        <v>0</v>
      </c>
      <c r="AP46" s="81" t="str">
        <f t="shared" si="14"/>
        <v>00000</v>
      </c>
      <c r="AQ46" s="105" t="str">
        <f t="shared" si="15"/>
        <v>0秒0</v>
      </c>
      <c r="AR46" s="106">
        <f t="shared" si="16"/>
        <v>0</v>
      </c>
      <c r="AS46" s="106" t="str">
        <f t="shared" si="17"/>
        <v>0</v>
      </c>
      <c r="AT46" s="106" t="str">
        <f t="shared" si="18"/>
        <v>0</v>
      </c>
      <c r="AU46" s="106" t="str">
        <f t="shared" si="19"/>
        <v>0m</v>
      </c>
      <c r="AV46" s="106" t="str">
        <f t="shared" si="20"/>
        <v>点</v>
      </c>
      <c r="AW46" s="81">
        <f t="shared" si="21"/>
        <v>0</v>
      </c>
      <c r="AX46" s="73" t="str">
        <f t="shared" si="22"/>
        <v/>
      </c>
      <c r="AY46" s="81">
        <f t="shared" si="23"/>
        <v>0</v>
      </c>
      <c r="AZ46" s="81">
        <f t="shared" si="24"/>
        <v>0</v>
      </c>
      <c r="BA46" s="81">
        <f t="shared" si="25"/>
        <v>0</v>
      </c>
      <c r="BB46" s="587"/>
      <c r="BC46" s="587"/>
      <c r="BD46" s="630"/>
      <c r="BE46" s="770"/>
      <c r="BF46" s="74" t="str">
        <f t="shared" si="26"/>
        <v/>
      </c>
      <c r="BG46" s="74" t="str">
        <f t="shared" si="27"/>
        <v/>
      </c>
      <c r="BH46" s="74" t="str">
        <f t="shared" si="28"/>
        <v/>
      </c>
      <c r="BI46" s="120" t="str">
        <f>IF(M46="","",COUNTIF($BH$17:BH46,BH46))</f>
        <v/>
      </c>
      <c r="BJ46" s="98" t="str">
        <f t="shared" si="29"/>
        <v/>
      </c>
      <c r="BK46" s="1" t="str">
        <f t="shared" si="30"/>
        <v/>
      </c>
      <c r="BL46" s="621"/>
      <c r="BM46" s="621"/>
      <c r="BN46" s="621"/>
      <c r="BO46" s="621"/>
      <c r="BP46" s="621"/>
      <c r="BQ46" s="624"/>
      <c r="BR46" s="621"/>
      <c r="BS46" s="621"/>
      <c r="BV46" s="624"/>
      <c r="BW46" s="621"/>
      <c r="BX46" s="621"/>
      <c r="BY46" s="621"/>
      <c r="BZ46" s="621"/>
      <c r="CA46" s="621"/>
      <c r="CB46" s="621"/>
    </row>
    <row r="47" spans="1:80" s="1" customFormat="1" ht="18" customHeight="1" thickTop="1" thickBot="1">
      <c r="A47" s="683">
        <v>11</v>
      </c>
      <c r="B47" s="764" t="s">
        <v>339</v>
      </c>
      <c r="C47" s="766"/>
      <c r="D47" s="252" t="str">
        <f t="shared" si="1"/>
        <v/>
      </c>
      <c r="E47" s="243">
        <f>C47</f>
        <v>0</v>
      </c>
      <c r="F47" s="729" t="str">
        <f>IF(C47&gt;0,VLOOKUP(C47,女子登録情報!$A$1:$H$2001,3,0),"")</f>
        <v/>
      </c>
      <c r="G47" s="729" t="str">
        <f>IF(C47&gt;0,VLOOKUP(C47,女子登録情報!$A$1:$H$2001,4,0),"")</f>
        <v/>
      </c>
      <c r="H47" s="619" t="str">
        <f>IF(C47&gt;0,VLOOKUP(C47,女子登録情報!$A$1:$H$1688,7,0),"")</f>
        <v/>
      </c>
      <c r="I47" s="267" t="str">
        <f>IF(C47&gt;0,VLOOKUP(C47,女子登録情報!$A$1:$H$2001,8,0),"")</f>
        <v/>
      </c>
      <c r="J47" s="747" t="str">
        <f>IF(C47&gt;0,VLOOKUP(C47,女子登録情報!$A$1:$M$2001,13,0),"")</f>
        <v/>
      </c>
      <c r="K47" s="747" t="str">
        <f>IF(C47&gt;0,TEXT(C47,"200000000"),"000000000")</f>
        <v>000000000</v>
      </c>
      <c r="L47" s="195" t="s">
        <v>24</v>
      </c>
      <c r="M47" s="194"/>
      <c r="N47" s="268" t="str">
        <f>IF(M47&gt;0,VLOOKUP(M47,女子登録情報!$N$1:$O$22,2,0),"")</f>
        <v/>
      </c>
      <c r="O47" s="267" t="s">
        <v>27</v>
      </c>
      <c r="P47" s="253"/>
      <c r="Q47" s="260" t="str">
        <f t="shared" si="0"/>
        <v/>
      </c>
      <c r="R47" s="283" t="str">
        <f t="shared" si="8"/>
        <v/>
      </c>
      <c r="S47" s="269"/>
      <c r="T47" s="610"/>
      <c r="U47" s="611"/>
      <c r="V47" s="612"/>
      <c r="W47" s="750"/>
      <c r="X47" s="753"/>
      <c r="AA47" s="1">
        <f>IF(C47="",0,IF(H47=F5,0,1))</f>
        <v>0</v>
      </c>
      <c r="AB47" s="85">
        <f t="shared" si="9"/>
        <v>0</v>
      </c>
      <c r="AC47" s="621" t="str">
        <f>IF(C47="","",C47)</f>
        <v/>
      </c>
      <c r="AD47" s="74" t="str">
        <f t="shared" si="2"/>
        <v/>
      </c>
      <c r="AE47" s="74" t="str">
        <f t="shared" si="3"/>
        <v/>
      </c>
      <c r="AF47" s="74" t="str">
        <f t="shared" si="4"/>
        <v/>
      </c>
      <c r="AG47" s="74" t="str">
        <f t="shared" si="5"/>
        <v/>
      </c>
      <c r="AH47" s="95">
        <f t="shared" si="10"/>
        <v>0</v>
      </c>
      <c r="AI47" s="95" t="str">
        <f>IF(F47="","",F47)</f>
        <v/>
      </c>
      <c r="AJ47" s="74" t="str">
        <f t="shared" si="11"/>
        <v/>
      </c>
      <c r="AK47" s="74" t="str">
        <f t="shared" si="6"/>
        <v/>
      </c>
      <c r="AL47" s="99" t="str">
        <f t="shared" si="7"/>
        <v/>
      </c>
      <c r="AM47" s="81">
        <f t="shared" si="12"/>
        <v>0</v>
      </c>
      <c r="AO47" s="81">
        <f t="shared" si="13"/>
        <v>0</v>
      </c>
      <c r="AP47" s="81" t="str">
        <f t="shared" si="14"/>
        <v>00000</v>
      </c>
      <c r="AQ47" s="105" t="str">
        <f t="shared" si="15"/>
        <v>0秒0</v>
      </c>
      <c r="AR47" s="106">
        <f t="shared" si="16"/>
        <v>0</v>
      </c>
      <c r="AS47" s="106" t="str">
        <f t="shared" si="17"/>
        <v>0</v>
      </c>
      <c r="AT47" s="106" t="str">
        <f t="shared" si="18"/>
        <v>0</v>
      </c>
      <c r="AU47" s="106" t="str">
        <f t="shared" si="19"/>
        <v>0m</v>
      </c>
      <c r="AV47" s="106" t="str">
        <f t="shared" si="20"/>
        <v>点</v>
      </c>
      <c r="AW47" s="81">
        <f t="shared" si="21"/>
        <v>0</v>
      </c>
      <c r="AX47" s="73" t="str">
        <f t="shared" si="22"/>
        <v/>
      </c>
      <c r="AY47" s="81">
        <f t="shared" si="23"/>
        <v>0</v>
      </c>
      <c r="AZ47" s="81">
        <f t="shared" si="24"/>
        <v>0</v>
      </c>
      <c r="BA47" s="81">
        <f t="shared" si="25"/>
        <v>0</v>
      </c>
      <c r="BB47" s="586">
        <f>IF(W47="",0,COUNTA($W$17:W49))</f>
        <v>0</v>
      </c>
      <c r="BC47" s="586">
        <f>IF(X47="",0,COUNTA($X$17:X49))</f>
        <v>0</v>
      </c>
      <c r="BD47" s="628">
        <f>IF(OR($N47="20200",$N48="20200",$N49="20200"),COUNTIF($N$17:N49,"20200"),0)</f>
        <v>0</v>
      </c>
      <c r="BE47" s="768">
        <f>IF($BD47=0,0,INDEX($P47:$P49,MATCH("20200",$N47:$N49,0),1))</f>
        <v>0</v>
      </c>
      <c r="BF47" s="74" t="str">
        <f t="shared" si="26"/>
        <v/>
      </c>
      <c r="BG47" s="74" t="str">
        <f t="shared" si="27"/>
        <v/>
      </c>
      <c r="BH47" s="74" t="str">
        <f t="shared" si="28"/>
        <v/>
      </c>
      <c r="BI47" s="120" t="str">
        <f>IF(M47="","",COUNTIF($BH$17:BH47,BH47))</f>
        <v/>
      </c>
      <c r="BJ47" s="98" t="str">
        <f t="shared" si="29"/>
        <v/>
      </c>
      <c r="BK47" s="1" t="str">
        <f t="shared" si="30"/>
        <v/>
      </c>
      <c r="BL47" s="621" t="str">
        <f>IF(F47="","",COUNTIF($AI$17:AI47,AI47))</f>
        <v/>
      </c>
      <c r="BM47" s="621">
        <f>IF(BL47=1,BL47,0)</f>
        <v>0</v>
      </c>
      <c r="BN47" s="621" t="str">
        <f>IF(F47="","",$BR47)</f>
        <v/>
      </c>
      <c r="BO47" s="621" t="str">
        <f>IF(G47="","",$BR47)</f>
        <v/>
      </c>
      <c r="BP47" s="621" t="str">
        <f>IF(I47="","",$BR47)</f>
        <v/>
      </c>
      <c r="BQ47" s="622" t="str">
        <f>IFERROR(IF(J47="","",BR47),"")</f>
        <v/>
      </c>
      <c r="BR47" s="621">
        <v>11</v>
      </c>
      <c r="BS47" s="621">
        <f>IF(C47&gt;0,"",IF(COUNTIF(BN47:BQ49,BR47)=4,"",1))</f>
        <v>1</v>
      </c>
      <c r="BV47" s="622" t="str">
        <f>IF(AI47="","",IF(AND(COUNTA(M47:M49)=0,COUNTA(W47:X49)=0),1,""))</f>
        <v/>
      </c>
      <c r="BW47" s="621">
        <f>IF(AND($AI47="",COUNTA(W47)&gt;0),1,0)</f>
        <v>0</v>
      </c>
      <c r="BX47" s="621">
        <f>IF(AND($AI47="",COUNTA(X47)&gt;0),1,0)</f>
        <v>0</v>
      </c>
      <c r="BY47" s="621" t="str">
        <f>F47&amp;"-"&amp;W47</f>
        <v>-</v>
      </c>
      <c r="BZ47" s="621" t="str">
        <f>IF(W47="","",COUNTIF($BY$17:BY47,BY47))</f>
        <v/>
      </c>
      <c r="CA47" s="621" t="str">
        <f>F47&amp;"-"&amp;X47</f>
        <v>-</v>
      </c>
      <c r="CB47" s="621" t="str">
        <f>IF(X47="","",COUNTIF($CA$17:CA47,CA47))</f>
        <v/>
      </c>
    </row>
    <row r="48" spans="1:80" s="1" customFormat="1" ht="18" customHeight="1" thickBot="1">
      <c r="A48" s="684"/>
      <c r="B48" s="765"/>
      <c r="C48" s="767"/>
      <c r="D48" s="27" t="str">
        <f t="shared" si="1"/>
        <v/>
      </c>
      <c r="E48" s="244">
        <f>C47</f>
        <v>0</v>
      </c>
      <c r="F48" s="730"/>
      <c r="G48" s="730"/>
      <c r="H48" s="620"/>
      <c r="I48" s="270" t="str">
        <f>IF(C47&gt;0,VLOOKUP(C47,女子登録情報!$A$1:$H$2001,5,0),"")</f>
        <v/>
      </c>
      <c r="J48" s="748"/>
      <c r="K48" s="748"/>
      <c r="L48" s="199" t="s">
        <v>28</v>
      </c>
      <c r="M48" s="198"/>
      <c r="N48" s="271" t="str">
        <f>IF(M48&gt;0,VLOOKUP(M48,女子登録情報!$N$1:$O$22,2,0),"")</f>
        <v/>
      </c>
      <c r="O48" s="270" t="s">
        <v>29</v>
      </c>
      <c r="P48" s="272"/>
      <c r="Q48" s="258" t="str">
        <f t="shared" si="0"/>
        <v/>
      </c>
      <c r="R48" s="284" t="str">
        <f t="shared" si="8"/>
        <v/>
      </c>
      <c r="S48" s="273"/>
      <c r="T48" s="756"/>
      <c r="U48" s="757"/>
      <c r="V48" s="758"/>
      <c r="W48" s="751"/>
      <c r="X48" s="754"/>
      <c r="AA48" s="60"/>
      <c r="AB48" s="85">
        <f t="shared" si="9"/>
        <v>0</v>
      </c>
      <c r="AC48" s="621"/>
      <c r="AD48" s="74" t="str">
        <f t="shared" si="2"/>
        <v/>
      </c>
      <c r="AE48" s="74" t="str">
        <f t="shared" si="3"/>
        <v/>
      </c>
      <c r="AF48" s="74" t="str">
        <f t="shared" si="4"/>
        <v/>
      </c>
      <c r="AG48" s="74" t="str">
        <f t="shared" si="5"/>
        <v/>
      </c>
      <c r="AH48" s="95">
        <f t="shared" si="10"/>
        <v>0</v>
      </c>
      <c r="AI48" s="95" t="str">
        <f>AI47</f>
        <v/>
      </c>
      <c r="AJ48" s="74" t="str">
        <f t="shared" si="11"/>
        <v/>
      </c>
      <c r="AK48" s="74" t="str">
        <f t="shared" si="6"/>
        <v/>
      </c>
      <c r="AL48" s="99" t="str">
        <f t="shared" si="7"/>
        <v/>
      </c>
      <c r="AM48" s="81">
        <f t="shared" si="12"/>
        <v>0</v>
      </c>
      <c r="AN48" s="60"/>
      <c r="AO48" s="81">
        <f t="shared" si="13"/>
        <v>0</v>
      </c>
      <c r="AP48" s="81" t="str">
        <f t="shared" si="14"/>
        <v>00000</v>
      </c>
      <c r="AQ48" s="105" t="str">
        <f t="shared" si="15"/>
        <v>0秒0</v>
      </c>
      <c r="AR48" s="106">
        <f t="shared" si="16"/>
        <v>0</v>
      </c>
      <c r="AS48" s="106" t="str">
        <f t="shared" si="17"/>
        <v>0</v>
      </c>
      <c r="AT48" s="106" t="str">
        <f t="shared" si="18"/>
        <v>0</v>
      </c>
      <c r="AU48" s="106" t="str">
        <f t="shared" si="19"/>
        <v>0m</v>
      </c>
      <c r="AV48" s="106" t="str">
        <f t="shared" si="20"/>
        <v>点</v>
      </c>
      <c r="AW48" s="81">
        <f t="shared" si="21"/>
        <v>0</v>
      </c>
      <c r="AX48" s="73" t="str">
        <f t="shared" si="22"/>
        <v/>
      </c>
      <c r="AY48" s="81">
        <f t="shared" si="23"/>
        <v>0</v>
      </c>
      <c r="AZ48" s="81">
        <f t="shared" si="24"/>
        <v>0</v>
      </c>
      <c r="BA48" s="81">
        <f t="shared" si="25"/>
        <v>0</v>
      </c>
      <c r="BB48" s="595"/>
      <c r="BC48" s="595"/>
      <c r="BD48" s="629"/>
      <c r="BE48" s="769"/>
      <c r="BF48" s="74" t="str">
        <f t="shared" si="26"/>
        <v/>
      </c>
      <c r="BG48" s="74" t="str">
        <f t="shared" si="27"/>
        <v/>
      </c>
      <c r="BH48" s="74" t="str">
        <f t="shared" si="28"/>
        <v/>
      </c>
      <c r="BI48" s="120" t="str">
        <f>IF(M48="","",COUNTIF($BH$17:BH48,BH48))</f>
        <v/>
      </c>
      <c r="BJ48" s="98" t="str">
        <f t="shared" si="29"/>
        <v/>
      </c>
      <c r="BK48" s="1" t="str">
        <f t="shared" si="30"/>
        <v/>
      </c>
      <c r="BL48" s="621"/>
      <c r="BM48" s="621"/>
      <c r="BN48" s="621"/>
      <c r="BO48" s="621"/>
      <c r="BP48" s="621"/>
      <c r="BQ48" s="623"/>
      <c r="BR48" s="621"/>
      <c r="BS48" s="621"/>
      <c r="BV48" s="623"/>
      <c r="BW48" s="621"/>
      <c r="BX48" s="621"/>
      <c r="BY48" s="621"/>
      <c r="BZ48" s="621"/>
      <c r="CA48" s="621"/>
      <c r="CB48" s="621"/>
    </row>
    <row r="49" spans="1:80" s="1" customFormat="1" ht="18" customHeight="1" thickBot="1">
      <c r="A49" s="685"/>
      <c r="B49" s="201" t="s">
        <v>30</v>
      </c>
      <c r="C49" s="202"/>
      <c r="D49" s="245" t="str">
        <f t="shared" ref="D49:D81" si="31">BJ49</f>
        <v/>
      </c>
      <c r="E49" s="274">
        <f>C47</f>
        <v>0</v>
      </c>
      <c r="F49" s="210"/>
      <c r="G49" s="210"/>
      <c r="H49" s="58"/>
      <c r="I49" s="211"/>
      <c r="J49" s="749"/>
      <c r="K49" s="749"/>
      <c r="L49" s="203" t="s">
        <v>31</v>
      </c>
      <c r="M49" s="204"/>
      <c r="N49" s="430" t="str">
        <f>IF(M49&gt;0,VLOOKUP(M49,女子登録情報!$N$1:$O$22,2,0),"")</f>
        <v/>
      </c>
      <c r="O49" s="203" t="s">
        <v>32</v>
      </c>
      <c r="P49" s="206"/>
      <c r="Q49" s="250" t="str">
        <f t="shared" si="0"/>
        <v/>
      </c>
      <c r="R49" s="285" t="str">
        <f t="shared" si="8"/>
        <v/>
      </c>
      <c r="S49" s="207"/>
      <c r="T49" s="761"/>
      <c r="U49" s="762"/>
      <c r="V49" s="763"/>
      <c r="W49" s="752"/>
      <c r="X49" s="755"/>
      <c r="AB49" s="85">
        <f t="shared" si="9"/>
        <v>0</v>
      </c>
      <c r="AC49" s="621"/>
      <c r="AD49" s="74" t="str">
        <f t="shared" si="2"/>
        <v/>
      </c>
      <c r="AE49" s="74" t="str">
        <f t="shared" si="3"/>
        <v/>
      </c>
      <c r="AF49" s="74" t="str">
        <f t="shared" si="4"/>
        <v/>
      </c>
      <c r="AG49" s="74" t="str">
        <f t="shared" si="5"/>
        <v/>
      </c>
      <c r="AH49" s="95">
        <f t="shared" si="10"/>
        <v>0</v>
      </c>
      <c r="AI49" s="95" t="str">
        <f>AI48</f>
        <v/>
      </c>
      <c r="AJ49" s="74" t="str">
        <f t="shared" si="11"/>
        <v/>
      </c>
      <c r="AK49" s="74" t="str">
        <f t="shared" si="6"/>
        <v/>
      </c>
      <c r="AL49" s="99" t="str">
        <f t="shared" si="7"/>
        <v/>
      </c>
      <c r="AM49" s="81">
        <f t="shared" si="12"/>
        <v>0</v>
      </c>
      <c r="AO49" s="81">
        <f t="shared" si="13"/>
        <v>0</v>
      </c>
      <c r="AP49" s="81" t="str">
        <f t="shared" si="14"/>
        <v>00000</v>
      </c>
      <c r="AQ49" s="105" t="str">
        <f t="shared" si="15"/>
        <v>0秒0</v>
      </c>
      <c r="AR49" s="106">
        <f t="shared" si="16"/>
        <v>0</v>
      </c>
      <c r="AS49" s="106" t="str">
        <f t="shared" si="17"/>
        <v>0</v>
      </c>
      <c r="AT49" s="106" t="str">
        <f t="shared" si="18"/>
        <v>0</v>
      </c>
      <c r="AU49" s="106" t="str">
        <f t="shared" si="19"/>
        <v>0m</v>
      </c>
      <c r="AV49" s="106" t="str">
        <f t="shared" si="20"/>
        <v>点</v>
      </c>
      <c r="AW49" s="81">
        <f t="shared" si="21"/>
        <v>0</v>
      </c>
      <c r="AX49" s="73" t="str">
        <f t="shared" si="22"/>
        <v/>
      </c>
      <c r="AY49" s="81">
        <f t="shared" si="23"/>
        <v>0</v>
      </c>
      <c r="AZ49" s="81">
        <f t="shared" si="24"/>
        <v>0</v>
      </c>
      <c r="BA49" s="81">
        <f t="shared" si="25"/>
        <v>0</v>
      </c>
      <c r="BB49" s="587"/>
      <c r="BC49" s="587"/>
      <c r="BD49" s="630"/>
      <c r="BE49" s="770"/>
      <c r="BF49" s="74" t="str">
        <f t="shared" si="26"/>
        <v/>
      </c>
      <c r="BG49" s="74" t="str">
        <f t="shared" si="27"/>
        <v/>
      </c>
      <c r="BH49" s="74" t="str">
        <f t="shared" si="28"/>
        <v/>
      </c>
      <c r="BI49" s="120" t="str">
        <f>IF(M49="","",COUNTIF($BH$17:BH49,BH49))</f>
        <v/>
      </c>
      <c r="BJ49" s="98" t="str">
        <f t="shared" si="29"/>
        <v/>
      </c>
      <c r="BK49" s="1" t="str">
        <f t="shared" si="30"/>
        <v/>
      </c>
      <c r="BL49" s="621"/>
      <c r="BM49" s="621"/>
      <c r="BN49" s="621"/>
      <c r="BO49" s="621"/>
      <c r="BP49" s="621"/>
      <c r="BQ49" s="624"/>
      <c r="BR49" s="621"/>
      <c r="BS49" s="621"/>
      <c r="BV49" s="624"/>
      <c r="BW49" s="621"/>
      <c r="BX49" s="621"/>
      <c r="BY49" s="621"/>
      <c r="BZ49" s="621"/>
      <c r="CA49" s="621"/>
      <c r="CB49" s="621"/>
    </row>
    <row r="50" spans="1:80" s="1" customFormat="1" ht="18" customHeight="1" thickTop="1" thickBot="1">
      <c r="A50" s="683">
        <v>12</v>
      </c>
      <c r="B50" s="764" t="s">
        <v>339</v>
      </c>
      <c r="C50" s="766"/>
      <c r="D50" s="252" t="str">
        <f t="shared" si="31"/>
        <v/>
      </c>
      <c r="E50" s="243">
        <f>C50</f>
        <v>0</v>
      </c>
      <c r="F50" s="729" t="str">
        <f>IF(C50&gt;0,VLOOKUP(C50,女子登録情報!$A$1:$H$2001,3,0),"")</f>
        <v/>
      </c>
      <c r="G50" s="729" t="str">
        <f>IF(C50&gt;0,VLOOKUP(C50,女子登録情報!$A$1:$H$2001,4,0),"")</f>
        <v/>
      </c>
      <c r="H50" s="619" t="str">
        <f>IF(C50&gt;0,VLOOKUP(C50,女子登録情報!$A$1:$H$1688,7,0),"")</f>
        <v/>
      </c>
      <c r="I50" s="267" t="str">
        <f>IF(C50&gt;0,VLOOKUP(C50,女子登録情報!$A$1:$H$2001,8,0),"")</f>
        <v/>
      </c>
      <c r="J50" s="747" t="str">
        <f>IF(C50&gt;0,VLOOKUP(C50,女子登録情報!$A$1:$M$2001,13,0),"")</f>
        <v/>
      </c>
      <c r="K50" s="747" t="str">
        <f>IF(C50&gt;0,TEXT(C50,"200000000"),"000000000")</f>
        <v>000000000</v>
      </c>
      <c r="L50" s="195" t="s">
        <v>24</v>
      </c>
      <c r="M50" s="194"/>
      <c r="N50" s="268" t="str">
        <f>IF(M50&gt;0,VLOOKUP(M50,女子登録情報!$N$1:$O$22,2,0),"")</f>
        <v/>
      </c>
      <c r="O50" s="267" t="s">
        <v>27</v>
      </c>
      <c r="P50" s="253"/>
      <c r="Q50" s="260" t="str">
        <f t="shared" si="0"/>
        <v/>
      </c>
      <c r="R50" s="283" t="str">
        <f t="shared" si="8"/>
        <v/>
      </c>
      <c r="S50" s="269"/>
      <c r="T50" s="610"/>
      <c r="U50" s="611"/>
      <c r="V50" s="612"/>
      <c r="W50" s="750"/>
      <c r="X50" s="753"/>
      <c r="AA50" s="1">
        <f>IF(C50="",0,IF(H50=F5,0,1))</f>
        <v>0</v>
      </c>
      <c r="AB50" s="85">
        <f t="shared" si="9"/>
        <v>0</v>
      </c>
      <c r="AC50" s="621" t="str">
        <f>IF(C50="","",C50)</f>
        <v/>
      </c>
      <c r="AD50" s="74" t="str">
        <f t="shared" si="2"/>
        <v/>
      </c>
      <c r="AE50" s="74" t="str">
        <f t="shared" si="3"/>
        <v/>
      </c>
      <c r="AF50" s="74" t="str">
        <f t="shared" si="4"/>
        <v/>
      </c>
      <c r="AG50" s="74" t="str">
        <f t="shared" si="5"/>
        <v/>
      </c>
      <c r="AH50" s="95">
        <f t="shared" si="10"/>
        <v>0</v>
      </c>
      <c r="AI50" s="95" t="str">
        <f>IF(F50="","",F50)</f>
        <v/>
      </c>
      <c r="AJ50" s="74" t="str">
        <f t="shared" si="11"/>
        <v/>
      </c>
      <c r="AK50" s="74" t="str">
        <f t="shared" si="6"/>
        <v/>
      </c>
      <c r="AL50" s="99" t="str">
        <f t="shared" si="7"/>
        <v/>
      </c>
      <c r="AM50" s="81">
        <f t="shared" si="12"/>
        <v>0</v>
      </c>
      <c r="AO50" s="81">
        <f t="shared" si="13"/>
        <v>0</v>
      </c>
      <c r="AP50" s="81" t="str">
        <f t="shared" si="14"/>
        <v>00000</v>
      </c>
      <c r="AQ50" s="105" t="str">
        <f t="shared" si="15"/>
        <v>0秒0</v>
      </c>
      <c r="AR50" s="106">
        <f t="shared" si="16"/>
        <v>0</v>
      </c>
      <c r="AS50" s="106" t="str">
        <f t="shared" si="17"/>
        <v>0</v>
      </c>
      <c r="AT50" s="106" t="str">
        <f t="shared" si="18"/>
        <v>0</v>
      </c>
      <c r="AU50" s="106" t="str">
        <f t="shared" si="19"/>
        <v>0m</v>
      </c>
      <c r="AV50" s="106" t="str">
        <f t="shared" si="20"/>
        <v>点</v>
      </c>
      <c r="AW50" s="81">
        <f t="shared" si="21"/>
        <v>0</v>
      </c>
      <c r="AX50" s="73" t="str">
        <f t="shared" si="22"/>
        <v/>
      </c>
      <c r="AY50" s="81">
        <f t="shared" si="23"/>
        <v>0</v>
      </c>
      <c r="AZ50" s="81">
        <f t="shared" si="24"/>
        <v>0</v>
      </c>
      <c r="BA50" s="81">
        <f t="shared" si="25"/>
        <v>0</v>
      </c>
      <c r="BB50" s="586">
        <f>IF(W50="",0,COUNTA($W$17:W52))</f>
        <v>0</v>
      </c>
      <c r="BC50" s="586">
        <f>IF(X50="",0,COUNTA($X$17:X52))</f>
        <v>0</v>
      </c>
      <c r="BD50" s="628">
        <f>IF(OR($N50="20200",$N51="20200",$N52="20200"),COUNTIF($N$17:N52,"20200"),0)</f>
        <v>0</v>
      </c>
      <c r="BE50" s="768">
        <f>IF($BD50=0,0,INDEX($P50:$P52,MATCH("20200",$N50:$N52,0),1))</f>
        <v>0</v>
      </c>
      <c r="BF50" s="74" t="str">
        <f t="shared" si="26"/>
        <v/>
      </c>
      <c r="BG50" s="74" t="str">
        <f t="shared" si="27"/>
        <v/>
      </c>
      <c r="BH50" s="74" t="str">
        <f t="shared" si="28"/>
        <v/>
      </c>
      <c r="BI50" s="120" t="str">
        <f>IF(M50="","",COUNTIF($BH$17:BH50,BH50))</f>
        <v/>
      </c>
      <c r="BJ50" s="98" t="str">
        <f t="shared" si="29"/>
        <v/>
      </c>
      <c r="BK50" s="1" t="str">
        <f t="shared" si="30"/>
        <v/>
      </c>
      <c r="BL50" s="621" t="str">
        <f>IF(F50="","",COUNTIF($AI$17:AI50,AI50))</f>
        <v/>
      </c>
      <c r="BM50" s="621">
        <f>IF(BL50=1,BL50,0)</f>
        <v>0</v>
      </c>
      <c r="BN50" s="621" t="str">
        <f>IF(F50="","",$BR50)</f>
        <v/>
      </c>
      <c r="BO50" s="621" t="str">
        <f>IF(G50="","",$BR50)</f>
        <v/>
      </c>
      <c r="BP50" s="621" t="str">
        <f>IF(I50="","",$BR50)</f>
        <v/>
      </c>
      <c r="BQ50" s="622" t="str">
        <f>IFERROR(IF(J50="","",BR50),"")</f>
        <v/>
      </c>
      <c r="BR50" s="621">
        <v>12</v>
      </c>
      <c r="BS50" s="621">
        <f>IF(C50&gt;0,"",IF(COUNTIF(BN50:BQ52,BR50)=4,"",1))</f>
        <v>1</v>
      </c>
      <c r="BV50" s="622" t="str">
        <f>IF(AI50="","",IF(AND(COUNTA(M50:M52)=0,COUNTA(W50:X52)=0),1,""))</f>
        <v/>
      </c>
      <c r="BW50" s="621">
        <f>IF(AND($AI50="",COUNTA(W50)&gt;0),1,0)</f>
        <v>0</v>
      </c>
      <c r="BX50" s="621">
        <f>IF(AND($AI50="",COUNTA(X50)&gt;0),1,0)</f>
        <v>0</v>
      </c>
      <c r="BY50" s="621" t="str">
        <f>F50&amp;"-"&amp;W50</f>
        <v>-</v>
      </c>
      <c r="BZ50" s="621" t="str">
        <f>IF(W50="","",COUNTIF($BY$17:BY50,BY50))</f>
        <v/>
      </c>
      <c r="CA50" s="621" t="str">
        <f>F50&amp;"-"&amp;X50</f>
        <v>-</v>
      </c>
      <c r="CB50" s="621" t="str">
        <f>IF(X50="","",COUNTIF($CA$17:CA50,CA50))</f>
        <v/>
      </c>
    </row>
    <row r="51" spans="1:80" s="1" customFormat="1" ht="18" customHeight="1" thickBot="1">
      <c r="A51" s="684"/>
      <c r="B51" s="765"/>
      <c r="C51" s="767"/>
      <c r="D51" s="27" t="str">
        <f t="shared" si="31"/>
        <v/>
      </c>
      <c r="E51" s="244">
        <f>C50</f>
        <v>0</v>
      </c>
      <c r="F51" s="730"/>
      <c r="G51" s="730"/>
      <c r="H51" s="620"/>
      <c r="I51" s="270" t="str">
        <f>IF(C50&gt;0,VLOOKUP(C50,女子登録情報!$A$1:$H$2001,5,0),"")</f>
        <v/>
      </c>
      <c r="J51" s="748"/>
      <c r="K51" s="748"/>
      <c r="L51" s="199" t="s">
        <v>28</v>
      </c>
      <c r="M51" s="198"/>
      <c r="N51" s="271" t="str">
        <f>IF(M51&gt;0,VLOOKUP(M51,女子登録情報!$N$1:$O$22,2,0),"")</f>
        <v/>
      </c>
      <c r="O51" s="270" t="s">
        <v>29</v>
      </c>
      <c r="P51" s="272"/>
      <c r="Q51" s="258" t="str">
        <f t="shared" si="0"/>
        <v/>
      </c>
      <c r="R51" s="284" t="str">
        <f t="shared" si="8"/>
        <v/>
      </c>
      <c r="S51" s="273"/>
      <c r="T51" s="756"/>
      <c r="U51" s="757"/>
      <c r="V51" s="758"/>
      <c r="W51" s="751"/>
      <c r="X51" s="754"/>
      <c r="AB51" s="85">
        <f t="shared" si="9"/>
        <v>0</v>
      </c>
      <c r="AC51" s="621"/>
      <c r="AD51" s="74" t="str">
        <f t="shared" si="2"/>
        <v/>
      </c>
      <c r="AE51" s="74" t="str">
        <f t="shared" si="3"/>
        <v/>
      </c>
      <c r="AF51" s="74" t="str">
        <f t="shared" si="4"/>
        <v/>
      </c>
      <c r="AG51" s="74" t="str">
        <f t="shared" si="5"/>
        <v/>
      </c>
      <c r="AH51" s="95">
        <f t="shared" si="10"/>
        <v>0</v>
      </c>
      <c r="AI51" s="95" t="str">
        <f>AI50</f>
        <v/>
      </c>
      <c r="AJ51" s="74" t="str">
        <f t="shared" si="11"/>
        <v/>
      </c>
      <c r="AK51" s="74" t="str">
        <f t="shared" si="6"/>
        <v/>
      </c>
      <c r="AL51" s="99" t="str">
        <f t="shared" si="7"/>
        <v/>
      </c>
      <c r="AM51" s="81">
        <f t="shared" si="12"/>
        <v>0</v>
      </c>
      <c r="AO51" s="81">
        <f t="shared" si="13"/>
        <v>0</v>
      </c>
      <c r="AP51" s="81" t="str">
        <f t="shared" si="14"/>
        <v>00000</v>
      </c>
      <c r="AQ51" s="105" t="str">
        <f t="shared" si="15"/>
        <v>0秒0</v>
      </c>
      <c r="AR51" s="106">
        <f t="shared" si="16"/>
        <v>0</v>
      </c>
      <c r="AS51" s="106" t="str">
        <f t="shared" si="17"/>
        <v>0</v>
      </c>
      <c r="AT51" s="106" t="str">
        <f t="shared" si="18"/>
        <v>0</v>
      </c>
      <c r="AU51" s="106" t="str">
        <f t="shared" si="19"/>
        <v>0m</v>
      </c>
      <c r="AV51" s="106" t="str">
        <f t="shared" si="20"/>
        <v>点</v>
      </c>
      <c r="AW51" s="81">
        <f t="shared" si="21"/>
        <v>0</v>
      </c>
      <c r="AX51" s="73" t="str">
        <f t="shared" si="22"/>
        <v/>
      </c>
      <c r="AY51" s="81">
        <f t="shared" si="23"/>
        <v>0</v>
      </c>
      <c r="AZ51" s="81">
        <f t="shared" si="24"/>
        <v>0</v>
      </c>
      <c r="BA51" s="81">
        <f t="shared" si="25"/>
        <v>0</v>
      </c>
      <c r="BB51" s="595"/>
      <c r="BC51" s="595"/>
      <c r="BD51" s="629"/>
      <c r="BE51" s="769"/>
      <c r="BF51" s="74" t="str">
        <f t="shared" si="26"/>
        <v/>
      </c>
      <c r="BG51" s="74" t="str">
        <f t="shared" si="27"/>
        <v/>
      </c>
      <c r="BH51" s="74" t="str">
        <f t="shared" si="28"/>
        <v/>
      </c>
      <c r="BI51" s="120" t="str">
        <f>IF(M51="","",COUNTIF($BH$17:BH51,BH51))</f>
        <v/>
      </c>
      <c r="BJ51" s="98" t="str">
        <f t="shared" si="29"/>
        <v/>
      </c>
      <c r="BK51" s="1" t="str">
        <f t="shared" si="30"/>
        <v/>
      </c>
      <c r="BL51" s="621"/>
      <c r="BM51" s="621"/>
      <c r="BN51" s="621"/>
      <c r="BO51" s="621"/>
      <c r="BP51" s="621"/>
      <c r="BQ51" s="623"/>
      <c r="BR51" s="621"/>
      <c r="BS51" s="621"/>
      <c r="BV51" s="623"/>
      <c r="BW51" s="621"/>
      <c r="BX51" s="621"/>
      <c r="BY51" s="621"/>
      <c r="BZ51" s="621"/>
      <c r="CA51" s="621"/>
      <c r="CB51" s="621"/>
    </row>
    <row r="52" spans="1:80" s="1" customFormat="1" ht="18" customHeight="1" thickBot="1">
      <c r="A52" s="685"/>
      <c r="B52" s="201" t="s">
        <v>30</v>
      </c>
      <c r="C52" s="202"/>
      <c r="D52" s="245" t="str">
        <f t="shared" si="31"/>
        <v/>
      </c>
      <c r="E52" s="274">
        <f>C50</f>
        <v>0</v>
      </c>
      <c r="F52" s="210"/>
      <c r="G52" s="210"/>
      <c r="H52" s="28"/>
      <c r="I52" s="211"/>
      <c r="J52" s="749"/>
      <c r="K52" s="749"/>
      <c r="L52" s="203" t="s">
        <v>31</v>
      </c>
      <c r="M52" s="204"/>
      <c r="N52" s="430" t="str">
        <f>IF(M52&gt;0,VLOOKUP(M52,女子登録情報!$N$1:$O$22,2,0),"")</f>
        <v/>
      </c>
      <c r="O52" s="203" t="s">
        <v>32</v>
      </c>
      <c r="P52" s="206"/>
      <c r="Q52" s="250" t="str">
        <f t="shared" si="0"/>
        <v/>
      </c>
      <c r="R52" s="285" t="str">
        <f t="shared" si="8"/>
        <v/>
      </c>
      <c r="S52" s="207"/>
      <c r="T52" s="761"/>
      <c r="U52" s="762"/>
      <c r="V52" s="763"/>
      <c r="W52" s="752"/>
      <c r="X52" s="755"/>
      <c r="AB52" s="85">
        <f t="shared" si="9"/>
        <v>0</v>
      </c>
      <c r="AC52" s="621"/>
      <c r="AD52" s="74" t="str">
        <f t="shared" si="2"/>
        <v/>
      </c>
      <c r="AE52" s="74" t="str">
        <f t="shared" si="3"/>
        <v/>
      </c>
      <c r="AF52" s="74" t="str">
        <f t="shared" si="4"/>
        <v/>
      </c>
      <c r="AG52" s="74" t="str">
        <f t="shared" si="5"/>
        <v/>
      </c>
      <c r="AH52" s="95">
        <f t="shared" si="10"/>
        <v>0</v>
      </c>
      <c r="AI52" s="95" t="str">
        <f>AI51</f>
        <v/>
      </c>
      <c r="AJ52" s="74" t="str">
        <f t="shared" si="11"/>
        <v/>
      </c>
      <c r="AK52" s="74" t="str">
        <f t="shared" si="6"/>
        <v/>
      </c>
      <c r="AL52" s="99" t="str">
        <f t="shared" si="7"/>
        <v/>
      </c>
      <c r="AM52" s="81">
        <f t="shared" si="12"/>
        <v>0</v>
      </c>
      <c r="AO52" s="81">
        <f t="shared" si="13"/>
        <v>0</v>
      </c>
      <c r="AP52" s="81" t="str">
        <f t="shared" si="14"/>
        <v>00000</v>
      </c>
      <c r="AQ52" s="105" t="str">
        <f t="shared" si="15"/>
        <v>0秒0</v>
      </c>
      <c r="AR52" s="106">
        <f t="shared" si="16"/>
        <v>0</v>
      </c>
      <c r="AS52" s="106" t="str">
        <f t="shared" si="17"/>
        <v>0</v>
      </c>
      <c r="AT52" s="106" t="str">
        <f t="shared" si="18"/>
        <v>0</v>
      </c>
      <c r="AU52" s="106" t="str">
        <f t="shared" si="19"/>
        <v>0m</v>
      </c>
      <c r="AV52" s="106" t="str">
        <f t="shared" si="20"/>
        <v>点</v>
      </c>
      <c r="AW52" s="81">
        <f t="shared" si="21"/>
        <v>0</v>
      </c>
      <c r="AX52" s="73" t="str">
        <f t="shared" si="22"/>
        <v/>
      </c>
      <c r="AY52" s="81">
        <f t="shared" si="23"/>
        <v>0</v>
      </c>
      <c r="AZ52" s="81">
        <f t="shared" si="24"/>
        <v>0</v>
      </c>
      <c r="BA52" s="81">
        <f t="shared" si="25"/>
        <v>0</v>
      </c>
      <c r="BB52" s="587"/>
      <c r="BC52" s="587"/>
      <c r="BD52" s="630"/>
      <c r="BE52" s="770"/>
      <c r="BF52" s="74" t="str">
        <f t="shared" si="26"/>
        <v/>
      </c>
      <c r="BG52" s="74" t="str">
        <f t="shared" si="27"/>
        <v/>
      </c>
      <c r="BH52" s="74" t="str">
        <f t="shared" si="28"/>
        <v/>
      </c>
      <c r="BI52" s="120" t="str">
        <f>IF(M52="","",COUNTIF($BH$17:BH52,BH52))</f>
        <v/>
      </c>
      <c r="BJ52" s="98" t="str">
        <f t="shared" si="29"/>
        <v/>
      </c>
      <c r="BK52" s="1" t="str">
        <f t="shared" si="30"/>
        <v/>
      </c>
      <c r="BL52" s="621"/>
      <c r="BM52" s="621"/>
      <c r="BN52" s="621"/>
      <c r="BO52" s="621"/>
      <c r="BP52" s="621"/>
      <c r="BQ52" s="624"/>
      <c r="BR52" s="621"/>
      <c r="BS52" s="621"/>
      <c r="BV52" s="624"/>
      <c r="BW52" s="621"/>
      <c r="BX52" s="621"/>
      <c r="BY52" s="621"/>
      <c r="BZ52" s="621"/>
      <c r="CA52" s="621"/>
      <c r="CB52" s="621"/>
    </row>
    <row r="53" spans="1:80" s="1" customFormat="1" ht="18" customHeight="1" thickTop="1" thickBot="1">
      <c r="A53" s="683">
        <v>13</v>
      </c>
      <c r="B53" s="764" t="s">
        <v>339</v>
      </c>
      <c r="C53" s="766"/>
      <c r="D53" s="252" t="str">
        <f t="shared" si="31"/>
        <v/>
      </c>
      <c r="E53" s="243">
        <f>C53</f>
        <v>0</v>
      </c>
      <c r="F53" s="729" t="str">
        <f>IF(C53&gt;0,VLOOKUP(C53,女子登録情報!$A$1:$H$2001,3,0),"")</f>
        <v/>
      </c>
      <c r="G53" s="729" t="str">
        <f>IF(C53&gt;0,VLOOKUP(C53,女子登録情報!$A$1:$H$2001,4,0),"")</f>
        <v/>
      </c>
      <c r="H53" s="619" t="str">
        <f>IF(C53&gt;0,VLOOKUP(C53,女子登録情報!$A$1:$H$1688,7,0),"")</f>
        <v/>
      </c>
      <c r="I53" s="267" t="str">
        <f>IF(C53&gt;0,VLOOKUP(C53,女子登録情報!$A$1:$H$2001,8,0),"")</f>
        <v/>
      </c>
      <c r="J53" s="747" t="str">
        <f>IF(C53&gt;0,VLOOKUP(C53,女子登録情報!$A$1:$M$2001,13,0),"")</f>
        <v/>
      </c>
      <c r="K53" s="747" t="str">
        <f>IF(C53&gt;0,TEXT(C53,"200000000"),"000000000")</f>
        <v>000000000</v>
      </c>
      <c r="L53" s="195" t="s">
        <v>24</v>
      </c>
      <c r="M53" s="194"/>
      <c r="N53" s="268" t="str">
        <f>IF(M53&gt;0,VLOOKUP(M53,女子登録情報!$N$1:$O$22,2,0),"")</f>
        <v/>
      </c>
      <c r="O53" s="267" t="s">
        <v>27</v>
      </c>
      <c r="P53" s="253"/>
      <c r="Q53" s="260" t="str">
        <f t="shared" si="0"/>
        <v/>
      </c>
      <c r="R53" s="283" t="str">
        <f t="shared" si="8"/>
        <v/>
      </c>
      <c r="S53" s="269"/>
      <c r="T53" s="610"/>
      <c r="U53" s="611"/>
      <c r="V53" s="612"/>
      <c r="W53" s="750"/>
      <c r="X53" s="753"/>
      <c r="AA53" s="1">
        <f>IF(C53="",0,IF(H53=F5,0,1))</f>
        <v>0</v>
      </c>
      <c r="AB53" s="85">
        <f t="shared" si="9"/>
        <v>0</v>
      </c>
      <c r="AC53" s="621" t="str">
        <f>IF(C53="","",C53)</f>
        <v/>
      </c>
      <c r="AD53" s="74" t="str">
        <f t="shared" si="2"/>
        <v/>
      </c>
      <c r="AE53" s="74" t="str">
        <f t="shared" si="3"/>
        <v/>
      </c>
      <c r="AF53" s="74" t="str">
        <f t="shared" si="4"/>
        <v/>
      </c>
      <c r="AG53" s="74" t="str">
        <f t="shared" si="5"/>
        <v/>
      </c>
      <c r="AH53" s="95">
        <f t="shared" si="10"/>
        <v>0</v>
      </c>
      <c r="AI53" s="95" t="str">
        <f>IF(F53="","",F53)</f>
        <v/>
      </c>
      <c r="AJ53" s="74" t="str">
        <f t="shared" si="11"/>
        <v/>
      </c>
      <c r="AK53" s="74" t="str">
        <f t="shared" si="6"/>
        <v/>
      </c>
      <c r="AL53" s="99" t="str">
        <f t="shared" si="7"/>
        <v/>
      </c>
      <c r="AM53" s="81">
        <f t="shared" si="12"/>
        <v>0</v>
      </c>
      <c r="AO53" s="81">
        <f t="shared" si="13"/>
        <v>0</v>
      </c>
      <c r="AP53" s="81" t="str">
        <f t="shared" si="14"/>
        <v>00000</v>
      </c>
      <c r="AQ53" s="105" t="str">
        <f t="shared" si="15"/>
        <v>0秒0</v>
      </c>
      <c r="AR53" s="106">
        <f t="shared" si="16"/>
        <v>0</v>
      </c>
      <c r="AS53" s="106" t="str">
        <f t="shared" si="17"/>
        <v>0</v>
      </c>
      <c r="AT53" s="106" t="str">
        <f t="shared" si="18"/>
        <v>0</v>
      </c>
      <c r="AU53" s="106" t="str">
        <f t="shared" si="19"/>
        <v>0m</v>
      </c>
      <c r="AV53" s="106" t="str">
        <f t="shared" si="20"/>
        <v>点</v>
      </c>
      <c r="AW53" s="81">
        <f t="shared" si="21"/>
        <v>0</v>
      </c>
      <c r="AX53" s="73" t="str">
        <f t="shared" si="22"/>
        <v/>
      </c>
      <c r="AY53" s="81">
        <f t="shared" si="23"/>
        <v>0</v>
      </c>
      <c r="AZ53" s="81">
        <f t="shared" si="24"/>
        <v>0</v>
      </c>
      <c r="BA53" s="81">
        <f t="shared" si="25"/>
        <v>0</v>
      </c>
      <c r="BB53" s="586">
        <f>IF(W53="",0,COUNTA($W$17:W55))</f>
        <v>0</v>
      </c>
      <c r="BC53" s="586">
        <f>IF(X53="",0,COUNTA($X$17:X55))</f>
        <v>0</v>
      </c>
      <c r="BD53" s="628">
        <f>IF(OR($N53="20200",$N54="20200",$N55="20200"),COUNTIF($N$17:N55,"20200"),0)</f>
        <v>0</v>
      </c>
      <c r="BE53" s="768">
        <f>IF($BD53=0,0,INDEX($P53:$P55,MATCH("20200",$N53:$N55,0),1))</f>
        <v>0</v>
      </c>
      <c r="BF53" s="74" t="str">
        <f t="shared" si="26"/>
        <v/>
      </c>
      <c r="BG53" s="74" t="str">
        <f t="shared" si="27"/>
        <v/>
      </c>
      <c r="BH53" s="74" t="str">
        <f t="shared" si="28"/>
        <v/>
      </c>
      <c r="BI53" s="120" t="str">
        <f>IF(M53="","",COUNTIF($BH$17:BH53,BH53))</f>
        <v/>
      </c>
      <c r="BJ53" s="98" t="str">
        <f t="shared" si="29"/>
        <v/>
      </c>
      <c r="BK53" s="1" t="str">
        <f t="shared" si="30"/>
        <v/>
      </c>
      <c r="BL53" s="621" t="str">
        <f>IF(F53="","",COUNTIF($AI$17:AI53,AI53))</f>
        <v/>
      </c>
      <c r="BM53" s="621">
        <f>IF(BL53=1,BL53,0)</f>
        <v>0</v>
      </c>
      <c r="BN53" s="621" t="str">
        <f>IF(F53="","",$BR53)</f>
        <v/>
      </c>
      <c r="BO53" s="621" t="str">
        <f>IF(G53="","",$BR53)</f>
        <v/>
      </c>
      <c r="BP53" s="621" t="str">
        <f>IF(I53="","",$BR53)</f>
        <v/>
      </c>
      <c r="BQ53" s="622" t="str">
        <f>IFERROR(IF(J53="","",BR53),"")</f>
        <v/>
      </c>
      <c r="BR53" s="621">
        <v>13</v>
      </c>
      <c r="BS53" s="621">
        <f>IF(C53&gt;0,"",IF(COUNTIF(BN53:BQ55,BR53)=4,"",1))</f>
        <v>1</v>
      </c>
      <c r="BV53" s="622" t="str">
        <f>IF(AI53="","",IF(AND(COUNTA(M53:M55)=0,COUNTA(W53:X55)=0),1,""))</f>
        <v/>
      </c>
      <c r="BW53" s="621">
        <f>IF(AND($AI53="",COUNTA(W53)&gt;0),1,0)</f>
        <v>0</v>
      </c>
      <c r="BX53" s="621">
        <f>IF(AND($AI53="",COUNTA(X53)&gt;0),1,0)</f>
        <v>0</v>
      </c>
      <c r="BY53" s="621" t="str">
        <f>F53&amp;"-"&amp;W53</f>
        <v>-</v>
      </c>
      <c r="BZ53" s="621" t="str">
        <f>IF(W53="","",COUNTIF($BY$17:BY53,BY53))</f>
        <v/>
      </c>
      <c r="CA53" s="621" t="str">
        <f>F53&amp;"-"&amp;X53</f>
        <v>-</v>
      </c>
      <c r="CB53" s="621" t="str">
        <f>IF(X53="","",COUNTIF($CA$17:CA53,CA53))</f>
        <v/>
      </c>
    </row>
    <row r="54" spans="1:80" s="1" customFormat="1" ht="18" customHeight="1" thickBot="1">
      <c r="A54" s="684"/>
      <c r="B54" s="765"/>
      <c r="C54" s="767"/>
      <c r="D54" s="27" t="str">
        <f t="shared" si="31"/>
        <v/>
      </c>
      <c r="E54" s="244">
        <f>C53</f>
        <v>0</v>
      </c>
      <c r="F54" s="730"/>
      <c r="G54" s="730"/>
      <c r="H54" s="620"/>
      <c r="I54" s="270" t="str">
        <f>IF(C53&gt;0,VLOOKUP(C53,女子登録情報!$A$1:$H$2001,5,0),"")</f>
        <v/>
      </c>
      <c r="J54" s="748"/>
      <c r="K54" s="748"/>
      <c r="L54" s="199" t="s">
        <v>28</v>
      </c>
      <c r="M54" s="198"/>
      <c r="N54" s="271" t="str">
        <f>IF(M54&gt;0,VLOOKUP(M54,女子登録情報!$N$1:$O$22,2,0),"")</f>
        <v/>
      </c>
      <c r="O54" s="270" t="s">
        <v>29</v>
      </c>
      <c r="P54" s="272"/>
      <c r="Q54" s="258" t="str">
        <f t="shared" si="0"/>
        <v/>
      </c>
      <c r="R54" s="284" t="str">
        <f t="shared" si="8"/>
        <v/>
      </c>
      <c r="S54" s="273"/>
      <c r="T54" s="756"/>
      <c r="U54" s="757"/>
      <c r="V54" s="758"/>
      <c r="W54" s="751"/>
      <c r="X54" s="754"/>
      <c r="AB54" s="85">
        <f t="shared" si="9"/>
        <v>0</v>
      </c>
      <c r="AC54" s="621"/>
      <c r="AD54" s="74" t="str">
        <f t="shared" si="2"/>
        <v/>
      </c>
      <c r="AE54" s="74" t="str">
        <f t="shared" si="3"/>
        <v/>
      </c>
      <c r="AF54" s="74" t="str">
        <f t="shared" si="4"/>
        <v/>
      </c>
      <c r="AG54" s="74" t="str">
        <f t="shared" si="5"/>
        <v/>
      </c>
      <c r="AH54" s="95">
        <f t="shared" si="10"/>
        <v>0</v>
      </c>
      <c r="AI54" s="95" t="str">
        <f>AI53</f>
        <v/>
      </c>
      <c r="AJ54" s="74" t="str">
        <f t="shared" si="11"/>
        <v/>
      </c>
      <c r="AK54" s="74" t="str">
        <f t="shared" si="6"/>
        <v/>
      </c>
      <c r="AL54" s="99" t="str">
        <f t="shared" si="7"/>
        <v/>
      </c>
      <c r="AM54" s="81">
        <f t="shared" si="12"/>
        <v>0</v>
      </c>
      <c r="AO54" s="81">
        <f t="shared" si="13"/>
        <v>0</v>
      </c>
      <c r="AP54" s="81" t="str">
        <f t="shared" si="14"/>
        <v>00000</v>
      </c>
      <c r="AQ54" s="105" t="str">
        <f t="shared" si="15"/>
        <v>0秒0</v>
      </c>
      <c r="AR54" s="106">
        <f t="shared" si="16"/>
        <v>0</v>
      </c>
      <c r="AS54" s="106" t="str">
        <f t="shared" si="17"/>
        <v>0</v>
      </c>
      <c r="AT54" s="106" t="str">
        <f t="shared" si="18"/>
        <v>0</v>
      </c>
      <c r="AU54" s="106" t="str">
        <f t="shared" si="19"/>
        <v>0m</v>
      </c>
      <c r="AV54" s="106" t="str">
        <f t="shared" si="20"/>
        <v>点</v>
      </c>
      <c r="AW54" s="81">
        <f t="shared" si="21"/>
        <v>0</v>
      </c>
      <c r="AX54" s="73" t="str">
        <f t="shared" si="22"/>
        <v/>
      </c>
      <c r="AY54" s="81">
        <f t="shared" si="23"/>
        <v>0</v>
      </c>
      <c r="AZ54" s="81">
        <f t="shared" si="24"/>
        <v>0</v>
      </c>
      <c r="BA54" s="81">
        <f t="shared" si="25"/>
        <v>0</v>
      </c>
      <c r="BB54" s="595"/>
      <c r="BC54" s="595"/>
      <c r="BD54" s="629"/>
      <c r="BE54" s="769"/>
      <c r="BF54" s="74" t="str">
        <f t="shared" si="26"/>
        <v/>
      </c>
      <c r="BG54" s="74" t="str">
        <f t="shared" si="27"/>
        <v/>
      </c>
      <c r="BH54" s="74" t="str">
        <f t="shared" si="28"/>
        <v/>
      </c>
      <c r="BI54" s="120" t="str">
        <f>IF(M54="","",COUNTIF($BH$17:BH54,BH54))</f>
        <v/>
      </c>
      <c r="BJ54" s="98" t="str">
        <f t="shared" si="29"/>
        <v/>
      </c>
      <c r="BK54" s="1" t="str">
        <f t="shared" si="30"/>
        <v/>
      </c>
      <c r="BL54" s="621"/>
      <c r="BM54" s="621"/>
      <c r="BN54" s="621"/>
      <c r="BO54" s="621"/>
      <c r="BP54" s="621"/>
      <c r="BQ54" s="623"/>
      <c r="BR54" s="621"/>
      <c r="BS54" s="621"/>
      <c r="BV54" s="623"/>
      <c r="BW54" s="621"/>
      <c r="BX54" s="621"/>
      <c r="BY54" s="621"/>
      <c r="BZ54" s="621"/>
      <c r="CA54" s="621"/>
      <c r="CB54" s="621"/>
    </row>
    <row r="55" spans="1:80" s="1" customFormat="1" ht="18" customHeight="1" thickBot="1">
      <c r="A55" s="685"/>
      <c r="B55" s="201" t="s">
        <v>30</v>
      </c>
      <c r="C55" s="202"/>
      <c r="D55" s="245" t="str">
        <f t="shared" si="31"/>
        <v/>
      </c>
      <c r="E55" s="274">
        <f>C53</f>
        <v>0</v>
      </c>
      <c r="F55" s="210"/>
      <c r="G55" s="210"/>
      <c r="H55" s="28"/>
      <c r="I55" s="211"/>
      <c r="J55" s="749"/>
      <c r="K55" s="749"/>
      <c r="L55" s="203" t="s">
        <v>31</v>
      </c>
      <c r="M55" s="204"/>
      <c r="N55" s="430" t="str">
        <f>IF(M55&gt;0,VLOOKUP(M55,女子登録情報!$N$1:$O$22,2,0),"")</f>
        <v/>
      </c>
      <c r="O55" s="203" t="s">
        <v>32</v>
      </c>
      <c r="P55" s="206"/>
      <c r="Q55" s="250" t="str">
        <f t="shared" si="0"/>
        <v/>
      </c>
      <c r="R55" s="285" t="str">
        <f t="shared" si="8"/>
        <v/>
      </c>
      <c r="S55" s="207"/>
      <c r="T55" s="761"/>
      <c r="U55" s="762"/>
      <c r="V55" s="763"/>
      <c r="W55" s="752"/>
      <c r="X55" s="755"/>
      <c r="AB55" s="85">
        <f t="shared" si="9"/>
        <v>0</v>
      </c>
      <c r="AC55" s="621"/>
      <c r="AD55" s="74" t="str">
        <f t="shared" si="2"/>
        <v/>
      </c>
      <c r="AE55" s="74" t="str">
        <f t="shared" si="3"/>
        <v/>
      </c>
      <c r="AF55" s="74" t="str">
        <f t="shared" si="4"/>
        <v/>
      </c>
      <c r="AG55" s="74" t="str">
        <f t="shared" si="5"/>
        <v/>
      </c>
      <c r="AH55" s="95">
        <f t="shared" si="10"/>
        <v>0</v>
      </c>
      <c r="AI55" s="95" t="str">
        <f>AI54</f>
        <v/>
      </c>
      <c r="AJ55" s="74" t="str">
        <f t="shared" si="11"/>
        <v/>
      </c>
      <c r="AK55" s="74" t="str">
        <f t="shared" si="6"/>
        <v/>
      </c>
      <c r="AL55" s="99" t="str">
        <f t="shared" si="7"/>
        <v/>
      </c>
      <c r="AM55" s="81">
        <f t="shared" si="12"/>
        <v>0</v>
      </c>
      <c r="AO55" s="81">
        <f t="shared" si="13"/>
        <v>0</v>
      </c>
      <c r="AP55" s="81" t="str">
        <f t="shared" si="14"/>
        <v>00000</v>
      </c>
      <c r="AQ55" s="105" t="str">
        <f t="shared" si="15"/>
        <v>0秒0</v>
      </c>
      <c r="AR55" s="106">
        <f t="shared" si="16"/>
        <v>0</v>
      </c>
      <c r="AS55" s="106" t="str">
        <f t="shared" si="17"/>
        <v>0</v>
      </c>
      <c r="AT55" s="106" t="str">
        <f t="shared" si="18"/>
        <v>0</v>
      </c>
      <c r="AU55" s="106" t="str">
        <f t="shared" si="19"/>
        <v>0m</v>
      </c>
      <c r="AV55" s="106" t="str">
        <f t="shared" si="20"/>
        <v>点</v>
      </c>
      <c r="AW55" s="81">
        <f t="shared" si="21"/>
        <v>0</v>
      </c>
      <c r="AX55" s="73" t="str">
        <f t="shared" si="22"/>
        <v/>
      </c>
      <c r="AY55" s="81">
        <f t="shared" si="23"/>
        <v>0</v>
      </c>
      <c r="AZ55" s="81">
        <f t="shared" si="24"/>
        <v>0</v>
      </c>
      <c r="BA55" s="81">
        <f t="shared" si="25"/>
        <v>0</v>
      </c>
      <c r="BB55" s="587"/>
      <c r="BC55" s="587"/>
      <c r="BD55" s="630"/>
      <c r="BE55" s="770"/>
      <c r="BF55" s="74" t="str">
        <f t="shared" si="26"/>
        <v/>
      </c>
      <c r="BG55" s="74" t="str">
        <f t="shared" si="27"/>
        <v/>
      </c>
      <c r="BH55" s="74" t="str">
        <f t="shared" si="28"/>
        <v/>
      </c>
      <c r="BI55" s="120" t="str">
        <f>IF(M55="","",COUNTIF($BH$17:BH55,BH55))</f>
        <v/>
      </c>
      <c r="BJ55" s="98" t="str">
        <f t="shared" si="29"/>
        <v/>
      </c>
      <c r="BK55" s="1" t="str">
        <f t="shared" si="30"/>
        <v/>
      </c>
      <c r="BL55" s="621"/>
      <c r="BM55" s="621"/>
      <c r="BN55" s="621"/>
      <c r="BO55" s="621"/>
      <c r="BP55" s="621"/>
      <c r="BQ55" s="624"/>
      <c r="BR55" s="621"/>
      <c r="BS55" s="621"/>
      <c r="BV55" s="624"/>
      <c r="BW55" s="621"/>
      <c r="BX55" s="621"/>
      <c r="BY55" s="621"/>
      <c r="BZ55" s="621"/>
      <c r="CA55" s="621"/>
      <c r="CB55" s="621"/>
    </row>
    <row r="56" spans="1:80" s="1" customFormat="1" ht="18" customHeight="1" thickTop="1" thickBot="1">
      <c r="A56" s="683">
        <v>14</v>
      </c>
      <c r="B56" s="764" t="s">
        <v>339</v>
      </c>
      <c r="C56" s="766"/>
      <c r="D56" s="252" t="str">
        <f t="shared" si="31"/>
        <v/>
      </c>
      <c r="E56" s="243">
        <f>C56</f>
        <v>0</v>
      </c>
      <c r="F56" s="729" t="str">
        <f>IF(C56&gt;0,VLOOKUP(C56,女子登録情報!$A$1:$H$2001,3,0),"")</f>
        <v/>
      </c>
      <c r="G56" s="729" t="str">
        <f>IF(C56&gt;0,VLOOKUP(C56,女子登録情報!$A$1:$H$2001,4,0),"")</f>
        <v/>
      </c>
      <c r="H56" s="619" t="str">
        <f>IF(C56&gt;0,VLOOKUP(C56,女子登録情報!$A$1:$H$1688,7,0),"")</f>
        <v/>
      </c>
      <c r="I56" s="267" t="str">
        <f>IF(C56&gt;0,VLOOKUP(C56,女子登録情報!$A$1:$H$2001,8,0),"")</f>
        <v/>
      </c>
      <c r="J56" s="747" t="str">
        <f>IF(C56&gt;0,VLOOKUP(C56,女子登録情報!$A$1:$M$2001,13,0),"")</f>
        <v/>
      </c>
      <c r="K56" s="747" t="str">
        <f>IF(C56&gt;0,TEXT(C56,"200000000"),"000000000")</f>
        <v>000000000</v>
      </c>
      <c r="L56" s="195" t="s">
        <v>24</v>
      </c>
      <c r="M56" s="194"/>
      <c r="N56" s="268" t="str">
        <f>IF(M56&gt;0,VLOOKUP(M56,女子登録情報!$N$1:$O$22,2,0),"")</f>
        <v/>
      </c>
      <c r="O56" s="267" t="s">
        <v>27</v>
      </c>
      <c r="P56" s="253"/>
      <c r="Q56" s="260" t="str">
        <f t="shared" si="0"/>
        <v/>
      </c>
      <c r="R56" s="283" t="str">
        <f t="shared" si="8"/>
        <v/>
      </c>
      <c r="S56" s="269"/>
      <c r="T56" s="610"/>
      <c r="U56" s="611"/>
      <c r="V56" s="612"/>
      <c r="W56" s="750"/>
      <c r="X56" s="753"/>
      <c r="AA56" s="1">
        <f>IF(C56="",0,IF(H56=F5,0,1))</f>
        <v>0</v>
      </c>
      <c r="AB56" s="85">
        <f t="shared" si="9"/>
        <v>0</v>
      </c>
      <c r="AC56" s="621" t="str">
        <f>IF(C56="","",C56)</f>
        <v/>
      </c>
      <c r="AD56" s="74" t="str">
        <f t="shared" si="2"/>
        <v/>
      </c>
      <c r="AE56" s="74" t="str">
        <f t="shared" si="3"/>
        <v/>
      </c>
      <c r="AF56" s="74" t="str">
        <f t="shared" si="4"/>
        <v/>
      </c>
      <c r="AG56" s="74" t="str">
        <f t="shared" si="5"/>
        <v/>
      </c>
      <c r="AH56" s="95">
        <f t="shared" si="10"/>
        <v>0</v>
      </c>
      <c r="AI56" s="95" t="str">
        <f>IF(F56="","",F56)</f>
        <v/>
      </c>
      <c r="AJ56" s="74" t="str">
        <f t="shared" si="11"/>
        <v/>
      </c>
      <c r="AK56" s="74" t="str">
        <f t="shared" si="6"/>
        <v/>
      </c>
      <c r="AL56" s="99" t="str">
        <f t="shared" si="7"/>
        <v/>
      </c>
      <c r="AM56" s="81">
        <f t="shared" si="12"/>
        <v>0</v>
      </c>
      <c r="AO56" s="81">
        <f t="shared" si="13"/>
        <v>0</v>
      </c>
      <c r="AP56" s="81" t="str">
        <f t="shared" si="14"/>
        <v>00000</v>
      </c>
      <c r="AQ56" s="105" t="str">
        <f t="shared" si="15"/>
        <v>0秒0</v>
      </c>
      <c r="AR56" s="106">
        <f t="shared" si="16"/>
        <v>0</v>
      </c>
      <c r="AS56" s="106" t="str">
        <f t="shared" si="17"/>
        <v>0</v>
      </c>
      <c r="AT56" s="106" t="str">
        <f t="shared" si="18"/>
        <v>0</v>
      </c>
      <c r="AU56" s="106" t="str">
        <f t="shared" si="19"/>
        <v>0m</v>
      </c>
      <c r="AV56" s="106" t="str">
        <f t="shared" si="20"/>
        <v>点</v>
      </c>
      <c r="AW56" s="81">
        <f t="shared" si="21"/>
        <v>0</v>
      </c>
      <c r="AX56" s="73" t="str">
        <f t="shared" si="22"/>
        <v/>
      </c>
      <c r="AY56" s="81">
        <f t="shared" si="23"/>
        <v>0</v>
      </c>
      <c r="AZ56" s="81">
        <f t="shared" si="24"/>
        <v>0</v>
      </c>
      <c r="BA56" s="81">
        <f t="shared" si="25"/>
        <v>0</v>
      </c>
      <c r="BB56" s="586">
        <f>IF(W56="",0,COUNTA($W$17:W58))</f>
        <v>0</v>
      </c>
      <c r="BC56" s="586">
        <f>IF(X56="",0,COUNTA($X$17:X58))</f>
        <v>0</v>
      </c>
      <c r="BD56" s="628">
        <f>IF(OR($N56="20200",$N57="20200",$N58="20200"),COUNTIF($N$17:N58,"20200"),0)</f>
        <v>0</v>
      </c>
      <c r="BE56" s="768">
        <f>IF($BD56=0,0,INDEX($P56:$P58,MATCH("20200",$N56:$N58,0),1))</f>
        <v>0</v>
      </c>
      <c r="BF56" s="74" t="str">
        <f t="shared" si="26"/>
        <v/>
      </c>
      <c r="BG56" s="74" t="str">
        <f t="shared" si="27"/>
        <v/>
      </c>
      <c r="BH56" s="74" t="str">
        <f t="shared" si="28"/>
        <v/>
      </c>
      <c r="BI56" s="120" t="str">
        <f>IF(M56="","",COUNTIF($BH$17:BH56,BH56))</f>
        <v/>
      </c>
      <c r="BJ56" s="98" t="str">
        <f t="shared" si="29"/>
        <v/>
      </c>
      <c r="BK56" s="1" t="str">
        <f t="shared" si="30"/>
        <v/>
      </c>
      <c r="BL56" s="621" t="str">
        <f>IF(F56="","",COUNTIF($AI$17:AI56,AI56))</f>
        <v/>
      </c>
      <c r="BM56" s="621">
        <f>IF(BL56=1,BL56,0)</f>
        <v>0</v>
      </c>
      <c r="BN56" s="621" t="str">
        <f>IF(F56="","",$BR56)</f>
        <v/>
      </c>
      <c r="BO56" s="621" t="str">
        <f>IF(G56="","",$BR56)</f>
        <v/>
      </c>
      <c r="BP56" s="621" t="str">
        <f>IF(I56="","",$BR56)</f>
        <v/>
      </c>
      <c r="BQ56" s="622" t="str">
        <f>IFERROR(IF(J56="","",BR56),"")</f>
        <v/>
      </c>
      <c r="BR56" s="621">
        <v>14</v>
      </c>
      <c r="BS56" s="621">
        <f>IF(C56&gt;0,"",IF(COUNTIF(BN56:BQ58,BR56)=4,"",1))</f>
        <v>1</v>
      </c>
      <c r="BV56" s="622" t="str">
        <f>IF(AI56="","",IF(AND(COUNTA(M56:M58)=0,COUNTA(W56:X58)=0),1,""))</f>
        <v/>
      </c>
      <c r="BW56" s="621">
        <f>IF(AND($AI56="",COUNTA(W56)&gt;0),1,0)</f>
        <v>0</v>
      </c>
      <c r="BX56" s="621">
        <f>IF(AND($AI56="",COUNTA(X56)&gt;0),1,0)</f>
        <v>0</v>
      </c>
      <c r="BY56" s="621" t="str">
        <f>F56&amp;"-"&amp;W56</f>
        <v>-</v>
      </c>
      <c r="BZ56" s="621" t="str">
        <f>IF(W56="","",COUNTIF($BY$17:BY56,BY56))</f>
        <v/>
      </c>
      <c r="CA56" s="621" t="str">
        <f>F56&amp;"-"&amp;X56</f>
        <v>-</v>
      </c>
      <c r="CB56" s="621" t="str">
        <f>IF(X56="","",COUNTIF($CA$17:CA56,CA56))</f>
        <v/>
      </c>
    </row>
    <row r="57" spans="1:80" s="1" customFormat="1" ht="18" customHeight="1" thickBot="1">
      <c r="A57" s="684"/>
      <c r="B57" s="765"/>
      <c r="C57" s="767"/>
      <c r="D57" s="27" t="str">
        <f t="shared" si="31"/>
        <v/>
      </c>
      <c r="E57" s="244">
        <f>C56</f>
        <v>0</v>
      </c>
      <c r="F57" s="730"/>
      <c r="G57" s="730"/>
      <c r="H57" s="620"/>
      <c r="I57" s="270" t="str">
        <f>IF(C56&gt;0,VLOOKUP(C56,女子登録情報!$A$1:$H$2001,5,0),"")</f>
        <v/>
      </c>
      <c r="J57" s="748"/>
      <c r="K57" s="748"/>
      <c r="L57" s="199" t="s">
        <v>28</v>
      </c>
      <c r="M57" s="198"/>
      <c r="N57" s="271" t="str">
        <f>IF(M57&gt;0,VLOOKUP(M57,女子登録情報!$N$1:$O$22,2,0),"")</f>
        <v/>
      </c>
      <c r="O57" s="270" t="s">
        <v>29</v>
      </c>
      <c r="P57" s="272"/>
      <c r="Q57" s="258" t="str">
        <f t="shared" si="0"/>
        <v/>
      </c>
      <c r="R57" s="284" t="str">
        <f t="shared" si="8"/>
        <v/>
      </c>
      <c r="S57" s="273"/>
      <c r="T57" s="756"/>
      <c r="U57" s="757"/>
      <c r="V57" s="758"/>
      <c r="W57" s="751"/>
      <c r="X57" s="754"/>
      <c r="AB57" s="85">
        <f t="shared" si="9"/>
        <v>0</v>
      </c>
      <c r="AC57" s="621"/>
      <c r="AD57" s="74" t="str">
        <f t="shared" si="2"/>
        <v/>
      </c>
      <c r="AE57" s="74" t="str">
        <f t="shared" si="3"/>
        <v/>
      </c>
      <c r="AF57" s="74" t="str">
        <f t="shared" si="4"/>
        <v/>
      </c>
      <c r="AG57" s="74" t="str">
        <f t="shared" si="5"/>
        <v/>
      </c>
      <c r="AH57" s="95">
        <f t="shared" si="10"/>
        <v>0</v>
      </c>
      <c r="AI57" s="95" t="str">
        <f>AI56</f>
        <v/>
      </c>
      <c r="AJ57" s="74" t="str">
        <f t="shared" si="11"/>
        <v/>
      </c>
      <c r="AK57" s="74" t="str">
        <f t="shared" si="6"/>
        <v/>
      </c>
      <c r="AL57" s="99" t="str">
        <f t="shared" si="7"/>
        <v/>
      </c>
      <c r="AM57" s="81">
        <f t="shared" si="12"/>
        <v>0</v>
      </c>
      <c r="AO57" s="81">
        <f t="shared" si="13"/>
        <v>0</v>
      </c>
      <c r="AP57" s="81" t="str">
        <f t="shared" si="14"/>
        <v>00000</v>
      </c>
      <c r="AQ57" s="105" t="str">
        <f t="shared" si="15"/>
        <v>0秒0</v>
      </c>
      <c r="AR57" s="106">
        <f t="shared" si="16"/>
        <v>0</v>
      </c>
      <c r="AS57" s="106" t="str">
        <f t="shared" si="17"/>
        <v>0</v>
      </c>
      <c r="AT57" s="106" t="str">
        <f t="shared" si="18"/>
        <v>0</v>
      </c>
      <c r="AU57" s="106" t="str">
        <f t="shared" si="19"/>
        <v>0m</v>
      </c>
      <c r="AV57" s="106" t="str">
        <f t="shared" si="20"/>
        <v>点</v>
      </c>
      <c r="AW57" s="81">
        <f t="shared" si="21"/>
        <v>0</v>
      </c>
      <c r="AX57" s="73" t="str">
        <f t="shared" si="22"/>
        <v/>
      </c>
      <c r="AY57" s="81">
        <f t="shared" si="23"/>
        <v>0</v>
      </c>
      <c r="AZ57" s="81">
        <f t="shared" si="24"/>
        <v>0</v>
      </c>
      <c r="BA57" s="81">
        <f t="shared" si="25"/>
        <v>0</v>
      </c>
      <c r="BB57" s="595"/>
      <c r="BC57" s="595"/>
      <c r="BD57" s="629"/>
      <c r="BE57" s="769"/>
      <c r="BF57" s="74" t="str">
        <f t="shared" si="26"/>
        <v/>
      </c>
      <c r="BG57" s="74" t="str">
        <f t="shared" si="27"/>
        <v/>
      </c>
      <c r="BH57" s="74" t="str">
        <f t="shared" si="28"/>
        <v/>
      </c>
      <c r="BI57" s="120" t="str">
        <f>IF(M57="","",COUNTIF($BH$17:BH57,BH57))</f>
        <v/>
      </c>
      <c r="BJ57" s="98" t="str">
        <f t="shared" si="29"/>
        <v/>
      </c>
      <c r="BK57" s="1" t="str">
        <f t="shared" si="30"/>
        <v/>
      </c>
      <c r="BL57" s="621"/>
      <c r="BM57" s="621"/>
      <c r="BN57" s="621"/>
      <c r="BO57" s="621"/>
      <c r="BP57" s="621"/>
      <c r="BQ57" s="623"/>
      <c r="BR57" s="621"/>
      <c r="BS57" s="621"/>
      <c r="BV57" s="623"/>
      <c r="BW57" s="621"/>
      <c r="BX57" s="621"/>
      <c r="BY57" s="621"/>
      <c r="BZ57" s="621"/>
      <c r="CA57" s="621"/>
      <c r="CB57" s="621"/>
    </row>
    <row r="58" spans="1:80" s="1" customFormat="1" ht="18" customHeight="1" thickBot="1">
      <c r="A58" s="685"/>
      <c r="B58" s="201" t="s">
        <v>30</v>
      </c>
      <c r="C58" s="202"/>
      <c r="D58" s="245" t="str">
        <f t="shared" si="31"/>
        <v/>
      </c>
      <c r="E58" s="274">
        <f>C56</f>
        <v>0</v>
      </c>
      <c r="F58" s="210"/>
      <c r="G58" s="210"/>
      <c r="H58" s="28"/>
      <c r="I58" s="211"/>
      <c r="J58" s="749"/>
      <c r="K58" s="749"/>
      <c r="L58" s="203" t="s">
        <v>31</v>
      </c>
      <c r="M58" s="204"/>
      <c r="N58" s="430" t="str">
        <f>IF(M58&gt;0,VLOOKUP(M58,女子登録情報!$N$1:$O$22,2,0),"")</f>
        <v/>
      </c>
      <c r="O58" s="203" t="s">
        <v>32</v>
      </c>
      <c r="P58" s="206"/>
      <c r="Q58" s="250" t="str">
        <f t="shared" si="0"/>
        <v/>
      </c>
      <c r="R58" s="285" t="str">
        <f t="shared" si="8"/>
        <v/>
      </c>
      <c r="S58" s="207"/>
      <c r="T58" s="761"/>
      <c r="U58" s="762"/>
      <c r="V58" s="763"/>
      <c r="W58" s="752"/>
      <c r="X58" s="755"/>
      <c r="AB58" s="85">
        <f t="shared" si="9"/>
        <v>0</v>
      </c>
      <c r="AC58" s="621"/>
      <c r="AD58" s="74" t="str">
        <f t="shared" si="2"/>
        <v/>
      </c>
      <c r="AE58" s="74" t="str">
        <f t="shared" si="3"/>
        <v/>
      </c>
      <c r="AF58" s="74" t="str">
        <f t="shared" si="4"/>
        <v/>
      </c>
      <c r="AG58" s="74" t="str">
        <f t="shared" si="5"/>
        <v/>
      </c>
      <c r="AH58" s="95">
        <f t="shared" si="10"/>
        <v>0</v>
      </c>
      <c r="AI58" s="95" t="str">
        <f>AI57</f>
        <v/>
      </c>
      <c r="AJ58" s="74" t="str">
        <f t="shared" si="11"/>
        <v/>
      </c>
      <c r="AK58" s="74" t="str">
        <f t="shared" si="6"/>
        <v/>
      </c>
      <c r="AL58" s="99" t="str">
        <f t="shared" si="7"/>
        <v/>
      </c>
      <c r="AM58" s="81">
        <f t="shared" si="12"/>
        <v>0</v>
      </c>
      <c r="AO58" s="81">
        <f t="shared" si="13"/>
        <v>0</v>
      </c>
      <c r="AP58" s="81" t="str">
        <f t="shared" si="14"/>
        <v>00000</v>
      </c>
      <c r="AQ58" s="105" t="str">
        <f t="shared" si="15"/>
        <v>0秒0</v>
      </c>
      <c r="AR58" s="106">
        <f t="shared" si="16"/>
        <v>0</v>
      </c>
      <c r="AS58" s="106" t="str">
        <f t="shared" si="17"/>
        <v>0</v>
      </c>
      <c r="AT58" s="106" t="str">
        <f t="shared" si="18"/>
        <v>0</v>
      </c>
      <c r="AU58" s="106" t="str">
        <f t="shared" si="19"/>
        <v>0m</v>
      </c>
      <c r="AV58" s="106" t="str">
        <f t="shared" si="20"/>
        <v>点</v>
      </c>
      <c r="AW58" s="81">
        <f t="shared" si="21"/>
        <v>0</v>
      </c>
      <c r="AX58" s="73" t="str">
        <f t="shared" si="22"/>
        <v/>
      </c>
      <c r="AY58" s="81">
        <f t="shared" si="23"/>
        <v>0</v>
      </c>
      <c r="AZ58" s="81">
        <f t="shared" si="24"/>
        <v>0</v>
      </c>
      <c r="BA58" s="81">
        <f t="shared" si="25"/>
        <v>0</v>
      </c>
      <c r="BB58" s="587"/>
      <c r="BC58" s="587"/>
      <c r="BD58" s="630"/>
      <c r="BE58" s="770"/>
      <c r="BF58" s="74" t="str">
        <f t="shared" si="26"/>
        <v/>
      </c>
      <c r="BG58" s="74" t="str">
        <f t="shared" si="27"/>
        <v/>
      </c>
      <c r="BH58" s="74" t="str">
        <f t="shared" si="28"/>
        <v/>
      </c>
      <c r="BI58" s="120" t="str">
        <f>IF(M58="","",COUNTIF($BH$17:BH58,BH58))</f>
        <v/>
      </c>
      <c r="BJ58" s="98" t="str">
        <f t="shared" si="29"/>
        <v/>
      </c>
      <c r="BK58" s="1" t="str">
        <f t="shared" si="30"/>
        <v/>
      </c>
      <c r="BL58" s="621"/>
      <c r="BM58" s="621"/>
      <c r="BN58" s="621"/>
      <c r="BO58" s="621"/>
      <c r="BP58" s="621"/>
      <c r="BQ58" s="624"/>
      <c r="BR58" s="621"/>
      <c r="BS58" s="621"/>
      <c r="BV58" s="624"/>
      <c r="BW58" s="621"/>
      <c r="BX58" s="621"/>
      <c r="BY58" s="621"/>
      <c r="BZ58" s="621"/>
      <c r="CA58" s="621"/>
      <c r="CB58" s="621"/>
    </row>
    <row r="59" spans="1:80" s="1" customFormat="1" ht="18" customHeight="1" thickTop="1" thickBot="1">
      <c r="A59" s="683">
        <v>15</v>
      </c>
      <c r="B59" s="764" t="s">
        <v>339</v>
      </c>
      <c r="C59" s="766"/>
      <c r="D59" s="252" t="str">
        <f t="shared" si="31"/>
        <v/>
      </c>
      <c r="E59" s="243">
        <f>C59</f>
        <v>0</v>
      </c>
      <c r="F59" s="729" t="str">
        <f>IF(C59&gt;0,VLOOKUP(C59,女子登録情報!$A$1:$H$2001,3,0),"")</f>
        <v/>
      </c>
      <c r="G59" s="729" t="str">
        <f>IF(C59&gt;0,VLOOKUP(C59,女子登録情報!$A$1:$H$2001,4,0),"")</f>
        <v/>
      </c>
      <c r="H59" s="619" t="str">
        <f>IF(C59&gt;0,VLOOKUP(C59,女子登録情報!$A$1:$H$1688,7,0),"")</f>
        <v/>
      </c>
      <c r="I59" s="267" t="str">
        <f>IF(C59&gt;0,VLOOKUP(C59,女子登録情報!$A$1:$H$2001,8,0),"")</f>
        <v/>
      </c>
      <c r="J59" s="747" t="str">
        <f>IF(C59&gt;0,VLOOKUP(C59,女子登録情報!$A$1:$M$2001,13,0),"")</f>
        <v/>
      </c>
      <c r="K59" s="747" t="str">
        <f>IF(C59&gt;0,TEXT(C59,"200000000"),"000000000")</f>
        <v>000000000</v>
      </c>
      <c r="L59" s="195" t="s">
        <v>24</v>
      </c>
      <c r="M59" s="194"/>
      <c r="N59" s="268" t="str">
        <f>IF(M59&gt;0,VLOOKUP(M59,女子登録情報!$N$1:$O$22,2,0),"")</f>
        <v/>
      </c>
      <c r="O59" s="267" t="s">
        <v>27</v>
      </c>
      <c r="P59" s="253"/>
      <c r="Q59" s="260" t="str">
        <f t="shared" si="0"/>
        <v/>
      </c>
      <c r="R59" s="283" t="str">
        <f t="shared" si="8"/>
        <v/>
      </c>
      <c r="S59" s="269"/>
      <c r="T59" s="610"/>
      <c r="U59" s="611"/>
      <c r="V59" s="612"/>
      <c r="W59" s="750"/>
      <c r="X59" s="753"/>
      <c r="AA59" s="1">
        <f>IF(C59="",0,IF(H59=F5,0,1))</f>
        <v>0</v>
      </c>
      <c r="AB59" s="85">
        <f t="shared" si="9"/>
        <v>0</v>
      </c>
      <c r="AC59" s="621" t="str">
        <f>IF(C59="","",C59)</f>
        <v/>
      </c>
      <c r="AD59" s="74" t="str">
        <f t="shared" si="2"/>
        <v/>
      </c>
      <c r="AE59" s="74" t="str">
        <f t="shared" si="3"/>
        <v/>
      </c>
      <c r="AF59" s="74" t="str">
        <f t="shared" si="4"/>
        <v/>
      </c>
      <c r="AG59" s="74" t="str">
        <f t="shared" si="5"/>
        <v/>
      </c>
      <c r="AH59" s="95">
        <f t="shared" si="10"/>
        <v>0</v>
      </c>
      <c r="AI59" s="95" t="str">
        <f>IF(F59="","",F59)</f>
        <v/>
      </c>
      <c r="AJ59" s="74" t="str">
        <f t="shared" si="11"/>
        <v/>
      </c>
      <c r="AK59" s="74" t="str">
        <f t="shared" si="6"/>
        <v/>
      </c>
      <c r="AL59" s="99" t="str">
        <f t="shared" si="7"/>
        <v/>
      </c>
      <c r="AM59" s="81">
        <f t="shared" si="12"/>
        <v>0</v>
      </c>
      <c r="AO59" s="81">
        <f t="shared" si="13"/>
        <v>0</v>
      </c>
      <c r="AP59" s="81" t="str">
        <f t="shared" si="14"/>
        <v>00000</v>
      </c>
      <c r="AQ59" s="105" t="str">
        <f t="shared" si="15"/>
        <v>0秒0</v>
      </c>
      <c r="AR59" s="106">
        <f t="shared" si="16"/>
        <v>0</v>
      </c>
      <c r="AS59" s="106" t="str">
        <f t="shared" si="17"/>
        <v>0</v>
      </c>
      <c r="AT59" s="106" t="str">
        <f t="shared" si="18"/>
        <v>0</v>
      </c>
      <c r="AU59" s="106" t="str">
        <f t="shared" si="19"/>
        <v>0m</v>
      </c>
      <c r="AV59" s="106" t="str">
        <f t="shared" si="20"/>
        <v>点</v>
      </c>
      <c r="AW59" s="81">
        <f t="shared" si="21"/>
        <v>0</v>
      </c>
      <c r="AX59" s="73" t="str">
        <f t="shared" si="22"/>
        <v/>
      </c>
      <c r="AY59" s="81">
        <f t="shared" si="23"/>
        <v>0</v>
      </c>
      <c r="AZ59" s="81">
        <f t="shared" si="24"/>
        <v>0</v>
      </c>
      <c r="BA59" s="81">
        <f t="shared" si="25"/>
        <v>0</v>
      </c>
      <c r="BB59" s="586">
        <f>IF(W59="",0,COUNTA($W$17:W61))</f>
        <v>0</v>
      </c>
      <c r="BC59" s="586">
        <f>IF(X59="",0,COUNTA($X$17:X61))</f>
        <v>0</v>
      </c>
      <c r="BD59" s="628">
        <f>IF(OR($N59="20200",$N60="20200",$N61="20200"),COUNTIF($N$17:N61,"20200"),0)</f>
        <v>0</v>
      </c>
      <c r="BE59" s="768">
        <f>IF($BD59=0,0,INDEX($P59:$P61,MATCH("20200",$N59:$N61,0),1))</f>
        <v>0</v>
      </c>
      <c r="BF59" s="74" t="str">
        <f t="shared" si="26"/>
        <v/>
      </c>
      <c r="BG59" s="74" t="str">
        <f t="shared" si="27"/>
        <v/>
      </c>
      <c r="BH59" s="74" t="str">
        <f t="shared" si="28"/>
        <v/>
      </c>
      <c r="BI59" s="120" t="str">
        <f>IF(M59="","",COUNTIF($BH$17:BH59,BH59))</f>
        <v/>
      </c>
      <c r="BJ59" s="98" t="str">
        <f t="shared" si="29"/>
        <v/>
      </c>
      <c r="BK59" s="1" t="str">
        <f t="shared" si="30"/>
        <v/>
      </c>
      <c r="BL59" s="621" t="str">
        <f>IF(F59="","",COUNTIF($AI$17:AI59,AI59))</f>
        <v/>
      </c>
      <c r="BM59" s="621">
        <f>IF(BL59=1,BL59,0)</f>
        <v>0</v>
      </c>
      <c r="BN59" s="621" t="str">
        <f>IF(F59="","",$BR59)</f>
        <v/>
      </c>
      <c r="BO59" s="621" t="str">
        <f>IF(G59="","",$BR59)</f>
        <v/>
      </c>
      <c r="BP59" s="621" t="str">
        <f>IF(I59="","",$BR59)</f>
        <v/>
      </c>
      <c r="BQ59" s="622" t="str">
        <f>IFERROR(IF(J59="","",BR59),"")</f>
        <v/>
      </c>
      <c r="BR59" s="621">
        <v>15</v>
      </c>
      <c r="BS59" s="621">
        <f>IF(C59&gt;0,"",IF(COUNTIF(BN59:BQ61,BR59)=4,"",1))</f>
        <v>1</v>
      </c>
      <c r="BV59" s="622" t="str">
        <f>IF(AI59="","",IF(AND(COUNTA(M59:M61)=0,COUNTA(W59:X61)=0),1,""))</f>
        <v/>
      </c>
      <c r="BW59" s="621">
        <f>IF(AND($AI59="",COUNTA(W59)&gt;0),1,0)</f>
        <v>0</v>
      </c>
      <c r="BX59" s="621">
        <f>IF(AND($AI59="",COUNTA(X59)&gt;0),1,0)</f>
        <v>0</v>
      </c>
      <c r="BY59" s="621" t="str">
        <f>F59&amp;"-"&amp;W59</f>
        <v>-</v>
      </c>
      <c r="BZ59" s="621" t="str">
        <f>IF(W59="","",COUNTIF($BY$17:BY59,BY59))</f>
        <v/>
      </c>
      <c r="CA59" s="621" t="str">
        <f>F59&amp;"-"&amp;X59</f>
        <v>-</v>
      </c>
      <c r="CB59" s="621" t="str">
        <f>IF(X59="","",COUNTIF($CA$17:CA59,CA59))</f>
        <v/>
      </c>
    </row>
    <row r="60" spans="1:80" s="1" customFormat="1" ht="18" customHeight="1" thickBot="1">
      <c r="A60" s="684"/>
      <c r="B60" s="765"/>
      <c r="C60" s="767"/>
      <c r="D60" s="27" t="str">
        <f t="shared" si="31"/>
        <v/>
      </c>
      <c r="E60" s="244">
        <f>C59</f>
        <v>0</v>
      </c>
      <c r="F60" s="730"/>
      <c r="G60" s="730"/>
      <c r="H60" s="620"/>
      <c r="I60" s="270" t="str">
        <f>IF(C59&gt;0,VLOOKUP(C59,女子登録情報!$A$1:$H$2001,5,0),"")</f>
        <v/>
      </c>
      <c r="J60" s="748"/>
      <c r="K60" s="748"/>
      <c r="L60" s="199" t="s">
        <v>28</v>
      </c>
      <c r="M60" s="198"/>
      <c r="N60" s="271" t="str">
        <f>IF(M60&gt;0,VLOOKUP(M60,女子登録情報!$N$1:$O$22,2,0),"")</f>
        <v/>
      </c>
      <c r="O60" s="270" t="s">
        <v>29</v>
      </c>
      <c r="P60" s="272"/>
      <c r="Q60" s="258" t="str">
        <f t="shared" si="0"/>
        <v/>
      </c>
      <c r="R60" s="284" t="str">
        <f t="shared" si="8"/>
        <v/>
      </c>
      <c r="S60" s="273"/>
      <c r="T60" s="756"/>
      <c r="U60" s="757"/>
      <c r="V60" s="758"/>
      <c r="W60" s="751"/>
      <c r="X60" s="754"/>
      <c r="AB60" s="85">
        <f t="shared" si="9"/>
        <v>0</v>
      </c>
      <c r="AC60" s="621"/>
      <c r="AD60" s="74" t="str">
        <f t="shared" si="2"/>
        <v/>
      </c>
      <c r="AE60" s="74" t="str">
        <f t="shared" si="3"/>
        <v/>
      </c>
      <c r="AF60" s="74" t="str">
        <f t="shared" si="4"/>
        <v/>
      </c>
      <c r="AG60" s="74" t="str">
        <f t="shared" si="5"/>
        <v/>
      </c>
      <c r="AH60" s="95">
        <f t="shared" si="10"/>
        <v>0</v>
      </c>
      <c r="AI60" s="95" t="str">
        <f>AI59</f>
        <v/>
      </c>
      <c r="AJ60" s="74" t="str">
        <f t="shared" si="11"/>
        <v/>
      </c>
      <c r="AK60" s="74" t="str">
        <f t="shared" si="6"/>
        <v/>
      </c>
      <c r="AL60" s="99" t="str">
        <f t="shared" si="7"/>
        <v/>
      </c>
      <c r="AM60" s="81">
        <f t="shared" si="12"/>
        <v>0</v>
      </c>
      <c r="AO60" s="81">
        <f t="shared" si="13"/>
        <v>0</v>
      </c>
      <c r="AP60" s="81" t="str">
        <f t="shared" si="14"/>
        <v>00000</v>
      </c>
      <c r="AQ60" s="105" t="str">
        <f t="shared" si="15"/>
        <v>0秒0</v>
      </c>
      <c r="AR60" s="106">
        <f t="shared" si="16"/>
        <v>0</v>
      </c>
      <c r="AS60" s="106" t="str">
        <f t="shared" si="17"/>
        <v>0</v>
      </c>
      <c r="AT60" s="106" t="str">
        <f t="shared" si="18"/>
        <v>0</v>
      </c>
      <c r="AU60" s="106" t="str">
        <f t="shared" si="19"/>
        <v>0m</v>
      </c>
      <c r="AV60" s="106" t="str">
        <f t="shared" si="20"/>
        <v>点</v>
      </c>
      <c r="AW60" s="81">
        <f t="shared" si="21"/>
        <v>0</v>
      </c>
      <c r="AX60" s="73" t="str">
        <f t="shared" si="22"/>
        <v/>
      </c>
      <c r="AY60" s="81">
        <f t="shared" si="23"/>
        <v>0</v>
      </c>
      <c r="AZ60" s="81">
        <f t="shared" si="24"/>
        <v>0</v>
      </c>
      <c r="BA60" s="81">
        <f t="shared" si="25"/>
        <v>0</v>
      </c>
      <c r="BB60" s="595"/>
      <c r="BC60" s="595"/>
      <c r="BD60" s="629"/>
      <c r="BE60" s="769"/>
      <c r="BF60" s="74" t="str">
        <f t="shared" si="26"/>
        <v/>
      </c>
      <c r="BG60" s="74" t="str">
        <f t="shared" si="27"/>
        <v/>
      </c>
      <c r="BH60" s="74" t="str">
        <f t="shared" si="28"/>
        <v/>
      </c>
      <c r="BI60" s="120" t="str">
        <f>IF(M60="","",COUNTIF($BH$17:BH60,BH60))</f>
        <v/>
      </c>
      <c r="BJ60" s="98" t="str">
        <f t="shared" si="29"/>
        <v/>
      </c>
      <c r="BK60" s="1" t="str">
        <f t="shared" si="30"/>
        <v/>
      </c>
      <c r="BL60" s="621"/>
      <c r="BM60" s="621"/>
      <c r="BN60" s="621"/>
      <c r="BO60" s="621"/>
      <c r="BP60" s="621"/>
      <c r="BQ60" s="623"/>
      <c r="BR60" s="621"/>
      <c r="BS60" s="621"/>
      <c r="BV60" s="623"/>
      <c r="BW60" s="621"/>
      <c r="BX60" s="621"/>
      <c r="BY60" s="621"/>
      <c r="BZ60" s="621"/>
      <c r="CA60" s="621"/>
      <c r="CB60" s="621"/>
    </row>
    <row r="61" spans="1:80" s="1" customFormat="1" ht="18" customHeight="1" thickBot="1">
      <c r="A61" s="685"/>
      <c r="B61" s="201" t="s">
        <v>30</v>
      </c>
      <c r="C61" s="202"/>
      <c r="D61" s="245" t="str">
        <f t="shared" si="31"/>
        <v/>
      </c>
      <c r="E61" s="274">
        <f>C59</f>
        <v>0</v>
      </c>
      <c r="F61" s="210"/>
      <c r="G61" s="210"/>
      <c r="H61" s="28"/>
      <c r="I61" s="211"/>
      <c r="J61" s="749"/>
      <c r="K61" s="749"/>
      <c r="L61" s="203" t="s">
        <v>31</v>
      </c>
      <c r="M61" s="204"/>
      <c r="N61" s="430" t="str">
        <f>IF(M61&gt;0,VLOOKUP(M61,女子登録情報!$N$1:$O$22,2,0),"")</f>
        <v/>
      </c>
      <c r="O61" s="203" t="s">
        <v>32</v>
      </c>
      <c r="P61" s="206"/>
      <c r="Q61" s="250" t="str">
        <f t="shared" si="0"/>
        <v/>
      </c>
      <c r="R61" s="285" t="str">
        <f t="shared" si="8"/>
        <v/>
      </c>
      <c r="S61" s="207"/>
      <c r="T61" s="761"/>
      <c r="U61" s="762"/>
      <c r="V61" s="763"/>
      <c r="W61" s="752"/>
      <c r="X61" s="755"/>
      <c r="AB61" s="85">
        <f t="shared" si="9"/>
        <v>0</v>
      </c>
      <c r="AC61" s="621"/>
      <c r="AD61" s="74" t="str">
        <f t="shared" si="2"/>
        <v/>
      </c>
      <c r="AE61" s="74" t="str">
        <f t="shared" si="3"/>
        <v/>
      </c>
      <c r="AF61" s="74" t="str">
        <f t="shared" si="4"/>
        <v/>
      </c>
      <c r="AG61" s="74" t="str">
        <f t="shared" si="5"/>
        <v/>
      </c>
      <c r="AH61" s="95">
        <f t="shared" si="10"/>
        <v>0</v>
      </c>
      <c r="AI61" s="95" t="str">
        <f>AI60</f>
        <v/>
      </c>
      <c r="AJ61" s="74" t="str">
        <f t="shared" si="11"/>
        <v/>
      </c>
      <c r="AK61" s="74" t="str">
        <f t="shared" si="6"/>
        <v/>
      </c>
      <c r="AL61" s="99" t="str">
        <f t="shared" si="7"/>
        <v/>
      </c>
      <c r="AM61" s="81">
        <f t="shared" si="12"/>
        <v>0</v>
      </c>
      <c r="AO61" s="81">
        <f t="shared" si="13"/>
        <v>0</v>
      </c>
      <c r="AP61" s="81" t="str">
        <f t="shared" si="14"/>
        <v>00000</v>
      </c>
      <c r="AQ61" s="105" t="str">
        <f t="shared" si="15"/>
        <v>0秒0</v>
      </c>
      <c r="AR61" s="106">
        <f t="shared" si="16"/>
        <v>0</v>
      </c>
      <c r="AS61" s="106" t="str">
        <f t="shared" si="17"/>
        <v>0</v>
      </c>
      <c r="AT61" s="106" t="str">
        <f t="shared" si="18"/>
        <v>0</v>
      </c>
      <c r="AU61" s="106" t="str">
        <f t="shared" si="19"/>
        <v>0m</v>
      </c>
      <c r="AV61" s="106" t="str">
        <f t="shared" si="20"/>
        <v>点</v>
      </c>
      <c r="AW61" s="81">
        <f t="shared" si="21"/>
        <v>0</v>
      </c>
      <c r="AX61" s="73" t="str">
        <f t="shared" si="22"/>
        <v/>
      </c>
      <c r="AY61" s="81">
        <f t="shared" si="23"/>
        <v>0</v>
      </c>
      <c r="AZ61" s="81">
        <f t="shared" si="24"/>
        <v>0</v>
      </c>
      <c r="BA61" s="81">
        <f t="shared" si="25"/>
        <v>0</v>
      </c>
      <c r="BB61" s="587"/>
      <c r="BC61" s="587"/>
      <c r="BD61" s="630"/>
      <c r="BE61" s="770"/>
      <c r="BF61" s="74" t="str">
        <f t="shared" si="26"/>
        <v/>
      </c>
      <c r="BG61" s="74" t="str">
        <f t="shared" si="27"/>
        <v/>
      </c>
      <c r="BH61" s="74" t="str">
        <f t="shared" si="28"/>
        <v/>
      </c>
      <c r="BI61" s="120" t="str">
        <f>IF(M61="","",COUNTIF($BH$17:BH61,BH61))</f>
        <v/>
      </c>
      <c r="BJ61" s="98" t="str">
        <f t="shared" si="29"/>
        <v/>
      </c>
      <c r="BK61" s="1" t="str">
        <f t="shared" si="30"/>
        <v/>
      </c>
      <c r="BL61" s="621"/>
      <c r="BM61" s="621"/>
      <c r="BN61" s="621"/>
      <c r="BO61" s="621"/>
      <c r="BP61" s="621"/>
      <c r="BQ61" s="624"/>
      <c r="BR61" s="621"/>
      <c r="BS61" s="621"/>
      <c r="BV61" s="624"/>
      <c r="BW61" s="621"/>
      <c r="BX61" s="621"/>
      <c r="BY61" s="621"/>
      <c r="BZ61" s="621"/>
      <c r="CA61" s="621"/>
      <c r="CB61" s="621"/>
    </row>
    <row r="62" spans="1:80" s="1" customFormat="1" ht="18" customHeight="1" thickTop="1" thickBot="1">
      <c r="A62" s="683">
        <v>16</v>
      </c>
      <c r="B62" s="764" t="s">
        <v>339</v>
      </c>
      <c r="C62" s="766"/>
      <c r="D62" s="252" t="str">
        <f t="shared" si="31"/>
        <v/>
      </c>
      <c r="E62" s="243">
        <f>C62</f>
        <v>0</v>
      </c>
      <c r="F62" s="729" t="str">
        <f>IF(C62&gt;0,VLOOKUP(C62,女子登録情報!$A$1:$H$2001,3,0),"")</f>
        <v/>
      </c>
      <c r="G62" s="729" t="str">
        <f>IF(C62&gt;0,VLOOKUP(C62,女子登録情報!$A$1:$H$2001,4,0),"")</f>
        <v/>
      </c>
      <c r="H62" s="619" t="str">
        <f>IF(C62&gt;0,VLOOKUP(C62,女子登録情報!$A$1:$H$1688,7,0),"")</f>
        <v/>
      </c>
      <c r="I62" s="267" t="str">
        <f>IF(C62&gt;0,VLOOKUP(C62,女子登録情報!$A$1:$H$2001,8,0),"")</f>
        <v/>
      </c>
      <c r="J62" s="747" t="str">
        <f>IF(C62&gt;0,VLOOKUP(C62,女子登録情報!$A$1:$M$2001,13,0),"")</f>
        <v/>
      </c>
      <c r="K62" s="747" t="str">
        <f>IF(C62&gt;0,TEXT(C62,"200000000"),"000000000")</f>
        <v>000000000</v>
      </c>
      <c r="L62" s="195" t="s">
        <v>24</v>
      </c>
      <c r="M62" s="194"/>
      <c r="N62" s="268" t="str">
        <f>IF(M62&gt;0,VLOOKUP(M62,女子登録情報!$N$1:$O$22,2,0),"")</f>
        <v/>
      </c>
      <c r="O62" s="267" t="s">
        <v>27</v>
      </c>
      <c r="P62" s="253"/>
      <c r="Q62" s="260" t="str">
        <f t="shared" si="0"/>
        <v/>
      </c>
      <c r="R62" s="283" t="str">
        <f t="shared" si="8"/>
        <v/>
      </c>
      <c r="S62" s="269"/>
      <c r="T62" s="610"/>
      <c r="U62" s="611"/>
      <c r="V62" s="612"/>
      <c r="W62" s="750"/>
      <c r="X62" s="753"/>
      <c r="AA62" s="1">
        <f>IF(C62="",0,IF(H62=F5,0,1))</f>
        <v>0</v>
      </c>
      <c r="AB62" s="85">
        <f t="shared" si="9"/>
        <v>0</v>
      </c>
      <c r="AC62" s="621" t="str">
        <f>IF(C62="","",C62)</f>
        <v/>
      </c>
      <c r="AD62" s="74" t="str">
        <f t="shared" si="2"/>
        <v/>
      </c>
      <c r="AE62" s="74" t="str">
        <f t="shared" si="3"/>
        <v/>
      </c>
      <c r="AF62" s="74" t="str">
        <f t="shared" si="4"/>
        <v/>
      </c>
      <c r="AG62" s="74" t="str">
        <f t="shared" si="5"/>
        <v/>
      </c>
      <c r="AH62" s="95">
        <f t="shared" si="10"/>
        <v>0</v>
      </c>
      <c r="AI62" s="95" t="str">
        <f>IF(F62="","",F62)</f>
        <v/>
      </c>
      <c r="AJ62" s="74" t="str">
        <f t="shared" si="11"/>
        <v/>
      </c>
      <c r="AK62" s="74" t="str">
        <f t="shared" si="6"/>
        <v/>
      </c>
      <c r="AL62" s="99" t="str">
        <f t="shared" si="7"/>
        <v/>
      </c>
      <c r="AM62" s="81">
        <f t="shared" si="12"/>
        <v>0</v>
      </c>
      <c r="AO62" s="81">
        <f t="shared" si="13"/>
        <v>0</v>
      </c>
      <c r="AP62" s="81" t="str">
        <f t="shared" si="14"/>
        <v>00000</v>
      </c>
      <c r="AQ62" s="105" t="str">
        <f t="shared" si="15"/>
        <v>0秒0</v>
      </c>
      <c r="AR62" s="106">
        <f t="shared" si="16"/>
        <v>0</v>
      </c>
      <c r="AS62" s="106" t="str">
        <f t="shared" si="17"/>
        <v>0</v>
      </c>
      <c r="AT62" s="106" t="str">
        <f t="shared" si="18"/>
        <v>0</v>
      </c>
      <c r="AU62" s="106" t="str">
        <f t="shared" si="19"/>
        <v>0m</v>
      </c>
      <c r="AV62" s="106" t="str">
        <f t="shared" si="20"/>
        <v>点</v>
      </c>
      <c r="AW62" s="81">
        <f t="shared" si="21"/>
        <v>0</v>
      </c>
      <c r="AX62" s="73" t="str">
        <f t="shared" si="22"/>
        <v/>
      </c>
      <c r="AY62" s="81">
        <f t="shared" si="23"/>
        <v>0</v>
      </c>
      <c r="AZ62" s="81">
        <f t="shared" si="24"/>
        <v>0</v>
      </c>
      <c r="BA62" s="81">
        <f t="shared" si="25"/>
        <v>0</v>
      </c>
      <c r="BB62" s="586">
        <f>IF(W62="",0,COUNTA($W$17:W64))</f>
        <v>0</v>
      </c>
      <c r="BC62" s="586">
        <f>IF(X62="",0,COUNTA($X$17:X64))</f>
        <v>0</v>
      </c>
      <c r="BD62" s="628">
        <f>IF(OR($N62="20200",$N63="20200",$N64="20200"),COUNTIF($N$17:N64,"20200"),0)</f>
        <v>0</v>
      </c>
      <c r="BE62" s="768">
        <f>IF($BD62=0,0,INDEX($P62:$P64,MATCH("20200",$N62:$N64,0),1))</f>
        <v>0</v>
      </c>
      <c r="BF62" s="74" t="str">
        <f t="shared" si="26"/>
        <v/>
      </c>
      <c r="BG62" s="74" t="str">
        <f t="shared" si="27"/>
        <v/>
      </c>
      <c r="BH62" s="74" t="str">
        <f t="shared" si="28"/>
        <v/>
      </c>
      <c r="BI62" s="120" t="str">
        <f>IF(M62="","",COUNTIF($BH$17:BH62,BH62))</f>
        <v/>
      </c>
      <c r="BJ62" s="98" t="str">
        <f t="shared" si="29"/>
        <v/>
      </c>
      <c r="BK62" s="1" t="str">
        <f t="shared" si="30"/>
        <v/>
      </c>
      <c r="BL62" s="621" t="str">
        <f>IF(F62="","",COUNTIF($AI$17:AI62,AI62))</f>
        <v/>
      </c>
      <c r="BM62" s="621">
        <f>IF(BL62=1,BL62,0)</f>
        <v>0</v>
      </c>
      <c r="BN62" s="621" t="str">
        <f>IF(F62="","",$BR62)</f>
        <v/>
      </c>
      <c r="BO62" s="621" t="str">
        <f>IF(G62="","",$BR62)</f>
        <v/>
      </c>
      <c r="BP62" s="621" t="str">
        <f>IF(I62="","",$BR62)</f>
        <v/>
      </c>
      <c r="BQ62" s="622" t="str">
        <f>IFERROR(IF(J62="","",BR62),"")</f>
        <v/>
      </c>
      <c r="BR62" s="621">
        <v>16</v>
      </c>
      <c r="BS62" s="621">
        <f>IF(C62&gt;0,"",IF(COUNTIF(BN62:BQ64,BR62)=4,"",1))</f>
        <v>1</v>
      </c>
      <c r="BV62" s="622" t="str">
        <f>IF(AI62="","",IF(AND(COUNTA(M62:M64)=0,COUNTA(W62:X64)=0),1,""))</f>
        <v/>
      </c>
      <c r="BW62" s="621">
        <f>IF(AND($AI62="",COUNTA(W62)&gt;0),1,0)</f>
        <v>0</v>
      </c>
      <c r="BX62" s="621">
        <f>IF(AND($AI62="",COUNTA(X62)&gt;0),1,0)</f>
        <v>0</v>
      </c>
      <c r="BY62" s="621" t="str">
        <f>F62&amp;"-"&amp;W62</f>
        <v>-</v>
      </c>
      <c r="BZ62" s="621" t="str">
        <f>IF(W62="","",COUNTIF($BY$17:BY62,BY62))</f>
        <v/>
      </c>
      <c r="CA62" s="621" t="str">
        <f>F62&amp;"-"&amp;X62</f>
        <v>-</v>
      </c>
      <c r="CB62" s="621" t="str">
        <f>IF(X62="","",COUNTIF($CA$17:CA62,CA62))</f>
        <v/>
      </c>
    </row>
    <row r="63" spans="1:80" s="1" customFormat="1" ht="18" customHeight="1" thickBot="1">
      <c r="A63" s="684"/>
      <c r="B63" s="765"/>
      <c r="C63" s="767"/>
      <c r="D63" s="27" t="str">
        <f t="shared" si="31"/>
        <v/>
      </c>
      <c r="E63" s="244">
        <f>C62</f>
        <v>0</v>
      </c>
      <c r="F63" s="730"/>
      <c r="G63" s="730"/>
      <c r="H63" s="620"/>
      <c r="I63" s="270" t="str">
        <f>IF(C62&gt;0,VLOOKUP(C62,女子登録情報!$A$1:$H$2001,5,0),"")</f>
        <v/>
      </c>
      <c r="J63" s="748"/>
      <c r="K63" s="748"/>
      <c r="L63" s="199" t="s">
        <v>28</v>
      </c>
      <c r="M63" s="198"/>
      <c r="N63" s="271" t="str">
        <f>IF(M63&gt;0,VLOOKUP(M63,女子登録情報!$N$1:$O$22,2,0),"")</f>
        <v/>
      </c>
      <c r="O63" s="270" t="s">
        <v>29</v>
      </c>
      <c r="P63" s="272"/>
      <c r="Q63" s="258" t="str">
        <f t="shared" si="0"/>
        <v/>
      </c>
      <c r="R63" s="284" t="str">
        <f t="shared" si="8"/>
        <v/>
      </c>
      <c r="S63" s="273"/>
      <c r="T63" s="756"/>
      <c r="U63" s="757"/>
      <c r="V63" s="758"/>
      <c r="W63" s="751"/>
      <c r="X63" s="754"/>
      <c r="AB63" s="85">
        <f t="shared" si="9"/>
        <v>0</v>
      </c>
      <c r="AC63" s="621"/>
      <c r="AD63" s="74" t="str">
        <f t="shared" si="2"/>
        <v/>
      </c>
      <c r="AE63" s="74" t="str">
        <f t="shared" si="3"/>
        <v/>
      </c>
      <c r="AF63" s="74" t="str">
        <f t="shared" si="4"/>
        <v/>
      </c>
      <c r="AG63" s="74" t="str">
        <f t="shared" si="5"/>
        <v/>
      </c>
      <c r="AH63" s="95">
        <f t="shared" si="10"/>
        <v>0</v>
      </c>
      <c r="AI63" s="95" t="str">
        <f>AI62</f>
        <v/>
      </c>
      <c r="AJ63" s="74" t="str">
        <f t="shared" si="11"/>
        <v/>
      </c>
      <c r="AK63" s="74" t="str">
        <f t="shared" si="6"/>
        <v/>
      </c>
      <c r="AL63" s="99" t="str">
        <f t="shared" si="7"/>
        <v/>
      </c>
      <c r="AM63" s="81">
        <f t="shared" si="12"/>
        <v>0</v>
      </c>
      <c r="AO63" s="81">
        <f t="shared" si="13"/>
        <v>0</v>
      </c>
      <c r="AP63" s="81" t="str">
        <f t="shared" si="14"/>
        <v>00000</v>
      </c>
      <c r="AQ63" s="105" t="str">
        <f t="shared" si="15"/>
        <v>0秒0</v>
      </c>
      <c r="AR63" s="106">
        <f t="shared" si="16"/>
        <v>0</v>
      </c>
      <c r="AS63" s="106" t="str">
        <f t="shared" si="17"/>
        <v>0</v>
      </c>
      <c r="AT63" s="106" t="str">
        <f t="shared" si="18"/>
        <v>0</v>
      </c>
      <c r="AU63" s="106" t="str">
        <f t="shared" si="19"/>
        <v>0m</v>
      </c>
      <c r="AV63" s="106" t="str">
        <f t="shared" si="20"/>
        <v>点</v>
      </c>
      <c r="AW63" s="81">
        <f t="shared" si="21"/>
        <v>0</v>
      </c>
      <c r="AX63" s="73" t="str">
        <f t="shared" si="22"/>
        <v/>
      </c>
      <c r="AY63" s="81">
        <f t="shared" si="23"/>
        <v>0</v>
      </c>
      <c r="AZ63" s="81">
        <f t="shared" si="24"/>
        <v>0</v>
      </c>
      <c r="BA63" s="81">
        <f t="shared" si="25"/>
        <v>0</v>
      </c>
      <c r="BB63" s="595"/>
      <c r="BC63" s="595"/>
      <c r="BD63" s="629"/>
      <c r="BE63" s="769"/>
      <c r="BF63" s="74" t="str">
        <f t="shared" si="26"/>
        <v/>
      </c>
      <c r="BG63" s="74" t="str">
        <f t="shared" si="27"/>
        <v/>
      </c>
      <c r="BH63" s="74" t="str">
        <f t="shared" si="28"/>
        <v/>
      </c>
      <c r="BI63" s="120" t="str">
        <f>IF(M63="","",COUNTIF($BH$17:BH63,BH63))</f>
        <v/>
      </c>
      <c r="BJ63" s="98" t="str">
        <f t="shared" si="29"/>
        <v/>
      </c>
      <c r="BK63" s="1" t="str">
        <f t="shared" si="30"/>
        <v/>
      </c>
      <c r="BL63" s="621"/>
      <c r="BM63" s="621"/>
      <c r="BN63" s="621"/>
      <c r="BO63" s="621"/>
      <c r="BP63" s="621"/>
      <c r="BQ63" s="623"/>
      <c r="BR63" s="621"/>
      <c r="BS63" s="621"/>
      <c r="BV63" s="623"/>
      <c r="BW63" s="621"/>
      <c r="BX63" s="621"/>
      <c r="BY63" s="621"/>
      <c r="BZ63" s="621"/>
      <c r="CA63" s="621"/>
      <c r="CB63" s="621"/>
    </row>
    <row r="64" spans="1:80" s="1" customFormat="1" ht="18" customHeight="1" thickBot="1">
      <c r="A64" s="685"/>
      <c r="B64" s="201" t="s">
        <v>30</v>
      </c>
      <c r="C64" s="202"/>
      <c r="D64" s="245" t="str">
        <f t="shared" si="31"/>
        <v/>
      </c>
      <c r="E64" s="274">
        <f>C62</f>
        <v>0</v>
      </c>
      <c r="F64" s="210"/>
      <c r="G64" s="210"/>
      <c r="H64" s="28"/>
      <c r="I64" s="211"/>
      <c r="J64" s="749"/>
      <c r="K64" s="749"/>
      <c r="L64" s="203" t="s">
        <v>31</v>
      </c>
      <c r="M64" s="204"/>
      <c r="N64" s="430" t="str">
        <f>IF(M64&gt;0,VLOOKUP(M64,女子登録情報!$N$1:$O$22,2,0),"")</f>
        <v/>
      </c>
      <c r="O64" s="203" t="s">
        <v>32</v>
      </c>
      <c r="P64" s="206"/>
      <c r="Q64" s="250" t="str">
        <f t="shared" si="0"/>
        <v/>
      </c>
      <c r="R64" s="285" t="str">
        <f t="shared" si="8"/>
        <v/>
      </c>
      <c r="S64" s="207"/>
      <c r="T64" s="761"/>
      <c r="U64" s="762"/>
      <c r="V64" s="763"/>
      <c r="W64" s="752"/>
      <c r="X64" s="755"/>
      <c r="AB64" s="85">
        <f t="shared" si="9"/>
        <v>0</v>
      </c>
      <c r="AC64" s="621"/>
      <c r="AD64" s="74" t="str">
        <f t="shared" si="2"/>
        <v/>
      </c>
      <c r="AE64" s="74" t="str">
        <f t="shared" si="3"/>
        <v/>
      </c>
      <c r="AF64" s="74" t="str">
        <f t="shared" si="4"/>
        <v/>
      </c>
      <c r="AG64" s="74" t="str">
        <f t="shared" si="5"/>
        <v/>
      </c>
      <c r="AH64" s="95">
        <f t="shared" si="10"/>
        <v>0</v>
      </c>
      <c r="AI64" s="95" t="str">
        <f>AI63</f>
        <v/>
      </c>
      <c r="AJ64" s="74" t="str">
        <f t="shared" si="11"/>
        <v/>
      </c>
      <c r="AK64" s="74" t="str">
        <f t="shared" si="6"/>
        <v/>
      </c>
      <c r="AL64" s="99" t="str">
        <f t="shared" si="7"/>
        <v/>
      </c>
      <c r="AM64" s="81">
        <f t="shared" si="12"/>
        <v>0</v>
      </c>
      <c r="AO64" s="81">
        <f t="shared" si="13"/>
        <v>0</v>
      </c>
      <c r="AP64" s="81" t="str">
        <f t="shared" si="14"/>
        <v>00000</v>
      </c>
      <c r="AQ64" s="105" t="str">
        <f t="shared" si="15"/>
        <v>0秒0</v>
      </c>
      <c r="AR64" s="106">
        <f t="shared" si="16"/>
        <v>0</v>
      </c>
      <c r="AS64" s="106" t="str">
        <f t="shared" si="17"/>
        <v>0</v>
      </c>
      <c r="AT64" s="106" t="str">
        <f t="shared" si="18"/>
        <v>0</v>
      </c>
      <c r="AU64" s="106" t="str">
        <f t="shared" si="19"/>
        <v>0m</v>
      </c>
      <c r="AV64" s="106" t="str">
        <f t="shared" si="20"/>
        <v>点</v>
      </c>
      <c r="AW64" s="81">
        <f t="shared" si="21"/>
        <v>0</v>
      </c>
      <c r="AX64" s="73" t="str">
        <f t="shared" si="22"/>
        <v/>
      </c>
      <c r="AY64" s="81">
        <f t="shared" si="23"/>
        <v>0</v>
      </c>
      <c r="AZ64" s="81">
        <f t="shared" si="24"/>
        <v>0</v>
      </c>
      <c r="BA64" s="81">
        <f t="shared" si="25"/>
        <v>0</v>
      </c>
      <c r="BB64" s="587"/>
      <c r="BC64" s="587"/>
      <c r="BD64" s="630"/>
      <c r="BE64" s="770"/>
      <c r="BF64" s="74" t="str">
        <f t="shared" si="26"/>
        <v/>
      </c>
      <c r="BG64" s="74" t="str">
        <f t="shared" si="27"/>
        <v/>
      </c>
      <c r="BH64" s="74" t="str">
        <f t="shared" si="28"/>
        <v/>
      </c>
      <c r="BI64" s="120" t="str">
        <f>IF(M64="","",COUNTIF($BH$17:BH64,BH64))</f>
        <v/>
      </c>
      <c r="BJ64" s="98" t="str">
        <f t="shared" si="29"/>
        <v/>
      </c>
      <c r="BK64" s="1" t="str">
        <f t="shared" si="30"/>
        <v/>
      </c>
      <c r="BL64" s="621"/>
      <c r="BM64" s="621"/>
      <c r="BN64" s="621"/>
      <c r="BO64" s="621"/>
      <c r="BP64" s="621"/>
      <c r="BQ64" s="624"/>
      <c r="BR64" s="621"/>
      <c r="BS64" s="621"/>
      <c r="BV64" s="624"/>
      <c r="BW64" s="621"/>
      <c r="BX64" s="621"/>
      <c r="BY64" s="621"/>
      <c r="BZ64" s="621"/>
      <c r="CA64" s="621"/>
      <c r="CB64" s="621"/>
    </row>
    <row r="65" spans="1:80" s="1" customFormat="1" ht="18" customHeight="1" thickTop="1" thickBot="1">
      <c r="A65" s="683">
        <v>17</v>
      </c>
      <c r="B65" s="764" t="s">
        <v>339</v>
      </c>
      <c r="C65" s="766"/>
      <c r="D65" s="252" t="str">
        <f t="shared" si="31"/>
        <v/>
      </c>
      <c r="E65" s="243">
        <f>C65</f>
        <v>0</v>
      </c>
      <c r="F65" s="729" t="str">
        <f>IF(C65&gt;0,VLOOKUP(C65,女子登録情報!$A$1:$H$2001,3,0),"")</f>
        <v/>
      </c>
      <c r="G65" s="729" t="str">
        <f>IF(C65&gt;0,VLOOKUP(C65,女子登録情報!$A$1:$H$2001,4,0),"")</f>
        <v/>
      </c>
      <c r="H65" s="619" t="str">
        <f>IF(C65&gt;0,VLOOKUP(C65,女子登録情報!$A$1:$H$1688,7,0),"")</f>
        <v/>
      </c>
      <c r="I65" s="267" t="str">
        <f>IF(C65&gt;0,VLOOKUP(C65,女子登録情報!$A$1:$H$2001,8,0),"")</f>
        <v/>
      </c>
      <c r="J65" s="747" t="str">
        <f>IF(C65&gt;0,VLOOKUP(C65,女子登録情報!$A$1:$M$2001,13,0),"")</f>
        <v/>
      </c>
      <c r="K65" s="747" t="str">
        <f>IF(C65&gt;0,TEXT(C65,"200000000"),"000000000")</f>
        <v>000000000</v>
      </c>
      <c r="L65" s="195" t="s">
        <v>24</v>
      </c>
      <c r="M65" s="194"/>
      <c r="N65" s="268" t="str">
        <f>IF(M65&gt;0,VLOOKUP(M65,女子登録情報!$N$1:$O$22,2,0),"")</f>
        <v/>
      </c>
      <c r="O65" s="267" t="s">
        <v>27</v>
      </c>
      <c r="P65" s="253"/>
      <c r="Q65" s="260" t="str">
        <f t="shared" si="0"/>
        <v/>
      </c>
      <c r="R65" s="283" t="str">
        <f t="shared" si="8"/>
        <v/>
      </c>
      <c r="S65" s="269"/>
      <c r="T65" s="610"/>
      <c r="U65" s="611"/>
      <c r="V65" s="612"/>
      <c r="W65" s="750"/>
      <c r="X65" s="753"/>
      <c r="AA65" s="1">
        <f>IF(C65="",0,IF(H65=F5,0,1))</f>
        <v>0</v>
      </c>
      <c r="AB65" s="85">
        <f t="shared" si="9"/>
        <v>0</v>
      </c>
      <c r="AC65" s="621" t="str">
        <f>IF(C65="","",C65)</f>
        <v/>
      </c>
      <c r="AD65" s="74" t="str">
        <f t="shared" si="2"/>
        <v/>
      </c>
      <c r="AE65" s="74" t="str">
        <f t="shared" si="3"/>
        <v/>
      </c>
      <c r="AF65" s="74" t="str">
        <f t="shared" si="4"/>
        <v/>
      </c>
      <c r="AG65" s="74" t="str">
        <f t="shared" si="5"/>
        <v/>
      </c>
      <c r="AH65" s="95">
        <f t="shared" si="10"/>
        <v>0</v>
      </c>
      <c r="AI65" s="95" t="str">
        <f>IF(F65="","",F65)</f>
        <v/>
      </c>
      <c r="AJ65" s="74" t="str">
        <f t="shared" si="11"/>
        <v/>
      </c>
      <c r="AK65" s="74" t="str">
        <f t="shared" si="6"/>
        <v/>
      </c>
      <c r="AL65" s="99" t="str">
        <f t="shared" si="7"/>
        <v/>
      </c>
      <c r="AM65" s="81">
        <f t="shared" si="12"/>
        <v>0</v>
      </c>
      <c r="AO65" s="81">
        <f t="shared" si="13"/>
        <v>0</v>
      </c>
      <c r="AP65" s="81" t="str">
        <f t="shared" si="14"/>
        <v>00000</v>
      </c>
      <c r="AQ65" s="105" t="str">
        <f t="shared" si="15"/>
        <v>0秒0</v>
      </c>
      <c r="AR65" s="106">
        <f t="shared" si="16"/>
        <v>0</v>
      </c>
      <c r="AS65" s="106" t="str">
        <f t="shared" si="17"/>
        <v>0</v>
      </c>
      <c r="AT65" s="106" t="str">
        <f t="shared" si="18"/>
        <v>0</v>
      </c>
      <c r="AU65" s="106" t="str">
        <f t="shared" si="19"/>
        <v>0m</v>
      </c>
      <c r="AV65" s="106" t="str">
        <f t="shared" si="20"/>
        <v>点</v>
      </c>
      <c r="AW65" s="81">
        <f t="shared" si="21"/>
        <v>0</v>
      </c>
      <c r="AX65" s="73" t="str">
        <f t="shared" si="22"/>
        <v/>
      </c>
      <c r="AY65" s="81">
        <f t="shared" si="23"/>
        <v>0</v>
      </c>
      <c r="AZ65" s="81">
        <f t="shared" si="24"/>
        <v>0</v>
      </c>
      <c r="BA65" s="81">
        <f t="shared" si="25"/>
        <v>0</v>
      </c>
      <c r="BB65" s="586">
        <f>IF(W65="",0,COUNTA($W$17:W67))</f>
        <v>0</v>
      </c>
      <c r="BC65" s="586">
        <f>IF(X65="",0,COUNTA($X$17:X67))</f>
        <v>0</v>
      </c>
      <c r="BD65" s="628">
        <f>IF(OR($N65="20200",$N66="20200",$N67="20200"),COUNTIF($N$17:N67,"20200"),0)</f>
        <v>0</v>
      </c>
      <c r="BE65" s="768">
        <f>IF($BD65=0,0,INDEX($P65:$P67,MATCH("20200",$N65:$N67,0),1))</f>
        <v>0</v>
      </c>
      <c r="BF65" s="74" t="str">
        <f t="shared" si="26"/>
        <v/>
      </c>
      <c r="BG65" s="74" t="str">
        <f t="shared" si="27"/>
        <v/>
      </c>
      <c r="BH65" s="74" t="str">
        <f t="shared" si="28"/>
        <v/>
      </c>
      <c r="BI65" s="120" t="str">
        <f>IF(M65="","",COUNTIF($BH$17:BH65,BH65))</f>
        <v/>
      </c>
      <c r="BJ65" s="98" t="str">
        <f t="shared" si="29"/>
        <v/>
      </c>
      <c r="BK65" s="1" t="str">
        <f t="shared" si="30"/>
        <v/>
      </c>
      <c r="BL65" s="621" t="str">
        <f>IF(F65="","",COUNTIF($AI$17:AI65,AI65))</f>
        <v/>
      </c>
      <c r="BM65" s="621">
        <f>IF(BL65=1,BL65,0)</f>
        <v>0</v>
      </c>
      <c r="BN65" s="621" t="str">
        <f>IF(F65="","",$BR65)</f>
        <v/>
      </c>
      <c r="BO65" s="621" t="str">
        <f>IF(G65="","",$BR65)</f>
        <v/>
      </c>
      <c r="BP65" s="621" t="str">
        <f>IF(I65="","",$BR65)</f>
        <v/>
      </c>
      <c r="BQ65" s="622" t="str">
        <f>IFERROR(IF(J65="","",BR65),"")</f>
        <v/>
      </c>
      <c r="BR65" s="621">
        <v>17</v>
      </c>
      <c r="BS65" s="621">
        <f>IF(C65&gt;0,"",IF(COUNTIF(BN65:BQ67,BR65)=4,"",1))</f>
        <v>1</v>
      </c>
      <c r="BV65" s="622" t="str">
        <f>IF(AI65="","",IF(AND(COUNTA(M65:M67)=0,COUNTA(W65:X67)=0),1,""))</f>
        <v/>
      </c>
      <c r="BW65" s="621">
        <f>IF(AND($AI65="",COUNTA(W65)&gt;0),1,0)</f>
        <v>0</v>
      </c>
      <c r="BX65" s="621">
        <f>IF(AND($AI65="",COUNTA(X65)&gt;0),1,0)</f>
        <v>0</v>
      </c>
      <c r="BY65" s="621" t="str">
        <f>F65&amp;"-"&amp;W65</f>
        <v>-</v>
      </c>
      <c r="BZ65" s="621" t="str">
        <f>IF(W65="","",COUNTIF($BY$17:BY65,BY65))</f>
        <v/>
      </c>
      <c r="CA65" s="621" t="str">
        <f>F65&amp;"-"&amp;X65</f>
        <v>-</v>
      </c>
      <c r="CB65" s="621" t="str">
        <f>IF(X65="","",COUNTIF($CA$17:CA65,CA65))</f>
        <v/>
      </c>
    </row>
    <row r="66" spans="1:80" s="1" customFormat="1" ht="18" customHeight="1" thickBot="1">
      <c r="A66" s="684"/>
      <c r="B66" s="765"/>
      <c r="C66" s="767"/>
      <c r="D66" s="27" t="str">
        <f t="shared" si="31"/>
        <v/>
      </c>
      <c r="E66" s="244">
        <f>C65</f>
        <v>0</v>
      </c>
      <c r="F66" s="730"/>
      <c r="G66" s="730"/>
      <c r="H66" s="620"/>
      <c r="I66" s="270" t="str">
        <f>IF(C65&gt;0,VLOOKUP(C65,女子登録情報!$A$1:$H$2001,5,0),"")</f>
        <v/>
      </c>
      <c r="J66" s="748"/>
      <c r="K66" s="748"/>
      <c r="L66" s="199" t="s">
        <v>28</v>
      </c>
      <c r="M66" s="198"/>
      <c r="N66" s="271" t="str">
        <f>IF(M66&gt;0,VLOOKUP(M66,女子登録情報!$N$1:$O$22,2,0),"")</f>
        <v/>
      </c>
      <c r="O66" s="270" t="s">
        <v>29</v>
      </c>
      <c r="P66" s="272"/>
      <c r="Q66" s="258" t="str">
        <f t="shared" si="0"/>
        <v/>
      </c>
      <c r="R66" s="284" t="str">
        <f t="shared" si="8"/>
        <v/>
      </c>
      <c r="S66" s="273"/>
      <c r="T66" s="756"/>
      <c r="U66" s="757"/>
      <c r="V66" s="758"/>
      <c r="W66" s="751"/>
      <c r="X66" s="754"/>
      <c r="AB66" s="85">
        <f t="shared" si="9"/>
        <v>0</v>
      </c>
      <c r="AC66" s="621"/>
      <c r="AD66" s="74" t="str">
        <f t="shared" si="2"/>
        <v/>
      </c>
      <c r="AE66" s="74" t="str">
        <f t="shared" si="3"/>
        <v/>
      </c>
      <c r="AF66" s="74" t="str">
        <f t="shared" si="4"/>
        <v/>
      </c>
      <c r="AG66" s="74" t="str">
        <f t="shared" si="5"/>
        <v/>
      </c>
      <c r="AH66" s="95">
        <f t="shared" si="10"/>
        <v>0</v>
      </c>
      <c r="AI66" s="95" t="str">
        <f>AI65</f>
        <v/>
      </c>
      <c r="AJ66" s="74" t="str">
        <f t="shared" si="11"/>
        <v/>
      </c>
      <c r="AK66" s="74" t="str">
        <f t="shared" si="6"/>
        <v/>
      </c>
      <c r="AL66" s="99" t="str">
        <f t="shared" si="7"/>
        <v/>
      </c>
      <c r="AM66" s="81">
        <f t="shared" si="12"/>
        <v>0</v>
      </c>
      <c r="AO66" s="81">
        <f t="shared" si="13"/>
        <v>0</v>
      </c>
      <c r="AP66" s="81" t="str">
        <f t="shared" si="14"/>
        <v>00000</v>
      </c>
      <c r="AQ66" s="105" t="str">
        <f t="shared" si="15"/>
        <v>0秒0</v>
      </c>
      <c r="AR66" s="106">
        <f t="shared" si="16"/>
        <v>0</v>
      </c>
      <c r="AS66" s="106" t="str">
        <f t="shared" si="17"/>
        <v>0</v>
      </c>
      <c r="AT66" s="106" t="str">
        <f t="shared" si="18"/>
        <v>0</v>
      </c>
      <c r="AU66" s="106" t="str">
        <f t="shared" si="19"/>
        <v>0m</v>
      </c>
      <c r="AV66" s="106" t="str">
        <f t="shared" si="20"/>
        <v>点</v>
      </c>
      <c r="AW66" s="81">
        <f t="shared" si="21"/>
        <v>0</v>
      </c>
      <c r="AX66" s="73" t="str">
        <f t="shared" si="22"/>
        <v/>
      </c>
      <c r="AY66" s="81">
        <f t="shared" si="23"/>
        <v>0</v>
      </c>
      <c r="AZ66" s="81">
        <f t="shared" si="24"/>
        <v>0</v>
      </c>
      <c r="BA66" s="81">
        <f t="shared" si="25"/>
        <v>0</v>
      </c>
      <c r="BB66" s="595"/>
      <c r="BC66" s="595"/>
      <c r="BD66" s="629"/>
      <c r="BE66" s="769"/>
      <c r="BF66" s="74" t="str">
        <f t="shared" si="26"/>
        <v/>
      </c>
      <c r="BG66" s="74" t="str">
        <f t="shared" si="27"/>
        <v/>
      </c>
      <c r="BH66" s="74" t="str">
        <f t="shared" si="28"/>
        <v/>
      </c>
      <c r="BI66" s="120" t="str">
        <f>IF(M66="","",COUNTIF($BH$17:BH66,BH66))</f>
        <v/>
      </c>
      <c r="BJ66" s="98" t="str">
        <f t="shared" si="29"/>
        <v/>
      </c>
      <c r="BK66" s="1" t="str">
        <f t="shared" si="30"/>
        <v/>
      </c>
      <c r="BL66" s="621"/>
      <c r="BM66" s="621"/>
      <c r="BN66" s="621"/>
      <c r="BO66" s="621"/>
      <c r="BP66" s="621"/>
      <c r="BQ66" s="623"/>
      <c r="BR66" s="621"/>
      <c r="BS66" s="621"/>
      <c r="BV66" s="623"/>
      <c r="BW66" s="621"/>
      <c r="BX66" s="621"/>
      <c r="BY66" s="621"/>
      <c r="BZ66" s="621"/>
      <c r="CA66" s="621"/>
      <c r="CB66" s="621"/>
    </row>
    <row r="67" spans="1:80" s="1" customFormat="1" ht="18" customHeight="1" thickBot="1">
      <c r="A67" s="685"/>
      <c r="B67" s="201" t="s">
        <v>30</v>
      </c>
      <c r="C67" s="202"/>
      <c r="D67" s="245" t="str">
        <f t="shared" si="31"/>
        <v/>
      </c>
      <c r="E67" s="274">
        <f>C65</f>
        <v>0</v>
      </c>
      <c r="F67" s="210"/>
      <c r="G67" s="210"/>
      <c r="H67" s="28"/>
      <c r="I67" s="211"/>
      <c r="J67" s="749"/>
      <c r="K67" s="749"/>
      <c r="L67" s="203" t="s">
        <v>31</v>
      </c>
      <c r="M67" s="204"/>
      <c r="N67" s="430" t="str">
        <f>IF(M67&gt;0,VLOOKUP(M67,女子登録情報!$N$1:$O$22,2,0),"")</f>
        <v/>
      </c>
      <c r="O67" s="203" t="s">
        <v>32</v>
      </c>
      <c r="P67" s="206"/>
      <c r="Q67" s="250" t="str">
        <f t="shared" si="0"/>
        <v/>
      </c>
      <c r="R67" s="285" t="str">
        <f t="shared" si="8"/>
        <v/>
      </c>
      <c r="S67" s="207"/>
      <c r="T67" s="761"/>
      <c r="U67" s="762"/>
      <c r="V67" s="763"/>
      <c r="W67" s="752"/>
      <c r="X67" s="755"/>
      <c r="AB67" s="85">
        <f t="shared" si="9"/>
        <v>0</v>
      </c>
      <c r="AC67" s="621"/>
      <c r="AD67" s="74" t="str">
        <f t="shared" si="2"/>
        <v/>
      </c>
      <c r="AE67" s="74" t="str">
        <f t="shared" si="3"/>
        <v/>
      </c>
      <c r="AF67" s="74" t="str">
        <f t="shared" si="4"/>
        <v/>
      </c>
      <c r="AG67" s="74" t="str">
        <f t="shared" si="5"/>
        <v/>
      </c>
      <c r="AH67" s="95">
        <f t="shared" si="10"/>
        <v>0</v>
      </c>
      <c r="AI67" s="95" t="str">
        <f>AI66</f>
        <v/>
      </c>
      <c r="AJ67" s="74" t="str">
        <f t="shared" si="11"/>
        <v/>
      </c>
      <c r="AK67" s="74" t="str">
        <f t="shared" si="6"/>
        <v/>
      </c>
      <c r="AL67" s="99" t="str">
        <f t="shared" si="7"/>
        <v/>
      </c>
      <c r="AM67" s="81">
        <f t="shared" si="12"/>
        <v>0</v>
      </c>
      <c r="AO67" s="81">
        <f t="shared" si="13"/>
        <v>0</v>
      </c>
      <c r="AP67" s="81" t="str">
        <f t="shared" si="14"/>
        <v>00000</v>
      </c>
      <c r="AQ67" s="105" t="str">
        <f t="shared" si="15"/>
        <v>0秒0</v>
      </c>
      <c r="AR67" s="106">
        <f t="shared" si="16"/>
        <v>0</v>
      </c>
      <c r="AS67" s="106" t="str">
        <f t="shared" si="17"/>
        <v>0</v>
      </c>
      <c r="AT67" s="106" t="str">
        <f t="shared" si="18"/>
        <v>0</v>
      </c>
      <c r="AU67" s="106" t="str">
        <f t="shared" si="19"/>
        <v>0m</v>
      </c>
      <c r="AV67" s="106" t="str">
        <f t="shared" si="20"/>
        <v>点</v>
      </c>
      <c r="AW67" s="81">
        <f t="shared" si="21"/>
        <v>0</v>
      </c>
      <c r="AX67" s="73" t="str">
        <f t="shared" si="22"/>
        <v/>
      </c>
      <c r="AY67" s="81">
        <f t="shared" si="23"/>
        <v>0</v>
      </c>
      <c r="AZ67" s="81">
        <f t="shared" si="24"/>
        <v>0</v>
      </c>
      <c r="BA67" s="81">
        <f t="shared" si="25"/>
        <v>0</v>
      </c>
      <c r="BB67" s="587"/>
      <c r="BC67" s="587"/>
      <c r="BD67" s="630"/>
      <c r="BE67" s="770"/>
      <c r="BF67" s="74" t="str">
        <f t="shared" si="26"/>
        <v/>
      </c>
      <c r="BG67" s="74" t="str">
        <f t="shared" si="27"/>
        <v/>
      </c>
      <c r="BH67" s="74" t="str">
        <f t="shared" si="28"/>
        <v/>
      </c>
      <c r="BI67" s="120" t="str">
        <f>IF(M67="","",COUNTIF($BH$17:BH67,BH67))</f>
        <v/>
      </c>
      <c r="BJ67" s="98" t="str">
        <f t="shared" si="29"/>
        <v/>
      </c>
      <c r="BK67" s="1" t="str">
        <f t="shared" si="30"/>
        <v/>
      </c>
      <c r="BL67" s="621"/>
      <c r="BM67" s="621"/>
      <c r="BN67" s="621"/>
      <c r="BO67" s="621"/>
      <c r="BP67" s="621"/>
      <c r="BQ67" s="624"/>
      <c r="BR67" s="621"/>
      <c r="BS67" s="621"/>
      <c r="BV67" s="624"/>
      <c r="BW67" s="621"/>
      <c r="BX67" s="621"/>
      <c r="BY67" s="621"/>
      <c r="BZ67" s="621"/>
      <c r="CA67" s="621"/>
      <c r="CB67" s="621"/>
    </row>
    <row r="68" spans="1:80" s="1" customFormat="1" ht="18" customHeight="1" thickTop="1" thickBot="1">
      <c r="A68" s="683">
        <v>18</v>
      </c>
      <c r="B68" s="764" t="s">
        <v>339</v>
      </c>
      <c r="C68" s="766"/>
      <c r="D68" s="252" t="str">
        <f t="shared" si="31"/>
        <v/>
      </c>
      <c r="E68" s="243">
        <f>C68</f>
        <v>0</v>
      </c>
      <c r="F68" s="729" t="str">
        <f>IF(C68&gt;0,VLOOKUP(C68,女子登録情報!$A$1:$H$2001,3,0),"")</f>
        <v/>
      </c>
      <c r="G68" s="729" t="str">
        <f>IF(C68&gt;0,VLOOKUP(C68,女子登録情報!$A$1:$H$2001,4,0),"")</f>
        <v/>
      </c>
      <c r="H68" s="619" t="str">
        <f>IF(C68&gt;0,VLOOKUP(C68,女子登録情報!$A$1:$H$1688,7,0),"")</f>
        <v/>
      </c>
      <c r="I68" s="267" t="str">
        <f>IF(C68&gt;0,VLOOKUP(C68,女子登録情報!$A$1:$H$2001,8,0),"")</f>
        <v/>
      </c>
      <c r="J68" s="747" t="str">
        <f>IF(C68&gt;0,VLOOKUP(C68,女子登録情報!$A$1:$M$2001,13,0),"")</f>
        <v/>
      </c>
      <c r="K68" s="747" t="str">
        <f>IF(C68&gt;0,TEXT(C68,"200000000"),"000000000")</f>
        <v>000000000</v>
      </c>
      <c r="L68" s="195" t="s">
        <v>24</v>
      </c>
      <c r="M68" s="194"/>
      <c r="N68" s="268" t="str">
        <f>IF(M68&gt;0,VLOOKUP(M68,女子登録情報!$N$1:$O$22,2,0),"")</f>
        <v/>
      </c>
      <c r="O68" s="267" t="s">
        <v>27</v>
      </c>
      <c r="P68" s="253"/>
      <c r="Q68" s="260" t="str">
        <f t="shared" si="0"/>
        <v/>
      </c>
      <c r="R68" s="283" t="str">
        <f t="shared" si="8"/>
        <v/>
      </c>
      <c r="S68" s="269"/>
      <c r="T68" s="610"/>
      <c r="U68" s="611"/>
      <c r="V68" s="612"/>
      <c r="W68" s="750"/>
      <c r="X68" s="753"/>
      <c r="AA68" s="1">
        <f>IF(C68="",0,IF(H68=F5,0,1))</f>
        <v>0</v>
      </c>
      <c r="AB68" s="85">
        <f t="shared" si="9"/>
        <v>0</v>
      </c>
      <c r="AC68" s="621" t="str">
        <f>IF(C68="","",C68)</f>
        <v/>
      </c>
      <c r="AD68" s="74" t="str">
        <f t="shared" si="2"/>
        <v/>
      </c>
      <c r="AE68" s="74" t="str">
        <f t="shared" si="3"/>
        <v/>
      </c>
      <c r="AF68" s="74" t="str">
        <f t="shared" si="4"/>
        <v/>
      </c>
      <c r="AG68" s="74" t="str">
        <f t="shared" si="5"/>
        <v/>
      </c>
      <c r="AH68" s="95">
        <f t="shared" si="10"/>
        <v>0</v>
      </c>
      <c r="AI68" s="95" t="str">
        <f>IF(F68="","",F68)</f>
        <v/>
      </c>
      <c r="AJ68" s="74" t="str">
        <f t="shared" si="11"/>
        <v/>
      </c>
      <c r="AK68" s="74" t="str">
        <f t="shared" si="6"/>
        <v/>
      </c>
      <c r="AL68" s="99" t="str">
        <f t="shared" si="7"/>
        <v/>
      </c>
      <c r="AM68" s="81">
        <f t="shared" si="12"/>
        <v>0</v>
      </c>
      <c r="AO68" s="81">
        <f t="shared" si="13"/>
        <v>0</v>
      </c>
      <c r="AP68" s="81" t="str">
        <f t="shared" si="14"/>
        <v>00000</v>
      </c>
      <c r="AQ68" s="105" t="str">
        <f t="shared" si="15"/>
        <v>0秒0</v>
      </c>
      <c r="AR68" s="106">
        <f t="shared" si="16"/>
        <v>0</v>
      </c>
      <c r="AS68" s="106" t="str">
        <f t="shared" si="17"/>
        <v>0</v>
      </c>
      <c r="AT68" s="106" t="str">
        <f t="shared" si="18"/>
        <v>0</v>
      </c>
      <c r="AU68" s="106" t="str">
        <f t="shared" si="19"/>
        <v>0m</v>
      </c>
      <c r="AV68" s="106" t="str">
        <f t="shared" si="20"/>
        <v>点</v>
      </c>
      <c r="AW68" s="81">
        <f t="shared" si="21"/>
        <v>0</v>
      </c>
      <c r="AX68" s="73" t="str">
        <f t="shared" si="22"/>
        <v/>
      </c>
      <c r="AY68" s="81">
        <f t="shared" si="23"/>
        <v>0</v>
      </c>
      <c r="AZ68" s="81">
        <f t="shared" si="24"/>
        <v>0</v>
      </c>
      <c r="BA68" s="81">
        <f t="shared" si="25"/>
        <v>0</v>
      </c>
      <c r="BB68" s="586">
        <f>IF(W68="",0,COUNTA($W$17:W70))</f>
        <v>0</v>
      </c>
      <c r="BC68" s="586">
        <f>IF(X68="",0,COUNTA($X$17:X70))</f>
        <v>0</v>
      </c>
      <c r="BD68" s="628">
        <f>IF(OR($N68="20200",$N69="20200",$N70="20200"),COUNTIF($N$17:N70,"20200"),0)</f>
        <v>0</v>
      </c>
      <c r="BE68" s="768">
        <f>IF($BD68=0,0,INDEX($P68:$P70,MATCH("20200",$N68:$N70,0),1))</f>
        <v>0</v>
      </c>
      <c r="BF68" s="74" t="str">
        <f t="shared" si="26"/>
        <v/>
      </c>
      <c r="BG68" s="74" t="str">
        <f t="shared" si="27"/>
        <v/>
      </c>
      <c r="BH68" s="74" t="str">
        <f t="shared" si="28"/>
        <v/>
      </c>
      <c r="BI68" s="120" t="str">
        <f>IF(M68="","",COUNTIF($BH$17:BH68,BH68))</f>
        <v/>
      </c>
      <c r="BJ68" s="98" t="str">
        <f t="shared" si="29"/>
        <v/>
      </c>
      <c r="BK68" s="1" t="str">
        <f t="shared" si="30"/>
        <v/>
      </c>
      <c r="BL68" s="621" t="str">
        <f>IF(F68="","",COUNTIF($AI$17:AI68,AI68))</f>
        <v/>
      </c>
      <c r="BM68" s="621">
        <f>IF(BL68=1,BL68,0)</f>
        <v>0</v>
      </c>
      <c r="BN68" s="621" t="str">
        <f>IF(F68="","",$BR68)</f>
        <v/>
      </c>
      <c r="BO68" s="621" t="str">
        <f>IF(G68="","",$BR68)</f>
        <v/>
      </c>
      <c r="BP68" s="621" t="str">
        <f>IF(I68="","",$BR68)</f>
        <v/>
      </c>
      <c r="BQ68" s="622" t="str">
        <f>IFERROR(IF(J68="","",BR68),"")</f>
        <v/>
      </c>
      <c r="BR68" s="621">
        <v>18</v>
      </c>
      <c r="BS68" s="621">
        <f>IF(C68&gt;0,"",IF(COUNTIF(BN68:BQ70,BR68)=4,"",1))</f>
        <v>1</v>
      </c>
      <c r="BV68" s="622" t="str">
        <f>IF(AI68="","",IF(AND(COUNTA(M68:M70)=0,COUNTA(W68:X70)=0),1,""))</f>
        <v/>
      </c>
      <c r="BW68" s="621">
        <f>IF(AND($AI68="",COUNTA(W68)&gt;0),1,0)</f>
        <v>0</v>
      </c>
      <c r="BX68" s="621">
        <f>IF(AND($AI68="",COUNTA(X68)&gt;0),1,0)</f>
        <v>0</v>
      </c>
      <c r="BY68" s="621" t="str">
        <f>F68&amp;"-"&amp;W68</f>
        <v>-</v>
      </c>
      <c r="BZ68" s="621" t="str">
        <f>IF(W68="","",COUNTIF($BY$17:BY68,BY68))</f>
        <v/>
      </c>
      <c r="CA68" s="621" t="str">
        <f>F68&amp;"-"&amp;X68</f>
        <v>-</v>
      </c>
      <c r="CB68" s="621" t="str">
        <f>IF(X68="","",COUNTIF($CA$17:CA68,CA68))</f>
        <v/>
      </c>
    </row>
    <row r="69" spans="1:80" s="1" customFormat="1" ht="18" customHeight="1" thickBot="1">
      <c r="A69" s="684"/>
      <c r="B69" s="765"/>
      <c r="C69" s="767"/>
      <c r="D69" s="27" t="str">
        <f t="shared" si="31"/>
        <v/>
      </c>
      <c r="E69" s="244">
        <f>C68</f>
        <v>0</v>
      </c>
      <c r="F69" s="730"/>
      <c r="G69" s="730"/>
      <c r="H69" s="620"/>
      <c r="I69" s="270" t="str">
        <f>IF(C68&gt;0,VLOOKUP(C68,女子登録情報!$A$1:$H$2001,5,0),"")</f>
        <v/>
      </c>
      <c r="J69" s="748"/>
      <c r="K69" s="748"/>
      <c r="L69" s="199" t="s">
        <v>28</v>
      </c>
      <c r="M69" s="198"/>
      <c r="N69" s="271" t="str">
        <f>IF(M69&gt;0,VLOOKUP(M69,女子登録情報!$N$1:$O$22,2,0),"")</f>
        <v/>
      </c>
      <c r="O69" s="270" t="s">
        <v>29</v>
      </c>
      <c r="P69" s="272"/>
      <c r="Q69" s="258" t="str">
        <f t="shared" si="0"/>
        <v/>
      </c>
      <c r="R69" s="284" t="str">
        <f t="shared" si="8"/>
        <v/>
      </c>
      <c r="S69" s="273"/>
      <c r="T69" s="756"/>
      <c r="U69" s="757"/>
      <c r="V69" s="758"/>
      <c r="W69" s="751"/>
      <c r="X69" s="754"/>
      <c r="AB69" s="85">
        <f t="shared" si="9"/>
        <v>0</v>
      </c>
      <c r="AC69" s="621"/>
      <c r="AD69" s="74" t="str">
        <f t="shared" si="2"/>
        <v/>
      </c>
      <c r="AE69" s="74" t="str">
        <f t="shared" si="3"/>
        <v/>
      </c>
      <c r="AF69" s="74" t="str">
        <f t="shared" si="4"/>
        <v/>
      </c>
      <c r="AG69" s="74" t="str">
        <f t="shared" si="5"/>
        <v/>
      </c>
      <c r="AH69" s="95">
        <f t="shared" si="10"/>
        <v>0</v>
      </c>
      <c r="AI69" s="95" t="str">
        <f>AI68</f>
        <v/>
      </c>
      <c r="AJ69" s="74" t="str">
        <f t="shared" si="11"/>
        <v/>
      </c>
      <c r="AK69" s="74" t="str">
        <f t="shared" si="6"/>
        <v/>
      </c>
      <c r="AL69" s="99" t="str">
        <f t="shared" si="7"/>
        <v/>
      </c>
      <c r="AM69" s="81">
        <f t="shared" si="12"/>
        <v>0</v>
      </c>
      <c r="AO69" s="81">
        <f t="shared" si="13"/>
        <v>0</v>
      </c>
      <c r="AP69" s="81" t="str">
        <f t="shared" si="14"/>
        <v>00000</v>
      </c>
      <c r="AQ69" s="105" t="str">
        <f t="shared" si="15"/>
        <v>0秒0</v>
      </c>
      <c r="AR69" s="106">
        <f t="shared" si="16"/>
        <v>0</v>
      </c>
      <c r="AS69" s="106" t="str">
        <f t="shared" si="17"/>
        <v>0</v>
      </c>
      <c r="AT69" s="106" t="str">
        <f t="shared" si="18"/>
        <v>0</v>
      </c>
      <c r="AU69" s="106" t="str">
        <f t="shared" si="19"/>
        <v>0m</v>
      </c>
      <c r="AV69" s="106" t="str">
        <f t="shared" si="20"/>
        <v>点</v>
      </c>
      <c r="AW69" s="81">
        <f t="shared" si="21"/>
        <v>0</v>
      </c>
      <c r="AX69" s="73" t="str">
        <f t="shared" si="22"/>
        <v/>
      </c>
      <c r="AY69" s="81">
        <f t="shared" si="23"/>
        <v>0</v>
      </c>
      <c r="AZ69" s="81">
        <f t="shared" si="24"/>
        <v>0</v>
      </c>
      <c r="BA69" s="81">
        <f t="shared" si="25"/>
        <v>0</v>
      </c>
      <c r="BB69" s="595"/>
      <c r="BC69" s="595"/>
      <c r="BD69" s="629"/>
      <c r="BE69" s="769"/>
      <c r="BF69" s="74" t="str">
        <f t="shared" si="26"/>
        <v/>
      </c>
      <c r="BG69" s="74" t="str">
        <f t="shared" si="27"/>
        <v/>
      </c>
      <c r="BH69" s="74" t="str">
        <f t="shared" si="28"/>
        <v/>
      </c>
      <c r="BI69" s="120" t="str">
        <f>IF(M69="","",COUNTIF($BH$17:BH69,BH69))</f>
        <v/>
      </c>
      <c r="BJ69" s="98" t="str">
        <f t="shared" si="29"/>
        <v/>
      </c>
      <c r="BK69" s="1" t="str">
        <f t="shared" si="30"/>
        <v/>
      </c>
      <c r="BL69" s="621"/>
      <c r="BM69" s="621"/>
      <c r="BN69" s="621"/>
      <c r="BO69" s="621"/>
      <c r="BP69" s="621"/>
      <c r="BQ69" s="623"/>
      <c r="BR69" s="621"/>
      <c r="BS69" s="621"/>
      <c r="BV69" s="623"/>
      <c r="BW69" s="621"/>
      <c r="BX69" s="621"/>
      <c r="BY69" s="621"/>
      <c r="BZ69" s="621"/>
      <c r="CA69" s="621"/>
      <c r="CB69" s="621"/>
    </row>
    <row r="70" spans="1:80" s="1" customFormat="1" ht="18" customHeight="1" thickBot="1">
      <c r="A70" s="685"/>
      <c r="B70" s="201" t="s">
        <v>30</v>
      </c>
      <c r="C70" s="202"/>
      <c r="D70" s="245" t="str">
        <f t="shared" si="31"/>
        <v/>
      </c>
      <c r="E70" s="274">
        <f>C68</f>
        <v>0</v>
      </c>
      <c r="F70" s="210"/>
      <c r="G70" s="210"/>
      <c r="H70" s="28"/>
      <c r="I70" s="211"/>
      <c r="J70" s="749"/>
      <c r="K70" s="749"/>
      <c r="L70" s="203" t="s">
        <v>31</v>
      </c>
      <c r="M70" s="204"/>
      <c r="N70" s="430" t="str">
        <f>IF(M70&gt;0,VLOOKUP(M70,女子登録情報!$N$1:$O$22,2,0),"")</f>
        <v/>
      </c>
      <c r="O70" s="203" t="s">
        <v>32</v>
      </c>
      <c r="P70" s="206"/>
      <c r="Q70" s="250" t="str">
        <f t="shared" si="0"/>
        <v/>
      </c>
      <c r="R70" s="285" t="str">
        <f t="shared" si="8"/>
        <v/>
      </c>
      <c r="S70" s="207"/>
      <c r="T70" s="761"/>
      <c r="U70" s="762"/>
      <c r="V70" s="763"/>
      <c r="W70" s="752"/>
      <c r="X70" s="755"/>
      <c r="AB70" s="85">
        <f t="shared" si="9"/>
        <v>0</v>
      </c>
      <c r="AC70" s="621"/>
      <c r="AD70" s="74" t="str">
        <f t="shared" si="2"/>
        <v/>
      </c>
      <c r="AE70" s="74" t="str">
        <f t="shared" si="3"/>
        <v/>
      </c>
      <c r="AF70" s="74" t="str">
        <f t="shared" si="4"/>
        <v/>
      </c>
      <c r="AG70" s="74" t="str">
        <f t="shared" si="5"/>
        <v/>
      </c>
      <c r="AH70" s="95">
        <f t="shared" si="10"/>
        <v>0</v>
      </c>
      <c r="AI70" s="95" t="str">
        <f>AI69</f>
        <v/>
      </c>
      <c r="AJ70" s="74" t="str">
        <f t="shared" si="11"/>
        <v/>
      </c>
      <c r="AK70" s="74" t="str">
        <f t="shared" si="6"/>
        <v/>
      </c>
      <c r="AL70" s="99" t="str">
        <f t="shared" si="7"/>
        <v/>
      </c>
      <c r="AM70" s="81">
        <f t="shared" si="12"/>
        <v>0</v>
      </c>
      <c r="AO70" s="81">
        <f t="shared" si="13"/>
        <v>0</v>
      </c>
      <c r="AP70" s="81" t="str">
        <f t="shared" si="14"/>
        <v>00000</v>
      </c>
      <c r="AQ70" s="105" t="str">
        <f t="shared" si="15"/>
        <v>0秒0</v>
      </c>
      <c r="AR70" s="106">
        <f t="shared" si="16"/>
        <v>0</v>
      </c>
      <c r="AS70" s="106" t="str">
        <f t="shared" si="17"/>
        <v>0</v>
      </c>
      <c r="AT70" s="106" t="str">
        <f t="shared" si="18"/>
        <v>0</v>
      </c>
      <c r="AU70" s="106" t="str">
        <f t="shared" si="19"/>
        <v>0m</v>
      </c>
      <c r="AV70" s="106" t="str">
        <f t="shared" si="20"/>
        <v>点</v>
      </c>
      <c r="AW70" s="81">
        <f t="shared" si="21"/>
        <v>0</v>
      </c>
      <c r="AX70" s="73" t="str">
        <f t="shared" si="22"/>
        <v/>
      </c>
      <c r="AY70" s="81">
        <f t="shared" si="23"/>
        <v>0</v>
      </c>
      <c r="AZ70" s="81">
        <f t="shared" si="24"/>
        <v>0</v>
      </c>
      <c r="BA70" s="81">
        <f t="shared" si="25"/>
        <v>0</v>
      </c>
      <c r="BB70" s="587"/>
      <c r="BC70" s="587"/>
      <c r="BD70" s="630"/>
      <c r="BE70" s="770"/>
      <c r="BF70" s="74" t="str">
        <f t="shared" si="26"/>
        <v/>
      </c>
      <c r="BG70" s="74" t="str">
        <f t="shared" si="27"/>
        <v/>
      </c>
      <c r="BH70" s="74" t="str">
        <f t="shared" si="28"/>
        <v/>
      </c>
      <c r="BI70" s="120" t="str">
        <f>IF(M70="","",COUNTIF($BH$17:BH70,BH70))</f>
        <v/>
      </c>
      <c r="BJ70" s="98" t="str">
        <f t="shared" si="29"/>
        <v/>
      </c>
      <c r="BK70" s="1" t="str">
        <f t="shared" si="30"/>
        <v/>
      </c>
      <c r="BL70" s="621"/>
      <c r="BM70" s="621"/>
      <c r="BN70" s="621"/>
      <c r="BO70" s="621"/>
      <c r="BP70" s="621"/>
      <c r="BQ70" s="624"/>
      <c r="BR70" s="621"/>
      <c r="BS70" s="621"/>
      <c r="BV70" s="624"/>
      <c r="BW70" s="621"/>
      <c r="BX70" s="621"/>
      <c r="BY70" s="621"/>
      <c r="BZ70" s="621"/>
      <c r="CA70" s="621"/>
      <c r="CB70" s="621"/>
    </row>
    <row r="71" spans="1:80" s="1" customFormat="1" ht="18" customHeight="1" thickTop="1" thickBot="1">
      <c r="A71" s="683">
        <v>19</v>
      </c>
      <c r="B71" s="764" t="s">
        <v>339</v>
      </c>
      <c r="C71" s="766"/>
      <c r="D71" s="252" t="str">
        <f t="shared" si="31"/>
        <v/>
      </c>
      <c r="E71" s="243">
        <f>C71</f>
        <v>0</v>
      </c>
      <c r="F71" s="729" t="str">
        <f>IF(C71&gt;0,VLOOKUP(C71,女子登録情報!$A$1:$H$2001,3,0),"")</f>
        <v/>
      </c>
      <c r="G71" s="729" t="str">
        <f>IF(C71&gt;0,VLOOKUP(C71,女子登録情報!$A$1:$H$2001,4,0),"")</f>
        <v/>
      </c>
      <c r="H71" s="619" t="str">
        <f>IF(C71&gt;0,VLOOKUP(C71,女子登録情報!$A$1:$H$1688,7,0),"")</f>
        <v/>
      </c>
      <c r="I71" s="267" t="str">
        <f>IF(C71&gt;0,VLOOKUP(C71,女子登録情報!$A$1:$H$2001,8,0),"")</f>
        <v/>
      </c>
      <c r="J71" s="747" t="str">
        <f>IF(C71&gt;0,VLOOKUP(C71,女子登録情報!$A$1:$M$2001,13,0),"")</f>
        <v/>
      </c>
      <c r="K71" s="747" t="str">
        <f>IF(C71&gt;0,TEXT(C71,"200000000"),"000000000")</f>
        <v>000000000</v>
      </c>
      <c r="L71" s="195" t="s">
        <v>24</v>
      </c>
      <c r="M71" s="194"/>
      <c r="N71" s="268" t="str">
        <f>IF(M71&gt;0,VLOOKUP(M71,女子登録情報!$N$1:$O$22,2,0),"")</f>
        <v/>
      </c>
      <c r="O71" s="267" t="s">
        <v>27</v>
      </c>
      <c r="P71" s="253"/>
      <c r="Q71" s="260" t="str">
        <f t="shared" si="0"/>
        <v/>
      </c>
      <c r="R71" s="283" t="str">
        <f t="shared" si="8"/>
        <v/>
      </c>
      <c r="S71" s="269"/>
      <c r="T71" s="610"/>
      <c r="U71" s="611"/>
      <c r="V71" s="612"/>
      <c r="W71" s="750"/>
      <c r="X71" s="753"/>
      <c r="AA71" s="1">
        <f>IF(C71="",0,IF(H71=F5,0,1))</f>
        <v>0</v>
      </c>
      <c r="AB71" s="85">
        <f t="shared" si="9"/>
        <v>0</v>
      </c>
      <c r="AC71" s="621" t="str">
        <f>IF(C71="","",C71)</f>
        <v/>
      </c>
      <c r="AD71" s="74" t="str">
        <f t="shared" si="2"/>
        <v/>
      </c>
      <c r="AE71" s="74" t="str">
        <f t="shared" si="3"/>
        <v/>
      </c>
      <c r="AF71" s="74" t="str">
        <f t="shared" si="4"/>
        <v/>
      </c>
      <c r="AG71" s="74" t="str">
        <f t="shared" si="5"/>
        <v/>
      </c>
      <c r="AH71" s="95">
        <f t="shared" si="10"/>
        <v>0</v>
      </c>
      <c r="AI71" s="95" t="str">
        <f>IF(F71="","",F71)</f>
        <v/>
      </c>
      <c r="AJ71" s="74" t="str">
        <f t="shared" si="11"/>
        <v/>
      </c>
      <c r="AK71" s="74" t="str">
        <f t="shared" si="6"/>
        <v/>
      </c>
      <c r="AL71" s="99" t="str">
        <f t="shared" si="7"/>
        <v/>
      </c>
      <c r="AM71" s="81">
        <f t="shared" si="12"/>
        <v>0</v>
      </c>
      <c r="AO71" s="81">
        <f t="shared" si="13"/>
        <v>0</v>
      </c>
      <c r="AP71" s="81" t="str">
        <f t="shared" si="14"/>
        <v>00000</v>
      </c>
      <c r="AQ71" s="105" t="str">
        <f t="shared" si="15"/>
        <v>0秒0</v>
      </c>
      <c r="AR71" s="106">
        <f t="shared" si="16"/>
        <v>0</v>
      </c>
      <c r="AS71" s="106" t="str">
        <f t="shared" si="17"/>
        <v>0</v>
      </c>
      <c r="AT71" s="106" t="str">
        <f t="shared" si="18"/>
        <v>0</v>
      </c>
      <c r="AU71" s="106" t="str">
        <f t="shared" si="19"/>
        <v>0m</v>
      </c>
      <c r="AV71" s="106" t="str">
        <f t="shared" si="20"/>
        <v>点</v>
      </c>
      <c r="AW71" s="81">
        <f t="shared" si="21"/>
        <v>0</v>
      </c>
      <c r="AX71" s="73" t="str">
        <f t="shared" si="22"/>
        <v/>
      </c>
      <c r="AY71" s="81">
        <f t="shared" si="23"/>
        <v>0</v>
      </c>
      <c r="AZ71" s="81">
        <f t="shared" si="24"/>
        <v>0</v>
      </c>
      <c r="BA71" s="81">
        <f t="shared" si="25"/>
        <v>0</v>
      </c>
      <c r="BB71" s="586">
        <f>IF(W71="",0,COUNTA($W$17:W73))</f>
        <v>0</v>
      </c>
      <c r="BC71" s="586">
        <f>IF(X71="",0,COUNTA($X$17:X73))</f>
        <v>0</v>
      </c>
      <c r="BD71" s="628">
        <f>IF(OR($N71="20200",$N72="20200",$N73="20200"),COUNTIF($N$17:N73,"20200"),0)</f>
        <v>0</v>
      </c>
      <c r="BE71" s="768">
        <f>IF($BD71=0,0,INDEX($P71:$P73,MATCH("20200",$N71:$N73,0),1))</f>
        <v>0</v>
      </c>
      <c r="BF71" s="74" t="str">
        <f t="shared" si="26"/>
        <v/>
      </c>
      <c r="BG71" s="74" t="str">
        <f t="shared" si="27"/>
        <v/>
      </c>
      <c r="BH71" s="74" t="str">
        <f t="shared" si="28"/>
        <v/>
      </c>
      <c r="BI71" s="120" t="str">
        <f>IF(M71="","",COUNTIF($BH$17:BH71,BH71))</f>
        <v/>
      </c>
      <c r="BJ71" s="98" t="str">
        <f t="shared" si="29"/>
        <v/>
      </c>
      <c r="BK71" s="1" t="str">
        <f t="shared" si="30"/>
        <v/>
      </c>
      <c r="BL71" s="621" t="str">
        <f>IF(F71="","",COUNTIF($AI$17:AI71,AI71))</f>
        <v/>
      </c>
      <c r="BM71" s="621">
        <f>IF(BL71=1,BL71,0)</f>
        <v>0</v>
      </c>
      <c r="BN71" s="621" t="str">
        <f>IF(F71="","",$BR71)</f>
        <v/>
      </c>
      <c r="BO71" s="621" t="str">
        <f>IF(G71="","",$BR71)</f>
        <v/>
      </c>
      <c r="BP71" s="621" t="str">
        <f>IF(I71="","",$BR71)</f>
        <v/>
      </c>
      <c r="BQ71" s="622" t="str">
        <f>IFERROR(IF(J71="","",BR71),"")</f>
        <v/>
      </c>
      <c r="BR71" s="621">
        <v>19</v>
      </c>
      <c r="BS71" s="621">
        <f>IF(C71&gt;0,"",IF(COUNTIF(BN71:BQ73,BR71)=4,"",1))</f>
        <v>1</v>
      </c>
      <c r="BV71" s="622" t="str">
        <f>IF(AI71="","",IF(AND(COUNTA(M71:M73)=0,COUNTA(W71:X73)=0),1,""))</f>
        <v/>
      </c>
      <c r="BW71" s="621">
        <f>IF(AND($AI71="",COUNTA(W71)&gt;0),1,0)</f>
        <v>0</v>
      </c>
      <c r="BX71" s="621">
        <f>IF(AND($AI71="",COUNTA(X71)&gt;0),1,0)</f>
        <v>0</v>
      </c>
      <c r="BY71" s="621" t="str">
        <f>F71&amp;"-"&amp;W71</f>
        <v>-</v>
      </c>
      <c r="BZ71" s="621" t="str">
        <f>IF(W71="","",COUNTIF($BY$17:BY71,BY71))</f>
        <v/>
      </c>
      <c r="CA71" s="621" t="str">
        <f>F71&amp;"-"&amp;X71</f>
        <v>-</v>
      </c>
      <c r="CB71" s="621" t="str">
        <f>IF(X71="","",COUNTIF($CA$17:CA71,CA71))</f>
        <v/>
      </c>
    </row>
    <row r="72" spans="1:80" s="1" customFormat="1" ht="18" customHeight="1" thickBot="1">
      <c r="A72" s="684"/>
      <c r="B72" s="765"/>
      <c r="C72" s="767"/>
      <c r="D72" s="27" t="str">
        <f t="shared" si="31"/>
        <v/>
      </c>
      <c r="E72" s="244">
        <f>C71</f>
        <v>0</v>
      </c>
      <c r="F72" s="730"/>
      <c r="G72" s="730"/>
      <c r="H72" s="620"/>
      <c r="I72" s="270" t="str">
        <f>IF(C71&gt;0,VLOOKUP(C71,女子登録情報!$A$1:$H$2001,5,0),"")</f>
        <v/>
      </c>
      <c r="J72" s="748"/>
      <c r="K72" s="748"/>
      <c r="L72" s="199" t="s">
        <v>28</v>
      </c>
      <c r="M72" s="198"/>
      <c r="N72" s="271" t="str">
        <f>IF(M72&gt;0,VLOOKUP(M72,女子登録情報!$N$1:$O$22,2,0),"")</f>
        <v/>
      </c>
      <c r="O72" s="270" t="s">
        <v>29</v>
      </c>
      <c r="P72" s="272"/>
      <c r="Q72" s="258" t="str">
        <f t="shared" si="0"/>
        <v/>
      </c>
      <c r="R72" s="284" t="str">
        <f t="shared" si="8"/>
        <v/>
      </c>
      <c r="S72" s="273"/>
      <c r="T72" s="756"/>
      <c r="U72" s="757"/>
      <c r="V72" s="758"/>
      <c r="W72" s="751"/>
      <c r="X72" s="754"/>
      <c r="AB72" s="85">
        <f t="shared" si="9"/>
        <v>0</v>
      </c>
      <c r="AC72" s="621"/>
      <c r="AD72" s="74" t="str">
        <f t="shared" si="2"/>
        <v/>
      </c>
      <c r="AE72" s="74" t="str">
        <f t="shared" si="3"/>
        <v/>
      </c>
      <c r="AF72" s="74" t="str">
        <f t="shared" si="4"/>
        <v/>
      </c>
      <c r="AG72" s="74" t="str">
        <f t="shared" si="5"/>
        <v/>
      </c>
      <c r="AH72" s="95">
        <f t="shared" si="10"/>
        <v>0</v>
      </c>
      <c r="AI72" s="95" t="str">
        <f>AI71</f>
        <v/>
      </c>
      <c r="AJ72" s="74" t="str">
        <f t="shared" si="11"/>
        <v/>
      </c>
      <c r="AK72" s="74" t="str">
        <f t="shared" si="6"/>
        <v/>
      </c>
      <c r="AL72" s="99" t="str">
        <f t="shared" si="7"/>
        <v/>
      </c>
      <c r="AM72" s="81">
        <f t="shared" si="12"/>
        <v>0</v>
      </c>
      <c r="AO72" s="81">
        <f t="shared" si="13"/>
        <v>0</v>
      </c>
      <c r="AP72" s="81" t="str">
        <f t="shared" si="14"/>
        <v>00000</v>
      </c>
      <c r="AQ72" s="105" t="str">
        <f t="shared" si="15"/>
        <v>0秒0</v>
      </c>
      <c r="AR72" s="106">
        <f t="shared" si="16"/>
        <v>0</v>
      </c>
      <c r="AS72" s="106" t="str">
        <f t="shared" si="17"/>
        <v>0</v>
      </c>
      <c r="AT72" s="106" t="str">
        <f t="shared" si="18"/>
        <v>0</v>
      </c>
      <c r="AU72" s="106" t="str">
        <f t="shared" si="19"/>
        <v>0m</v>
      </c>
      <c r="AV72" s="106" t="str">
        <f t="shared" si="20"/>
        <v>点</v>
      </c>
      <c r="AW72" s="81">
        <f t="shared" si="21"/>
        <v>0</v>
      </c>
      <c r="AX72" s="73" t="str">
        <f t="shared" si="22"/>
        <v/>
      </c>
      <c r="AY72" s="81">
        <f t="shared" si="23"/>
        <v>0</v>
      </c>
      <c r="AZ72" s="81">
        <f t="shared" si="24"/>
        <v>0</v>
      </c>
      <c r="BA72" s="81">
        <f t="shared" si="25"/>
        <v>0</v>
      </c>
      <c r="BB72" s="595"/>
      <c r="BC72" s="595"/>
      <c r="BD72" s="629"/>
      <c r="BE72" s="769"/>
      <c r="BF72" s="74" t="str">
        <f t="shared" si="26"/>
        <v/>
      </c>
      <c r="BG72" s="74" t="str">
        <f t="shared" si="27"/>
        <v/>
      </c>
      <c r="BH72" s="74" t="str">
        <f t="shared" si="28"/>
        <v/>
      </c>
      <c r="BI72" s="120" t="str">
        <f>IF(M72="","",COUNTIF($BH$17:BH72,BH72))</f>
        <v/>
      </c>
      <c r="BJ72" s="98" t="str">
        <f t="shared" si="29"/>
        <v/>
      </c>
      <c r="BK72" s="1" t="str">
        <f t="shared" si="30"/>
        <v/>
      </c>
      <c r="BL72" s="621"/>
      <c r="BM72" s="621"/>
      <c r="BN72" s="621"/>
      <c r="BO72" s="621"/>
      <c r="BP72" s="621"/>
      <c r="BQ72" s="623"/>
      <c r="BR72" s="621"/>
      <c r="BS72" s="621"/>
      <c r="BV72" s="623"/>
      <c r="BW72" s="621"/>
      <c r="BX72" s="621"/>
      <c r="BY72" s="621"/>
      <c r="BZ72" s="621"/>
      <c r="CA72" s="621"/>
      <c r="CB72" s="621"/>
    </row>
    <row r="73" spans="1:80" s="1" customFormat="1" ht="18" customHeight="1" thickBot="1">
      <c r="A73" s="685"/>
      <c r="B73" s="201" t="s">
        <v>30</v>
      </c>
      <c r="C73" s="202"/>
      <c r="D73" s="245" t="str">
        <f t="shared" si="31"/>
        <v/>
      </c>
      <c r="E73" s="274">
        <f>C71</f>
        <v>0</v>
      </c>
      <c r="F73" s="210"/>
      <c r="G73" s="210"/>
      <c r="H73" s="28"/>
      <c r="I73" s="211"/>
      <c r="J73" s="749"/>
      <c r="K73" s="749"/>
      <c r="L73" s="203" t="s">
        <v>31</v>
      </c>
      <c r="M73" s="204"/>
      <c r="N73" s="430" t="str">
        <f>IF(M73&gt;0,VLOOKUP(M73,女子登録情報!$N$1:$O$22,2,0),"")</f>
        <v/>
      </c>
      <c r="O73" s="203" t="s">
        <v>32</v>
      </c>
      <c r="P73" s="206"/>
      <c r="Q73" s="250" t="str">
        <f t="shared" si="0"/>
        <v/>
      </c>
      <c r="R73" s="285" t="str">
        <f t="shared" si="8"/>
        <v/>
      </c>
      <c r="S73" s="207"/>
      <c r="T73" s="761"/>
      <c r="U73" s="762"/>
      <c r="V73" s="763"/>
      <c r="W73" s="752"/>
      <c r="X73" s="755"/>
      <c r="AB73" s="85">
        <f t="shared" si="9"/>
        <v>0</v>
      </c>
      <c r="AC73" s="621"/>
      <c r="AD73" s="74" t="str">
        <f t="shared" si="2"/>
        <v/>
      </c>
      <c r="AE73" s="74" t="str">
        <f t="shared" si="3"/>
        <v/>
      </c>
      <c r="AF73" s="74" t="str">
        <f t="shared" si="4"/>
        <v/>
      </c>
      <c r="AG73" s="74" t="str">
        <f t="shared" si="5"/>
        <v/>
      </c>
      <c r="AH73" s="95">
        <f t="shared" si="10"/>
        <v>0</v>
      </c>
      <c r="AI73" s="95" t="str">
        <f>AI72</f>
        <v/>
      </c>
      <c r="AJ73" s="74" t="str">
        <f t="shared" si="11"/>
        <v/>
      </c>
      <c r="AK73" s="74" t="str">
        <f t="shared" si="6"/>
        <v/>
      </c>
      <c r="AL73" s="99" t="str">
        <f t="shared" si="7"/>
        <v/>
      </c>
      <c r="AM73" s="81">
        <f t="shared" si="12"/>
        <v>0</v>
      </c>
      <c r="AO73" s="81">
        <f t="shared" si="13"/>
        <v>0</v>
      </c>
      <c r="AP73" s="81" t="str">
        <f t="shared" si="14"/>
        <v>00000</v>
      </c>
      <c r="AQ73" s="105" t="str">
        <f t="shared" si="15"/>
        <v>0秒0</v>
      </c>
      <c r="AR73" s="106">
        <f t="shared" si="16"/>
        <v>0</v>
      </c>
      <c r="AS73" s="106" t="str">
        <f t="shared" si="17"/>
        <v>0</v>
      </c>
      <c r="AT73" s="106" t="str">
        <f t="shared" si="18"/>
        <v>0</v>
      </c>
      <c r="AU73" s="106" t="str">
        <f t="shared" si="19"/>
        <v>0m</v>
      </c>
      <c r="AV73" s="106" t="str">
        <f t="shared" si="20"/>
        <v>点</v>
      </c>
      <c r="AW73" s="81">
        <f t="shared" si="21"/>
        <v>0</v>
      </c>
      <c r="AX73" s="73" t="str">
        <f t="shared" si="22"/>
        <v/>
      </c>
      <c r="AY73" s="81">
        <f t="shared" si="23"/>
        <v>0</v>
      </c>
      <c r="AZ73" s="81">
        <f t="shared" si="24"/>
        <v>0</v>
      </c>
      <c r="BA73" s="81">
        <f t="shared" si="25"/>
        <v>0</v>
      </c>
      <c r="BB73" s="587"/>
      <c r="BC73" s="587"/>
      <c r="BD73" s="630"/>
      <c r="BE73" s="770"/>
      <c r="BF73" s="74" t="str">
        <f t="shared" si="26"/>
        <v/>
      </c>
      <c r="BG73" s="74" t="str">
        <f t="shared" si="27"/>
        <v/>
      </c>
      <c r="BH73" s="74" t="str">
        <f t="shared" si="28"/>
        <v/>
      </c>
      <c r="BI73" s="120" t="str">
        <f>IF(M73="","",COUNTIF($BH$17:BH73,BH73))</f>
        <v/>
      </c>
      <c r="BJ73" s="98" t="str">
        <f t="shared" si="29"/>
        <v/>
      </c>
      <c r="BK73" s="1" t="str">
        <f t="shared" si="30"/>
        <v/>
      </c>
      <c r="BL73" s="621"/>
      <c r="BM73" s="621"/>
      <c r="BN73" s="621"/>
      <c r="BO73" s="621"/>
      <c r="BP73" s="621"/>
      <c r="BQ73" s="624"/>
      <c r="BR73" s="621"/>
      <c r="BS73" s="621"/>
      <c r="BV73" s="624"/>
      <c r="BW73" s="621"/>
      <c r="BX73" s="621"/>
      <c r="BY73" s="621"/>
      <c r="BZ73" s="621"/>
      <c r="CA73" s="621"/>
      <c r="CB73" s="621"/>
    </row>
    <row r="74" spans="1:80" s="1" customFormat="1" ht="18" customHeight="1" thickTop="1" thickBot="1">
      <c r="A74" s="683">
        <v>20</v>
      </c>
      <c r="B74" s="764" t="s">
        <v>339</v>
      </c>
      <c r="C74" s="766"/>
      <c r="D74" s="252" t="str">
        <f t="shared" si="31"/>
        <v/>
      </c>
      <c r="E74" s="243">
        <f>C74</f>
        <v>0</v>
      </c>
      <c r="F74" s="729" t="str">
        <f>IF(C74&gt;0,VLOOKUP(C74,女子登録情報!$A$1:$H$2001,3,0),"")</f>
        <v/>
      </c>
      <c r="G74" s="729" t="str">
        <f>IF(C74&gt;0,VLOOKUP(C74,女子登録情報!$A$1:$H$2001,4,0),"")</f>
        <v/>
      </c>
      <c r="H74" s="619" t="str">
        <f>IF(C74&gt;0,VLOOKUP(C74,女子登録情報!$A$1:$H$1688,7,0),"")</f>
        <v/>
      </c>
      <c r="I74" s="267" t="str">
        <f>IF(C74&gt;0,VLOOKUP(C74,女子登録情報!$A$1:$H$2001,8,0),"")</f>
        <v/>
      </c>
      <c r="J74" s="747" t="str">
        <f>IF(C74&gt;0,VLOOKUP(C74,女子登録情報!$A$1:$M$2001,13,0),"")</f>
        <v/>
      </c>
      <c r="K74" s="747" t="str">
        <f>IF(C74&gt;0,TEXT(C74,"200000000"),"000000000")</f>
        <v>000000000</v>
      </c>
      <c r="L74" s="195" t="s">
        <v>24</v>
      </c>
      <c r="M74" s="194"/>
      <c r="N74" s="268" t="str">
        <f>IF(M74&gt;0,VLOOKUP(M74,女子登録情報!$N$1:$O$22,2,0),"")</f>
        <v/>
      </c>
      <c r="O74" s="267" t="s">
        <v>27</v>
      </c>
      <c r="P74" s="253"/>
      <c r="Q74" s="260" t="str">
        <f t="shared" si="0"/>
        <v/>
      </c>
      <c r="R74" s="283" t="str">
        <f t="shared" si="8"/>
        <v/>
      </c>
      <c r="S74" s="269"/>
      <c r="T74" s="610"/>
      <c r="U74" s="611"/>
      <c r="V74" s="612"/>
      <c r="W74" s="750"/>
      <c r="X74" s="753"/>
      <c r="AA74" s="1">
        <f>IF(C74="",0,IF(H74=F5,0,1))</f>
        <v>0</v>
      </c>
      <c r="AB74" s="85">
        <f t="shared" si="9"/>
        <v>0</v>
      </c>
      <c r="AC74" s="621" t="str">
        <f>IF(C74="","",C74)</f>
        <v/>
      </c>
      <c r="AD74" s="74" t="str">
        <f t="shared" si="2"/>
        <v/>
      </c>
      <c r="AE74" s="74" t="str">
        <f t="shared" si="3"/>
        <v/>
      </c>
      <c r="AF74" s="74" t="str">
        <f t="shared" si="4"/>
        <v/>
      </c>
      <c r="AG74" s="74" t="str">
        <f t="shared" si="5"/>
        <v/>
      </c>
      <c r="AH74" s="95">
        <f t="shared" si="10"/>
        <v>0</v>
      </c>
      <c r="AI74" s="95" t="str">
        <f>IF(F74="","",F74)</f>
        <v/>
      </c>
      <c r="AJ74" s="74" t="str">
        <f t="shared" si="11"/>
        <v/>
      </c>
      <c r="AK74" s="74" t="str">
        <f t="shared" si="6"/>
        <v/>
      </c>
      <c r="AL74" s="99" t="str">
        <f t="shared" si="7"/>
        <v/>
      </c>
      <c r="AM74" s="81">
        <f t="shared" si="12"/>
        <v>0</v>
      </c>
      <c r="AO74" s="81">
        <f t="shared" si="13"/>
        <v>0</v>
      </c>
      <c r="AP74" s="81" t="str">
        <f t="shared" si="14"/>
        <v>00000</v>
      </c>
      <c r="AQ74" s="105" t="str">
        <f t="shared" si="15"/>
        <v>0秒0</v>
      </c>
      <c r="AR74" s="106">
        <f t="shared" si="16"/>
        <v>0</v>
      </c>
      <c r="AS74" s="106" t="str">
        <f t="shared" si="17"/>
        <v>0</v>
      </c>
      <c r="AT74" s="106" t="str">
        <f t="shared" si="18"/>
        <v>0</v>
      </c>
      <c r="AU74" s="106" t="str">
        <f t="shared" si="19"/>
        <v>0m</v>
      </c>
      <c r="AV74" s="106" t="str">
        <f t="shared" si="20"/>
        <v>点</v>
      </c>
      <c r="AW74" s="81">
        <f t="shared" si="21"/>
        <v>0</v>
      </c>
      <c r="AX74" s="73" t="str">
        <f t="shared" si="22"/>
        <v/>
      </c>
      <c r="AY74" s="81">
        <f t="shared" si="23"/>
        <v>0</v>
      </c>
      <c r="AZ74" s="81">
        <f t="shared" si="24"/>
        <v>0</v>
      </c>
      <c r="BA74" s="81">
        <f t="shared" si="25"/>
        <v>0</v>
      </c>
      <c r="BB74" s="586">
        <f>IF(W74="",0,COUNTA($W$17:W76))</f>
        <v>0</v>
      </c>
      <c r="BC74" s="586">
        <f>IF(X74="",0,COUNTA($X$17:X76))</f>
        <v>0</v>
      </c>
      <c r="BD74" s="628">
        <f>IF(OR($N74="20200",$N75="20200",$N76="20200"),COUNTIF($N$17:N76,"20200"),0)</f>
        <v>0</v>
      </c>
      <c r="BE74" s="768">
        <f>IF($BD74=0,0,INDEX($P74:$P76,MATCH("20200",$N74:$N76,0),1))</f>
        <v>0</v>
      </c>
      <c r="BF74" s="74" t="str">
        <f t="shared" si="26"/>
        <v/>
      </c>
      <c r="BG74" s="74" t="str">
        <f t="shared" si="27"/>
        <v/>
      </c>
      <c r="BH74" s="74" t="str">
        <f t="shared" si="28"/>
        <v/>
      </c>
      <c r="BI74" s="120" t="str">
        <f>IF(M74="","",COUNTIF($BH$17:BH74,BH74))</f>
        <v/>
      </c>
      <c r="BJ74" s="98" t="str">
        <f t="shared" si="29"/>
        <v/>
      </c>
      <c r="BK74" s="1" t="str">
        <f t="shared" si="30"/>
        <v/>
      </c>
      <c r="BL74" s="621" t="str">
        <f>IF(F74="","",COUNTIF($AI$17:AI74,AI74))</f>
        <v/>
      </c>
      <c r="BM74" s="621">
        <f>IF(BL74=1,BL74,0)</f>
        <v>0</v>
      </c>
      <c r="BN74" s="621" t="str">
        <f>IF(F74="","",$BR74)</f>
        <v/>
      </c>
      <c r="BO74" s="621" t="str">
        <f>IF(G74="","",$BR74)</f>
        <v/>
      </c>
      <c r="BP74" s="621" t="str">
        <f>IF(I74="","",$BR74)</f>
        <v/>
      </c>
      <c r="BQ74" s="622" t="str">
        <f>IFERROR(IF(J74="","",BR74),"")</f>
        <v/>
      </c>
      <c r="BR74" s="621">
        <v>20</v>
      </c>
      <c r="BS74" s="621">
        <f>IF(C74&gt;0,"",IF(COUNTIF(BN74:BQ76,BR74)=4,"",1))</f>
        <v>1</v>
      </c>
      <c r="BV74" s="622" t="str">
        <f>IF(AI74="","",IF(AND(COUNTA(M74:M76)=0,COUNTA(W74:X76)=0),1,""))</f>
        <v/>
      </c>
      <c r="BW74" s="621">
        <f>IF(AND($AI74="",COUNTA(W74)&gt;0),1,0)</f>
        <v>0</v>
      </c>
      <c r="BX74" s="621">
        <f>IF(AND($AI74="",COUNTA(X74)&gt;0),1,0)</f>
        <v>0</v>
      </c>
      <c r="BY74" s="621" t="str">
        <f>F74&amp;"-"&amp;W74</f>
        <v>-</v>
      </c>
      <c r="BZ74" s="621" t="str">
        <f>IF(W74="","",COUNTIF($BY$17:BY74,BY74))</f>
        <v/>
      </c>
      <c r="CA74" s="621" t="str">
        <f>F74&amp;"-"&amp;X74</f>
        <v>-</v>
      </c>
      <c r="CB74" s="621" t="str">
        <f>IF(X74="","",COUNTIF($CA$17:CA74,CA74))</f>
        <v/>
      </c>
    </row>
    <row r="75" spans="1:80" s="1" customFormat="1" ht="18" customHeight="1" thickBot="1">
      <c r="A75" s="684"/>
      <c r="B75" s="765"/>
      <c r="C75" s="767"/>
      <c r="D75" s="27" t="str">
        <f t="shared" si="31"/>
        <v/>
      </c>
      <c r="E75" s="244">
        <f>C74</f>
        <v>0</v>
      </c>
      <c r="F75" s="730"/>
      <c r="G75" s="730"/>
      <c r="H75" s="620"/>
      <c r="I75" s="270" t="str">
        <f>IF(C74&gt;0,VLOOKUP(C74,女子登録情報!$A$1:$H$2001,5,0),"")</f>
        <v/>
      </c>
      <c r="J75" s="748"/>
      <c r="K75" s="748"/>
      <c r="L75" s="199" t="s">
        <v>28</v>
      </c>
      <c r="M75" s="198"/>
      <c r="N75" s="271" t="str">
        <f>IF(M75&gt;0,VLOOKUP(M75,女子登録情報!$N$1:$O$22,2,0),"")</f>
        <v/>
      </c>
      <c r="O75" s="270" t="s">
        <v>29</v>
      </c>
      <c r="P75" s="272"/>
      <c r="Q75" s="258" t="str">
        <f t="shared" si="0"/>
        <v/>
      </c>
      <c r="R75" s="284" t="str">
        <f t="shared" si="8"/>
        <v/>
      </c>
      <c r="S75" s="273"/>
      <c r="T75" s="756"/>
      <c r="U75" s="757"/>
      <c r="V75" s="758"/>
      <c r="W75" s="751"/>
      <c r="X75" s="754"/>
      <c r="AB75" s="85">
        <f t="shared" si="9"/>
        <v>0</v>
      </c>
      <c r="AC75" s="621"/>
      <c r="AD75" s="74" t="str">
        <f t="shared" si="2"/>
        <v/>
      </c>
      <c r="AE75" s="74" t="str">
        <f t="shared" si="3"/>
        <v/>
      </c>
      <c r="AF75" s="74" t="str">
        <f t="shared" si="4"/>
        <v/>
      </c>
      <c r="AG75" s="74" t="str">
        <f t="shared" si="5"/>
        <v/>
      </c>
      <c r="AH75" s="95">
        <f t="shared" si="10"/>
        <v>0</v>
      </c>
      <c r="AI75" s="95" t="str">
        <f>AI74</f>
        <v/>
      </c>
      <c r="AJ75" s="74" t="str">
        <f t="shared" si="11"/>
        <v/>
      </c>
      <c r="AK75" s="74" t="str">
        <f t="shared" si="6"/>
        <v/>
      </c>
      <c r="AL75" s="99" t="str">
        <f t="shared" si="7"/>
        <v/>
      </c>
      <c r="AM75" s="81">
        <f t="shared" si="12"/>
        <v>0</v>
      </c>
      <c r="AO75" s="81">
        <f t="shared" si="13"/>
        <v>0</v>
      </c>
      <c r="AP75" s="81" t="str">
        <f t="shared" si="14"/>
        <v>00000</v>
      </c>
      <c r="AQ75" s="105" t="str">
        <f t="shared" si="15"/>
        <v>0秒0</v>
      </c>
      <c r="AR75" s="106">
        <f t="shared" si="16"/>
        <v>0</v>
      </c>
      <c r="AS75" s="106" t="str">
        <f t="shared" si="17"/>
        <v>0</v>
      </c>
      <c r="AT75" s="106" t="str">
        <f t="shared" si="18"/>
        <v>0</v>
      </c>
      <c r="AU75" s="106" t="str">
        <f t="shared" si="19"/>
        <v>0m</v>
      </c>
      <c r="AV75" s="106" t="str">
        <f t="shared" si="20"/>
        <v>点</v>
      </c>
      <c r="AW75" s="81">
        <f t="shared" si="21"/>
        <v>0</v>
      </c>
      <c r="AX75" s="73" t="str">
        <f t="shared" si="22"/>
        <v/>
      </c>
      <c r="AY75" s="81">
        <f t="shared" si="23"/>
        <v>0</v>
      </c>
      <c r="AZ75" s="81">
        <f t="shared" si="24"/>
        <v>0</v>
      </c>
      <c r="BA75" s="81">
        <f t="shared" si="25"/>
        <v>0</v>
      </c>
      <c r="BB75" s="595"/>
      <c r="BC75" s="595"/>
      <c r="BD75" s="629"/>
      <c r="BE75" s="769"/>
      <c r="BF75" s="74" t="str">
        <f t="shared" si="26"/>
        <v/>
      </c>
      <c r="BG75" s="74" t="str">
        <f t="shared" si="27"/>
        <v/>
      </c>
      <c r="BH75" s="74" t="str">
        <f t="shared" si="28"/>
        <v/>
      </c>
      <c r="BI75" s="120" t="str">
        <f>IF(M75="","",COUNTIF($BH$17:BH75,BH75))</f>
        <v/>
      </c>
      <c r="BJ75" s="98" t="str">
        <f t="shared" si="29"/>
        <v/>
      </c>
      <c r="BK75" s="1" t="str">
        <f t="shared" si="30"/>
        <v/>
      </c>
      <c r="BL75" s="621"/>
      <c r="BM75" s="621"/>
      <c r="BN75" s="621"/>
      <c r="BO75" s="621"/>
      <c r="BP75" s="621"/>
      <c r="BQ75" s="623"/>
      <c r="BR75" s="621"/>
      <c r="BS75" s="621"/>
      <c r="BV75" s="623"/>
      <c r="BW75" s="621"/>
      <c r="BX75" s="621"/>
      <c r="BY75" s="621"/>
      <c r="BZ75" s="621"/>
      <c r="CA75" s="621"/>
      <c r="CB75" s="621"/>
    </row>
    <row r="76" spans="1:80" s="1" customFormat="1" ht="18" customHeight="1" thickBot="1">
      <c r="A76" s="685"/>
      <c r="B76" s="201" t="s">
        <v>30</v>
      </c>
      <c r="C76" s="202"/>
      <c r="D76" s="245" t="str">
        <f t="shared" si="31"/>
        <v/>
      </c>
      <c r="E76" s="274">
        <f>C74</f>
        <v>0</v>
      </c>
      <c r="F76" s="210"/>
      <c r="G76" s="210"/>
      <c r="H76" s="28"/>
      <c r="I76" s="211"/>
      <c r="J76" s="749"/>
      <c r="K76" s="749"/>
      <c r="L76" s="203" t="s">
        <v>31</v>
      </c>
      <c r="M76" s="204"/>
      <c r="N76" s="430" t="str">
        <f>IF(M76&gt;0,VLOOKUP(M76,女子登録情報!$N$1:$O$22,2,0),"")</f>
        <v/>
      </c>
      <c r="O76" s="203" t="s">
        <v>32</v>
      </c>
      <c r="P76" s="206"/>
      <c r="Q76" s="250" t="str">
        <f t="shared" si="0"/>
        <v/>
      </c>
      <c r="R76" s="285" t="str">
        <f t="shared" si="8"/>
        <v/>
      </c>
      <c r="S76" s="207"/>
      <c r="T76" s="761"/>
      <c r="U76" s="762"/>
      <c r="V76" s="763"/>
      <c r="W76" s="752"/>
      <c r="X76" s="755"/>
      <c r="AB76" s="85">
        <f t="shared" si="9"/>
        <v>0</v>
      </c>
      <c r="AC76" s="621"/>
      <c r="AD76" s="74" t="str">
        <f t="shared" si="2"/>
        <v/>
      </c>
      <c r="AE76" s="74" t="str">
        <f t="shared" si="3"/>
        <v/>
      </c>
      <c r="AF76" s="74" t="str">
        <f t="shared" si="4"/>
        <v/>
      </c>
      <c r="AG76" s="74" t="str">
        <f t="shared" si="5"/>
        <v/>
      </c>
      <c r="AH76" s="95">
        <f t="shared" si="10"/>
        <v>0</v>
      </c>
      <c r="AI76" s="95" t="str">
        <f>AI75</f>
        <v/>
      </c>
      <c r="AJ76" s="74" t="str">
        <f t="shared" si="11"/>
        <v/>
      </c>
      <c r="AK76" s="74" t="str">
        <f t="shared" si="6"/>
        <v/>
      </c>
      <c r="AL76" s="99" t="str">
        <f t="shared" si="7"/>
        <v/>
      </c>
      <c r="AM76" s="81">
        <f t="shared" si="12"/>
        <v>0</v>
      </c>
      <c r="AO76" s="81">
        <f t="shared" si="13"/>
        <v>0</v>
      </c>
      <c r="AP76" s="81" t="str">
        <f t="shared" si="14"/>
        <v>00000</v>
      </c>
      <c r="AQ76" s="105" t="str">
        <f t="shared" si="15"/>
        <v>0秒0</v>
      </c>
      <c r="AR76" s="106">
        <f t="shared" si="16"/>
        <v>0</v>
      </c>
      <c r="AS76" s="106" t="str">
        <f t="shared" si="17"/>
        <v>0</v>
      </c>
      <c r="AT76" s="106" t="str">
        <f t="shared" si="18"/>
        <v>0</v>
      </c>
      <c r="AU76" s="106" t="str">
        <f t="shared" si="19"/>
        <v>0m</v>
      </c>
      <c r="AV76" s="106" t="str">
        <f t="shared" si="20"/>
        <v>点</v>
      </c>
      <c r="AW76" s="81">
        <f t="shared" si="21"/>
        <v>0</v>
      </c>
      <c r="AX76" s="73" t="str">
        <f t="shared" si="22"/>
        <v/>
      </c>
      <c r="AY76" s="81">
        <f t="shared" si="23"/>
        <v>0</v>
      </c>
      <c r="AZ76" s="81">
        <f t="shared" si="24"/>
        <v>0</v>
      </c>
      <c r="BA76" s="81">
        <f t="shared" si="25"/>
        <v>0</v>
      </c>
      <c r="BB76" s="587"/>
      <c r="BC76" s="587"/>
      <c r="BD76" s="630"/>
      <c r="BE76" s="770"/>
      <c r="BF76" s="74" t="str">
        <f t="shared" si="26"/>
        <v/>
      </c>
      <c r="BG76" s="74" t="str">
        <f t="shared" si="27"/>
        <v/>
      </c>
      <c r="BH76" s="74" t="str">
        <f t="shared" si="28"/>
        <v/>
      </c>
      <c r="BI76" s="120" t="str">
        <f>IF(M76="","",COUNTIF($BH$17:BH76,BH76))</f>
        <v/>
      </c>
      <c r="BJ76" s="98" t="str">
        <f t="shared" si="29"/>
        <v/>
      </c>
      <c r="BK76" s="1" t="str">
        <f t="shared" si="30"/>
        <v/>
      </c>
      <c r="BL76" s="621"/>
      <c r="BM76" s="621"/>
      <c r="BN76" s="621"/>
      <c r="BO76" s="621"/>
      <c r="BP76" s="621"/>
      <c r="BQ76" s="624"/>
      <c r="BR76" s="621"/>
      <c r="BS76" s="621"/>
      <c r="BV76" s="624"/>
      <c r="BW76" s="621"/>
      <c r="BX76" s="621"/>
      <c r="BY76" s="621"/>
      <c r="BZ76" s="621"/>
      <c r="CA76" s="621"/>
      <c r="CB76" s="621"/>
    </row>
    <row r="77" spans="1:80" s="1" customFormat="1" ht="18" customHeight="1" thickTop="1" thickBot="1">
      <c r="A77" s="683">
        <v>21</v>
      </c>
      <c r="B77" s="764" t="s">
        <v>339</v>
      </c>
      <c r="C77" s="766"/>
      <c r="D77" s="252" t="str">
        <f t="shared" si="31"/>
        <v/>
      </c>
      <c r="E77" s="243">
        <f>C77</f>
        <v>0</v>
      </c>
      <c r="F77" s="729" t="str">
        <f>IF(C77&gt;0,VLOOKUP(C77,女子登録情報!$A$1:$H$2001,3,0),"")</f>
        <v/>
      </c>
      <c r="G77" s="729" t="str">
        <f>IF(C77&gt;0,VLOOKUP(C77,女子登録情報!$A$1:$H$2001,4,0),"")</f>
        <v/>
      </c>
      <c r="H77" s="619" t="str">
        <f>IF(C77&gt;0,VLOOKUP(C77,女子登録情報!$A$1:$H$1688,7,0),"")</f>
        <v/>
      </c>
      <c r="I77" s="267" t="str">
        <f>IF(C77&gt;0,VLOOKUP(C77,女子登録情報!$A$1:$H$2001,8,0),"")</f>
        <v/>
      </c>
      <c r="J77" s="747" t="str">
        <f>IF(C77&gt;0,VLOOKUP(C77,女子登録情報!$A$1:$M$2001,13,0),"")</f>
        <v/>
      </c>
      <c r="K77" s="747" t="str">
        <f>IF(C77&gt;0,TEXT(C77,"200000000"),"000000000")</f>
        <v>000000000</v>
      </c>
      <c r="L77" s="195" t="s">
        <v>24</v>
      </c>
      <c r="M77" s="194"/>
      <c r="N77" s="268" t="str">
        <f>IF(M77&gt;0,VLOOKUP(M77,女子登録情報!$N$1:$O$22,2,0),"")</f>
        <v/>
      </c>
      <c r="O77" s="267" t="s">
        <v>27</v>
      </c>
      <c r="P77" s="253"/>
      <c r="Q77" s="260" t="str">
        <f t="shared" si="0"/>
        <v/>
      </c>
      <c r="R77" s="283" t="str">
        <f t="shared" si="8"/>
        <v/>
      </c>
      <c r="S77" s="269"/>
      <c r="T77" s="610"/>
      <c r="U77" s="611"/>
      <c r="V77" s="612"/>
      <c r="W77" s="750"/>
      <c r="X77" s="753"/>
      <c r="AA77" s="1">
        <f>IF(C77="",0,IF(H77=F5,0,1))</f>
        <v>0</v>
      </c>
      <c r="AB77" s="85">
        <f t="shared" si="9"/>
        <v>0</v>
      </c>
      <c r="AC77" s="621" t="str">
        <f>IF(C77="","",C77)</f>
        <v/>
      </c>
      <c r="AD77" s="74" t="str">
        <f t="shared" si="2"/>
        <v/>
      </c>
      <c r="AE77" s="74" t="str">
        <f t="shared" si="3"/>
        <v/>
      </c>
      <c r="AF77" s="74" t="str">
        <f t="shared" si="4"/>
        <v/>
      </c>
      <c r="AG77" s="74" t="str">
        <f t="shared" si="5"/>
        <v/>
      </c>
      <c r="AH77" s="95">
        <f t="shared" si="10"/>
        <v>0</v>
      </c>
      <c r="AI77" s="95" t="str">
        <f>IF(F77="","",F77)</f>
        <v/>
      </c>
      <c r="AJ77" s="74" t="str">
        <f t="shared" si="11"/>
        <v/>
      </c>
      <c r="AK77" s="74" t="str">
        <f t="shared" si="6"/>
        <v/>
      </c>
      <c r="AL77" s="99" t="str">
        <f t="shared" si="7"/>
        <v/>
      </c>
      <c r="AM77" s="81">
        <f t="shared" si="12"/>
        <v>0</v>
      </c>
      <c r="AO77" s="81">
        <f t="shared" si="13"/>
        <v>0</v>
      </c>
      <c r="AP77" s="81" t="str">
        <f t="shared" si="14"/>
        <v>00000</v>
      </c>
      <c r="AQ77" s="105" t="str">
        <f t="shared" si="15"/>
        <v>0秒0</v>
      </c>
      <c r="AR77" s="106">
        <f t="shared" si="16"/>
        <v>0</v>
      </c>
      <c r="AS77" s="106" t="str">
        <f t="shared" si="17"/>
        <v>0</v>
      </c>
      <c r="AT77" s="106" t="str">
        <f t="shared" si="18"/>
        <v>0</v>
      </c>
      <c r="AU77" s="106" t="str">
        <f t="shared" si="19"/>
        <v>0m</v>
      </c>
      <c r="AV77" s="106" t="str">
        <f t="shared" si="20"/>
        <v>点</v>
      </c>
      <c r="AW77" s="81">
        <f t="shared" si="21"/>
        <v>0</v>
      </c>
      <c r="AX77" s="73" t="str">
        <f t="shared" si="22"/>
        <v/>
      </c>
      <c r="AY77" s="81">
        <f t="shared" si="23"/>
        <v>0</v>
      </c>
      <c r="AZ77" s="81">
        <f t="shared" si="24"/>
        <v>0</v>
      </c>
      <c r="BA77" s="81">
        <f t="shared" si="25"/>
        <v>0</v>
      </c>
      <c r="BB77" s="586">
        <f>IF(W77="",0,COUNTA($W$17:W79))</f>
        <v>0</v>
      </c>
      <c r="BC77" s="586">
        <f>IF(X77="",0,COUNTA($X$17:X79))</f>
        <v>0</v>
      </c>
      <c r="BD77" s="628">
        <f>IF(OR($N77="20200",$N78="20200",$N79="20200"),COUNTIF($N$17:N79,"20200"),0)</f>
        <v>0</v>
      </c>
      <c r="BE77" s="768">
        <f>IF($BD77=0,0,INDEX($P77:$P79,MATCH("20200",$N77:$N79,0),1))</f>
        <v>0</v>
      </c>
      <c r="BF77" s="74" t="str">
        <f t="shared" si="26"/>
        <v/>
      </c>
      <c r="BG77" s="74" t="str">
        <f t="shared" si="27"/>
        <v/>
      </c>
      <c r="BH77" s="74" t="str">
        <f t="shared" si="28"/>
        <v/>
      </c>
      <c r="BI77" s="120" t="str">
        <f>IF(M77="","",COUNTIF($BH$17:BH77,BH77))</f>
        <v/>
      </c>
      <c r="BJ77" s="98" t="str">
        <f t="shared" si="29"/>
        <v/>
      </c>
      <c r="BK77" s="1" t="str">
        <f t="shared" si="30"/>
        <v/>
      </c>
      <c r="BL77" s="621" t="str">
        <f>IF(F77="","",COUNTIF($AI$17:AI77,AI77))</f>
        <v/>
      </c>
      <c r="BM77" s="621">
        <f>IF(BL77=1,BL77,0)</f>
        <v>0</v>
      </c>
      <c r="BN77" s="621" t="str">
        <f>IF(F77="","",$BR77)</f>
        <v/>
      </c>
      <c r="BO77" s="621" t="str">
        <f>IF(G77="","",$BR77)</f>
        <v/>
      </c>
      <c r="BP77" s="621" t="str">
        <f>IF(I77="","",$BR77)</f>
        <v/>
      </c>
      <c r="BQ77" s="622" t="str">
        <f>IFERROR(IF(J77="","",BR77),"")</f>
        <v/>
      </c>
      <c r="BR77" s="621">
        <v>21</v>
      </c>
      <c r="BS77" s="621">
        <f>IF(C77&gt;0,"",IF(COUNTIF(BN77:BQ79,BR77)=4,"",1))</f>
        <v>1</v>
      </c>
      <c r="BV77" s="622" t="str">
        <f>IF(AI77="","",IF(AND(COUNTA(M77:M79)=0,COUNTA(W77:X79)=0),1,""))</f>
        <v/>
      </c>
      <c r="BW77" s="621">
        <f>IF(AND($AI77="",COUNTA(W77)&gt;0),1,0)</f>
        <v>0</v>
      </c>
      <c r="BX77" s="621">
        <f>IF(AND($AI77="",COUNTA(X77)&gt;0),1,0)</f>
        <v>0</v>
      </c>
      <c r="BY77" s="621" t="str">
        <f>F77&amp;"-"&amp;W77</f>
        <v>-</v>
      </c>
      <c r="BZ77" s="621" t="str">
        <f>IF(W77="","",COUNTIF($BY$17:BY77,BY77))</f>
        <v/>
      </c>
      <c r="CA77" s="621" t="str">
        <f>F77&amp;"-"&amp;X77</f>
        <v>-</v>
      </c>
      <c r="CB77" s="621" t="str">
        <f>IF(X77="","",COUNTIF($CA$17:CA77,CA77))</f>
        <v/>
      </c>
    </row>
    <row r="78" spans="1:80" s="1" customFormat="1" ht="18" customHeight="1" thickBot="1">
      <c r="A78" s="684"/>
      <c r="B78" s="765"/>
      <c r="C78" s="767"/>
      <c r="D78" s="27" t="str">
        <f t="shared" si="31"/>
        <v/>
      </c>
      <c r="E78" s="244">
        <f>C77</f>
        <v>0</v>
      </c>
      <c r="F78" s="730"/>
      <c r="G78" s="730"/>
      <c r="H78" s="620"/>
      <c r="I78" s="270" t="str">
        <f>IF(C77&gt;0,VLOOKUP(C77,女子登録情報!$A$1:$H$2001,5,0),"")</f>
        <v/>
      </c>
      <c r="J78" s="748"/>
      <c r="K78" s="748"/>
      <c r="L78" s="199" t="s">
        <v>28</v>
      </c>
      <c r="M78" s="198"/>
      <c r="N78" s="271" t="str">
        <f>IF(M78&gt;0,VLOOKUP(M78,女子登録情報!$N$1:$O$22,2,0),"")</f>
        <v/>
      </c>
      <c r="O78" s="270" t="s">
        <v>29</v>
      </c>
      <c r="P78" s="272"/>
      <c r="Q78" s="258" t="str">
        <f t="shared" si="0"/>
        <v/>
      </c>
      <c r="R78" s="284" t="str">
        <f t="shared" si="8"/>
        <v/>
      </c>
      <c r="S78" s="273"/>
      <c r="T78" s="756"/>
      <c r="U78" s="757"/>
      <c r="V78" s="758"/>
      <c r="W78" s="751"/>
      <c r="X78" s="754"/>
      <c r="AB78" s="85">
        <f t="shared" si="9"/>
        <v>0</v>
      </c>
      <c r="AC78" s="621"/>
      <c r="AD78" s="74" t="str">
        <f t="shared" si="2"/>
        <v/>
      </c>
      <c r="AE78" s="74" t="str">
        <f t="shared" si="3"/>
        <v/>
      </c>
      <c r="AF78" s="74" t="str">
        <f t="shared" si="4"/>
        <v/>
      </c>
      <c r="AG78" s="74" t="str">
        <f t="shared" si="5"/>
        <v/>
      </c>
      <c r="AH78" s="95">
        <f t="shared" si="10"/>
        <v>0</v>
      </c>
      <c r="AI78" s="95" t="str">
        <f>AI77</f>
        <v/>
      </c>
      <c r="AJ78" s="74" t="str">
        <f t="shared" si="11"/>
        <v/>
      </c>
      <c r="AK78" s="74" t="str">
        <f t="shared" si="6"/>
        <v/>
      </c>
      <c r="AL78" s="99" t="str">
        <f t="shared" si="7"/>
        <v/>
      </c>
      <c r="AM78" s="81">
        <f t="shared" si="12"/>
        <v>0</v>
      </c>
      <c r="AO78" s="81">
        <f t="shared" si="13"/>
        <v>0</v>
      </c>
      <c r="AP78" s="81" t="str">
        <f t="shared" si="14"/>
        <v>00000</v>
      </c>
      <c r="AQ78" s="105" t="str">
        <f t="shared" si="15"/>
        <v>0秒0</v>
      </c>
      <c r="AR78" s="106">
        <f t="shared" si="16"/>
        <v>0</v>
      </c>
      <c r="AS78" s="106" t="str">
        <f t="shared" si="17"/>
        <v>0</v>
      </c>
      <c r="AT78" s="106" t="str">
        <f t="shared" si="18"/>
        <v>0</v>
      </c>
      <c r="AU78" s="106" t="str">
        <f t="shared" si="19"/>
        <v>0m</v>
      </c>
      <c r="AV78" s="106" t="str">
        <f t="shared" si="20"/>
        <v>点</v>
      </c>
      <c r="AW78" s="81">
        <f t="shared" si="21"/>
        <v>0</v>
      </c>
      <c r="AX78" s="73" t="str">
        <f t="shared" si="22"/>
        <v/>
      </c>
      <c r="AY78" s="81">
        <f t="shared" si="23"/>
        <v>0</v>
      </c>
      <c r="AZ78" s="81">
        <f t="shared" si="24"/>
        <v>0</v>
      </c>
      <c r="BA78" s="81">
        <f t="shared" si="25"/>
        <v>0</v>
      </c>
      <c r="BB78" s="595"/>
      <c r="BC78" s="595"/>
      <c r="BD78" s="629"/>
      <c r="BE78" s="769"/>
      <c r="BF78" s="74" t="str">
        <f t="shared" si="26"/>
        <v/>
      </c>
      <c r="BG78" s="74" t="str">
        <f t="shared" si="27"/>
        <v/>
      </c>
      <c r="BH78" s="74" t="str">
        <f t="shared" si="28"/>
        <v/>
      </c>
      <c r="BI78" s="120" t="str">
        <f>IF(M78="","",COUNTIF($BH$17:BH78,BH78))</f>
        <v/>
      </c>
      <c r="BJ78" s="98" t="str">
        <f t="shared" si="29"/>
        <v/>
      </c>
      <c r="BK78" s="1" t="str">
        <f t="shared" si="30"/>
        <v/>
      </c>
      <c r="BL78" s="621"/>
      <c r="BM78" s="621"/>
      <c r="BN78" s="621"/>
      <c r="BO78" s="621"/>
      <c r="BP78" s="621"/>
      <c r="BQ78" s="623"/>
      <c r="BR78" s="621"/>
      <c r="BS78" s="621"/>
      <c r="BV78" s="623"/>
      <c r="BW78" s="621"/>
      <c r="BX78" s="621"/>
      <c r="BY78" s="621"/>
      <c r="BZ78" s="621"/>
      <c r="CA78" s="621"/>
      <c r="CB78" s="621"/>
    </row>
    <row r="79" spans="1:80" s="1" customFormat="1" ht="18" customHeight="1" thickBot="1">
      <c r="A79" s="685"/>
      <c r="B79" s="201" t="s">
        <v>30</v>
      </c>
      <c r="C79" s="202"/>
      <c r="D79" s="245" t="str">
        <f t="shared" si="31"/>
        <v/>
      </c>
      <c r="E79" s="274">
        <f>C77</f>
        <v>0</v>
      </c>
      <c r="F79" s="210"/>
      <c r="G79" s="210"/>
      <c r="H79" s="28"/>
      <c r="I79" s="211"/>
      <c r="J79" s="749"/>
      <c r="K79" s="749"/>
      <c r="L79" s="203" t="s">
        <v>31</v>
      </c>
      <c r="M79" s="204"/>
      <c r="N79" s="430" t="str">
        <f>IF(M79&gt;0,VLOOKUP(M79,女子登録情報!$N$1:$O$22,2,0),"")</f>
        <v/>
      </c>
      <c r="O79" s="203" t="s">
        <v>32</v>
      </c>
      <c r="P79" s="206"/>
      <c r="Q79" s="250" t="str">
        <f t="shared" ref="Q79:Q142" si="32">IF(N79="","",IF(LEFT(N79,1)="2",CONCATENATE(N79," 0"),LEFT(N79,5)&amp;" "&amp;IF(OR(LEFT(N79,3)*1&lt;70,LEFT(N79,3)*1&gt;100),REPT(0,7-LEN(P79)),REPT(0,5-LEN(P79))))&amp;P79)</f>
        <v/>
      </c>
      <c r="R79" s="285" t="str">
        <f t="shared" si="8"/>
        <v/>
      </c>
      <c r="S79" s="207"/>
      <c r="T79" s="761"/>
      <c r="U79" s="762"/>
      <c r="V79" s="763"/>
      <c r="W79" s="752"/>
      <c r="X79" s="755"/>
      <c r="AB79" s="85">
        <f t="shared" si="9"/>
        <v>0</v>
      </c>
      <c r="AC79" s="621"/>
      <c r="AD79" s="74" t="str">
        <f t="shared" si="2"/>
        <v/>
      </c>
      <c r="AE79" s="74" t="str">
        <f t="shared" si="3"/>
        <v/>
      </c>
      <c r="AF79" s="74" t="str">
        <f t="shared" si="4"/>
        <v/>
      </c>
      <c r="AG79" s="74" t="str">
        <f t="shared" si="5"/>
        <v/>
      </c>
      <c r="AH79" s="95">
        <f t="shared" si="10"/>
        <v>0</v>
      </c>
      <c r="AI79" s="95" t="str">
        <f>AI78</f>
        <v/>
      </c>
      <c r="AJ79" s="74" t="str">
        <f t="shared" si="11"/>
        <v/>
      </c>
      <c r="AK79" s="74" t="str">
        <f t="shared" si="6"/>
        <v/>
      </c>
      <c r="AL79" s="99" t="str">
        <f t="shared" si="7"/>
        <v/>
      </c>
      <c r="AM79" s="81">
        <f t="shared" si="12"/>
        <v>0</v>
      </c>
      <c r="AO79" s="81">
        <f t="shared" si="13"/>
        <v>0</v>
      </c>
      <c r="AP79" s="81" t="str">
        <f t="shared" si="14"/>
        <v>00000</v>
      </c>
      <c r="AQ79" s="105" t="str">
        <f t="shared" si="15"/>
        <v>0秒0</v>
      </c>
      <c r="AR79" s="106">
        <f t="shared" si="16"/>
        <v>0</v>
      </c>
      <c r="AS79" s="106" t="str">
        <f t="shared" si="17"/>
        <v>0</v>
      </c>
      <c r="AT79" s="106" t="str">
        <f t="shared" si="18"/>
        <v>0</v>
      </c>
      <c r="AU79" s="106" t="str">
        <f t="shared" si="19"/>
        <v>0m</v>
      </c>
      <c r="AV79" s="106" t="str">
        <f t="shared" si="20"/>
        <v>点</v>
      </c>
      <c r="AW79" s="81">
        <f t="shared" si="21"/>
        <v>0</v>
      </c>
      <c r="AX79" s="73" t="str">
        <f t="shared" si="22"/>
        <v/>
      </c>
      <c r="AY79" s="81">
        <f t="shared" si="23"/>
        <v>0</v>
      </c>
      <c r="AZ79" s="81">
        <f t="shared" si="24"/>
        <v>0</v>
      </c>
      <c r="BA79" s="81">
        <f t="shared" si="25"/>
        <v>0</v>
      </c>
      <c r="BB79" s="587"/>
      <c r="BC79" s="587"/>
      <c r="BD79" s="630"/>
      <c r="BE79" s="770"/>
      <c r="BF79" s="74" t="str">
        <f t="shared" si="26"/>
        <v/>
      </c>
      <c r="BG79" s="74" t="str">
        <f t="shared" si="27"/>
        <v/>
      </c>
      <c r="BH79" s="74" t="str">
        <f t="shared" si="28"/>
        <v/>
      </c>
      <c r="BI79" s="120" t="str">
        <f>IF(M79="","",COUNTIF($BH$17:BH79,BH79))</f>
        <v/>
      </c>
      <c r="BJ79" s="98" t="str">
        <f t="shared" si="29"/>
        <v/>
      </c>
      <c r="BK79" s="1" t="str">
        <f t="shared" si="30"/>
        <v/>
      </c>
      <c r="BL79" s="621"/>
      <c r="BM79" s="621"/>
      <c r="BN79" s="621"/>
      <c r="BO79" s="621"/>
      <c r="BP79" s="621"/>
      <c r="BQ79" s="624"/>
      <c r="BR79" s="621"/>
      <c r="BS79" s="621"/>
      <c r="BV79" s="624"/>
      <c r="BW79" s="621"/>
      <c r="BX79" s="621"/>
      <c r="BY79" s="621"/>
      <c r="BZ79" s="621"/>
      <c r="CA79" s="621"/>
      <c r="CB79" s="621"/>
    </row>
    <row r="80" spans="1:80" s="1" customFormat="1" ht="18" customHeight="1" thickTop="1" thickBot="1">
      <c r="A80" s="683">
        <v>22</v>
      </c>
      <c r="B80" s="764" t="s">
        <v>339</v>
      </c>
      <c r="C80" s="766"/>
      <c r="D80" s="252" t="str">
        <f t="shared" si="31"/>
        <v/>
      </c>
      <c r="E80" s="243">
        <f>C80</f>
        <v>0</v>
      </c>
      <c r="F80" s="729" t="str">
        <f>IF(C80&gt;0,VLOOKUP(C80,女子登録情報!$A$1:$H$2001,3,0),"")</f>
        <v/>
      </c>
      <c r="G80" s="729" t="str">
        <f>IF(C80&gt;0,VLOOKUP(C80,女子登録情報!$A$1:$H$2001,4,0),"")</f>
        <v/>
      </c>
      <c r="H80" s="619" t="str">
        <f>IF(C80&gt;0,VLOOKUP(C80,女子登録情報!$A$1:$H$1688,7,0),"")</f>
        <v/>
      </c>
      <c r="I80" s="267" t="str">
        <f>IF(C80&gt;0,VLOOKUP(C80,女子登録情報!$A$1:$H$2001,8,0),"")</f>
        <v/>
      </c>
      <c r="J80" s="747" t="str">
        <f>IF(C80&gt;0,VLOOKUP(C80,女子登録情報!$A$1:$M$2001,13,0),"")</f>
        <v/>
      </c>
      <c r="K80" s="747" t="str">
        <f>IF(C80&gt;0,TEXT(C80,"200000000"),"000000000")</f>
        <v>000000000</v>
      </c>
      <c r="L80" s="195" t="s">
        <v>24</v>
      </c>
      <c r="M80" s="194"/>
      <c r="N80" s="268" t="str">
        <f>IF(M80&gt;0,VLOOKUP(M80,女子登録情報!$N$1:$O$22,2,0),"")</f>
        <v/>
      </c>
      <c r="O80" s="267" t="s">
        <v>27</v>
      </c>
      <c r="P80" s="253"/>
      <c r="Q80" s="260" t="str">
        <f t="shared" si="32"/>
        <v/>
      </c>
      <c r="R80" s="283" t="str">
        <f t="shared" si="8"/>
        <v/>
      </c>
      <c r="S80" s="269"/>
      <c r="T80" s="610"/>
      <c r="U80" s="611"/>
      <c r="V80" s="612"/>
      <c r="W80" s="750"/>
      <c r="X80" s="753"/>
      <c r="AA80" s="1">
        <f>IF(C80="",0,IF(H80=F5,0,1))</f>
        <v>0</v>
      </c>
      <c r="AB80" s="85">
        <f t="shared" si="9"/>
        <v>0</v>
      </c>
      <c r="AC80" s="621" t="str">
        <f>IF(C80="","",C80)</f>
        <v/>
      </c>
      <c r="AD80" s="74" t="str">
        <f t="shared" si="2"/>
        <v/>
      </c>
      <c r="AE80" s="74" t="str">
        <f t="shared" si="3"/>
        <v/>
      </c>
      <c r="AF80" s="74" t="str">
        <f t="shared" si="4"/>
        <v/>
      </c>
      <c r="AG80" s="74" t="str">
        <f t="shared" si="5"/>
        <v/>
      </c>
      <c r="AH80" s="95">
        <f t="shared" si="10"/>
        <v>0</v>
      </c>
      <c r="AI80" s="95" t="str">
        <f>IF(F80="","",F80)</f>
        <v/>
      </c>
      <c r="AJ80" s="74" t="str">
        <f t="shared" si="11"/>
        <v/>
      </c>
      <c r="AK80" s="74" t="str">
        <f t="shared" si="6"/>
        <v/>
      </c>
      <c r="AL80" s="99" t="str">
        <f t="shared" si="7"/>
        <v/>
      </c>
      <c r="AM80" s="81">
        <f t="shared" si="12"/>
        <v>0</v>
      </c>
      <c r="AO80" s="81">
        <f t="shared" si="13"/>
        <v>0</v>
      </c>
      <c r="AP80" s="81" t="str">
        <f t="shared" si="14"/>
        <v>00000</v>
      </c>
      <c r="AQ80" s="105" t="str">
        <f t="shared" si="15"/>
        <v>0秒0</v>
      </c>
      <c r="AR80" s="106">
        <f t="shared" si="16"/>
        <v>0</v>
      </c>
      <c r="AS80" s="106" t="str">
        <f t="shared" si="17"/>
        <v>0</v>
      </c>
      <c r="AT80" s="106" t="str">
        <f t="shared" si="18"/>
        <v>0</v>
      </c>
      <c r="AU80" s="106" t="str">
        <f t="shared" si="19"/>
        <v>0m</v>
      </c>
      <c r="AV80" s="106" t="str">
        <f t="shared" si="20"/>
        <v>点</v>
      </c>
      <c r="AW80" s="81">
        <f t="shared" si="21"/>
        <v>0</v>
      </c>
      <c r="AX80" s="73" t="str">
        <f t="shared" si="22"/>
        <v/>
      </c>
      <c r="AY80" s="81">
        <f t="shared" si="23"/>
        <v>0</v>
      </c>
      <c r="AZ80" s="81">
        <f t="shared" si="24"/>
        <v>0</v>
      </c>
      <c r="BA80" s="81">
        <f t="shared" si="25"/>
        <v>0</v>
      </c>
      <c r="BB80" s="586">
        <f>IF(W80="",0,COUNTA($W$17:W82))</f>
        <v>0</v>
      </c>
      <c r="BC80" s="586">
        <f>IF(X80="",0,COUNTA($X$17:X82))</f>
        <v>0</v>
      </c>
      <c r="BD80" s="628">
        <f>IF(OR($N80="20200",$N81="20200",$N82="20200"),COUNTIF($N$17:N82,"20200"),0)</f>
        <v>0</v>
      </c>
      <c r="BE80" s="768">
        <f>IF($BD80=0,0,INDEX($P80:$P82,MATCH("20200",$N80:$N82,0),1))</f>
        <v>0</v>
      </c>
      <c r="BF80" s="74" t="str">
        <f t="shared" si="26"/>
        <v/>
      </c>
      <c r="BG80" s="74" t="str">
        <f t="shared" si="27"/>
        <v/>
      </c>
      <c r="BH80" s="74" t="str">
        <f t="shared" si="28"/>
        <v/>
      </c>
      <c r="BI80" s="120" t="str">
        <f>IF(M80="","",COUNTIF($BH$17:BH80,BH80))</f>
        <v/>
      </c>
      <c r="BJ80" s="98" t="str">
        <f t="shared" si="29"/>
        <v/>
      </c>
      <c r="BK80" s="1" t="str">
        <f t="shared" si="30"/>
        <v/>
      </c>
      <c r="BL80" s="621" t="str">
        <f>IF(F80="","",COUNTIF($AI$17:AI80,AI80))</f>
        <v/>
      </c>
      <c r="BM80" s="621">
        <f>IF(BL80=1,BL80,0)</f>
        <v>0</v>
      </c>
      <c r="BN80" s="621" t="str">
        <f>IF(F80="","",$BR80)</f>
        <v/>
      </c>
      <c r="BO80" s="621" t="str">
        <f>IF(G80="","",$BR80)</f>
        <v/>
      </c>
      <c r="BP80" s="621" t="str">
        <f>IF(I80="","",$BR80)</f>
        <v/>
      </c>
      <c r="BQ80" s="622" t="str">
        <f>IFERROR(IF(J80="","",BR80),"")</f>
        <v/>
      </c>
      <c r="BR80" s="621">
        <v>22</v>
      </c>
      <c r="BS80" s="621">
        <f>IF(C80&gt;0,"",IF(COUNTIF(BN80:BQ82,BR80)=4,"",1))</f>
        <v>1</v>
      </c>
      <c r="BV80" s="622" t="str">
        <f>IF(AI80="","",IF(AND(COUNTA(M80:M82)=0,COUNTA(W80:X82)=0),1,""))</f>
        <v/>
      </c>
      <c r="BW80" s="621">
        <f>IF(AND($AI80="",COUNTA(W80)&gt;0),1,0)</f>
        <v>0</v>
      </c>
      <c r="BX80" s="621">
        <f>IF(AND($AI80="",COUNTA(X80)&gt;0),1,0)</f>
        <v>0</v>
      </c>
      <c r="BY80" s="621" t="str">
        <f>F80&amp;"-"&amp;W80</f>
        <v>-</v>
      </c>
      <c r="BZ80" s="621" t="str">
        <f>IF(W80="","",COUNTIF($BY$17:BY80,BY80))</f>
        <v/>
      </c>
      <c r="CA80" s="621" t="str">
        <f>F80&amp;"-"&amp;X80</f>
        <v>-</v>
      </c>
      <c r="CB80" s="621" t="str">
        <f>IF(X80="","",COUNTIF($CA$17:CA80,CA80))</f>
        <v/>
      </c>
    </row>
    <row r="81" spans="1:80" s="1" customFormat="1" ht="18" customHeight="1" thickBot="1">
      <c r="A81" s="684"/>
      <c r="B81" s="765"/>
      <c r="C81" s="767"/>
      <c r="D81" s="27" t="str">
        <f t="shared" si="31"/>
        <v/>
      </c>
      <c r="E81" s="244">
        <f>C80</f>
        <v>0</v>
      </c>
      <c r="F81" s="730"/>
      <c r="G81" s="730"/>
      <c r="H81" s="620"/>
      <c r="I81" s="270" t="str">
        <f>IF(C80&gt;0,VLOOKUP(C80,女子登録情報!$A$1:$H$2001,5,0),"")</f>
        <v/>
      </c>
      <c r="J81" s="748"/>
      <c r="K81" s="748"/>
      <c r="L81" s="199" t="s">
        <v>28</v>
      </c>
      <c r="M81" s="198"/>
      <c r="N81" s="271" t="str">
        <f>IF(M81&gt;0,VLOOKUP(M81,女子登録情報!$N$1:$O$22,2,0),"")</f>
        <v/>
      </c>
      <c r="O81" s="270" t="s">
        <v>29</v>
      </c>
      <c r="P81" s="272"/>
      <c r="Q81" s="258" t="str">
        <f t="shared" si="32"/>
        <v/>
      </c>
      <c r="R81" s="284" t="str">
        <f t="shared" si="8"/>
        <v/>
      </c>
      <c r="S81" s="273"/>
      <c r="T81" s="756"/>
      <c r="U81" s="757"/>
      <c r="V81" s="758"/>
      <c r="W81" s="751"/>
      <c r="X81" s="754"/>
      <c r="AB81" s="85">
        <f t="shared" si="9"/>
        <v>0</v>
      </c>
      <c r="AC81" s="621"/>
      <c r="AD81" s="74" t="str">
        <f t="shared" ref="AD81:AD144" si="33">IF($C81="","",IF(F81="",1,0))</f>
        <v/>
      </c>
      <c r="AE81" s="74" t="str">
        <f t="shared" ref="AE81:AE144" si="34">IF($C81="","",IF(G81="",1,0))</f>
        <v/>
      </c>
      <c r="AF81" s="74" t="str">
        <f t="shared" ref="AF81:AF144" si="35">IF($C81="","",IF(I81="",1,0))</f>
        <v/>
      </c>
      <c r="AG81" s="74" t="str">
        <f t="shared" ref="AG81:AG144" si="36">IF($C81="","",IF(J81="",1,0))</f>
        <v/>
      </c>
      <c r="AH81" s="95">
        <f t="shared" si="10"/>
        <v>0</v>
      </c>
      <c r="AI81" s="95" t="str">
        <f>AI80</f>
        <v/>
      </c>
      <c r="AJ81" s="74" t="str">
        <f t="shared" si="11"/>
        <v/>
      </c>
      <c r="AK81" s="74" t="str">
        <f t="shared" ref="AK81:AK144" si="37">IF(AND(COUNTA(M81,P81,S81,T81,W81,X81)&gt;0,BS81=1),1,"")</f>
        <v/>
      </c>
      <c r="AL81" s="99" t="str">
        <f t="shared" ref="AL81:AL144" si="38">IF(M81="","",COUNTIF($AJ$12:$AJ$466,AJ81))</f>
        <v/>
      </c>
      <c r="AM81" s="81">
        <f t="shared" si="12"/>
        <v>0</v>
      </c>
      <c r="AO81" s="81">
        <f t="shared" si="13"/>
        <v>0</v>
      </c>
      <c r="AP81" s="81" t="str">
        <f t="shared" si="14"/>
        <v>00000</v>
      </c>
      <c r="AQ81" s="105" t="str">
        <f t="shared" si="15"/>
        <v>0秒0</v>
      </c>
      <c r="AR81" s="106">
        <f t="shared" si="16"/>
        <v>0</v>
      </c>
      <c r="AS81" s="106" t="str">
        <f t="shared" si="17"/>
        <v>0</v>
      </c>
      <c r="AT81" s="106" t="str">
        <f t="shared" si="18"/>
        <v>0</v>
      </c>
      <c r="AU81" s="106" t="str">
        <f t="shared" si="19"/>
        <v>0m</v>
      </c>
      <c r="AV81" s="106" t="str">
        <f t="shared" si="20"/>
        <v>点</v>
      </c>
      <c r="AW81" s="81">
        <f t="shared" si="21"/>
        <v>0</v>
      </c>
      <c r="AX81" s="73" t="str">
        <f t="shared" si="22"/>
        <v/>
      </c>
      <c r="AY81" s="81">
        <f t="shared" si="23"/>
        <v>0</v>
      </c>
      <c r="AZ81" s="81">
        <f t="shared" si="24"/>
        <v>0</v>
      </c>
      <c r="BA81" s="81">
        <f t="shared" si="25"/>
        <v>0</v>
      </c>
      <c r="BB81" s="595"/>
      <c r="BC81" s="595"/>
      <c r="BD81" s="629"/>
      <c r="BE81" s="769"/>
      <c r="BF81" s="74" t="str">
        <f t="shared" ref="BF81:BF144" si="39">IF(M81="","",IF(COUNTIF(M81,"*OP*")&gt;0,1,""))</f>
        <v/>
      </c>
      <c r="BG81" s="74" t="str">
        <f t="shared" ref="BG81:BG144" si="40">IF(M81="","",IF(COUNTIF(M81,"*OP*")&gt;0,"",1))</f>
        <v/>
      </c>
      <c r="BH81" s="74" t="str">
        <f t="shared" ref="BH81:BH144" si="41">IF(M81="","",IF(COUNTIF(M81,"*OP*")&gt;0,"",M81))</f>
        <v/>
      </c>
      <c r="BI81" s="120" t="str">
        <f>IF(M81="","",COUNTIF($BH$17:BH81,BH81))</f>
        <v/>
      </c>
      <c r="BJ81" s="98" t="str">
        <f t="shared" si="29"/>
        <v/>
      </c>
      <c r="BK81" s="1" t="str">
        <f t="shared" si="30"/>
        <v/>
      </c>
      <c r="BL81" s="621"/>
      <c r="BM81" s="621"/>
      <c r="BN81" s="621"/>
      <c r="BO81" s="621"/>
      <c r="BP81" s="621"/>
      <c r="BQ81" s="623"/>
      <c r="BR81" s="621"/>
      <c r="BS81" s="621"/>
      <c r="BV81" s="623"/>
      <c r="BW81" s="621"/>
      <c r="BX81" s="621"/>
      <c r="BY81" s="621"/>
      <c r="BZ81" s="621"/>
      <c r="CA81" s="621"/>
      <c r="CB81" s="621"/>
    </row>
    <row r="82" spans="1:80" s="1" customFormat="1" ht="18" customHeight="1" thickBot="1">
      <c r="A82" s="685"/>
      <c r="B82" s="201" t="s">
        <v>30</v>
      </c>
      <c r="C82" s="202"/>
      <c r="D82" s="245" t="str">
        <f t="shared" ref="D82:D145" si="42">BJ82</f>
        <v/>
      </c>
      <c r="E82" s="274">
        <f>C80</f>
        <v>0</v>
      </c>
      <c r="F82" s="210"/>
      <c r="G82" s="210"/>
      <c r="H82" s="28"/>
      <c r="I82" s="211"/>
      <c r="J82" s="749"/>
      <c r="K82" s="749"/>
      <c r="L82" s="203" t="s">
        <v>31</v>
      </c>
      <c r="M82" s="204"/>
      <c r="N82" s="430" t="str">
        <f>IF(M82&gt;0,VLOOKUP(M82,女子登録情報!$N$1:$O$22,2,0),"")</f>
        <v/>
      </c>
      <c r="O82" s="203" t="s">
        <v>32</v>
      </c>
      <c r="P82" s="206"/>
      <c r="Q82" s="250" t="str">
        <f t="shared" si="32"/>
        <v/>
      </c>
      <c r="R82" s="285" t="str">
        <f t="shared" ref="R82:R145" si="43">IF(OR(M82="",P82=""),"",IF(COUNTIF(M82,"*m*")&gt;0,AQ82,IF(COUNTIF(M82,"*種*")&gt;0,AV82,AU82)))</f>
        <v/>
      </c>
      <c r="S82" s="207"/>
      <c r="T82" s="761"/>
      <c r="U82" s="762"/>
      <c r="V82" s="763"/>
      <c r="W82" s="752"/>
      <c r="X82" s="755"/>
      <c r="AB82" s="85">
        <f t="shared" ref="AB82:AB145" si="44">IF(AND(C82&lt;2000,C82&gt;0),1,0)</f>
        <v>0</v>
      </c>
      <c r="AC82" s="621"/>
      <c r="AD82" s="74" t="str">
        <f t="shared" si="33"/>
        <v/>
      </c>
      <c r="AE82" s="74" t="str">
        <f t="shared" si="34"/>
        <v/>
      </c>
      <c r="AF82" s="74" t="str">
        <f t="shared" si="35"/>
        <v/>
      </c>
      <c r="AG82" s="74" t="str">
        <f t="shared" si="36"/>
        <v/>
      </c>
      <c r="AH82" s="95">
        <f t="shared" ref="AH82:AH145" si="45">IF(ISNA(OR(AD82:AG82)),1,SUM(AD82:AG82))</f>
        <v>0</v>
      </c>
      <c r="AI82" s="95" t="str">
        <f>AI81</f>
        <v/>
      </c>
      <c r="AJ82" s="74" t="str">
        <f t="shared" ref="AJ82:AJ145" si="46">IF($AI82="","",IF(M82="","",$AI82&amp;"-"&amp;M82))</f>
        <v/>
      </c>
      <c r="AK82" s="74" t="str">
        <f t="shared" si="37"/>
        <v/>
      </c>
      <c r="AL82" s="99" t="str">
        <f t="shared" si="38"/>
        <v/>
      </c>
      <c r="AM82" s="81">
        <f t="shared" ref="AM82:AM145" si="47">IF(MAX(AL82)&gt;1,1,0)</f>
        <v>0</v>
      </c>
      <c r="AO82" s="81">
        <f t="shared" ref="AO82:AO145" si="48">IF(COUNTIF(M82,"*m*")&gt;0,IF(VALUE(AS82)&gt;59,1,0),0)</f>
        <v>0</v>
      </c>
      <c r="AP82" s="81" t="str">
        <f t="shared" ref="AP82:AP145" si="49">IF(COUNTIF(N82,"*m*")&gt;0,RIGHT(10000000+AW82,7),RIGHT(100000+AW82,5))</f>
        <v>00000</v>
      </c>
      <c r="AQ82" s="105" t="str">
        <f t="shared" ref="AQ82:AQ145" si="50">IF(AR82=0,AS82&amp;"秒"&amp;AT82,AR82&amp;"分"&amp;AS82&amp;"秒"&amp;AT82)</f>
        <v>0秒0</v>
      </c>
      <c r="AR82" s="106">
        <f t="shared" ref="AR82:AR145" si="51">INT(P82/10000)</f>
        <v>0</v>
      </c>
      <c r="AS82" s="106" t="str">
        <f t="shared" ref="AS82:AS145" si="52">RIGHT(INT(P82/100),2)</f>
        <v>0</v>
      </c>
      <c r="AT82" s="106" t="str">
        <f t="shared" ref="AT82:AT145" si="53">RIGHT(INT(P82/1),2)</f>
        <v>0</v>
      </c>
      <c r="AU82" s="106" t="str">
        <f t="shared" ref="AU82:AU145" si="54">INT(P82/100)&amp;"m"&amp;RIGHT(P82,2)</f>
        <v>0m</v>
      </c>
      <c r="AV82" s="106" t="str">
        <f t="shared" ref="AV82:AV145" si="55">P82&amp;"点"</f>
        <v>点</v>
      </c>
      <c r="AW82" s="81">
        <f t="shared" ref="AW82:AW145" si="56">VALUE(P82)</f>
        <v>0</v>
      </c>
      <c r="AX82" s="73" t="str">
        <f t="shared" ref="AX82:AX145" si="57">IF(COUNTIF(M82,"*m*")=0,"",IF($M82="","",COUNTIF($P82,AX$13)))</f>
        <v/>
      </c>
      <c r="AY82" s="81">
        <f t="shared" ref="AY82:AY145" si="58">IF(S82="",0,IF(OR(S82&lt;$AY$12,S82&gt;$AY$13),1,0))</f>
        <v>0</v>
      </c>
      <c r="AZ82" s="81">
        <f t="shared" ref="AZ82:AZ145" si="59">IF($P82="",0,IF($S82="",1,0))</f>
        <v>0</v>
      </c>
      <c r="BA82" s="81">
        <f t="shared" ref="BA82:BA145" si="60">IF($P82="",0,IF($T82="",1,0))</f>
        <v>0</v>
      </c>
      <c r="BB82" s="587"/>
      <c r="BC82" s="587"/>
      <c r="BD82" s="630"/>
      <c r="BE82" s="770"/>
      <c r="BF82" s="74" t="str">
        <f t="shared" si="39"/>
        <v/>
      </c>
      <c r="BG82" s="74" t="str">
        <f t="shared" si="40"/>
        <v/>
      </c>
      <c r="BH82" s="74" t="str">
        <f t="shared" si="41"/>
        <v/>
      </c>
      <c r="BI82" s="120" t="str">
        <f>IF(M82="","",COUNTIF($BH$17:BH82,BH82))</f>
        <v/>
      </c>
      <c r="BJ82" s="98" t="str">
        <f t="shared" ref="BJ82:BJ145" si="61">BH82&amp;BI82</f>
        <v/>
      </c>
      <c r="BK82" s="1" t="str">
        <f t="shared" ref="BK82:BK145" si="62">IFERROR(BG82*BI82,"")</f>
        <v/>
      </c>
      <c r="BL82" s="621"/>
      <c r="BM82" s="621"/>
      <c r="BN82" s="621"/>
      <c r="BO82" s="621"/>
      <c r="BP82" s="621"/>
      <c r="BQ82" s="624"/>
      <c r="BR82" s="621"/>
      <c r="BS82" s="621"/>
      <c r="BV82" s="624"/>
      <c r="BW82" s="621"/>
      <c r="BX82" s="621"/>
      <c r="BY82" s="621"/>
      <c r="BZ82" s="621"/>
      <c r="CA82" s="621"/>
      <c r="CB82" s="621"/>
    </row>
    <row r="83" spans="1:80" s="1" customFormat="1" ht="18" customHeight="1" thickTop="1" thickBot="1">
      <c r="A83" s="683">
        <v>23</v>
      </c>
      <c r="B83" s="764" t="s">
        <v>339</v>
      </c>
      <c r="C83" s="766"/>
      <c r="D83" s="252" t="str">
        <f t="shared" si="42"/>
        <v/>
      </c>
      <c r="E83" s="243">
        <f>C83</f>
        <v>0</v>
      </c>
      <c r="F83" s="729" t="str">
        <f>IF(C83&gt;0,VLOOKUP(C83,女子登録情報!$A$1:$H$2001,3,0),"")</f>
        <v/>
      </c>
      <c r="G83" s="729" t="str">
        <f>IF(C83&gt;0,VLOOKUP(C83,女子登録情報!$A$1:$H$2001,4,0),"")</f>
        <v/>
      </c>
      <c r="H83" s="619" t="str">
        <f>IF(C83&gt;0,VLOOKUP(C83,女子登録情報!$A$1:$H$1688,7,0),"")</f>
        <v/>
      </c>
      <c r="I83" s="267" t="str">
        <f>IF(C83&gt;0,VLOOKUP(C83,女子登録情報!$A$1:$H$2001,8,0),"")</f>
        <v/>
      </c>
      <c r="J83" s="747" t="str">
        <f>IF(C83&gt;0,VLOOKUP(C83,女子登録情報!$A$1:$M$2001,13,0),"")</f>
        <v/>
      </c>
      <c r="K83" s="747" t="str">
        <f>IF(C83&gt;0,TEXT(C83,"200000000"),"000000000")</f>
        <v>000000000</v>
      </c>
      <c r="L83" s="195" t="s">
        <v>24</v>
      </c>
      <c r="M83" s="194"/>
      <c r="N83" s="268" t="str">
        <f>IF(M83&gt;0,VLOOKUP(M83,女子登録情報!$N$1:$O$22,2,0),"")</f>
        <v/>
      </c>
      <c r="O83" s="267" t="s">
        <v>27</v>
      </c>
      <c r="P83" s="253"/>
      <c r="Q83" s="260" t="str">
        <f t="shared" si="32"/>
        <v/>
      </c>
      <c r="R83" s="283" t="str">
        <f t="shared" si="43"/>
        <v/>
      </c>
      <c r="S83" s="269"/>
      <c r="T83" s="610"/>
      <c r="U83" s="611"/>
      <c r="V83" s="612"/>
      <c r="W83" s="750"/>
      <c r="X83" s="753"/>
      <c r="AA83" s="1">
        <f>IF(C83="",0,IF(H83=F5,0,1))</f>
        <v>0</v>
      </c>
      <c r="AB83" s="85">
        <f t="shared" si="44"/>
        <v>0</v>
      </c>
      <c r="AC83" s="621" t="str">
        <f>IF(C83="","",C83)</f>
        <v/>
      </c>
      <c r="AD83" s="74" t="str">
        <f t="shared" si="33"/>
        <v/>
      </c>
      <c r="AE83" s="74" t="str">
        <f t="shared" si="34"/>
        <v/>
      </c>
      <c r="AF83" s="74" t="str">
        <f t="shared" si="35"/>
        <v/>
      </c>
      <c r="AG83" s="74" t="str">
        <f t="shared" si="36"/>
        <v/>
      </c>
      <c r="AH83" s="95">
        <f t="shared" si="45"/>
        <v>0</v>
      </c>
      <c r="AI83" s="95" t="str">
        <f>IF(F83="","",F83)</f>
        <v/>
      </c>
      <c r="AJ83" s="74" t="str">
        <f t="shared" si="46"/>
        <v/>
      </c>
      <c r="AK83" s="74" t="str">
        <f t="shared" si="37"/>
        <v/>
      </c>
      <c r="AL83" s="99" t="str">
        <f t="shared" si="38"/>
        <v/>
      </c>
      <c r="AM83" s="81">
        <f t="shared" si="47"/>
        <v>0</v>
      </c>
      <c r="AO83" s="81">
        <f t="shared" si="48"/>
        <v>0</v>
      </c>
      <c r="AP83" s="81" t="str">
        <f t="shared" si="49"/>
        <v>00000</v>
      </c>
      <c r="AQ83" s="105" t="str">
        <f t="shared" si="50"/>
        <v>0秒0</v>
      </c>
      <c r="AR83" s="106">
        <f t="shared" si="51"/>
        <v>0</v>
      </c>
      <c r="AS83" s="106" t="str">
        <f t="shared" si="52"/>
        <v>0</v>
      </c>
      <c r="AT83" s="106" t="str">
        <f t="shared" si="53"/>
        <v>0</v>
      </c>
      <c r="AU83" s="106" t="str">
        <f t="shared" si="54"/>
        <v>0m</v>
      </c>
      <c r="AV83" s="106" t="str">
        <f t="shared" si="55"/>
        <v>点</v>
      </c>
      <c r="AW83" s="81">
        <f t="shared" si="56"/>
        <v>0</v>
      </c>
      <c r="AX83" s="73" t="str">
        <f t="shared" si="57"/>
        <v/>
      </c>
      <c r="AY83" s="81">
        <f t="shared" si="58"/>
        <v>0</v>
      </c>
      <c r="AZ83" s="81">
        <f t="shared" si="59"/>
        <v>0</v>
      </c>
      <c r="BA83" s="81">
        <f t="shared" si="60"/>
        <v>0</v>
      </c>
      <c r="BB83" s="586">
        <f>IF(W83="",0,COUNTA($W$17:W85))</f>
        <v>0</v>
      </c>
      <c r="BC83" s="586">
        <f>IF(X83="",0,COUNTA($X$17:X85))</f>
        <v>0</v>
      </c>
      <c r="BD83" s="628">
        <f>IF(OR($N83="20200",$N84="20200",$N85="20200"),COUNTIF($N$17:N85,"20200"),0)</f>
        <v>0</v>
      </c>
      <c r="BE83" s="768">
        <f>IF($BD83=0,0,INDEX($P83:$P85,MATCH("20200",$N83:$N85,0),1))</f>
        <v>0</v>
      </c>
      <c r="BF83" s="74" t="str">
        <f t="shared" si="39"/>
        <v/>
      </c>
      <c r="BG83" s="74" t="str">
        <f t="shared" si="40"/>
        <v/>
      </c>
      <c r="BH83" s="74" t="str">
        <f t="shared" si="41"/>
        <v/>
      </c>
      <c r="BI83" s="120" t="str">
        <f>IF(M83="","",COUNTIF($BH$17:BH83,BH83))</f>
        <v/>
      </c>
      <c r="BJ83" s="98" t="str">
        <f t="shared" si="61"/>
        <v/>
      </c>
      <c r="BK83" s="1" t="str">
        <f t="shared" si="62"/>
        <v/>
      </c>
      <c r="BL83" s="621" t="str">
        <f>IF(F83="","",COUNTIF($AI$17:AI83,AI83))</f>
        <v/>
      </c>
      <c r="BM83" s="621">
        <f>IF(BL83=1,BL83,0)</f>
        <v>0</v>
      </c>
      <c r="BN83" s="621" t="str">
        <f>IF(F83="","",$BR83)</f>
        <v/>
      </c>
      <c r="BO83" s="621" t="str">
        <f>IF(G83="","",$BR83)</f>
        <v/>
      </c>
      <c r="BP83" s="621" t="str">
        <f>IF(I83="","",$BR83)</f>
        <v/>
      </c>
      <c r="BQ83" s="622" t="str">
        <f>IFERROR(IF(J83="","",BR83),"")</f>
        <v/>
      </c>
      <c r="BR83" s="621">
        <v>23</v>
      </c>
      <c r="BS83" s="621">
        <f>IF(C83&gt;0,"",IF(COUNTIF(BN83:BQ85,BR83)=4,"",1))</f>
        <v>1</v>
      </c>
      <c r="BV83" s="622" t="str">
        <f>IF(AI83="","",IF(AND(COUNTA(M83:M85)=0,COUNTA(W83:X85)=0),1,""))</f>
        <v/>
      </c>
      <c r="BW83" s="621">
        <f>IF(AND($AI83="",COUNTA(W83)&gt;0),1,0)</f>
        <v>0</v>
      </c>
      <c r="BX83" s="621">
        <f>IF(AND($AI83="",COUNTA(X83)&gt;0),1,0)</f>
        <v>0</v>
      </c>
      <c r="BY83" s="621" t="str">
        <f>F83&amp;"-"&amp;W83</f>
        <v>-</v>
      </c>
      <c r="BZ83" s="621" t="str">
        <f>IF(W83="","",COUNTIF($BY$17:BY83,BY83))</f>
        <v/>
      </c>
      <c r="CA83" s="621" t="str">
        <f>F83&amp;"-"&amp;X83</f>
        <v>-</v>
      </c>
      <c r="CB83" s="621" t="str">
        <f>IF(X83="","",COUNTIF($CA$17:CA83,CA83))</f>
        <v/>
      </c>
    </row>
    <row r="84" spans="1:80" s="1" customFormat="1" ht="18" customHeight="1" thickBot="1">
      <c r="A84" s="684"/>
      <c r="B84" s="765"/>
      <c r="C84" s="767"/>
      <c r="D84" s="27" t="str">
        <f t="shared" si="42"/>
        <v/>
      </c>
      <c r="E84" s="244">
        <f>C83</f>
        <v>0</v>
      </c>
      <c r="F84" s="730"/>
      <c r="G84" s="730"/>
      <c r="H84" s="620"/>
      <c r="I84" s="270" t="str">
        <f>IF(C83&gt;0,VLOOKUP(C83,女子登録情報!$A$1:$H$2001,5,0),"")</f>
        <v/>
      </c>
      <c r="J84" s="748"/>
      <c r="K84" s="748"/>
      <c r="L84" s="199" t="s">
        <v>28</v>
      </c>
      <c r="M84" s="198"/>
      <c r="N84" s="271" t="str">
        <f>IF(M84&gt;0,VLOOKUP(M84,女子登録情報!$N$1:$O$22,2,0),"")</f>
        <v/>
      </c>
      <c r="O84" s="270" t="s">
        <v>29</v>
      </c>
      <c r="P84" s="272"/>
      <c r="Q84" s="258" t="str">
        <f t="shared" si="32"/>
        <v/>
      </c>
      <c r="R84" s="284" t="str">
        <f t="shared" si="43"/>
        <v/>
      </c>
      <c r="S84" s="273"/>
      <c r="T84" s="756"/>
      <c r="U84" s="757"/>
      <c r="V84" s="758"/>
      <c r="W84" s="751"/>
      <c r="X84" s="754"/>
      <c r="AB84" s="85">
        <f t="shared" si="44"/>
        <v>0</v>
      </c>
      <c r="AC84" s="621"/>
      <c r="AD84" s="74" t="str">
        <f t="shared" si="33"/>
        <v/>
      </c>
      <c r="AE84" s="74" t="str">
        <f t="shared" si="34"/>
        <v/>
      </c>
      <c r="AF84" s="74" t="str">
        <f t="shared" si="35"/>
        <v/>
      </c>
      <c r="AG84" s="74" t="str">
        <f t="shared" si="36"/>
        <v/>
      </c>
      <c r="AH84" s="95">
        <f t="shared" si="45"/>
        <v>0</v>
      </c>
      <c r="AI84" s="95" t="str">
        <f>AI83</f>
        <v/>
      </c>
      <c r="AJ84" s="74" t="str">
        <f t="shared" si="46"/>
        <v/>
      </c>
      <c r="AK84" s="74" t="str">
        <f t="shared" si="37"/>
        <v/>
      </c>
      <c r="AL84" s="99" t="str">
        <f t="shared" si="38"/>
        <v/>
      </c>
      <c r="AM84" s="81">
        <f t="shared" si="47"/>
        <v>0</v>
      </c>
      <c r="AO84" s="81">
        <f t="shared" si="48"/>
        <v>0</v>
      </c>
      <c r="AP84" s="81" t="str">
        <f t="shared" si="49"/>
        <v>00000</v>
      </c>
      <c r="AQ84" s="105" t="str">
        <f t="shared" si="50"/>
        <v>0秒0</v>
      </c>
      <c r="AR84" s="106">
        <f t="shared" si="51"/>
        <v>0</v>
      </c>
      <c r="AS84" s="106" t="str">
        <f t="shared" si="52"/>
        <v>0</v>
      </c>
      <c r="AT84" s="106" t="str">
        <f t="shared" si="53"/>
        <v>0</v>
      </c>
      <c r="AU84" s="106" t="str">
        <f t="shared" si="54"/>
        <v>0m</v>
      </c>
      <c r="AV84" s="106" t="str">
        <f t="shared" si="55"/>
        <v>点</v>
      </c>
      <c r="AW84" s="81">
        <f t="shared" si="56"/>
        <v>0</v>
      </c>
      <c r="AX84" s="73" t="str">
        <f t="shared" si="57"/>
        <v/>
      </c>
      <c r="AY84" s="81">
        <f t="shared" si="58"/>
        <v>0</v>
      </c>
      <c r="AZ84" s="81">
        <f t="shared" si="59"/>
        <v>0</v>
      </c>
      <c r="BA84" s="81">
        <f t="shared" si="60"/>
        <v>0</v>
      </c>
      <c r="BB84" s="595"/>
      <c r="BC84" s="595"/>
      <c r="BD84" s="629"/>
      <c r="BE84" s="769"/>
      <c r="BF84" s="74" t="str">
        <f t="shared" si="39"/>
        <v/>
      </c>
      <c r="BG84" s="74" t="str">
        <f t="shared" si="40"/>
        <v/>
      </c>
      <c r="BH84" s="74" t="str">
        <f t="shared" si="41"/>
        <v/>
      </c>
      <c r="BI84" s="120" t="str">
        <f>IF(M84="","",COUNTIF($BH$17:BH84,BH84))</f>
        <v/>
      </c>
      <c r="BJ84" s="98" t="str">
        <f t="shared" si="61"/>
        <v/>
      </c>
      <c r="BK84" s="1" t="str">
        <f t="shared" si="62"/>
        <v/>
      </c>
      <c r="BL84" s="621"/>
      <c r="BM84" s="621"/>
      <c r="BN84" s="621"/>
      <c r="BO84" s="621"/>
      <c r="BP84" s="621"/>
      <c r="BQ84" s="623"/>
      <c r="BR84" s="621"/>
      <c r="BS84" s="621"/>
      <c r="BV84" s="623"/>
      <c r="BW84" s="621"/>
      <c r="BX84" s="621"/>
      <c r="BY84" s="621"/>
      <c r="BZ84" s="621"/>
      <c r="CA84" s="621"/>
      <c r="CB84" s="621"/>
    </row>
    <row r="85" spans="1:80" s="1" customFormat="1" ht="18" customHeight="1" thickBot="1">
      <c r="A85" s="685"/>
      <c r="B85" s="201" t="s">
        <v>30</v>
      </c>
      <c r="C85" s="202"/>
      <c r="D85" s="245" t="str">
        <f t="shared" si="42"/>
        <v/>
      </c>
      <c r="E85" s="274">
        <f>C83</f>
        <v>0</v>
      </c>
      <c r="F85" s="210"/>
      <c r="G85" s="210"/>
      <c r="H85" s="28"/>
      <c r="I85" s="211"/>
      <c r="J85" s="749"/>
      <c r="K85" s="749"/>
      <c r="L85" s="203" t="s">
        <v>31</v>
      </c>
      <c r="M85" s="204"/>
      <c r="N85" s="430" t="str">
        <f>IF(M85&gt;0,VLOOKUP(M85,女子登録情報!$N$1:$O$22,2,0),"")</f>
        <v/>
      </c>
      <c r="O85" s="203" t="s">
        <v>32</v>
      </c>
      <c r="P85" s="206"/>
      <c r="Q85" s="250" t="str">
        <f t="shared" si="32"/>
        <v/>
      </c>
      <c r="R85" s="285" t="str">
        <f t="shared" si="43"/>
        <v/>
      </c>
      <c r="S85" s="207"/>
      <c r="T85" s="761"/>
      <c r="U85" s="762"/>
      <c r="V85" s="763"/>
      <c r="W85" s="752"/>
      <c r="X85" s="755"/>
      <c r="AB85" s="85">
        <f t="shared" si="44"/>
        <v>0</v>
      </c>
      <c r="AC85" s="621"/>
      <c r="AD85" s="74" t="str">
        <f t="shared" si="33"/>
        <v/>
      </c>
      <c r="AE85" s="74" t="str">
        <f t="shared" si="34"/>
        <v/>
      </c>
      <c r="AF85" s="74" t="str">
        <f t="shared" si="35"/>
        <v/>
      </c>
      <c r="AG85" s="74" t="str">
        <f t="shared" si="36"/>
        <v/>
      </c>
      <c r="AH85" s="95">
        <f t="shared" si="45"/>
        <v>0</v>
      </c>
      <c r="AI85" s="95" t="str">
        <f>AI84</f>
        <v/>
      </c>
      <c r="AJ85" s="74" t="str">
        <f t="shared" si="46"/>
        <v/>
      </c>
      <c r="AK85" s="74" t="str">
        <f t="shared" si="37"/>
        <v/>
      </c>
      <c r="AL85" s="99" t="str">
        <f t="shared" si="38"/>
        <v/>
      </c>
      <c r="AM85" s="81">
        <f t="shared" si="47"/>
        <v>0</v>
      </c>
      <c r="AO85" s="81">
        <f t="shared" si="48"/>
        <v>0</v>
      </c>
      <c r="AP85" s="81" t="str">
        <f t="shared" si="49"/>
        <v>00000</v>
      </c>
      <c r="AQ85" s="105" t="str">
        <f t="shared" si="50"/>
        <v>0秒0</v>
      </c>
      <c r="AR85" s="106">
        <f t="shared" si="51"/>
        <v>0</v>
      </c>
      <c r="AS85" s="106" t="str">
        <f t="shared" si="52"/>
        <v>0</v>
      </c>
      <c r="AT85" s="106" t="str">
        <f t="shared" si="53"/>
        <v>0</v>
      </c>
      <c r="AU85" s="106" t="str">
        <f t="shared" si="54"/>
        <v>0m</v>
      </c>
      <c r="AV85" s="106" t="str">
        <f t="shared" si="55"/>
        <v>点</v>
      </c>
      <c r="AW85" s="81">
        <f t="shared" si="56"/>
        <v>0</v>
      </c>
      <c r="AX85" s="73" t="str">
        <f t="shared" si="57"/>
        <v/>
      </c>
      <c r="AY85" s="81">
        <f t="shared" si="58"/>
        <v>0</v>
      </c>
      <c r="AZ85" s="81">
        <f t="shared" si="59"/>
        <v>0</v>
      </c>
      <c r="BA85" s="81">
        <f t="shared" si="60"/>
        <v>0</v>
      </c>
      <c r="BB85" s="587"/>
      <c r="BC85" s="587"/>
      <c r="BD85" s="630"/>
      <c r="BE85" s="770"/>
      <c r="BF85" s="74" t="str">
        <f t="shared" si="39"/>
        <v/>
      </c>
      <c r="BG85" s="74" t="str">
        <f t="shared" si="40"/>
        <v/>
      </c>
      <c r="BH85" s="74" t="str">
        <f t="shared" si="41"/>
        <v/>
      </c>
      <c r="BI85" s="120" t="str">
        <f>IF(M85="","",COUNTIF($BH$17:BH85,BH85))</f>
        <v/>
      </c>
      <c r="BJ85" s="98" t="str">
        <f t="shared" si="61"/>
        <v/>
      </c>
      <c r="BK85" s="1" t="str">
        <f t="shared" si="62"/>
        <v/>
      </c>
      <c r="BL85" s="621"/>
      <c r="BM85" s="621"/>
      <c r="BN85" s="621"/>
      <c r="BO85" s="621"/>
      <c r="BP85" s="621"/>
      <c r="BQ85" s="624"/>
      <c r="BR85" s="621"/>
      <c r="BS85" s="621"/>
      <c r="BV85" s="624"/>
      <c r="BW85" s="621"/>
      <c r="BX85" s="621"/>
      <c r="BY85" s="621"/>
      <c r="BZ85" s="621"/>
      <c r="CA85" s="621"/>
      <c r="CB85" s="621"/>
    </row>
    <row r="86" spans="1:80" s="1" customFormat="1" ht="18" customHeight="1" thickTop="1" thickBot="1">
      <c r="A86" s="683">
        <v>24</v>
      </c>
      <c r="B86" s="764" t="s">
        <v>339</v>
      </c>
      <c r="C86" s="766"/>
      <c r="D86" s="252" t="str">
        <f t="shared" si="42"/>
        <v/>
      </c>
      <c r="E86" s="243">
        <f>C86</f>
        <v>0</v>
      </c>
      <c r="F86" s="729" t="str">
        <f>IF(C86&gt;0,VLOOKUP(C86,女子登録情報!$A$1:$H$2001,3,0),"")</f>
        <v/>
      </c>
      <c r="G86" s="729" t="str">
        <f>IF(C86&gt;0,VLOOKUP(C86,女子登録情報!$A$1:$H$2001,4,0),"")</f>
        <v/>
      </c>
      <c r="H86" s="619" t="str">
        <f>IF(C86&gt;0,VLOOKUP(C86,女子登録情報!$A$1:$H$1688,7,0),"")</f>
        <v/>
      </c>
      <c r="I86" s="267" t="str">
        <f>IF(C86&gt;0,VLOOKUP(C86,女子登録情報!$A$1:$H$2001,8,0),"")</f>
        <v/>
      </c>
      <c r="J86" s="747" t="str">
        <f>IF(C86&gt;0,VLOOKUP(C86,女子登録情報!$A$1:$M$2001,13,0),"")</f>
        <v/>
      </c>
      <c r="K86" s="747" t="str">
        <f>IF(C86&gt;0,TEXT(C86,"200000000"),"000000000")</f>
        <v>000000000</v>
      </c>
      <c r="L86" s="195" t="s">
        <v>24</v>
      </c>
      <c r="M86" s="194"/>
      <c r="N86" s="268" t="str">
        <f>IF(M86&gt;0,VLOOKUP(M86,女子登録情報!$N$1:$O$22,2,0),"")</f>
        <v/>
      </c>
      <c r="O86" s="267" t="s">
        <v>27</v>
      </c>
      <c r="P86" s="253"/>
      <c r="Q86" s="260" t="str">
        <f t="shared" si="32"/>
        <v/>
      </c>
      <c r="R86" s="283" t="str">
        <f t="shared" si="43"/>
        <v/>
      </c>
      <c r="S86" s="269"/>
      <c r="T86" s="610"/>
      <c r="U86" s="611"/>
      <c r="V86" s="612"/>
      <c r="W86" s="750"/>
      <c r="X86" s="753"/>
      <c r="AA86" s="1">
        <f>IF(C86="",0,IF(H86=F5,0,1))</f>
        <v>0</v>
      </c>
      <c r="AB86" s="85">
        <f t="shared" si="44"/>
        <v>0</v>
      </c>
      <c r="AC86" s="621" t="str">
        <f>IF(C86="","",C86)</f>
        <v/>
      </c>
      <c r="AD86" s="74" t="str">
        <f t="shared" si="33"/>
        <v/>
      </c>
      <c r="AE86" s="74" t="str">
        <f t="shared" si="34"/>
        <v/>
      </c>
      <c r="AF86" s="74" t="str">
        <f t="shared" si="35"/>
        <v/>
      </c>
      <c r="AG86" s="74" t="str">
        <f t="shared" si="36"/>
        <v/>
      </c>
      <c r="AH86" s="95">
        <f t="shared" si="45"/>
        <v>0</v>
      </c>
      <c r="AI86" s="95" t="str">
        <f>IF(F86="","",F86)</f>
        <v/>
      </c>
      <c r="AJ86" s="74" t="str">
        <f t="shared" si="46"/>
        <v/>
      </c>
      <c r="AK86" s="74" t="str">
        <f t="shared" si="37"/>
        <v/>
      </c>
      <c r="AL86" s="99" t="str">
        <f t="shared" si="38"/>
        <v/>
      </c>
      <c r="AM86" s="81">
        <f t="shared" si="47"/>
        <v>0</v>
      </c>
      <c r="AO86" s="81">
        <f t="shared" si="48"/>
        <v>0</v>
      </c>
      <c r="AP86" s="81" t="str">
        <f t="shared" si="49"/>
        <v>00000</v>
      </c>
      <c r="AQ86" s="105" t="str">
        <f t="shared" si="50"/>
        <v>0秒0</v>
      </c>
      <c r="AR86" s="106">
        <f t="shared" si="51"/>
        <v>0</v>
      </c>
      <c r="AS86" s="106" t="str">
        <f t="shared" si="52"/>
        <v>0</v>
      </c>
      <c r="AT86" s="106" t="str">
        <f t="shared" si="53"/>
        <v>0</v>
      </c>
      <c r="AU86" s="106" t="str">
        <f t="shared" si="54"/>
        <v>0m</v>
      </c>
      <c r="AV86" s="106" t="str">
        <f t="shared" si="55"/>
        <v>点</v>
      </c>
      <c r="AW86" s="81">
        <f t="shared" si="56"/>
        <v>0</v>
      </c>
      <c r="AX86" s="73" t="str">
        <f t="shared" si="57"/>
        <v/>
      </c>
      <c r="AY86" s="81">
        <f t="shared" si="58"/>
        <v>0</v>
      </c>
      <c r="AZ86" s="81">
        <f t="shared" si="59"/>
        <v>0</v>
      </c>
      <c r="BA86" s="81">
        <f t="shared" si="60"/>
        <v>0</v>
      </c>
      <c r="BB86" s="586">
        <f>IF(W86="",0,COUNTA($W$17:W88))</f>
        <v>0</v>
      </c>
      <c r="BC86" s="586">
        <f>IF(X86="",0,COUNTA($X$17:X88))</f>
        <v>0</v>
      </c>
      <c r="BD86" s="628">
        <f>IF(OR($N86="20200",$N87="20200",$N88="20200"),COUNTIF($N$17:N88,"20200"),0)</f>
        <v>0</v>
      </c>
      <c r="BE86" s="768">
        <f>IF($BD86=0,0,INDEX($P86:$P88,MATCH("20200",$N86:$N88,0),1))</f>
        <v>0</v>
      </c>
      <c r="BF86" s="74" t="str">
        <f t="shared" si="39"/>
        <v/>
      </c>
      <c r="BG86" s="74" t="str">
        <f t="shared" si="40"/>
        <v/>
      </c>
      <c r="BH86" s="74" t="str">
        <f t="shared" si="41"/>
        <v/>
      </c>
      <c r="BI86" s="120" t="str">
        <f>IF(M86="","",COUNTIF($BH$17:BH86,BH86))</f>
        <v/>
      </c>
      <c r="BJ86" s="98" t="str">
        <f t="shared" si="61"/>
        <v/>
      </c>
      <c r="BK86" s="1" t="str">
        <f t="shared" si="62"/>
        <v/>
      </c>
      <c r="BL86" s="621" t="str">
        <f>IF(F86="","",COUNTIF($AI$17:AI86,AI86))</f>
        <v/>
      </c>
      <c r="BM86" s="621">
        <f>IF(BL86=1,BL86,0)</f>
        <v>0</v>
      </c>
      <c r="BN86" s="621" t="str">
        <f>IF(F86="","",$BR86)</f>
        <v/>
      </c>
      <c r="BO86" s="621" t="str">
        <f>IF(G86="","",$BR86)</f>
        <v/>
      </c>
      <c r="BP86" s="621" t="str">
        <f>IF(I86="","",$BR86)</f>
        <v/>
      </c>
      <c r="BQ86" s="622" t="str">
        <f>IFERROR(IF(J86="","",BR86),"")</f>
        <v/>
      </c>
      <c r="BR86" s="621">
        <v>24</v>
      </c>
      <c r="BS86" s="621">
        <f>IF(C86&gt;0,"",IF(COUNTIF(BN86:BQ88,BR86)=4,"",1))</f>
        <v>1</v>
      </c>
      <c r="BV86" s="622" t="str">
        <f>IF(AI86="","",IF(AND(COUNTA(M86:M88)=0,COUNTA(W86:X88)=0),1,""))</f>
        <v/>
      </c>
      <c r="BW86" s="621">
        <f>IF(AND($AI86="",COUNTA(W86)&gt;0),1,0)</f>
        <v>0</v>
      </c>
      <c r="BX86" s="621">
        <f>IF(AND($AI86="",COUNTA(X86)&gt;0),1,0)</f>
        <v>0</v>
      </c>
      <c r="BY86" s="621" t="str">
        <f>F86&amp;"-"&amp;W86</f>
        <v>-</v>
      </c>
      <c r="BZ86" s="621" t="str">
        <f>IF(W86="","",COUNTIF($BY$17:BY86,BY86))</f>
        <v/>
      </c>
      <c r="CA86" s="621" t="str">
        <f>F86&amp;"-"&amp;X86</f>
        <v>-</v>
      </c>
      <c r="CB86" s="621" t="str">
        <f>IF(X86="","",COUNTIF($CA$17:CA86,CA86))</f>
        <v/>
      </c>
    </row>
    <row r="87" spans="1:80" s="1" customFormat="1" ht="18" customHeight="1" thickBot="1">
      <c r="A87" s="684"/>
      <c r="B87" s="765"/>
      <c r="C87" s="767"/>
      <c r="D87" s="27" t="str">
        <f t="shared" si="42"/>
        <v/>
      </c>
      <c r="E87" s="244">
        <f>C86</f>
        <v>0</v>
      </c>
      <c r="F87" s="730"/>
      <c r="G87" s="730"/>
      <c r="H87" s="620"/>
      <c r="I87" s="270" t="str">
        <f>IF(C86&gt;0,VLOOKUP(C86,女子登録情報!$A$1:$H$2001,5,0),"")</f>
        <v/>
      </c>
      <c r="J87" s="748"/>
      <c r="K87" s="748"/>
      <c r="L87" s="199" t="s">
        <v>28</v>
      </c>
      <c r="M87" s="198"/>
      <c r="N87" s="271" t="str">
        <f>IF(M87&gt;0,VLOOKUP(M87,女子登録情報!$N$1:$O$22,2,0),"")</f>
        <v/>
      </c>
      <c r="O87" s="270" t="s">
        <v>29</v>
      </c>
      <c r="P87" s="272"/>
      <c r="Q87" s="258" t="str">
        <f t="shared" si="32"/>
        <v/>
      </c>
      <c r="R87" s="284" t="str">
        <f t="shared" si="43"/>
        <v/>
      </c>
      <c r="S87" s="273"/>
      <c r="T87" s="756"/>
      <c r="U87" s="757"/>
      <c r="V87" s="758"/>
      <c r="W87" s="751"/>
      <c r="X87" s="754"/>
      <c r="AB87" s="85">
        <f t="shared" si="44"/>
        <v>0</v>
      </c>
      <c r="AC87" s="621"/>
      <c r="AD87" s="74" t="str">
        <f t="shared" si="33"/>
        <v/>
      </c>
      <c r="AE87" s="74" t="str">
        <f t="shared" si="34"/>
        <v/>
      </c>
      <c r="AF87" s="74" t="str">
        <f t="shared" si="35"/>
        <v/>
      </c>
      <c r="AG87" s="74" t="str">
        <f t="shared" si="36"/>
        <v/>
      </c>
      <c r="AH87" s="95">
        <f t="shared" si="45"/>
        <v>0</v>
      </c>
      <c r="AI87" s="95" t="str">
        <f>AI86</f>
        <v/>
      </c>
      <c r="AJ87" s="74" t="str">
        <f t="shared" si="46"/>
        <v/>
      </c>
      <c r="AK87" s="74" t="str">
        <f t="shared" si="37"/>
        <v/>
      </c>
      <c r="AL87" s="99" t="str">
        <f t="shared" si="38"/>
        <v/>
      </c>
      <c r="AM87" s="81">
        <f t="shared" si="47"/>
        <v>0</v>
      </c>
      <c r="AO87" s="81">
        <f t="shared" si="48"/>
        <v>0</v>
      </c>
      <c r="AP87" s="81" t="str">
        <f t="shared" si="49"/>
        <v>00000</v>
      </c>
      <c r="AQ87" s="105" t="str">
        <f t="shared" si="50"/>
        <v>0秒0</v>
      </c>
      <c r="AR87" s="106">
        <f t="shared" si="51"/>
        <v>0</v>
      </c>
      <c r="AS87" s="106" t="str">
        <f t="shared" si="52"/>
        <v>0</v>
      </c>
      <c r="AT87" s="106" t="str">
        <f t="shared" si="53"/>
        <v>0</v>
      </c>
      <c r="AU87" s="106" t="str">
        <f t="shared" si="54"/>
        <v>0m</v>
      </c>
      <c r="AV87" s="106" t="str">
        <f t="shared" si="55"/>
        <v>点</v>
      </c>
      <c r="AW87" s="81">
        <f t="shared" si="56"/>
        <v>0</v>
      </c>
      <c r="AX87" s="73" t="str">
        <f t="shared" si="57"/>
        <v/>
      </c>
      <c r="AY87" s="81">
        <f t="shared" si="58"/>
        <v>0</v>
      </c>
      <c r="AZ87" s="81">
        <f t="shared" si="59"/>
        <v>0</v>
      </c>
      <c r="BA87" s="81">
        <f t="shared" si="60"/>
        <v>0</v>
      </c>
      <c r="BB87" s="595"/>
      <c r="BC87" s="595"/>
      <c r="BD87" s="629"/>
      <c r="BE87" s="769"/>
      <c r="BF87" s="74" t="str">
        <f t="shared" si="39"/>
        <v/>
      </c>
      <c r="BG87" s="74" t="str">
        <f t="shared" si="40"/>
        <v/>
      </c>
      <c r="BH87" s="74" t="str">
        <f t="shared" si="41"/>
        <v/>
      </c>
      <c r="BI87" s="120" t="str">
        <f>IF(M87="","",COUNTIF($BH$17:BH87,BH87))</f>
        <v/>
      </c>
      <c r="BJ87" s="98" t="str">
        <f t="shared" si="61"/>
        <v/>
      </c>
      <c r="BK87" s="1" t="str">
        <f t="shared" si="62"/>
        <v/>
      </c>
      <c r="BL87" s="621"/>
      <c r="BM87" s="621"/>
      <c r="BN87" s="621"/>
      <c r="BO87" s="621"/>
      <c r="BP87" s="621"/>
      <c r="BQ87" s="623"/>
      <c r="BR87" s="621"/>
      <c r="BS87" s="621"/>
      <c r="BV87" s="623"/>
      <c r="BW87" s="621"/>
      <c r="BX87" s="621"/>
      <c r="BY87" s="621"/>
      <c r="BZ87" s="621"/>
      <c r="CA87" s="621"/>
      <c r="CB87" s="621"/>
    </row>
    <row r="88" spans="1:80" s="1" customFormat="1" ht="18" customHeight="1" thickBot="1">
      <c r="A88" s="685"/>
      <c r="B88" s="201" t="s">
        <v>30</v>
      </c>
      <c r="C88" s="202"/>
      <c r="D88" s="245" t="str">
        <f t="shared" si="42"/>
        <v/>
      </c>
      <c r="E88" s="274">
        <f>C86</f>
        <v>0</v>
      </c>
      <c r="F88" s="212"/>
      <c r="G88" s="210"/>
      <c r="H88" s="28"/>
      <c r="I88" s="211"/>
      <c r="J88" s="749"/>
      <c r="K88" s="749"/>
      <c r="L88" s="203" t="s">
        <v>31</v>
      </c>
      <c r="M88" s="204"/>
      <c r="N88" s="430" t="str">
        <f>IF(M88&gt;0,VLOOKUP(M88,女子登録情報!$N$1:$O$22,2,0),"")</f>
        <v/>
      </c>
      <c r="O88" s="203" t="s">
        <v>32</v>
      </c>
      <c r="P88" s="206"/>
      <c r="Q88" s="250" t="str">
        <f t="shared" si="32"/>
        <v/>
      </c>
      <c r="R88" s="285" t="str">
        <f t="shared" si="43"/>
        <v/>
      </c>
      <c r="S88" s="207"/>
      <c r="T88" s="761"/>
      <c r="U88" s="762"/>
      <c r="V88" s="763"/>
      <c r="W88" s="752"/>
      <c r="X88" s="755"/>
      <c r="AB88" s="85">
        <f t="shared" si="44"/>
        <v>0</v>
      </c>
      <c r="AC88" s="621"/>
      <c r="AD88" s="74" t="str">
        <f t="shared" si="33"/>
        <v/>
      </c>
      <c r="AE88" s="74" t="str">
        <f t="shared" si="34"/>
        <v/>
      </c>
      <c r="AF88" s="74" t="str">
        <f t="shared" si="35"/>
        <v/>
      </c>
      <c r="AG88" s="74" t="str">
        <f t="shared" si="36"/>
        <v/>
      </c>
      <c r="AH88" s="95">
        <f t="shared" si="45"/>
        <v>0</v>
      </c>
      <c r="AI88" s="95" t="str">
        <f>AI87</f>
        <v/>
      </c>
      <c r="AJ88" s="74" t="str">
        <f t="shared" si="46"/>
        <v/>
      </c>
      <c r="AK88" s="74" t="str">
        <f t="shared" si="37"/>
        <v/>
      </c>
      <c r="AL88" s="99" t="str">
        <f t="shared" si="38"/>
        <v/>
      </c>
      <c r="AM88" s="81">
        <f t="shared" si="47"/>
        <v>0</v>
      </c>
      <c r="AO88" s="81">
        <f t="shared" si="48"/>
        <v>0</v>
      </c>
      <c r="AP88" s="81" t="str">
        <f t="shared" si="49"/>
        <v>00000</v>
      </c>
      <c r="AQ88" s="105" t="str">
        <f t="shared" si="50"/>
        <v>0秒0</v>
      </c>
      <c r="AR88" s="106">
        <f t="shared" si="51"/>
        <v>0</v>
      </c>
      <c r="AS88" s="106" t="str">
        <f t="shared" si="52"/>
        <v>0</v>
      </c>
      <c r="AT88" s="106" t="str">
        <f t="shared" si="53"/>
        <v>0</v>
      </c>
      <c r="AU88" s="106" t="str">
        <f t="shared" si="54"/>
        <v>0m</v>
      </c>
      <c r="AV88" s="106" t="str">
        <f t="shared" si="55"/>
        <v>点</v>
      </c>
      <c r="AW88" s="81">
        <f t="shared" si="56"/>
        <v>0</v>
      </c>
      <c r="AX88" s="73" t="str">
        <f t="shared" si="57"/>
        <v/>
      </c>
      <c r="AY88" s="81">
        <f t="shared" si="58"/>
        <v>0</v>
      </c>
      <c r="AZ88" s="81">
        <f t="shared" si="59"/>
        <v>0</v>
      </c>
      <c r="BA88" s="81">
        <f t="shared" si="60"/>
        <v>0</v>
      </c>
      <c r="BB88" s="587"/>
      <c r="BC88" s="587"/>
      <c r="BD88" s="630"/>
      <c r="BE88" s="770"/>
      <c r="BF88" s="74" t="str">
        <f t="shared" si="39"/>
        <v/>
      </c>
      <c r="BG88" s="74" t="str">
        <f t="shared" si="40"/>
        <v/>
      </c>
      <c r="BH88" s="74" t="str">
        <f t="shared" si="41"/>
        <v/>
      </c>
      <c r="BI88" s="120" t="str">
        <f>IF(M88="","",COUNTIF($BH$17:BH88,BH88))</f>
        <v/>
      </c>
      <c r="BJ88" s="98" t="str">
        <f t="shared" si="61"/>
        <v/>
      </c>
      <c r="BK88" s="1" t="str">
        <f t="shared" si="62"/>
        <v/>
      </c>
      <c r="BL88" s="621"/>
      <c r="BM88" s="621"/>
      <c r="BN88" s="621"/>
      <c r="BO88" s="621"/>
      <c r="BP88" s="621"/>
      <c r="BQ88" s="624"/>
      <c r="BR88" s="621"/>
      <c r="BS88" s="621"/>
      <c r="BV88" s="624"/>
      <c r="BW88" s="621"/>
      <c r="BX88" s="621"/>
      <c r="BY88" s="621"/>
      <c r="BZ88" s="621"/>
      <c r="CA88" s="621"/>
      <c r="CB88" s="621"/>
    </row>
    <row r="89" spans="1:80" s="1" customFormat="1" ht="18" customHeight="1" thickTop="1" thickBot="1">
      <c r="A89" s="683">
        <v>25</v>
      </c>
      <c r="B89" s="764" t="s">
        <v>339</v>
      </c>
      <c r="C89" s="766"/>
      <c r="D89" s="252" t="str">
        <f t="shared" si="42"/>
        <v/>
      </c>
      <c r="E89" s="243">
        <f>C89</f>
        <v>0</v>
      </c>
      <c r="F89" s="729" t="str">
        <f>IF(C89&gt;0,VLOOKUP(C89,女子登録情報!$A$1:$H$2001,3,0),"")</f>
        <v/>
      </c>
      <c r="G89" s="729" t="str">
        <f>IF(C89&gt;0,VLOOKUP(C89,女子登録情報!$A$1:$H$2001,4,0),"")</f>
        <v/>
      </c>
      <c r="H89" s="619" t="str">
        <f>IF(C89&gt;0,VLOOKUP(C89,女子登録情報!$A$1:$H$1688,7,0),"")</f>
        <v/>
      </c>
      <c r="I89" s="267" t="str">
        <f>IF(C89&gt;0,VLOOKUP(C89,女子登録情報!$A$1:$H$2001,8,0),"")</f>
        <v/>
      </c>
      <c r="J89" s="747" t="str">
        <f>IF(C89&gt;0,VLOOKUP(C89,女子登録情報!$A$1:$M$2001,13,0),"")</f>
        <v/>
      </c>
      <c r="K89" s="747" t="str">
        <f>IF(C89&gt;0,TEXT(C89,"200000000"),"000000000")</f>
        <v>000000000</v>
      </c>
      <c r="L89" s="195" t="s">
        <v>24</v>
      </c>
      <c r="M89" s="194"/>
      <c r="N89" s="268" t="str">
        <f>IF(M89&gt;0,VLOOKUP(M89,女子登録情報!$N$1:$O$22,2,0),"")</f>
        <v/>
      </c>
      <c r="O89" s="267" t="s">
        <v>27</v>
      </c>
      <c r="P89" s="253"/>
      <c r="Q89" s="260" t="str">
        <f t="shared" si="32"/>
        <v/>
      </c>
      <c r="R89" s="283" t="str">
        <f t="shared" si="43"/>
        <v/>
      </c>
      <c r="S89" s="269"/>
      <c r="T89" s="610"/>
      <c r="U89" s="611"/>
      <c r="V89" s="612"/>
      <c r="W89" s="750"/>
      <c r="X89" s="753"/>
      <c r="AA89" s="1">
        <f>IF(C89="",0,IF(H89=F5,0,1))</f>
        <v>0</v>
      </c>
      <c r="AB89" s="85">
        <f t="shared" si="44"/>
        <v>0</v>
      </c>
      <c r="AC89" s="621" t="str">
        <f>IF(C89="","",C89)</f>
        <v/>
      </c>
      <c r="AD89" s="74" t="str">
        <f t="shared" si="33"/>
        <v/>
      </c>
      <c r="AE89" s="74" t="str">
        <f t="shared" si="34"/>
        <v/>
      </c>
      <c r="AF89" s="74" t="str">
        <f t="shared" si="35"/>
        <v/>
      </c>
      <c r="AG89" s="74" t="str">
        <f t="shared" si="36"/>
        <v/>
      </c>
      <c r="AH89" s="95">
        <f t="shared" si="45"/>
        <v>0</v>
      </c>
      <c r="AI89" s="95" t="str">
        <f>IF(F89="","",F89)</f>
        <v/>
      </c>
      <c r="AJ89" s="74" t="str">
        <f t="shared" si="46"/>
        <v/>
      </c>
      <c r="AK89" s="74" t="str">
        <f t="shared" si="37"/>
        <v/>
      </c>
      <c r="AL89" s="99" t="str">
        <f t="shared" si="38"/>
        <v/>
      </c>
      <c r="AM89" s="81">
        <f t="shared" si="47"/>
        <v>0</v>
      </c>
      <c r="AO89" s="81">
        <f t="shared" si="48"/>
        <v>0</v>
      </c>
      <c r="AP89" s="81" t="str">
        <f t="shared" si="49"/>
        <v>00000</v>
      </c>
      <c r="AQ89" s="105" t="str">
        <f t="shared" si="50"/>
        <v>0秒0</v>
      </c>
      <c r="AR89" s="106">
        <f t="shared" si="51"/>
        <v>0</v>
      </c>
      <c r="AS89" s="106" t="str">
        <f t="shared" si="52"/>
        <v>0</v>
      </c>
      <c r="AT89" s="106" t="str">
        <f t="shared" si="53"/>
        <v>0</v>
      </c>
      <c r="AU89" s="106" t="str">
        <f t="shared" si="54"/>
        <v>0m</v>
      </c>
      <c r="AV89" s="106" t="str">
        <f t="shared" si="55"/>
        <v>点</v>
      </c>
      <c r="AW89" s="81">
        <f t="shared" si="56"/>
        <v>0</v>
      </c>
      <c r="AX89" s="73" t="str">
        <f t="shared" si="57"/>
        <v/>
      </c>
      <c r="AY89" s="81">
        <f t="shared" si="58"/>
        <v>0</v>
      </c>
      <c r="AZ89" s="81">
        <f t="shared" si="59"/>
        <v>0</v>
      </c>
      <c r="BA89" s="81">
        <f t="shared" si="60"/>
        <v>0</v>
      </c>
      <c r="BB89" s="586">
        <f>IF(W89="",0,COUNTA($W$17:W91))</f>
        <v>0</v>
      </c>
      <c r="BC89" s="586">
        <f>IF(X89="",0,COUNTA($X$17:X91))</f>
        <v>0</v>
      </c>
      <c r="BD89" s="628">
        <f>IF(OR($N89="20200",$N90="20200",$N91="20200"),COUNTIF($N$17:N91,"20200"),0)</f>
        <v>0</v>
      </c>
      <c r="BE89" s="768">
        <f>IF($BD89=0,0,INDEX($P89:$P91,MATCH("20200",$N89:$N91,0),1))</f>
        <v>0</v>
      </c>
      <c r="BF89" s="74" t="str">
        <f t="shared" si="39"/>
        <v/>
      </c>
      <c r="BG89" s="74" t="str">
        <f t="shared" si="40"/>
        <v/>
      </c>
      <c r="BH89" s="74" t="str">
        <f t="shared" si="41"/>
        <v/>
      </c>
      <c r="BI89" s="120" t="str">
        <f>IF(M89="","",COUNTIF($BH$17:BH89,BH89))</f>
        <v/>
      </c>
      <c r="BJ89" s="98" t="str">
        <f t="shared" si="61"/>
        <v/>
      </c>
      <c r="BK89" s="1" t="str">
        <f t="shared" si="62"/>
        <v/>
      </c>
      <c r="BL89" s="621" t="str">
        <f>IF(F89="","",COUNTIF($AI$17:AI89,AI89))</f>
        <v/>
      </c>
      <c r="BM89" s="621">
        <f>IF(BL89=1,BL89,0)</f>
        <v>0</v>
      </c>
      <c r="BN89" s="621" t="str">
        <f>IF(F89="","",$BR89)</f>
        <v/>
      </c>
      <c r="BO89" s="621" t="str">
        <f>IF(G89="","",$BR89)</f>
        <v/>
      </c>
      <c r="BP89" s="621" t="str">
        <f>IF(I89="","",$BR89)</f>
        <v/>
      </c>
      <c r="BQ89" s="622" t="str">
        <f>IFERROR(IF(J89="","",BR89),"")</f>
        <v/>
      </c>
      <c r="BR89" s="621">
        <v>25</v>
      </c>
      <c r="BS89" s="621">
        <f>IF(C89&gt;0,"",IF(COUNTIF(BN89:BQ91,BR89)=4,"",1))</f>
        <v>1</v>
      </c>
      <c r="BV89" s="622" t="str">
        <f>IF(AI89="","",IF(AND(COUNTA(M89:M91)=0,COUNTA(W89:X91)=0),1,""))</f>
        <v/>
      </c>
      <c r="BW89" s="621">
        <f>IF(AND($AI89="",COUNTA(W89)&gt;0),1,0)</f>
        <v>0</v>
      </c>
      <c r="BX89" s="621">
        <f>IF(AND($AI89="",COUNTA(X89)&gt;0),1,0)</f>
        <v>0</v>
      </c>
      <c r="BY89" s="621" t="str">
        <f>F89&amp;"-"&amp;W89</f>
        <v>-</v>
      </c>
      <c r="BZ89" s="621" t="str">
        <f>IF(W89="","",COUNTIF($BY$17:BY89,BY89))</f>
        <v/>
      </c>
      <c r="CA89" s="621" t="str">
        <f>F89&amp;"-"&amp;X89</f>
        <v>-</v>
      </c>
      <c r="CB89" s="621" t="str">
        <f>IF(X89="","",COUNTIF($CA$17:CA89,CA89))</f>
        <v/>
      </c>
    </row>
    <row r="90" spans="1:80" s="1" customFormat="1" ht="18" customHeight="1" thickBot="1">
      <c r="A90" s="684"/>
      <c r="B90" s="765"/>
      <c r="C90" s="767"/>
      <c r="D90" s="27" t="str">
        <f t="shared" si="42"/>
        <v/>
      </c>
      <c r="E90" s="244">
        <f>C89</f>
        <v>0</v>
      </c>
      <c r="F90" s="730"/>
      <c r="G90" s="730"/>
      <c r="H90" s="620"/>
      <c r="I90" s="270" t="str">
        <f>IF(C89&gt;0,VLOOKUP(C89,女子登録情報!$A$1:$H$2001,5,0),"")</f>
        <v/>
      </c>
      <c r="J90" s="748"/>
      <c r="K90" s="748"/>
      <c r="L90" s="199" t="s">
        <v>28</v>
      </c>
      <c r="M90" s="198"/>
      <c r="N90" s="271" t="str">
        <f>IF(M90&gt;0,VLOOKUP(M90,女子登録情報!$N$1:$O$22,2,0),"")</f>
        <v/>
      </c>
      <c r="O90" s="270" t="s">
        <v>29</v>
      </c>
      <c r="P90" s="272"/>
      <c r="Q90" s="258" t="str">
        <f t="shared" si="32"/>
        <v/>
      </c>
      <c r="R90" s="284" t="str">
        <f t="shared" si="43"/>
        <v/>
      </c>
      <c r="S90" s="273"/>
      <c r="T90" s="756"/>
      <c r="U90" s="757"/>
      <c r="V90" s="758"/>
      <c r="W90" s="751"/>
      <c r="X90" s="754"/>
      <c r="AB90" s="85">
        <f t="shared" si="44"/>
        <v>0</v>
      </c>
      <c r="AC90" s="621"/>
      <c r="AD90" s="74" t="str">
        <f t="shared" si="33"/>
        <v/>
      </c>
      <c r="AE90" s="74" t="str">
        <f t="shared" si="34"/>
        <v/>
      </c>
      <c r="AF90" s="74" t="str">
        <f t="shared" si="35"/>
        <v/>
      </c>
      <c r="AG90" s="74" t="str">
        <f t="shared" si="36"/>
        <v/>
      </c>
      <c r="AH90" s="95">
        <f t="shared" si="45"/>
        <v>0</v>
      </c>
      <c r="AI90" s="95" t="str">
        <f>AI89</f>
        <v/>
      </c>
      <c r="AJ90" s="74" t="str">
        <f t="shared" si="46"/>
        <v/>
      </c>
      <c r="AK90" s="74" t="str">
        <f t="shared" si="37"/>
        <v/>
      </c>
      <c r="AL90" s="99" t="str">
        <f t="shared" si="38"/>
        <v/>
      </c>
      <c r="AM90" s="81">
        <f t="shared" si="47"/>
        <v>0</v>
      </c>
      <c r="AO90" s="81">
        <f t="shared" si="48"/>
        <v>0</v>
      </c>
      <c r="AP90" s="81" t="str">
        <f t="shared" si="49"/>
        <v>00000</v>
      </c>
      <c r="AQ90" s="105" t="str">
        <f t="shared" si="50"/>
        <v>0秒0</v>
      </c>
      <c r="AR90" s="106">
        <f t="shared" si="51"/>
        <v>0</v>
      </c>
      <c r="AS90" s="106" t="str">
        <f t="shared" si="52"/>
        <v>0</v>
      </c>
      <c r="AT90" s="106" t="str">
        <f t="shared" si="53"/>
        <v>0</v>
      </c>
      <c r="AU90" s="106" t="str">
        <f t="shared" si="54"/>
        <v>0m</v>
      </c>
      <c r="AV90" s="106" t="str">
        <f t="shared" si="55"/>
        <v>点</v>
      </c>
      <c r="AW90" s="81">
        <f t="shared" si="56"/>
        <v>0</v>
      </c>
      <c r="AX90" s="73" t="str">
        <f t="shared" si="57"/>
        <v/>
      </c>
      <c r="AY90" s="81">
        <f t="shared" si="58"/>
        <v>0</v>
      </c>
      <c r="AZ90" s="81">
        <f t="shared" si="59"/>
        <v>0</v>
      </c>
      <c r="BA90" s="81">
        <f t="shared" si="60"/>
        <v>0</v>
      </c>
      <c r="BB90" s="595"/>
      <c r="BC90" s="595"/>
      <c r="BD90" s="629"/>
      <c r="BE90" s="769"/>
      <c r="BF90" s="74" t="str">
        <f t="shared" si="39"/>
        <v/>
      </c>
      <c r="BG90" s="74" t="str">
        <f t="shared" si="40"/>
        <v/>
      </c>
      <c r="BH90" s="74" t="str">
        <f t="shared" si="41"/>
        <v/>
      </c>
      <c r="BI90" s="120" t="str">
        <f>IF(M90="","",COUNTIF($BH$17:BH90,BH90))</f>
        <v/>
      </c>
      <c r="BJ90" s="98" t="str">
        <f t="shared" si="61"/>
        <v/>
      </c>
      <c r="BK90" s="1" t="str">
        <f t="shared" si="62"/>
        <v/>
      </c>
      <c r="BL90" s="621"/>
      <c r="BM90" s="621"/>
      <c r="BN90" s="621"/>
      <c r="BO90" s="621"/>
      <c r="BP90" s="621"/>
      <c r="BQ90" s="623"/>
      <c r="BR90" s="621"/>
      <c r="BS90" s="621"/>
      <c r="BV90" s="623"/>
      <c r="BW90" s="621"/>
      <c r="BX90" s="621"/>
      <c r="BY90" s="621"/>
      <c r="BZ90" s="621"/>
      <c r="CA90" s="621"/>
      <c r="CB90" s="621"/>
    </row>
    <row r="91" spans="1:80" s="1" customFormat="1" ht="18" customHeight="1" thickBot="1">
      <c r="A91" s="685"/>
      <c r="B91" s="201" t="s">
        <v>30</v>
      </c>
      <c r="C91" s="202"/>
      <c r="D91" s="245" t="str">
        <f t="shared" si="42"/>
        <v/>
      </c>
      <c r="E91" s="274">
        <f>C89</f>
        <v>0</v>
      </c>
      <c r="F91" s="210"/>
      <c r="G91" s="210"/>
      <c r="H91" s="28"/>
      <c r="I91" s="211"/>
      <c r="J91" s="749"/>
      <c r="K91" s="749"/>
      <c r="L91" s="203" t="s">
        <v>31</v>
      </c>
      <c r="M91" s="204"/>
      <c r="N91" s="430" t="str">
        <f>IF(M91&gt;0,VLOOKUP(M91,女子登録情報!$N$1:$O$22,2,0),"")</f>
        <v/>
      </c>
      <c r="O91" s="203" t="s">
        <v>32</v>
      </c>
      <c r="P91" s="206"/>
      <c r="Q91" s="250" t="str">
        <f t="shared" si="32"/>
        <v/>
      </c>
      <c r="R91" s="285" t="str">
        <f t="shared" si="43"/>
        <v/>
      </c>
      <c r="S91" s="207"/>
      <c r="T91" s="761"/>
      <c r="U91" s="762"/>
      <c r="V91" s="763"/>
      <c r="W91" s="752"/>
      <c r="X91" s="755"/>
      <c r="AB91" s="85">
        <f t="shared" si="44"/>
        <v>0</v>
      </c>
      <c r="AC91" s="621"/>
      <c r="AD91" s="74" t="str">
        <f t="shared" si="33"/>
        <v/>
      </c>
      <c r="AE91" s="74" t="str">
        <f t="shared" si="34"/>
        <v/>
      </c>
      <c r="AF91" s="74" t="str">
        <f t="shared" si="35"/>
        <v/>
      </c>
      <c r="AG91" s="74" t="str">
        <f t="shared" si="36"/>
        <v/>
      </c>
      <c r="AH91" s="95">
        <f t="shared" si="45"/>
        <v>0</v>
      </c>
      <c r="AI91" s="95" t="str">
        <f>AI90</f>
        <v/>
      </c>
      <c r="AJ91" s="74" t="str">
        <f t="shared" si="46"/>
        <v/>
      </c>
      <c r="AK91" s="74" t="str">
        <f t="shared" si="37"/>
        <v/>
      </c>
      <c r="AL91" s="99" t="str">
        <f t="shared" si="38"/>
        <v/>
      </c>
      <c r="AM91" s="81">
        <f t="shared" si="47"/>
        <v>0</v>
      </c>
      <c r="AO91" s="81">
        <f t="shared" si="48"/>
        <v>0</v>
      </c>
      <c r="AP91" s="81" t="str">
        <f t="shared" si="49"/>
        <v>00000</v>
      </c>
      <c r="AQ91" s="105" t="str">
        <f t="shared" si="50"/>
        <v>0秒0</v>
      </c>
      <c r="AR91" s="106">
        <f t="shared" si="51"/>
        <v>0</v>
      </c>
      <c r="AS91" s="106" t="str">
        <f t="shared" si="52"/>
        <v>0</v>
      </c>
      <c r="AT91" s="106" t="str">
        <f t="shared" si="53"/>
        <v>0</v>
      </c>
      <c r="AU91" s="106" t="str">
        <f t="shared" si="54"/>
        <v>0m</v>
      </c>
      <c r="AV91" s="106" t="str">
        <f t="shared" si="55"/>
        <v>点</v>
      </c>
      <c r="AW91" s="81">
        <f t="shared" si="56"/>
        <v>0</v>
      </c>
      <c r="AX91" s="73" t="str">
        <f t="shared" si="57"/>
        <v/>
      </c>
      <c r="AY91" s="81">
        <f t="shared" si="58"/>
        <v>0</v>
      </c>
      <c r="AZ91" s="81">
        <f t="shared" si="59"/>
        <v>0</v>
      </c>
      <c r="BA91" s="81">
        <f t="shared" si="60"/>
        <v>0</v>
      </c>
      <c r="BB91" s="587"/>
      <c r="BC91" s="587"/>
      <c r="BD91" s="630"/>
      <c r="BE91" s="770"/>
      <c r="BF91" s="74" t="str">
        <f t="shared" si="39"/>
        <v/>
      </c>
      <c r="BG91" s="74" t="str">
        <f t="shared" si="40"/>
        <v/>
      </c>
      <c r="BH91" s="74" t="str">
        <f t="shared" si="41"/>
        <v/>
      </c>
      <c r="BI91" s="120" t="str">
        <f>IF(M91="","",COUNTIF($BH$17:BH91,BH91))</f>
        <v/>
      </c>
      <c r="BJ91" s="98" t="str">
        <f t="shared" si="61"/>
        <v/>
      </c>
      <c r="BK91" s="1" t="str">
        <f t="shared" si="62"/>
        <v/>
      </c>
      <c r="BL91" s="621"/>
      <c r="BM91" s="621"/>
      <c r="BN91" s="621"/>
      <c r="BO91" s="621"/>
      <c r="BP91" s="621"/>
      <c r="BQ91" s="624"/>
      <c r="BR91" s="621"/>
      <c r="BS91" s="621"/>
      <c r="BV91" s="624"/>
      <c r="BW91" s="621"/>
      <c r="BX91" s="621"/>
      <c r="BY91" s="621"/>
      <c r="BZ91" s="621"/>
      <c r="CA91" s="621"/>
      <c r="CB91" s="621"/>
    </row>
    <row r="92" spans="1:80" s="1" customFormat="1" ht="18" customHeight="1" thickTop="1" thickBot="1">
      <c r="A92" s="683">
        <v>26</v>
      </c>
      <c r="B92" s="764" t="s">
        <v>339</v>
      </c>
      <c r="C92" s="766"/>
      <c r="D92" s="252" t="str">
        <f t="shared" si="42"/>
        <v/>
      </c>
      <c r="E92" s="243">
        <f>C92</f>
        <v>0</v>
      </c>
      <c r="F92" s="729" t="str">
        <f>IF(C92&gt;0,VLOOKUP(C92,女子登録情報!$A$1:$H$2001,3,0),"")</f>
        <v/>
      </c>
      <c r="G92" s="729" t="str">
        <f>IF(C92&gt;0,VLOOKUP(C92,女子登録情報!$A$1:$H$2001,4,0),"")</f>
        <v/>
      </c>
      <c r="H92" s="619" t="str">
        <f>IF(C92&gt;0,VLOOKUP(C92,女子登録情報!$A$1:$H$1688,7,0),"")</f>
        <v/>
      </c>
      <c r="I92" s="267" t="str">
        <f>IF(C92&gt;0,VLOOKUP(C92,女子登録情報!$A$1:$H$2001,8,0),"")</f>
        <v/>
      </c>
      <c r="J92" s="747" t="str">
        <f>IF(C92&gt;0,VLOOKUP(C92,女子登録情報!$A$1:$M$2001,13,0),"")</f>
        <v/>
      </c>
      <c r="K92" s="747" t="str">
        <f>IF(C92&gt;0,TEXT(C92,"200000000"),"000000000")</f>
        <v>000000000</v>
      </c>
      <c r="L92" s="195" t="s">
        <v>24</v>
      </c>
      <c r="M92" s="194"/>
      <c r="N92" s="268" t="str">
        <f>IF(M92&gt;0,VLOOKUP(M92,女子登録情報!$N$1:$O$22,2,0),"")</f>
        <v/>
      </c>
      <c r="O92" s="267" t="s">
        <v>27</v>
      </c>
      <c r="P92" s="253"/>
      <c r="Q92" s="260" t="str">
        <f t="shared" si="32"/>
        <v/>
      </c>
      <c r="R92" s="283" t="str">
        <f t="shared" si="43"/>
        <v/>
      </c>
      <c r="S92" s="269"/>
      <c r="T92" s="610"/>
      <c r="U92" s="611"/>
      <c r="V92" s="612"/>
      <c r="W92" s="750"/>
      <c r="X92" s="753"/>
      <c r="AA92" s="1">
        <f>IF(C92="",0,IF(H92=F5,0,1))</f>
        <v>0</v>
      </c>
      <c r="AB92" s="85">
        <f t="shared" si="44"/>
        <v>0</v>
      </c>
      <c r="AC92" s="621" t="str">
        <f>IF(C92="","",C92)</f>
        <v/>
      </c>
      <c r="AD92" s="74" t="str">
        <f t="shared" si="33"/>
        <v/>
      </c>
      <c r="AE92" s="74" t="str">
        <f t="shared" si="34"/>
        <v/>
      </c>
      <c r="AF92" s="74" t="str">
        <f t="shared" si="35"/>
        <v/>
      </c>
      <c r="AG92" s="74" t="str">
        <f t="shared" si="36"/>
        <v/>
      </c>
      <c r="AH92" s="95">
        <f t="shared" si="45"/>
        <v>0</v>
      </c>
      <c r="AI92" s="95" t="str">
        <f>IF(F92="","",F92)</f>
        <v/>
      </c>
      <c r="AJ92" s="74" t="str">
        <f t="shared" si="46"/>
        <v/>
      </c>
      <c r="AK92" s="74" t="str">
        <f t="shared" si="37"/>
        <v/>
      </c>
      <c r="AL92" s="99" t="str">
        <f t="shared" si="38"/>
        <v/>
      </c>
      <c r="AM92" s="81">
        <f t="shared" si="47"/>
        <v>0</v>
      </c>
      <c r="AO92" s="81">
        <f t="shared" si="48"/>
        <v>0</v>
      </c>
      <c r="AP92" s="81" t="str">
        <f t="shared" si="49"/>
        <v>00000</v>
      </c>
      <c r="AQ92" s="105" t="str">
        <f t="shared" si="50"/>
        <v>0秒0</v>
      </c>
      <c r="AR92" s="106">
        <f t="shared" si="51"/>
        <v>0</v>
      </c>
      <c r="AS92" s="106" t="str">
        <f t="shared" si="52"/>
        <v>0</v>
      </c>
      <c r="AT92" s="106" t="str">
        <f t="shared" si="53"/>
        <v>0</v>
      </c>
      <c r="AU92" s="106" t="str">
        <f t="shared" si="54"/>
        <v>0m</v>
      </c>
      <c r="AV92" s="106" t="str">
        <f t="shared" si="55"/>
        <v>点</v>
      </c>
      <c r="AW92" s="81">
        <f t="shared" si="56"/>
        <v>0</v>
      </c>
      <c r="AX92" s="73" t="str">
        <f t="shared" si="57"/>
        <v/>
      </c>
      <c r="AY92" s="81">
        <f t="shared" si="58"/>
        <v>0</v>
      </c>
      <c r="AZ92" s="81">
        <f t="shared" si="59"/>
        <v>0</v>
      </c>
      <c r="BA92" s="81">
        <f t="shared" si="60"/>
        <v>0</v>
      </c>
      <c r="BB92" s="586">
        <f>IF(W92="",0,COUNTA($W$17:W94))</f>
        <v>0</v>
      </c>
      <c r="BC92" s="586">
        <f>IF(X92="",0,COUNTA($X$17:X94))</f>
        <v>0</v>
      </c>
      <c r="BD92" s="628">
        <f>IF(OR($N92="20200",$N93="20200",$N94="20200"),COUNTIF($N$17:N94,"20200"),0)</f>
        <v>0</v>
      </c>
      <c r="BE92" s="768">
        <f>IF($BD92=0,0,INDEX($P92:$P94,MATCH("20200",$N92:$N94,0),1))</f>
        <v>0</v>
      </c>
      <c r="BF92" s="74" t="str">
        <f t="shared" si="39"/>
        <v/>
      </c>
      <c r="BG92" s="74" t="str">
        <f t="shared" si="40"/>
        <v/>
      </c>
      <c r="BH92" s="74" t="str">
        <f t="shared" si="41"/>
        <v/>
      </c>
      <c r="BI92" s="120" t="str">
        <f>IF(M92="","",COUNTIF($BH$17:BH92,BH92))</f>
        <v/>
      </c>
      <c r="BJ92" s="98" t="str">
        <f t="shared" si="61"/>
        <v/>
      </c>
      <c r="BK92" s="1" t="str">
        <f t="shared" si="62"/>
        <v/>
      </c>
      <c r="BL92" s="621" t="str">
        <f>IF(F92="","",COUNTIF($AI$17:AI92,AI92))</f>
        <v/>
      </c>
      <c r="BM92" s="621">
        <f>IF(BL92=1,BL92,0)</f>
        <v>0</v>
      </c>
      <c r="BN92" s="621" t="str">
        <f>IF(F92="","",$BR92)</f>
        <v/>
      </c>
      <c r="BO92" s="621" t="str">
        <f>IF(G92="","",$BR92)</f>
        <v/>
      </c>
      <c r="BP92" s="621" t="str">
        <f>IF(I92="","",$BR92)</f>
        <v/>
      </c>
      <c r="BQ92" s="622" t="str">
        <f>IFERROR(IF(J92="","",BR92),"")</f>
        <v/>
      </c>
      <c r="BR92" s="621">
        <v>26</v>
      </c>
      <c r="BS92" s="621">
        <f>IF(C92&gt;0,"",IF(COUNTIF(BN92:BQ94,BR92)=4,"",1))</f>
        <v>1</v>
      </c>
      <c r="BV92" s="622" t="str">
        <f>IF(AI92="","",IF(AND(COUNTA(M92:M94)=0,COUNTA(W92:X94)=0),1,""))</f>
        <v/>
      </c>
      <c r="BW92" s="621">
        <f>IF(AND($AI92="",COUNTA(W92)&gt;0),1,0)</f>
        <v>0</v>
      </c>
      <c r="BX92" s="621">
        <f>IF(AND($AI92="",COUNTA(X92)&gt;0),1,0)</f>
        <v>0</v>
      </c>
      <c r="BY92" s="621" t="str">
        <f>F92&amp;"-"&amp;W92</f>
        <v>-</v>
      </c>
      <c r="BZ92" s="621" t="str">
        <f>IF(W92="","",COUNTIF($BY$17:BY92,BY92))</f>
        <v/>
      </c>
      <c r="CA92" s="621" t="str">
        <f>F92&amp;"-"&amp;X92</f>
        <v>-</v>
      </c>
      <c r="CB92" s="621" t="str">
        <f>IF(X92="","",COUNTIF($CA$17:CA92,CA92))</f>
        <v/>
      </c>
    </row>
    <row r="93" spans="1:80" s="1" customFormat="1" ht="18" customHeight="1" thickBot="1">
      <c r="A93" s="684"/>
      <c r="B93" s="765"/>
      <c r="C93" s="767"/>
      <c r="D93" s="27" t="str">
        <f t="shared" si="42"/>
        <v/>
      </c>
      <c r="E93" s="244">
        <f>C92</f>
        <v>0</v>
      </c>
      <c r="F93" s="730"/>
      <c r="G93" s="730"/>
      <c r="H93" s="620"/>
      <c r="I93" s="270" t="str">
        <f>IF(C92&gt;0,VLOOKUP(C92,女子登録情報!$A$1:$H$2001,5,0),"")</f>
        <v/>
      </c>
      <c r="J93" s="748"/>
      <c r="K93" s="748"/>
      <c r="L93" s="199" t="s">
        <v>28</v>
      </c>
      <c r="M93" s="198"/>
      <c r="N93" s="271" t="str">
        <f>IF(M93&gt;0,VLOOKUP(M93,女子登録情報!$N$1:$O$22,2,0),"")</f>
        <v/>
      </c>
      <c r="O93" s="270" t="s">
        <v>29</v>
      </c>
      <c r="P93" s="272"/>
      <c r="Q93" s="258" t="str">
        <f t="shared" si="32"/>
        <v/>
      </c>
      <c r="R93" s="284" t="str">
        <f t="shared" si="43"/>
        <v/>
      </c>
      <c r="S93" s="273"/>
      <c r="T93" s="756"/>
      <c r="U93" s="757"/>
      <c r="V93" s="758"/>
      <c r="W93" s="751"/>
      <c r="X93" s="754"/>
      <c r="AB93" s="85">
        <f t="shared" si="44"/>
        <v>0</v>
      </c>
      <c r="AC93" s="621"/>
      <c r="AD93" s="74" t="str">
        <f t="shared" si="33"/>
        <v/>
      </c>
      <c r="AE93" s="74" t="str">
        <f t="shared" si="34"/>
        <v/>
      </c>
      <c r="AF93" s="74" t="str">
        <f t="shared" si="35"/>
        <v/>
      </c>
      <c r="AG93" s="74" t="str">
        <f t="shared" si="36"/>
        <v/>
      </c>
      <c r="AH93" s="95">
        <f t="shared" si="45"/>
        <v>0</v>
      </c>
      <c r="AI93" s="95" t="str">
        <f>AI92</f>
        <v/>
      </c>
      <c r="AJ93" s="74" t="str">
        <f t="shared" si="46"/>
        <v/>
      </c>
      <c r="AK93" s="74" t="str">
        <f t="shared" si="37"/>
        <v/>
      </c>
      <c r="AL93" s="99" t="str">
        <f t="shared" si="38"/>
        <v/>
      </c>
      <c r="AM93" s="81">
        <f t="shared" si="47"/>
        <v>0</v>
      </c>
      <c r="AO93" s="81">
        <f t="shared" si="48"/>
        <v>0</v>
      </c>
      <c r="AP93" s="81" t="str">
        <f t="shared" si="49"/>
        <v>00000</v>
      </c>
      <c r="AQ93" s="105" t="str">
        <f t="shared" si="50"/>
        <v>0秒0</v>
      </c>
      <c r="AR93" s="106">
        <f t="shared" si="51"/>
        <v>0</v>
      </c>
      <c r="AS93" s="106" t="str">
        <f t="shared" si="52"/>
        <v>0</v>
      </c>
      <c r="AT93" s="106" t="str">
        <f t="shared" si="53"/>
        <v>0</v>
      </c>
      <c r="AU93" s="106" t="str">
        <f t="shared" si="54"/>
        <v>0m</v>
      </c>
      <c r="AV93" s="106" t="str">
        <f t="shared" si="55"/>
        <v>点</v>
      </c>
      <c r="AW93" s="81">
        <f t="shared" si="56"/>
        <v>0</v>
      </c>
      <c r="AX93" s="73" t="str">
        <f t="shared" si="57"/>
        <v/>
      </c>
      <c r="AY93" s="81">
        <f t="shared" si="58"/>
        <v>0</v>
      </c>
      <c r="AZ93" s="81">
        <f t="shared" si="59"/>
        <v>0</v>
      </c>
      <c r="BA93" s="81">
        <f t="shared" si="60"/>
        <v>0</v>
      </c>
      <c r="BB93" s="595"/>
      <c r="BC93" s="595"/>
      <c r="BD93" s="629"/>
      <c r="BE93" s="769"/>
      <c r="BF93" s="74" t="str">
        <f t="shared" si="39"/>
        <v/>
      </c>
      <c r="BG93" s="74" t="str">
        <f t="shared" si="40"/>
        <v/>
      </c>
      <c r="BH93" s="74" t="str">
        <f t="shared" si="41"/>
        <v/>
      </c>
      <c r="BI93" s="120" t="str">
        <f>IF(M93="","",COUNTIF($BH$17:BH93,BH93))</f>
        <v/>
      </c>
      <c r="BJ93" s="98" t="str">
        <f t="shared" si="61"/>
        <v/>
      </c>
      <c r="BK93" s="1" t="str">
        <f t="shared" si="62"/>
        <v/>
      </c>
      <c r="BL93" s="621"/>
      <c r="BM93" s="621"/>
      <c r="BN93" s="621"/>
      <c r="BO93" s="621"/>
      <c r="BP93" s="621"/>
      <c r="BQ93" s="623"/>
      <c r="BR93" s="621"/>
      <c r="BS93" s="621"/>
      <c r="BV93" s="623"/>
      <c r="BW93" s="621"/>
      <c r="BX93" s="621"/>
      <c r="BY93" s="621"/>
      <c r="BZ93" s="621"/>
      <c r="CA93" s="621"/>
      <c r="CB93" s="621"/>
    </row>
    <row r="94" spans="1:80" s="1" customFormat="1" ht="18" customHeight="1" thickBot="1">
      <c r="A94" s="685"/>
      <c r="B94" s="201" t="s">
        <v>30</v>
      </c>
      <c r="C94" s="202"/>
      <c r="D94" s="245" t="str">
        <f t="shared" si="42"/>
        <v/>
      </c>
      <c r="E94" s="274">
        <f>C92</f>
        <v>0</v>
      </c>
      <c r="F94" s="210"/>
      <c r="G94" s="210"/>
      <c r="H94" s="28"/>
      <c r="I94" s="211"/>
      <c r="J94" s="749"/>
      <c r="K94" s="749"/>
      <c r="L94" s="203" t="s">
        <v>31</v>
      </c>
      <c r="M94" s="204"/>
      <c r="N94" s="430" t="str">
        <f>IF(M94&gt;0,VLOOKUP(M94,女子登録情報!$N$1:$O$22,2,0),"")</f>
        <v/>
      </c>
      <c r="O94" s="203" t="s">
        <v>32</v>
      </c>
      <c r="P94" s="206"/>
      <c r="Q94" s="250" t="str">
        <f t="shared" si="32"/>
        <v/>
      </c>
      <c r="R94" s="285" t="str">
        <f t="shared" si="43"/>
        <v/>
      </c>
      <c r="S94" s="207"/>
      <c r="T94" s="761"/>
      <c r="U94" s="762"/>
      <c r="V94" s="763"/>
      <c r="W94" s="752"/>
      <c r="X94" s="755"/>
      <c r="AB94" s="85">
        <f t="shared" si="44"/>
        <v>0</v>
      </c>
      <c r="AC94" s="621"/>
      <c r="AD94" s="74" t="str">
        <f t="shared" si="33"/>
        <v/>
      </c>
      <c r="AE94" s="74" t="str">
        <f t="shared" si="34"/>
        <v/>
      </c>
      <c r="AF94" s="74" t="str">
        <f t="shared" si="35"/>
        <v/>
      </c>
      <c r="AG94" s="74" t="str">
        <f t="shared" si="36"/>
        <v/>
      </c>
      <c r="AH94" s="95">
        <f t="shared" si="45"/>
        <v>0</v>
      </c>
      <c r="AI94" s="95" t="str">
        <f>AI93</f>
        <v/>
      </c>
      <c r="AJ94" s="74" t="str">
        <f t="shared" si="46"/>
        <v/>
      </c>
      <c r="AK94" s="74" t="str">
        <f t="shared" si="37"/>
        <v/>
      </c>
      <c r="AL94" s="99" t="str">
        <f t="shared" si="38"/>
        <v/>
      </c>
      <c r="AM94" s="81">
        <f t="shared" si="47"/>
        <v>0</v>
      </c>
      <c r="AO94" s="81">
        <f t="shared" si="48"/>
        <v>0</v>
      </c>
      <c r="AP94" s="81" t="str">
        <f t="shared" si="49"/>
        <v>00000</v>
      </c>
      <c r="AQ94" s="105" t="str">
        <f t="shared" si="50"/>
        <v>0秒0</v>
      </c>
      <c r="AR94" s="106">
        <f t="shared" si="51"/>
        <v>0</v>
      </c>
      <c r="AS94" s="106" t="str">
        <f t="shared" si="52"/>
        <v>0</v>
      </c>
      <c r="AT94" s="106" t="str">
        <f t="shared" si="53"/>
        <v>0</v>
      </c>
      <c r="AU94" s="106" t="str">
        <f t="shared" si="54"/>
        <v>0m</v>
      </c>
      <c r="AV94" s="106" t="str">
        <f t="shared" si="55"/>
        <v>点</v>
      </c>
      <c r="AW94" s="81">
        <f t="shared" si="56"/>
        <v>0</v>
      </c>
      <c r="AX94" s="73" t="str">
        <f t="shared" si="57"/>
        <v/>
      </c>
      <c r="AY94" s="81">
        <f t="shared" si="58"/>
        <v>0</v>
      </c>
      <c r="AZ94" s="81">
        <f t="shared" si="59"/>
        <v>0</v>
      </c>
      <c r="BA94" s="81">
        <f t="shared" si="60"/>
        <v>0</v>
      </c>
      <c r="BB94" s="587"/>
      <c r="BC94" s="587"/>
      <c r="BD94" s="630"/>
      <c r="BE94" s="770"/>
      <c r="BF94" s="74" t="str">
        <f t="shared" si="39"/>
        <v/>
      </c>
      <c r="BG94" s="74" t="str">
        <f t="shared" si="40"/>
        <v/>
      </c>
      <c r="BH94" s="74" t="str">
        <f t="shared" si="41"/>
        <v/>
      </c>
      <c r="BI94" s="120" t="str">
        <f>IF(M94="","",COUNTIF($BH$17:BH94,BH94))</f>
        <v/>
      </c>
      <c r="BJ94" s="98" t="str">
        <f t="shared" si="61"/>
        <v/>
      </c>
      <c r="BK94" s="1" t="str">
        <f t="shared" si="62"/>
        <v/>
      </c>
      <c r="BL94" s="621"/>
      <c r="BM94" s="621"/>
      <c r="BN94" s="621"/>
      <c r="BO94" s="621"/>
      <c r="BP94" s="621"/>
      <c r="BQ94" s="624"/>
      <c r="BR94" s="621"/>
      <c r="BS94" s="621"/>
      <c r="BV94" s="624"/>
      <c r="BW94" s="621"/>
      <c r="BX94" s="621"/>
      <c r="BY94" s="621"/>
      <c r="BZ94" s="621"/>
      <c r="CA94" s="621"/>
      <c r="CB94" s="621"/>
    </row>
    <row r="95" spans="1:80" s="1" customFormat="1" ht="18" customHeight="1" thickTop="1" thickBot="1">
      <c r="A95" s="683">
        <v>27</v>
      </c>
      <c r="B95" s="764" t="s">
        <v>339</v>
      </c>
      <c r="C95" s="766"/>
      <c r="D95" s="252" t="str">
        <f t="shared" si="42"/>
        <v/>
      </c>
      <c r="E95" s="243">
        <f>C95</f>
        <v>0</v>
      </c>
      <c r="F95" s="729" t="str">
        <f>IF(C95&gt;0,VLOOKUP(C95,女子登録情報!$A$1:$H$2001,3,0),"")</f>
        <v/>
      </c>
      <c r="G95" s="729" t="str">
        <f>IF(C95&gt;0,VLOOKUP(C95,女子登録情報!$A$1:$H$2001,4,0),"")</f>
        <v/>
      </c>
      <c r="H95" s="619" t="str">
        <f>IF(C95&gt;0,VLOOKUP(C95,女子登録情報!$A$1:$H$1688,7,0),"")</f>
        <v/>
      </c>
      <c r="I95" s="267" t="str">
        <f>IF(C95&gt;0,VLOOKUP(C95,女子登録情報!$A$1:$H$2001,8,0),"")</f>
        <v/>
      </c>
      <c r="J95" s="747" t="str">
        <f>IF(C95&gt;0,VLOOKUP(C95,女子登録情報!$A$1:$M$2001,13,0),"")</f>
        <v/>
      </c>
      <c r="K95" s="747" t="str">
        <f>IF(C95&gt;0,TEXT(C95,"200000000"),"000000000")</f>
        <v>000000000</v>
      </c>
      <c r="L95" s="195" t="s">
        <v>24</v>
      </c>
      <c r="M95" s="194"/>
      <c r="N95" s="268" t="str">
        <f>IF(M95&gt;0,VLOOKUP(M95,女子登録情報!$N$1:$O$22,2,0),"")</f>
        <v/>
      </c>
      <c r="O95" s="267" t="s">
        <v>27</v>
      </c>
      <c r="P95" s="253"/>
      <c r="Q95" s="260" t="str">
        <f t="shared" si="32"/>
        <v/>
      </c>
      <c r="R95" s="283" t="str">
        <f t="shared" si="43"/>
        <v/>
      </c>
      <c r="S95" s="269"/>
      <c r="T95" s="610"/>
      <c r="U95" s="611"/>
      <c r="V95" s="612"/>
      <c r="W95" s="750"/>
      <c r="X95" s="753"/>
      <c r="AA95" s="1">
        <f>IF(C95="",0,IF(H95=F5,0,1))</f>
        <v>0</v>
      </c>
      <c r="AB95" s="85">
        <f t="shared" si="44"/>
        <v>0</v>
      </c>
      <c r="AC95" s="621" t="str">
        <f>IF(C95="","",C95)</f>
        <v/>
      </c>
      <c r="AD95" s="74" t="str">
        <f t="shared" si="33"/>
        <v/>
      </c>
      <c r="AE95" s="74" t="str">
        <f t="shared" si="34"/>
        <v/>
      </c>
      <c r="AF95" s="74" t="str">
        <f t="shared" si="35"/>
        <v/>
      </c>
      <c r="AG95" s="74" t="str">
        <f t="shared" si="36"/>
        <v/>
      </c>
      <c r="AH95" s="95">
        <f t="shared" si="45"/>
        <v>0</v>
      </c>
      <c r="AI95" s="95" t="str">
        <f>IF(F95="","",F95)</f>
        <v/>
      </c>
      <c r="AJ95" s="74" t="str">
        <f t="shared" si="46"/>
        <v/>
      </c>
      <c r="AK95" s="74" t="str">
        <f t="shared" si="37"/>
        <v/>
      </c>
      <c r="AL95" s="99" t="str">
        <f t="shared" si="38"/>
        <v/>
      </c>
      <c r="AM95" s="81">
        <f t="shared" si="47"/>
        <v>0</v>
      </c>
      <c r="AO95" s="81">
        <f t="shared" si="48"/>
        <v>0</v>
      </c>
      <c r="AP95" s="81" t="str">
        <f t="shared" si="49"/>
        <v>00000</v>
      </c>
      <c r="AQ95" s="105" t="str">
        <f t="shared" si="50"/>
        <v>0秒0</v>
      </c>
      <c r="AR95" s="106">
        <f t="shared" si="51"/>
        <v>0</v>
      </c>
      <c r="AS95" s="106" t="str">
        <f t="shared" si="52"/>
        <v>0</v>
      </c>
      <c r="AT95" s="106" t="str">
        <f t="shared" si="53"/>
        <v>0</v>
      </c>
      <c r="AU95" s="106" t="str">
        <f t="shared" si="54"/>
        <v>0m</v>
      </c>
      <c r="AV95" s="106" t="str">
        <f t="shared" si="55"/>
        <v>点</v>
      </c>
      <c r="AW95" s="81">
        <f t="shared" si="56"/>
        <v>0</v>
      </c>
      <c r="AX95" s="73" t="str">
        <f t="shared" si="57"/>
        <v/>
      </c>
      <c r="AY95" s="81">
        <f t="shared" si="58"/>
        <v>0</v>
      </c>
      <c r="AZ95" s="81">
        <f t="shared" si="59"/>
        <v>0</v>
      </c>
      <c r="BA95" s="81">
        <f t="shared" si="60"/>
        <v>0</v>
      </c>
      <c r="BB95" s="586">
        <f>IF(W95="",0,COUNTA($W$17:W97))</f>
        <v>0</v>
      </c>
      <c r="BC95" s="586">
        <f>IF(X95="",0,COUNTA($X$17:X97))</f>
        <v>0</v>
      </c>
      <c r="BD95" s="628">
        <f>IF(OR($N95="20200",$N96="20200",$N97="20200"),COUNTIF($N$17:N97,"20200"),0)</f>
        <v>0</v>
      </c>
      <c r="BE95" s="768">
        <f>IF($BD95=0,0,INDEX($P95:$P97,MATCH("20200",$N95:$N97,0),1))</f>
        <v>0</v>
      </c>
      <c r="BF95" s="74" t="str">
        <f t="shared" si="39"/>
        <v/>
      </c>
      <c r="BG95" s="74" t="str">
        <f t="shared" si="40"/>
        <v/>
      </c>
      <c r="BH95" s="74" t="str">
        <f t="shared" si="41"/>
        <v/>
      </c>
      <c r="BI95" s="120" t="str">
        <f>IF(M95="","",COUNTIF($BH$17:BH95,BH95))</f>
        <v/>
      </c>
      <c r="BJ95" s="98" t="str">
        <f t="shared" si="61"/>
        <v/>
      </c>
      <c r="BK95" s="1" t="str">
        <f t="shared" si="62"/>
        <v/>
      </c>
      <c r="BL95" s="621" t="str">
        <f>IF(F95="","",COUNTIF($AI$17:AI95,AI95))</f>
        <v/>
      </c>
      <c r="BM95" s="621">
        <f>IF(BL95=1,BL95,0)</f>
        <v>0</v>
      </c>
      <c r="BN95" s="621" t="str">
        <f>IF(F95="","",$BR95)</f>
        <v/>
      </c>
      <c r="BO95" s="621" t="str">
        <f>IF(G95="","",$BR95)</f>
        <v/>
      </c>
      <c r="BP95" s="621" t="str">
        <f>IF(I95="","",$BR95)</f>
        <v/>
      </c>
      <c r="BQ95" s="622" t="str">
        <f>IFERROR(IF(J95="","",BR95),"")</f>
        <v/>
      </c>
      <c r="BR95" s="621">
        <v>27</v>
      </c>
      <c r="BS95" s="621">
        <f>IF(C95&gt;0,"",IF(COUNTIF(BN95:BQ97,BR95)=4,"",1))</f>
        <v>1</v>
      </c>
      <c r="BV95" s="622" t="str">
        <f>IF(AI95="","",IF(AND(COUNTA(M95:M97)=0,COUNTA(W95:X97)=0),1,""))</f>
        <v/>
      </c>
      <c r="BW95" s="621">
        <f>IF(AND($AI95="",COUNTA(W95)&gt;0),1,0)</f>
        <v>0</v>
      </c>
      <c r="BX95" s="621">
        <f>IF(AND($AI95="",COUNTA(X95)&gt;0),1,0)</f>
        <v>0</v>
      </c>
      <c r="BY95" s="621" t="str">
        <f>F95&amp;"-"&amp;W95</f>
        <v>-</v>
      </c>
      <c r="BZ95" s="621" t="str">
        <f>IF(W95="","",COUNTIF($BY$17:BY95,BY95))</f>
        <v/>
      </c>
      <c r="CA95" s="621" t="str">
        <f>F95&amp;"-"&amp;X95</f>
        <v>-</v>
      </c>
      <c r="CB95" s="621" t="str">
        <f>IF(X95="","",COUNTIF($CA$17:CA95,CA95))</f>
        <v/>
      </c>
    </row>
    <row r="96" spans="1:80" s="1" customFormat="1" ht="18" customHeight="1" thickBot="1">
      <c r="A96" s="684"/>
      <c r="B96" s="765"/>
      <c r="C96" s="767"/>
      <c r="D96" s="27" t="str">
        <f t="shared" si="42"/>
        <v/>
      </c>
      <c r="E96" s="244">
        <f>C95</f>
        <v>0</v>
      </c>
      <c r="F96" s="730"/>
      <c r="G96" s="730"/>
      <c r="H96" s="620"/>
      <c r="I96" s="270" t="str">
        <f>IF(C95&gt;0,VLOOKUP(C95,女子登録情報!$A$1:$H$2001,5,0),"")</f>
        <v/>
      </c>
      <c r="J96" s="748"/>
      <c r="K96" s="748"/>
      <c r="L96" s="199" t="s">
        <v>28</v>
      </c>
      <c r="M96" s="198"/>
      <c r="N96" s="271" t="str">
        <f>IF(M96&gt;0,VLOOKUP(M96,女子登録情報!$N$1:$O$22,2,0),"")</f>
        <v/>
      </c>
      <c r="O96" s="270" t="s">
        <v>29</v>
      </c>
      <c r="P96" s="272"/>
      <c r="Q96" s="258" t="str">
        <f t="shared" si="32"/>
        <v/>
      </c>
      <c r="R96" s="284" t="str">
        <f t="shared" si="43"/>
        <v/>
      </c>
      <c r="S96" s="273"/>
      <c r="T96" s="756"/>
      <c r="U96" s="757"/>
      <c r="V96" s="758"/>
      <c r="W96" s="751"/>
      <c r="X96" s="754"/>
      <c r="AB96" s="85">
        <f t="shared" si="44"/>
        <v>0</v>
      </c>
      <c r="AC96" s="621"/>
      <c r="AD96" s="74" t="str">
        <f t="shared" si="33"/>
        <v/>
      </c>
      <c r="AE96" s="74" t="str">
        <f t="shared" si="34"/>
        <v/>
      </c>
      <c r="AF96" s="74" t="str">
        <f t="shared" si="35"/>
        <v/>
      </c>
      <c r="AG96" s="74" t="str">
        <f t="shared" si="36"/>
        <v/>
      </c>
      <c r="AH96" s="95">
        <f t="shared" si="45"/>
        <v>0</v>
      </c>
      <c r="AI96" s="95" t="str">
        <f>AI95</f>
        <v/>
      </c>
      <c r="AJ96" s="74" t="str">
        <f t="shared" si="46"/>
        <v/>
      </c>
      <c r="AK96" s="74" t="str">
        <f t="shared" si="37"/>
        <v/>
      </c>
      <c r="AL96" s="99" t="str">
        <f t="shared" si="38"/>
        <v/>
      </c>
      <c r="AM96" s="81">
        <f t="shared" si="47"/>
        <v>0</v>
      </c>
      <c r="AO96" s="81">
        <f t="shared" si="48"/>
        <v>0</v>
      </c>
      <c r="AP96" s="81" t="str">
        <f t="shared" si="49"/>
        <v>00000</v>
      </c>
      <c r="AQ96" s="105" t="str">
        <f t="shared" si="50"/>
        <v>0秒0</v>
      </c>
      <c r="AR96" s="106">
        <f t="shared" si="51"/>
        <v>0</v>
      </c>
      <c r="AS96" s="106" t="str">
        <f t="shared" si="52"/>
        <v>0</v>
      </c>
      <c r="AT96" s="106" t="str">
        <f t="shared" si="53"/>
        <v>0</v>
      </c>
      <c r="AU96" s="106" t="str">
        <f t="shared" si="54"/>
        <v>0m</v>
      </c>
      <c r="AV96" s="106" t="str">
        <f t="shared" si="55"/>
        <v>点</v>
      </c>
      <c r="AW96" s="81">
        <f t="shared" si="56"/>
        <v>0</v>
      </c>
      <c r="AX96" s="73" t="str">
        <f t="shared" si="57"/>
        <v/>
      </c>
      <c r="AY96" s="81">
        <f t="shared" si="58"/>
        <v>0</v>
      </c>
      <c r="AZ96" s="81">
        <f t="shared" si="59"/>
        <v>0</v>
      </c>
      <c r="BA96" s="81">
        <f t="shared" si="60"/>
        <v>0</v>
      </c>
      <c r="BB96" s="595"/>
      <c r="BC96" s="595"/>
      <c r="BD96" s="629"/>
      <c r="BE96" s="769"/>
      <c r="BF96" s="74" t="str">
        <f t="shared" si="39"/>
        <v/>
      </c>
      <c r="BG96" s="74" t="str">
        <f t="shared" si="40"/>
        <v/>
      </c>
      <c r="BH96" s="74" t="str">
        <f t="shared" si="41"/>
        <v/>
      </c>
      <c r="BI96" s="120" t="str">
        <f>IF(M96="","",COUNTIF($BH$17:BH96,BH96))</f>
        <v/>
      </c>
      <c r="BJ96" s="98" t="str">
        <f t="shared" si="61"/>
        <v/>
      </c>
      <c r="BK96" s="1" t="str">
        <f t="shared" si="62"/>
        <v/>
      </c>
      <c r="BL96" s="621"/>
      <c r="BM96" s="621"/>
      <c r="BN96" s="621"/>
      <c r="BO96" s="621"/>
      <c r="BP96" s="621"/>
      <c r="BQ96" s="623"/>
      <c r="BR96" s="621"/>
      <c r="BS96" s="621"/>
      <c r="BV96" s="623"/>
      <c r="BW96" s="621"/>
      <c r="BX96" s="621"/>
      <c r="BY96" s="621"/>
      <c r="BZ96" s="621"/>
      <c r="CA96" s="621"/>
      <c r="CB96" s="621"/>
    </row>
    <row r="97" spans="1:80" s="1" customFormat="1" ht="18" customHeight="1" thickBot="1">
      <c r="A97" s="685"/>
      <c r="B97" s="201" t="s">
        <v>30</v>
      </c>
      <c r="C97" s="202"/>
      <c r="D97" s="245" t="str">
        <f t="shared" si="42"/>
        <v/>
      </c>
      <c r="E97" s="274">
        <f>C95</f>
        <v>0</v>
      </c>
      <c r="F97" s="210"/>
      <c r="G97" s="210"/>
      <c r="H97" s="28"/>
      <c r="I97" s="211"/>
      <c r="J97" s="749"/>
      <c r="K97" s="749"/>
      <c r="L97" s="203" t="s">
        <v>31</v>
      </c>
      <c r="M97" s="204"/>
      <c r="N97" s="430" t="str">
        <f>IF(M97&gt;0,VLOOKUP(M97,女子登録情報!$N$1:$O$22,2,0),"")</f>
        <v/>
      </c>
      <c r="O97" s="203" t="s">
        <v>32</v>
      </c>
      <c r="P97" s="206"/>
      <c r="Q97" s="250" t="str">
        <f t="shared" si="32"/>
        <v/>
      </c>
      <c r="R97" s="285" t="str">
        <f t="shared" si="43"/>
        <v/>
      </c>
      <c r="S97" s="207"/>
      <c r="T97" s="761"/>
      <c r="U97" s="762"/>
      <c r="V97" s="763"/>
      <c r="W97" s="752"/>
      <c r="X97" s="755"/>
      <c r="AB97" s="85">
        <f t="shared" si="44"/>
        <v>0</v>
      </c>
      <c r="AC97" s="621"/>
      <c r="AD97" s="74" t="str">
        <f t="shared" si="33"/>
        <v/>
      </c>
      <c r="AE97" s="74" t="str">
        <f t="shared" si="34"/>
        <v/>
      </c>
      <c r="AF97" s="74" t="str">
        <f t="shared" si="35"/>
        <v/>
      </c>
      <c r="AG97" s="74" t="str">
        <f t="shared" si="36"/>
        <v/>
      </c>
      <c r="AH97" s="95">
        <f t="shared" si="45"/>
        <v>0</v>
      </c>
      <c r="AI97" s="95" t="str">
        <f>AI96</f>
        <v/>
      </c>
      <c r="AJ97" s="74" t="str">
        <f t="shared" si="46"/>
        <v/>
      </c>
      <c r="AK97" s="74" t="str">
        <f t="shared" si="37"/>
        <v/>
      </c>
      <c r="AL97" s="99" t="str">
        <f t="shared" si="38"/>
        <v/>
      </c>
      <c r="AM97" s="81">
        <f t="shared" si="47"/>
        <v>0</v>
      </c>
      <c r="AO97" s="81">
        <f t="shared" si="48"/>
        <v>0</v>
      </c>
      <c r="AP97" s="81" t="str">
        <f t="shared" si="49"/>
        <v>00000</v>
      </c>
      <c r="AQ97" s="105" t="str">
        <f t="shared" si="50"/>
        <v>0秒0</v>
      </c>
      <c r="AR97" s="106">
        <f t="shared" si="51"/>
        <v>0</v>
      </c>
      <c r="AS97" s="106" t="str">
        <f t="shared" si="52"/>
        <v>0</v>
      </c>
      <c r="AT97" s="106" t="str">
        <f t="shared" si="53"/>
        <v>0</v>
      </c>
      <c r="AU97" s="106" t="str">
        <f t="shared" si="54"/>
        <v>0m</v>
      </c>
      <c r="AV97" s="106" t="str">
        <f t="shared" si="55"/>
        <v>点</v>
      </c>
      <c r="AW97" s="81">
        <f t="shared" si="56"/>
        <v>0</v>
      </c>
      <c r="AX97" s="73" t="str">
        <f t="shared" si="57"/>
        <v/>
      </c>
      <c r="AY97" s="81">
        <f t="shared" si="58"/>
        <v>0</v>
      </c>
      <c r="AZ97" s="81">
        <f t="shared" si="59"/>
        <v>0</v>
      </c>
      <c r="BA97" s="81">
        <f t="shared" si="60"/>
        <v>0</v>
      </c>
      <c r="BB97" s="587"/>
      <c r="BC97" s="587"/>
      <c r="BD97" s="630"/>
      <c r="BE97" s="770"/>
      <c r="BF97" s="74" t="str">
        <f t="shared" si="39"/>
        <v/>
      </c>
      <c r="BG97" s="74" t="str">
        <f t="shared" si="40"/>
        <v/>
      </c>
      <c r="BH97" s="74" t="str">
        <f t="shared" si="41"/>
        <v/>
      </c>
      <c r="BI97" s="120" t="str">
        <f>IF(M97="","",COUNTIF($BH$17:BH97,BH97))</f>
        <v/>
      </c>
      <c r="BJ97" s="98" t="str">
        <f t="shared" si="61"/>
        <v/>
      </c>
      <c r="BK97" s="1" t="str">
        <f t="shared" si="62"/>
        <v/>
      </c>
      <c r="BL97" s="621"/>
      <c r="BM97" s="621"/>
      <c r="BN97" s="621"/>
      <c r="BO97" s="621"/>
      <c r="BP97" s="621"/>
      <c r="BQ97" s="624"/>
      <c r="BR97" s="621"/>
      <c r="BS97" s="621"/>
      <c r="BV97" s="624"/>
      <c r="BW97" s="621"/>
      <c r="BX97" s="621"/>
      <c r="BY97" s="621"/>
      <c r="BZ97" s="621"/>
      <c r="CA97" s="621"/>
      <c r="CB97" s="621"/>
    </row>
    <row r="98" spans="1:80" s="1" customFormat="1" ht="18" customHeight="1" thickTop="1" thickBot="1">
      <c r="A98" s="683">
        <v>28</v>
      </c>
      <c r="B98" s="764" t="s">
        <v>339</v>
      </c>
      <c r="C98" s="766"/>
      <c r="D98" s="252" t="str">
        <f t="shared" si="42"/>
        <v/>
      </c>
      <c r="E98" s="243">
        <f>C98</f>
        <v>0</v>
      </c>
      <c r="F98" s="729" t="str">
        <f>IF(C98&gt;0,VLOOKUP(C98,女子登録情報!$A$1:$H$2001,3,0),"")</f>
        <v/>
      </c>
      <c r="G98" s="729" t="str">
        <f>IF(C98&gt;0,VLOOKUP(C98,女子登録情報!$A$1:$H$2001,4,0),"")</f>
        <v/>
      </c>
      <c r="H98" s="619" t="str">
        <f>IF(C98&gt;0,VLOOKUP(C98,女子登録情報!$A$1:$H$1688,7,0),"")</f>
        <v/>
      </c>
      <c r="I98" s="267" t="str">
        <f>IF(C98&gt;0,VLOOKUP(C98,女子登録情報!$A$1:$H$2001,8,0),"")</f>
        <v/>
      </c>
      <c r="J98" s="747" t="str">
        <f>IF(C98&gt;0,VLOOKUP(C98,女子登録情報!$A$1:$M$2001,13,0),"")</f>
        <v/>
      </c>
      <c r="K98" s="747" t="str">
        <f>IF(C98&gt;0,TEXT(C98,"200000000"),"000000000")</f>
        <v>000000000</v>
      </c>
      <c r="L98" s="195" t="s">
        <v>24</v>
      </c>
      <c r="M98" s="194"/>
      <c r="N98" s="268" t="str">
        <f>IF(M98&gt;0,VLOOKUP(M98,女子登録情報!$N$1:$O$22,2,0),"")</f>
        <v/>
      </c>
      <c r="O98" s="267" t="s">
        <v>27</v>
      </c>
      <c r="P98" s="253"/>
      <c r="Q98" s="260" t="str">
        <f t="shared" si="32"/>
        <v/>
      </c>
      <c r="R98" s="283" t="str">
        <f t="shared" si="43"/>
        <v/>
      </c>
      <c r="S98" s="269"/>
      <c r="T98" s="610"/>
      <c r="U98" s="611"/>
      <c r="V98" s="612"/>
      <c r="W98" s="750"/>
      <c r="X98" s="753"/>
      <c r="AA98" s="1">
        <f>IF(C98="",0,IF(H98=F5,0,1))</f>
        <v>0</v>
      </c>
      <c r="AB98" s="85">
        <f t="shared" si="44"/>
        <v>0</v>
      </c>
      <c r="AC98" s="621" t="str">
        <f>IF(C98="","",C98)</f>
        <v/>
      </c>
      <c r="AD98" s="74" t="str">
        <f t="shared" si="33"/>
        <v/>
      </c>
      <c r="AE98" s="74" t="str">
        <f t="shared" si="34"/>
        <v/>
      </c>
      <c r="AF98" s="74" t="str">
        <f t="shared" si="35"/>
        <v/>
      </c>
      <c r="AG98" s="74" t="str">
        <f t="shared" si="36"/>
        <v/>
      </c>
      <c r="AH98" s="95">
        <f t="shared" si="45"/>
        <v>0</v>
      </c>
      <c r="AI98" s="95" t="str">
        <f>IF(F98="","",F98)</f>
        <v/>
      </c>
      <c r="AJ98" s="74" t="str">
        <f t="shared" si="46"/>
        <v/>
      </c>
      <c r="AK98" s="74" t="str">
        <f t="shared" si="37"/>
        <v/>
      </c>
      <c r="AL98" s="99" t="str">
        <f t="shared" si="38"/>
        <v/>
      </c>
      <c r="AM98" s="81">
        <f t="shared" si="47"/>
        <v>0</v>
      </c>
      <c r="AO98" s="81">
        <f t="shared" si="48"/>
        <v>0</v>
      </c>
      <c r="AP98" s="81" t="str">
        <f t="shared" si="49"/>
        <v>00000</v>
      </c>
      <c r="AQ98" s="105" t="str">
        <f t="shared" si="50"/>
        <v>0秒0</v>
      </c>
      <c r="AR98" s="106">
        <f t="shared" si="51"/>
        <v>0</v>
      </c>
      <c r="AS98" s="106" t="str">
        <f t="shared" si="52"/>
        <v>0</v>
      </c>
      <c r="AT98" s="106" t="str">
        <f t="shared" si="53"/>
        <v>0</v>
      </c>
      <c r="AU98" s="106" t="str">
        <f t="shared" si="54"/>
        <v>0m</v>
      </c>
      <c r="AV98" s="106" t="str">
        <f t="shared" si="55"/>
        <v>点</v>
      </c>
      <c r="AW98" s="81">
        <f t="shared" si="56"/>
        <v>0</v>
      </c>
      <c r="AX98" s="73" t="str">
        <f t="shared" si="57"/>
        <v/>
      </c>
      <c r="AY98" s="81">
        <f t="shared" si="58"/>
        <v>0</v>
      </c>
      <c r="AZ98" s="81">
        <f t="shared" si="59"/>
        <v>0</v>
      </c>
      <c r="BA98" s="81">
        <f t="shared" si="60"/>
        <v>0</v>
      </c>
      <c r="BB98" s="586">
        <f>IF(W98="",0,COUNTA($W$17:W100))</f>
        <v>0</v>
      </c>
      <c r="BC98" s="586">
        <f>IF(X98="",0,COUNTA($X$17:X100))</f>
        <v>0</v>
      </c>
      <c r="BD98" s="628">
        <f>IF(OR($N98="20200",$N99="20200",$N100="20200"),COUNTIF($N$17:N100,"20200"),0)</f>
        <v>0</v>
      </c>
      <c r="BE98" s="768">
        <f>IF($BD98=0,0,INDEX($P98:$P100,MATCH("20200",$N98:$N100,0),1))</f>
        <v>0</v>
      </c>
      <c r="BF98" s="74" t="str">
        <f t="shared" si="39"/>
        <v/>
      </c>
      <c r="BG98" s="74" t="str">
        <f t="shared" si="40"/>
        <v/>
      </c>
      <c r="BH98" s="74" t="str">
        <f t="shared" si="41"/>
        <v/>
      </c>
      <c r="BI98" s="120" t="str">
        <f>IF(M98="","",COUNTIF($BH$17:BH98,BH98))</f>
        <v/>
      </c>
      <c r="BJ98" s="98" t="str">
        <f t="shared" si="61"/>
        <v/>
      </c>
      <c r="BK98" s="1" t="str">
        <f t="shared" si="62"/>
        <v/>
      </c>
      <c r="BL98" s="621" t="str">
        <f>IF(F98="","",COUNTIF($AI$17:AI98,AI98))</f>
        <v/>
      </c>
      <c r="BM98" s="621">
        <f>IF(BL98=1,BL98,0)</f>
        <v>0</v>
      </c>
      <c r="BN98" s="621" t="str">
        <f>IF(F98="","",$BR98)</f>
        <v/>
      </c>
      <c r="BO98" s="621" t="str">
        <f>IF(G98="","",$BR98)</f>
        <v/>
      </c>
      <c r="BP98" s="621" t="str">
        <f>IF(I98="","",$BR98)</f>
        <v/>
      </c>
      <c r="BQ98" s="622" t="str">
        <f>IFERROR(IF(J98="","",BR98),"")</f>
        <v/>
      </c>
      <c r="BR98" s="621">
        <v>28</v>
      </c>
      <c r="BS98" s="621">
        <f>IF(C98&gt;0,"",IF(COUNTIF(BN98:BQ100,BR98)=4,"",1))</f>
        <v>1</v>
      </c>
      <c r="BV98" s="622" t="str">
        <f>IF(AI98="","",IF(AND(COUNTA(M98:M100)=0,COUNTA(W98:X100)=0),1,""))</f>
        <v/>
      </c>
      <c r="BW98" s="621">
        <f>IF(AND($AI98="",COUNTA(W98)&gt;0),1,0)</f>
        <v>0</v>
      </c>
      <c r="BX98" s="621">
        <f>IF(AND($AI98="",COUNTA(X98)&gt;0),1,0)</f>
        <v>0</v>
      </c>
      <c r="BY98" s="621" t="str">
        <f>F98&amp;"-"&amp;W98</f>
        <v>-</v>
      </c>
      <c r="BZ98" s="621" t="str">
        <f>IF(W98="","",COUNTIF($BY$17:BY98,BY98))</f>
        <v/>
      </c>
      <c r="CA98" s="621" t="str">
        <f>F98&amp;"-"&amp;X98</f>
        <v>-</v>
      </c>
      <c r="CB98" s="621" t="str">
        <f>IF(X98="","",COUNTIF($CA$17:CA98,CA98))</f>
        <v/>
      </c>
    </row>
    <row r="99" spans="1:80" s="1" customFormat="1" ht="18" customHeight="1" thickBot="1">
      <c r="A99" s="684"/>
      <c r="B99" s="765"/>
      <c r="C99" s="767"/>
      <c r="D99" s="27" t="str">
        <f t="shared" si="42"/>
        <v/>
      </c>
      <c r="E99" s="244">
        <f>C98</f>
        <v>0</v>
      </c>
      <c r="F99" s="730"/>
      <c r="G99" s="730"/>
      <c r="H99" s="620"/>
      <c r="I99" s="270" t="str">
        <f>IF(C98&gt;0,VLOOKUP(C98,女子登録情報!$A$1:$H$2001,5,0),"")</f>
        <v/>
      </c>
      <c r="J99" s="748"/>
      <c r="K99" s="748"/>
      <c r="L99" s="199" t="s">
        <v>28</v>
      </c>
      <c r="M99" s="198"/>
      <c r="N99" s="271" t="str">
        <f>IF(M99&gt;0,VLOOKUP(M99,女子登録情報!$N$1:$O$22,2,0),"")</f>
        <v/>
      </c>
      <c r="O99" s="270" t="s">
        <v>29</v>
      </c>
      <c r="P99" s="272"/>
      <c r="Q99" s="258" t="str">
        <f t="shared" si="32"/>
        <v/>
      </c>
      <c r="R99" s="284" t="str">
        <f t="shared" si="43"/>
        <v/>
      </c>
      <c r="S99" s="273"/>
      <c r="T99" s="756"/>
      <c r="U99" s="757"/>
      <c r="V99" s="758"/>
      <c r="W99" s="751"/>
      <c r="X99" s="754"/>
      <c r="AB99" s="85">
        <f t="shared" si="44"/>
        <v>0</v>
      </c>
      <c r="AC99" s="621"/>
      <c r="AD99" s="74" t="str">
        <f t="shared" si="33"/>
        <v/>
      </c>
      <c r="AE99" s="74" t="str">
        <f t="shared" si="34"/>
        <v/>
      </c>
      <c r="AF99" s="74" t="str">
        <f t="shared" si="35"/>
        <v/>
      </c>
      <c r="AG99" s="74" t="str">
        <f t="shared" si="36"/>
        <v/>
      </c>
      <c r="AH99" s="95">
        <f t="shared" si="45"/>
        <v>0</v>
      </c>
      <c r="AI99" s="95" t="str">
        <f>AI98</f>
        <v/>
      </c>
      <c r="AJ99" s="74" t="str">
        <f t="shared" si="46"/>
        <v/>
      </c>
      <c r="AK99" s="74" t="str">
        <f t="shared" si="37"/>
        <v/>
      </c>
      <c r="AL99" s="99" t="str">
        <f t="shared" si="38"/>
        <v/>
      </c>
      <c r="AM99" s="81">
        <f t="shared" si="47"/>
        <v>0</v>
      </c>
      <c r="AO99" s="81">
        <f t="shared" si="48"/>
        <v>0</v>
      </c>
      <c r="AP99" s="81" t="str">
        <f t="shared" si="49"/>
        <v>00000</v>
      </c>
      <c r="AQ99" s="105" t="str">
        <f t="shared" si="50"/>
        <v>0秒0</v>
      </c>
      <c r="AR99" s="106">
        <f t="shared" si="51"/>
        <v>0</v>
      </c>
      <c r="AS99" s="106" t="str">
        <f t="shared" si="52"/>
        <v>0</v>
      </c>
      <c r="AT99" s="106" t="str">
        <f t="shared" si="53"/>
        <v>0</v>
      </c>
      <c r="AU99" s="106" t="str">
        <f t="shared" si="54"/>
        <v>0m</v>
      </c>
      <c r="AV99" s="106" t="str">
        <f t="shared" si="55"/>
        <v>点</v>
      </c>
      <c r="AW99" s="81">
        <f t="shared" si="56"/>
        <v>0</v>
      </c>
      <c r="AX99" s="73" t="str">
        <f t="shared" si="57"/>
        <v/>
      </c>
      <c r="AY99" s="81">
        <f t="shared" si="58"/>
        <v>0</v>
      </c>
      <c r="AZ99" s="81">
        <f t="shared" si="59"/>
        <v>0</v>
      </c>
      <c r="BA99" s="81">
        <f t="shared" si="60"/>
        <v>0</v>
      </c>
      <c r="BB99" s="595"/>
      <c r="BC99" s="595"/>
      <c r="BD99" s="629"/>
      <c r="BE99" s="769"/>
      <c r="BF99" s="74" t="str">
        <f t="shared" si="39"/>
        <v/>
      </c>
      <c r="BG99" s="74" t="str">
        <f t="shared" si="40"/>
        <v/>
      </c>
      <c r="BH99" s="74" t="str">
        <f t="shared" si="41"/>
        <v/>
      </c>
      <c r="BI99" s="120" t="str">
        <f>IF(M99="","",COUNTIF($BH$17:BH99,BH99))</f>
        <v/>
      </c>
      <c r="BJ99" s="98" t="str">
        <f t="shared" si="61"/>
        <v/>
      </c>
      <c r="BK99" s="1" t="str">
        <f t="shared" si="62"/>
        <v/>
      </c>
      <c r="BL99" s="621"/>
      <c r="BM99" s="621"/>
      <c r="BN99" s="621"/>
      <c r="BO99" s="621"/>
      <c r="BP99" s="621"/>
      <c r="BQ99" s="623"/>
      <c r="BR99" s="621"/>
      <c r="BS99" s="621"/>
      <c r="BV99" s="623"/>
      <c r="BW99" s="621"/>
      <c r="BX99" s="621"/>
      <c r="BY99" s="621"/>
      <c r="BZ99" s="621"/>
      <c r="CA99" s="621"/>
      <c r="CB99" s="621"/>
    </row>
    <row r="100" spans="1:80" s="1" customFormat="1" ht="18" customHeight="1" thickBot="1">
      <c r="A100" s="685"/>
      <c r="B100" s="201" t="s">
        <v>30</v>
      </c>
      <c r="C100" s="202"/>
      <c r="D100" s="245" t="str">
        <f t="shared" si="42"/>
        <v/>
      </c>
      <c r="E100" s="274">
        <f>C98</f>
        <v>0</v>
      </c>
      <c r="F100" s="210"/>
      <c r="G100" s="210"/>
      <c r="H100" s="28"/>
      <c r="I100" s="211"/>
      <c r="J100" s="749"/>
      <c r="K100" s="749"/>
      <c r="L100" s="203" t="s">
        <v>31</v>
      </c>
      <c r="M100" s="204"/>
      <c r="N100" s="430" t="str">
        <f>IF(M100&gt;0,VLOOKUP(M100,女子登録情報!$N$1:$O$22,2,0),"")</f>
        <v/>
      </c>
      <c r="O100" s="203" t="s">
        <v>32</v>
      </c>
      <c r="P100" s="206"/>
      <c r="Q100" s="250" t="str">
        <f t="shared" si="32"/>
        <v/>
      </c>
      <c r="R100" s="285" t="str">
        <f t="shared" si="43"/>
        <v/>
      </c>
      <c r="S100" s="207"/>
      <c r="T100" s="761"/>
      <c r="U100" s="762"/>
      <c r="V100" s="763"/>
      <c r="W100" s="752"/>
      <c r="X100" s="755"/>
      <c r="AB100" s="85">
        <f t="shared" si="44"/>
        <v>0</v>
      </c>
      <c r="AC100" s="621"/>
      <c r="AD100" s="74" t="str">
        <f t="shared" si="33"/>
        <v/>
      </c>
      <c r="AE100" s="74" t="str">
        <f t="shared" si="34"/>
        <v/>
      </c>
      <c r="AF100" s="74" t="str">
        <f t="shared" si="35"/>
        <v/>
      </c>
      <c r="AG100" s="74" t="str">
        <f t="shared" si="36"/>
        <v/>
      </c>
      <c r="AH100" s="95">
        <f t="shared" si="45"/>
        <v>0</v>
      </c>
      <c r="AI100" s="95" t="str">
        <f>AI99</f>
        <v/>
      </c>
      <c r="AJ100" s="74" t="str">
        <f t="shared" si="46"/>
        <v/>
      </c>
      <c r="AK100" s="74" t="str">
        <f t="shared" si="37"/>
        <v/>
      </c>
      <c r="AL100" s="99" t="str">
        <f t="shared" si="38"/>
        <v/>
      </c>
      <c r="AM100" s="81">
        <f t="shared" si="47"/>
        <v>0</v>
      </c>
      <c r="AO100" s="81">
        <f t="shared" si="48"/>
        <v>0</v>
      </c>
      <c r="AP100" s="81" t="str">
        <f t="shared" si="49"/>
        <v>00000</v>
      </c>
      <c r="AQ100" s="105" t="str">
        <f t="shared" si="50"/>
        <v>0秒0</v>
      </c>
      <c r="AR100" s="106">
        <f t="shared" si="51"/>
        <v>0</v>
      </c>
      <c r="AS100" s="106" t="str">
        <f t="shared" si="52"/>
        <v>0</v>
      </c>
      <c r="AT100" s="106" t="str">
        <f t="shared" si="53"/>
        <v>0</v>
      </c>
      <c r="AU100" s="106" t="str">
        <f t="shared" si="54"/>
        <v>0m</v>
      </c>
      <c r="AV100" s="106" t="str">
        <f t="shared" si="55"/>
        <v>点</v>
      </c>
      <c r="AW100" s="81">
        <f t="shared" si="56"/>
        <v>0</v>
      </c>
      <c r="AX100" s="73" t="str">
        <f t="shared" si="57"/>
        <v/>
      </c>
      <c r="AY100" s="81">
        <f t="shared" si="58"/>
        <v>0</v>
      </c>
      <c r="AZ100" s="81">
        <f t="shared" si="59"/>
        <v>0</v>
      </c>
      <c r="BA100" s="81">
        <f t="shared" si="60"/>
        <v>0</v>
      </c>
      <c r="BB100" s="587"/>
      <c r="BC100" s="587"/>
      <c r="BD100" s="630"/>
      <c r="BE100" s="770"/>
      <c r="BF100" s="74" t="str">
        <f t="shared" si="39"/>
        <v/>
      </c>
      <c r="BG100" s="74" t="str">
        <f t="shared" si="40"/>
        <v/>
      </c>
      <c r="BH100" s="74" t="str">
        <f t="shared" si="41"/>
        <v/>
      </c>
      <c r="BI100" s="120" t="str">
        <f>IF(M100="","",COUNTIF($BH$17:BH100,BH100))</f>
        <v/>
      </c>
      <c r="BJ100" s="98" t="str">
        <f t="shared" si="61"/>
        <v/>
      </c>
      <c r="BK100" s="1" t="str">
        <f t="shared" si="62"/>
        <v/>
      </c>
      <c r="BL100" s="621"/>
      <c r="BM100" s="621"/>
      <c r="BN100" s="621"/>
      <c r="BO100" s="621"/>
      <c r="BP100" s="621"/>
      <c r="BQ100" s="624"/>
      <c r="BR100" s="621"/>
      <c r="BS100" s="621"/>
      <c r="BV100" s="624"/>
      <c r="BW100" s="621"/>
      <c r="BX100" s="621"/>
      <c r="BY100" s="621"/>
      <c r="BZ100" s="621"/>
      <c r="CA100" s="621"/>
      <c r="CB100" s="621"/>
    </row>
    <row r="101" spans="1:80" s="1" customFormat="1" ht="18" customHeight="1" thickTop="1" thickBot="1">
      <c r="A101" s="683">
        <v>29</v>
      </c>
      <c r="B101" s="764" t="s">
        <v>339</v>
      </c>
      <c r="C101" s="766"/>
      <c r="D101" s="252" t="str">
        <f t="shared" si="42"/>
        <v/>
      </c>
      <c r="E101" s="243">
        <f>C101</f>
        <v>0</v>
      </c>
      <c r="F101" s="729" t="str">
        <f>IF(C101&gt;0,VLOOKUP(C101,女子登録情報!$A$1:$H$2001,3,0),"")</f>
        <v/>
      </c>
      <c r="G101" s="729" t="str">
        <f>IF(C101&gt;0,VLOOKUP(C101,女子登録情報!$A$1:$H$2001,4,0),"")</f>
        <v/>
      </c>
      <c r="H101" s="619" t="str">
        <f>IF(C101&gt;0,VLOOKUP(C101,女子登録情報!$A$1:$H$1688,7,0),"")</f>
        <v/>
      </c>
      <c r="I101" s="267" t="str">
        <f>IF(C101&gt;0,VLOOKUP(C101,女子登録情報!$A$1:$H$2001,8,0),"")</f>
        <v/>
      </c>
      <c r="J101" s="747" t="str">
        <f>IF(C101&gt;0,VLOOKUP(C101,女子登録情報!$A$1:$M$2001,13,0),"")</f>
        <v/>
      </c>
      <c r="K101" s="747" t="str">
        <f>IF(C101&gt;0,TEXT(C101,"200000000"),"000000000")</f>
        <v>000000000</v>
      </c>
      <c r="L101" s="195" t="s">
        <v>24</v>
      </c>
      <c r="M101" s="194"/>
      <c r="N101" s="268" t="str">
        <f>IF(M101&gt;0,VLOOKUP(M101,女子登録情報!$N$1:$O$22,2,0),"")</f>
        <v/>
      </c>
      <c r="O101" s="267" t="s">
        <v>27</v>
      </c>
      <c r="P101" s="253"/>
      <c r="Q101" s="260" t="str">
        <f t="shared" si="32"/>
        <v/>
      </c>
      <c r="R101" s="283" t="str">
        <f t="shared" si="43"/>
        <v/>
      </c>
      <c r="S101" s="269"/>
      <c r="T101" s="610"/>
      <c r="U101" s="611"/>
      <c r="V101" s="612"/>
      <c r="W101" s="750"/>
      <c r="X101" s="753"/>
      <c r="AA101" s="1">
        <f>IF(C101="",0,IF(H101=F5,0,1))</f>
        <v>0</v>
      </c>
      <c r="AB101" s="85">
        <f t="shared" si="44"/>
        <v>0</v>
      </c>
      <c r="AC101" s="621" t="str">
        <f>IF(C101="","",C101)</f>
        <v/>
      </c>
      <c r="AD101" s="74" t="str">
        <f t="shared" si="33"/>
        <v/>
      </c>
      <c r="AE101" s="74" t="str">
        <f t="shared" si="34"/>
        <v/>
      </c>
      <c r="AF101" s="74" t="str">
        <f t="shared" si="35"/>
        <v/>
      </c>
      <c r="AG101" s="74" t="str">
        <f t="shared" si="36"/>
        <v/>
      </c>
      <c r="AH101" s="95">
        <f t="shared" si="45"/>
        <v>0</v>
      </c>
      <c r="AI101" s="95" t="str">
        <f>IF(F101="","",F101)</f>
        <v/>
      </c>
      <c r="AJ101" s="74" t="str">
        <f t="shared" si="46"/>
        <v/>
      </c>
      <c r="AK101" s="74" t="str">
        <f t="shared" si="37"/>
        <v/>
      </c>
      <c r="AL101" s="99" t="str">
        <f t="shared" si="38"/>
        <v/>
      </c>
      <c r="AM101" s="81">
        <f t="shared" si="47"/>
        <v>0</v>
      </c>
      <c r="AO101" s="81">
        <f t="shared" si="48"/>
        <v>0</v>
      </c>
      <c r="AP101" s="81" t="str">
        <f t="shared" si="49"/>
        <v>00000</v>
      </c>
      <c r="AQ101" s="105" t="str">
        <f t="shared" si="50"/>
        <v>0秒0</v>
      </c>
      <c r="AR101" s="106">
        <f t="shared" si="51"/>
        <v>0</v>
      </c>
      <c r="AS101" s="106" t="str">
        <f t="shared" si="52"/>
        <v>0</v>
      </c>
      <c r="AT101" s="106" t="str">
        <f t="shared" si="53"/>
        <v>0</v>
      </c>
      <c r="AU101" s="106" t="str">
        <f t="shared" si="54"/>
        <v>0m</v>
      </c>
      <c r="AV101" s="106" t="str">
        <f t="shared" si="55"/>
        <v>点</v>
      </c>
      <c r="AW101" s="81">
        <f t="shared" si="56"/>
        <v>0</v>
      </c>
      <c r="AX101" s="73" t="str">
        <f t="shared" si="57"/>
        <v/>
      </c>
      <c r="AY101" s="81">
        <f t="shared" si="58"/>
        <v>0</v>
      </c>
      <c r="AZ101" s="81">
        <f t="shared" si="59"/>
        <v>0</v>
      </c>
      <c r="BA101" s="81">
        <f t="shared" si="60"/>
        <v>0</v>
      </c>
      <c r="BB101" s="586">
        <f>IF(W101="",0,COUNTA($W$17:W103))</f>
        <v>0</v>
      </c>
      <c r="BC101" s="586">
        <f>IF(X101="",0,COUNTA($X$17:X103))</f>
        <v>0</v>
      </c>
      <c r="BD101" s="628">
        <f>IF(OR($N101="20200",$N102="20200",$N103="20200"),COUNTIF($N$17:N103,"20200"),0)</f>
        <v>0</v>
      </c>
      <c r="BE101" s="768">
        <f>IF($BD101=0,0,INDEX($P101:$P103,MATCH("20200",$N101:$N103,0),1))</f>
        <v>0</v>
      </c>
      <c r="BF101" s="74" t="str">
        <f t="shared" si="39"/>
        <v/>
      </c>
      <c r="BG101" s="74" t="str">
        <f t="shared" si="40"/>
        <v/>
      </c>
      <c r="BH101" s="74" t="str">
        <f t="shared" si="41"/>
        <v/>
      </c>
      <c r="BI101" s="120" t="str">
        <f>IF(M101="","",COUNTIF($BH$17:BH101,BH101))</f>
        <v/>
      </c>
      <c r="BJ101" s="98" t="str">
        <f t="shared" si="61"/>
        <v/>
      </c>
      <c r="BK101" s="1" t="str">
        <f t="shared" si="62"/>
        <v/>
      </c>
      <c r="BL101" s="621" t="str">
        <f>IF(F101="","",COUNTIF($AI$17:AI101,AI101))</f>
        <v/>
      </c>
      <c r="BM101" s="621">
        <f>IF(BL101=1,BL101,0)</f>
        <v>0</v>
      </c>
      <c r="BN101" s="621" t="str">
        <f>IF(F101="","",$BR101)</f>
        <v/>
      </c>
      <c r="BO101" s="621" t="str">
        <f>IF(G101="","",$BR101)</f>
        <v/>
      </c>
      <c r="BP101" s="621" t="str">
        <f>IF(I101="","",$BR101)</f>
        <v/>
      </c>
      <c r="BQ101" s="622" t="str">
        <f>IFERROR(IF(J101="","",BR101),"")</f>
        <v/>
      </c>
      <c r="BR101" s="621">
        <v>29</v>
      </c>
      <c r="BS101" s="621">
        <f>IF(C101&gt;0,"",IF(COUNTIF(BN101:BQ103,BR101)=4,"",1))</f>
        <v>1</v>
      </c>
      <c r="BV101" s="622" t="str">
        <f>IF(AI101="","",IF(AND(COUNTA(M101:M103)=0,COUNTA(W101:X103)=0),1,""))</f>
        <v/>
      </c>
      <c r="BW101" s="621">
        <f>IF(AND($AI101="",COUNTA(W101)&gt;0),1,0)</f>
        <v>0</v>
      </c>
      <c r="BX101" s="621">
        <f>IF(AND($AI101="",COUNTA(X101)&gt;0),1,0)</f>
        <v>0</v>
      </c>
      <c r="BY101" s="621" t="str">
        <f>F101&amp;"-"&amp;W101</f>
        <v>-</v>
      </c>
      <c r="BZ101" s="621" t="str">
        <f>IF(W101="","",COUNTIF($BY$17:BY101,BY101))</f>
        <v/>
      </c>
      <c r="CA101" s="621" t="str">
        <f>F101&amp;"-"&amp;X101</f>
        <v>-</v>
      </c>
      <c r="CB101" s="621" t="str">
        <f>IF(X101="","",COUNTIF($CA$17:CA101,CA101))</f>
        <v/>
      </c>
    </row>
    <row r="102" spans="1:80" s="1" customFormat="1" ht="18" customHeight="1" thickBot="1">
      <c r="A102" s="684"/>
      <c r="B102" s="765"/>
      <c r="C102" s="767"/>
      <c r="D102" s="27" t="str">
        <f t="shared" si="42"/>
        <v/>
      </c>
      <c r="E102" s="244">
        <f>C101</f>
        <v>0</v>
      </c>
      <c r="F102" s="730"/>
      <c r="G102" s="730"/>
      <c r="H102" s="620"/>
      <c r="I102" s="270" t="str">
        <f>IF(C101&gt;0,VLOOKUP(C101,女子登録情報!$A$1:$H$2001,5,0),"")</f>
        <v/>
      </c>
      <c r="J102" s="748"/>
      <c r="K102" s="748"/>
      <c r="L102" s="199" t="s">
        <v>28</v>
      </c>
      <c r="M102" s="198"/>
      <c r="N102" s="271" t="str">
        <f>IF(M102&gt;0,VLOOKUP(M102,女子登録情報!$N$1:$O$22,2,0),"")</f>
        <v/>
      </c>
      <c r="O102" s="270" t="s">
        <v>29</v>
      </c>
      <c r="P102" s="272"/>
      <c r="Q102" s="258" t="str">
        <f t="shared" si="32"/>
        <v/>
      </c>
      <c r="R102" s="284" t="str">
        <f t="shared" si="43"/>
        <v/>
      </c>
      <c r="S102" s="273"/>
      <c r="T102" s="756"/>
      <c r="U102" s="757"/>
      <c r="V102" s="758"/>
      <c r="W102" s="751"/>
      <c r="X102" s="754"/>
      <c r="AB102" s="85">
        <f t="shared" si="44"/>
        <v>0</v>
      </c>
      <c r="AC102" s="621"/>
      <c r="AD102" s="74" t="str">
        <f t="shared" si="33"/>
        <v/>
      </c>
      <c r="AE102" s="74" t="str">
        <f t="shared" si="34"/>
        <v/>
      </c>
      <c r="AF102" s="74" t="str">
        <f t="shared" si="35"/>
        <v/>
      </c>
      <c r="AG102" s="74" t="str">
        <f t="shared" si="36"/>
        <v/>
      </c>
      <c r="AH102" s="95">
        <f t="shared" si="45"/>
        <v>0</v>
      </c>
      <c r="AI102" s="95" t="str">
        <f>AI101</f>
        <v/>
      </c>
      <c r="AJ102" s="74" t="str">
        <f t="shared" si="46"/>
        <v/>
      </c>
      <c r="AK102" s="74" t="str">
        <f t="shared" si="37"/>
        <v/>
      </c>
      <c r="AL102" s="99" t="str">
        <f t="shared" si="38"/>
        <v/>
      </c>
      <c r="AM102" s="81">
        <f t="shared" si="47"/>
        <v>0</v>
      </c>
      <c r="AO102" s="81">
        <f t="shared" si="48"/>
        <v>0</v>
      </c>
      <c r="AP102" s="81" t="str">
        <f t="shared" si="49"/>
        <v>00000</v>
      </c>
      <c r="AQ102" s="105" t="str">
        <f t="shared" si="50"/>
        <v>0秒0</v>
      </c>
      <c r="AR102" s="106">
        <f t="shared" si="51"/>
        <v>0</v>
      </c>
      <c r="AS102" s="106" t="str">
        <f t="shared" si="52"/>
        <v>0</v>
      </c>
      <c r="AT102" s="106" t="str">
        <f t="shared" si="53"/>
        <v>0</v>
      </c>
      <c r="AU102" s="106" t="str">
        <f t="shared" si="54"/>
        <v>0m</v>
      </c>
      <c r="AV102" s="106" t="str">
        <f t="shared" si="55"/>
        <v>点</v>
      </c>
      <c r="AW102" s="81">
        <f t="shared" si="56"/>
        <v>0</v>
      </c>
      <c r="AX102" s="73" t="str">
        <f t="shared" si="57"/>
        <v/>
      </c>
      <c r="AY102" s="81">
        <f t="shared" si="58"/>
        <v>0</v>
      </c>
      <c r="AZ102" s="81">
        <f t="shared" si="59"/>
        <v>0</v>
      </c>
      <c r="BA102" s="81">
        <f t="shared" si="60"/>
        <v>0</v>
      </c>
      <c r="BB102" s="595"/>
      <c r="BC102" s="595"/>
      <c r="BD102" s="629"/>
      <c r="BE102" s="769"/>
      <c r="BF102" s="74" t="str">
        <f t="shared" si="39"/>
        <v/>
      </c>
      <c r="BG102" s="74" t="str">
        <f t="shared" si="40"/>
        <v/>
      </c>
      <c r="BH102" s="74" t="str">
        <f t="shared" si="41"/>
        <v/>
      </c>
      <c r="BI102" s="120" t="str">
        <f>IF(M102="","",COUNTIF($BH$17:BH102,BH102))</f>
        <v/>
      </c>
      <c r="BJ102" s="98" t="str">
        <f t="shared" si="61"/>
        <v/>
      </c>
      <c r="BK102" s="1" t="str">
        <f t="shared" si="62"/>
        <v/>
      </c>
      <c r="BL102" s="621"/>
      <c r="BM102" s="621"/>
      <c r="BN102" s="621"/>
      <c r="BO102" s="621"/>
      <c r="BP102" s="621"/>
      <c r="BQ102" s="623"/>
      <c r="BR102" s="621"/>
      <c r="BS102" s="621"/>
      <c r="BV102" s="623"/>
      <c r="BW102" s="621"/>
      <c r="BX102" s="621"/>
      <c r="BY102" s="621"/>
      <c r="BZ102" s="621"/>
      <c r="CA102" s="621"/>
      <c r="CB102" s="621"/>
    </row>
    <row r="103" spans="1:80" s="1" customFormat="1" ht="18" customHeight="1" thickBot="1">
      <c r="A103" s="685"/>
      <c r="B103" s="201" t="s">
        <v>30</v>
      </c>
      <c r="C103" s="202"/>
      <c r="D103" s="245" t="str">
        <f t="shared" si="42"/>
        <v/>
      </c>
      <c r="E103" s="274">
        <f>C101</f>
        <v>0</v>
      </c>
      <c r="F103" s="210"/>
      <c r="G103" s="210"/>
      <c r="H103" s="28"/>
      <c r="I103" s="211"/>
      <c r="J103" s="749"/>
      <c r="K103" s="749"/>
      <c r="L103" s="203" t="s">
        <v>31</v>
      </c>
      <c r="M103" s="204"/>
      <c r="N103" s="430" t="str">
        <f>IF(M103&gt;0,VLOOKUP(M103,女子登録情報!$N$1:$O$22,2,0),"")</f>
        <v/>
      </c>
      <c r="O103" s="203" t="s">
        <v>32</v>
      </c>
      <c r="P103" s="206"/>
      <c r="Q103" s="250" t="str">
        <f t="shared" si="32"/>
        <v/>
      </c>
      <c r="R103" s="285" t="str">
        <f t="shared" si="43"/>
        <v/>
      </c>
      <c r="S103" s="207"/>
      <c r="T103" s="761"/>
      <c r="U103" s="762"/>
      <c r="V103" s="763"/>
      <c r="W103" s="752"/>
      <c r="X103" s="755"/>
      <c r="AB103" s="85">
        <f t="shared" si="44"/>
        <v>0</v>
      </c>
      <c r="AC103" s="621"/>
      <c r="AD103" s="74" t="str">
        <f t="shared" si="33"/>
        <v/>
      </c>
      <c r="AE103" s="74" t="str">
        <f t="shared" si="34"/>
        <v/>
      </c>
      <c r="AF103" s="74" t="str">
        <f t="shared" si="35"/>
        <v/>
      </c>
      <c r="AG103" s="74" t="str">
        <f t="shared" si="36"/>
        <v/>
      </c>
      <c r="AH103" s="95">
        <f t="shared" si="45"/>
        <v>0</v>
      </c>
      <c r="AI103" s="95" t="str">
        <f>AI102</f>
        <v/>
      </c>
      <c r="AJ103" s="74" t="str">
        <f t="shared" si="46"/>
        <v/>
      </c>
      <c r="AK103" s="74" t="str">
        <f t="shared" si="37"/>
        <v/>
      </c>
      <c r="AL103" s="99" t="str">
        <f t="shared" si="38"/>
        <v/>
      </c>
      <c r="AM103" s="81">
        <f t="shared" si="47"/>
        <v>0</v>
      </c>
      <c r="AO103" s="81">
        <f t="shared" si="48"/>
        <v>0</v>
      </c>
      <c r="AP103" s="81" t="str">
        <f t="shared" si="49"/>
        <v>00000</v>
      </c>
      <c r="AQ103" s="105" t="str">
        <f t="shared" si="50"/>
        <v>0秒0</v>
      </c>
      <c r="AR103" s="106">
        <f t="shared" si="51"/>
        <v>0</v>
      </c>
      <c r="AS103" s="106" t="str">
        <f t="shared" si="52"/>
        <v>0</v>
      </c>
      <c r="AT103" s="106" t="str">
        <f t="shared" si="53"/>
        <v>0</v>
      </c>
      <c r="AU103" s="106" t="str">
        <f t="shared" si="54"/>
        <v>0m</v>
      </c>
      <c r="AV103" s="106" t="str">
        <f t="shared" si="55"/>
        <v>点</v>
      </c>
      <c r="AW103" s="81">
        <f t="shared" si="56"/>
        <v>0</v>
      </c>
      <c r="AX103" s="73" t="str">
        <f t="shared" si="57"/>
        <v/>
      </c>
      <c r="AY103" s="81">
        <f t="shared" si="58"/>
        <v>0</v>
      </c>
      <c r="AZ103" s="81">
        <f t="shared" si="59"/>
        <v>0</v>
      </c>
      <c r="BA103" s="81">
        <f t="shared" si="60"/>
        <v>0</v>
      </c>
      <c r="BB103" s="587"/>
      <c r="BC103" s="587"/>
      <c r="BD103" s="630"/>
      <c r="BE103" s="770"/>
      <c r="BF103" s="74" t="str">
        <f t="shared" si="39"/>
        <v/>
      </c>
      <c r="BG103" s="74" t="str">
        <f t="shared" si="40"/>
        <v/>
      </c>
      <c r="BH103" s="74" t="str">
        <f t="shared" si="41"/>
        <v/>
      </c>
      <c r="BI103" s="120" t="str">
        <f>IF(M103="","",COUNTIF($BH$17:BH103,BH103))</f>
        <v/>
      </c>
      <c r="BJ103" s="98" t="str">
        <f t="shared" si="61"/>
        <v/>
      </c>
      <c r="BK103" s="1" t="str">
        <f t="shared" si="62"/>
        <v/>
      </c>
      <c r="BL103" s="621"/>
      <c r="BM103" s="621"/>
      <c r="BN103" s="621"/>
      <c r="BO103" s="621"/>
      <c r="BP103" s="621"/>
      <c r="BQ103" s="624"/>
      <c r="BR103" s="621"/>
      <c r="BS103" s="621"/>
      <c r="BV103" s="624"/>
      <c r="BW103" s="621"/>
      <c r="BX103" s="621"/>
      <c r="BY103" s="621"/>
      <c r="BZ103" s="621"/>
      <c r="CA103" s="621"/>
      <c r="CB103" s="621"/>
    </row>
    <row r="104" spans="1:80" s="1" customFormat="1" ht="18" customHeight="1" thickTop="1" thickBot="1">
      <c r="A104" s="683">
        <v>30</v>
      </c>
      <c r="B104" s="764" t="s">
        <v>339</v>
      </c>
      <c r="C104" s="766"/>
      <c r="D104" s="252" t="str">
        <f t="shared" si="42"/>
        <v/>
      </c>
      <c r="E104" s="243">
        <f>C104</f>
        <v>0</v>
      </c>
      <c r="F104" s="729" t="str">
        <f>IF(C104&gt;0,VLOOKUP(C104,女子登録情報!$A$1:$H$2001,3,0),"")</f>
        <v/>
      </c>
      <c r="G104" s="729" t="str">
        <f>IF(C104&gt;0,VLOOKUP(C104,女子登録情報!$A$1:$H$2001,4,0),"")</f>
        <v/>
      </c>
      <c r="H104" s="619" t="str">
        <f>IF(C104&gt;0,VLOOKUP(C104,女子登録情報!$A$1:$H$1688,7,0),"")</f>
        <v/>
      </c>
      <c r="I104" s="267" t="str">
        <f>IF(C104&gt;0,VLOOKUP(C104,女子登録情報!$A$1:$H$2001,8,0),"")</f>
        <v/>
      </c>
      <c r="J104" s="747" t="str">
        <f>IF(C104&gt;0,VLOOKUP(C104,女子登録情報!$A$1:$M$2001,13,0),"")</f>
        <v/>
      </c>
      <c r="K104" s="747" t="str">
        <f>IF(C104&gt;0,TEXT(C104,"200000000"),"000000000")</f>
        <v>000000000</v>
      </c>
      <c r="L104" s="195" t="s">
        <v>24</v>
      </c>
      <c r="M104" s="194"/>
      <c r="N104" s="268" t="str">
        <f>IF(M104&gt;0,VLOOKUP(M104,女子登録情報!$N$1:$O$22,2,0),"")</f>
        <v/>
      </c>
      <c r="O104" s="267" t="s">
        <v>27</v>
      </c>
      <c r="P104" s="253"/>
      <c r="Q104" s="260" t="str">
        <f t="shared" si="32"/>
        <v/>
      </c>
      <c r="R104" s="283" t="str">
        <f t="shared" si="43"/>
        <v/>
      </c>
      <c r="S104" s="269"/>
      <c r="T104" s="610"/>
      <c r="U104" s="611"/>
      <c r="V104" s="612"/>
      <c r="W104" s="750"/>
      <c r="X104" s="753"/>
      <c r="AA104" s="1">
        <f>IF(C104="",0,IF(H104=F5,0,1))</f>
        <v>0</v>
      </c>
      <c r="AB104" s="85">
        <f t="shared" si="44"/>
        <v>0</v>
      </c>
      <c r="AC104" s="621" t="str">
        <f>IF(C104="","",C104)</f>
        <v/>
      </c>
      <c r="AD104" s="74" t="str">
        <f t="shared" si="33"/>
        <v/>
      </c>
      <c r="AE104" s="74" t="str">
        <f t="shared" si="34"/>
        <v/>
      </c>
      <c r="AF104" s="74" t="str">
        <f t="shared" si="35"/>
        <v/>
      </c>
      <c r="AG104" s="74" t="str">
        <f t="shared" si="36"/>
        <v/>
      </c>
      <c r="AH104" s="95">
        <f t="shared" si="45"/>
        <v>0</v>
      </c>
      <c r="AI104" s="95" t="str">
        <f>IF(F104="","",F104)</f>
        <v/>
      </c>
      <c r="AJ104" s="74" t="str">
        <f t="shared" si="46"/>
        <v/>
      </c>
      <c r="AK104" s="74" t="str">
        <f t="shared" si="37"/>
        <v/>
      </c>
      <c r="AL104" s="99" t="str">
        <f t="shared" si="38"/>
        <v/>
      </c>
      <c r="AM104" s="81">
        <f t="shared" si="47"/>
        <v>0</v>
      </c>
      <c r="AO104" s="81">
        <f t="shared" si="48"/>
        <v>0</v>
      </c>
      <c r="AP104" s="81" t="str">
        <f t="shared" si="49"/>
        <v>00000</v>
      </c>
      <c r="AQ104" s="105" t="str">
        <f t="shared" si="50"/>
        <v>0秒0</v>
      </c>
      <c r="AR104" s="106">
        <f t="shared" si="51"/>
        <v>0</v>
      </c>
      <c r="AS104" s="106" t="str">
        <f t="shared" si="52"/>
        <v>0</v>
      </c>
      <c r="AT104" s="106" t="str">
        <f t="shared" si="53"/>
        <v>0</v>
      </c>
      <c r="AU104" s="106" t="str">
        <f t="shared" si="54"/>
        <v>0m</v>
      </c>
      <c r="AV104" s="106" t="str">
        <f t="shared" si="55"/>
        <v>点</v>
      </c>
      <c r="AW104" s="81">
        <f t="shared" si="56"/>
        <v>0</v>
      </c>
      <c r="AX104" s="73" t="str">
        <f t="shared" si="57"/>
        <v/>
      </c>
      <c r="AY104" s="81">
        <f t="shared" si="58"/>
        <v>0</v>
      </c>
      <c r="AZ104" s="81">
        <f t="shared" si="59"/>
        <v>0</v>
      </c>
      <c r="BA104" s="81">
        <f t="shared" si="60"/>
        <v>0</v>
      </c>
      <c r="BB104" s="586">
        <f>IF(W104="",0,COUNTA($W$17:W106))</f>
        <v>0</v>
      </c>
      <c r="BC104" s="586">
        <f>IF(X104="",0,COUNTA($X$17:X106))</f>
        <v>0</v>
      </c>
      <c r="BD104" s="628">
        <f>IF(OR($N104="20200",$N105="20200",$N106="20200"),COUNTIF($N$17:N106,"20200"),0)</f>
        <v>0</v>
      </c>
      <c r="BE104" s="768">
        <f>IF($BD104=0,0,INDEX($P104:$P106,MATCH("20200",$N104:$N106,0),1))</f>
        <v>0</v>
      </c>
      <c r="BF104" s="74" t="str">
        <f t="shared" si="39"/>
        <v/>
      </c>
      <c r="BG104" s="74" t="str">
        <f t="shared" si="40"/>
        <v/>
      </c>
      <c r="BH104" s="74" t="str">
        <f t="shared" si="41"/>
        <v/>
      </c>
      <c r="BI104" s="120" t="str">
        <f>IF(M104="","",COUNTIF($BH$17:BH104,BH104))</f>
        <v/>
      </c>
      <c r="BJ104" s="98" t="str">
        <f t="shared" si="61"/>
        <v/>
      </c>
      <c r="BK104" s="1" t="str">
        <f t="shared" si="62"/>
        <v/>
      </c>
      <c r="BL104" s="621" t="str">
        <f>IF(F104="","",COUNTIF($AI$17:AI104,AI104))</f>
        <v/>
      </c>
      <c r="BM104" s="621">
        <f>IF(BL104=1,BL104,0)</f>
        <v>0</v>
      </c>
      <c r="BN104" s="621" t="str">
        <f>IF(F104="","",$BR104)</f>
        <v/>
      </c>
      <c r="BO104" s="621" t="str">
        <f>IF(G104="","",$BR104)</f>
        <v/>
      </c>
      <c r="BP104" s="621" t="str">
        <f>IF(I104="","",$BR104)</f>
        <v/>
      </c>
      <c r="BQ104" s="622" t="str">
        <f>IFERROR(IF(J104="","",BR104),"")</f>
        <v/>
      </c>
      <c r="BR104" s="621">
        <v>30</v>
      </c>
      <c r="BS104" s="621">
        <f>IF(C104&gt;0,"",IF(COUNTIF(BN104:BQ106,BR104)=4,"",1))</f>
        <v>1</v>
      </c>
      <c r="BV104" s="622" t="str">
        <f>IF(AI104="","",IF(AND(COUNTA(M104:M106)=0,COUNTA(W104:X106)=0),1,""))</f>
        <v/>
      </c>
      <c r="BW104" s="621">
        <f>IF(AND($AI104="",COUNTA(W104)&gt;0),1,0)</f>
        <v>0</v>
      </c>
      <c r="BX104" s="621">
        <f>IF(AND($AI104="",COUNTA(X104)&gt;0),1,0)</f>
        <v>0</v>
      </c>
      <c r="BY104" s="621" t="str">
        <f>F104&amp;"-"&amp;W104</f>
        <v>-</v>
      </c>
      <c r="BZ104" s="621" t="str">
        <f>IF(W104="","",COUNTIF($BY$17:BY104,BY104))</f>
        <v/>
      </c>
      <c r="CA104" s="621" t="str">
        <f>F104&amp;"-"&amp;X104</f>
        <v>-</v>
      </c>
      <c r="CB104" s="621" t="str">
        <f>IF(X104="","",COUNTIF($CA$17:CA104,CA104))</f>
        <v/>
      </c>
    </row>
    <row r="105" spans="1:80" s="1" customFormat="1" ht="18" customHeight="1" thickBot="1">
      <c r="A105" s="684"/>
      <c r="B105" s="765"/>
      <c r="C105" s="767"/>
      <c r="D105" s="27" t="str">
        <f t="shared" si="42"/>
        <v/>
      </c>
      <c r="E105" s="244">
        <f>C104</f>
        <v>0</v>
      </c>
      <c r="F105" s="730"/>
      <c r="G105" s="730"/>
      <c r="H105" s="620"/>
      <c r="I105" s="270" t="str">
        <f>IF(C104&gt;0,VLOOKUP(C104,女子登録情報!$A$1:$H$2001,5,0),"")</f>
        <v/>
      </c>
      <c r="J105" s="748"/>
      <c r="K105" s="748"/>
      <c r="L105" s="199" t="s">
        <v>28</v>
      </c>
      <c r="M105" s="198"/>
      <c r="N105" s="271" t="str">
        <f>IF(M105&gt;0,VLOOKUP(M105,女子登録情報!$N$1:$O$22,2,0),"")</f>
        <v/>
      </c>
      <c r="O105" s="270" t="s">
        <v>29</v>
      </c>
      <c r="P105" s="272"/>
      <c r="Q105" s="258" t="str">
        <f t="shared" si="32"/>
        <v/>
      </c>
      <c r="R105" s="284" t="str">
        <f t="shared" si="43"/>
        <v/>
      </c>
      <c r="S105" s="273"/>
      <c r="T105" s="756"/>
      <c r="U105" s="757"/>
      <c r="V105" s="758"/>
      <c r="W105" s="751"/>
      <c r="X105" s="754"/>
      <c r="AB105" s="85">
        <f t="shared" si="44"/>
        <v>0</v>
      </c>
      <c r="AC105" s="621"/>
      <c r="AD105" s="74" t="str">
        <f t="shared" si="33"/>
        <v/>
      </c>
      <c r="AE105" s="74" t="str">
        <f t="shared" si="34"/>
        <v/>
      </c>
      <c r="AF105" s="74" t="str">
        <f t="shared" si="35"/>
        <v/>
      </c>
      <c r="AG105" s="74" t="str">
        <f t="shared" si="36"/>
        <v/>
      </c>
      <c r="AH105" s="95">
        <f t="shared" si="45"/>
        <v>0</v>
      </c>
      <c r="AI105" s="95" t="str">
        <f>AI104</f>
        <v/>
      </c>
      <c r="AJ105" s="74" t="str">
        <f t="shared" si="46"/>
        <v/>
      </c>
      <c r="AK105" s="74" t="str">
        <f t="shared" si="37"/>
        <v/>
      </c>
      <c r="AL105" s="99" t="str">
        <f t="shared" si="38"/>
        <v/>
      </c>
      <c r="AM105" s="81">
        <f t="shared" si="47"/>
        <v>0</v>
      </c>
      <c r="AO105" s="81">
        <f t="shared" si="48"/>
        <v>0</v>
      </c>
      <c r="AP105" s="81" t="str">
        <f t="shared" si="49"/>
        <v>00000</v>
      </c>
      <c r="AQ105" s="105" t="str">
        <f t="shared" si="50"/>
        <v>0秒0</v>
      </c>
      <c r="AR105" s="106">
        <f t="shared" si="51"/>
        <v>0</v>
      </c>
      <c r="AS105" s="106" t="str">
        <f t="shared" si="52"/>
        <v>0</v>
      </c>
      <c r="AT105" s="106" t="str">
        <f t="shared" si="53"/>
        <v>0</v>
      </c>
      <c r="AU105" s="106" t="str">
        <f t="shared" si="54"/>
        <v>0m</v>
      </c>
      <c r="AV105" s="106" t="str">
        <f t="shared" si="55"/>
        <v>点</v>
      </c>
      <c r="AW105" s="81">
        <f t="shared" si="56"/>
        <v>0</v>
      </c>
      <c r="AX105" s="73" t="str">
        <f t="shared" si="57"/>
        <v/>
      </c>
      <c r="AY105" s="81">
        <f t="shared" si="58"/>
        <v>0</v>
      </c>
      <c r="AZ105" s="81">
        <f t="shared" si="59"/>
        <v>0</v>
      </c>
      <c r="BA105" s="81">
        <f t="shared" si="60"/>
        <v>0</v>
      </c>
      <c r="BB105" s="595"/>
      <c r="BC105" s="595"/>
      <c r="BD105" s="629"/>
      <c r="BE105" s="769"/>
      <c r="BF105" s="74" t="str">
        <f t="shared" si="39"/>
        <v/>
      </c>
      <c r="BG105" s="74" t="str">
        <f t="shared" si="40"/>
        <v/>
      </c>
      <c r="BH105" s="74" t="str">
        <f t="shared" si="41"/>
        <v/>
      </c>
      <c r="BI105" s="120" t="str">
        <f>IF(M105="","",COUNTIF($BH$17:BH105,BH105))</f>
        <v/>
      </c>
      <c r="BJ105" s="98" t="str">
        <f t="shared" si="61"/>
        <v/>
      </c>
      <c r="BK105" s="1" t="str">
        <f t="shared" si="62"/>
        <v/>
      </c>
      <c r="BL105" s="621"/>
      <c r="BM105" s="621"/>
      <c r="BN105" s="621"/>
      <c r="BO105" s="621"/>
      <c r="BP105" s="621"/>
      <c r="BQ105" s="623"/>
      <c r="BR105" s="621"/>
      <c r="BS105" s="621"/>
      <c r="BV105" s="623"/>
      <c r="BW105" s="621"/>
      <c r="BX105" s="621"/>
      <c r="BY105" s="621"/>
      <c r="BZ105" s="621"/>
      <c r="CA105" s="621"/>
      <c r="CB105" s="621"/>
    </row>
    <row r="106" spans="1:80" s="1" customFormat="1" ht="18" customHeight="1" thickBot="1">
      <c r="A106" s="685"/>
      <c r="B106" s="201" t="s">
        <v>30</v>
      </c>
      <c r="C106" s="202"/>
      <c r="D106" s="245" t="str">
        <f t="shared" si="42"/>
        <v/>
      </c>
      <c r="E106" s="274">
        <f>C104</f>
        <v>0</v>
      </c>
      <c r="F106" s="210"/>
      <c r="G106" s="210"/>
      <c r="H106" s="28"/>
      <c r="I106" s="211"/>
      <c r="J106" s="749"/>
      <c r="K106" s="749"/>
      <c r="L106" s="203" t="s">
        <v>31</v>
      </c>
      <c r="M106" s="204"/>
      <c r="N106" s="430" t="str">
        <f>IF(M106&gt;0,VLOOKUP(M106,女子登録情報!$N$1:$O$22,2,0),"")</f>
        <v/>
      </c>
      <c r="O106" s="203" t="s">
        <v>32</v>
      </c>
      <c r="P106" s="206"/>
      <c r="Q106" s="250" t="str">
        <f t="shared" si="32"/>
        <v/>
      </c>
      <c r="R106" s="285" t="str">
        <f t="shared" si="43"/>
        <v/>
      </c>
      <c r="S106" s="207"/>
      <c r="T106" s="761"/>
      <c r="U106" s="762"/>
      <c r="V106" s="763"/>
      <c r="W106" s="752"/>
      <c r="X106" s="755"/>
      <c r="AB106" s="85">
        <f t="shared" si="44"/>
        <v>0</v>
      </c>
      <c r="AC106" s="621"/>
      <c r="AD106" s="74" t="str">
        <f t="shared" si="33"/>
        <v/>
      </c>
      <c r="AE106" s="74" t="str">
        <f t="shared" si="34"/>
        <v/>
      </c>
      <c r="AF106" s="74" t="str">
        <f t="shared" si="35"/>
        <v/>
      </c>
      <c r="AG106" s="74" t="str">
        <f t="shared" si="36"/>
        <v/>
      </c>
      <c r="AH106" s="95">
        <f t="shared" si="45"/>
        <v>0</v>
      </c>
      <c r="AI106" s="95" t="str">
        <f>AI105</f>
        <v/>
      </c>
      <c r="AJ106" s="74" t="str">
        <f t="shared" si="46"/>
        <v/>
      </c>
      <c r="AK106" s="74" t="str">
        <f t="shared" si="37"/>
        <v/>
      </c>
      <c r="AL106" s="99" t="str">
        <f t="shared" si="38"/>
        <v/>
      </c>
      <c r="AM106" s="81">
        <f t="shared" si="47"/>
        <v>0</v>
      </c>
      <c r="AO106" s="81">
        <f t="shared" si="48"/>
        <v>0</v>
      </c>
      <c r="AP106" s="81" t="str">
        <f t="shared" si="49"/>
        <v>00000</v>
      </c>
      <c r="AQ106" s="105" t="str">
        <f t="shared" si="50"/>
        <v>0秒0</v>
      </c>
      <c r="AR106" s="106">
        <f t="shared" si="51"/>
        <v>0</v>
      </c>
      <c r="AS106" s="106" t="str">
        <f t="shared" si="52"/>
        <v>0</v>
      </c>
      <c r="AT106" s="106" t="str">
        <f t="shared" si="53"/>
        <v>0</v>
      </c>
      <c r="AU106" s="106" t="str">
        <f t="shared" si="54"/>
        <v>0m</v>
      </c>
      <c r="AV106" s="106" t="str">
        <f t="shared" si="55"/>
        <v>点</v>
      </c>
      <c r="AW106" s="81">
        <f t="shared" si="56"/>
        <v>0</v>
      </c>
      <c r="AX106" s="73" t="str">
        <f t="shared" si="57"/>
        <v/>
      </c>
      <c r="AY106" s="81">
        <f t="shared" si="58"/>
        <v>0</v>
      </c>
      <c r="AZ106" s="81">
        <f t="shared" si="59"/>
        <v>0</v>
      </c>
      <c r="BA106" s="81">
        <f t="shared" si="60"/>
        <v>0</v>
      </c>
      <c r="BB106" s="587"/>
      <c r="BC106" s="587"/>
      <c r="BD106" s="630"/>
      <c r="BE106" s="770"/>
      <c r="BF106" s="74" t="str">
        <f t="shared" si="39"/>
        <v/>
      </c>
      <c r="BG106" s="74" t="str">
        <f t="shared" si="40"/>
        <v/>
      </c>
      <c r="BH106" s="74" t="str">
        <f t="shared" si="41"/>
        <v/>
      </c>
      <c r="BI106" s="120" t="str">
        <f>IF(M106="","",COUNTIF($BH$17:BH106,BH106))</f>
        <v/>
      </c>
      <c r="BJ106" s="98" t="str">
        <f t="shared" si="61"/>
        <v/>
      </c>
      <c r="BK106" s="1" t="str">
        <f t="shared" si="62"/>
        <v/>
      </c>
      <c r="BL106" s="621"/>
      <c r="BM106" s="621"/>
      <c r="BN106" s="621"/>
      <c r="BO106" s="621"/>
      <c r="BP106" s="621"/>
      <c r="BQ106" s="624"/>
      <c r="BR106" s="621"/>
      <c r="BS106" s="621"/>
      <c r="BV106" s="624"/>
      <c r="BW106" s="621"/>
      <c r="BX106" s="621"/>
      <c r="BY106" s="621"/>
      <c r="BZ106" s="621"/>
      <c r="CA106" s="621"/>
      <c r="CB106" s="621"/>
    </row>
    <row r="107" spans="1:80" s="1" customFormat="1" ht="18" customHeight="1" thickTop="1" thickBot="1">
      <c r="A107" s="683">
        <v>31</v>
      </c>
      <c r="B107" s="764" t="s">
        <v>339</v>
      </c>
      <c r="C107" s="766"/>
      <c r="D107" s="252" t="str">
        <f t="shared" si="42"/>
        <v/>
      </c>
      <c r="E107" s="243">
        <f>C107</f>
        <v>0</v>
      </c>
      <c r="F107" s="729" t="str">
        <f>IF(C107&gt;0,VLOOKUP(C107,女子登録情報!$A$1:$H$2001,3,0),"")</f>
        <v/>
      </c>
      <c r="G107" s="729" t="str">
        <f>IF(C107&gt;0,VLOOKUP(C107,女子登録情報!$A$1:$H$2001,4,0),"")</f>
        <v/>
      </c>
      <c r="H107" s="619" t="str">
        <f>IF(C107&gt;0,VLOOKUP(C107,女子登録情報!$A$1:$H$1688,7,0),"")</f>
        <v/>
      </c>
      <c r="I107" s="267" t="str">
        <f>IF(C107&gt;0,VLOOKUP(C107,女子登録情報!$A$1:$H$2001,8,0),"")</f>
        <v/>
      </c>
      <c r="J107" s="747" t="str">
        <f>IF(C107&gt;0,VLOOKUP(C107,女子登録情報!$A$1:$M$2001,13,0),"")</f>
        <v/>
      </c>
      <c r="K107" s="747" t="str">
        <f>IF(C107&gt;0,TEXT(C107,"200000000"),"000000000")</f>
        <v>000000000</v>
      </c>
      <c r="L107" s="195" t="s">
        <v>24</v>
      </c>
      <c r="M107" s="194"/>
      <c r="N107" s="268" t="str">
        <f>IF(M107&gt;0,VLOOKUP(M107,女子登録情報!$N$1:$O$22,2,0),"")</f>
        <v/>
      </c>
      <c r="O107" s="267" t="s">
        <v>27</v>
      </c>
      <c r="P107" s="253"/>
      <c r="Q107" s="260" t="str">
        <f t="shared" si="32"/>
        <v/>
      </c>
      <c r="R107" s="283" t="str">
        <f t="shared" si="43"/>
        <v/>
      </c>
      <c r="S107" s="269"/>
      <c r="T107" s="610"/>
      <c r="U107" s="611"/>
      <c r="V107" s="612"/>
      <c r="W107" s="750"/>
      <c r="X107" s="753"/>
      <c r="AA107" s="1">
        <f>IF(C107="",0,IF(H107=F5,0,1))</f>
        <v>0</v>
      </c>
      <c r="AB107" s="85">
        <f t="shared" si="44"/>
        <v>0</v>
      </c>
      <c r="AC107" s="621" t="str">
        <f>IF(C107="","",C107)</f>
        <v/>
      </c>
      <c r="AD107" s="74" t="str">
        <f t="shared" si="33"/>
        <v/>
      </c>
      <c r="AE107" s="74" t="str">
        <f t="shared" si="34"/>
        <v/>
      </c>
      <c r="AF107" s="74" t="str">
        <f t="shared" si="35"/>
        <v/>
      </c>
      <c r="AG107" s="74" t="str">
        <f t="shared" si="36"/>
        <v/>
      </c>
      <c r="AH107" s="95">
        <f t="shared" si="45"/>
        <v>0</v>
      </c>
      <c r="AI107" s="95" t="str">
        <f>IF(F107="","",F107)</f>
        <v/>
      </c>
      <c r="AJ107" s="74" t="str">
        <f t="shared" si="46"/>
        <v/>
      </c>
      <c r="AK107" s="74" t="str">
        <f t="shared" si="37"/>
        <v/>
      </c>
      <c r="AL107" s="99" t="str">
        <f t="shared" si="38"/>
        <v/>
      </c>
      <c r="AM107" s="81">
        <f t="shared" si="47"/>
        <v>0</v>
      </c>
      <c r="AO107" s="81">
        <f t="shared" si="48"/>
        <v>0</v>
      </c>
      <c r="AP107" s="81" t="str">
        <f t="shared" si="49"/>
        <v>00000</v>
      </c>
      <c r="AQ107" s="105" t="str">
        <f t="shared" si="50"/>
        <v>0秒0</v>
      </c>
      <c r="AR107" s="106">
        <f t="shared" si="51"/>
        <v>0</v>
      </c>
      <c r="AS107" s="106" t="str">
        <f t="shared" si="52"/>
        <v>0</v>
      </c>
      <c r="AT107" s="106" t="str">
        <f t="shared" si="53"/>
        <v>0</v>
      </c>
      <c r="AU107" s="106" t="str">
        <f t="shared" si="54"/>
        <v>0m</v>
      </c>
      <c r="AV107" s="106" t="str">
        <f t="shared" si="55"/>
        <v>点</v>
      </c>
      <c r="AW107" s="81">
        <f t="shared" si="56"/>
        <v>0</v>
      </c>
      <c r="AX107" s="73" t="str">
        <f t="shared" si="57"/>
        <v/>
      </c>
      <c r="AY107" s="81">
        <f t="shared" si="58"/>
        <v>0</v>
      </c>
      <c r="AZ107" s="81">
        <f t="shared" si="59"/>
        <v>0</v>
      </c>
      <c r="BA107" s="81">
        <f t="shared" si="60"/>
        <v>0</v>
      </c>
      <c r="BB107" s="586">
        <f>IF(W107="",0,COUNTA($W$17:W109))</f>
        <v>0</v>
      </c>
      <c r="BC107" s="586">
        <f>IF(X107="",0,COUNTA($X$17:X109))</f>
        <v>0</v>
      </c>
      <c r="BD107" s="628">
        <f>IF(OR($N107="20200",$N108="20200",$N109="20200"),COUNTIF($N$17:N109,"20200"),0)</f>
        <v>0</v>
      </c>
      <c r="BE107" s="768">
        <f>IF($BD107=0,0,INDEX($P107:$P109,MATCH("20200",$N107:$N109,0),1))</f>
        <v>0</v>
      </c>
      <c r="BF107" s="74" t="str">
        <f t="shared" si="39"/>
        <v/>
      </c>
      <c r="BG107" s="74" t="str">
        <f t="shared" si="40"/>
        <v/>
      </c>
      <c r="BH107" s="74" t="str">
        <f t="shared" si="41"/>
        <v/>
      </c>
      <c r="BI107" s="120" t="str">
        <f>IF(M107="","",COUNTIF($BH$17:BH107,BH107))</f>
        <v/>
      </c>
      <c r="BJ107" s="98" t="str">
        <f t="shared" si="61"/>
        <v/>
      </c>
      <c r="BK107" s="1" t="str">
        <f t="shared" si="62"/>
        <v/>
      </c>
      <c r="BL107" s="621" t="str">
        <f>IF(F107="","",COUNTIF($AI$17:AI107,AI107))</f>
        <v/>
      </c>
      <c r="BM107" s="621">
        <f>IF(BL107=1,BL107,0)</f>
        <v>0</v>
      </c>
      <c r="BN107" s="621" t="str">
        <f>IF(F107="","",$BR107)</f>
        <v/>
      </c>
      <c r="BO107" s="621" t="str">
        <f>IF(G107="","",$BR107)</f>
        <v/>
      </c>
      <c r="BP107" s="621" t="str">
        <f>IF(I107="","",$BR107)</f>
        <v/>
      </c>
      <c r="BQ107" s="622" t="str">
        <f>IFERROR(IF(J107="","",BR107),"")</f>
        <v/>
      </c>
      <c r="BR107" s="621">
        <v>31</v>
      </c>
      <c r="BS107" s="621">
        <f>IF(C107&gt;0,"",IF(COUNTIF(BN107:BQ109,BR107)=4,"",1))</f>
        <v>1</v>
      </c>
      <c r="BV107" s="622" t="str">
        <f>IF(AI107="","",IF(AND(COUNTA(M107:M109)=0,COUNTA(W107:X109)=0),1,""))</f>
        <v/>
      </c>
      <c r="BW107" s="621">
        <f>IF(AND($AI107="",COUNTA(W107)&gt;0),1,0)</f>
        <v>0</v>
      </c>
      <c r="BX107" s="621">
        <f>IF(AND($AI107="",COUNTA(X107)&gt;0),1,0)</f>
        <v>0</v>
      </c>
      <c r="BY107" s="621" t="str">
        <f>F107&amp;"-"&amp;W107</f>
        <v>-</v>
      </c>
      <c r="BZ107" s="621" t="str">
        <f>IF(W107="","",COUNTIF($BY$17:BY107,BY107))</f>
        <v/>
      </c>
      <c r="CA107" s="621" t="str">
        <f>F107&amp;"-"&amp;X107</f>
        <v>-</v>
      </c>
      <c r="CB107" s="621" t="str">
        <f>IF(X107="","",COUNTIF($CA$17:CA107,CA107))</f>
        <v/>
      </c>
    </row>
    <row r="108" spans="1:80" s="1" customFormat="1" ht="18" customHeight="1" thickBot="1">
      <c r="A108" s="684"/>
      <c r="B108" s="765"/>
      <c r="C108" s="767"/>
      <c r="D108" s="27" t="str">
        <f t="shared" si="42"/>
        <v/>
      </c>
      <c r="E108" s="244">
        <f>C107</f>
        <v>0</v>
      </c>
      <c r="F108" s="730"/>
      <c r="G108" s="730"/>
      <c r="H108" s="620"/>
      <c r="I108" s="270" t="str">
        <f>IF(C107&gt;0,VLOOKUP(C107,女子登録情報!$A$1:$H$2001,5,0),"")</f>
        <v/>
      </c>
      <c r="J108" s="748"/>
      <c r="K108" s="748"/>
      <c r="L108" s="199" t="s">
        <v>28</v>
      </c>
      <c r="M108" s="198"/>
      <c r="N108" s="271" t="str">
        <f>IF(M108&gt;0,VLOOKUP(M108,女子登録情報!$N$1:$O$22,2,0),"")</f>
        <v/>
      </c>
      <c r="O108" s="270" t="s">
        <v>29</v>
      </c>
      <c r="P108" s="272"/>
      <c r="Q108" s="258" t="str">
        <f t="shared" si="32"/>
        <v/>
      </c>
      <c r="R108" s="284" t="str">
        <f t="shared" si="43"/>
        <v/>
      </c>
      <c r="S108" s="273"/>
      <c r="T108" s="756"/>
      <c r="U108" s="757"/>
      <c r="V108" s="758"/>
      <c r="W108" s="751"/>
      <c r="X108" s="754"/>
      <c r="AB108" s="85">
        <f t="shared" si="44"/>
        <v>0</v>
      </c>
      <c r="AC108" s="621"/>
      <c r="AD108" s="74" t="str">
        <f t="shared" si="33"/>
        <v/>
      </c>
      <c r="AE108" s="74" t="str">
        <f t="shared" si="34"/>
        <v/>
      </c>
      <c r="AF108" s="74" t="str">
        <f t="shared" si="35"/>
        <v/>
      </c>
      <c r="AG108" s="74" t="str">
        <f t="shared" si="36"/>
        <v/>
      </c>
      <c r="AH108" s="95">
        <f t="shared" si="45"/>
        <v>0</v>
      </c>
      <c r="AI108" s="95" t="str">
        <f>AI107</f>
        <v/>
      </c>
      <c r="AJ108" s="74" t="str">
        <f t="shared" si="46"/>
        <v/>
      </c>
      <c r="AK108" s="74" t="str">
        <f t="shared" si="37"/>
        <v/>
      </c>
      <c r="AL108" s="99" t="str">
        <f t="shared" si="38"/>
        <v/>
      </c>
      <c r="AM108" s="81">
        <f t="shared" si="47"/>
        <v>0</v>
      </c>
      <c r="AO108" s="81">
        <f t="shared" si="48"/>
        <v>0</v>
      </c>
      <c r="AP108" s="81" t="str">
        <f t="shared" si="49"/>
        <v>00000</v>
      </c>
      <c r="AQ108" s="105" t="str">
        <f t="shared" si="50"/>
        <v>0秒0</v>
      </c>
      <c r="AR108" s="106">
        <f t="shared" si="51"/>
        <v>0</v>
      </c>
      <c r="AS108" s="106" t="str">
        <f t="shared" si="52"/>
        <v>0</v>
      </c>
      <c r="AT108" s="106" t="str">
        <f t="shared" si="53"/>
        <v>0</v>
      </c>
      <c r="AU108" s="106" t="str">
        <f t="shared" si="54"/>
        <v>0m</v>
      </c>
      <c r="AV108" s="106" t="str">
        <f t="shared" si="55"/>
        <v>点</v>
      </c>
      <c r="AW108" s="81">
        <f t="shared" si="56"/>
        <v>0</v>
      </c>
      <c r="AX108" s="73" t="str">
        <f t="shared" si="57"/>
        <v/>
      </c>
      <c r="AY108" s="81">
        <f t="shared" si="58"/>
        <v>0</v>
      </c>
      <c r="AZ108" s="81">
        <f t="shared" si="59"/>
        <v>0</v>
      </c>
      <c r="BA108" s="81">
        <f t="shared" si="60"/>
        <v>0</v>
      </c>
      <c r="BB108" s="595"/>
      <c r="BC108" s="595"/>
      <c r="BD108" s="629"/>
      <c r="BE108" s="769"/>
      <c r="BF108" s="74" t="str">
        <f t="shared" si="39"/>
        <v/>
      </c>
      <c r="BG108" s="74" t="str">
        <f t="shared" si="40"/>
        <v/>
      </c>
      <c r="BH108" s="74" t="str">
        <f t="shared" si="41"/>
        <v/>
      </c>
      <c r="BI108" s="120" t="str">
        <f>IF(M108="","",COUNTIF($BH$17:BH108,BH108))</f>
        <v/>
      </c>
      <c r="BJ108" s="98" t="str">
        <f t="shared" si="61"/>
        <v/>
      </c>
      <c r="BK108" s="1" t="str">
        <f t="shared" si="62"/>
        <v/>
      </c>
      <c r="BL108" s="621"/>
      <c r="BM108" s="621"/>
      <c r="BN108" s="621"/>
      <c r="BO108" s="621"/>
      <c r="BP108" s="621"/>
      <c r="BQ108" s="623"/>
      <c r="BR108" s="621"/>
      <c r="BS108" s="621"/>
      <c r="BV108" s="623"/>
      <c r="BW108" s="621"/>
      <c r="BX108" s="621"/>
      <c r="BY108" s="621"/>
      <c r="BZ108" s="621"/>
      <c r="CA108" s="621"/>
      <c r="CB108" s="621"/>
    </row>
    <row r="109" spans="1:80" s="1" customFormat="1" ht="18" customHeight="1" thickBot="1">
      <c r="A109" s="685"/>
      <c r="B109" s="201" t="s">
        <v>30</v>
      </c>
      <c r="C109" s="202"/>
      <c r="D109" s="245" t="str">
        <f t="shared" si="42"/>
        <v/>
      </c>
      <c r="E109" s="274">
        <f>C107</f>
        <v>0</v>
      </c>
      <c r="F109" s="210"/>
      <c r="G109" s="210"/>
      <c r="H109" s="28"/>
      <c r="I109" s="211"/>
      <c r="J109" s="749"/>
      <c r="K109" s="749"/>
      <c r="L109" s="203" t="s">
        <v>31</v>
      </c>
      <c r="M109" s="204"/>
      <c r="N109" s="430" t="str">
        <f>IF(M109&gt;0,VLOOKUP(M109,女子登録情報!$N$1:$O$22,2,0),"")</f>
        <v/>
      </c>
      <c r="O109" s="203" t="s">
        <v>32</v>
      </c>
      <c r="P109" s="206"/>
      <c r="Q109" s="250" t="str">
        <f t="shared" si="32"/>
        <v/>
      </c>
      <c r="R109" s="285" t="str">
        <f t="shared" si="43"/>
        <v/>
      </c>
      <c r="S109" s="207"/>
      <c r="T109" s="761"/>
      <c r="U109" s="762"/>
      <c r="V109" s="763"/>
      <c r="W109" s="752"/>
      <c r="X109" s="755"/>
      <c r="AB109" s="85">
        <f t="shared" si="44"/>
        <v>0</v>
      </c>
      <c r="AC109" s="621"/>
      <c r="AD109" s="74" t="str">
        <f t="shared" si="33"/>
        <v/>
      </c>
      <c r="AE109" s="74" t="str">
        <f t="shared" si="34"/>
        <v/>
      </c>
      <c r="AF109" s="74" t="str">
        <f t="shared" si="35"/>
        <v/>
      </c>
      <c r="AG109" s="74" t="str">
        <f t="shared" si="36"/>
        <v/>
      </c>
      <c r="AH109" s="95">
        <f t="shared" si="45"/>
        <v>0</v>
      </c>
      <c r="AI109" s="95" t="str">
        <f>AI108</f>
        <v/>
      </c>
      <c r="AJ109" s="74" t="str">
        <f t="shared" si="46"/>
        <v/>
      </c>
      <c r="AK109" s="74" t="str">
        <f t="shared" si="37"/>
        <v/>
      </c>
      <c r="AL109" s="99" t="str">
        <f t="shared" si="38"/>
        <v/>
      </c>
      <c r="AM109" s="81">
        <f t="shared" si="47"/>
        <v>0</v>
      </c>
      <c r="AO109" s="81">
        <f t="shared" si="48"/>
        <v>0</v>
      </c>
      <c r="AP109" s="81" t="str">
        <f t="shared" si="49"/>
        <v>00000</v>
      </c>
      <c r="AQ109" s="105" t="str">
        <f t="shared" si="50"/>
        <v>0秒0</v>
      </c>
      <c r="AR109" s="106">
        <f t="shared" si="51"/>
        <v>0</v>
      </c>
      <c r="AS109" s="106" t="str">
        <f t="shared" si="52"/>
        <v>0</v>
      </c>
      <c r="AT109" s="106" t="str">
        <f t="shared" si="53"/>
        <v>0</v>
      </c>
      <c r="AU109" s="106" t="str">
        <f t="shared" si="54"/>
        <v>0m</v>
      </c>
      <c r="AV109" s="106" t="str">
        <f t="shared" si="55"/>
        <v>点</v>
      </c>
      <c r="AW109" s="81">
        <f t="shared" si="56"/>
        <v>0</v>
      </c>
      <c r="AX109" s="73" t="str">
        <f t="shared" si="57"/>
        <v/>
      </c>
      <c r="AY109" s="81">
        <f t="shared" si="58"/>
        <v>0</v>
      </c>
      <c r="AZ109" s="81">
        <f t="shared" si="59"/>
        <v>0</v>
      </c>
      <c r="BA109" s="81">
        <f t="shared" si="60"/>
        <v>0</v>
      </c>
      <c r="BB109" s="587"/>
      <c r="BC109" s="587"/>
      <c r="BD109" s="630"/>
      <c r="BE109" s="770"/>
      <c r="BF109" s="74" t="str">
        <f t="shared" si="39"/>
        <v/>
      </c>
      <c r="BG109" s="74" t="str">
        <f t="shared" si="40"/>
        <v/>
      </c>
      <c r="BH109" s="74" t="str">
        <f t="shared" si="41"/>
        <v/>
      </c>
      <c r="BI109" s="120" t="str">
        <f>IF(M109="","",COUNTIF($BH$17:BH109,BH109))</f>
        <v/>
      </c>
      <c r="BJ109" s="98" t="str">
        <f t="shared" si="61"/>
        <v/>
      </c>
      <c r="BK109" s="1" t="str">
        <f t="shared" si="62"/>
        <v/>
      </c>
      <c r="BL109" s="621"/>
      <c r="BM109" s="621"/>
      <c r="BN109" s="621"/>
      <c r="BO109" s="621"/>
      <c r="BP109" s="621"/>
      <c r="BQ109" s="624"/>
      <c r="BR109" s="621"/>
      <c r="BS109" s="621"/>
      <c r="BV109" s="624"/>
      <c r="BW109" s="621"/>
      <c r="BX109" s="621"/>
      <c r="BY109" s="621"/>
      <c r="BZ109" s="621"/>
      <c r="CA109" s="621"/>
      <c r="CB109" s="621"/>
    </row>
    <row r="110" spans="1:80" s="1" customFormat="1" ht="18" customHeight="1" thickTop="1" thickBot="1">
      <c r="A110" s="683">
        <v>32</v>
      </c>
      <c r="B110" s="764" t="s">
        <v>339</v>
      </c>
      <c r="C110" s="766"/>
      <c r="D110" s="252" t="str">
        <f t="shared" si="42"/>
        <v/>
      </c>
      <c r="E110" s="243">
        <f>C110</f>
        <v>0</v>
      </c>
      <c r="F110" s="729" t="str">
        <f>IF(C110&gt;0,VLOOKUP(C110,女子登録情報!$A$1:$H$2001,3,0),"")</f>
        <v/>
      </c>
      <c r="G110" s="729" t="str">
        <f>IF(C110&gt;0,VLOOKUP(C110,女子登録情報!$A$1:$H$2001,4,0),"")</f>
        <v/>
      </c>
      <c r="H110" s="619" t="str">
        <f>IF(C110&gt;0,VLOOKUP(C110,女子登録情報!$A$1:$H$1688,7,0),"")</f>
        <v/>
      </c>
      <c r="I110" s="267" t="str">
        <f>IF(C110&gt;0,VLOOKUP(C110,女子登録情報!$A$1:$H$2001,8,0),"")</f>
        <v/>
      </c>
      <c r="J110" s="747" t="str">
        <f>IF(C110&gt;0,VLOOKUP(C110,女子登録情報!$A$1:$M$2001,13,0),"")</f>
        <v/>
      </c>
      <c r="K110" s="747" t="str">
        <f>IF(C110&gt;0,TEXT(C110,"200000000"),"000000000")</f>
        <v>000000000</v>
      </c>
      <c r="L110" s="195" t="s">
        <v>24</v>
      </c>
      <c r="M110" s="194"/>
      <c r="N110" s="268" t="str">
        <f>IF(M110&gt;0,VLOOKUP(M110,女子登録情報!$N$1:$O$22,2,0),"")</f>
        <v/>
      </c>
      <c r="O110" s="267" t="s">
        <v>27</v>
      </c>
      <c r="P110" s="253"/>
      <c r="Q110" s="260" t="str">
        <f t="shared" si="32"/>
        <v/>
      </c>
      <c r="R110" s="283" t="str">
        <f t="shared" si="43"/>
        <v/>
      </c>
      <c r="S110" s="269"/>
      <c r="T110" s="610"/>
      <c r="U110" s="611"/>
      <c r="V110" s="612"/>
      <c r="W110" s="750"/>
      <c r="X110" s="753"/>
      <c r="AA110" s="1">
        <f>IF(C110="",0,IF(H110=F5,0,1))</f>
        <v>0</v>
      </c>
      <c r="AB110" s="85">
        <f t="shared" si="44"/>
        <v>0</v>
      </c>
      <c r="AC110" s="621" t="str">
        <f>IF(C110="","",C110)</f>
        <v/>
      </c>
      <c r="AD110" s="74" t="str">
        <f t="shared" si="33"/>
        <v/>
      </c>
      <c r="AE110" s="74" t="str">
        <f t="shared" si="34"/>
        <v/>
      </c>
      <c r="AF110" s="74" t="str">
        <f t="shared" si="35"/>
        <v/>
      </c>
      <c r="AG110" s="74" t="str">
        <f t="shared" si="36"/>
        <v/>
      </c>
      <c r="AH110" s="95">
        <f t="shared" si="45"/>
        <v>0</v>
      </c>
      <c r="AI110" s="95" t="str">
        <f>IF(F110="","",F110)</f>
        <v/>
      </c>
      <c r="AJ110" s="74" t="str">
        <f t="shared" si="46"/>
        <v/>
      </c>
      <c r="AK110" s="74" t="str">
        <f t="shared" si="37"/>
        <v/>
      </c>
      <c r="AL110" s="99" t="str">
        <f t="shared" si="38"/>
        <v/>
      </c>
      <c r="AM110" s="81">
        <f t="shared" si="47"/>
        <v>0</v>
      </c>
      <c r="AO110" s="81">
        <f t="shared" si="48"/>
        <v>0</v>
      </c>
      <c r="AP110" s="81" t="str">
        <f t="shared" si="49"/>
        <v>00000</v>
      </c>
      <c r="AQ110" s="105" t="str">
        <f t="shared" si="50"/>
        <v>0秒0</v>
      </c>
      <c r="AR110" s="106">
        <f t="shared" si="51"/>
        <v>0</v>
      </c>
      <c r="AS110" s="106" t="str">
        <f t="shared" si="52"/>
        <v>0</v>
      </c>
      <c r="AT110" s="106" t="str">
        <f t="shared" si="53"/>
        <v>0</v>
      </c>
      <c r="AU110" s="106" t="str">
        <f t="shared" si="54"/>
        <v>0m</v>
      </c>
      <c r="AV110" s="106" t="str">
        <f t="shared" si="55"/>
        <v>点</v>
      </c>
      <c r="AW110" s="81">
        <f t="shared" si="56"/>
        <v>0</v>
      </c>
      <c r="AX110" s="73" t="str">
        <f t="shared" si="57"/>
        <v/>
      </c>
      <c r="AY110" s="81">
        <f t="shared" si="58"/>
        <v>0</v>
      </c>
      <c r="AZ110" s="81">
        <f t="shared" si="59"/>
        <v>0</v>
      </c>
      <c r="BA110" s="81">
        <f t="shared" si="60"/>
        <v>0</v>
      </c>
      <c r="BB110" s="586">
        <f>IF(W110="",0,COUNTA($W$17:W112))</f>
        <v>0</v>
      </c>
      <c r="BC110" s="586">
        <f>IF(X110="",0,COUNTA($X$17:X112))</f>
        <v>0</v>
      </c>
      <c r="BD110" s="628">
        <f>IF(OR($N110="20200",$N111="20200",$N112="20200"),COUNTIF($N$17:N112,"20200"),0)</f>
        <v>0</v>
      </c>
      <c r="BE110" s="768">
        <f>IF($BD110=0,0,INDEX($P110:$P112,MATCH("20200",$N110:$N112,0),1))</f>
        <v>0</v>
      </c>
      <c r="BF110" s="74" t="str">
        <f t="shared" si="39"/>
        <v/>
      </c>
      <c r="BG110" s="74" t="str">
        <f t="shared" si="40"/>
        <v/>
      </c>
      <c r="BH110" s="74" t="str">
        <f t="shared" si="41"/>
        <v/>
      </c>
      <c r="BI110" s="120" t="str">
        <f>IF(M110="","",COUNTIF($BH$17:BH110,BH110))</f>
        <v/>
      </c>
      <c r="BJ110" s="98" t="str">
        <f t="shared" si="61"/>
        <v/>
      </c>
      <c r="BK110" s="1" t="str">
        <f t="shared" si="62"/>
        <v/>
      </c>
      <c r="BL110" s="621" t="str">
        <f>IF(F110="","",COUNTIF($AI$17:AI110,AI110))</f>
        <v/>
      </c>
      <c r="BM110" s="621">
        <f>IF(BL110=1,BL110,0)</f>
        <v>0</v>
      </c>
      <c r="BN110" s="621" t="str">
        <f>IF(F110="","",$BR110)</f>
        <v/>
      </c>
      <c r="BO110" s="621" t="str">
        <f>IF(G110="","",$BR110)</f>
        <v/>
      </c>
      <c r="BP110" s="621" t="str">
        <f>IF(I110="","",$BR110)</f>
        <v/>
      </c>
      <c r="BQ110" s="622" t="str">
        <f>IFERROR(IF(J110="","",BR110),"")</f>
        <v/>
      </c>
      <c r="BR110" s="621">
        <v>32</v>
      </c>
      <c r="BS110" s="621">
        <f>IF(C110&gt;0,"",IF(COUNTIF(BN110:BQ112,BR110)=4,"",1))</f>
        <v>1</v>
      </c>
      <c r="BV110" s="622" t="str">
        <f>IF(AI110="","",IF(AND(COUNTA(M110:M112)=0,COUNTA(W110:X112)=0),1,""))</f>
        <v/>
      </c>
      <c r="BW110" s="621">
        <f>IF(AND($AI110="",COUNTA(W110)&gt;0),1,0)</f>
        <v>0</v>
      </c>
      <c r="BX110" s="621">
        <f>IF(AND($AI110="",COUNTA(X110)&gt;0),1,0)</f>
        <v>0</v>
      </c>
      <c r="BY110" s="621" t="str">
        <f>F110&amp;"-"&amp;W110</f>
        <v>-</v>
      </c>
      <c r="BZ110" s="621" t="str">
        <f>IF(W110="","",COUNTIF($BY$17:BY110,BY110))</f>
        <v/>
      </c>
      <c r="CA110" s="621" t="str">
        <f>F110&amp;"-"&amp;X110</f>
        <v>-</v>
      </c>
      <c r="CB110" s="621" t="str">
        <f>IF(X110="","",COUNTIF($CA$17:CA110,CA110))</f>
        <v/>
      </c>
    </row>
    <row r="111" spans="1:80" s="1" customFormat="1" ht="18" customHeight="1" thickBot="1">
      <c r="A111" s="684"/>
      <c r="B111" s="765"/>
      <c r="C111" s="767"/>
      <c r="D111" s="27" t="str">
        <f t="shared" si="42"/>
        <v/>
      </c>
      <c r="E111" s="244">
        <f>C110</f>
        <v>0</v>
      </c>
      <c r="F111" s="730"/>
      <c r="G111" s="730"/>
      <c r="H111" s="620"/>
      <c r="I111" s="270" t="str">
        <f>IF(C110&gt;0,VLOOKUP(C110,女子登録情報!$A$1:$H$2001,5,0),"")</f>
        <v/>
      </c>
      <c r="J111" s="748"/>
      <c r="K111" s="748"/>
      <c r="L111" s="199" t="s">
        <v>28</v>
      </c>
      <c r="M111" s="198"/>
      <c r="N111" s="271" t="str">
        <f>IF(M111&gt;0,VLOOKUP(M111,女子登録情報!$N$1:$O$22,2,0),"")</f>
        <v/>
      </c>
      <c r="O111" s="270" t="s">
        <v>29</v>
      </c>
      <c r="P111" s="272"/>
      <c r="Q111" s="258" t="str">
        <f t="shared" si="32"/>
        <v/>
      </c>
      <c r="R111" s="284" t="str">
        <f t="shared" si="43"/>
        <v/>
      </c>
      <c r="S111" s="273"/>
      <c r="T111" s="756"/>
      <c r="U111" s="757"/>
      <c r="V111" s="758"/>
      <c r="W111" s="751"/>
      <c r="X111" s="754"/>
      <c r="AB111" s="85">
        <f t="shared" si="44"/>
        <v>0</v>
      </c>
      <c r="AC111" s="621"/>
      <c r="AD111" s="74" t="str">
        <f t="shared" si="33"/>
        <v/>
      </c>
      <c r="AE111" s="74" t="str">
        <f t="shared" si="34"/>
        <v/>
      </c>
      <c r="AF111" s="74" t="str">
        <f t="shared" si="35"/>
        <v/>
      </c>
      <c r="AG111" s="74" t="str">
        <f t="shared" si="36"/>
        <v/>
      </c>
      <c r="AH111" s="95">
        <f t="shared" si="45"/>
        <v>0</v>
      </c>
      <c r="AI111" s="95" t="str">
        <f>AI110</f>
        <v/>
      </c>
      <c r="AJ111" s="74" t="str">
        <f t="shared" si="46"/>
        <v/>
      </c>
      <c r="AK111" s="74" t="str">
        <f t="shared" si="37"/>
        <v/>
      </c>
      <c r="AL111" s="99" t="str">
        <f t="shared" si="38"/>
        <v/>
      </c>
      <c r="AM111" s="81">
        <f t="shared" si="47"/>
        <v>0</v>
      </c>
      <c r="AO111" s="81">
        <f t="shared" si="48"/>
        <v>0</v>
      </c>
      <c r="AP111" s="81" t="str">
        <f t="shared" si="49"/>
        <v>00000</v>
      </c>
      <c r="AQ111" s="105" t="str">
        <f t="shared" si="50"/>
        <v>0秒0</v>
      </c>
      <c r="AR111" s="106">
        <f t="shared" si="51"/>
        <v>0</v>
      </c>
      <c r="AS111" s="106" t="str">
        <f t="shared" si="52"/>
        <v>0</v>
      </c>
      <c r="AT111" s="106" t="str">
        <f t="shared" si="53"/>
        <v>0</v>
      </c>
      <c r="AU111" s="106" t="str">
        <f t="shared" si="54"/>
        <v>0m</v>
      </c>
      <c r="AV111" s="106" t="str">
        <f t="shared" si="55"/>
        <v>点</v>
      </c>
      <c r="AW111" s="81">
        <f t="shared" si="56"/>
        <v>0</v>
      </c>
      <c r="AX111" s="73" t="str">
        <f t="shared" si="57"/>
        <v/>
      </c>
      <c r="AY111" s="81">
        <f t="shared" si="58"/>
        <v>0</v>
      </c>
      <c r="AZ111" s="81">
        <f t="shared" si="59"/>
        <v>0</v>
      </c>
      <c r="BA111" s="81">
        <f t="shared" si="60"/>
        <v>0</v>
      </c>
      <c r="BB111" s="595"/>
      <c r="BC111" s="595"/>
      <c r="BD111" s="629"/>
      <c r="BE111" s="769"/>
      <c r="BF111" s="74" t="str">
        <f t="shared" si="39"/>
        <v/>
      </c>
      <c r="BG111" s="74" t="str">
        <f t="shared" si="40"/>
        <v/>
      </c>
      <c r="BH111" s="74" t="str">
        <f t="shared" si="41"/>
        <v/>
      </c>
      <c r="BI111" s="120" t="str">
        <f>IF(M111="","",COUNTIF($BH$17:BH111,BH111))</f>
        <v/>
      </c>
      <c r="BJ111" s="98" t="str">
        <f t="shared" si="61"/>
        <v/>
      </c>
      <c r="BK111" s="1" t="str">
        <f t="shared" si="62"/>
        <v/>
      </c>
      <c r="BL111" s="621"/>
      <c r="BM111" s="621"/>
      <c r="BN111" s="621"/>
      <c r="BO111" s="621"/>
      <c r="BP111" s="621"/>
      <c r="BQ111" s="623"/>
      <c r="BR111" s="621"/>
      <c r="BS111" s="621"/>
      <c r="BV111" s="623"/>
      <c r="BW111" s="621"/>
      <c r="BX111" s="621"/>
      <c r="BY111" s="621"/>
      <c r="BZ111" s="621"/>
      <c r="CA111" s="621"/>
      <c r="CB111" s="621"/>
    </row>
    <row r="112" spans="1:80" s="1" customFormat="1" ht="18" customHeight="1" thickBot="1">
      <c r="A112" s="685"/>
      <c r="B112" s="201" t="s">
        <v>30</v>
      </c>
      <c r="C112" s="202"/>
      <c r="D112" s="245" t="str">
        <f t="shared" si="42"/>
        <v/>
      </c>
      <c r="E112" s="274">
        <f>C110</f>
        <v>0</v>
      </c>
      <c r="F112" s="210"/>
      <c r="G112" s="210"/>
      <c r="H112" s="28"/>
      <c r="I112" s="211"/>
      <c r="J112" s="749"/>
      <c r="K112" s="749"/>
      <c r="L112" s="203" t="s">
        <v>31</v>
      </c>
      <c r="M112" s="204"/>
      <c r="N112" s="430" t="str">
        <f>IF(M112&gt;0,VLOOKUP(M112,女子登録情報!$N$1:$O$22,2,0),"")</f>
        <v/>
      </c>
      <c r="O112" s="203" t="s">
        <v>32</v>
      </c>
      <c r="P112" s="206"/>
      <c r="Q112" s="250" t="str">
        <f t="shared" si="32"/>
        <v/>
      </c>
      <c r="R112" s="285" t="str">
        <f t="shared" si="43"/>
        <v/>
      </c>
      <c r="S112" s="207"/>
      <c r="T112" s="761"/>
      <c r="U112" s="762"/>
      <c r="V112" s="763"/>
      <c r="W112" s="752"/>
      <c r="X112" s="755"/>
      <c r="AB112" s="85">
        <f t="shared" si="44"/>
        <v>0</v>
      </c>
      <c r="AC112" s="621"/>
      <c r="AD112" s="74" t="str">
        <f t="shared" si="33"/>
        <v/>
      </c>
      <c r="AE112" s="74" t="str">
        <f t="shared" si="34"/>
        <v/>
      </c>
      <c r="AF112" s="74" t="str">
        <f t="shared" si="35"/>
        <v/>
      </c>
      <c r="AG112" s="74" t="str">
        <f t="shared" si="36"/>
        <v/>
      </c>
      <c r="AH112" s="95">
        <f t="shared" si="45"/>
        <v>0</v>
      </c>
      <c r="AI112" s="95" t="str">
        <f>AI111</f>
        <v/>
      </c>
      <c r="AJ112" s="74" t="str">
        <f t="shared" si="46"/>
        <v/>
      </c>
      <c r="AK112" s="74" t="str">
        <f t="shared" si="37"/>
        <v/>
      </c>
      <c r="AL112" s="99" t="str">
        <f t="shared" si="38"/>
        <v/>
      </c>
      <c r="AM112" s="81">
        <f t="shared" si="47"/>
        <v>0</v>
      </c>
      <c r="AO112" s="81">
        <f t="shared" si="48"/>
        <v>0</v>
      </c>
      <c r="AP112" s="81" t="str">
        <f t="shared" si="49"/>
        <v>00000</v>
      </c>
      <c r="AQ112" s="105" t="str">
        <f t="shared" si="50"/>
        <v>0秒0</v>
      </c>
      <c r="AR112" s="106">
        <f t="shared" si="51"/>
        <v>0</v>
      </c>
      <c r="AS112" s="106" t="str">
        <f t="shared" si="52"/>
        <v>0</v>
      </c>
      <c r="AT112" s="106" t="str">
        <f t="shared" si="53"/>
        <v>0</v>
      </c>
      <c r="AU112" s="106" t="str">
        <f t="shared" si="54"/>
        <v>0m</v>
      </c>
      <c r="AV112" s="106" t="str">
        <f t="shared" si="55"/>
        <v>点</v>
      </c>
      <c r="AW112" s="81">
        <f t="shared" si="56"/>
        <v>0</v>
      </c>
      <c r="AX112" s="73" t="str">
        <f t="shared" si="57"/>
        <v/>
      </c>
      <c r="AY112" s="81">
        <f t="shared" si="58"/>
        <v>0</v>
      </c>
      <c r="AZ112" s="81">
        <f t="shared" si="59"/>
        <v>0</v>
      </c>
      <c r="BA112" s="81">
        <f t="shared" si="60"/>
        <v>0</v>
      </c>
      <c r="BB112" s="587"/>
      <c r="BC112" s="587"/>
      <c r="BD112" s="630"/>
      <c r="BE112" s="770"/>
      <c r="BF112" s="74" t="str">
        <f t="shared" si="39"/>
        <v/>
      </c>
      <c r="BG112" s="74" t="str">
        <f t="shared" si="40"/>
        <v/>
      </c>
      <c r="BH112" s="74" t="str">
        <f t="shared" si="41"/>
        <v/>
      </c>
      <c r="BI112" s="120" t="str">
        <f>IF(M112="","",COUNTIF($BH$17:BH112,BH112))</f>
        <v/>
      </c>
      <c r="BJ112" s="98" t="str">
        <f t="shared" si="61"/>
        <v/>
      </c>
      <c r="BK112" s="1" t="str">
        <f t="shared" si="62"/>
        <v/>
      </c>
      <c r="BL112" s="621"/>
      <c r="BM112" s="621"/>
      <c r="BN112" s="621"/>
      <c r="BO112" s="621"/>
      <c r="BP112" s="621"/>
      <c r="BQ112" s="624"/>
      <c r="BR112" s="621"/>
      <c r="BS112" s="621"/>
      <c r="BV112" s="624"/>
      <c r="BW112" s="621"/>
      <c r="BX112" s="621"/>
      <c r="BY112" s="621"/>
      <c r="BZ112" s="621"/>
      <c r="CA112" s="621"/>
      <c r="CB112" s="621"/>
    </row>
    <row r="113" spans="1:80" s="1" customFormat="1" ht="18" customHeight="1" thickTop="1" thickBot="1">
      <c r="A113" s="683">
        <v>33</v>
      </c>
      <c r="B113" s="764" t="s">
        <v>339</v>
      </c>
      <c r="C113" s="766"/>
      <c r="D113" s="252" t="str">
        <f t="shared" si="42"/>
        <v/>
      </c>
      <c r="E113" s="243">
        <f>C113</f>
        <v>0</v>
      </c>
      <c r="F113" s="729" t="str">
        <f>IF(C113&gt;0,VLOOKUP(C113,女子登録情報!$A$1:$H$2001,3,0),"")</f>
        <v/>
      </c>
      <c r="G113" s="729" t="str">
        <f>IF(C113&gt;0,VLOOKUP(C113,女子登録情報!$A$1:$H$2001,4,0),"")</f>
        <v/>
      </c>
      <c r="H113" s="619" t="str">
        <f>IF(C113&gt;0,VLOOKUP(C113,女子登録情報!$A$1:$H$1688,7,0),"")</f>
        <v/>
      </c>
      <c r="I113" s="267" t="str">
        <f>IF(C113&gt;0,VLOOKUP(C113,女子登録情報!$A$1:$H$2001,8,0),"")</f>
        <v/>
      </c>
      <c r="J113" s="747" t="str">
        <f>IF(C113&gt;0,VLOOKUP(C113,女子登録情報!$A$1:$M$2001,13,0),"")</f>
        <v/>
      </c>
      <c r="K113" s="747" t="str">
        <f>IF(C113&gt;0,TEXT(C113,"200000000"),"000000000")</f>
        <v>000000000</v>
      </c>
      <c r="L113" s="195" t="s">
        <v>24</v>
      </c>
      <c r="M113" s="194"/>
      <c r="N113" s="268" t="str">
        <f>IF(M113&gt;0,VLOOKUP(M113,女子登録情報!$N$1:$O$22,2,0),"")</f>
        <v/>
      </c>
      <c r="O113" s="267" t="s">
        <v>27</v>
      </c>
      <c r="P113" s="253"/>
      <c r="Q113" s="260" t="str">
        <f t="shared" si="32"/>
        <v/>
      </c>
      <c r="R113" s="283" t="str">
        <f t="shared" si="43"/>
        <v/>
      </c>
      <c r="S113" s="269"/>
      <c r="T113" s="610"/>
      <c r="U113" s="611"/>
      <c r="V113" s="612"/>
      <c r="W113" s="750"/>
      <c r="X113" s="753"/>
      <c r="AA113" s="1">
        <f>IF(C113="",0,IF(H113=F5,0,1))</f>
        <v>0</v>
      </c>
      <c r="AB113" s="85">
        <f t="shared" si="44"/>
        <v>0</v>
      </c>
      <c r="AC113" s="621" t="str">
        <f>IF(C113="","",C113)</f>
        <v/>
      </c>
      <c r="AD113" s="74" t="str">
        <f t="shared" si="33"/>
        <v/>
      </c>
      <c r="AE113" s="74" t="str">
        <f t="shared" si="34"/>
        <v/>
      </c>
      <c r="AF113" s="74" t="str">
        <f t="shared" si="35"/>
        <v/>
      </c>
      <c r="AG113" s="74" t="str">
        <f t="shared" si="36"/>
        <v/>
      </c>
      <c r="AH113" s="95">
        <f t="shared" si="45"/>
        <v>0</v>
      </c>
      <c r="AI113" s="95" t="str">
        <f>IF(F113="","",F113)</f>
        <v/>
      </c>
      <c r="AJ113" s="74" t="str">
        <f t="shared" si="46"/>
        <v/>
      </c>
      <c r="AK113" s="74" t="str">
        <f t="shared" si="37"/>
        <v/>
      </c>
      <c r="AL113" s="99" t="str">
        <f t="shared" si="38"/>
        <v/>
      </c>
      <c r="AM113" s="81">
        <f t="shared" si="47"/>
        <v>0</v>
      </c>
      <c r="AO113" s="81">
        <f t="shared" si="48"/>
        <v>0</v>
      </c>
      <c r="AP113" s="81" t="str">
        <f t="shared" si="49"/>
        <v>00000</v>
      </c>
      <c r="AQ113" s="105" t="str">
        <f t="shared" si="50"/>
        <v>0秒0</v>
      </c>
      <c r="AR113" s="106">
        <f t="shared" si="51"/>
        <v>0</v>
      </c>
      <c r="AS113" s="106" t="str">
        <f t="shared" si="52"/>
        <v>0</v>
      </c>
      <c r="AT113" s="106" t="str">
        <f t="shared" si="53"/>
        <v>0</v>
      </c>
      <c r="AU113" s="106" t="str">
        <f t="shared" si="54"/>
        <v>0m</v>
      </c>
      <c r="AV113" s="106" t="str">
        <f t="shared" si="55"/>
        <v>点</v>
      </c>
      <c r="AW113" s="81">
        <f t="shared" si="56"/>
        <v>0</v>
      </c>
      <c r="AX113" s="73" t="str">
        <f t="shared" si="57"/>
        <v/>
      </c>
      <c r="AY113" s="81">
        <f t="shared" si="58"/>
        <v>0</v>
      </c>
      <c r="AZ113" s="81">
        <f t="shared" si="59"/>
        <v>0</v>
      </c>
      <c r="BA113" s="81">
        <f t="shared" si="60"/>
        <v>0</v>
      </c>
      <c r="BB113" s="586">
        <f>IF(W113="",0,COUNTA($W$17:W115))</f>
        <v>0</v>
      </c>
      <c r="BC113" s="586">
        <f>IF(X113="",0,COUNTA($X$17:X115))</f>
        <v>0</v>
      </c>
      <c r="BD113" s="628">
        <f>IF(OR($N113="20200",$N114="20200",$N115="20200"),COUNTIF($N$17:N115,"20200"),0)</f>
        <v>0</v>
      </c>
      <c r="BE113" s="768">
        <f>IF($BD113=0,0,INDEX($P113:$P115,MATCH("20200",$N113:$N115,0),1))</f>
        <v>0</v>
      </c>
      <c r="BF113" s="74" t="str">
        <f t="shared" si="39"/>
        <v/>
      </c>
      <c r="BG113" s="74" t="str">
        <f t="shared" si="40"/>
        <v/>
      </c>
      <c r="BH113" s="74" t="str">
        <f t="shared" si="41"/>
        <v/>
      </c>
      <c r="BI113" s="120" t="str">
        <f>IF(M113="","",COUNTIF($BH$17:BH113,BH113))</f>
        <v/>
      </c>
      <c r="BJ113" s="98" t="str">
        <f t="shared" si="61"/>
        <v/>
      </c>
      <c r="BK113" s="1" t="str">
        <f t="shared" si="62"/>
        <v/>
      </c>
      <c r="BL113" s="621" t="str">
        <f>IF(F113="","",COUNTIF($AI$17:AI113,AI113))</f>
        <v/>
      </c>
      <c r="BM113" s="621">
        <f>IF(BL113=1,BL113,0)</f>
        <v>0</v>
      </c>
      <c r="BN113" s="621" t="str">
        <f>IF(F113="","",$BR113)</f>
        <v/>
      </c>
      <c r="BO113" s="621" t="str">
        <f>IF(G113="","",$BR113)</f>
        <v/>
      </c>
      <c r="BP113" s="621" t="str">
        <f>IF(I113="","",$BR113)</f>
        <v/>
      </c>
      <c r="BQ113" s="622" t="str">
        <f>IFERROR(IF(J113="","",BR113),"")</f>
        <v/>
      </c>
      <c r="BR113" s="621">
        <v>33</v>
      </c>
      <c r="BS113" s="621">
        <f>IF(C113&gt;0,"",IF(COUNTIF(BN113:BQ115,BR113)=4,"",1))</f>
        <v>1</v>
      </c>
      <c r="BV113" s="622" t="str">
        <f>IF(AI113="","",IF(AND(COUNTA(M113:M115)=0,COUNTA(W113:X115)=0),1,""))</f>
        <v/>
      </c>
      <c r="BW113" s="621">
        <f>IF(AND($AI113="",COUNTA(W113)&gt;0),1,0)</f>
        <v>0</v>
      </c>
      <c r="BX113" s="621">
        <f>IF(AND($AI113="",COUNTA(X113)&gt;0),1,0)</f>
        <v>0</v>
      </c>
      <c r="BY113" s="621" t="str">
        <f>F113&amp;"-"&amp;W113</f>
        <v>-</v>
      </c>
      <c r="BZ113" s="621" t="str">
        <f>IF(W113="","",COUNTIF($BY$17:BY113,BY113))</f>
        <v/>
      </c>
      <c r="CA113" s="621" t="str">
        <f>F113&amp;"-"&amp;X113</f>
        <v>-</v>
      </c>
      <c r="CB113" s="621" t="str">
        <f>IF(X113="","",COUNTIF($CA$17:CA113,CA113))</f>
        <v/>
      </c>
    </row>
    <row r="114" spans="1:80" s="1" customFormat="1" ht="18" customHeight="1" thickBot="1">
      <c r="A114" s="684"/>
      <c r="B114" s="765"/>
      <c r="C114" s="767"/>
      <c r="D114" s="27" t="str">
        <f t="shared" si="42"/>
        <v/>
      </c>
      <c r="E114" s="244">
        <f>C113</f>
        <v>0</v>
      </c>
      <c r="F114" s="730"/>
      <c r="G114" s="730"/>
      <c r="H114" s="620"/>
      <c r="I114" s="270" t="str">
        <f>IF(C113&gt;0,VLOOKUP(C113,女子登録情報!$A$1:$H$2001,5,0),"")</f>
        <v/>
      </c>
      <c r="J114" s="748"/>
      <c r="K114" s="748"/>
      <c r="L114" s="199" t="s">
        <v>28</v>
      </c>
      <c r="M114" s="198"/>
      <c r="N114" s="271" t="str">
        <f>IF(M114&gt;0,VLOOKUP(M114,女子登録情報!$N$1:$O$22,2,0),"")</f>
        <v/>
      </c>
      <c r="O114" s="270" t="s">
        <v>29</v>
      </c>
      <c r="P114" s="272"/>
      <c r="Q114" s="258" t="str">
        <f t="shared" si="32"/>
        <v/>
      </c>
      <c r="R114" s="284" t="str">
        <f t="shared" si="43"/>
        <v/>
      </c>
      <c r="S114" s="273"/>
      <c r="T114" s="756"/>
      <c r="U114" s="757"/>
      <c r="V114" s="758"/>
      <c r="W114" s="751"/>
      <c r="X114" s="754"/>
      <c r="AB114" s="85">
        <f t="shared" si="44"/>
        <v>0</v>
      </c>
      <c r="AC114" s="621"/>
      <c r="AD114" s="74" t="str">
        <f t="shared" si="33"/>
        <v/>
      </c>
      <c r="AE114" s="74" t="str">
        <f t="shared" si="34"/>
        <v/>
      </c>
      <c r="AF114" s="74" t="str">
        <f t="shared" si="35"/>
        <v/>
      </c>
      <c r="AG114" s="74" t="str">
        <f t="shared" si="36"/>
        <v/>
      </c>
      <c r="AH114" s="95">
        <f t="shared" si="45"/>
        <v>0</v>
      </c>
      <c r="AI114" s="95" t="str">
        <f>AI113</f>
        <v/>
      </c>
      <c r="AJ114" s="74" t="str">
        <f t="shared" si="46"/>
        <v/>
      </c>
      <c r="AK114" s="74" t="str">
        <f t="shared" si="37"/>
        <v/>
      </c>
      <c r="AL114" s="99" t="str">
        <f t="shared" si="38"/>
        <v/>
      </c>
      <c r="AM114" s="81">
        <f t="shared" si="47"/>
        <v>0</v>
      </c>
      <c r="AO114" s="81">
        <f t="shared" si="48"/>
        <v>0</v>
      </c>
      <c r="AP114" s="81" t="str">
        <f t="shared" si="49"/>
        <v>00000</v>
      </c>
      <c r="AQ114" s="105" t="str">
        <f t="shared" si="50"/>
        <v>0秒0</v>
      </c>
      <c r="AR114" s="106">
        <f t="shared" si="51"/>
        <v>0</v>
      </c>
      <c r="AS114" s="106" t="str">
        <f t="shared" si="52"/>
        <v>0</v>
      </c>
      <c r="AT114" s="106" t="str">
        <f t="shared" si="53"/>
        <v>0</v>
      </c>
      <c r="AU114" s="106" t="str">
        <f t="shared" si="54"/>
        <v>0m</v>
      </c>
      <c r="AV114" s="106" t="str">
        <f t="shared" si="55"/>
        <v>点</v>
      </c>
      <c r="AW114" s="81">
        <f t="shared" si="56"/>
        <v>0</v>
      </c>
      <c r="AX114" s="73" t="str">
        <f t="shared" si="57"/>
        <v/>
      </c>
      <c r="AY114" s="81">
        <f t="shared" si="58"/>
        <v>0</v>
      </c>
      <c r="AZ114" s="81">
        <f t="shared" si="59"/>
        <v>0</v>
      </c>
      <c r="BA114" s="81">
        <f t="shared" si="60"/>
        <v>0</v>
      </c>
      <c r="BB114" s="595"/>
      <c r="BC114" s="595"/>
      <c r="BD114" s="629"/>
      <c r="BE114" s="769"/>
      <c r="BF114" s="74" t="str">
        <f t="shared" si="39"/>
        <v/>
      </c>
      <c r="BG114" s="74" t="str">
        <f t="shared" si="40"/>
        <v/>
      </c>
      <c r="BH114" s="74" t="str">
        <f t="shared" si="41"/>
        <v/>
      </c>
      <c r="BI114" s="120" t="str">
        <f>IF(M114="","",COUNTIF($BH$17:BH114,BH114))</f>
        <v/>
      </c>
      <c r="BJ114" s="98" t="str">
        <f t="shared" si="61"/>
        <v/>
      </c>
      <c r="BK114" s="1" t="str">
        <f t="shared" si="62"/>
        <v/>
      </c>
      <c r="BL114" s="621"/>
      <c r="BM114" s="621"/>
      <c r="BN114" s="621"/>
      <c r="BO114" s="621"/>
      <c r="BP114" s="621"/>
      <c r="BQ114" s="623"/>
      <c r="BR114" s="621"/>
      <c r="BS114" s="621"/>
      <c r="BV114" s="623"/>
      <c r="BW114" s="621"/>
      <c r="BX114" s="621"/>
      <c r="BY114" s="621"/>
      <c r="BZ114" s="621"/>
      <c r="CA114" s="621"/>
      <c r="CB114" s="621"/>
    </row>
    <row r="115" spans="1:80" s="1" customFormat="1" ht="18" customHeight="1" thickBot="1">
      <c r="A115" s="685"/>
      <c r="B115" s="201" t="s">
        <v>30</v>
      </c>
      <c r="C115" s="202"/>
      <c r="D115" s="245" t="str">
        <f t="shared" si="42"/>
        <v/>
      </c>
      <c r="E115" s="274">
        <f>C113</f>
        <v>0</v>
      </c>
      <c r="F115" s="210"/>
      <c r="G115" s="210"/>
      <c r="H115" s="28"/>
      <c r="I115" s="211"/>
      <c r="J115" s="749"/>
      <c r="K115" s="749"/>
      <c r="L115" s="203" t="s">
        <v>31</v>
      </c>
      <c r="M115" s="204"/>
      <c r="N115" s="430" t="str">
        <f>IF(M115&gt;0,VLOOKUP(M115,女子登録情報!$N$1:$O$22,2,0),"")</f>
        <v/>
      </c>
      <c r="O115" s="203" t="s">
        <v>32</v>
      </c>
      <c r="P115" s="206"/>
      <c r="Q115" s="250" t="str">
        <f t="shared" si="32"/>
        <v/>
      </c>
      <c r="R115" s="285" t="str">
        <f t="shared" si="43"/>
        <v/>
      </c>
      <c r="S115" s="207"/>
      <c r="T115" s="761"/>
      <c r="U115" s="762"/>
      <c r="V115" s="763"/>
      <c r="W115" s="752"/>
      <c r="X115" s="755"/>
      <c r="AB115" s="85">
        <f t="shared" si="44"/>
        <v>0</v>
      </c>
      <c r="AC115" s="621"/>
      <c r="AD115" s="74" t="str">
        <f t="shared" si="33"/>
        <v/>
      </c>
      <c r="AE115" s="74" t="str">
        <f t="shared" si="34"/>
        <v/>
      </c>
      <c r="AF115" s="74" t="str">
        <f t="shared" si="35"/>
        <v/>
      </c>
      <c r="AG115" s="74" t="str">
        <f t="shared" si="36"/>
        <v/>
      </c>
      <c r="AH115" s="95">
        <f t="shared" si="45"/>
        <v>0</v>
      </c>
      <c r="AI115" s="95" t="str">
        <f>AI114</f>
        <v/>
      </c>
      <c r="AJ115" s="74" t="str">
        <f t="shared" si="46"/>
        <v/>
      </c>
      <c r="AK115" s="74" t="str">
        <f t="shared" si="37"/>
        <v/>
      </c>
      <c r="AL115" s="99" t="str">
        <f t="shared" si="38"/>
        <v/>
      </c>
      <c r="AM115" s="81">
        <f t="shared" si="47"/>
        <v>0</v>
      </c>
      <c r="AO115" s="81">
        <f t="shared" si="48"/>
        <v>0</v>
      </c>
      <c r="AP115" s="81" t="str">
        <f t="shared" si="49"/>
        <v>00000</v>
      </c>
      <c r="AQ115" s="105" t="str">
        <f t="shared" si="50"/>
        <v>0秒0</v>
      </c>
      <c r="AR115" s="106">
        <f t="shared" si="51"/>
        <v>0</v>
      </c>
      <c r="AS115" s="106" t="str">
        <f t="shared" si="52"/>
        <v>0</v>
      </c>
      <c r="AT115" s="106" t="str">
        <f t="shared" si="53"/>
        <v>0</v>
      </c>
      <c r="AU115" s="106" t="str">
        <f t="shared" si="54"/>
        <v>0m</v>
      </c>
      <c r="AV115" s="106" t="str">
        <f t="shared" si="55"/>
        <v>点</v>
      </c>
      <c r="AW115" s="81">
        <f t="shared" si="56"/>
        <v>0</v>
      </c>
      <c r="AX115" s="73" t="str">
        <f t="shared" si="57"/>
        <v/>
      </c>
      <c r="AY115" s="81">
        <f t="shared" si="58"/>
        <v>0</v>
      </c>
      <c r="AZ115" s="81">
        <f t="shared" si="59"/>
        <v>0</v>
      </c>
      <c r="BA115" s="81">
        <f t="shared" si="60"/>
        <v>0</v>
      </c>
      <c r="BB115" s="587"/>
      <c r="BC115" s="587"/>
      <c r="BD115" s="630"/>
      <c r="BE115" s="770"/>
      <c r="BF115" s="74" t="str">
        <f t="shared" si="39"/>
        <v/>
      </c>
      <c r="BG115" s="74" t="str">
        <f t="shared" si="40"/>
        <v/>
      </c>
      <c r="BH115" s="74" t="str">
        <f t="shared" si="41"/>
        <v/>
      </c>
      <c r="BI115" s="120" t="str">
        <f>IF(M115="","",COUNTIF($BH$17:BH115,BH115))</f>
        <v/>
      </c>
      <c r="BJ115" s="98" t="str">
        <f t="shared" si="61"/>
        <v/>
      </c>
      <c r="BK115" s="1" t="str">
        <f t="shared" si="62"/>
        <v/>
      </c>
      <c r="BL115" s="621"/>
      <c r="BM115" s="621"/>
      <c r="BN115" s="621"/>
      <c r="BO115" s="621"/>
      <c r="BP115" s="621"/>
      <c r="BQ115" s="624"/>
      <c r="BR115" s="621"/>
      <c r="BS115" s="621"/>
      <c r="BV115" s="624"/>
      <c r="BW115" s="621"/>
      <c r="BX115" s="621"/>
      <c r="BY115" s="621"/>
      <c r="BZ115" s="621"/>
      <c r="CA115" s="621"/>
      <c r="CB115" s="621"/>
    </row>
    <row r="116" spans="1:80" s="1" customFormat="1" ht="18" customHeight="1" thickTop="1" thickBot="1">
      <c r="A116" s="683">
        <v>34</v>
      </c>
      <c r="B116" s="764" t="s">
        <v>339</v>
      </c>
      <c r="C116" s="766"/>
      <c r="D116" s="252" t="str">
        <f t="shared" si="42"/>
        <v/>
      </c>
      <c r="E116" s="243">
        <f>C116</f>
        <v>0</v>
      </c>
      <c r="F116" s="729" t="str">
        <f>IF(C116&gt;0,VLOOKUP(C116,女子登録情報!$A$1:$H$2001,3,0),"")</f>
        <v/>
      </c>
      <c r="G116" s="729" t="str">
        <f>IF(C116&gt;0,VLOOKUP(C116,女子登録情報!$A$1:$H$2001,4,0),"")</f>
        <v/>
      </c>
      <c r="H116" s="619" t="str">
        <f>IF(C116&gt;0,VLOOKUP(C116,女子登録情報!$A$1:$H$1688,7,0),"")</f>
        <v/>
      </c>
      <c r="I116" s="267" t="str">
        <f>IF(C116&gt;0,VLOOKUP(C116,女子登録情報!$A$1:$H$2001,8,0),"")</f>
        <v/>
      </c>
      <c r="J116" s="747" t="str">
        <f>IF(C116&gt;0,VLOOKUP(C116,女子登録情報!$A$1:$M$2001,13,0),"")</f>
        <v/>
      </c>
      <c r="K116" s="747" t="str">
        <f>IF(C116&gt;0,TEXT(C116,"200000000"),"000000000")</f>
        <v>000000000</v>
      </c>
      <c r="L116" s="195" t="s">
        <v>24</v>
      </c>
      <c r="M116" s="194"/>
      <c r="N116" s="268" t="str">
        <f>IF(M116&gt;0,VLOOKUP(M116,女子登録情報!$N$1:$O$22,2,0),"")</f>
        <v/>
      </c>
      <c r="O116" s="267" t="s">
        <v>27</v>
      </c>
      <c r="P116" s="253"/>
      <c r="Q116" s="260" t="str">
        <f t="shared" si="32"/>
        <v/>
      </c>
      <c r="R116" s="283" t="str">
        <f t="shared" si="43"/>
        <v/>
      </c>
      <c r="S116" s="269"/>
      <c r="T116" s="610"/>
      <c r="U116" s="611"/>
      <c r="V116" s="612"/>
      <c r="W116" s="750"/>
      <c r="X116" s="753"/>
      <c r="AA116" s="1">
        <f>IF(C116="",0,IF(H116=F5,0,1))</f>
        <v>0</v>
      </c>
      <c r="AB116" s="85">
        <f t="shared" si="44"/>
        <v>0</v>
      </c>
      <c r="AC116" s="621" t="str">
        <f>IF(C116="","",C116)</f>
        <v/>
      </c>
      <c r="AD116" s="74" t="str">
        <f t="shared" si="33"/>
        <v/>
      </c>
      <c r="AE116" s="74" t="str">
        <f t="shared" si="34"/>
        <v/>
      </c>
      <c r="AF116" s="74" t="str">
        <f t="shared" si="35"/>
        <v/>
      </c>
      <c r="AG116" s="74" t="str">
        <f t="shared" si="36"/>
        <v/>
      </c>
      <c r="AH116" s="95">
        <f t="shared" si="45"/>
        <v>0</v>
      </c>
      <c r="AI116" s="95" t="str">
        <f>IF(F116="","",F116)</f>
        <v/>
      </c>
      <c r="AJ116" s="74" t="str">
        <f t="shared" si="46"/>
        <v/>
      </c>
      <c r="AK116" s="74" t="str">
        <f t="shared" si="37"/>
        <v/>
      </c>
      <c r="AL116" s="99" t="str">
        <f t="shared" si="38"/>
        <v/>
      </c>
      <c r="AM116" s="81">
        <f t="shared" si="47"/>
        <v>0</v>
      </c>
      <c r="AO116" s="81">
        <f t="shared" si="48"/>
        <v>0</v>
      </c>
      <c r="AP116" s="81" t="str">
        <f t="shared" si="49"/>
        <v>00000</v>
      </c>
      <c r="AQ116" s="105" t="str">
        <f t="shared" si="50"/>
        <v>0秒0</v>
      </c>
      <c r="AR116" s="106">
        <f t="shared" si="51"/>
        <v>0</v>
      </c>
      <c r="AS116" s="106" t="str">
        <f t="shared" si="52"/>
        <v>0</v>
      </c>
      <c r="AT116" s="106" t="str">
        <f t="shared" si="53"/>
        <v>0</v>
      </c>
      <c r="AU116" s="106" t="str">
        <f t="shared" si="54"/>
        <v>0m</v>
      </c>
      <c r="AV116" s="106" t="str">
        <f t="shared" si="55"/>
        <v>点</v>
      </c>
      <c r="AW116" s="81">
        <f t="shared" si="56"/>
        <v>0</v>
      </c>
      <c r="AX116" s="73" t="str">
        <f t="shared" si="57"/>
        <v/>
      </c>
      <c r="AY116" s="81">
        <f t="shared" si="58"/>
        <v>0</v>
      </c>
      <c r="AZ116" s="81">
        <f t="shared" si="59"/>
        <v>0</v>
      </c>
      <c r="BA116" s="81">
        <f t="shared" si="60"/>
        <v>0</v>
      </c>
      <c r="BB116" s="586">
        <f>IF(W116="",0,COUNTA($W$17:W118))</f>
        <v>0</v>
      </c>
      <c r="BC116" s="586">
        <f>IF(X116="",0,COUNTA($X$17:X118))</f>
        <v>0</v>
      </c>
      <c r="BD116" s="628">
        <f>IF(OR($N116="20200",$N117="20200",$N118="20200"),COUNTIF($N$17:N118,"20200"),0)</f>
        <v>0</v>
      </c>
      <c r="BE116" s="768">
        <f>IF($BD116=0,0,INDEX($P116:$P118,MATCH("20200",$N116:$N118,0),1))</f>
        <v>0</v>
      </c>
      <c r="BF116" s="74" t="str">
        <f t="shared" si="39"/>
        <v/>
      </c>
      <c r="BG116" s="74" t="str">
        <f t="shared" si="40"/>
        <v/>
      </c>
      <c r="BH116" s="74" t="str">
        <f t="shared" si="41"/>
        <v/>
      </c>
      <c r="BI116" s="120" t="str">
        <f>IF(M116="","",COUNTIF($BH$17:BH116,BH116))</f>
        <v/>
      </c>
      <c r="BJ116" s="98" t="str">
        <f t="shared" si="61"/>
        <v/>
      </c>
      <c r="BK116" s="1" t="str">
        <f t="shared" si="62"/>
        <v/>
      </c>
      <c r="BL116" s="621" t="str">
        <f>IF(F116="","",COUNTIF($AI$17:AI116,AI116))</f>
        <v/>
      </c>
      <c r="BM116" s="621">
        <f>IF(BL116=1,BL116,0)</f>
        <v>0</v>
      </c>
      <c r="BN116" s="621" t="str">
        <f>IF(F116="","",$BR116)</f>
        <v/>
      </c>
      <c r="BO116" s="621" t="str">
        <f>IF(G116="","",$BR116)</f>
        <v/>
      </c>
      <c r="BP116" s="621" t="str">
        <f>IF(I116="","",$BR116)</f>
        <v/>
      </c>
      <c r="BQ116" s="622" t="str">
        <f>IFERROR(IF(J116="","",BR116),"")</f>
        <v/>
      </c>
      <c r="BR116" s="621">
        <v>34</v>
      </c>
      <c r="BS116" s="621">
        <f>IF(C116&gt;0,"",IF(COUNTIF(BN116:BQ118,BR116)=4,"",1))</f>
        <v>1</v>
      </c>
      <c r="BV116" s="622" t="str">
        <f>IF(AI116="","",IF(AND(COUNTA(M116:M118)=0,COUNTA(W116:X118)=0),1,""))</f>
        <v/>
      </c>
      <c r="BW116" s="621">
        <f>IF(AND($AI116="",COUNTA(W116)&gt;0),1,0)</f>
        <v>0</v>
      </c>
      <c r="BX116" s="621">
        <f>IF(AND($AI116="",COUNTA(X116)&gt;0),1,0)</f>
        <v>0</v>
      </c>
      <c r="BY116" s="621" t="str">
        <f>F116&amp;"-"&amp;W116</f>
        <v>-</v>
      </c>
      <c r="BZ116" s="621" t="str">
        <f>IF(W116="","",COUNTIF($BY$17:BY116,BY116))</f>
        <v/>
      </c>
      <c r="CA116" s="621" t="str">
        <f>F116&amp;"-"&amp;X116</f>
        <v>-</v>
      </c>
      <c r="CB116" s="621" t="str">
        <f>IF(X116="","",COUNTIF($CA$17:CA116,CA116))</f>
        <v/>
      </c>
    </row>
    <row r="117" spans="1:80" s="1" customFormat="1" ht="18" customHeight="1" thickBot="1">
      <c r="A117" s="684"/>
      <c r="B117" s="765"/>
      <c r="C117" s="767"/>
      <c r="D117" s="27" t="str">
        <f t="shared" si="42"/>
        <v/>
      </c>
      <c r="E117" s="244">
        <f>C116</f>
        <v>0</v>
      </c>
      <c r="F117" s="730"/>
      <c r="G117" s="730"/>
      <c r="H117" s="620"/>
      <c r="I117" s="270" t="str">
        <f>IF(C116&gt;0,VLOOKUP(C116,女子登録情報!$A$1:$H$2001,5,0),"")</f>
        <v/>
      </c>
      <c r="J117" s="748"/>
      <c r="K117" s="748"/>
      <c r="L117" s="199" t="s">
        <v>28</v>
      </c>
      <c r="M117" s="198"/>
      <c r="N117" s="271" t="str">
        <f>IF(M117&gt;0,VLOOKUP(M117,女子登録情報!$N$1:$O$22,2,0),"")</f>
        <v/>
      </c>
      <c r="O117" s="270" t="s">
        <v>29</v>
      </c>
      <c r="P117" s="272"/>
      <c r="Q117" s="258" t="str">
        <f t="shared" si="32"/>
        <v/>
      </c>
      <c r="R117" s="284" t="str">
        <f t="shared" si="43"/>
        <v/>
      </c>
      <c r="S117" s="273"/>
      <c r="T117" s="756"/>
      <c r="U117" s="757"/>
      <c r="V117" s="758"/>
      <c r="W117" s="751"/>
      <c r="X117" s="754"/>
      <c r="AB117" s="85">
        <f t="shared" si="44"/>
        <v>0</v>
      </c>
      <c r="AC117" s="621"/>
      <c r="AD117" s="74" t="str">
        <f t="shared" si="33"/>
        <v/>
      </c>
      <c r="AE117" s="74" t="str">
        <f t="shared" si="34"/>
        <v/>
      </c>
      <c r="AF117" s="74" t="str">
        <f t="shared" si="35"/>
        <v/>
      </c>
      <c r="AG117" s="74" t="str">
        <f t="shared" si="36"/>
        <v/>
      </c>
      <c r="AH117" s="95">
        <f t="shared" si="45"/>
        <v>0</v>
      </c>
      <c r="AI117" s="95" t="str">
        <f>AI116</f>
        <v/>
      </c>
      <c r="AJ117" s="74" t="str">
        <f t="shared" si="46"/>
        <v/>
      </c>
      <c r="AK117" s="74" t="str">
        <f t="shared" si="37"/>
        <v/>
      </c>
      <c r="AL117" s="99" t="str">
        <f t="shared" si="38"/>
        <v/>
      </c>
      <c r="AM117" s="81">
        <f t="shared" si="47"/>
        <v>0</v>
      </c>
      <c r="AO117" s="81">
        <f t="shared" si="48"/>
        <v>0</v>
      </c>
      <c r="AP117" s="81" t="str">
        <f t="shared" si="49"/>
        <v>00000</v>
      </c>
      <c r="AQ117" s="105" t="str">
        <f t="shared" si="50"/>
        <v>0秒0</v>
      </c>
      <c r="AR117" s="106">
        <f t="shared" si="51"/>
        <v>0</v>
      </c>
      <c r="AS117" s="106" t="str">
        <f t="shared" si="52"/>
        <v>0</v>
      </c>
      <c r="AT117" s="106" t="str">
        <f t="shared" si="53"/>
        <v>0</v>
      </c>
      <c r="AU117" s="106" t="str">
        <f t="shared" si="54"/>
        <v>0m</v>
      </c>
      <c r="AV117" s="106" t="str">
        <f t="shared" si="55"/>
        <v>点</v>
      </c>
      <c r="AW117" s="81">
        <f t="shared" si="56"/>
        <v>0</v>
      </c>
      <c r="AX117" s="73" t="str">
        <f t="shared" si="57"/>
        <v/>
      </c>
      <c r="AY117" s="81">
        <f t="shared" si="58"/>
        <v>0</v>
      </c>
      <c r="AZ117" s="81">
        <f t="shared" si="59"/>
        <v>0</v>
      </c>
      <c r="BA117" s="81">
        <f t="shared" si="60"/>
        <v>0</v>
      </c>
      <c r="BB117" s="595"/>
      <c r="BC117" s="595"/>
      <c r="BD117" s="629"/>
      <c r="BE117" s="769"/>
      <c r="BF117" s="74" t="str">
        <f t="shared" si="39"/>
        <v/>
      </c>
      <c r="BG117" s="74" t="str">
        <f t="shared" si="40"/>
        <v/>
      </c>
      <c r="BH117" s="74" t="str">
        <f t="shared" si="41"/>
        <v/>
      </c>
      <c r="BI117" s="120" t="str">
        <f>IF(M117="","",COUNTIF($BH$17:BH117,BH117))</f>
        <v/>
      </c>
      <c r="BJ117" s="98" t="str">
        <f t="shared" si="61"/>
        <v/>
      </c>
      <c r="BK117" s="1" t="str">
        <f t="shared" si="62"/>
        <v/>
      </c>
      <c r="BL117" s="621"/>
      <c r="BM117" s="621"/>
      <c r="BN117" s="621"/>
      <c r="BO117" s="621"/>
      <c r="BP117" s="621"/>
      <c r="BQ117" s="623"/>
      <c r="BR117" s="621"/>
      <c r="BS117" s="621"/>
      <c r="BV117" s="623"/>
      <c r="BW117" s="621"/>
      <c r="BX117" s="621"/>
      <c r="BY117" s="621"/>
      <c r="BZ117" s="621"/>
      <c r="CA117" s="621"/>
      <c r="CB117" s="621"/>
    </row>
    <row r="118" spans="1:80" s="1" customFormat="1" ht="18" customHeight="1" thickBot="1">
      <c r="A118" s="685"/>
      <c r="B118" s="201" t="s">
        <v>30</v>
      </c>
      <c r="C118" s="202"/>
      <c r="D118" s="245" t="str">
        <f t="shared" si="42"/>
        <v/>
      </c>
      <c r="E118" s="274">
        <f>C116</f>
        <v>0</v>
      </c>
      <c r="F118" s="210"/>
      <c r="G118" s="210"/>
      <c r="H118" s="28"/>
      <c r="I118" s="211"/>
      <c r="J118" s="749"/>
      <c r="K118" s="749"/>
      <c r="L118" s="203" t="s">
        <v>31</v>
      </c>
      <c r="M118" s="204"/>
      <c r="N118" s="430" t="str">
        <f>IF(M118&gt;0,VLOOKUP(M118,女子登録情報!$N$1:$O$22,2,0),"")</f>
        <v/>
      </c>
      <c r="O118" s="203" t="s">
        <v>32</v>
      </c>
      <c r="P118" s="206"/>
      <c r="Q118" s="250" t="str">
        <f t="shared" si="32"/>
        <v/>
      </c>
      <c r="R118" s="285" t="str">
        <f t="shared" si="43"/>
        <v/>
      </c>
      <c r="S118" s="207"/>
      <c r="T118" s="761"/>
      <c r="U118" s="762"/>
      <c r="V118" s="763"/>
      <c r="W118" s="752"/>
      <c r="X118" s="755"/>
      <c r="AB118" s="85">
        <f t="shared" si="44"/>
        <v>0</v>
      </c>
      <c r="AC118" s="621"/>
      <c r="AD118" s="74" t="str">
        <f t="shared" si="33"/>
        <v/>
      </c>
      <c r="AE118" s="74" t="str">
        <f t="shared" si="34"/>
        <v/>
      </c>
      <c r="AF118" s="74" t="str">
        <f t="shared" si="35"/>
        <v/>
      </c>
      <c r="AG118" s="74" t="str">
        <f t="shared" si="36"/>
        <v/>
      </c>
      <c r="AH118" s="95">
        <f t="shared" si="45"/>
        <v>0</v>
      </c>
      <c r="AI118" s="95" t="str">
        <f>AI117</f>
        <v/>
      </c>
      <c r="AJ118" s="74" t="str">
        <f t="shared" si="46"/>
        <v/>
      </c>
      <c r="AK118" s="74" t="str">
        <f t="shared" si="37"/>
        <v/>
      </c>
      <c r="AL118" s="99" t="str">
        <f t="shared" si="38"/>
        <v/>
      </c>
      <c r="AM118" s="81">
        <f t="shared" si="47"/>
        <v>0</v>
      </c>
      <c r="AO118" s="81">
        <f t="shared" si="48"/>
        <v>0</v>
      </c>
      <c r="AP118" s="81" t="str">
        <f t="shared" si="49"/>
        <v>00000</v>
      </c>
      <c r="AQ118" s="105" t="str">
        <f t="shared" si="50"/>
        <v>0秒0</v>
      </c>
      <c r="AR118" s="106">
        <f t="shared" si="51"/>
        <v>0</v>
      </c>
      <c r="AS118" s="106" t="str">
        <f t="shared" si="52"/>
        <v>0</v>
      </c>
      <c r="AT118" s="106" t="str">
        <f t="shared" si="53"/>
        <v>0</v>
      </c>
      <c r="AU118" s="106" t="str">
        <f t="shared" si="54"/>
        <v>0m</v>
      </c>
      <c r="AV118" s="106" t="str">
        <f t="shared" si="55"/>
        <v>点</v>
      </c>
      <c r="AW118" s="81">
        <f t="shared" si="56"/>
        <v>0</v>
      </c>
      <c r="AX118" s="73" t="str">
        <f t="shared" si="57"/>
        <v/>
      </c>
      <c r="AY118" s="81">
        <f t="shared" si="58"/>
        <v>0</v>
      </c>
      <c r="AZ118" s="81">
        <f t="shared" si="59"/>
        <v>0</v>
      </c>
      <c r="BA118" s="81">
        <f t="shared" si="60"/>
        <v>0</v>
      </c>
      <c r="BB118" s="587"/>
      <c r="BC118" s="587"/>
      <c r="BD118" s="630"/>
      <c r="BE118" s="770"/>
      <c r="BF118" s="74" t="str">
        <f t="shared" si="39"/>
        <v/>
      </c>
      <c r="BG118" s="74" t="str">
        <f t="shared" si="40"/>
        <v/>
      </c>
      <c r="BH118" s="74" t="str">
        <f t="shared" si="41"/>
        <v/>
      </c>
      <c r="BI118" s="120" t="str">
        <f>IF(M118="","",COUNTIF($BH$17:BH118,BH118))</f>
        <v/>
      </c>
      <c r="BJ118" s="98" t="str">
        <f t="shared" si="61"/>
        <v/>
      </c>
      <c r="BK118" s="1" t="str">
        <f t="shared" si="62"/>
        <v/>
      </c>
      <c r="BL118" s="621"/>
      <c r="BM118" s="621"/>
      <c r="BN118" s="621"/>
      <c r="BO118" s="621"/>
      <c r="BP118" s="621"/>
      <c r="BQ118" s="624"/>
      <c r="BR118" s="621"/>
      <c r="BS118" s="621"/>
      <c r="BV118" s="624"/>
      <c r="BW118" s="621"/>
      <c r="BX118" s="621"/>
      <c r="BY118" s="621"/>
      <c r="BZ118" s="621"/>
      <c r="CA118" s="621"/>
      <c r="CB118" s="621"/>
    </row>
    <row r="119" spans="1:80" s="1" customFormat="1" ht="18" customHeight="1" thickTop="1" thickBot="1">
      <c r="A119" s="683">
        <v>35</v>
      </c>
      <c r="B119" s="764" t="s">
        <v>339</v>
      </c>
      <c r="C119" s="766"/>
      <c r="D119" s="252" t="str">
        <f t="shared" si="42"/>
        <v/>
      </c>
      <c r="E119" s="243">
        <f>C119</f>
        <v>0</v>
      </c>
      <c r="F119" s="729" t="str">
        <f>IF(C119&gt;0,VLOOKUP(C119,女子登録情報!$A$1:$H$2001,3,0),"")</f>
        <v/>
      </c>
      <c r="G119" s="729" t="str">
        <f>IF(C119&gt;0,VLOOKUP(C119,女子登録情報!$A$1:$H$2001,4,0),"")</f>
        <v/>
      </c>
      <c r="H119" s="619" t="str">
        <f>IF(C119&gt;0,VLOOKUP(C119,女子登録情報!$A$1:$H$1688,7,0),"")</f>
        <v/>
      </c>
      <c r="I119" s="267" t="str">
        <f>IF(C119&gt;0,VLOOKUP(C119,女子登録情報!$A$1:$H$2001,8,0),"")</f>
        <v/>
      </c>
      <c r="J119" s="747" t="str">
        <f>IF(C119&gt;0,VLOOKUP(C119,女子登録情報!$A$1:$M$2001,13,0),"")</f>
        <v/>
      </c>
      <c r="K119" s="747" t="str">
        <f>IF(C119&gt;0,TEXT(C119,"200000000"),"000000000")</f>
        <v>000000000</v>
      </c>
      <c r="L119" s="195" t="s">
        <v>24</v>
      </c>
      <c r="M119" s="194"/>
      <c r="N119" s="268" t="str">
        <f>IF(M119&gt;0,VLOOKUP(M119,女子登録情報!$N$1:$O$22,2,0),"")</f>
        <v/>
      </c>
      <c r="O119" s="267" t="s">
        <v>27</v>
      </c>
      <c r="P119" s="253"/>
      <c r="Q119" s="260" t="str">
        <f t="shared" si="32"/>
        <v/>
      </c>
      <c r="R119" s="283" t="str">
        <f t="shared" si="43"/>
        <v/>
      </c>
      <c r="S119" s="269"/>
      <c r="T119" s="610"/>
      <c r="U119" s="611"/>
      <c r="V119" s="612"/>
      <c r="W119" s="750"/>
      <c r="X119" s="753"/>
      <c r="AA119" s="1">
        <f>IF(C119="",0,IF(H119=F5,0,1))</f>
        <v>0</v>
      </c>
      <c r="AB119" s="85">
        <f t="shared" si="44"/>
        <v>0</v>
      </c>
      <c r="AC119" s="621" t="str">
        <f>IF(C119="","",C119)</f>
        <v/>
      </c>
      <c r="AD119" s="74" t="str">
        <f t="shared" si="33"/>
        <v/>
      </c>
      <c r="AE119" s="74" t="str">
        <f t="shared" si="34"/>
        <v/>
      </c>
      <c r="AF119" s="74" t="str">
        <f t="shared" si="35"/>
        <v/>
      </c>
      <c r="AG119" s="74" t="str">
        <f t="shared" si="36"/>
        <v/>
      </c>
      <c r="AH119" s="95">
        <f t="shared" si="45"/>
        <v>0</v>
      </c>
      <c r="AI119" s="95" t="str">
        <f>IF(F119="","",F119)</f>
        <v/>
      </c>
      <c r="AJ119" s="74" t="str">
        <f t="shared" si="46"/>
        <v/>
      </c>
      <c r="AK119" s="74" t="str">
        <f t="shared" si="37"/>
        <v/>
      </c>
      <c r="AL119" s="99" t="str">
        <f t="shared" si="38"/>
        <v/>
      </c>
      <c r="AM119" s="81">
        <f t="shared" si="47"/>
        <v>0</v>
      </c>
      <c r="AO119" s="81">
        <f t="shared" si="48"/>
        <v>0</v>
      </c>
      <c r="AP119" s="81" t="str">
        <f t="shared" si="49"/>
        <v>00000</v>
      </c>
      <c r="AQ119" s="105" t="str">
        <f t="shared" si="50"/>
        <v>0秒0</v>
      </c>
      <c r="AR119" s="106">
        <f t="shared" si="51"/>
        <v>0</v>
      </c>
      <c r="AS119" s="106" t="str">
        <f t="shared" si="52"/>
        <v>0</v>
      </c>
      <c r="AT119" s="106" t="str">
        <f t="shared" si="53"/>
        <v>0</v>
      </c>
      <c r="AU119" s="106" t="str">
        <f t="shared" si="54"/>
        <v>0m</v>
      </c>
      <c r="AV119" s="106" t="str">
        <f t="shared" si="55"/>
        <v>点</v>
      </c>
      <c r="AW119" s="81">
        <f t="shared" si="56"/>
        <v>0</v>
      </c>
      <c r="AX119" s="73" t="str">
        <f t="shared" si="57"/>
        <v/>
      </c>
      <c r="AY119" s="81">
        <f t="shared" si="58"/>
        <v>0</v>
      </c>
      <c r="AZ119" s="81">
        <f t="shared" si="59"/>
        <v>0</v>
      </c>
      <c r="BA119" s="81">
        <f t="shared" si="60"/>
        <v>0</v>
      </c>
      <c r="BB119" s="586">
        <f>IF(W119="",0,COUNTA($W$17:W121))</f>
        <v>0</v>
      </c>
      <c r="BC119" s="586">
        <f>IF(X119="",0,COUNTA($X$17:X121))</f>
        <v>0</v>
      </c>
      <c r="BD119" s="628">
        <f>IF(OR($N119="20200",$N120="20200",$N121="20200"),COUNTIF($N$17:N121,"20200"),0)</f>
        <v>0</v>
      </c>
      <c r="BE119" s="768">
        <f>IF($BD119=0,0,INDEX($P119:$P121,MATCH("20200",$N119:$N121,0),1))</f>
        <v>0</v>
      </c>
      <c r="BF119" s="74" t="str">
        <f t="shared" si="39"/>
        <v/>
      </c>
      <c r="BG119" s="74" t="str">
        <f t="shared" si="40"/>
        <v/>
      </c>
      <c r="BH119" s="74" t="str">
        <f t="shared" si="41"/>
        <v/>
      </c>
      <c r="BI119" s="120" t="str">
        <f>IF(M119="","",COUNTIF($BH$17:BH119,BH119))</f>
        <v/>
      </c>
      <c r="BJ119" s="98" t="str">
        <f t="shared" si="61"/>
        <v/>
      </c>
      <c r="BK119" s="1" t="str">
        <f t="shared" si="62"/>
        <v/>
      </c>
      <c r="BL119" s="621" t="str">
        <f>IF(F119="","",COUNTIF($AI$17:AI119,AI119))</f>
        <v/>
      </c>
      <c r="BM119" s="621">
        <f>IF(BL119=1,BL119,0)</f>
        <v>0</v>
      </c>
      <c r="BN119" s="621" t="str">
        <f>IF(F119="","",$BR119)</f>
        <v/>
      </c>
      <c r="BO119" s="621" t="str">
        <f>IF(G119="","",$BR119)</f>
        <v/>
      </c>
      <c r="BP119" s="621" t="str">
        <f>IF(I119="","",$BR119)</f>
        <v/>
      </c>
      <c r="BQ119" s="622" t="str">
        <f>IFERROR(IF(J119="","",BR119),"")</f>
        <v/>
      </c>
      <c r="BR119" s="621">
        <v>35</v>
      </c>
      <c r="BS119" s="621">
        <f>IF(C119&gt;0,"",IF(COUNTIF(BN119:BQ121,BR119)=4,"",1))</f>
        <v>1</v>
      </c>
      <c r="BV119" s="622" t="str">
        <f>IF(AI119="","",IF(AND(COUNTA(M119:M121)=0,COUNTA(W119:X121)=0),1,""))</f>
        <v/>
      </c>
      <c r="BW119" s="621">
        <f>IF(AND($AI119="",COUNTA(W119)&gt;0),1,0)</f>
        <v>0</v>
      </c>
      <c r="BX119" s="621">
        <f>IF(AND($AI119="",COUNTA(X119)&gt;0),1,0)</f>
        <v>0</v>
      </c>
      <c r="BY119" s="621" t="str">
        <f>F119&amp;"-"&amp;W119</f>
        <v>-</v>
      </c>
      <c r="BZ119" s="621" t="str">
        <f>IF(W119="","",COUNTIF($BY$17:BY119,BY119))</f>
        <v/>
      </c>
      <c r="CA119" s="621" t="str">
        <f>F119&amp;"-"&amp;X119</f>
        <v>-</v>
      </c>
      <c r="CB119" s="621" t="str">
        <f>IF(X119="","",COUNTIF($CA$17:CA119,CA119))</f>
        <v/>
      </c>
    </row>
    <row r="120" spans="1:80" s="1" customFormat="1" ht="18" customHeight="1" thickBot="1">
      <c r="A120" s="684"/>
      <c r="B120" s="765"/>
      <c r="C120" s="767"/>
      <c r="D120" s="27" t="str">
        <f t="shared" si="42"/>
        <v/>
      </c>
      <c r="E120" s="244">
        <f>C119</f>
        <v>0</v>
      </c>
      <c r="F120" s="730"/>
      <c r="G120" s="730"/>
      <c r="H120" s="620"/>
      <c r="I120" s="270" t="str">
        <f>IF(C119&gt;0,VLOOKUP(C119,女子登録情報!$A$1:$H$2001,5,0),"")</f>
        <v/>
      </c>
      <c r="J120" s="748"/>
      <c r="K120" s="748"/>
      <c r="L120" s="199" t="s">
        <v>28</v>
      </c>
      <c r="M120" s="198"/>
      <c r="N120" s="271" t="str">
        <f>IF(M120&gt;0,VLOOKUP(M120,女子登録情報!$N$1:$O$22,2,0),"")</f>
        <v/>
      </c>
      <c r="O120" s="270" t="s">
        <v>29</v>
      </c>
      <c r="P120" s="272"/>
      <c r="Q120" s="258" t="str">
        <f t="shared" si="32"/>
        <v/>
      </c>
      <c r="R120" s="284" t="str">
        <f t="shared" si="43"/>
        <v/>
      </c>
      <c r="S120" s="273"/>
      <c r="T120" s="756"/>
      <c r="U120" s="757"/>
      <c r="V120" s="758"/>
      <c r="W120" s="751"/>
      <c r="X120" s="754"/>
      <c r="AB120" s="85">
        <f t="shared" si="44"/>
        <v>0</v>
      </c>
      <c r="AC120" s="621"/>
      <c r="AD120" s="74" t="str">
        <f t="shared" si="33"/>
        <v/>
      </c>
      <c r="AE120" s="74" t="str">
        <f t="shared" si="34"/>
        <v/>
      </c>
      <c r="AF120" s="74" t="str">
        <f t="shared" si="35"/>
        <v/>
      </c>
      <c r="AG120" s="74" t="str">
        <f t="shared" si="36"/>
        <v/>
      </c>
      <c r="AH120" s="95">
        <f t="shared" si="45"/>
        <v>0</v>
      </c>
      <c r="AI120" s="95" t="str">
        <f>AI119</f>
        <v/>
      </c>
      <c r="AJ120" s="74" t="str">
        <f t="shared" si="46"/>
        <v/>
      </c>
      <c r="AK120" s="74" t="str">
        <f t="shared" si="37"/>
        <v/>
      </c>
      <c r="AL120" s="99" t="str">
        <f t="shared" si="38"/>
        <v/>
      </c>
      <c r="AM120" s="81">
        <f t="shared" si="47"/>
        <v>0</v>
      </c>
      <c r="AO120" s="81">
        <f t="shared" si="48"/>
        <v>0</v>
      </c>
      <c r="AP120" s="81" t="str">
        <f t="shared" si="49"/>
        <v>00000</v>
      </c>
      <c r="AQ120" s="105" t="str">
        <f t="shared" si="50"/>
        <v>0秒0</v>
      </c>
      <c r="AR120" s="106">
        <f t="shared" si="51"/>
        <v>0</v>
      </c>
      <c r="AS120" s="106" t="str">
        <f t="shared" si="52"/>
        <v>0</v>
      </c>
      <c r="AT120" s="106" t="str">
        <f t="shared" si="53"/>
        <v>0</v>
      </c>
      <c r="AU120" s="106" t="str">
        <f t="shared" si="54"/>
        <v>0m</v>
      </c>
      <c r="AV120" s="106" t="str">
        <f t="shared" si="55"/>
        <v>点</v>
      </c>
      <c r="AW120" s="81">
        <f t="shared" si="56"/>
        <v>0</v>
      </c>
      <c r="AX120" s="73" t="str">
        <f t="shared" si="57"/>
        <v/>
      </c>
      <c r="AY120" s="81">
        <f t="shared" si="58"/>
        <v>0</v>
      </c>
      <c r="AZ120" s="81">
        <f t="shared" si="59"/>
        <v>0</v>
      </c>
      <c r="BA120" s="81">
        <f t="shared" si="60"/>
        <v>0</v>
      </c>
      <c r="BB120" s="595"/>
      <c r="BC120" s="595"/>
      <c r="BD120" s="629"/>
      <c r="BE120" s="769"/>
      <c r="BF120" s="74" t="str">
        <f t="shared" si="39"/>
        <v/>
      </c>
      <c r="BG120" s="74" t="str">
        <f t="shared" si="40"/>
        <v/>
      </c>
      <c r="BH120" s="74" t="str">
        <f t="shared" si="41"/>
        <v/>
      </c>
      <c r="BI120" s="120" t="str">
        <f>IF(M120="","",COUNTIF($BH$17:BH120,BH120))</f>
        <v/>
      </c>
      <c r="BJ120" s="98" t="str">
        <f t="shared" si="61"/>
        <v/>
      </c>
      <c r="BK120" s="1" t="str">
        <f t="shared" si="62"/>
        <v/>
      </c>
      <c r="BL120" s="621"/>
      <c r="BM120" s="621"/>
      <c r="BN120" s="621"/>
      <c r="BO120" s="621"/>
      <c r="BP120" s="621"/>
      <c r="BQ120" s="623"/>
      <c r="BR120" s="621"/>
      <c r="BS120" s="621"/>
      <c r="BV120" s="623"/>
      <c r="BW120" s="621"/>
      <c r="BX120" s="621"/>
      <c r="BY120" s="621"/>
      <c r="BZ120" s="621"/>
      <c r="CA120" s="621"/>
      <c r="CB120" s="621"/>
    </row>
    <row r="121" spans="1:80" s="1" customFormat="1" ht="18" customHeight="1" thickBot="1">
      <c r="A121" s="685"/>
      <c r="B121" s="201" t="s">
        <v>30</v>
      </c>
      <c r="C121" s="202"/>
      <c r="D121" s="245" t="str">
        <f t="shared" si="42"/>
        <v/>
      </c>
      <c r="E121" s="274">
        <f>C119</f>
        <v>0</v>
      </c>
      <c r="F121" s="210"/>
      <c r="G121" s="210"/>
      <c r="H121" s="28"/>
      <c r="I121" s="211"/>
      <c r="J121" s="749"/>
      <c r="K121" s="749"/>
      <c r="L121" s="203" t="s">
        <v>31</v>
      </c>
      <c r="M121" s="204"/>
      <c r="N121" s="430" t="str">
        <f>IF(M121&gt;0,VLOOKUP(M121,女子登録情報!$N$1:$O$22,2,0),"")</f>
        <v/>
      </c>
      <c r="O121" s="203" t="s">
        <v>32</v>
      </c>
      <c r="P121" s="206"/>
      <c r="Q121" s="250" t="str">
        <f t="shared" si="32"/>
        <v/>
      </c>
      <c r="R121" s="285" t="str">
        <f t="shared" si="43"/>
        <v/>
      </c>
      <c r="S121" s="207"/>
      <c r="T121" s="761"/>
      <c r="U121" s="762"/>
      <c r="V121" s="763"/>
      <c r="W121" s="752"/>
      <c r="X121" s="755"/>
      <c r="AB121" s="85">
        <f t="shared" si="44"/>
        <v>0</v>
      </c>
      <c r="AC121" s="621"/>
      <c r="AD121" s="74" t="str">
        <f t="shared" si="33"/>
        <v/>
      </c>
      <c r="AE121" s="74" t="str">
        <f t="shared" si="34"/>
        <v/>
      </c>
      <c r="AF121" s="74" t="str">
        <f t="shared" si="35"/>
        <v/>
      </c>
      <c r="AG121" s="74" t="str">
        <f t="shared" si="36"/>
        <v/>
      </c>
      <c r="AH121" s="95">
        <f t="shared" si="45"/>
        <v>0</v>
      </c>
      <c r="AI121" s="95" t="str">
        <f>AI120</f>
        <v/>
      </c>
      <c r="AJ121" s="74" t="str">
        <f t="shared" si="46"/>
        <v/>
      </c>
      <c r="AK121" s="74" t="str">
        <f t="shared" si="37"/>
        <v/>
      </c>
      <c r="AL121" s="99" t="str">
        <f t="shared" si="38"/>
        <v/>
      </c>
      <c r="AM121" s="81">
        <f t="shared" si="47"/>
        <v>0</v>
      </c>
      <c r="AO121" s="81">
        <f t="shared" si="48"/>
        <v>0</v>
      </c>
      <c r="AP121" s="81" t="str">
        <f t="shared" si="49"/>
        <v>00000</v>
      </c>
      <c r="AQ121" s="105" t="str">
        <f t="shared" si="50"/>
        <v>0秒0</v>
      </c>
      <c r="AR121" s="106">
        <f t="shared" si="51"/>
        <v>0</v>
      </c>
      <c r="AS121" s="106" t="str">
        <f t="shared" si="52"/>
        <v>0</v>
      </c>
      <c r="AT121" s="106" t="str">
        <f t="shared" si="53"/>
        <v>0</v>
      </c>
      <c r="AU121" s="106" t="str">
        <f t="shared" si="54"/>
        <v>0m</v>
      </c>
      <c r="AV121" s="106" t="str">
        <f t="shared" si="55"/>
        <v>点</v>
      </c>
      <c r="AW121" s="81">
        <f t="shared" si="56"/>
        <v>0</v>
      </c>
      <c r="AX121" s="73" t="str">
        <f t="shared" si="57"/>
        <v/>
      </c>
      <c r="AY121" s="81">
        <f t="shared" si="58"/>
        <v>0</v>
      </c>
      <c r="AZ121" s="81">
        <f t="shared" si="59"/>
        <v>0</v>
      </c>
      <c r="BA121" s="81">
        <f t="shared" si="60"/>
        <v>0</v>
      </c>
      <c r="BB121" s="587"/>
      <c r="BC121" s="587"/>
      <c r="BD121" s="630"/>
      <c r="BE121" s="770"/>
      <c r="BF121" s="74" t="str">
        <f t="shared" si="39"/>
        <v/>
      </c>
      <c r="BG121" s="74" t="str">
        <f t="shared" si="40"/>
        <v/>
      </c>
      <c r="BH121" s="74" t="str">
        <f t="shared" si="41"/>
        <v/>
      </c>
      <c r="BI121" s="120" t="str">
        <f>IF(M121="","",COUNTIF($BH$17:BH121,BH121))</f>
        <v/>
      </c>
      <c r="BJ121" s="98" t="str">
        <f t="shared" si="61"/>
        <v/>
      </c>
      <c r="BK121" s="1" t="str">
        <f t="shared" si="62"/>
        <v/>
      </c>
      <c r="BL121" s="621"/>
      <c r="BM121" s="621"/>
      <c r="BN121" s="621"/>
      <c r="BO121" s="621"/>
      <c r="BP121" s="621"/>
      <c r="BQ121" s="624"/>
      <c r="BR121" s="621"/>
      <c r="BS121" s="621"/>
      <c r="BV121" s="624"/>
      <c r="BW121" s="621"/>
      <c r="BX121" s="621"/>
      <c r="BY121" s="621"/>
      <c r="BZ121" s="621"/>
      <c r="CA121" s="621"/>
      <c r="CB121" s="621"/>
    </row>
    <row r="122" spans="1:80" s="1" customFormat="1" ht="18" customHeight="1" thickTop="1" thickBot="1">
      <c r="A122" s="683">
        <v>36</v>
      </c>
      <c r="B122" s="764" t="s">
        <v>339</v>
      </c>
      <c r="C122" s="766"/>
      <c r="D122" s="252" t="str">
        <f t="shared" si="42"/>
        <v/>
      </c>
      <c r="E122" s="243">
        <f>C122</f>
        <v>0</v>
      </c>
      <c r="F122" s="729" t="str">
        <f>IF(C122&gt;0,VLOOKUP(C122,女子登録情報!$A$1:$H$2001,3,0),"")</f>
        <v/>
      </c>
      <c r="G122" s="729" t="str">
        <f>IF(C122&gt;0,VLOOKUP(C122,女子登録情報!$A$1:$H$2001,4,0),"")</f>
        <v/>
      </c>
      <c r="H122" s="619" t="str">
        <f>IF(C122&gt;0,VLOOKUP(C122,女子登録情報!$A$1:$H$1688,7,0),"")</f>
        <v/>
      </c>
      <c r="I122" s="267" t="str">
        <f>IF(C122&gt;0,VLOOKUP(C122,女子登録情報!$A$1:$H$2001,8,0),"")</f>
        <v/>
      </c>
      <c r="J122" s="747" t="str">
        <f>IF(C122&gt;0,VLOOKUP(C122,女子登録情報!$A$1:$M$2001,13,0),"")</f>
        <v/>
      </c>
      <c r="K122" s="747" t="str">
        <f>IF(C122&gt;0,TEXT(C122,"200000000"),"000000000")</f>
        <v>000000000</v>
      </c>
      <c r="L122" s="195" t="s">
        <v>24</v>
      </c>
      <c r="M122" s="194"/>
      <c r="N122" s="268" t="str">
        <f>IF(M122&gt;0,VLOOKUP(M122,女子登録情報!$N$1:$O$22,2,0),"")</f>
        <v/>
      </c>
      <c r="O122" s="267" t="s">
        <v>27</v>
      </c>
      <c r="P122" s="253"/>
      <c r="Q122" s="260" t="str">
        <f t="shared" si="32"/>
        <v/>
      </c>
      <c r="R122" s="283" t="str">
        <f t="shared" si="43"/>
        <v/>
      </c>
      <c r="S122" s="269"/>
      <c r="T122" s="610"/>
      <c r="U122" s="611"/>
      <c r="V122" s="612"/>
      <c r="W122" s="750"/>
      <c r="X122" s="753"/>
      <c r="AA122" s="1">
        <f>IF(C122="",0,IF(H122=F5,0,1))</f>
        <v>0</v>
      </c>
      <c r="AB122" s="85">
        <f t="shared" si="44"/>
        <v>0</v>
      </c>
      <c r="AC122" s="621" t="str">
        <f>IF(C122="","",C122)</f>
        <v/>
      </c>
      <c r="AD122" s="74" t="str">
        <f t="shared" si="33"/>
        <v/>
      </c>
      <c r="AE122" s="74" t="str">
        <f t="shared" si="34"/>
        <v/>
      </c>
      <c r="AF122" s="74" t="str">
        <f t="shared" si="35"/>
        <v/>
      </c>
      <c r="AG122" s="74" t="str">
        <f t="shared" si="36"/>
        <v/>
      </c>
      <c r="AH122" s="95">
        <f t="shared" si="45"/>
        <v>0</v>
      </c>
      <c r="AI122" s="95" t="str">
        <f>IF(F122="","",F122)</f>
        <v/>
      </c>
      <c r="AJ122" s="74" t="str">
        <f t="shared" si="46"/>
        <v/>
      </c>
      <c r="AK122" s="74" t="str">
        <f t="shared" si="37"/>
        <v/>
      </c>
      <c r="AL122" s="99" t="str">
        <f t="shared" si="38"/>
        <v/>
      </c>
      <c r="AM122" s="81">
        <f t="shared" si="47"/>
        <v>0</v>
      </c>
      <c r="AO122" s="81">
        <f t="shared" si="48"/>
        <v>0</v>
      </c>
      <c r="AP122" s="81" t="str">
        <f t="shared" si="49"/>
        <v>00000</v>
      </c>
      <c r="AQ122" s="105" t="str">
        <f t="shared" si="50"/>
        <v>0秒0</v>
      </c>
      <c r="AR122" s="106">
        <f t="shared" si="51"/>
        <v>0</v>
      </c>
      <c r="AS122" s="106" t="str">
        <f t="shared" si="52"/>
        <v>0</v>
      </c>
      <c r="AT122" s="106" t="str">
        <f t="shared" si="53"/>
        <v>0</v>
      </c>
      <c r="AU122" s="106" t="str">
        <f t="shared" si="54"/>
        <v>0m</v>
      </c>
      <c r="AV122" s="106" t="str">
        <f t="shared" si="55"/>
        <v>点</v>
      </c>
      <c r="AW122" s="81">
        <f t="shared" si="56"/>
        <v>0</v>
      </c>
      <c r="AX122" s="73" t="str">
        <f t="shared" si="57"/>
        <v/>
      </c>
      <c r="AY122" s="81">
        <f t="shared" si="58"/>
        <v>0</v>
      </c>
      <c r="AZ122" s="81">
        <f t="shared" si="59"/>
        <v>0</v>
      </c>
      <c r="BA122" s="81">
        <f t="shared" si="60"/>
        <v>0</v>
      </c>
      <c r="BB122" s="586">
        <f>IF(W122="",0,COUNTA($W$17:W124))</f>
        <v>0</v>
      </c>
      <c r="BC122" s="586">
        <f>IF(X122="",0,COUNTA($X$17:X124))</f>
        <v>0</v>
      </c>
      <c r="BD122" s="628">
        <f>IF(OR($N122="20200",$N123="20200",$N124="20200"),COUNTIF($N$17:N124,"20200"),0)</f>
        <v>0</v>
      </c>
      <c r="BE122" s="768">
        <f>IF($BD122=0,0,INDEX($P122:$P124,MATCH("20200",$N122:$N124,0),1))</f>
        <v>0</v>
      </c>
      <c r="BF122" s="74" t="str">
        <f t="shared" si="39"/>
        <v/>
      </c>
      <c r="BG122" s="74" t="str">
        <f t="shared" si="40"/>
        <v/>
      </c>
      <c r="BH122" s="74" t="str">
        <f t="shared" si="41"/>
        <v/>
      </c>
      <c r="BI122" s="120" t="str">
        <f>IF(M122="","",COUNTIF($BH$17:BH122,BH122))</f>
        <v/>
      </c>
      <c r="BJ122" s="98" t="str">
        <f t="shared" si="61"/>
        <v/>
      </c>
      <c r="BK122" s="1" t="str">
        <f t="shared" si="62"/>
        <v/>
      </c>
      <c r="BL122" s="621" t="str">
        <f>IF(F122="","",COUNTIF($AI$17:AI122,AI122))</f>
        <v/>
      </c>
      <c r="BM122" s="621">
        <f>IF(BL122=1,BL122,0)</f>
        <v>0</v>
      </c>
      <c r="BN122" s="621" t="str">
        <f>IF(F122="","",$BR122)</f>
        <v/>
      </c>
      <c r="BO122" s="621" t="str">
        <f>IF(G122="","",$BR122)</f>
        <v/>
      </c>
      <c r="BP122" s="621" t="str">
        <f>IF(I122="","",$BR122)</f>
        <v/>
      </c>
      <c r="BQ122" s="622" t="str">
        <f>IFERROR(IF(J122="","",BR122),"")</f>
        <v/>
      </c>
      <c r="BR122" s="621">
        <v>36</v>
      </c>
      <c r="BS122" s="621">
        <f>IF(C122&gt;0,"",IF(COUNTIF(BN122:BQ124,BR122)=4,"",1))</f>
        <v>1</v>
      </c>
      <c r="BV122" s="622" t="str">
        <f>IF(AI122="","",IF(AND(COUNTA(M122:M124)=0,COUNTA(W122:X124)=0),1,""))</f>
        <v/>
      </c>
      <c r="BW122" s="621">
        <f>IF(AND($AI122="",COUNTA(W122)&gt;0),1,0)</f>
        <v>0</v>
      </c>
      <c r="BX122" s="621">
        <f>IF(AND($AI122="",COUNTA(X122)&gt;0),1,0)</f>
        <v>0</v>
      </c>
      <c r="BY122" s="621" t="str">
        <f>F122&amp;"-"&amp;W122</f>
        <v>-</v>
      </c>
      <c r="BZ122" s="621" t="str">
        <f>IF(W122="","",COUNTIF($BY$17:BY122,BY122))</f>
        <v/>
      </c>
      <c r="CA122" s="621" t="str">
        <f>F122&amp;"-"&amp;X122</f>
        <v>-</v>
      </c>
      <c r="CB122" s="621" t="str">
        <f>IF(X122="","",COUNTIF($CA$17:CA122,CA122))</f>
        <v/>
      </c>
    </row>
    <row r="123" spans="1:80" s="1" customFormat="1" ht="18" customHeight="1" thickBot="1">
      <c r="A123" s="684"/>
      <c r="B123" s="765"/>
      <c r="C123" s="767"/>
      <c r="D123" s="27" t="str">
        <f t="shared" si="42"/>
        <v/>
      </c>
      <c r="E123" s="244">
        <f>C122</f>
        <v>0</v>
      </c>
      <c r="F123" s="730"/>
      <c r="G123" s="730"/>
      <c r="H123" s="620"/>
      <c r="I123" s="270" t="str">
        <f>IF(C122&gt;0,VLOOKUP(C122,女子登録情報!$A$1:$H$2001,5,0),"")</f>
        <v/>
      </c>
      <c r="J123" s="748"/>
      <c r="K123" s="748"/>
      <c r="L123" s="199" t="s">
        <v>28</v>
      </c>
      <c r="M123" s="198"/>
      <c r="N123" s="271" t="str">
        <f>IF(M123&gt;0,VLOOKUP(M123,女子登録情報!$N$1:$O$22,2,0),"")</f>
        <v/>
      </c>
      <c r="O123" s="270" t="s">
        <v>29</v>
      </c>
      <c r="P123" s="272"/>
      <c r="Q123" s="258" t="str">
        <f t="shared" si="32"/>
        <v/>
      </c>
      <c r="R123" s="284" t="str">
        <f t="shared" si="43"/>
        <v/>
      </c>
      <c r="S123" s="273"/>
      <c r="T123" s="756"/>
      <c r="U123" s="757"/>
      <c r="V123" s="758"/>
      <c r="W123" s="751"/>
      <c r="X123" s="754"/>
      <c r="AB123" s="85">
        <f t="shared" si="44"/>
        <v>0</v>
      </c>
      <c r="AC123" s="621"/>
      <c r="AD123" s="74" t="str">
        <f t="shared" si="33"/>
        <v/>
      </c>
      <c r="AE123" s="74" t="str">
        <f t="shared" si="34"/>
        <v/>
      </c>
      <c r="AF123" s="74" t="str">
        <f t="shared" si="35"/>
        <v/>
      </c>
      <c r="AG123" s="74" t="str">
        <f t="shared" si="36"/>
        <v/>
      </c>
      <c r="AH123" s="95">
        <f t="shared" si="45"/>
        <v>0</v>
      </c>
      <c r="AI123" s="95" t="str">
        <f>AI122</f>
        <v/>
      </c>
      <c r="AJ123" s="74" t="str">
        <f t="shared" si="46"/>
        <v/>
      </c>
      <c r="AK123" s="74" t="str">
        <f t="shared" si="37"/>
        <v/>
      </c>
      <c r="AL123" s="99" t="str">
        <f t="shared" si="38"/>
        <v/>
      </c>
      <c r="AM123" s="81">
        <f t="shared" si="47"/>
        <v>0</v>
      </c>
      <c r="AO123" s="81">
        <f t="shared" si="48"/>
        <v>0</v>
      </c>
      <c r="AP123" s="81" t="str">
        <f t="shared" si="49"/>
        <v>00000</v>
      </c>
      <c r="AQ123" s="105" t="str">
        <f t="shared" si="50"/>
        <v>0秒0</v>
      </c>
      <c r="AR123" s="106">
        <f t="shared" si="51"/>
        <v>0</v>
      </c>
      <c r="AS123" s="106" t="str">
        <f t="shared" si="52"/>
        <v>0</v>
      </c>
      <c r="AT123" s="106" t="str">
        <f t="shared" si="53"/>
        <v>0</v>
      </c>
      <c r="AU123" s="106" t="str">
        <f t="shared" si="54"/>
        <v>0m</v>
      </c>
      <c r="AV123" s="106" t="str">
        <f t="shared" si="55"/>
        <v>点</v>
      </c>
      <c r="AW123" s="81">
        <f t="shared" si="56"/>
        <v>0</v>
      </c>
      <c r="AX123" s="73" t="str">
        <f t="shared" si="57"/>
        <v/>
      </c>
      <c r="AY123" s="81">
        <f t="shared" si="58"/>
        <v>0</v>
      </c>
      <c r="AZ123" s="81">
        <f t="shared" si="59"/>
        <v>0</v>
      </c>
      <c r="BA123" s="81">
        <f t="shared" si="60"/>
        <v>0</v>
      </c>
      <c r="BB123" s="595"/>
      <c r="BC123" s="595"/>
      <c r="BD123" s="629"/>
      <c r="BE123" s="769"/>
      <c r="BF123" s="74" t="str">
        <f t="shared" si="39"/>
        <v/>
      </c>
      <c r="BG123" s="74" t="str">
        <f t="shared" si="40"/>
        <v/>
      </c>
      <c r="BH123" s="74" t="str">
        <f t="shared" si="41"/>
        <v/>
      </c>
      <c r="BI123" s="120" t="str">
        <f>IF(M123="","",COUNTIF($BH$17:BH123,BH123))</f>
        <v/>
      </c>
      <c r="BJ123" s="98" t="str">
        <f t="shared" si="61"/>
        <v/>
      </c>
      <c r="BK123" s="1" t="str">
        <f t="shared" si="62"/>
        <v/>
      </c>
      <c r="BL123" s="621"/>
      <c r="BM123" s="621"/>
      <c r="BN123" s="621"/>
      <c r="BO123" s="621"/>
      <c r="BP123" s="621"/>
      <c r="BQ123" s="623"/>
      <c r="BR123" s="621"/>
      <c r="BS123" s="621"/>
      <c r="BV123" s="623"/>
      <c r="BW123" s="621"/>
      <c r="BX123" s="621"/>
      <c r="BY123" s="621"/>
      <c r="BZ123" s="621"/>
      <c r="CA123" s="621"/>
      <c r="CB123" s="621"/>
    </row>
    <row r="124" spans="1:80" s="1" customFormat="1" ht="18" customHeight="1" thickBot="1">
      <c r="A124" s="685"/>
      <c r="B124" s="201" t="s">
        <v>30</v>
      </c>
      <c r="C124" s="202"/>
      <c r="D124" s="245" t="str">
        <f t="shared" si="42"/>
        <v/>
      </c>
      <c r="E124" s="274">
        <f>C122</f>
        <v>0</v>
      </c>
      <c r="F124" s="210"/>
      <c r="G124" s="210"/>
      <c r="H124" s="28"/>
      <c r="I124" s="211"/>
      <c r="J124" s="749"/>
      <c r="K124" s="749"/>
      <c r="L124" s="203" t="s">
        <v>31</v>
      </c>
      <c r="M124" s="204"/>
      <c r="N124" s="430" t="str">
        <f>IF(M124&gt;0,VLOOKUP(M124,女子登録情報!$N$1:$O$22,2,0),"")</f>
        <v/>
      </c>
      <c r="O124" s="203" t="s">
        <v>32</v>
      </c>
      <c r="P124" s="206"/>
      <c r="Q124" s="250" t="str">
        <f t="shared" si="32"/>
        <v/>
      </c>
      <c r="R124" s="285" t="str">
        <f t="shared" si="43"/>
        <v/>
      </c>
      <c r="S124" s="207"/>
      <c r="T124" s="761"/>
      <c r="U124" s="762"/>
      <c r="V124" s="763"/>
      <c r="W124" s="752"/>
      <c r="X124" s="755"/>
      <c r="AB124" s="85">
        <f t="shared" si="44"/>
        <v>0</v>
      </c>
      <c r="AC124" s="621"/>
      <c r="AD124" s="74" t="str">
        <f t="shared" si="33"/>
        <v/>
      </c>
      <c r="AE124" s="74" t="str">
        <f t="shared" si="34"/>
        <v/>
      </c>
      <c r="AF124" s="74" t="str">
        <f t="shared" si="35"/>
        <v/>
      </c>
      <c r="AG124" s="74" t="str">
        <f t="shared" si="36"/>
        <v/>
      </c>
      <c r="AH124" s="95">
        <f t="shared" si="45"/>
        <v>0</v>
      </c>
      <c r="AI124" s="95" t="str">
        <f>AI123</f>
        <v/>
      </c>
      <c r="AJ124" s="74" t="str">
        <f t="shared" si="46"/>
        <v/>
      </c>
      <c r="AK124" s="74" t="str">
        <f t="shared" si="37"/>
        <v/>
      </c>
      <c r="AL124" s="99" t="str">
        <f t="shared" si="38"/>
        <v/>
      </c>
      <c r="AM124" s="81">
        <f t="shared" si="47"/>
        <v>0</v>
      </c>
      <c r="AO124" s="81">
        <f t="shared" si="48"/>
        <v>0</v>
      </c>
      <c r="AP124" s="81" t="str">
        <f t="shared" si="49"/>
        <v>00000</v>
      </c>
      <c r="AQ124" s="105" t="str">
        <f t="shared" si="50"/>
        <v>0秒0</v>
      </c>
      <c r="AR124" s="106">
        <f t="shared" si="51"/>
        <v>0</v>
      </c>
      <c r="AS124" s="106" t="str">
        <f t="shared" si="52"/>
        <v>0</v>
      </c>
      <c r="AT124" s="106" t="str">
        <f t="shared" si="53"/>
        <v>0</v>
      </c>
      <c r="AU124" s="106" t="str">
        <f t="shared" si="54"/>
        <v>0m</v>
      </c>
      <c r="AV124" s="106" t="str">
        <f t="shared" si="55"/>
        <v>点</v>
      </c>
      <c r="AW124" s="81">
        <f t="shared" si="56"/>
        <v>0</v>
      </c>
      <c r="AX124" s="73" t="str">
        <f t="shared" si="57"/>
        <v/>
      </c>
      <c r="AY124" s="81">
        <f t="shared" si="58"/>
        <v>0</v>
      </c>
      <c r="AZ124" s="81">
        <f t="shared" si="59"/>
        <v>0</v>
      </c>
      <c r="BA124" s="81">
        <f t="shared" si="60"/>
        <v>0</v>
      </c>
      <c r="BB124" s="587"/>
      <c r="BC124" s="587"/>
      <c r="BD124" s="630"/>
      <c r="BE124" s="770"/>
      <c r="BF124" s="74" t="str">
        <f t="shared" si="39"/>
        <v/>
      </c>
      <c r="BG124" s="74" t="str">
        <f t="shared" si="40"/>
        <v/>
      </c>
      <c r="BH124" s="74" t="str">
        <f t="shared" si="41"/>
        <v/>
      </c>
      <c r="BI124" s="120" t="str">
        <f>IF(M124="","",COUNTIF($BH$17:BH124,BH124))</f>
        <v/>
      </c>
      <c r="BJ124" s="98" t="str">
        <f t="shared" si="61"/>
        <v/>
      </c>
      <c r="BK124" s="1" t="str">
        <f t="shared" si="62"/>
        <v/>
      </c>
      <c r="BL124" s="621"/>
      <c r="BM124" s="621"/>
      <c r="BN124" s="621"/>
      <c r="BO124" s="621"/>
      <c r="BP124" s="621"/>
      <c r="BQ124" s="624"/>
      <c r="BR124" s="621"/>
      <c r="BS124" s="621"/>
      <c r="BV124" s="624"/>
      <c r="BW124" s="621"/>
      <c r="BX124" s="621"/>
      <c r="BY124" s="621"/>
      <c r="BZ124" s="621"/>
      <c r="CA124" s="621"/>
      <c r="CB124" s="621"/>
    </row>
    <row r="125" spans="1:80" s="1" customFormat="1" ht="18" customHeight="1" thickTop="1" thickBot="1">
      <c r="A125" s="683">
        <v>37</v>
      </c>
      <c r="B125" s="764" t="s">
        <v>339</v>
      </c>
      <c r="C125" s="766"/>
      <c r="D125" s="252" t="str">
        <f t="shared" si="42"/>
        <v/>
      </c>
      <c r="E125" s="243">
        <f>C125</f>
        <v>0</v>
      </c>
      <c r="F125" s="729" t="str">
        <f>IF(C125&gt;0,VLOOKUP(C125,女子登録情報!$A$1:$H$2001,3,0),"")</f>
        <v/>
      </c>
      <c r="G125" s="729" t="str">
        <f>IF(C125&gt;0,VLOOKUP(C125,女子登録情報!$A$1:$H$2001,4,0),"")</f>
        <v/>
      </c>
      <c r="H125" s="619" t="str">
        <f>IF(C125&gt;0,VLOOKUP(C125,女子登録情報!$A$1:$H$1688,7,0),"")</f>
        <v/>
      </c>
      <c r="I125" s="267" t="str">
        <f>IF(C125&gt;0,VLOOKUP(C125,女子登録情報!$A$1:$H$2001,8,0),"")</f>
        <v/>
      </c>
      <c r="J125" s="747" t="str">
        <f>IF(C125&gt;0,VLOOKUP(C125,女子登録情報!$A$1:$M$2001,13,0),"")</f>
        <v/>
      </c>
      <c r="K125" s="747" t="str">
        <f>IF(C125&gt;0,TEXT(C125,"200000000"),"000000000")</f>
        <v>000000000</v>
      </c>
      <c r="L125" s="195" t="s">
        <v>24</v>
      </c>
      <c r="M125" s="194"/>
      <c r="N125" s="268" t="str">
        <f>IF(M125&gt;0,VLOOKUP(M125,女子登録情報!$N$1:$O$22,2,0),"")</f>
        <v/>
      </c>
      <c r="O125" s="267" t="s">
        <v>27</v>
      </c>
      <c r="P125" s="253"/>
      <c r="Q125" s="260" t="str">
        <f t="shared" si="32"/>
        <v/>
      </c>
      <c r="R125" s="283" t="str">
        <f t="shared" si="43"/>
        <v/>
      </c>
      <c r="S125" s="269"/>
      <c r="T125" s="610"/>
      <c r="U125" s="611"/>
      <c r="V125" s="612"/>
      <c r="W125" s="750"/>
      <c r="X125" s="753"/>
      <c r="AA125" s="1">
        <f>IF(C125="",0,IF(H125=F5,0,1))</f>
        <v>0</v>
      </c>
      <c r="AB125" s="85">
        <f t="shared" si="44"/>
        <v>0</v>
      </c>
      <c r="AC125" s="621" t="str">
        <f>IF(C125="","",C125)</f>
        <v/>
      </c>
      <c r="AD125" s="74" t="str">
        <f t="shared" si="33"/>
        <v/>
      </c>
      <c r="AE125" s="74" t="str">
        <f t="shared" si="34"/>
        <v/>
      </c>
      <c r="AF125" s="74" t="str">
        <f t="shared" si="35"/>
        <v/>
      </c>
      <c r="AG125" s="74" t="str">
        <f t="shared" si="36"/>
        <v/>
      </c>
      <c r="AH125" s="95">
        <f t="shared" si="45"/>
        <v>0</v>
      </c>
      <c r="AI125" s="95" t="str">
        <f>IF(F125="","",F125)</f>
        <v/>
      </c>
      <c r="AJ125" s="74" t="str">
        <f t="shared" si="46"/>
        <v/>
      </c>
      <c r="AK125" s="74" t="str">
        <f t="shared" si="37"/>
        <v/>
      </c>
      <c r="AL125" s="99" t="str">
        <f t="shared" si="38"/>
        <v/>
      </c>
      <c r="AM125" s="81">
        <f t="shared" si="47"/>
        <v>0</v>
      </c>
      <c r="AO125" s="81">
        <f t="shared" si="48"/>
        <v>0</v>
      </c>
      <c r="AP125" s="81" t="str">
        <f t="shared" si="49"/>
        <v>00000</v>
      </c>
      <c r="AQ125" s="105" t="str">
        <f t="shared" si="50"/>
        <v>0秒0</v>
      </c>
      <c r="AR125" s="106">
        <f t="shared" si="51"/>
        <v>0</v>
      </c>
      <c r="AS125" s="106" t="str">
        <f t="shared" si="52"/>
        <v>0</v>
      </c>
      <c r="AT125" s="106" t="str">
        <f t="shared" si="53"/>
        <v>0</v>
      </c>
      <c r="AU125" s="106" t="str">
        <f t="shared" si="54"/>
        <v>0m</v>
      </c>
      <c r="AV125" s="106" t="str">
        <f t="shared" si="55"/>
        <v>点</v>
      </c>
      <c r="AW125" s="81">
        <f t="shared" si="56"/>
        <v>0</v>
      </c>
      <c r="AX125" s="73" t="str">
        <f t="shared" si="57"/>
        <v/>
      </c>
      <c r="AY125" s="81">
        <f t="shared" si="58"/>
        <v>0</v>
      </c>
      <c r="AZ125" s="81">
        <f t="shared" si="59"/>
        <v>0</v>
      </c>
      <c r="BA125" s="81">
        <f t="shared" si="60"/>
        <v>0</v>
      </c>
      <c r="BB125" s="586">
        <f>IF(W125="",0,COUNTA($W$17:W127))</f>
        <v>0</v>
      </c>
      <c r="BC125" s="586">
        <f>IF(X125="",0,COUNTA($X$17:X127))</f>
        <v>0</v>
      </c>
      <c r="BD125" s="628">
        <f>IF(OR($N125="20200",$N126="20200",$N127="20200"),COUNTIF($N$17:N127,"20200"),0)</f>
        <v>0</v>
      </c>
      <c r="BE125" s="768">
        <f>IF($BD125=0,0,INDEX($P125:$P127,MATCH("20200",$N125:$N127,0),1))</f>
        <v>0</v>
      </c>
      <c r="BF125" s="74" t="str">
        <f t="shared" si="39"/>
        <v/>
      </c>
      <c r="BG125" s="74" t="str">
        <f t="shared" si="40"/>
        <v/>
      </c>
      <c r="BH125" s="74" t="str">
        <f t="shared" si="41"/>
        <v/>
      </c>
      <c r="BI125" s="120" t="str">
        <f>IF(M125="","",COUNTIF($BH$17:BH125,BH125))</f>
        <v/>
      </c>
      <c r="BJ125" s="98" t="str">
        <f t="shared" si="61"/>
        <v/>
      </c>
      <c r="BK125" s="1" t="str">
        <f t="shared" si="62"/>
        <v/>
      </c>
      <c r="BL125" s="621" t="str">
        <f>IF(F125="","",COUNTIF($AI$17:AI125,AI125))</f>
        <v/>
      </c>
      <c r="BM125" s="621">
        <f>IF(BL125=1,BL125,0)</f>
        <v>0</v>
      </c>
      <c r="BN125" s="621" t="str">
        <f>IF(F125="","",$BR125)</f>
        <v/>
      </c>
      <c r="BO125" s="621" t="str">
        <f>IF(G125="","",$BR125)</f>
        <v/>
      </c>
      <c r="BP125" s="621" t="str">
        <f>IF(I125="","",$BR125)</f>
        <v/>
      </c>
      <c r="BQ125" s="622" t="str">
        <f>IFERROR(IF(J125="","",BR125),"")</f>
        <v/>
      </c>
      <c r="BR125" s="621">
        <v>37</v>
      </c>
      <c r="BS125" s="621">
        <f>IF(C125&gt;0,"",IF(COUNTIF(BN125:BQ127,BR125)=4,"",1))</f>
        <v>1</v>
      </c>
      <c r="BV125" s="622" t="str">
        <f>IF(AI125="","",IF(AND(COUNTA(M125:M127)=0,COUNTA(W125:X127)=0),1,""))</f>
        <v/>
      </c>
      <c r="BW125" s="621">
        <f>IF(AND($AI125="",COUNTA(W125)&gt;0),1,0)</f>
        <v>0</v>
      </c>
      <c r="BX125" s="621">
        <f>IF(AND($AI125="",COUNTA(X125)&gt;0),1,0)</f>
        <v>0</v>
      </c>
      <c r="BY125" s="621" t="str">
        <f>F125&amp;"-"&amp;W125</f>
        <v>-</v>
      </c>
      <c r="BZ125" s="621" t="str">
        <f>IF(W125="","",COUNTIF($BY$17:BY125,BY125))</f>
        <v/>
      </c>
      <c r="CA125" s="621" t="str">
        <f>F125&amp;"-"&amp;X125</f>
        <v>-</v>
      </c>
      <c r="CB125" s="621" t="str">
        <f>IF(X125="","",COUNTIF($CA$17:CA125,CA125))</f>
        <v/>
      </c>
    </row>
    <row r="126" spans="1:80" s="1" customFormat="1" ht="18" customHeight="1" thickBot="1">
      <c r="A126" s="684"/>
      <c r="B126" s="765"/>
      <c r="C126" s="767"/>
      <c r="D126" s="27" t="str">
        <f t="shared" si="42"/>
        <v/>
      </c>
      <c r="E126" s="244">
        <f>C125</f>
        <v>0</v>
      </c>
      <c r="F126" s="730"/>
      <c r="G126" s="730"/>
      <c r="H126" s="620"/>
      <c r="I126" s="270" t="str">
        <f>IF(C125&gt;0,VLOOKUP(C125,女子登録情報!$A$1:$H$2001,5,0),"")</f>
        <v/>
      </c>
      <c r="J126" s="748"/>
      <c r="K126" s="748"/>
      <c r="L126" s="199" t="s">
        <v>28</v>
      </c>
      <c r="M126" s="198"/>
      <c r="N126" s="271" t="str">
        <f>IF(M126&gt;0,VLOOKUP(M126,女子登録情報!$N$1:$O$22,2,0),"")</f>
        <v/>
      </c>
      <c r="O126" s="270" t="s">
        <v>29</v>
      </c>
      <c r="P126" s="272"/>
      <c r="Q126" s="258" t="str">
        <f t="shared" si="32"/>
        <v/>
      </c>
      <c r="R126" s="284" t="str">
        <f t="shared" si="43"/>
        <v/>
      </c>
      <c r="S126" s="273"/>
      <c r="T126" s="756"/>
      <c r="U126" s="757"/>
      <c r="V126" s="758"/>
      <c r="W126" s="751"/>
      <c r="X126" s="754"/>
      <c r="AB126" s="85">
        <f t="shared" si="44"/>
        <v>0</v>
      </c>
      <c r="AC126" s="621"/>
      <c r="AD126" s="74" t="str">
        <f t="shared" si="33"/>
        <v/>
      </c>
      <c r="AE126" s="74" t="str">
        <f t="shared" si="34"/>
        <v/>
      </c>
      <c r="AF126" s="74" t="str">
        <f t="shared" si="35"/>
        <v/>
      </c>
      <c r="AG126" s="74" t="str">
        <f t="shared" si="36"/>
        <v/>
      </c>
      <c r="AH126" s="95">
        <f t="shared" si="45"/>
        <v>0</v>
      </c>
      <c r="AI126" s="95" t="str">
        <f>AI125</f>
        <v/>
      </c>
      <c r="AJ126" s="74" t="str">
        <f t="shared" si="46"/>
        <v/>
      </c>
      <c r="AK126" s="74" t="str">
        <f t="shared" si="37"/>
        <v/>
      </c>
      <c r="AL126" s="99" t="str">
        <f t="shared" si="38"/>
        <v/>
      </c>
      <c r="AM126" s="81">
        <f t="shared" si="47"/>
        <v>0</v>
      </c>
      <c r="AO126" s="81">
        <f t="shared" si="48"/>
        <v>0</v>
      </c>
      <c r="AP126" s="81" t="str">
        <f t="shared" si="49"/>
        <v>00000</v>
      </c>
      <c r="AQ126" s="105" t="str">
        <f t="shared" si="50"/>
        <v>0秒0</v>
      </c>
      <c r="AR126" s="106">
        <f t="shared" si="51"/>
        <v>0</v>
      </c>
      <c r="AS126" s="106" t="str">
        <f t="shared" si="52"/>
        <v>0</v>
      </c>
      <c r="AT126" s="106" t="str">
        <f t="shared" si="53"/>
        <v>0</v>
      </c>
      <c r="AU126" s="106" t="str">
        <f t="shared" si="54"/>
        <v>0m</v>
      </c>
      <c r="AV126" s="106" t="str">
        <f t="shared" si="55"/>
        <v>点</v>
      </c>
      <c r="AW126" s="81">
        <f t="shared" si="56"/>
        <v>0</v>
      </c>
      <c r="AX126" s="73" t="str">
        <f t="shared" si="57"/>
        <v/>
      </c>
      <c r="AY126" s="81">
        <f t="shared" si="58"/>
        <v>0</v>
      </c>
      <c r="AZ126" s="81">
        <f t="shared" si="59"/>
        <v>0</v>
      </c>
      <c r="BA126" s="81">
        <f t="shared" si="60"/>
        <v>0</v>
      </c>
      <c r="BB126" s="595"/>
      <c r="BC126" s="595"/>
      <c r="BD126" s="629"/>
      <c r="BE126" s="769"/>
      <c r="BF126" s="74" t="str">
        <f t="shared" si="39"/>
        <v/>
      </c>
      <c r="BG126" s="74" t="str">
        <f t="shared" si="40"/>
        <v/>
      </c>
      <c r="BH126" s="74" t="str">
        <f t="shared" si="41"/>
        <v/>
      </c>
      <c r="BI126" s="120" t="str">
        <f>IF(M126="","",COUNTIF($BH$17:BH126,BH126))</f>
        <v/>
      </c>
      <c r="BJ126" s="98" t="str">
        <f t="shared" si="61"/>
        <v/>
      </c>
      <c r="BK126" s="1" t="str">
        <f t="shared" si="62"/>
        <v/>
      </c>
      <c r="BL126" s="621"/>
      <c r="BM126" s="621"/>
      <c r="BN126" s="621"/>
      <c r="BO126" s="621"/>
      <c r="BP126" s="621"/>
      <c r="BQ126" s="623"/>
      <c r="BR126" s="621"/>
      <c r="BS126" s="621"/>
      <c r="BV126" s="623"/>
      <c r="BW126" s="621"/>
      <c r="BX126" s="621"/>
      <c r="BY126" s="621"/>
      <c r="BZ126" s="621"/>
      <c r="CA126" s="621"/>
      <c r="CB126" s="621"/>
    </row>
    <row r="127" spans="1:80" s="1" customFormat="1" ht="18" customHeight="1" thickBot="1">
      <c r="A127" s="685"/>
      <c r="B127" s="201" t="s">
        <v>30</v>
      </c>
      <c r="C127" s="202"/>
      <c r="D127" s="245" t="str">
        <f t="shared" si="42"/>
        <v/>
      </c>
      <c r="E127" s="274">
        <f>C125</f>
        <v>0</v>
      </c>
      <c r="F127" s="210"/>
      <c r="G127" s="210"/>
      <c r="H127" s="28"/>
      <c r="I127" s="211"/>
      <c r="J127" s="749"/>
      <c r="K127" s="749"/>
      <c r="L127" s="203" t="s">
        <v>31</v>
      </c>
      <c r="M127" s="204"/>
      <c r="N127" s="430" t="str">
        <f>IF(M127&gt;0,VLOOKUP(M127,女子登録情報!$N$1:$O$22,2,0),"")</f>
        <v/>
      </c>
      <c r="O127" s="203" t="s">
        <v>32</v>
      </c>
      <c r="P127" s="206"/>
      <c r="Q127" s="250" t="str">
        <f t="shared" si="32"/>
        <v/>
      </c>
      <c r="R127" s="285" t="str">
        <f t="shared" si="43"/>
        <v/>
      </c>
      <c r="S127" s="207"/>
      <c r="T127" s="761"/>
      <c r="U127" s="762"/>
      <c r="V127" s="763"/>
      <c r="W127" s="752"/>
      <c r="X127" s="755"/>
      <c r="AB127" s="85">
        <f t="shared" si="44"/>
        <v>0</v>
      </c>
      <c r="AC127" s="621"/>
      <c r="AD127" s="74" t="str">
        <f t="shared" si="33"/>
        <v/>
      </c>
      <c r="AE127" s="74" t="str">
        <f t="shared" si="34"/>
        <v/>
      </c>
      <c r="AF127" s="74" t="str">
        <f t="shared" si="35"/>
        <v/>
      </c>
      <c r="AG127" s="74" t="str">
        <f t="shared" si="36"/>
        <v/>
      </c>
      <c r="AH127" s="95">
        <f t="shared" si="45"/>
        <v>0</v>
      </c>
      <c r="AI127" s="95" t="str">
        <f>AI126</f>
        <v/>
      </c>
      <c r="AJ127" s="74" t="str">
        <f t="shared" si="46"/>
        <v/>
      </c>
      <c r="AK127" s="74" t="str">
        <f t="shared" si="37"/>
        <v/>
      </c>
      <c r="AL127" s="99" t="str">
        <f t="shared" si="38"/>
        <v/>
      </c>
      <c r="AM127" s="81">
        <f t="shared" si="47"/>
        <v>0</v>
      </c>
      <c r="AO127" s="81">
        <f t="shared" si="48"/>
        <v>0</v>
      </c>
      <c r="AP127" s="81" t="str">
        <f t="shared" si="49"/>
        <v>00000</v>
      </c>
      <c r="AQ127" s="105" t="str">
        <f t="shared" si="50"/>
        <v>0秒0</v>
      </c>
      <c r="AR127" s="106">
        <f t="shared" si="51"/>
        <v>0</v>
      </c>
      <c r="AS127" s="106" t="str">
        <f t="shared" si="52"/>
        <v>0</v>
      </c>
      <c r="AT127" s="106" t="str">
        <f t="shared" si="53"/>
        <v>0</v>
      </c>
      <c r="AU127" s="106" t="str">
        <f t="shared" si="54"/>
        <v>0m</v>
      </c>
      <c r="AV127" s="106" t="str">
        <f t="shared" si="55"/>
        <v>点</v>
      </c>
      <c r="AW127" s="81">
        <f t="shared" si="56"/>
        <v>0</v>
      </c>
      <c r="AX127" s="73" t="str">
        <f t="shared" si="57"/>
        <v/>
      </c>
      <c r="AY127" s="81">
        <f t="shared" si="58"/>
        <v>0</v>
      </c>
      <c r="AZ127" s="81">
        <f t="shared" si="59"/>
        <v>0</v>
      </c>
      <c r="BA127" s="81">
        <f t="shared" si="60"/>
        <v>0</v>
      </c>
      <c r="BB127" s="587"/>
      <c r="BC127" s="587"/>
      <c r="BD127" s="630"/>
      <c r="BE127" s="770"/>
      <c r="BF127" s="74" t="str">
        <f t="shared" si="39"/>
        <v/>
      </c>
      <c r="BG127" s="74" t="str">
        <f t="shared" si="40"/>
        <v/>
      </c>
      <c r="BH127" s="74" t="str">
        <f t="shared" si="41"/>
        <v/>
      </c>
      <c r="BI127" s="120" t="str">
        <f>IF(M127="","",COUNTIF($BH$17:BH127,BH127))</f>
        <v/>
      </c>
      <c r="BJ127" s="98" t="str">
        <f t="shared" si="61"/>
        <v/>
      </c>
      <c r="BK127" s="1" t="str">
        <f t="shared" si="62"/>
        <v/>
      </c>
      <c r="BL127" s="621"/>
      <c r="BM127" s="621"/>
      <c r="BN127" s="621"/>
      <c r="BO127" s="621"/>
      <c r="BP127" s="621"/>
      <c r="BQ127" s="624"/>
      <c r="BR127" s="621"/>
      <c r="BS127" s="621"/>
      <c r="BV127" s="624"/>
      <c r="BW127" s="621"/>
      <c r="BX127" s="621"/>
      <c r="BY127" s="621"/>
      <c r="BZ127" s="621"/>
      <c r="CA127" s="621"/>
      <c r="CB127" s="621"/>
    </row>
    <row r="128" spans="1:80" s="1" customFormat="1" ht="18" customHeight="1" thickTop="1" thickBot="1">
      <c r="A128" s="683">
        <v>38</v>
      </c>
      <c r="B128" s="764" t="s">
        <v>339</v>
      </c>
      <c r="C128" s="766"/>
      <c r="D128" s="252" t="str">
        <f t="shared" si="42"/>
        <v/>
      </c>
      <c r="E128" s="243">
        <f>C128</f>
        <v>0</v>
      </c>
      <c r="F128" s="729" t="str">
        <f>IF(C128&gt;0,VLOOKUP(C128,女子登録情報!$A$1:$H$2001,3,0),"")</f>
        <v/>
      </c>
      <c r="G128" s="729" t="str">
        <f>IF(C128&gt;0,VLOOKUP(C128,女子登録情報!$A$1:$H$2001,4,0),"")</f>
        <v/>
      </c>
      <c r="H128" s="619" t="str">
        <f>IF(C128&gt;0,VLOOKUP(C128,女子登録情報!$A$1:$H$1688,7,0),"")</f>
        <v/>
      </c>
      <c r="I128" s="267" t="str">
        <f>IF(C128&gt;0,VLOOKUP(C128,女子登録情報!$A$1:$H$2001,8,0),"")</f>
        <v/>
      </c>
      <c r="J128" s="747" t="str">
        <f>IF(C128&gt;0,VLOOKUP(C128,女子登録情報!$A$1:$M$2001,13,0),"")</f>
        <v/>
      </c>
      <c r="K128" s="747" t="str">
        <f>IF(C128&gt;0,TEXT(C128,"200000000"),"000000000")</f>
        <v>000000000</v>
      </c>
      <c r="L128" s="195" t="s">
        <v>24</v>
      </c>
      <c r="M128" s="194"/>
      <c r="N128" s="268" t="str">
        <f>IF(M128&gt;0,VLOOKUP(M128,女子登録情報!$N$1:$O$22,2,0),"")</f>
        <v/>
      </c>
      <c r="O128" s="267" t="s">
        <v>27</v>
      </c>
      <c r="P128" s="253"/>
      <c r="Q128" s="260" t="str">
        <f t="shared" si="32"/>
        <v/>
      </c>
      <c r="R128" s="283" t="str">
        <f t="shared" si="43"/>
        <v/>
      </c>
      <c r="S128" s="269"/>
      <c r="T128" s="610"/>
      <c r="U128" s="611"/>
      <c r="V128" s="612"/>
      <c r="W128" s="750"/>
      <c r="X128" s="753"/>
      <c r="AA128" s="1">
        <f>IF(C128="",0,IF(H128=F5,0,1))</f>
        <v>0</v>
      </c>
      <c r="AB128" s="85">
        <f t="shared" si="44"/>
        <v>0</v>
      </c>
      <c r="AC128" s="621" t="str">
        <f>IF(C128="","",C128)</f>
        <v/>
      </c>
      <c r="AD128" s="74" t="str">
        <f t="shared" si="33"/>
        <v/>
      </c>
      <c r="AE128" s="74" t="str">
        <f t="shared" si="34"/>
        <v/>
      </c>
      <c r="AF128" s="74" t="str">
        <f t="shared" si="35"/>
        <v/>
      </c>
      <c r="AG128" s="74" t="str">
        <f t="shared" si="36"/>
        <v/>
      </c>
      <c r="AH128" s="95">
        <f t="shared" si="45"/>
        <v>0</v>
      </c>
      <c r="AI128" s="95" t="str">
        <f>IF(F128="","",F128)</f>
        <v/>
      </c>
      <c r="AJ128" s="74" t="str">
        <f t="shared" si="46"/>
        <v/>
      </c>
      <c r="AK128" s="74" t="str">
        <f t="shared" si="37"/>
        <v/>
      </c>
      <c r="AL128" s="99" t="str">
        <f t="shared" si="38"/>
        <v/>
      </c>
      <c r="AM128" s="81">
        <f t="shared" si="47"/>
        <v>0</v>
      </c>
      <c r="AO128" s="81">
        <f t="shared" si="48"/>
        <v>0</v>
      </c>
      <c r="AP128" s="81" t="str">
        <f t="shared" si="49"/>
        <v>00000</v>
      </c>
      <c r="AQ128" s="105" t="str">
        <f t="shared" si="50"/>
        <v>0秒0</v>
      </c>
      <c r="AR128" s="106">
        <f t="shared" si="51"/>
        <v>0</v>
      </c>
      <c r="AS128" s="106" t="str">
        <f t="shared" si="52"/>
        <v>0</v>
      </c>
      <c r="AT128" s="106" t="str">
        <f t="shared" si="53"/>
        <v>0</v>
      </c>
      <c r="AU128" s="106" t="str">
        <f t="shared" si="54"/>
        <v>0m</v>
      </c>
      <c r="AV128" s="106" t="str">
        <f t="shared" si="55"/>
        <v>点</v>
      </c>
      <c r="AW128" s="81">
        <f t="shared" si="56"/>
        <v>0</v>
      </c>
      <c r="AX128" s="73" t="str">
        <f t="shared" si="57"/>
        <v/>
      </c>
      <c r="AY128" s="81">
        <f t="shared" si="58"/>
        <v>0</v>
      </c>
      <c r="AZ128" s="81">
        <f t="shared" si="59"/>
        <v>0</v>
      </c>
      <c r="BA128" s="81">
        <f t="shared" si="60"/>
        <v>0</v>
      </c>
      <c r="BB128" s="586">
        <f>IF(W128="",0,COUNTA($W$17:W130))</f>
        <v>0</v>
      </c>
      <c r="BC128" s="586">
        <f>IF(X128="",0,COUNTA($X$17:X130))</f>
        <v>0</v>
      </c>
      <c r="BD128" s="628">
        <f>IF(OR($N128="20200",$N129="20200",$N130="20200"),COUNTIF($N$17:N130,"20200"),0)</f>
        <v>0</v>
      </c>
      <c r="BE128" s="768">
        <f>IF($BD128=0,0,INDEX($P128:$P130,MATCH("20200",$N128:$N130,0),1))</f>
        <v>0</v>
      </c>
      <c r="BF128" s="74" t="str">
        <f t="shared" si="39"/>
        <v/>
      </c>
      <c r="BG128" s="74" t="str">
        <f t="shared" si="40"/>
        <v/>
      </c>
      <c r="BH128" s="74" t="str">
        <f t="shared" si="41"/>
        <v/>
      </c>
      <c r="BI128" s="120" t="str">
        <f>IF(M128="","",COUNTIF($BH$17:BH128,BH128))</f>
        <v/>
      </c>
      <c r="BJ128" s="98" t="str">
        <f t="shared" si="61"/>
        <v/>
      </c>
      <c r="BK128" s="1" t="str">
        <f t="shared" si="62"/>
        <v/>
      </c>
      <c r="BL128" s="621" t="str">
        <f>IF(F128="","",COUNTIF($AI$17:AI128,AI128))</f>
        <v/>
      </c>
      <c r="BM128" s="621">
        <f>IF(BL128=1,BL128,0)</f>
        <v>0</v>
      </c>
      <c r="BN128" s="621" t="str">
        <f>IF(F128="","",$BR128)</f>
        <v/>
      </c>
      <c r="BO128" s="621" t="str">
        <f>IF(G128="","",$BR128)</f>
        <v/>
      </c>
      <c r="BP128" s="621" t="str">
        <f>IF(I128="","",$BR128)</f>
        <v/>
      </c>
      <c r="BQ128" s="622" t="str">
        <f>IFERROR(IF(J128="","",BR128),"")</f>
        <v/>
      </c>
      <c r="BR128" s="621">
        <v>38</v>
      </c>
      <c r="BS128" s="621">
        <f>IF(C128&gt;0,"",IF(COUNTIF(BN128:BQ130,BR128)=4,"",1))</f>
        <v>1</v>
      </c>
      <c r="BV128" s="622" t="str">
        <f>IF(AI128="","",IF(AND(COUNTA(M128:M130)=0,COUNTA(W128:X130)=0),1,""))</f>
        <v/>
      </c>
      <c r="BW128" s="621">
        <f>IF(AND($AI128="",COUNTA(W128)&gt;0),1,0)</f>
        <v>0</v>
      </c>
      <c r="BX128" s="621">
        <f>IF(AND($AI128="",COUNTA(X128)&gt;0),1,0)</f>
        <v>0</v>
      </c>
      <c r="BY128" s="621" t="str">
        <f>F128&amp;"-"&amp;W128</f>
        <v>-</v>
      </c>
      <c r="BZ128" s="621" t="str">
        <f>IF(W128="","",COUNTIF($BY$17:BY128,BY128))</f>
        <v/>
      </c>
      <c r="CA128" s="621" t="str">
        <f>F128&amp;"-"&amp;X128</f>
        <v>-</v>
      </c>
      <c r="CB128" s="621" t="str">
        <f>IF(X128="","",COUNTIF($CA$17:CA128,CA128))</f>
        <v/>
      </c>
    </row>
    <row r="129" spans="1:80" s="1" customFormat="1" ht="18" customHeight="1" thickBot="1">
      <c r="A129" s="684"/>
      <c r="B129" s="765"/>
      <c r="C129" s="767"/>
      <c r="D129" s="27" t="str">
        <f t="shared" si="42"/>
        <v/>
      </c>
      <c r="E129" s="244">
        <f>C128</f>
        <v>0</v>
      </c>
      <c r="F129" s="730"/>
      <c r="G129" s="730"/>
      <c r="H129" s="620"/>
      <c r="I129" s="270" t="str">
        <f>IF(C128&gt;0,VLOOKUP(C128,女子登録情報!$A$1:$H$2001,5,0),"")</f>
        <v/>
      </c>
      <c r="J129" s="748"/>
      <c r="K129" s="748"/>
      <c r="L129" s="199" t="s">
        <v>28</v>
      </c>
      <c r="M129" s="198"/>
      <c r="N129" s="271" t="str">
        <f>IF(M129&gt;0,VLOOKUP(M129,女子登録情報!$N$1:$O$22,2,0),"")</f>
        <v/>
      </c>
      <c r="O129" s="270" t="s">
        <v>29</v>
      </c>
      <c r="P129" s="272"/>
      <c r="Q129" s="258" t="str">
        <f t="shared" si="32"/>
        <v/>
      </c>
      <c r="R129" s="284" t="str">
        <f t="shared" si="43"/>
        <v/>
      </c>
      <c r="S129" s="273"/>
      <c r="T129" s="756"/>
      <c r="U129" s="757"/>
      <c r="V129" s="758"/>
      <c r="W129" s="751"/>
      <c r="X129" s="754"/>
      <c r="AB129" s="85">
        <f t="shared" si="44"/>
        <v>0</v>
      </c>
      <c r="AC129" s="621"/>
      <c r="AD129" s="74" t="str">
        <f t="shared" si="33"/>
        <v/>
      </c>
      <c r="AE129" s="74" t="str">
        <f t="shared" si="34"/>
        <v/>
      </c>
      <c r="AF129" s="74" t="str">
        <f t="shared" si="35"/>
        <v/>
      </c>
      <c r="AG129" s="74" t="str">
        <f t="shared" si="36"/>
        <v/>
      </c>
      <c r="AH129" s="95">
        <f t="shared" si="45"/>
        <v>0</v>
      </c>
      <c r="AI129" s="95" t="str">
        <f>AI128</f>
        <v/>
      </c>
      <c r="AJ129" s="74" t="str">
        <f t="shared" si="46"/>
        <v/>
      </c>
      <c r="AK129" s="74" t="str">
        <f t="shared" si="37"/>
        <v/>
      </c>
      <c r="AL129" s="99" t="str">
        <f t="shared" si="38"/>
        <v/>
      </c>
      <c r="AM129" s="81">
        <f t="shared" si="47"/>
        <v>0</v>
      </c>
      <c r="AO129" s="81">
        <f t="shared" si="48"/>
        <v>0</v>
      </c>
      <c r="AP129" s="81" t="str">
        <f t="shared" si="49"/>
        <v>00000</v>
      </c>
      <c r="AQ129" s="105" t="str">
        <f t="shared" si="50"/>
        <v>0秒0</v>
      </c>
      <c r="AR129" s="106">
        <f t="shared" si="51"/>
        <v>0</v>
      </c>
      <c r="AS129" s="106" t="str">
        <f t="shared" si="52"/>
        <v>0</v>
      </c>
      <c r="AT129" s="106" t="str">
        <f t="shared" si="53"/>
        <v>0</v>
      </c>
      <c r="AU129" s="106" t="str">
        <f t="shared" si="54"/>
        <v>0m</v>
      </c>
      <c r="AV129" s="106" t="str">
        <f t="shared" si="55"/>
        <v>点</v>
      </c>
      <c r="AW129" s="81">
        <f t="shared" si="56"/>
        <v>0</v>
      </c>
      <c r="AX129" s="73" t="str">
        <f t="shared" si="57"/>
        <v/>
      </c>
      <c r="AY129" s="81">
        <f t="shared" si="58"/>
        <v>0</v>
      </c>
      <c r="AZ129" s="81">
        <f t="shared" si="59"/>
        <v>0</v>
      </c>
      <c r="BA129" s="81">
        <f t="shared" si="60"/>
        <v>0</v>
      </c>
      <c r="BB129" s="595"/>
      <c r="BC129" s="595"/>
      <c r="BD129" s="629"/>
      <c r="BE129" s="769"/>
      <c r="BF129" s="74" t="str">
        <f t="shared" si="39"/>
        <v/>
      </c>
      <c r="BG129" s="74" t="str">
        <f t="shared" si="40"/>
        <v/>
      </c>
      <c r="BH129" s="74" t="str">
        <f t="shared" si="41"/>
        <v/>
      </c>
      <c r="BI129" s="120" t="str">
        <f>IF(M129="","",COUNTIF($BH$17:BH129,BH129))</f>
        <v/>
      </c>
      <c r="BJ129" s="98" t="str">
        <f t="shared" si="61"/>
        <v/>
      </c>
      <c r="BK129" s="1" t="str">
        <f t="shared" si="62"/>
        <v/>
      </c>
      <c r="BL129" s="621"/>
      <c r="BM129" s="621"/>
      <c r="BN129" s="621"/>
      <c r="BO129" s="621"/>
      <c r="BP129" s="621"/>
      <c r="BQ129" s="623"/>
      <c r="BR129" s="621"/>
      <c r="BS129" s="621"/>
      <c r="BV129" s="623"/>
      <c r="BW129" s="621"/>
      <c r="BX129" s="621"/>
      <c r="BY129" s="621"/>
      <c r="BZ129" s="621"/>
      <c r="CA129" s="621"/>
      <c r="CB129" s="621"/>
    </row>
    <row r="130" spans="1:80" s="1" customFormat="1" ht="18" customHeight="1" thickBot="1">
      <c r="A130" s="685"/>
      <c r="B130" s="201" t="s">
        <v>30</v>
      </c>
      <c r="C130" s="202"/>
      <c r="D130" s="245" t="str">
        <f t="shared" si="42"/>
        <v/>
      </c>
      <c r="E130" s="274">
        <f>C128</f>
        <v>0</v>
      </c>
      <c r="F130" s="210"/>
      <c r="G130" s="210"/>
      <c r="H130" s="28"/>
      <c r="I130" s="211"/>
      <c r="J130" s="749"/>
      <c r="K130" s="749"/>
      <c r="L130" s="203" t="s">
        <v>31</v>
      </c>
      <c r="M130" s="204"/>
      <c r="N130" s="430" t="str">
        <f>IF(M130&gt;0,VLOOKUP(M130,女子登録情報!$N$1:$O$22,2,0),"")</f>
        <v/>
      </c>
      <c r="O130" s="203" t="s">
        <v>32</v>
      </c>
      <c r="P130" s="206"/>
      <c r="Q130" s="250" t="str">
        <f t="shared" si="32"/>
        <v/>
      </c>
      <c r="R130" s="285" t="str">
        <f t="shared" si="43"/>
        <v/>
      </c>
      <c r="S130" s="207"/>
      <c r="T130" s="761"/>
      <c r="U130" s="762"/>
      <c r="V130" s="763"/>
      <c r="W130" s="752"/>
      <c r="X130" s="755"/>
      <c r="AB130" s="85">
        <f t="shared" si="44"/>
        <v>0</v>
      </c>
      <c r="AC130" s="621"/>
      <c r="AD130" s="74" t="str">
        <f t="shared" si="33"/>
        <v/>
      </c>
      <c r="AE130" s="74" t="str">
        <f t="shared" si="34"/>
        <v/>
      </c>
      <c r="AF130" s="74" t="str">
        <f t="shared" si="35"/>
        <v/>
      </c>
      <c r="AG130" s="74" t="str">
        <f t="shared" si="36"/>
        <v/>
      </c>
      <c r="AH130" s="95">
        <f t="shared" si="45"/>
        <v>0</v>
      </c>
      <c r="AI130" s="95" t="str">
        <f>AI129</f>
        <v/>
      </c>
      <c r="AJ130" s="74" t="str">
        <f t="shared" si="46"/>
        <v/>
      </c>
      <c r="AK130" s="74" t="str">
        <f t="shared" si="37"/>
        <v/>
      </c>
      <c r="AL130" s="99" t="str">
        <f t="shared" si="38"/>
        <v/>
      </c>
      <c r="AM130" s="81">
        <f t="shared" si="47"/>
        <v>0</v>
      </c>
      <c r="AO130" s="81">
        <f t="shared" si="48"/>
        <v>0</v>
      </c>
      <c r="AP130" s="81" t="str">
        <f t="shared" si="49"/>
        <v>00000</v>
      </c>
      <c r="AQ130" s="105" t="str">
        <f t="shared" si="50"/>
        <v>0秒0</v>
      </c>
      <c r="AR130" s="106">
        <f t="shared" si="51"/>
        <v>0</v>
      </c>
      <c r="AS130" s="106" t="str">
        <f t="shared" si="52"/>
        <v>0</v>
      </c>
      <c r="AT130" s="106" t="str">
        <f t="shared" si="53"/>
        <v>0</v>
      </c>
      <c r="AU130" s="106" t="str">
        <f t="shared" si="54"/>
        <v>0m</v>
      </c>
      <c r="AV130" s="106" t="str">
        <f t="shared" si="55"/>
        <v>点</v>
      </c>
      <c r="AW130" s="81">
        <f t="shared" si="56"/>
        <v>0</v>
      </c>
      <c r="AX130" s="73" t="str">
        <f t="shared" si="57"/>
        <v/>
      </c>
      <c r="AY130" s="81">
        <f t="shared" si="58"/>
        <v>0</v>
      </c>
      <c r="AZ130" s="81">
        <f t="shared" si="59"/>
        <v>0</v>
      </c>
      <c r="BA130" s="81">
        <f t="shared" si="60"/>
        <v>0</v>
      </c>
      <c r="BB130" s="587"/>
      <c r="BC130" s="587"/>
      <c r="BD130" s="630"/>
      <c r="BE130" s="770"/>
      <c r="BF130" s="74" t="str">
        <f t="shared" si="39"/>
        <v/>
      </c>
      <c r="BG130" s="74" t="str">
        <f t="shared" si="40"/>
        <v/>
      </c>
      <c r="BH130" s="74" t="str">
        <f t="shared" si="41"/>
        <v/>
      </c>
      <c r="BI130" s="120" t="str">
        <f>IF(M130="","",COUNTIF($BH$17:BH130,BH130))</f>
        <v/>
      </c>
      <c r="BJ130" s="98" t="str">
        <f t="shared" si="61"/>
        <v/>
      </c>
      <c r="BK130" s="1" t="str">
        <f t="shared" si="62"/>
        <v/>
      </c>
      <c r="BL130" s="621"/>
      <c r="BM130" s="621"/>
      <c r="BN130" s="621"/>
      <c r="BO130" s="621"/>
      <c r="BP130" s="621"/>
      <c r="BQ130" s="624"/>
      <c r="BR130" s="621"/>
      <c r="BS130" s="621"/>
      <c r="BV130" s="624"/>
      <c r="BW130" s="621"/>
      <c r="BX130" s="621"/>
      <c r="BY130" s="621"/>
      <c r="BZ130" s="621"/>
      <c r="CA130" s="621"/>
      <c r="CB130" s="621"/>
    </row>
    <row r="131" spans="1:80" s="1" customFormat="1" ht="18" customHeight="1" thickTop="1" thickBot="1">
      <c r="A131" s="683">
        <v>39</v>
      </c>
      <c r="B131" s="764" t="s">
        <v>339</v>
      </c>
      <c r="C131" s="766"/>
      <c r="D131" s="252" t="str">
        <f t="shared" si="42"/>
        <v/>
      </c>
      <c r="E131" s="243">
        <f>C131</f>
        <v>0</v>
      </c>
      <c r="F131" s="729" t="str">
        <f>IF(C131&gt;0,VLOOKUP(C131,女子登録情報!$A$1:$H$2001,3,0),"")</f>
        <v/>
      </c>
      <c r="G131" s="729" t="str">
        <f>IF(C131&gt;0,VLOOKUP(C131,女子登録情報!$A$1:$H$2001,4,0),"")</f>
        <v/>
      </c>
      <c r="H131" s="619" t="str">
        <f>IF(C131&gt;0,VLOOKUP(C131,女子登録情報!$A$1:$H$1688,7,0),"")</f>
        <v/>
      </c>
      <c r="I131" s="267" t="str">
        <f>IF(C131&gt;0,VLOOKUP(C131,女子登録情報!$A$1:$H$2001,8,0),"")</f>
        <v/>
      </c>
      <c r="J131" s="747" t="str">
        <f>IF(C131&gt;0,VLOOKUP(C131,女子登録情報!$A$1:$M$2001,13,0),"")</f>
        <v/>
      </c>
      <c r="K131" s="747" t="str">
        <f>IF(C131&gt;0,TEXT(C131,"200000000"),"000000000")</f>
        <v>000000000</v>
      </c>
      <c r="L131" s="195" t="s">
        <v>24</v>
      </c>
      <c r="M131" s="194"/>
      <c r="N131" s="268" t="str">
        <f>IF(M131&gt;0,VLOOKUP(M131,女子登録情報!$N$1:$O$22,2,0),"")</f>
        <v/>
      </c>
      <c r="O131" s="267" t="s">
        <v>27</v>
      </c>
      <c r="P131" s="253"/>
      <c r="Q131" s="260" t="str">
        <f t="shared" si="32"/>
        <v/>
      </c>
      <c r="R131" s="283" t="str">
        <f t="shared" si="43"/>
        <v/>
      </c>
      <c r="S131" s="269"/>
      <c r="T131" s="610"/>
      <c r="U131" s="611"/>
      <c r="V131" s="612"/>
      <c r="W131" s="750"/>
      <c r="X131" s="753"/>
      <c r="AA131" s="1">
        <f>IF(C131="",0,IF(H131=F5,0,1))</f>
        <v>0</v>
      </c>
      <c r="AB131" s="85">
        <f t="shared" si="44"/>
        <v>0</v>
      </c>
      <c r="AC131" s="621" t="str">
        <f>IF(C131="","",C131)</f>
        <v/>
      </c>
      <c r="AD131" s="74" t="str">
        <f t="shared" si="33"/>
        <v/>
      </c>
      <c r="AE131" s="74" t="str">
        <f t="shared" si="34"/>
        <v/>
      </c>
      <c r="AF131" s="74" t="str">
        <f t="shared" si="35"/>
        <v/>
      </c>
      <c r="AG131" s="74" t="str">
        <f t="shared" si="36"/>
        <v/>
      </c>
      <c r="AH131" s="95">
        <f t="shared" si="45"/>
        <v>0</v>
      </c>
      <c r="AI131" s="95" t="str">
        <f>IF(F131="","",F131)</f>
        <v/>
      </c>
      <c r="AJ131" s="74" t="str">
        <f t="shared" si="46"/>
        <v/>
      </c>
      <c r="AK131" s="74" t="str">
        <f t="shared" si="37"/>
        <v/>
      </c>
      <c r="AL131" s="99" t="str">
        <f t="shared" si="38"/>
        <v/>
      </c>
      <c r="AM131" s="81">
        <f t="shared" si="47"/>
        <v>0</v>
      </c>
      <c r="AO131" s="81">
        <f t="shared" si="48"/>
        <v>0</v>
      </c>
      <c r="AP131" s="81" t="str">
        <f t="shared" si="49"/>
        <v>00000</v>
      </c>
      <c r="AQ131" s="105" t="str">
        <f t="shared" si="50"/>
        <v>0秒0</v>
      </c>
      <c r="AR131" s="106">
        <f t="shared" si="51"/>
        <v>0</v>
      </c>
      <c r="AS131" s="106" t="str">
        <f t="shared" si="52"/>
        <v>0</v>
      </c>
      <c r="AT131" s="106" t="str">
        <f t="shared" si="53"/>
        <v>0</v>
      </c>
      <c r="AU131" s="106" t="str">
        <f t="shared" si="54"/>
        <v>0m</v>
      </c>
      <c r="AV131" s="106" t="str">
        <f t="shared" si="55"/>
        <v>点</v>
      </c>
      <c r="AW131" s="81">
        <f t="shared" si="56"/>
        <v>0</v>
      </c>
      <c r="AX131" s="73" t="str">
        <f t="shared" si="57"/>
        <v/>
      </c>
      <c r="AY131" s="81">
        <f t="shared" si="58"/>
        <v>0</v>
      </c>
      <c r="AZ131" s="81">
        <f t="shared" si="59"/>
        <v>0</v>
      </c>
      <c r="BA131" s="81">
        <f t="shared" si="60"/>
        <v>0</v>
      </c>
      <c r="BB131" s="586">
        <f>IF(W131="",0,COUNTA($W$17:W133))</f>
        <v>0</v>
      </c>
      <c r="BC131" s="586">
        <f>IF(X131="",0,COUNTA($X$17:X133))</f>
        <v>0</v>
      </c>
      <c r="BD131" s="628">
        <f>IF(OR($N131="20200",$N132="20200",$N133="20200"),COUNTIF($N$17:N133,"20200"),0)</f>
        <v>0</v>
      </c>
      <c r="BE131" s="768">
        <f>IF($BD131=0,0,INDEX($P131:$P133,MATCH("20200",$N131:$N133,0),1))</f>
        <v>0</v>
      </c>
      <c r="BF131" s="74" t="str">
        <f t="shared" si="39"/>
        <v/>
      </c>
      <c r="BG131" s="74" t="str">
        <f t="shared" si="40"/>
        <v/>
      </c>
      <c r="BH131" s="74" t="str">
        <f t="shared" si="41"/>
        <v/>
      </c>
      <c r="BI131" s="120" t="str">
        <f>IF(M131="","",COUNTIF($BH$17:BH131,BH131))</f>
        <v/>
      </c>
      <c r="BJ131" s="98" t="str">
        <f t="shared" si="61"/>
        <v/>
      </c>
      <c r="BK131" s="1" t="str">
        <f t="shared" si="62"/>
        <v/>
      </c>
      <c r="BL131" s="621" t="str">
        <f>IF(F131="","",COUNTIF($AI$17:AI131,AI131))</f>
        <v/>
      </c>
      <c r="BM131" s="621">
        <f>IF(BL131=1,BL131,0)</f>
        <v>0</v>
      </c>
      <c r="BN131" s="621" t="str">
        <f>IF(F131="","",$BR131)</f>
        <v/>
      </c>
      <c r="BO131" s="621" t="str">
        <f>IF(G131="","",$BR131)</f>
        <v/>
      </c>
      <c r="BP131" s="621" t="str">
        <f>IF(I131="","",$BR131)</f>
        <v/>
      </c>
      <c r="BQ131" s="622" t="str">
        <f>IFERROR(IF(J131="","",BR131),"")</f>
        <v/>
      </c>
      <c r="BR131" s="621">
        <v>39</v>
      </c>
      <c r="BS131" s="621">
        <f>IF(C131&gt;0,"",IF(COUNTIF(BN131:BQ133,BR131)=4,"",1))</f>
        <v>1</v>
      </c>
      <c r="BV131" s="622" t="str">
        <f>IF(AI131="","",IF(AND(COUNTA(M131:M133)=0,COUNTA(W131:X133)=0),1,""))</f>
        <v/>
      </c>
      <c r="BW131" s="621">
        <f>IF(AND($AI131="",COUNTA(W131)&gt;0),1,0)</f>
        <v>0</v>
      </c>
      <c r="BX131" s="621">
        <f>IF(AND($AI131="",COUNTA(X131)&gt;0),1,0)</f>
        <v>0</v>
      </c>
      <c r="BY131" s="621" t="str">
        <f>F131&amp;"-"&amp;W131</f>
        <v>-</v>
      </c>
      <c r="BZ131" s="621" t="str">
        <f>IF(W131="","",COUNTIF($BY$17:BY131,BY131))</f>
        <v/>
      </c>
      <c r="CA131" s="621" t="str">
        <f>F131&amp;"-"&amp;X131</f>
        <v>-</v>
      </c>
      <c r="CB131" s="621" t="str">
        <f>IF(X131="","",COUNTIF($CA$17:CA131,CA131))</f>
        <v/>
      </c>
    </row>
    <row r="132" spans="1:80" s="1" customFormat="1" ht="18" customHeight="1" thickBot="1">
      <c r="A132" s="684"/>
      <c r="B132" s="765"/>
      <c r="C132" s="767"/>
      <c r="D132" s="27" t="str">
        <f t="shared" si="42"/>
        <v/>
      </c>
      <c r="E132" s="244">
        <f>C131</f>
        <v>0</v>
      </c>
      <c r="F132" s="730"/>
      <c r="G132" s="730"/>
      <c r="H132" s="620"/>
      <c r="I132" s="270" t="str">
        <f>IF(C131&gt;0,VLOOKUP(C131,女子登録情報!$A$1:$H$2001,5,0),"")</f>
        <v/>
      </c>
      <c r="J132" s="748"/>
      <c r="K132" s="748"/>
      <c r="L132" s="199" t="s">
        <v>28</v>
      </c>
      <c r="M132" s="198"/>
      <c r="N132" s="271" t="str">
        <f>IF(M132&gt;0,VLOOKUP(M132,女子登録情報!$N$1:$O$22,2,0),"")</f>
        <v/>
      </c>
      <c r="O132" s="270" t="s">
        <v>29</v>
      </c>
      <c r="P132" s="272"/>
      <c r="Q132" s="258" t="str">
        <f t="shared" si="32"/>
        <v/>
      </c>
      <c r="R132" s="284" t="str">
        <f t="shared" si="43"/>
        <v/>
      </c>
      <c r="S132" s="273"/>
      <c r="T132" s="756"/>
      <c r="U132" s="757"/>
      <c r="V132" s="758"/>
      <c r="W132" s="751"/>
      <c r="X132" s="754"/>
      <c r="AB132" s="85">
        <f t="shared" si="44"/>
        <v>0</v>
      </c>
      <c r="AC132" s="621"/>
      <c r="AD132" s="74" t="str">
        <f t="shared" si="33"/>
        <v/>
      </c>
      <c r="AE132" s="74" t="str">
        <f t="shared" si="34"/>
        <v/>
      </c>
      <c r="AF132" s="74" t="str">
        <f t="shared" si="35"/>
        <v/>
      </c>
      <c r="AG132" s="74" t="str">
        <f t="shared" si="36"/>
        <v/>
      </c>
      <c r="AH132" s="95">
        <f t="shared" si="45"/>
        <v>0</v>
      </c>
      <c r="AI132" s="95" t="str">
        <f>AI131</f>
        <v/>
      </c>
      <c r="AJ132" s="74" t="str">
        <f t="shared" si="46"/>
        <v/>
      </c>
      <c r="AK132" s="74" t="str">
        <f t="shared" si="37"/>
        <v/>
      </c>
      <c r="AL132" s="99" t="str">
        <f t="shared" si="38"/>
        <v/>
      </c>
      <c r="AM132" s="81">
        <f t="shared" si="47"/>
        <v>0</v>
      </c>
      <c r="AO132" s="81">
        <f t="shared" si="48"/>
        <v>0</v>
      </c>
      <c r="AP132" s="81" t="str">
        <f t="shared" si="49"/>
        <v>00000</v>
      </c>
      <c r="AQ132" s="105" t="str">
        <f t="shared" si="50"/>
        <v>0秒0</v>
      </c>
      <c r="AR132" s="106">
        <f t="shared" si="51"/>
        <v>0</v>
      </c>
      <c r="AS132" s="106" t="str">
        <f t="shared" si="52"/>
        <v>0</v>
      </c>
      <c r="AT132" s="106" t="str">
        <f t="shared" si="53"/>
        <v>0</v>
      </c>
      <c r="AU132" s="106" t="str">
        <f t="shared" si="54"/>
        <v>0m</v>
      </c>
      <c r="AV132" s="106" t="str">
        <f t="shared" si="55"/>
        <v>点</v>
      </c>
      <c r="AW132" s="81">
        <f t="shared" si="56"/>
        <v>0</v>
      </c>
      <c r="AX132" s="73" t="str">
        <f t="shared" si="57"/>
        <v/>
      </c>
      <c r="AY132" s="81">
        <f t="shared" si="58"/>
        <v>0</v>
      </c>
      <c r="AZ132" s="81">
        <f t="shared" si="59"/>
        <v>0</v>
      </c>
      <c r="BA132" s="81">
        <f t="shared" si="60"/>
        <v>0</v>
      </c>
      <c r="BB132" s="595"/>
      <c r="BC132" s="595"/>
      <c r="BD132" s="629"/>
      <c r="BE132" s="769"/>
      <c r="BF132" s="74" t="str">
        <f t="shared" si="39"/>
        <v/>
      </c>
      <c r="BG132" s="74" t="str">
        <f t="shared" si="40"/>
        <v/>
      </c>
      <c r="BH132" s="74" t="str">
        <f t="shared" si="41"/>
        <v/>
      </c>
      <c r="BI132" s="120" t="str">
        <f>IF(M132="","",COUNTIF($BH$17:BH132,BH132))</f>
        <v/>
      </c>
      <c r="BJ132" s="98" t="str">
        <f t="shared" si="61"/>
        <v/>
      </c>
      <c r="BK132" s="1" t="str">
        <f t="shared" si="62"/>
        <v/>
      </c>
      <c r="BL132" s="621"/>
      <c r="BM132" s="621"/>
      <c r="BN132" s="621"/>
      <c r="BO132" s="621"/>
      <c r="BP132" s="621"/>
      <c r="BQ132" s="623"/>
      <c r="BR132" s="621"/>
      <c r="BS132" s="621"/>
      <c r="BV132" s="623"/>
      <c r="BW132" s="621"/>
      <c r="BX132" s="621"/>
      <c r="BY132" s="621"/>
      <c r="BZ132" s="621"/>
      <c r="CA132" s="621"/>
      <c r="CB132" s="621"/>
    </row>
    <row r="133" spans="1:80" s="1" customFormat="1" ht="18" customHeight="1" thickBot="1">
      <c r="A133" s="685"/>
      <c r="B133" s="201" t="s">
        <v>30</v>
      </c>
      <c r="C133" s="202"/>
      <c r="D133" s="245" t="str">
        <f t="shared" si="42"/>
        <v/>
      </c>
      <c r="E133" s="274">
        <f>C131</f>
        <v>0</v>
      </c>
      <c r="F133" s="210"/>
      <c r="G133" s="210"/>
      <c r="H133" s="28"/>
      <c r="I133" s="211"/>
      <c r="J133" s="749"/>
      <c r="K133" s="749"/>
      <c r="L133" s="203" t="s">
        <v>31</v>
      </c>
      <c r="M133" s="204"/>
      <c r="N133" s="430" t="str">
        <f>IF(M133&gt;0,VLOOKUP(M133,女子登録情報!$N$1:$O$22,2,0),"")</f>
        <v/>
      </c>
      <c r="O133" s="203" t="s">
        <v>32</v>
      </c>
      <c r="P133" s="206"/>
      <c r="Q133" s="250" t="str">
        <f t="shared" si="32"/>
        <v/>
      </c>
      <c r="R133" s="285" t="str">
        <f t="shared" si="43"/>
        <v/>
      </c>
      <c r="S133" s="207"/>
      <c r="T133" s="761"/>
      <c r="U133" s="762"/>
      <c r="V133" s="763"/>
      <c r="W133" s="752"/>
      <c r="X133" s="755"/>
      <c r="AB133" s="85">
        <f t="shared" si="44"/>
        <v>0</v>
      </c>
      <c r="AC133" s="621"/>
      <c r="AD133" s="74" t="str">
        <f t="shared" si="33"/>
        <v/>
      </c>
      <c r="AE133" s="74" t="str">
        <f t="shared" si="34"/>
        <v/>
      </c>
      <c r="AF133" s="74" t="str">
        <f t="shared" si="35"/>
        <v/>
      </c>
      <c r="AG133" s="74" t="str">
        <f t="shared" si="36"/>
        <v/>
      </c>
      <c r="AH133" s="95">
        <f t="shared" si="45"/>
        <v>0</v>
      </c>
      <c r="AI133" s="95" t="str">
        <f>AI132</f>
        <v/>
      </c>
      <c r="AJ133" s="74" t="str">
        <f t="shared" si="46"/>
        <v/>
      </c>
      <c r="AK133" s="74" t="str">
        <f t="shared" si="37"/>
        <v/>
      </c>
      <c r="AL133" s="99" t="str">
        <f t="shared" si="38"/>
        <v/>
      </c>
      <c r="AM133" s="81">
        <f t="shared" si="47"/>
        <v>0</v>
      </c>
      <c r="AO133" s="81">
        <f t="shared" si="48"/>
        <v>0</v>
      </c>
      <c r="AP133" s="81" t="str">
        <f t="shared" si="49"/>
        <v>00000</v>
      </c>
      <c r="AQ133" s="105" t="str">
        <f t="shared" si="50"/>
        <v>0秒0</v>
      </c>
      <c r="AR133" s="106">
        <f t="shared" si="51"/>
        <v>0</v>
      </c>
      <c r="AS133" s="106" t="str">
        <f t="shared" si="52"/>
        <v>0</v>
      </c>
      <c r="AT133" s="106" t="str">
        <f t="shared" si="53"/>
        <v>0</v>
      </c>
      <c r="AU133" s="106" t="str">
        <f t="shared" si="54"/>
        <v>0m</v>
      </c>
      <c r="AV133" s="106" t="str">
        <f t="shared" si="55"/>
        <v>点</v>
      </c>
      <c r="AW133" s="81">
        <f t="shared" si="56"/>
        <v>0</v>
      </c>
      <c r="AX133" s="73" t="str">
        <f t="shared" si="57"/>
        <v/>
      </c>
      <c r="AY133" s="81">
        <f t="shared" si="58"/>
        <v>0</v>
      </c>
      <c r="AZ133" s="81">
        <f t="shared" si="59"/>
        <v>0</v>
      </c>
      <c r="BA133" s="81">
        <f t="shared" si="60"/>
        <v>0</v>
      </c>
      <c r="BB133" s="587"/>
      <c r="BC133" s="587"/>
      <c r="BD133" s="630"/>
      <c r="BE133" s="770"/>
      <c r="BF133" s="74" t="str">
        <f t="shared" si="39"/>
        <v/>
      </c>
      <c r="BG133" s="74" t="str">
        <f t="shared" si="40"/>
        <v/>
      </c>
      <c r="BH133" s="74" t="str">
        <f t="shared" si="41"/>
        <v/>
      </c>
      <c r="BI133" s="120" t="str">
        <f>IF(M133="","",COUNTIF($BH$17:BH133,BH133))</f>
        <v/>
      </c>
      <c r="BJ133" s="98" t="str">
        <f t="shared" si="61"/>
        <v/>
      </c>
      <c r="BK133" s="1" t="str">
        <f t="shared" si="62"/>
        <v/>
      </c>
      <c r="BL133" s="621"/>
      <c r="BM133" s="621"/>
      <c r="BN133" s="621"/>
      <c r="BO133" s="621"/>
      <c r="BP133" s="621"/>
      <c r="BQ133" s="624"/>
      <c r="BR133" s="621"/>
      <c r="BS133" s="621"/>
      <c r="BV133" s="624"/>
      <c r="BW133" s="621"/>
      <c r="BX133" s="621"/>
      <c r="BY133" s="621"/>
      <c r="BZ133" s="621"/>
      <c r="CA133" s="621"/>
      <c r="CB133" s="621"/>
    </row>
    <row r="134" spans="1:80" s="1" customFormat="1" ht="18" customHeight="1" thickTop="1" thickBot="1">
      <c r="A134" s="683">
        <v>40</v>
      </c>
      <c r="B134" s="764" t="s">
        <v>339</v>
      </c>
      <c r="C134" s="766"/>
      <c r="D134" s="252" t="str">
        <f t="shared" si="42"/>
        <v/>
      </c>
      <c r="E134" s="243">
        <f>C134</f>
        <v>0</v>
      </c>
      <c r="F134" s="729" t="str">
        <f>IF(C134&gt;0,VLOOKUP(C134,女子登録情報!$A$1:$H$2001,3,0),"")</f>
        <v/>
      </c>
      <c r="G134" s="729" t="str">
        <f>IF(C134&gt;0,VLOOKUP(C134,女子登録情報!$A$1:$H$2001,4,0),"")</f>
        <v/>
      </c>
      <c r="H134" s="619" t="str">
        <f>IF(C134&gt;0,VLOOKUP(C134,女子登録情報!$A$1:$H$1688,7,0),"")</f>
        <v/>
      </c>
      <c r="I134" s="267" t="str">
        <f>IF(C134&gt;0,VLOOKUP(C134,女子登録情報!$A$1:$H$2001,8,0),"")</f>
        <v/>
      </c>
      <c r="J134" s="747" t="str">
        <f>IF(C134&gt;0,VLOOKUP(C134,女子登録情報!$A$1:$M$2001,13,0),"")</f>
        <v/>
      </c>
      <c r="K134" s="747" t="str">
        <f>IF(C134&gt;0,TEXT(C134,"200000000"),"000000000")</f>
        <v>000000000</v>
      </c>
      <c r="L134" s="195" t="s">
        <v>24</v>
      </c>
      <c r="M134" s="194"/>
      <c r="N134" s="268" t="str">
        <f>IF(M134&gt;0,VLOOKUP(M134,女子登録情報!$N$1:$O$22,2,0),"")</f>
        <v/>
      </c>
      <c r="O134" s="267" t="s">
        <v>27</v>
      </c>
      <c r="P134" s="253"/>
      <c r="Q134" s="260" t="str">
        <f t="shared" si="32"/>
        <v/>
      </c>
      <c r="R134" s="283" t="str">
        <f t="shared" si="43"/>
        <v/>
      </c>
      <c r="S134" s="269"/>
      <c r="T134" s="610"/>
      <c r="U134" s="611"/>
      <c r="V134" s="612"/>
      <c r="W134" s="750"/>
      <c r="X134" s="753"/>
      <c r="AA134" s="1">
        <f>IF(C134="",0,IF(H134=F5,0,1))</f>
        <v>0</v>
      </c>
      <c r="AB134" s="85">
        <f t="shared" si="44"/>
        <v>0</v>
      </c>
      <c r="AC134" s="621" t="str">
        <f>IF(C134="","",C134)</f>
        <v/>
      </c>
      <c r="AD134" s="74" t="str">
        <f t="shared" si="33"/>
        <v/>
      </c>
      <c r="AE134" s="74" t="str">
        <f t="shared" si="34"/>
        <v/>
      </c>
      <c r="AF134" s="74" t="str">
        <f t="shared" si="35"/>
        <v/>
      </c>
      <c r="AG134" s="74" t="str">
        <f t="shared" si="36"/>
        <v/>
      </c>
      <c r="AH134" s="95">
        <f t="shared" si="45"/>
        <v>0</v>
      </c>
      <c r="AI134" s="95" t="str">
        <f>IF(F134="","",F134)</f>
        <v/>
      </c>
      <c r="AJ134" s="74" t="str">
        <f t="shared" si="46"/>
        <v/>
      </c>
      <c r="AK134" s="74" t="str">
        <f t="shared" si="37"/>
        <v/>
      </c>
      <c r="AL134" s="99" t="str">
        <f t="shared" si="38"/>
        <v/>
      </c>
      <c r="AM134" s="81">
        <f t="shared" si="47"/>
        <v>0</v>
      </c>
      <c r="AO134" s="81">
        <f t="shared" si="48"/>
        <v>0</v>
      </c>
      <c r="AP134" s="81" t="str">
        <f t="shared" si="49"/>
        <v>00000</v>
      </c>
      <c r="AQ134" s="105" t="str">
        <f t="shared" si="50"/>
        <v>0秒0</v>
      </c>
      <c r="AR134" s="106">
        <f t="shared" si="51"/>
        <v>0</v>
      </c>
      <c r="AS134" s="106" t="str">
        <f t="shared" si="52"/>
        <v>0</v>
      </c>
      <c r="AT134" s="106" t="str">
        <f t="shared" si="53"/>
        <v>0</v>
      </c>
      <c r="AU134" s="106" t="str">
        <f t="shared" si="54"/>
        <v>0m</v>
      </c>
      <c r="AV134" s="106" t="str">
        <f t="shared" si="55"/>
        <v>点</v>
      </c>
      <c r="AW134" s="81">
        <f t="shared" si="56"/>
        <v>0</v>
      </c>
      <c r="AX134" s="73" t="str">
        <f t="shared" si="57"/>
        <v/>
      </c>
      <c r="AY134" s="81">
        <f t="shared" si="58"/>
        <v>0</v>
      </c>
      <c r="AZ134" s="81">
        <f t="shared" si="59"/>
        <v>0</v>
      </c>
      <c r="BA134" s="81">
        <f t="shared" si="60"/>
        <v>0</v>
      </c>
      <c r="BB134" s="586">
        <f>IF(W134="",0,COUNTA($W$17:W136))</f>
        <v>0</v>
      </c>
      <c r="BC134" s="586">
        <f>IF(X134="",0,COUNTA($X$17:X136))</f>
        <v>0</v>
      </c>
      <c r="BD134" s="628">
        <f>IF(OR($N134="20200",$N135="20200",$N136="20200"),COUNTIF($N$17:N136,"20200"),0)</f>
        <v>0</v>
      </c>
      <c r="BE134" s="768">
        <f>IF($BD134=0,0,INDEX($P134:$P136,MATCH("20200",$N134:$N136,0),1))</f>
        <v>0</v>
      </c>
      <c r="BF134" s="74" t="str">
        <f t="shared" si="39"/>
        <v/>
      </c>
      <c r="BG134" s="74" t="str">
        <f t="shared" si="40"/>
        <v/>
      </c>
      <c r="BH134" s="74" t="str">
        <f t="shared" si="41"/>
        <v/>
      </c>
      <c r="BI134" s="120" t="str">
        <f>IF(M134="","",COUNTIF($BH$17:BH134,BH134))</f>
        <v/>
      </c>
      <c r="BJ134" s="98" t="str">
        <f t="shared" si="61"/>
        <v/>
      </c>
      <c r="BK134" s="1" t="str">
        <f t="shared" si="62"/>
        <v/>
      </c>
      <c r="BL134" s="621" t="str">
        <f>IF(F134="","",COUNTIF($AI$17:AI134,AI134))</f>
        <v/>
      </c>
      <c r="BM134" s="621">
        <f>IF(BL134=1,BL134,0)</f>
        <v>0</v>
      </c>
      <c r="BN134" s="621" t="str">
        <f>IF(F134="","",$BR134)</f>
        <v/>
      </c>
      <c r="BO134" s="621" t="str">
        <f>IF(G134="","",$BR134)</f>
        <v/>
      </c>
      <c r="BP134" s="621" t="str">
        <f>IF(I134="","",$BR134)</f>
        <v/>
      </c>
      <c r="BQ134" s="622" t="str">
        <f>IFERROR(IF(J134="","",BR134),"")</f>
        <v/>
      </c>
      <c r="BR134" s="621">
        <v>40</v>
      </c>
      <c r="BS134" s="621">
        <f>IF(C134&gt;0,"",IF(COUNTIF(BN134:BQ136,BR134)=4,"",1))</f>
        <v>1</v>
      </c>
      <c r="BV134" s="622" t="str">
        <f>IF(AI134="","",IF(AND(COUNTA(M134:M136)=0,COUNTA(W134:X136)=0),1,""))</f>
        <v/>
      </c>
      <c r="BW134" s="621">
        <f>IF(AND($AI134="",COUNTA(W134)&gt;0),1,0)</f>
        <v>0</v>
      </c>
      <c r="BX134" s="621">
        <f>IF(AND($AI134="",COUNTA(X134)&gt;0),1,0)</f>
        <v>0</v>
      </c>
      <c r="BY134" s="621" t="str">
        <f>F134&amp;"-"&amp;W134</f>
        <v>-</v>
      </c>
      <c r="BZ134" s="621" t="str">
        <f>IF(W134="","",COUNTIF($BY$17:BY134,BY134))</f>
        <v/>
      </c>
      <c r="CA134" s="621" t="str">
        <f>F134&amp;"-"&amp;X134</f>
        <v>-</v>
      </c>
      <c r="CB134" s="621" t="str">
        <f>IF(X134="","",COUNTIF($CA$17:CA134,CA134))</f>
        <v/>
      </c>
    </row>
    <row r="135" spans="1:80" s="1" customFormat="1" ht="18" customHeight="1" thickBot="1">
      <c r="A135" s="684"/>
      <c r="B135" s="765"/>
      <c r="C135" s="767"/>
      <c r="D135" s="27" t="str">
        <f t="shared" si="42"/>
        <v/>
      </c>
      <c r="E135" s="244">
        <f>C134</f>
        <v>0</v>
      </c>
      <c r="F135" s="730"/>
      <c r="G135" s="730"/>
      <c r="H135" s="620"/>
      <c r="I135" s="270" t="str">
        <f>IF(C134&gt;0,VLOOKUP(C134,女子登録情報!$A$1:$H$2001,5,0),"")</f>
        <v/>
      </c>
      <c r="J135" s="748"/>
      <c r="K135" s="748"/>
      <c r="L135" s="199" t="s">
        <v>28</v>
      </c>
      <c r="M135" s="198"/>
      <c r="N135" s="271" t="str">
        <f>IF(M135&gt;0,VLOOKUP(M135,女子登録情報!$N$1:$O$22,2,0),"")</f>
        <v/>
      </c>
      <c r="O135" s="270" t="s">
        <v>29</v>
      </c>
      <c r="P135" s="272"/>
      <c r="Q135" s="258" t="str">
        <f t="shared" si="32"/>
        <v/>
      </c>
      <c r="R135" s="284" t="str">
        <f t="shared" si="43"/>
        <v/>
      </c>
      <c r="S135" s="273"/>
      <c r="T135" s="756"/>
      <c r="U135" s="757"/>
      <c r="V135" s="758"/>
      <c r="W135" s="751"/>
      <c r="X135" s="754"/>
      <c r="AB135" s="85">
        <f t="shared" si="44"/>
        <v>0</v>
      </c>
      <c r="AC135" s="621"/>
      <c r="AD135" s="74" t="str">
        <f t="shared" si="33"/>
        <v/>
      </c>
      <c r="AE135" s="74" t="str">
        <f t="shared" si="34"/>
        <v/>
      </c>
      <c r="AF135" s="74" t="str">
        <f t="shared" si="35"/>
        <v/>
      </c>
      <c r="AG135" s="74" t="str">
        <f t="shared" si="36"/>
        <v/>
      </c>
      <c r="AH135" s="95">
        <f t="shared" si="45"/>
        <v>0</v>
      </c>
      <c r="AI135" s="95" t="str">
        <f>AI134</f>
        <v/>
      </c>
      <c r="AJ135" s="74" t="str">
        <f t="shared" si="46"/>
        <v/>
      </c>
      <c r="AK135" s="74" t="str">
        <f t="shared" si="37"/>
        <v/>
      </c>
      <c r="AL135" s="99" t="str">
        <f t="shared" si="38"/>
        <v/>
      </c>
      <c r="AM135" s="81">
        <f t="shared" si="47"/>
        <v>0</v>
      </c>
      <c r="AO135" s="81">
        <f t="shared" si="48"/>
        <v>0</v>
      </c>
      <c r="AP135" s="81" t="str">
        <f t="shared" si="49"/>
        <v>00000</v>
      </c>
      <c r="AQ135" s="105" t="str">
        <f t="shared" si="50"/>
        <v>0秒0</v>
      </c>
      <c r="AR135" s="106">
        <f t="shared" si="51"/>
        <v>0</v>
      </c>
      <c r="AS135" s="106" t="str">
        <f t="shared" si="52"/>
        <v>0</v>
      </c>
      <c r="AT135" s="106" t="str">
        <f t="shared" si="53"/>
        <v>0</v>
      </c>
      <c r="AU135" s="106" t="str">
        <f t="shared" si="54"/>
        <v>0m</v>
      </c>
      <c r="AV135" s="106" t="str">
        <f t="shared" si="55"/>
        <v>点</v>
      </c>
      <c r="AW135" s="81">
        <f t="shared" si="56"/>
        <v>0</v>
      </c>
      <c r="AX135" s="73" t="str">
        <f t="shared" si="57"/>
        <v/>
      </c>
      <c r="AY135" s="81">
        <f t="shared" si="58"/>
        <v>0</v>
      </c>
      <c r="AZ135" s="81">
        <f t="shared" si="59"/>
        <v>0</v>
      </c>
      <c r="BA135" s="81">
        <f t="shared" si="60"/>
        <v>0</v>
      </c>
      <c r="BB135" s="595"/>
      <c r="BC135" s="595"/>
      <c r="BD135" s="629"/>
      <c r="BE135" s="769"/>
      <c r="BF135" s="74" t="str">
        <f t="shared" si="39"/>
        <v/>
      </c>
      <c r="BG135" s="74" t="str">
        <f t="shared" si="40"/>
        <v/>
      </c>
      <c r="BH135" s="74" t="str">
        <f t="shared" si="41"/>
        <v/>
      </c>
      <c r="BI135" s="120" t="str">
        <f>IF(M135="","",COUNTIF($BH$17:BH135,BH135))</f>
        <v/>
      </c>
      <c r="BJ135" s="98" t="str">
        <f t="shared" si="61"/>
        <v/>
      </c>
      <c r="BK135" s="1" t="str">
        <f t="shared" si="62"/>
        <v/>
      </c>
      <c r="BL135" s="621"/>
      <c r="BM135" s="621"/>
      <c r="BN135" s="621"/>
      <c r="BO135" s="621"/>
      <c r="BP135" s="621"/>
      <c r="BQ135" s="623"/>
      <c r="BR135" s="621"/>
      <c r="BS135" s="621"/>
      <c r="BV135" s="623"/>
      <c r="BW135" s="621"/>
      <c r="BX135" s="621"/>
      <c r="BY135" s="621"/>
      <c r="BZ135" s="621"/>
      <c r="CA135" s="621"/>
      <c r="CB135" s="621"/>
    </row>
    <row r="136" spans="1:80" s="1" customFormat="1" ht="18" customHeight="1" thickBot="1">
      <c r="A136" s="685"/>
      <c r="B136" s="201" t="s">
        <v>30</v>
      </c>
      <c r="C136" s="202"/>
      <c r="D136" s="245" t="str">
        <f t="shared" si="42"/>
        <v/>
      </c>
      <c r="E136" s="274">
        <f>C134</f>
        <v>0</v>
      </c>
      <c r="F136" s="210"/>
      <c r="G136" s="210"/>
      <c r="H136" s="28"/>
      <c r="I136" s="211"/>
      <c r="J136" s="749"/>
      <c r="K136" s="749"/>
      <c r="L136" s="203" t="s">
        <v>31</v>
      </c>
      <c r="M136" s="204"/>
      <c r="N136" s="430" t="str">
        <f>IF(M136&gt;0,VLOOKUP(M136,女子登録情報!$N$1:$O$22,2,0),"")</f>
        <v/>
      </c>
      <c r="O136" s="203" t="s">
        <v>32</v>
      </c>
      <c r="P136" s="206"/>
      <c r="Q136" s="250" t="str">
        <f t="shared" si="32"/>
        <v/>
      </c>
      <c r="R136" s="285" t="str">
        <f t="shared" si="43"/>
        <v/>
      </c>
      <c r="S136" s="207"/>
      <c r="T136" s="761"/>
      <c r="U136" s="762"/>
      <c r="V136" s="763"/>
      <c r="W136" s="752"/>
      <c r="X136" s="755"/>
      <c r="AB136" s="85">
        <f t="shared" si="44"/>
        <v>0</v>
      </c>
      <c r="AC136" s="621"/>
      <c r="AD136" s="74" t="str">
        <f t="shared" si="33"/>
        <v/>
      </c>
      <c r="AE136" s="74" t="str">
        <f t="shared" si="34"/>
        <v/>
      </c>
      <c r="AF136" s="74" t="str">
        <f t="shared" si="35"/>
        <v/>
      </c>
      <c r="AG136" s="74" t="str">
        <f t="shared" si="36"/>
        <v/>
      </c>
      <c r="AH136" s="95">
        <f t="shared" si="45"/>
        <v>0</v>
      </c>
      <c r="AI136" s="95" t="str">
        <f>AI135</f>
        <v/>
      </c>
      <c r="AJ136" s="74" t="str">
        <f t="shared" si="46"/>
        <v/>
      </c>
      <c r="AK136" s="74" t="str">
        <f t="shared" si="37"/>
        <v/>
      </c>
      <c r="AL136" s="99" t="str">
        <f t="shared" si="38"/>
        <v/>
      </c>
      <c r="AM136" s="81">
        <f t="shared" si="47"/>
        <v>0</v>
      </c>
      <c r="AO136" s="81">
        <f t="shared" si="48"/>
        <v>0</v>
      </c>
      <c r="AP136" s="81" t="str">
        <f t="shared" si="49"/>
        <v>00000</v>
      </c>
      <c r="AQ136" s="105" t="str">
        <f t="shared" si="50"/>
        <v>0秒0</v>
      </c>
      <c r="AR136" s="106">
        <f t="shared" si="51"/>
        <v>0</v>
      </c>
      <c r="AS136" s="106" t="str">
        <f t="shared" si="52"/>
        <v>0</v>
      </c>
      <c r="AT136" s="106" t="str">
        <f t="shared" si="53"/>
        <v>0</v>
      </c>
      <c r="AU136" s="106" t="str">
        <f t="shared" si="54"/>
        <v>0m</v>
      </c>
      <c r="AV136" s="106" t="str">
        <f t="shared" si="55"/>
        <v>点</v>
      </c>
      <c r="AW136" s="81">
        <f t="shared" si="56"/>
        <v>0</v>
      </c>
      <c r="AX136" s="73" t="str">
        <f t="shared" si="57"/>
        <v/>
      </c>
      <c r="AY136" s="81">
        <f t="shared" si="58"/>
        <v>0</v>
      </c>
      <c r="AZ136" s="81">
        <f t="shared" si="59"/>
        <v>0</v>
      </c>
      <c r="BA136" s="81">
        <f t="shared" si="60"/>
        <v>0</v>
      </c>
      <c r="BB136" s="587"/>
      <c r="BC136" s="587"/>
      <c r="BD136" s="630"/>
      <c r="BE136" s="770"/>
      <c r="BF136" s="74" t="str">
        <f t="shared" si="39"/>
        <v/>
      </c>
      <c r="BG136" s="74" t="str">
        <f t="shared" si="40"/>
        <v/>
      </c>
      <c r="BH136" s="74" t="str">
        <f t="shared" si="41"/>
        <v/>
      </c>
      <c r="BI136" s="120" t="str">
        <f>IF(M136="","",COUNTIF($BH$17:BH136,BH136))</f>
        <v/>
      </c>
      <c r="BJ136" s="98" t="str">
        <f t="shared" si="61"/>
        <v/>
      </c>
      <c r="BK136" s="1" t="str">
        <f t="shared" si="62"/>
        <v/>
      </c>
      <c r="BL136" s="621"/>
      <c r="BM136" s="621"/>
      <c r="BN136" s="621"/>
      <c r="BO136" s="621"/>
      <c r="BP136" s="621"/>
      <c r="BQ136" s="624"/>
      <c r="BR136" s="621"/>
      <c r="BS136" s="621"/>
      <c r="BV136" s="624"/>
      <c r="BW136" s="621"/>
      <c r="BX136" s="621"/>
      <c r="BY136" s="621"/>
      <c r="BZ136" s="621"/>
      <c r="CA136" s="621"/>
      <c r="CB136" s="621"/>
    </row>
    <row r="137" spans="1:80" s="1" customFormat="1" ht="18" customHeight="1" thickTop="1" thickBot="1">
      <c r="A137" s="683">
        <v>41</v>
      </c>
      <c r="B137" s="764" t="s">
        <v>339</v>
      </c>
      <c r="C137" s="766"/>
      <c r="D137" s="252" t="str">
        <f t="shared" si="42"/>
        <v/>
      </c>
      <c r="E137" s="243">
        <f>C137</f>
        <v>0</v>
      </c>
      <c r="F137" s="729" t="str">
        <f>IF(C137&gt;0,VLOOKUP(C137,女子登録情報!$A$1:$H$2001,3,0),"")</f>
        <v/>
      </c>
      <c r="G137" s="729" t="str">
        <f>IF(C137&gt;0,VLOOKUP(C137,女子登録情報!$A$1:$H$2001,4,0),"")</f>
        <v/>
      </c>
      <c r="H137" s="619" t="str">
        <f>IF(C137&gt;0,VLOOKUP(C137,女子登録情報!$A$1:$H$1688,7,0),"")</f>
        <v/>
      </c>
      <c r="I137" s="267" t="str">
        <f>IF(C137&gt;0,VLOOKUP(C137,女子登録情報!$A$1:$H$2001,8,0),"")</f>
        <v/>
      </c>
      <c r="J137" s="747" t="str">
        <f>IF(C137&gt;0,VLOOKUP(C137,女子登録情報!$A$1:$M$2001,13,0),"")</f>
        <v/>
      </c>
      <c r="K137" s="747" t="str">
        <f>IF(C137&gt;0,TEXT(C137,"200000000"),"000000000")</f>
        <v>000000000</v>
      </c>
      <c r="L137" s="195" t="s">
        <v>24</v>
      </c>
      <c r="M137" s="194"/>
      <c r="N137" s="268" t="str">
        <f>IF(M137&gt;0,VLOOKUP(M137,女子登録情報!$N$1:$O$22,2,0),"")</f>
        <v/>
      </c>
      <c r="O137" s="267" t="s">
        <v>27</v>
      </c>
      <c r="P137" s="253"/>
      <c r="Q137" s="260" t="str">
        <f t="shared" si="32"/>
        <v/>
      </c>
      <c r="R137" s="283" t="str">
        <f t="shared" si="43"/>
        <v/>
      </c>
      <c r="S137" s="269"/>
      <c r="T137" s="610"/>
      <c r="U137" s="611"/>
      <c r="V137" s="612"/>
      <c r="W137" s="750"/>
      <c r="X137" s="753"/>
      <c r="AA137" s="1">
        <f>IF(C137="",0,IF(H137=F5,0,1))</f>
        <v>0</v>
      </c>
      <c r="AB137" s="85">
        <f t="shared" si="44"/>
        <v>0</v>
      </c>
      <c r="AC137" s="621" t="str">
        <f>IF(C137="","",C137)</f>
        <v/>
      </c>
      <c r="AD137" s="74" t="str">
        <f t="shared" si="33"/>
        <v/>
      </c>
      <c r="AE137" s="74" t="str">
        <f t="shared" si="34"/>
        <v/>
      </c>
      <c r="AF137" s="74" t="str">
        <f t="shared" si="35"/>
        <v/>
      </c>
      <c r="AG137" s="74" t="str">
        <f t="shared" si="36"/>
        <v/>
      </c>
      <c r="AH137" s="95">
        <f t="shared" si="45"/>
        <v>0</v>
      </c>
      <c r="AI137" s="95" t="str">
        <f>IF(F137="","",F137)</f>
        <v/>
      </c>
      <c r="AJ137" s="74" t="str">
        <f t="shared" si="46"/>
        <v/>
      </c>
      <c r="AK137" s="74" t="str">
        <f t="shared" si="37"/>
        <v/>
      </c>
      <c r="AL137" s="99" t="str">
        <f t="shared" si="38"/>
        <v/>
      </c>
      <c r="AM137" s="81">
        <f t="shared" si="47"/>
        <v>0</v>
      </c>
      <c r="AO137" s="81">
        <f t="shared" si="48"/>
        <v>0</v>
      </c>
      <c r="AP137" s="81" t="str">
        <f t="shared" si="49"/>
        <v>00000</v>
      </c>
      <c r="AQ137" s="105" t="str">
        <f t="shared" si="50"/>
        <v>0秒0</v>
      </c>
      <c r="AR137" s="106">
        <f t="shared" si="51"/>
        <v>0</v>
      </c>
      <c r="AS137" s="106" t="str">
        <f t="shared" si="52"/>
        <v>0</v>
      </c>
      <c r="AT137" s="106" t="str">
        <f t="shared" si="53"/>
        <v>0</v>
      </c>
      <c r="AU137" s="106" t="str">
        <f t="shared" si="54"/>
        <v>0m</v>
      </c>
      <c r="AV137" s="106" t="str">
        <f t="shared" si="55"/>
        <v>点</v>
      </c>
      <c r="AW137" s="81">
        <f t="shared" si="56"/>
        <v>0</v>
      </c>
      <c r="AX137" s="73" t="str">
        <f t="shared" si="57"/>
        <v/>
      </c>
      <c r="AY137" s="81">
        <f t="shared" si="58"/>
        <v>0</v>
      </c>
      <c r="AZ137" s="81">
        <f t="shared" si="59"/>
        <v>0</v>
      </c>
      <c r="BA137" s="81">
        <f t="shared" si="60"/>
        <v>0</v>
      </c>
      <c r="BB137" s="586">
        <f>IF(W137="",0,COUNTA($W$17:W139))</f>
        <v>0</v>
      </c>
      <c r="BC137" s="586">
        <f>IF(X137="",0,COUNTA($X$17:X139))</f>
        <v>0</v>
      </c>
      <c r="BD137" s="628">
        <f>IF(OR($N137="20200",$N138="20200",$N139="20200"),COUNTIF($N$17:N139,"20200"),0)</f>
        <v>0</v>
      </c>
      <c r="BE137" s="768">
        <f>IF($BD137=0,0,INDEX($P137:$P139,MATCH("20200",$N137:$N139,0),1))</f>
        <v>0</v>
      </c>
      <c r="BF137" s="74" t="str">
        <f t="shared" si="39"/>
        <v/>
      </c>
      <c r="BG137" s="74" t="str">
        <f t="shared" si="40"/>
        <v/>
      </c>
      <c r="BH137" s="74" t="str">
        <f t="shared" si="41"/>
        <v/>
      </c>
      <c r="BI137" s="120" t="str">
        <f>IF(M137="","",COUNTIF($BH$17:BH137,BH137))</f>
        <v/>
      </c>
      <c r="BJ137" s="98" t="str">
        <f t="shared" si="61"/>
        <v/>
      </c>
      <c r="BK137" s="1" t="str">
        <f t="shared" si="62"/>
        <v/>
      </c>
      <c r="BL137" s="621" t="str">
        <f>IF(F137="","",COUNTIF($AI$17:AI137,AI137))</f>
        <v/>
      </c>
      <c r="BM137" s="621">
        <f>IF(BL137=1,BL137,0)</f>
        <v>0</v>
      </c>
      <c r="BN137" s="621" t="str">
        <f>IF(F137="","",$BR137)</f>
        <v/>
      </c>
      <c r="BO137" s="621" t="str">
        <f>IF(G137="","",$BR137)</f>
        <v/>
      </c>
      <c r="BP137" s="621" t="str">
        <f>IF(I137="","",$BR137)</f>
        <v/>
      </c>
      <c r="BQ137" s="622" t="str">
        <f>IFERROR(IF(J137="","",BR137),"")</f>
        <v/>
      </c>
      <c r="BR137" s="621">
        <v>41</v>
      </c>
      <c r="BS137" s="621">
        <f>IF(C137&gt;0,"",IF(COUNTIF(BN137:BQ139,BR137)=4,"",1))</f>
        <v>1</v>
      </c>
      <c r="BV137" s="622" t="str">
        <f>IF(AI137="","",IF(AND(COUNTA(M137:M139)=0,COUNTA(W137:X139)=0),1,""))</f>
        <v/>
      </c>
      <c r="BW137" s="621">
        <f>IF(AND($AI137="",COUNTA(W137)&gt;0),1,0)</f>
        <v>0</v>
      </c>
      <c r="BX137" s="621">
        <f>IF(AND($AI137="",COUNTA(X137)&gt;0),1,0)</f>
        <v>0</v>
      </c>
      <c r="BY137" s="621" t="str">
        <f>F137&amp;"-"&amp;W137</f>
        <v>-</v>
      </c>
      <c r="BZ137" s="621" t="str">
        <f>IF(W137="","",COUNTIF($BY$17:BY137,BY137))</f>
        <v/>
      </c>
      <c r="CA137" s="621" t="str">
        <f>F137&amp;"-"&amp;X137</f>
        <v>-</v>
      </c>
      <c r="CB137" s="621" t="str">
        <f>IF(X137="","",COUNTIF($CA$17:CA137,CA137))</f>
        <v/>
      </c>
    </row>
    <row r="138" spans="1:80" s="1" customFormat="1" ht="18" customHeight="1" thickBot="1">
      <c r="A138" s="684"/>
      <c r="B138" s="765"/>
      <c r="C138" s="767"/>
      <c r="D138" s="27" t="str">
        <f t="shared" si="42"/>
        <v/>
      </c>
      <c r="E138" s="244">
        <f>C137</f>
        <v>0</v>
      </c>
      <c r="F138" s="730"/>
      <c r="G138" s="730"/>
      <c r="H138" s="620"/>
      <c r="I138" s="270" t="str">
        <f>IF(C137&gt;0,VLOOKUP(C137,女子登録情報!$A$1:$H$2001,5,0),"")</f>
        <v/>
      </c>
      <c r="J138" s="748"/>
      <c r="K138" s="748"/>
      <c r="L138" s="199" t="s">
        <v>28</v>
      </c>
      <c r="M138" s="198"/>
      <c r="N138" s="271" t="str">
        <f>IF(M138&gt;0,VLOOKUP(M138,女子登録情報!$N$1:$O$22,2,0),"")</f>
        <v/>
      </c>
      <c r="O138" s="270" t="s">
        <v>29</v>
      </c>
      <c r="P138" s="272"/>
      <c r="Q138" s="258" t="str">
        <f t="shared" si="32"/>
        <v/>
      </c>
      <c r="R138" s="284" t="str">
        <f t="shared" si="43"/>
        <v/>
      </c>
      <c r="S138" s="273"/>
      <c r="T138" s="756"/>
      <c r="U138" s="757"/>
      <c r="V138" s="758"/>
      <c r="W138" s="751"/>
      <c r="X138" s="754"/>
      <c r="AB138" s="85">
        <f t="shared" si="44"/>
        <v>0</v>
      </c>
      <c r="AC138" s="621"/>
      <c r="AD138" s="74" t="str">
        <f t="shared" si="33"/>
        <v/>
      </c>
      <c r="AE138" s="74" t="str">
        <f t="shared" si="34"/>
        <v/>
      </c>
      <c r="AF138" s="74" t="str">
        <f t="shared" si="35"/>
        <v/>
      </c>
      <c r="AG138" s="74" t="str">
        <f t="shared" si="36"/>
        <v/>
      </c>
      <c r="AH138" s="95">
        <f t="shared" si="45"/>
        <v>0</v>
      </c>
      <c r="AI138" s="95" t="str">
        <f>AI137</f>
        <v/>
      </c>
      <c r="AJ138" s="74" t="str">
        <f t="shared" si="46"/>
        <v/>
      </c>
      <c r="AK138" s="74" t="str">
        <f t="shared" si="37"/>
        <v/>
      </c>
      <c r="AL138" s="99" t="str">
        <f t="shared" si="38"/>
        <v/>
      </c>
      <c r="AM138" s="81">
        <f t="shared" si="47"/>
        <v>0</v>
      </c>
      <c r="AO138" s="81">
        <f t="shared" si="48"/>
        <v>0</v>
      </c>
      <c r="AP138" s="81" t="str">
        <f t="shared" si="49"/>
        <v>00000</v>
      </c>
      <c r="AQ138" s="105" t="str">
        <f t="shared" si="50"/>
        <v>0秒0</v>
      </c>
      <c r="AR138" s="106">
        <f t="shared" si="51"/>
        <v>0</v>
      </c>
      <c r="AS138" s="106" t="str">
        <f t="shared" si="52"/>
        <v>0</v>
      </c>
      <c r="AT138" s="106" t="str">
        <f t="shared" si="53"/>
        <v>0</v>
      </c>
      <c r="AU138" s="106" t="str">
        <f t="shared" si="54"/>
        <v>0m</v>
      </c>
      <c r="AV138" s="106" t="str">
        <f t="shared" si="55"/>
        <v>点</v>
      </c>
      <c r="AW138" s="81">
        <f t="shared" si="56"/>
        <v>0</v>
      </c>
      <c r="AX138" s="73" t="str">
        <f t="shared" si="57"/>
        <v/>
      </c>
      <c r="AY138" s="81">
        <f t="shared" si="58"/>
        <v>0</v>
      </c>
      <c r="AZ138" s="81">
        <f t="shared" si="59"/>
        <v>0</v>
      </c>
      <c r="BA138" s="81">
        <f t="shared" si="60"/>
        <v>0</v>
      </c>
      <c r="BB138" s="595"/>
      <c r="BC138" s="595"/>
      <c r="BD138" s="629"/>
      <c r="BE138" s="769"/>
      <c r="BF138" s="74" t="str">
        <f t="shared" si="39"/>
        <v/>
      </c>
      <c r="BG138" s="74" t="str">
        <f t="shared" si="40"/>
        <v/>
      </c>
      <c r="BH138" s="74" t="str">
        <f t="shared" si="41"/>
        <v/>
      </c>
      <c r="BI138" s="120" t="str">
        <f>IF(M138="","",COUNTIF($BH$17:BH138,BH138))</f>
        <v/>
      </c>
      <c r="BJ138" s="98" t="str">
        <f t="shared" si="61"/>
        <v/>
      </c>
      <c r="BK138" s="1" t="str">
        <f t="shared" si="62"/>
        <v/>
      </c>
      <c r="BL138" s="621"/>
      <c r="BM138" s="621"/>
      <c r="BN138" s="621"/>
      <c r="BO138" s="621"/>
      <c r="BP138" s="621"/>
      <c r="BQ138" s="623"/>
      <c r="BR138" s="621"/>
      <c r="BS138" s="621"/>
      <c r="BV138" s="623"/>
      <c r="BW138" s="621"/>
      <c r="BX138" s="621"/>
      <c r="BY138" s="621"/>
      <c r="BZ138" s="621"/>
      <c r="CA138" s="621"/>
      <c r="CB138" s="621"/>
    </row>
    <row r="139" spans="1:80" s="1" customFormat="1" ht="18" customHeight="1" thickBot="1">
      <c r="A139" s="685"/>
      <c r="B139" s="201" t="s">
        <v>30</v>
      </c>
      <c r="C139" s="202"/>
      <c r="D139" s="245" t="str">
        <f t="shared" si="42"/>
        <v/>
      </c>
      <c r="E139" s="274">
        <f>C137</f>
        <v>0</v>
      </c>
      <c r="F139" s="210"/>
      <c r="G139" s="210"/>
      <c r="H139" s="28"/>
      <c r="I139" s="211"/>
      <c r="J139" s="749"/>
      <c r="K139" s="749"/>
      <c r="L139" s="203" t="s">
        <v>31</v>
      </c>
      <c r="M139" s="204"/>
      <c r="N139" s="430" t="str">
        <f>IF(M139&gt;0,VLOOKUP(M139,女子登録情報!$N$1:$O$22,2,0),"")</f>
        <v/>
      </c>
      <c r="O139" s="203" t="s">
        <v>32</v>
      </c>
      <c r="P139" s="206"/>
      <c r="Q139" s="250" t="str">
        <f t="shared" si="32"/>
        <v/>
      </c>
      <c r="R139" s="285" t="str">
        <f t="shared" si="43"/>
        <v/>
      </c>
      <c r="S139" s="207"/>
      <c r="T139" s="761"/>
      <c r="U139" s="762"/>
      <c r="V139" s="763"/>
      <c r="W139" s="752"/>
      <c r="X139" s="755"/>
      <c r="AB139" s="85">
        <f t="shared" si="44"/>
        <v>0</v>
      </c>
      <c r="AC139" s="621"/>
      <c r="AD139" s="74" t="str">
        <f t="shared" si="33"/>
        <v/>
      </c>
      <c r="AE139" s="74" t="str">
        <f t="shared" si="34"/>
        <v/>
      </c>
      <c r="AF139" s="74" t="str">
        <f t="shared" si="35"/>
        <v/>
      </c>
      <c r="AG139" s="74" t="str">
        <f t="shared" si="36"/>
        <v/>
      </c>
      <c r="AH139" s="95">
        <f t="shared" si="45"/>
        <v>0</v>
      </c>
      <c r="AI139" s="95" t="str">
        <f>AI138</f>
        <v/>
      </c>
      <c r="AJ139" s="74" t="str">
        <f t="shared" si="46"/>
        <v/>
      </c>
      <c r="AK139" s="74" t="str">
        <f t="shared" si="37"/>
        <v/>
      </c>
      <c r="AL139" s="99" t="str">
        <f t="shared" si="38"/>
        <v/>
      </c>
      <c r="AM139" s="81">
        <f t="shared" si="47"/>
        <v>0</v>
      </c>
      <c r="AO139" s="81">
        <f t="shared" si="48"/>
        <v>0</v>
      </c>
      <c r="AP139" s="81" t="str">
        <f t="shared" si="49"/>
        <v>00000</v>
      </c>
      <c r="AQ139" s="105" t="str">
        <f t="shared" si="50"/>
        <v>0秒0</v>
      </c>
      <c r="AR139" s="106">
        <f t="shared" si="51"/>
        <v>0</v>
      </c>
      <c r="AS139" s="106" t="str">
        <f t="shared" si="52"/>
        <v>0</v>
      </c>
      <c r="AT139" s="106" t="str">
        <f t="shared" si="53"/>
        <v>0</v>
      </c>
      <c r="AU139" s="106" t="str">
        <f t="shared" si="54"/>
        <v>0m</v>
      </c>
      <c r="AV139" s="106" t="str">
        <f t="shared" si="55"/>
        <v>点</v>
      </c>
      <c r="AW139" s="81">
        <f t="shared" si="56"/>
        <v>0</v>
      </c>
      <c r="AX139" s="73" t="str">
        <f t="shared" si="57"/>
        <v/>
      </c>
      <c r="AY139" s="81">
        <f t="shared" si="58"/>
        <v>0</v>
      </c>
      <c r="AZ139" s="81">
        <f t="shared" si="59"/>
        <v>0</v>
      </c>
      <c r="BA139" s="81">
        <f t="shared" si="60"/>
        <v>0</v>
      </c>
      <c r="BB139" s="587"/>
      <c r="BC139" s="587"/>
      <c r="BD139" s="630"/>
      <c r="BE139" s="770"/>
      <c r="BF139" s="74" t="str">
        <f t="shared" si="39"/>
        <v/>
      </c>
      <c r="BG139" s="74" t="str">
        <f t="shared" si="40"/>
        <v/>
      </c>
      <c r="BH139" s="74" t="str">
        <f t="shared" si="41"/>
        <v/>
      </c>
      <c r="BI139" s="120" t="str">
        <f>IF(M139="","",COUNTIF($BH$17:BH139,BH139))</f>
        <v/>
      </c>
      <c r="BJ139" s="98" t="str">
        <f t="shared" si="61"/>
        <v/>
      </c>
      <c r="BK139" s="1" t="str">
        <f t="shared" si="62"/>
        <v/>
      </c>
      <c r="BL139" s="621"/>
      <c r="BM139" s="621"/>
      <c r="BN139" s="621"/>
      <c r="BO139" s="621"/>
      <c r="BP139" s="621"/>
      <c r="BQ139" s="624"/>
      <c r="BR139" s="621"/>
      <c r="BS139" s="621"/>
      <c r="BV139" s="624"/>
      <c r="BW139" s="621"/>
      <c r="BX139" s="621"/>
      <c r="BY139" s="621"/>
      <c r="BZ139" s="621"/>
      <c r="CA139" s="621"/>
      <c r="CB139" s="621"/>
    </row>
    <row r="140" spans="1:80" s="1" customFormat="1" ht="18" customHeight="1" thickTop="1" thickBot="1">
      <c r="A140" s="683">
        <v>42</v>
      </c>
      <c r="B140" s="764" t="s">
        <v>339</v>
      </c>
      <c r="C140" s="766"/>
      <c r="D140" s="252" t="str">
        <f t="shared" si="42"/>
        <v/>
      </c>
      <c r="E140" s="243">
        <f>C140</f>
        <v>0</v>
      </c>
      <c r="F140" s="729" t="str">
        <f>IF(C140&gt;0,VLOOKUP(C140,女子登録情報!$A$1:$H$2001,3,0),"")</f>
        <v/>
      </c>
      <c r="G140" s="729" t="str">
        <f>IF(C140&gt;0,VLOOKUP(C140,女子登録情報!$A$1:$H$2001,4,0),"")</f>
        <v/>
      </c>
      <c r="H140" s="619" t="str">
        <f>IF(C140&gt;0,VLOOKUP(C140,女子登録情報!$A$1:$H$1688,7,0),"")</f>
        <v/>
      </c>
      <c r="I140" s="267" t="str">
        <f>IF(C140&gt;0,VLOOKUP(C140,女子登録情報!$A$1:$H$2001,8,0),"")</f>
        <v/>
      </c>
      <c r="J140" s="747" t="str">
        <f>IF(C140&gt;0,VLOOKUP(C140,女子登録情報!$A$1:$M$2001,13,0),"")</f>
        <v/>
      </c>
      <c r="K140" s="747" t="str">
        <f>IF(C140&gt;0,TEXT(C140,"200000000"),"000000000")</f>
        <v>000000000</v>
      </c>
      <c r="L140" s="195" t="s">
        <v>24</v>
      </c>
      <c r="M140" s="194"/>
      <c r="N140" s="268" t="str">
        <f>IF(M140&gt;0,VLOOKUP(M140,女子登録情報!$N$1:$O$22,2,0),"")</f>
        <v/>
      </c>
      <c r="O140" s="267" t="s">
        <v>27</v>
      </c>
      <c r="P140" s="253"/>
      <c r="Q140" s="260" t="str">
        <f t="shared" si="32"/>
        <v/>
      </c>
      <c r="R140" s="283" t="str">
        <f t="shared" si="43"/>
        <v/>
      </c>
      <c r="S140" s="269"/>
      <c r="T140" s="610"/>
      <c r="U140" s="611"/>
      <c r="V140" s="612"/>
      <c r="W140" s="750"/>
      <c r="X140" s="753"/>
      <c r="AA140" s="1">
        <f>IF(C140="",0,IF(H140=F5,0,1))</f>
        <v>0</v>
      </c>
      <c r="AB140" s="85">
        <f t="shared" si="44"/>
        <v>0</v>
      </c>
      <c r="AC140" s="621" t="str">
        <f>IF(C140="","",C140)</f>
        <v/>
      </c>
      <c r="AD140" s="74" t="str">
        <f t="shared" si="33"/>
        <v/>
      </c>
      <c r="AE140" s="74" t="str">
        <f t="shared" si="34"/>
        <v/>
      </c>
      <c r="AF140" s="74" t="str">
        <f t="shared" si="35"/>
        <v/>
      </c>
      <c r="AG140" s="74" t="str">
        <f t="shared" si="36"/>
        <v/>
      </c>
      <c r="AH140" s="95">
        <f t="shared" si="45"/>
        <v>0</v>
      </c>
      <c r="AI140" s="95" t="str">
        <f>IF(F140="","",F140)</f>
        <v/>
      </c>
      <c r="AJ140" s="74" t="str">
        <f t="shared" si="46"/>
        <v/>
      </c>
      <c r="AK140" s="74" t="str">
        <f t="shared" si="37"/>
        <v/>
      </c>
      <c r="AL140" s="99" t="str">
        <f t="shared" si="38"/>
        <v/>
      </c>
      <c r="AM140" s="81">
        <f t="shared" si="47"/>
        <v>0</v>
      </c>
      <c r="AO140" s="81">
        <f t="shared" si="48"/>
        <v>0</v>
      </c>
      <c r="AP140" s="81" t="str">
        <f t="shared" si="49"/>
        <v>00000</v>
      </c>
      <c r="AQ140" s="105" t="str">
        <f t="shared" si="50"/>
        <v>0秒0</v>
      </c>
      <c r="AR140" s="106">
        <f t="shared" si="51"/>
        <v>0</v>
      </c>
      <c r="AS140" s="106" t="str">
        <f t="shared" si="52"/>
        <v>0</v>
      </c>
      <c r="AT140" s="106" t="str">
        <f t="shared" si="53"/>
        <v>0</v>
      </c>
      <c r="AU140" s="106" t="str">
        <f t="shared" si="54"/>
        <v>0m</v>
      </c>
      <c r="AV140" s="106" t="str">
        <f t="shared" si="55"/>
        <v>点</v>
      </c>
      <c r="AW140" s="81">
        <f t="shared" si="56"/>
        <v>0</v>
      </c>
      <c r="AX140" s="73" t="str">
        <f t="shared" si="57"/>
        <v/>
      </c>
      <c r="AY140" s="81">
        <f t="shared" si="58"/>
        <v>0</v>
      </c>
      <c r="AZ140" s="81">
        <f t="shared" si="59"/>
        <v>0</v>
      </c>
      <c r="BA140" s="81">
        <f t="shared" si="60"/>
        <v>0</v>
      </c>
      <c r="BB140" s="586">
        <f>IF(W140="",0,COUNTA($W$17:W142))</f>
        <v>0</v>
      </c>
      <c r="BC140" s="586">
        <f>IF(X140="",0,COUNTA($X$17:X142))</f>
        <v>0</v>
      </c>
      <c r="BD140" s="628">
        <f>IF(OR($N140="20200",$N141="20200",$N142="20200"),COUNTIF($N$17:N142,"20200"),0)</f>
        <v>0</v>
      </c>
      <c r="BE140" s="768">
        <f>IF($BD140=0,0,INDEX($P140:$P142,MATCH("20200",$N140:$N142,0),1))</f>
        <v>0</v>
      </c>
      <c r="BF140" s="74" t="str">
        <f t="shared" si="39"/>
        <v/>
      </c>
      <c r="BG140" s="74" t="str">
        <f t="shared" si="40"/>
        <v/>
      </c>
      <c r="BH140" s="74" t="str">
        <f t="shared" si="41"/>
        <v/>
      </c>
      <c r="BI140" s="120" t="str">
        <f>IF(M140="","",COUNTIF($BH$17:BH140,BH140))</f>
        <v/>
      </c>
      <c r="BJ140" s="98" t="str">
        <f t="shared" si="61"/>
        <v/>
      </c>
      <c r="BK140" s="1" t="str">
        <f t="shared" si="62"/>
        <v/>
      </c>
      <c r="BL140" s="621" t="str">
        <f>IF(F140="","",COUNTIF($AI$17:AI140,AI140))</f>
        <v/>
      </c>
      <c r="BM140" s="621">
        <f>IF(BL140=1,BL140,0)</f>
        <v>0</v>
      </c>
      <c r="BN140" s="621" t="str">
        <f>IF(F140="","",$BR140)</f>
        <v/>
      </c>
      <c r="BO140" s="621" t="str">
        <f>IF(G140="","",$BR140)</f>
        <v/>
      </c>
      <c r="BP140" s="621" t="str">
        <f>IF(I140="","",$BR140)</f>
        <v/>
      </c>
      <c r="BQ140" s="622" t="str">
        <f>IFERROR(IF(J140="","",BR140),"")</f>
        <v/>
      </c>
      <c r="BR140" s="621">
        <v>42</v>
      </c>
      <c r="BS140" s="621">
        <f>IF(C140&gt;0,"",IF(COUNTIF(BN140:BQ142,BR140)=4,"",1))</f>
        <v>1</v>
      </c>
      <c r="BV140" s="622" t="str">
        <f>IF(AI140="","",IF(AND(COUNTA(M140:M142)=0,COUNTA(W140:X142)=0),1,""))</f>
        <v/>
      </c>
      <c r="BW140" s="621">
        <f>IF(AND($AI140="",COUNTA(W140)&gt;0),1,0)</f>
        <v>0</v>
      </c>
      <c r="BX140" s="621">
        <f>IF(AND($AI140="",COUNTA(X140)&gt;0),1,0)</f>
        <v>0</v>
      </c>
      <c r="BY140" s="621" t="str">
        <f>F140&amp;"-"&amp;W140</f>
        <v>-</v>
      </c>
      <c r="BZ140" s="621" t="str">
        <f>IF(W140="","",COUNTIF($BY$17:BY140,BY140))</f>
        <v/>
      </c>
      <c r="CA140" s="621" t="str">
        <f>F140&amp;"-"&amp;X140</f>
        <v>-</v>
      </c>
      <c r="CB140" s="621" t="str">
        <f>IF(X140="","",COUNTIF($CA$17:CA140,CA140))</f>
        <v/>
      </c>
    </row>
    <row r="141" spans="1:80" s="1" customFormat="1" ht="18" customHeight="1" thickBot="1">
      <c r="A141" s="684"/>
      <c r="B141" s="765"/>
      <c r="C141" s="767"/>
      <c r="D141" s="27" t="str">
        <f t="shared" si="42"/>
        <v/>
      </c>
      <c r="E141" s="244">
        <f>C140</f>
        <v>0</v>
      </c>
      <c r="F141" s="730"/>
      <c r="G141" s="730"/>
      <c r="H141" s="620"/>
      <c r="I141" s="270" t="str">
        <f>IF(C140&gt;0,VLOOKUP(C140,女子登録情報!$A$1:$H$2001,5,0),"")</f>
        <v/>
      </c>
      <c r="J141" s="748"/>
      <c r="K141" s="748"/>
      <c r="L141" s="199" t="s">
        <v>28</v>
      </c>
      <c r="M141" s="198"/>
      <c r="N141" s="271" t="str">
        <f>IF(M141&gt;0,VLOOKUP(M141,女子登録情報!$N$1:$O$22,2,0),"")</f>
        <v/>
      </c>
      <c r="O141" s="270" t="s">
        <v>29</v>
      </c>
      <c r="P141" s="272"/>
      <c r="Q141" s="258" t="str">
        <f t="shared" si="32"/>
        <v/>
      </c>
      <c r="R141" s="284" t="str">
        <f t="shared" si="43"/>
        <v/>
      </c>
      <c r="S141" s="273"/>
      <c r="T141" s="756"/>
      <c r="U141" s="757"/>
      <c r="V141" s="758"/>
      <c r="W141" s="751"/>
      <c r="X141" s="754"/>
      <c r="AB141" s="85">
        <f t="shared" si="44"/>
        <v>0</v>
      </c>
      <c r="AC141" s="621"/>
      <c r="AD141" s="74" t="str">
        <f t="shared" si="33"/>
        <v/>
      </c>
      <c r="AE141" s="74" t="str">
        <f t="shared" si="34"/>
        <v/>
      </c>
      <c r="AF141" s="74" t="str">
        <f t="shared" si="35"/>
        <v/>
      </c>
      <c r="AG141" s="74" t="str">
        <f t="shared" si="36"/>
        <v/>
      </c>
      <c r="AH141" s="95">
        <f t="shared" si="45"/>
        <v>0</v>
      </c>
      <c r="AI141" s="95" t="str">
        <f>AI140</f>
        <v/>
      </c>
      <c r="AJ141" s="74" t="str">
        <f t="shared" si="46"/>
        <v/>
      </c>
      <c r="AK141" s="74" t="str">
        <f t="shared" si="37"/>
        <v/>
      </c>
      <c r="AL141" s="99" t="str">
        <f t="shared" si="38"/>
        <v/>
      </c>
      <c r="AM141" s="81">
        <f t="shared" si="47"/>
        <v>0</v>
      </c>
      <c r="AO141" s="81">
        <f t="shared" si="48"/>
        <v>0</v>
      </c>
      <c r="AP141" s="81" t="str">
        <f t="shared" si="49"/>
        <v>00000</v>
      </c>
      <c r="AQ141" s="105" t="str">
        <f t="shared" si="50"/>
        <v>0秒0</v>
      </c>
      <c r="AR141" s="106">
        <f t="shared" si="51"/>
        <v>0</v>
      </c>
      <c r="AS141" s="106" t="str">
        <f t="shared" si="52"/>
        <v>0</v>
      </c>
      <c r="AT141" s="106" t="str">
        <f t="shared" si="53"/>
        <v>0</v>
      </c>
      <c r="AU141" s="106" t="str">
        <f t="shared" si="54"/>
        <v>0m</v>
      </c>
      <c r="AV141" s="106" t="str">
        <f t="shared" si="55"/>
        <v>点</v>
      </c>
      <c r="AW141" s="81">
        <f t="shared" si="56"/>
        <v>0</v>
      </c>
      <c r="AX141" s="73" t="str">
        <f t="shared" si="57"/>
        <v/>
      </c>
      <c r="AY141" s="81">
        <f t="shared" si="58"/>
        <v>0</v>
      </c>
      <c r="AZ141" s="81">
        <f t="shared" si="59"/>
        <v>0</v>
      </c>
      <c r="BA141" s="81">
        <f t="shared" si="60"/>
        <v>0</v>
      </c>
      <c r="BB141" s="595"/>
      <c r="BC141" s="595"/>
      <c r="BD141" s="629"/>
      <c r="BE141" s="769"/>
      <c r="BF141" s="74" t="str">
        <f t="shared" si="39"/>
        <v/>
      </c>
      <c r="BG141" s="74" t="str">
        <f t="shared" si="40"/>
        <v/>
      </c>
      <c r="BH141" s="74" t="str">
        <f t="shared" si="41"/>
        <v/>
      </c>
      <c r="BI141" s="120" t="str">
        <f>IF(M141="","",COUNTIF($BH$17:BH141,BH141))</f>
        <v/>
      </c>
      <c r="BJ141" s="98" t="str">
        <f t="shared" si="61"/>
        <v/>
      </c>
      <c r="BK141" s="1" t="str">
        <f t="shared" si="62"/>
        <v/>
      </c>
      <c r="BL141" s="621"/>
      <c r="BM141" s="621"/>
      <c r="BN141" s="621"/>
      <c r="BO141" s="621"/>
      <c r="BP141" s="621"/>
      <c r="BQ141" s="623"/>
      <c r="BR141" s="621"/>
      <c r="BS141" s="621"/>
      <c r="BV141" s="623"/>
      <c r="BW141" s="621"/>
      <c r="BX141" s="621"/>
      <c r="BY141" s="621"/>
      <c r="BZ141" s="621"/>
      <c r="CA141" s="621"/>
      <c r="CB141" s="621"/>
    </row>
    <row r="142" spans="1:80" s="1" customFormat="1" ht="18" customHeight="1" thickBot="1">
      <c r="A142" s="685"/>
      <c r="B142" s="201" t="s">
        <v>30</v>
      </c>
      <c r="C142" s="202"/>
      <c r="D142" s="245" t="str">
        <f t="shared" si="42"/>
        <v/>
      </c>
      <c r="E142" s="274">
        <f>C140</f>
        <v>0</v>
      </c>
      <c r="F142" s="210"/>
      <c r="G142" s="210"/>
      <c r="H142" s="28"/>
      <c r="I142" s="211"/>
      <c r="J142" s="749"/>
      <c r="K142" s="749"/>
      <c r="L142" s="203" t="s">
        <v>31</v>
      </c>
      <c r="M142" s="204"/>
      <c r="N142" s="430" t="str">
        <f>IF(M142&gt;0,VLOOKUP(M142,女子登録情報!$N$1:$O$22,2,0),"")</f>
        <v/>
      </c>
      <c r="O142" s="203" t="s">
        <v>32</v>
      </c>
      <c r="P142" s="206"/>
      <c r="Q142" s="250" t="str">
        <f t="shared" si="32"/>
        <v/>
      </c>
      <c r="R142" s="285" t="str">
        <f t="shared" si="43"/>
        <v/>
      </c>
      <c r="S142" s="207"/>
      <c r="T142" s="761"/>
      <c r="U142" s="762"/>
      <c r="V142" s="763"/>
      <c r="W142" s="752"/>
      <c r="X142" s="755"/>
      <c r="AB142" s="85">
        <f t="shared" si="44"/>
        <v>0</v>
      </c>
      <c r="AC142" s="621"/>
      <c r="AD142" s="74" t="str">
        <f t="shared" si="33"/>
        <v/>
      </c>
      <c r="AE142" s="74" t="str">
        <f t="shared" si="34"/>
        <v/>
      </c>
      <c r="AF142" s="74" t="str">
        <f t="shared" si="35"/>
        <v/>
      </c>
      <c r="AG142" s="74" t="str">
        <f t="shared" si="36"/>
        <v/>
      </c>
      <c r="AH142" s="95">
        <f t="shared" si="45"/>
        <v>0</v>
      </c>
      <c r="AI142" s="95" t="str">
        <f>AI141</f>
        <v/>
      </c>
      <c r="AJ142" s="74" t="str">
        <f t="shared" si="46"/>
        <v/>
      </c>
      <c r="AK142" s="74" t="str">
        <f t="shared" si="37"/>
        <v/>
      </c>
      <c r="AL142" s="99" t="str">
        <f t="shared" si="38"/>
        <v/>
      </c>
      <c r="AM142" s="81">
        <f t="shared" si="47"/>
        <v>0</v>
      </c>
      <c r="AO142" s="81">
        <f t="shared" si="48"/>
        <v>0</v>
      </c>
      <c r="AP142" s="81" t="str">
        <f t="shared" si="49"/>
        <v>00000</v>
      </c>
      <c r="AQ142" s="105" t="str">
        <f t="shared" si="50"/>
        <v>0秒0</v>
      </c>
      <c r="AR142" s="106">
        <f t="shared" si="51"/>
        <v>0</v>
      </c>
      <c r="AS142" s="106" t="str">
        <f t="shared" si="52"/>
        <v>0</v>
      </c>
      <c r="AT142" s="106" t="str">
        <f t="shared" si="53"/>
        <v>0</v>
      </c>
      <c r="AU142" s="106" t="str">
        <f t="shared" si="54"/>
        <v>0m</v>
      </c>
      <c r="AV142" s="106" t="str">
        <f t="shared" si="55"/>
        <v>点</v>
      </c>
      <c r="AW142" s="81">
        <f t="shared" si="56"/>
        <v>0</v>
      </c>
      <c r="AX142" s="73" t="str">
        <f t="shared" si="57"/>
        <v/>
      </c>
      <c r="AY142" s="81">
        <f t="shared" si="58"/>
        <v>0</v>
      </c>
      <c r="AZ142" s="81">
        <f t="shared" si="59"/>
        <v>0</v>
      </c>
      <c r="BA142" s="81">
        <f t="shared" si="60"/>
        <v>0</v>
      </c>
      <c r="BB142" s="587"/>
      <c r="BC142" s="587"/>
      <c r="BD142" s="630"/>
      <c r="BE142" s="770"/>
      <c r="BF142" s="74" t="str">
        <f t="shared" si="39"/>
        <v/>
      </c>
      <c r="BG142" s="74" t="str">
        <f t="shared" si="40"/>
        <v/>
      </c>
      <c r="BH142" s="74" t="str">
        <f t="shared" si="41"/>
        <v/>
      </c>
      <c r="BI142" s="120" t="str">
        <f>IF(M142="","",COUNTIF($BH$17:BH142,BH142))</f>
        <v/>
      </c>
      <c r="BJ142" s="98" t="str">
        <f t="shared" si="61"/>
        <v/>
      </c>
      <c r="BK142" s="1" t="str">
        <f t="shared" si="62"/>
        <v/>
      </c>
      <c r="BL142" s="621"/>
      <c r="BM142" s="621"/>
      <c r="BN142" s="621"/>
      <c r="BO142" s="621"/>
      <c r="BP142" s="621"/>
      <c r="BQ142" s="624"/>
      <c r="BR142" s="621"/>
      <c r="BS142" s="621"/>
      <c r="BV142" s="624"/>
      <c r="BW142" s="621"/>
      <c r="BX142" s="621"/>
      <c r="BY142" s="621"/>
      <c r="BZ142" s="621"/>
      <c r="CA142" s="621"/>
      <c r="CB142" s="621"/>
    </row>
    <row r="143" spans="1:80" s="1" customFormat="1" ht="18" customHeight="1" thickTop="1" thickBot="1">
      <c r="A143" s="683">
        <v>43</v>
      </c>
      <c r="B143" s="764" t="s">
        <v>339</v>
      </c>
      <c r="C143" s="766"/>
      <c r="D143" s="252" t="str">
        <f t="shared" si="42"/>
        <v/>
      </c>
      <c r="E143" s="243">
        <f>C143</f>
        <v>0</v>
      </c>
      <c r="F143" s="729" t="str">
        <f>IF(C143&gt;0,VLOOKUP(C143,女子登録情報!$A$1:$H$2001,3,0),"")</f>
        <v/>
      </c>
      <c r="G143" s="729" t="str">
        <f>IF(C143&gt;0,VLOOKUP(C143,女子登録情報!$A$1:$H$2001,4,0),"")</f>
        <v/>
      </c>
      <c r="H143" s="619" t="str">
        <f>IF(C143&gt;0,VLOOKUP(C143,女子登録情報!$A$1:$H$1688,7,0),"")</f>
        <v/>
      </c>
      <c r="I143" s="267" t="str">
        <f>IF(C143&gt;0,VLOOKUP(C143,女子登録情報!$A$1:$H$2001,8,0),"")</f>
        <v/>
      </c>
      <c r="J143" s="747" t="str">
        <f>IF(C143&gt;0,VLOOKUP(C143,女子登録情報!$A$1:$M$2001,13,0),"")</f>
        <v/>
      </c>
      <c r="K143" s="747" t="str">
        <f>IF(C143&gt;0,TEXT(C143,"200000000"),"000000000")</f>
        <v>000000000</v>
      </c>
      <c r="L143" s="195" t="s">
        <v>24</v>
      </c>
      <c r="M143" s="194"/>
      <c r="N143" s="268" t="str">
        <f>IF(M143&gt;0,VLOOKUP(M143,女子登録情報!$N$1:$O$22,2,0),"")</f>
        <v/>
      </c>
      <c r="O143" s="267" t="s">
        <v>27</v>
      </c>
      <c r="P143" s="253"/>
      <c r="Q143" s="260" t="str">
        <f t="shared" ref="Q143:Q206" si="63">IF(N143="","",IF(LEFT(N143,1)="2",CONCATENATE(N143," 0"),LEFT(N143,5)&amp;" "&amp;IF(OR(LEFT(N143,3)*1&lt;70,LEFT(N143,3)*1&gt;100),REPT(0,7-LEN(P143)),REPT(0,5-LEN(P143))))&amp;P143)</f>
        <v/>
      </c>
      <c r="R143" s="283" t="str">
        <f t="shared" si="43"/>
        <v/>
      </c>
      <c r="S143" s="269"/>
      <c r="T143" s="610"/>
      <c r="U143" s="611"/>
      <c r="V143" s="612"/>
      <c r="W143" s="750"/>
      <c r="X143" s="753"/>
      <c r="AA143" s="1">
        <f>IF(C143="",0,IF(H143=F5,0,1))</f>
        <v>0</v>
      </c>
      <c r="AB143" s="85">
        <f t="shared" si="44"/>
        <v>0</v>
      </c>
      <c r="AC143" s="621" t="str">
        <f>IF(C143="","",C143)</f>
        <v/>
      </c>
      <c r="AD143" s="74" t="str">
        <f t="shared" si="33"/>
        <v/>
      </c>
      <c r="AE143" s="74" t="str">
        <f t="shared" si="34"/>
        <v/>
      </c>
      <c r="AF143" s="74" t="str">
        <f t="shared" si="35"/>
        <v/>
      </c>
      <c r="AG143" s="74" t="str">
        <f t="shared" si="36"/>
        <v/>
      </c>
      <c r="AH143" s="95">
        <f t="shared" si="45"/>
        <v>0</v>
      </c>
      <c r="AI143" s="95" t="str">
        <f>IF(F143="","",F143)</f>
        <v/>
      </c>
      <c r="AJ143" s="74" t="str">
        <f t="shared" si="46"/>
        <v/>
      </c>
      <c r="AK143" s="74" t="str">
        <f t="shared" si="37"/>
        <v/>
      </c>
      <c r="AL143" s="99" t="str">
        <f t="shared" si="38"/>
        <v/>
      </c>
      <c r="AM143" s="81">
        <f t="shared" si="47"/>
        <v>0</v>
      </c>
      <c r="AO143" s="81">
        <f t="shared" si="48"/>
        <v>0</v>
      </c>
      <c r="AP143" s="81" t="str">
        <f t="shared" si="49"/>
        <v>00000</v>
      </c>
      <c r="AQ143" s="105" t="str">
        <f t="shared" si="50"/>
        <v>0秒0</v>
      </c>
      <c r="AR143" s="106">
        <f t="shared" si="51"/>
        <v>0</v>
      </c>
      <c r="AS143" s="106" t="str">
        <f t="shared" si="52"/>
        <v>0</v>
      </c>
      <c r="AT143" s="106" t="str">
        <f t="shared" si="53"/>
        <v>0</v>
      </c>
      <c r="AU143" s="106" t="str">
        <f t="shared" si="54"/>
        <v>0m</v>
      </c>
      <c r="AV143" s="106" t="str">
        <f t="shared" si="55"/>
        <v>点</v>
      </c>
      <c r="AW143" s="81">
        <f t="shared" si="56"/>
        <v>0</v>
      </c>
      <c r="AX143" s="73" t="str">
        <f t="shared" si="57"/>
        <v/>
      </c>
      <c r="AY143" s="81">
        <f t="shared" si="58"/>
        <v>0</v>
      </c>
      <c r="AZ143" s="81">
        <f t="shared" si="59"/>
        <v>0</v>
      </c>
      <c r="BA143" s="81">
        <f t="shared" si="60"/>
        <v>0</v>
      </c>
      <c r="BB143" s="586">
        <f>IF(W143="",0,COUNTA($W$17:W145))</f>
        <v>0</v>
      </c>
      <c r="BC143" s="586">
        <f>IF(X143="",0,COUNTA($X$17:X145))</f>
        <v>0</v>
      </c>
      <c r="BD143" s="628">
        <f>IF(OR($N143="20200",$N144="20200",$N145="20200"),COUNTIF($N$17:N145,"20200"),0)</f>
        <v>0</v>
      </c>
      <c r="BE143" s="768">
        <f>IF($BD143=0,0,INDEX($P143:$P145,MATCH("20200",$N143:$N145,0),1))</f>
        <v>0</v>
      </c>
      <c r="BF143" s="74" t="str">
        <f t="shared" si="39"/>
        <v/>
      </c>
      <c r="BG143" s="74" t="str">
        <f t="shared" si="40"/>
        <v/>
      </c>
      <c r="BH143" s="74" t="str">
        <f t="shared" si="41"/>
        <v/>
      </c>
      <c r="BI143" s="120" t="str">
        <f>IF(M143="","",COUNTIF($BH$17:BH143,BH143))</f>
        <v/>
      </c>
      <c r="BJ143" s="98" t="str">
        <f t="shared" si="61"/>
        <v/>
      </c>
      <c r="BK143" s="1" t="str">
        <f t="shared" si="62"/>
        <v/>
      </c>
      <c r="BL143" s="621" t="str">
        <f>IF(F143="","",COUNTIF($AI$17:AI143,AI143))</f>
        <v/>
      </c>
      <c r="BM143" s="621">
        <f>IF(BL143=1,BL143,0)</f>
        <v>0</v>
      </c>
      <c r="BN143" s="621" t="str">
        <f>IF(F143="","",$BR143)</f>
        <v/>
      </c>
      <c r="BO143" s="621" t="str">
        <f>IF(G143="","",$BR143)</f>
        <v/>
      </c>
      <c r="BP143" s="621" t="str">
        <f>IF(I143="","",$BR143)</f>
        <v/>
      </c>
      <c r="BQ143" s="622" t="str">
        <f>IFERROR(IF(J143="","",BR143),"")</f>
        <v/>
      </c>
      <c r="BR143" s="621">
        <v>43</v>
      </c>
      <c r="BS143" s="621">
        <f>IF(C143&gt;0,"",IF(COUNTIF(BN143:BQ145,BR143)=4,"",1))</f>
        <v>1</v>
      </c>
      <c r="BV143" s="622" t="str">
        <f>IF(AI143="","",IF(AND(COUNTA(M143:M145)=0,COUNTA(W143:X145)=0),1,""))</f>
        <v/>
      </c>
      <c r="BW143" s="621">
        <f>IF(AND($AI143="",COUNTA(W143)&gt;0),1,0)</f>
        <v>0</v>
      </c>
      <c r="BX143" s="621">
        <f>IF(AND($AI143="",COUNTA(X143)&gt;0),1,0)</f>
        <v>0</v>
      </c>
      <c r="BY143" s="621" t="str">
        <f>F143&amp;"-"&amp;W143</f>
        <v>-</v>
      </c>
      <c r="BZ143" s="621" t="str">
        <f>IF(W143="","",COUNTIF($BY$17:BY143,BY143))</f>
        <v/>
      </c>
      <c r="CA143" s="621" t="str">
        <f>F143&amp;"-"&amp;X143</f>
        <v>-</v>
      </c>
      <c r="CB143" s="621" t="str">
        <f>IF(X143="","",COUNTIF($CA$17:CA143,CA143))</f>
        <v/>
      </c>
    </row>
    <row r="144" spans="1:80" s="1" customFormat="1" ht="18" customHeight="1" thickBot="1">
      <c r="A144" s="684"/>
      <c r="B144" s="765"/>
      <c r="C144" s="767"/>
      <c r="D144" s="27" t="str">
        <f t="shared" si="42"/>
        <v/>
      </c>
      <c r="E144" s="244">
        <f>C143</f>
        <v>0</v>
      </c>
      <c r="F144" s="730"/>
      <c r="G144" s="730"/>
      <c r="H144" s="620"/>
      <c r="I144" s="270" t="str">
        <f>IF(C143&gt;0,VLOOKUP(C143,女子登録情報!$A$1:$H$2001,5,0),"")</f>
        <v/>
      </c>
      <c r="J144" s="748"/>
      <c r="K144" s="748"/>
      <c r="L144" s="199" t="s">
        <v>28</v>
      </c>
      <c r="M144" s="198"/>
      <c r="N144" s="271" t="str">
        <f>IF(M144&gt;0,VLOOKUP(M144,女子登録情報!$N$1:$O$22,2,0),"")</f>
        <v/>
      </c>
      <c r="O144" s="270" t="s">
        <v>29</v>
      </c>
      <c r="P144" s="272"/>
      <c r="Q144" s="258" t="str">
        <f t="shared" si="63"/>
        <v/>
      </c>
      <c r="R144" s="284" t="str">
        <f t="shared" si="43"/>
        <v/>
      </c>
      <c r="S144" s="273"/>
      <c r="T144" s="756"/>
      <c r="U144" s="757"/>
      <c r="V144" s="758"/>
      <c r="W144" s="751"/>
      <c r="X144" s="754"/>
      <c r="AB144" s="85">
        <f t="shared" si="44"/>
        <v>0</v>
      </c>
      <c r="AC144" s="621"/>
      <c r="AD144" s="74" t="str">
        <f t="shared" si="33"/>
        <v/>
      </c>
      <c r="AE144" s="74" t="str">
        <f t="shared" si="34"/>
        <v/>
      </c>
      <c r="AF144" s="74" t="str">
        <f t="shared" si="35"/>
        <v/>
      </c>
      <c r="AG144" s="74" t="str">
        <f t="shared" si="36"/>
        <v/>
      </c>
      <c r="AH144" s="95">
        <f t="shared" si="45"/>
        <v>0</v>
      </c>
      <c r="AI144" s="95" t="str">
        <f>AI143</f>
        <v/>
      </c>
      <c r="AJ144" s="74" t="str">
        <f t="shared" si="46"/>
        <v/>
      </c>
      <c r="AK144" s="74" t="str">
        <f t="shared" si="37"/>
        <v/>
      </c>
      <c r="AL144" s="99" t="str">
        <f t="shared" si="38"/>
        <v/>
      </c>
      <c r="AM144" s="81">
        <f t="shared" si="47"/>
        <v>0</v>
      </c>
      <c r="AO144" s="81">
        <f t="shared" si="48"/>
        <v>0</v>
      </c>
      <c r="AP144" s="81" t="str">
        <f t="shared" si="49"/>
        <v>00000</v>
      </c>
      <c r="AQ144" s="105" t="str">
        <f t="shared" si="50"/>
        <v>0秒0</v>
      </c>
      <c r="AR144" s="106">
        <f t="shared" si="51"/>
        <v>0</v>
      </c>
      <c r="AS144" s="106" t="str">
        <f t="shared" si="52"/>
        <v>0</v>
      </c>
      <c r="AT144" s="106" t="str">
        <f t="shared" si="53"/>
        <v>0</v>
      </c>
      <c r="AU144" s="106" t="str">
        <f t="shared" si="54"/>
        <v>0m</v>
      </c>
      <c r="AV144" s="106" t="str">
        <f t="shared" si="55"/>
        <v>点</v>
      </c>
      <c r="AW144" s="81">
        <f t="shared" si="56"/>
        <v>0</v>
      </c>
      <c r="AX144" s="73" t="str">
        <f t="shared" si="57"/>
        <v/>
      </c>
      <c r="AY144" s="81">
        <f t="shared" si="58"/>
        <v>0</v>
      </c>
      <c r="AZ144" s="81">
        <f t="shared" si="59"/>
        <v>0</v>
      </c>
      <c r="BA144" s="81">
        <f t="shared" si="60"/>
        <v>0</v>
      </c>
      <c r="BB144" s="595"/>
      <c r="BC144" s="595"/>
      <c r="BD144" s="629"/>
      <c r="BE144" s="769"/>
      <c r="BF144" s="74" t="str">
        <f t="shared" si="39"/>
        <v/>
      </c>
      <c r="BG144" s="74" t="str">
        <f t="shared" si="40"/>
        <v/>
      </c>
      <c r="BH144" s="74" t="str">
        <f t="shared" si="41"/>
        <v/>
      </c>
      <c r="BI144" s="120" t="str">
        <f>IF(M144="","",COUNTIF($BH$17:BH144,BH144))</f>
        <v/>
      </c>
      <c r="BJ144" s="98" t="str">
        <f t="shared" si="61"/>
        <v/>
      </c>
      <c r="BK144" s="1" t="str">
        <f t="shared" si="62"/>
        <v/>
      </c>
      <c r="BL144" s="621"/>
      <c r="BM144" s="621"/>
      <c r="BN144" s="621"/>
      <c r="BO144" s="621"/>
      <c r="BP144" s="621"/>
      <c r="BQ144" s="623"/>
      <c r="BR144" s="621"/>
      <c r="BS144" s="621"/>
      <c r="BV144" s="623"/>
      <c r="BW144" s="621"/>
      <c r="BX144" s="621"/>
      <c r="BY144" s="621"/>
      <c r="BZ144" s="621"/>
      <c r="CA144" s="621"/>
      <c r="CB144" s="621"/>
    </row>
    <row r="145" spans="1:80" s="1" customFormat="1" ht="18" customHeight="1" thickBot="1">
      <c r="A145" s="685"/>
      <c r="B145" s="201" t="s">
        <v>30</v>
      </c>
      <c r="C145" s="202"/>
      <c r="D145" s="245" t="str">
        <f t="shared" si="42"/>
        <v/>
      </c>
      <c r="E145" s="274">
        <f>C143</f>
        <v>0</v>
      </c>
      <c r="F145" s="210"/>
      <c r="G145" s="210"/>
      <c r="H145" s="28"/>
      <c r="I145" s="211"/>
      <c r="J145" s="749"/>
      <c r="K145" s="749"/>
      <c r="L145" s="203" t="s">
        <v>31</v>
      </c>
      <c r="M145" s="204"/>
      <c r="N145" s="430" t="str">
        <f>IF(M145&gt;0,VLOOKUP(M145,女子登録情報!$N$1:$O$22,2,0),"")</f>
        <v/>
      </c>
      <c r="O145" s="203" t="s">
        <v>32</v>
      </c>
      <c r="P145" s="206"/>
      <c r="Q145" s="250" t="str">
        <f t="shared" si="63"/>
        <v/>
      </c>
      <c r="R145" s="285" t="str">
        <f t="shared" si="43"/>
        <v/>
      </c>
      <c r="S145" s="207"/>
      <c r="T145" s="761"/>
      <c r="U145" s="762"/>
      <c r="V145" s="763"/>
      <c r="W145" s="752"/>
      <c r="X145" s="755"/>
      <c r="AB145" s="85">
        <f t="shared" si="44"/>
        <v>0</v>
      </c>
      <c r="AC145" s="621"/>
      <c r="AD145" s="74" t="str">
        <f t="shared" ref="AD145:AD208" si="64">IF($C145="","",IF(F145="",1,0))</f>
        <v/>
      </c>
      <c r="AE145" s="74" t="str">
        <f t="shared" ref="AE145:AE208" si="65">IF($C145="","",IF(G145="",1,0))</f>
        <v/>
      </c>
      <c r="AF145" s="74" t="str">
        <f t="shared" ref="AF145:AF208" si="66">IF($C145="","",IF(I145="",1,0))</f>
        <v/>
      </c>
      <c r="AG145" s="74" t="str">
        <f t="shared" ref="AG145:AG208" si="67">IF($C145="","",IF(J145="",1,0))</f>
        <v/>
      </c>
      <c r="AH145" s="95">
        <f t="shared" si="45"/>
        <v>0</v>
      </c>
      <c r="AI145" s="95" t="str">
        <f>AI144</f>
        <v/>
      </c>
      <c r="AJ145" s="74" t="str">
        <f t="shared" si="46"/>
        <v/>
      </c>
      <c r="AK145" s="74" t="str">
        <f t="shared" ref="AK145:AK208" si="68">IF(AND(COUNTA(M145,P145,S145,T145,W145,X145)&gt;0,BS145=1),1,"")</f>
        <v/>
      </c>
      <c r="AL145" s="99" t="str">
        <f t="shared" ref="AL145:AL208" si="69">IF(M145="","",COUNTIF($AJ$12:$AJ$466,AJ145))</f>
        <v/>
      </c>
      <c r="AM145" s="81">
        <f t="shared" si="47"/>
        <v>0</v>
      </c>
      <c r="AO145" s="81">
        <f t="shared" si="48"/>
        <v>0</v>
      </c>
      <c r="AP145" s="81" t="str">
        <f t="shared" si="49"/>
        <v>00000</v>
      </c>
      <c r="AQ145" s="105" t="str">
        <f t="shared" si="50"/>
        <v>0秒0</v>
      </c>
      <c r="AR145" s="106">
        <f t="shared" si="51"/>
        <v>0</v>
      </c>
      <c r="AS145" s="106" t="str">
        <f t="shared" si="52"/>
        <v>0</v>
      </c>
      <c r="AT145" s="106" t="str">
        <f t="shared" si="53"/>
        <v>0</v>
      </c>
      <c r="AU145" s="106" t="str">
        <f t="shared" si="54"/>
        <v>0m</v>
      </c>
      <c r="AV145" s="106" t="str">
        <f t="shared" si="55"/>
        <v>点</v>
      </c>
      <c r="AW145" s="81">
        <f t="shared" si="56"/>
        <v>0</v>
      </c>
      <c r="AX145" s="73" t="str">
        <f t="shared" si="57"/>
        <v/>
      </c>
      <c r="AY145" s="81">
        <f t="shared" si="58"/>
        <v>0</v>
      </c>
      <c r="AZ145" s="81">
        <f t="shared" si="59"/>
        <v>0</v>
      </c>
      <c r="BA145" s="81">
        <f t="shared" si="60"/>
        <v>0</v>
      </c>
      <c r="BB145" s="587"/>
      <c r="BC145" s="587"/>
      <c r="BD145" s="630"/>
      <c r="BE145" s="770"/>
      <c r="BF145" s="74" t="str">
        <f t="shared" ref="BF145:BF208" si="70">IF(M145="","",IF(COUNTIF(M145,"*OP*")&gt;0,1,""))</f>
        <v/>
      </c>
      <c r="BG145" s="74" t="str">
        <f t="shared" ref="BG145:BG208" si="71">IF(M145="","",IF(COUNTIF(M145,"*OP*")&gt;0,"",1))</f>
        <v/>
      </c>
      <c r="BH145" s="74" t="str">
        <f t="shared" ref="BH145:BH208" si="72">IF(M145="","",IF(COUNTIF(M145,"*OP*")&gt;0,"",M145))</f>
        <v/>
      </c>
      <c r="BI145" s="120" t="str">
        <f>IF(M145="","",COUNTIF($BH$17:BH145,BH145))</f>
        <v/>
      </c>
      <c r="BJ145" s="98" t="str">
        <f t="shared" si="61"/>
        <v/>
      </c>
      <c r="BK145" s="1" t="str">
        <f t="shared" si="62"/>
        <v/>
      </c>
      <c r="BL145" s="621"/>
      <c r="BM145" s="621"/>
      <c r="BN145" s="621"/>
      <c r="BO145" s="621"/>
      <c r="BP145" s="621"/>
      <c r="BQ145" s="624"/>
      <c r="BR145" s="621"/>
      <c r="BS145" s="621"/>
      <c r="BV145" s="624"/>
      <c r="BW145" s="621"/>
      <c r="BX145" s="621"/>
      <c r="BY145" s="621"/>
      <c r="BZ145" s="621"/>
      <c r="CA145" s="621"/>
      <c r="CB145" s="621"/>
    </row>
    <row r="146" spans="1:80" s="1" customFormat="1" ht="18" customHeight="1" thickTop="1" thickBot="1">
      <c r="A146" s="683">
        <v>44</v>
      </c>
      <c r="B146" s="764" t="s">
        <v>339</v>
      </c>
      <c r="C146" s="766"/>
      <c r="D146" s="252" t="str">
        <f t="shared" ref="D146:D209" si="73">BJ146</f>
        <v/>
      </c>
      <c r="E146" s="243">
        <f>C146</f>
        <v>0</v>
      </c>
      <c r="F146" s="729" t="str">
        <f>IF(C146&gt;0,VLOOKUP(C146,女子登録情報!$A$1:$H$2001,3,0),"")</f>
        <v/>
      </c>
      <c r="G146" s="729" t="str">
        <f>IF(C146&gt;0,VLOOKUP(C146,女子登録情報!$A$1:$H$2001,4,0),"")</f>
        <v/>
      </c>
      <c r="H146" s="619" t="str">
        <f>IF(C146&gt;0,VLOOKUP(C146,女子登録情報!$A$1:$H$1688,7,0),"")</f>
        <v/>
      </c>
      <c r="I146" s="267" t="str">
        <f>IF(C146&gt;0,VLOOKUP(C146,女子登録情報!$A$1:$H$2001,8,0),"")</f>
        <v/>
      </c>
      <c r="J146" s="747" t="str">
        <f>IF(C146&gt;0,VLOOKUP(C146,女子登録情報!$A$1:$M$2001,13,0),"")</f>
        <v/>
      </c>
      <c r="K146" s="747" t="str">
        <f>IF(C146&gt;0,TEXT(C146,"200000000"),"000000000")</f>
        <v>000000000</v>
      </c>
      <c r="L146" s="195" t="s">
        <v>24</v>
      </c>
      <c r="M146" s="194"/>
      <c r="N146" s="268" t="str">
        <f>IF(M146&gt;0,VLOOKUP(M146,女子登録情報!$N$1:$O$22,2,0),"")</f>
        <v/>
      </c>
      <c r="O146" s="267" t="s">
        <v>27</v>
      </c>
      <c r="P146" s="253"/>
      <c r="Q146" s="260" t="str">
        <f t="shared" si="63"/>
        <v/>
      </c>
      <c r="R146" s="283" t="str">
        <f t="shared" ref="R146:R209" si="74">IF(OR(M146="",P146=""),"",IF(COUNTIF(M146,"*m*")&gt;0,AQ146,IF(COUNTIF(M146,"*種*")&gt;0,AV146,AU146)))</f>
        <v/>
      </c>
      <c r="S146" s="269"/>
      <c r="T146" s="610"/>
      <c r="U146" s="611"/>
      <c r="V146" s="612"/>
      <c r="W146" s="750"/>
      <c r="X146" s="753"/>
      <c r="AA146" s="1">
        <f>IF(C146="",0,IF(H146=F5,0,1))</f>
        <v>0</v>
      </c>
      <c r="AB146" s="85">
        <f t="shared" ref="AB146:AB209" si="75">IF(AND(C146&lt;2000,C146&gt;0),1,0)</f>
        <v>0</v>
      </c>
      <c r="AC146" s="621" t="str">
        <f>IF(C146="","",C146)</f>
        <v/>
      </c>
      <c r="AD146" s="74" t="str">
        <f t="shared" si="64"/>
        <v/>
      </c>
      <c r="AE146" s="74" t="str">
        <f t="shared" si="65"/>
        <v/>
      </c>
      <c r="AF146" s="74" t="str">
        <f t="shared" si="66"/>
        <v/>
      </c>
      <c r="AG146" s="74" t="str">
        <f t="shared" si="67"/>
        <v/>
      </c>
      <c r="AH146" s="95">
        <f t="shared" ref="AH146:AH209" si="76">IF(ISNA(OR(AD146:AG146)),1,SUM(AD146:AG146))</f>
        <v>0</v>
      </c>
      <c r="AI146" s="95" t="str">
        <f>IF(F146="","",F146)</f>
        <v/>
      </c>
      <c r="AJ146" s="74" t="str">
        <f t="shared" ref="AJ146:AJ209" si="77">IF($AI146="","",IF(M146="","",$AI146&amp;"-"&amp;M146))</f>
        <v/>
      </c>
      <c r="AK146" s="74" t="str">
        <f t="shared" si="68"/>
        <v/>
      </c>
      <c r="AL146" s="99" t="str">
        <f t="shared" si="69"/>
        <v/>
      </c>
      <c r="AM146" s="81">
        <f t="shared" ref="AM146:AM209" si="78">IF(MAX(AL146)&gt;1,1,0)</f>
        <v>0</v>
      </c>
      <c r="AO146" s="81">
        <f t="shared" ref="AO146:AO209" si="79">IF(COUNTIF(M146,"*m*")&gt;0,IF(VALUE(AS146)&gt;59,1,0),0)</f>
        <v>0</v>
      </c>
      <c r="AP146" s="81" t="str">
        <f t="shared" ref="AP146:AP209" si="80">IF(COUNTIF(N146,"*m*")&gt;0,RIGHT(10000000+AW146,7),RIGHT(100000+AW146,5))</f>
        <v>00000</v>
      </c>
      <c r="AQ146" s="105" t="str">
        <f t="shared" ref="AQ146:AQ209" si="81">IF(AR146=0,AS146&amp;"秒"&amp;AT146,AR146&amp;"分"&amp;AS146&amp;"秒"&amp;AT146)</f>
        <v>0秒0</v>
      </c>
      <c r="AR146" s="106">
        <f t="shared" ref="AR146:AR209" si="82">INT(P146/10000)</f>
        <v>0</v>
      </c>
      <c r="AS146" s="106" t="str">
        <f t="shared" ref="AS146:AS209" si="83">RIGHT(INT(P146/100),2)</f>
        <v>0</v>
      </c>
      <c r="AT146" s="106" t="str">
        <f t="shared" ref="AT146:AT209" si="84">RIGHT(INT(P146/1),2)</f>
        <v>0</v>
      </c>
      <c r="AU146" s="106" t="str">
        <f t="shared" ref="AU146:AU209" si="85">INT(P146/100)&amp;"m"&amp;RIGHT(P146,2)</f>
        <v>0m</v>
      </c>
      <c r="AV146" s="106" t="str">
        <f t="shared" ref="AV146:AV209" si="86">P146&amp;"点"</f>
        <v>点</v>
      </c>
      <c r="AW146" s="81">
        <f t="shared" ref="AW146:AW209" si="87">VALUE(P146)</f>
        <v>0</v>
      </c>
      <c r="AX146" s="73" t="str">
        <f t="shared" ref="AX146:AX209" si="88">IF(COUNTIF(M146,"*m*")=0,"",IF($M146="","",COUNTIF($P146,AX$13)))</f>
        <v/>
      </c>
      <c r="AY146" s="81">
        <f t="shared" ref="AY146:AY209" si="89">IF(S146="",0,IF(OR(S146&lt;$AY$12,S146&gt;$AY$13),1,0))</f>
        <v>0</v>
      </c>
      <c r="AZ146" s="81">
        <f t="shared" ref="AZ146:AZ209" si="90">IF($P146="",0,IF($S146="",1,0))</f>
        <v>0</v>
      </c>
      <c r="BA146" s="81">
        <f t="shared" ref="BA146:BA209" si="91">IF($P146="",0,IF($T146="",1,0))</f>
        <v>0</v>
      </c>
      <c r="BB146" s="586">
        <f>IF(W146="",0,COUNTA($W$17:W148))</f>
        <v>0</v>
      </c>
      <c r="BC146" s="586">
        <f>IF(X146="",0,COUNTA($X$17:X148))</f>
        <v>0</v>
      </c>
      <c r="BD146" s="628">
        <f>IF(OR($N146="20200",$N147="20200",$N148="20200"),COUNTIF($N$17:N148,"20200"),0)</f>
        <v>0</v>
      </c>
      <c r="BE146" s="768">
        <f>IF($BD146=0,0,INDEX($P146:$P148,MATCH("20200",$N146:$N148,0),1))</f>
        <v>0</v>
      </c>
      <c r="BF146" s="74" t="str">
        <f t="shared" si="70"/>
        <v/>
      </c>
      <c r="BG146" s="74" t="str">
        <f t="shared" si="71"/>
        <v/>
      </c>
      <c r="BH146" s="74" t="str">
        <f t="shared" si="72"/>
        <v/>
      </c>
      <c r="BI146" s="120" t="str">
        <f>IF(M146="","",COUNTIF($BH$17:BH146,BH146))</f>
        <v/>
      </c>
      <c r="BJ146" s="98" t="str">
        <f t="shared" ref="BJ146:BJ209" si="92">BH146&amp;BI146</f>
        <v/>
      </c>
      <c r="BK146" s="1" t="str">
        <f t="shared" ref="BK146:BK209" si="93">IFERROR(BG146*BI146,"")</f>
        <v/>
      </c>
      <c r="BL146" s="621" t="str">
        <f>IF(F146="","",COUNTIF($AI$17:AI146,AI146))</f>
        <v/>
      </c>
      <c r="BM146" s="621">
        <f>IF(BL146=1,BL146,0)</f>
        <v>0</v>
      </c>
      <c r="BN146" s="621" t="str">
        <f>IF(F146="","",$BR146)</f>
        <v/>
      </c>
      <c r="BO146" s="621" t="str">
        <f>IF(G146="","",$BR146)</f>
        <v/>
      </c>
      <c r="BP146" s="621" t="str">
        <f>IF(I146="","",$BR146)</f>
        <v/>
      </c>
      <c r="BQ146" s="622" t="str">
        <f>IFERROR(IF(J146="","",BR146),"")</f>
        <v/>
      </c>
      <c r="BR146" s="621">
        <v>44</v>
      </c>
      <c r="BS146" s="621">
        <f>IF(C146&gt;0,"",IF(COUNTIF(BN146:BQ148,BR146)=4,"",1))</f>
        <v>1</v>
      </c>
      <c r="BV146" s="622" t="str">
        <f>IF(AI146="","",IF(AND(COUNTA(M146:M148)=0,COUNTA(W146:X148)=0),1,""))</f>
        <v/>
      </c>
      <c r="BW146" s="621">
        <f>IF(AND($AI146="",COUNTA(W146)&gt;0),1,0)</f>
        <v>0</v>
      </c>
      <c r="BX146" s="621">
        <f>IF(AND($AI146="",COUNTA(X146)&gt;0),1,0)</f>
        <v>0</v>
      </c>
      <c r="BY146" s="621" t="str">
        <f>F146&amp;"-"&amp;W146</f>
        <v>-</v>
      </c>
      <c r="BZ146" s="621" t="str">
        <f>IF(W146="","",COUNTIF($BY$17:BY146,BY146))</f>
        <v/>
      </c>
      <c r="CA146" s="621" t="str">
        <f>F146&amp;"-"&amp;X146</f>
        <v>-</v>
      </c>
      <c r="CB146" s="621" t="str">
        <f>IF(X146="","",COUNTIF($CA$17:CA146,CA146))</f>
        <v/>
      </c>
    </row>
    <row r="147" spans="1:80" s="1" customFormat="1" ht="18" customHeight="1" thickBot="1">
      <c r="A147" s="684"/>
      <c r="B147" s="765"/>
      <c r="C147" s="767"/>
      <c r="D147" s="27" t="str">
        <f t="shared" si="73"/>
        <v/>
      </c>
      <c r="E147" s="244">
        <f>C146</f>
        <v>0</v>
      </c>
      <c r="F147" s="730"/>
      <c r="G147" s="730"/>
      <c r="H147" s="620"/>
      <c r="I147" s="270" t="str">
        <f>IF(C146&gt;0,VLOOKUP(C146,女子登録情報!$A$1:$H$2001,5,0),"")</f>
        <v/>
      </c>
      <c r="J147" s="748"/>
      <c r="K147" s="748"/>
      <c r="L147" s="199" t="s">
        <v>28</v>
      </c>
      <c r="M147" s="198"/>
      <c r="N147" s="271" t="str">
        <f>IF(M147&gt;0,VLOOKUP(M147,女子登録情報!$N$1:$O$22,2,0),"")</f>
        <v/>
      </c>
      <c r="O147" s="270" t="s">
        <v>29</v>
      </c>
      <c r="P147" s="272"/>
      <c r="Q147" s="258" t="str">
        <f t="shared" si="63"/>
        <v/>
      </c>
      <c r="R147" s="284" t="str">
        <f t="shared" si="74"/>
        <v/>
      </c>
      <c r="S147" s="273"/>
      <c r="T147" s="756"/>
      <c r="U147" s="757"/>
      <c r="V147" s="758"/>
      <c r="W147" s="751"/>
      <c r="X147" s="754"/>
      <c r="AB147" s="85">
        <f t="shared" si="75"/>
        <v>0</v>
      </c>
      <c r="AC147" s="621"/>
      <c r="AD147" s="74" t="str">
        <f t="shared" si="64"/>
        <v/>
      </c>
      <c r="AE147" s="74" t="str">
        <f t="shared" si="65"/>
        <v/>
      </c>
      <c r="AF147" s="74" t="str">
        <f t="shared" si="66"/>
        <v/>
      </c>
      <c r="AG147" s="74" t="str">
        <f t="shared" si="67"/>
        <v/>
      </c>
      <c r="AH147" s="95">
        <f t="shared" si="76"/>
        <v>0</v>
      </c>
      <c r="AI147" s="95" t="str">
        <f>AI146</f>
        <v/>
      </c>
      <c r="AJ147" s="74" t="str">
        <f t="shared" si="77"/>
        <v/>
      </c>
      <c r="AK147" s="74" t="str">
        <f t="shared" si="68"/>
        <v/>
      </c>
      <c r="AL147" s="99" t="str">
        <f t="shared" si="69"/>
        <v/>
      </c>
      <c r="AM147" s="81">
        <f t="shared" si="78"/>
        <v>0</v>
      </c>
      <c r="AO147" s="81">
        <f t="shared" si="79"/>
        <v>0</v>
      </c>
      <c r="AP147" s="81" t="str">
        <f t="shared" si="80"/>
        <v>00000</v>
      </c>
      <c r="AQ147" s="105" t="str">
        <f t="shared" si="81"/>
        <v>0秒0</v>
      </c>
      <c r="AR147" s="106">
        <f t="shared" si="82"/>
        <v>0</v>
      </c>
      <c r="AS147" s="106" t="str">
        <f t="shared" si="83"/>
        <v>0</v>
      </c>
      <c r="AT147" s="106" t="str">
        <f t="shared" si="84"/>
        <v>0</v>
      </c>
      <c r="AU147" s="106" t="str">
        <f t="shared" si="85"/>
        <v>0m</v>
      </c>
      <c r="AV147" s="106" t="str">
        <f t="shared" si="86"/>
        <v>点</v>
      </c>
      <c r="AW147" s="81">
        <f t="shared" si="87"/>
        <v>0</v>
      </c>
      <c r="AX147" s="73" t="str">
        <f t="shared" si="88"/>
        <v/>
      </c>
      <c r="AY147" s="81">
        <f t="shared" si="89"/>
        <v>0</v>
      </c>
      <c r="AZ147" s="81">
        <f t="shared" si="90"/>
        <v>0</v>
      </c>
      <c r="BA147" s="81">
        <f t="shared" si="91"/>
        <v>0</v>
      </c>
      <c r="BB147" s="595"/>
      <c r="BC147" s="595"/>
      <c r="BD147" s="629"/>
      <c r="BE147" s="769"/>
      <c r="BF147" s="74" t="str">
        <f t="shared" si="70"/>
        <v/>
      </c>
      <c r="BG147" s="74" t="str">
        <f t="shared" si="71"/>
        <v/>
      </c>
      <c r="BH147" s="74" t="str">
        <f t="shared" si="72"/>
        <v/>
      </c>
      <c r="BI147" s="120" t="str">
        <f>IF(M147="","",COUNTIF($BH$17:BH147,BH147))</f>
        <v/>
      </c>
      <c r="BJ147" s="98" t="str">
        <f t="shared" si="92"/>
        <v/>
      </c>
      <c r="BK147" s="1" t="str">
        <f t="shared" si="93"/>
        <v/>
      </c>
      <c r="BL147" s="621"/>
      <c r="BM147" s="621"/>
      <c r="BN147" s="621"/>
      <c r="BO147" s="621"/>
      <c r="BP147" s="621"/>
      <c r="BQ147" s="623"/>
      <c r="BR147" s="621"/>
      <c r="BS147" s="621"/>
      <c r="BV147" s="623"/>
      <c r="BW147" s="621"/>
      <c r="BX147" s="621"/>
      <c r="BY147" s="621"/>
      <c r="BZ147" s="621"/>
      <c r="CA147" s="621"/>
      <c r="CB147" s="621"/>
    </row>
    <row r="148" spans="1:80" s="1" customFormat="1" ht="18" customHeight="1" thickBot="1">
      <c r="A148" s="685"/>
      <c r="B148" s="201" t="s">
        <v>30</v>
      </c>
      <c r="C148" s="202"/>
      <c r="D148" s="245" t="str">
        <f t="shared" si="73"/>
        <v/>
      </c>
      <c r="E148" s="274">
        <f>C146</f>
        <v>0</v>
      </c>
      <c r="F148" s="210"/>
      <c r="G148" s="210"/>
      <c r="H148" s="28"/>
      <c r="I148" s="211"/>
      <c r="J148" s="749"/>
      <c r="K148" s="749"/>
      <c r="L148" s="203" t="s">
        <v>31</v>
      </c>
      <c r="M148" s="204"/>
      <c r="N148" s="430" t="str">
        <f>IF(M148&gt;0,VLOOKUP(M148,女子登録情報!$N$1:$O$22,2,0),"")</f>
        <v/>
      </c>
      <c r="O148" s="203" t="s">
        <v>32</v>
      </c>
      <c r="P148" s="206"/>
      <c r="Q148" s="250" t="str">
        <f t="shared" si="63"/>
        <v/>
      </c>
      <c r="R148" s="285" t="str">
        <f t="shared" si="74"/>
        <v/>
      </c>
      <c r="S148" s="207"/>
      <c r="T148" s="761"/>
      <c r="U148" s="762"/>
      <c r="V148" s="763"/>
      <c r="W148" s="752"/>
      <c r="X148" s="755"/>
      <c r="AB148" s="85">
        <f t="shared" si="75"/>
        <v>0</v>
      </c>
      <c r="AC148" s="621"/>
      <c r="AD148" s="74" t="str">
        <f t="shared" si="64"/>
        <v/>
      </c>
      <c r="AE148" s="74" t="str">
        <f t="shared" si="65"/>
        <v/>
      </c>
      <c r="AF148" s="74" t="str">
        <f t="shared" si="66"/>
        <v/>
      </c>
      <c r="AG148" s="74" t="str">
        <f t="shared" si="67"/>
        <v/>
      </c>
      <c r="AH148" s="95">
        <f t="shared" si="76"/>
        <v>0</v>
      </c>
      <c r="AI148" s="95" t="str">
        <f>AI147</f>
        <v/>
      </c>
      <c r="AJ148" s="74" t="str">
        <f t="shared" si="77"/>
        <v/>
      </c>
      <c r="AK148" s="74" t="str">
        <f t="shared" si="68"/>
        <v/>
      </c>
      <c r="AL148" s="99" t="str">
        <f t="shared" si="69"/>
        <v/>
      </c>
      <c r="AM148" s="81">
        <f t="shared" si="78"/>
        <v>0</v>
      </c>
      <c r="AO148" s="81">
        <f t="shared" si="79"/>
        <v>0</v>
      </c>
      <c r="AP148" s="81" t="str">
        <f t="shared" si="80"/>
        <v>00000</v>
      </c>
      <c r="AQ148" s="105" t="str">
        <f t="shared" si="81"/>
        <v>0秒0</v>
      </c>
      <c r="AR148" s="106">
        <f t="shared" si="82"/>
        <v>0</v>
      </c>
      <c r="AS148" s="106" t="str">
        <f t="shared" si="83"/>
        <v>0</v>
      </c>
      <c r="AT148" s="106" t="str">
        <f t="shared" si="84"/>
        <v>0</v>
      </c>
      <c r="AU148" s="106" t="str">
        <f t="shared" si="85"/>
        <v>0m</v>
      </c>
      <c r="AV148" s="106" t="str">
        <f t="shared" si="86"/>
        <v>点</v>
      </c>
      <c r="AW148" s="81">
        <f t="shared" si="87"/>
        <v>0</v>
      </c>
      <c r="AX148" s="73" t="str">
        <f t="shared" si="88"/>
        <v/>
      </c>
      <c r="AY148" s="81">
        <f t="shared" si="89"/>
        <v>0</v>
      </c>
      <c r="AZ148" s="81">
        <f t="shared" si="90"/>
        <v>0</v>
      </c>
      <c r="BA148" s="81">
        <f t="shared" si="91"/>
        <v>0</v>
      </c>
      <c r="BB148" s="587"/>
      <c r="BC148" s="587"/>
      <c r="BD148" s="630"/>
      <c r="BE148" s="770"/>
      <c r="BF148" s="74" t="str">
        <f t="shared" si="70"/>
        <v/>
      </c>
      <c r="BG148" s="74" t="str">
        <f t="shared" si="71"/>
        <v/>
      </c>
      <c r="BH148" s="74" t="str">
        <f t="shared" si="72"/>
        <v/>
      </c>
      <c r="BI148" s="120" t="str">
        <f>IF(M148="","",COUNTIF($BH$17:BH148,BH148))</f>
        <v/>
      </c>
      <c r="BJ148" s="98" t="str">
        <f t="shared" si="92"/>
        <v/>
      </c>
      <c r="BK148" s="1" t="str">
        <f t="shared" si="93"/>
        <v/>
      </c>
      <c r="BL148" s="621"/>
      <c r="BM148" s="621"/>
      <c r="BN148" s="621"/>
      <c r="BO148" s="621"/>
      <c r="BP148" s="621"/>
      <c r="BQ148" s="624"/>
      <c r="BR148" s="621"/>
      <c r="BS148" s="621"/>
      <c r="BV148" s="624"/>
      <c r="BW148" s="621"/>
      <c r="BX148" s="621"/>
      <c r="BY148" s="621"/>
      <c r="BZ148" s="621"/>
      <c r="CA148" s="621"/>
      <c r="CB148" s="621"/>
    </row>
    <row r="149" spans="1:80" s="1" customFormat="1" ht="18" customHeight="1" thickTop="1" thickBot="1">
      <c r="A149" s="683">
        <v>45</v>
      </c>
      <c r="B149" s="764" t="s">
        <v>339</v>
      </c>
      <c r="C149" s="766"/>
      <c r="D149" s="252" t="str">
        <f t="shared" si="73"/>
        <v/>
      </c>
      <c r="E149" s="243">
        <f>C149</f>
        <v>0</v>
      </c>
      <c r="F149" s="729" t="str">
        <f>IF(C149&gt;0,VLOOKUP(C149,女子登録情報!$A$1:$H$2001,3,0),"")</f>
        <v/>
      </c>
      <c r="G149" s="729" t="str">
        <f>IF(C149&gt;0,VLOOKUP(C149,女子登録情報!$A$1:$H$2001,4,0),"")</f>
        <v/>
      </c>
      <c r="H149" s="619" t="str">
        <f>IF(C149&gt;0,VLOOKUP(C149,女子登録情報!$A$1:$H$1688,7,0),"")</f>
        <v/>
      </c>
      <c r="I149" s="267" t="str">
        <f>IF(C149&gt;0,VLOOKUP(C149,女子登録情報!$A$1:$H$2001,8,0),"")</f>
        <v/>
      </c>
      <c r="J149" s="747" t="str">
        <f>IF(C149&gt;0,VLOOKUP(C149,女子登録情報!$A$1:$M$2001,13,0),"")</f>
        <v/>
      </c>
      <c r="K149" s="747" t="str">
        <f>IF(C149&gt;0,TEXT(C149,"200000000"),"000000000")</f>
        <v>000000000</v>
      </c>
      <c r="L149" s="195" t="s">
        <v>24</v>
      </c>
      <c r="M149" s="194"/>
      <c r="N149" s="268" t="str">
        <f>IF(M149&gt;0,VLOOKUP(M149,女子登録情報!$N$1:$O$22,2,0),"")</f>
        <v/>
      </c>
      <c r="O149" s="267" t="s">
        <v>27</v>
      </c>
      <c r="P149" s="253"/>
      <c r="Q149" s="260" t="str">
        <f t="shared" si="63"/>
        <v/>
      </c>
      <c r="R149" s="283" t="str">
        <f t="shared" si="74"/>
        <v/>
      </c>
      <c r="S149" s="269"/>
      <c r="T149" s="610"/>
      <c r="U149" s="611"/>
      <c r="V149" s="612"/>
      <c r="W149" s="750"/>
      <c r="X149" s="753"/>
      <c r="AA149" s="1">
        <f>IF(C149="",0,IF(H149=F5,0,1))</f>
        <v>0</v>
      </c>
      <c r="AB149" s="85">
        <f t="shared" si="75"/>
        <v>0</v>
      </c>
      <c r="AC149" s="621" t="str">
        <f>IF(C149="","",C149)</f>
        <v/>
      </c>
      <c r="AD149" s="74" t="str">
        <f t="shared" si="64"/>
        <v/>
      </c>
      <c r="AE149" s="74" t="str">
        <f t="shared" si="65"/>
        <v/>
      </c>
      <c r="AF149" s="74" t="str">
        <f t="shared" si="66"/>
        <v/>
      </c>
      <c r="AG149" s="74" t="str">
        <f t="shared" si="67"/>
        <v/>
      </c>
      <c r="AH149" s="95">
        <f t="shared" si="76"/>
        <v>0</v>
      </c>
      <c r="AI149" s="95" t="str">
        <f>IF(F149="","",F149)</f>
        <v/>
      </c>
      <c r="AJ149" s="74" t="str">
        <f t="shared" si="77"/>
        <v/>
      </c>
      <c r="AK149" s="74" t="str">
        <f t="shared" si="68"/>
        <v/>
      </c>
      <c r="AL149" s="99" t="str">
        <f t="shared" si="69"/>
        <v/>
      </c>
      <c r="AM149" s="81">
        <f t="shared" si="78"/>
        <v>0</v>
      </c>
      <c r="AO149" s="81">
        <f t="shared" si="79"/>
        <v>0</v>
      </c>
      <c r="AP149" s="81" t="str">
        <f t="shared" si="80"/>
        <v>00000</v>
      </c>
      <c r="AQ149" s="105" t="str">
        <f t="shared" si="81"/>
        <v>0秒0</v>
      </c>
      <c r="AR149" s="106">
        <f t="shared" si="82"/>
        <v>0</v>
      </c>
      <c r="AS149" s="106" t="str">
        <f t="shared" si="83"/>
        <v>0</v>
      </c>
      <c r="AT149" s="106" t="str">
        <f t="shared" si="84"/>
        <v>0</v>
      </c>
      <c r="AU149" s="106" t="str">
        <f t="shared" si="85"/>
        <v>0m</v>
      </c>
      <c r="AV149" s="106" t="str">
        <f t="shared" si="86"/>
        <v>点</v>
      </c>
      <c r="AW149" s="81">
        <f t="shared" si="87"/>
        <v>0</v>
      </c>
      <c r="AX149" s="73" t="str">
        <f t="shared" si="88"/>
        <v/>
      </c>
      <c r="AY149" s="81">
        <f t="shared" si="89"/>
        <v>0</v>
      </c>
      <c r="AZ149" s="81">
        <f t="shared" si="90"/>
        <v>0</v>
      </c>
      <c r="BA149" s="81">
        <f t="shared" si="91"/>
        <v>0</v>
      </c>
      <c r="BB149" s="586">
        <f>IF(W149="",0,COUNTA($W$17:W151))</f>
        <v>0</v>
      </c>
      <c r="BC149" s="586">
        <f>IF(X149="",0,COUNTA($X$17:X151))</f>
        <v>0</v>
      </c>
      <c r="BD149" s="628">
        <f>IF(OR($N149="20200",$N150="20200",$N151="20200"),COUNTIF($N$17:N151,"20200"),0)</f>
        <v>0</v>
      </c>
      <c r="BE149" s="768">
        <f>IF($BD149=0,0,INDEX($P149:$P151,MATCH("20200",$N149:$N151,0),1))</f>
        <v>0</v>
      </c>
      <c r="BF149" s="74" t="str">
        <f t="shared" si="70"/>
        <v/>
      </c>
      <c r="BG149" s="74" t="str">
        <f t="shared" si="71"/>
        <v/>
      </c>
      <c r="BH149" s="74" t="str">
        <f t="shared" si="72"/>
        <v/>
      </c>
      <c r="BI149" s="120" t="str">
        <f>IF(M149="","",COUNTIF($BH$17:BH149,BH149))</f>
        <v/>
      </c>
      <c r="BJ149" s="98" t="str">
        <f t="shared" si="92"/>
        <v/>
      </c>
      <c r="BK149" s="1" t="str">
        <f t="shared" si="93"/>
        <v/>
      </c>
      <c r="BL149" s="621" t="str">
        <f>IF(F149="","",COUNTIF($AI$17:AI149,AI149))</f>
        <v/>
      </c>
      <c r="BM149" s="621">
        <f>IF(BL149=1,BL149,0)</f>
        <v>0</v>
      </c>
      <c r="BN149" s="621" t="str">
        <f>IF(F149="","",$BR149)</f>
        <v/>
      </c>
      <c r="BO149" s="621" t="str">
        <f>IF(G149="","",$BR149)</f>
        <v/>
      </c>
      <c r="BP149" s="621" t="str">
        <f>IF(I149="","",$BR149)</f>
        <v/>
      </c>
      <c r="BQ149" s="622" t="str">
        <f>IFERROR(IF(J149="","",BR149),"")</f>
        <v/>
      </c>
      <c r="BR149" s="621">
        <v>45</v>
      </c>
      <c r="BS149" s="621">
        <f>IF(C149&gt;0,"",IF(COUNTIF(BN149:BQ151,BR149)=4,"",1))</f>
        <v>1</v>
      </c>
      <c r="BV149" s="622" t="str">
        <f>IF(AI149="","",IF(AND(COUNTA(M149:M151)=0,COUNTA(W149:X151)=0),1,""))</f>
        <v/>
      </c>
      <c r="BW149" s="621">
        <f>IF(AND($AI149="",COUNTA(W149)&gt;0),1,0)</f>
        <v>0</v>
      </c>
      <c r="BX149" s="621">
        <f>IF(AND($AI149="",COUNTA(X149)&gt;0),1,0)</f>
        <v>0</v>
      </c>
      <c r="BY149" s="621" t="str">
        <f>F149&amp;"-"&amp;W149</f>
        <v>-</v>
      </c>
      <c r="BZ149" s="621" t="str">
        <f>IF(W149="","",COUNTIF($BY$17:BY149,BY149))</f>
        <v/>
      </c>
      <c r="CA149" s="621" t="str">
        <f>F149&amp;"-"&amp;X149</f>
        <v>-</v>
      </c>
      <c r="CB149" s="621" t="str">
        <f>IF(X149="","",COUNTIF($CA$17:CA149,CA149))</f>
        <v/>
      </c>
    </row>
    <row r="150" spans="1:80" s="1" customFormat="1" ht="18" customHeight="1" thickBot="1">
      <c r="A150" s="684"/>
      <c r="B150" s="765"/>
      <c r="C150" s="767"/>
      <c r="D150" s="27" t="str">
        <f t="shared" si="73"/>
        <v/>
      </c>
      <c r="E150" s="244">
        <f>C149</f>
        <v>0</v>
      </c>
      <c r="F150" s="730"/>
      <c r="G150" s="730"/>
      <c r="H150" s="620"/>
      <c r="I150" s="270" t="str">
        <f>IF(C149&gt;0,VLOOKUP(C149,女子登録情報!$A$1:$H$2001,5,0),"")</f>
        <v/>
      </c>
      <c r="J150" s="748"/>
      <c r="K150" s="748"/>
      <c r="L150" s="199" t="s">
        <v>28</v>
      </c>
      <c r="M150" s="198"/>
      <c r="N150" s="271" t="str">
        <f>IF(M150&gt;0,VLOOKUP(M150,女子登録情報!$N$1:$O$22,2,0),"")</f>
        <v/>
      </c>
      <c r="O150" s="270" t="s">
        <v>29</v>
      </c>
      <c r="P150" s="272"/>
      <c r="Q150" s="258" t="str">
        <f t="shared" si="63"/>
        <v/>
      </c>
      <c r="R150" s="284" t="str">
        <f t="shared" si="74"/>
        <v/>
      </c>
      <c r="S150" s="273"/>
      <c r="T150" s="756"/>
      <c r="U150" s="757"/>
      <c r="V150" s="758"/>
      <c r="W150" s="751"/>
      <c r="X150" s="754"/>
      <c r="AB150" s="85">
        <f t="shared" si="75"/>
        <v>0</v>
      </c>
      <c r="AC150" s="621"/>
      <c r="AD150" s="74" t="str">
        <f t="shared" si="64"/>
        <v/>
      </c>
      <c r="AE150" s="74" t="str">
        <f t="shared" si="65"/>
        <v/>
      </c>
      <c r="AF150" s="74" t="str">
        <f t="shared" si="66"/>
        <v/>
      </c>
      <c r="AG150" s="74" t="str">
        <f t="shared" si="67"/>
        <v/>
      </c>
      <c r="AH150" s="95">
        <f t="shared" si="76"/>
        <v>0</v>
      </c>
      <c r="AI150" s="95" t="str">
        <f>AI149</f>
        <v/>
      </c>
      <c r="AJ150" s="74" t="str">
        <f t="shared" si="77"/>
        <v/>
      </c>
      <c r="AK150" s="74" t="str">
        <f t="shared" si="68"/>
        <v/>
      </c>
      <c r="AL150" s="99" t="str">
        <f t="shared" si="69"/>
        <v/>
      </c>
      <c r="AM150" s="81">
        <f t="shared" si="78"/>
        <v>0</v>
      </c>
      <c r="AO150" s="81">
        <f t="shared" si="79"/>
        <v>0</v>
      </c>
      <c r="AP150" s="81" t="str">
        <f t="shared" si="80"/>
        <v>00000</v>
      </c>
      <c r="AQ150" s="105" t="str">
        <f t="shared" si="81"/>
        <v>0秒0</v>
      </c>
      <c r="AR150" s="106">
        <f t="shared" si="82"/>
        <v>0</v>
      </c>
      <c r="AS150" s="106" t="str">
        <f t="shared" si="83"/>
        <v>0</v>
      </c>
      <c r="AT150" s="106" t="str">
        <f t="shared" si="84"/>
        <v>0</v>
      </c>
      <c r="AU150" s="106" t="str">
        <f t="shared" si="85"/>
        <v>0m</v>
      </c>
      <c r="AV150" s="106" t="str">
        <f t="shared" si="86"/>
        <v>点</v>
      </c>
      <c r="AW150" s="81">
        <f t="shared" si="87"/>
        <v>0</v>
      </c>
      <c r="AX150" s="73" t="str">
        <f t="shared" si="88"/>
        <v/>
      </c>
      <c r="AY150" s="81">
        <f t="shared" si="89"/>
        <v>0</v>
      </c>
      <c r="AZ150" s="81">
        <f t="shared" si="90"/>
        <v>0</v>
      </c>
      <c r="BA150" s="81">
        <f t="shared" si="91"/>
        <v>0</v>
      </c>
      <c r="BB150" s="595"/>
      <c r="BC150" s="595"/>
      <c r="BD150" s="629"/>
      <c r="BE150" s="769"/>
      <c r="BF150" s="74" t="str">
        <f t="shared" si="70"/>
        <v/>
      </c>
      <c r="BG150" s="74" t="str">
        <f t="shared" si="71"/>
        <v/>
      </c>
      <c r="BH150" s="74" t="str">
        <f t="shared" si="72"/>
        <v/>
      </c>
      <c r="BI150" s="120" t="str">
        <f>IF(M150="","",COUNTIF($BH$17:BH150,BH150))</f>
        <v/>
      </c>
      <c r="BJ150" s="98" t="str">
        <f t="shared" si="92"/>
        <v/>
      </c>
      <c r="BK150" s="1" t="str">
        <f t="shared" si="93"/>
        <v/>
      </c>
      <c r="BL150" s="621"/>
      <c r="BM150" s="621"/>
      <c r="BN150" s="621"/>
      <c r="BO150" s="621"/>
      <c r="BP150" s="621"/>
      <c r="BQ150" s="623"/>
      <c r="BR150" s="621"/>
      <c r="BS150" s="621"/>
      <c r="BV150" s="623"/>
      <c r="BW150" s="621"/>
      <c r="BX150" s="621"/>
      <c r="BY150" s="621"/>
      <c r="BZ150" s="621"/>
      <c r="CA150" s="621"/>
      <c r="CB150" s="621"/>
    </row>
    <row r="151" spans="1:80" s="1" customFormat="1" ht="18" customHeight="1" thickBot="1">
      <c r="A151" s="685"/>
      <c r="B151" s="201" t="s">
        <v>30</v>
      </c>
      <c r="C151" s="202"/>
      <c r="D151" s="245" t="str">
        <f t="shared" si="73"/>
        <v/>
      </c>
      <c r="E151" s="274">
        <f>C149</f>
        <v>0</v>
      </c>
      <c r="F151" s="210"/>
      <c r="G151" s="210"/>
      <c r="H151" s="28"/>
      <c r="I151" s="211"/>
      <c r="J151" s="749"/>
      <c r="K151" s="749"/>
      <c r="L151" s="203" t="s">
        <v>31</v>
      </c>
      <c r="M151" s="204"/>
      <c r="N151" s="430" t="str">
        <f>IF(M151&gt;0,VLOOKUP(M151,女子登録情報!$N$1:$O$22,2,0),"")</f>
        <v/>
      </c>
      <c r="O151" s="203" t="s">
        <v>32</v>
      </c>
      <c r="P151" s="206"/>
      <c r="Q151" s="250" t="str">
        <f t="shared" si="63"/>
        <v/>
      </c>
      <c r="R151" s="285" t="str">
        <f t="shared" si="74"/>
        <v/>
      </c>
      <c r="S151" s="207"/>
      <c r="T151" s="761"/>
      <c r="U151" s="762"/>
      <c r="V151" s="763"/>
      <c r="W151" s="752"/>
      <c r="X151" s="755"/>
      <c r="AB151" s="85">
        <f t="shared" si="75"/>
        <v>0</v>
      </c>
      <c r="AC151" s="621"/>
      <c r="AD151" s="74" t="str">
        <f t="shared" si="64"/>
        <v/>
      </c>
      <c r="AE151" s="74" t="str">
        <f t="shared" si="65"/>
        <v/>
      </c>
      <c r="AF151" s="74" t="str">
        <f t="shared" si="66"/>
        <v/>
      </c>
      <c r="AG151" s="74" t="str">
        <f t="shared" si="67"/>
        <v/>
      </c>
      <c r="AH151" s="95">
        <f t="shared" si="76"/>
        <v>0</v>
      </c>
      <c r="AI151" s="95" t="str">
        <f>AI150</f>
        <v/>
      </c>
      <c r="AJ151" s="74" t="str">
        <f t="shared" si="77"/>
        <v/>
      </c>
      <c r="AK151" s="74" t="str">
        <f t="shared" si="68"/>
        <v/>
      </c>
      <c r="AL151" s="99" t="str">
        <f t="shared" si="69"/>
        <v/>
      </c>
      <c r="AM151" s="81">
        <f t="shared" si="78"/>
        <v>0</v>
      </c>
      <c r="AO151" s="81">
        <f t="shared" si="79"/>
        <v>0</v>
      </c>
      <c r="AP151" s="81" t="str">
        <f t="shared" si="80"/>
        <v>00000</v>
      </c>
      <c r="AQ151" s="105" t="str">
        <f t="shared" si="81"/>
        <v>0秒0</v>
      </c>
      <c r="AR151" s="106">
        <f t="shared" si="82"/>
        <v>0</v>
      </c>
      <c r="AS151" s="106" t="str">
        <f t="shared" si="83"/>
        <v>0</v>
      </c>
      <c r="AT151" s="106" t="str">
        <f t="shared" si="84"/>
        <v>0</v>
      </c>
      <c r="AU151" s="106" t="str">
        <f t="shared" si="85"/>
        <v>0m</v>
      </c>
      <c r="AV151" s="106" t="str">
        <f t="shared" si="86"/>
        <v>点</v>
      </c>
      <c r="AW151" s="81">
        <f t="shared" si="87"/>
        <v>0</v>
      </c>
      <c r="AX151" s="73" t="str">
        <f t="shared" si="88"/>
        <v/>
      </c>
      <c r="AY151" s="81">
        <f t="shared" si="89"/>
        <v>0</v>
      </c>
      <c r="AZ151" s="81">
        <f t="shared" si="90"/>
        <v>0</v>
      </c>
      <c r="BA151" s="81">
        <f t="shared" si="91"/>
        <v>0</v>
      </c>
      <c r="BB151" s="587"/>
      <c r="BC151" s="587"/>
      <c r="BD151" s="630"/>
      <c r="BE151" s="770"/>
      <c r="BF151" s="74" t="str">
        <f t="shared" si="70"/>
        <v/>
      </c>
      <c r="BG151" s="74" t="str">
        <f t="shared" si="71"/>
        <v/>
      </c>
      <c r="BH151" s="74" t="str">
        <f t="shared" si="72"/>
        <v/>
      </c>
      <c r="BI151" s="120" t="str">
        <f>IF(M151="","",COUNTIF($BH$17:BH151,BH151))</f>
        <v/>
      </c>
      <c r="BJ151" s="98" t="str">
        <f t="shared" si="92"/>
        <v/>
      </c>
      <c r="BK151" s="1" t="str">
        <f t="shared" si="93"/>
        <v/>
      </c>
      <c r="BL151" s="621"/>
      <c r="BM151" s="621"/>
      <c r="BN151" s="621"/>
      <c r="BO151" s="621"/>
      <c r="BP151" s="621"/>
      <c r="BQ151" s="624"/>
      <c r="BR151" s="621"/>
      <c r="BS151" s="621"/>
      <c r="BV151" s="624"/>
      <c r="BW151" s="621"/>
      <c r="BX151" s="621"/>
      <c r="BY151" s="621"/>
      <c r="BZ151" s="621"/>
      <c r="CA151" s="621"/>
      <c r="CB151" s="621"/>
    </row>
    <row r="152" spans="1:80" s="1" customFormat="1" ht="18" customHeight="1" thickTop="1" thickBot="1">
      <c r="A152" s="683">
        <v>46</v>
      </c>
      <c r="B152" s="764" t="s">
        <v>339</v>
      </c>
      <c r="C152" s="766"/>
      <c r="D152" s="252" t="str">
        <f t="shared" si="73"/>
        <v/>
      </c>
      <c r="E152" s="243">
        <f>C152</f>
        <v>0</v>
      </c>
      <c r="F152" s="729" t="str">
        <f>IF(C152&gt;0,VLOOKUP(C152,女子登録情報!$A$1:$H$2001,3,0),"")</f>
        <v/>
      </c>
      <c r="G152" s="729" t="str">
        <f>IF(C152&gt;0,VLOOKUP(C152,女子登録情報!$A$1:$H$2001,4,0),"")</f>
        <v/>
      </c>
      <c r="H152" s="619" t="str">
        <f>IF(C152&gt;0,VLOOKUP(C152,女子登録情報!$A$1:$H$1688,7,0),"")</f>
        <v/>
      </c>
      <c r="I152" s="267" t="str">
        <f>IF(C152&gt;0,VLOOKUP(C152,女子登録情報!$A$1:$H$2001,8,0),"")</f>
        <v/>
      </c>
      <c r="J152" s="747" t="str">
        <f>IF(C152&gt;0,VLOOKUP(C152,女子登録情報!$A$1:$M$2001,13,0),"")</f>
        <v/>
      </c>
      <c r="K152" s="747" t="str">
        <f>IF(C152&gt;0,TEXT(C152,"200000000"),"000000000")</f>
        <v>000000000</v>
      </c>
      <c r="L152" s="195" t="s">
        <v>24</v>
      </c>
      <c r="M152" s="194"/>
      <c r="N152" s="268" t="str">
        <f>IF(M152&gt;0,VLOOKUP(M152,女子登録情報!$N$1:$O$22,2,0),"")</f>
        <v/>
      </c>
      <c r="O152" s="267" t="s">
        <v>27</v>
      </c>
      <c r="P152" s="253"/>
      <c r="Q152" s="260" t="str">
        <f t="shared" si="63"/>
        <v/>
      </c>
      <c r="R152" s="283" t="str">
        <f t="shared" si="74"/>
        <v/>
      </c>
      <c r="S152" s="269"/>
      <c r="T152" s="610"/>
      <c r="U152" s="611"/>
      <c r="V152" s="612"/>
      <c r="W152" s="750"/>
      <c r="X152" s="753"/>
      <c r="AA152" s="1">
        <f>IF(C152="",0,IF(H152=F5,0,1))</f>
        <v>0</v>
      </c>
      <c r="AB152" s="85">
        <f t="shared" si="75"/>
        <v>0</v>
      </c>
      <c r="AC152" s="621" t="str">
        <f>IF(C152="","",C152)</f>
        <v/>
      </c>
      <c r="AD152" s="74" t="str">
        <f t="shared" si="64"/>
        <v/>
      </c>
      <c r="AE152" s="74" t="str">
        <f t="shared" si="65"/>
        <v/>
      </c>
      <c r="AF152" s="74" t="str">
        <f t="shared" si="66"/>
        <v/>
      </c>
      <c r="AG152" s="74" t="str">
        <f t="shared" si="67"/>
        <v/>
      </c>
      <c r="AH152" s="95">
        <f t="shared" si="76"/>
        <v>0</v>
      </c>
      <c r="AI152" s="95" t="str">
        <f>IF(F152="","",F152)</f>
        <v/>
      </c>
      <c r="AJ152" s="74" t="str">
        <f t="shared" si="77"/>
        <v/>
      </c>
      <c r="AK152" s="74" t="str">
        <f t="shared" si="68"/>
        <v/>
      </c>
      <c r="AL152" s="99" t="str">
        <f t="shared" si="69"/>
        <v/>
      </c>
      <c r="AM152" s="81">
        <f t="shared" si="78"/>
        <v>0</v>
      </c>
      <c r="AO152" s="81">
        <f t="shared" si="79"/>
        <v>0</v>
      </c>
      <c r="AP152" s="81" t="str">
        <f t="shared" si="80"/>
        <v>00000</v>
      </c>
      <c r="AQ152" s="105" t="str">
        <f t="shared" si="81"/>
        <v>0秒0</v>
      </c>
      <c r="AR152" s="106">
        <f t="shared" si="82"/>
        <v>0</v>
      </c>
      <c r="AS152" s="106" t="str">
        <f t="shared" si="83"/>
        <v>0</v>
      </c>
      <c r="AT152" s="106" t="str">
        <f t="shared" si="84"/>
        <v>0</v>
      </c>
      <c r="AU152" s="106" t="str">
        <f t="shared" si="85"/>
        <v>0m</v>
      </c>
      <c r="AV152" s="106" t="str">
        <f t="shared" si="86"/>
        <v>点</v>
      </c>
      <c r="AW152" s="81">
        <f t="shared" si="87"/>
        <v>0</v>
      </c>
      <c r="AX152" s="73" t="str">
        <f t="shared" si="88"/>
        <v/>
      </c>
      <c r="AY152" s="81">
        <f t="shared" si="89"/>
        <v>0</v>
      </c>
      <c r="AZ152" s="81">
        <f t="shared" si="90"/>
        <v>0</v>
      </c>
      <c r="BA152" s="81">
        <f t="shared" si="91"/>
        <v>0</v>
      </c>
      <c r="BB152" s="586">
        <f>IF(W152="",0,COUNTA($W$17:W154))</f>
        <v>0</v>
      </c>
      <c r="BC152" s="586">
        <f>IF(X152="",0,COUNTA($X$17:X154))</f>
        <v>0</v>
      </c>
      <c r="BD152" s="628">
        <f>IF(OR($N152="20200",$N153="20200",$N154="20200"),COUNTIF($N$17:N154,"20200"),0)</f>
        <v>0</v>
      </c>
      <c r="BE152" s="768">
        <f>IF($BD152=0,0,INDEX($P152:$P154,MATCH("20200",$N152:$N154,0),1))</f>
        <v>0</v>
      </c>
      <c r="BF152" s="74" t="str">
        <f t="shared" si="70"/>
        <v/>
      </c>
      <c r="BG152" s="74" t="str">
        <f t="shared" si="71"/>
        <v/>
      </c>
      <c r="BH152" s="74" t="str">
        <f t="shared" si="72"/>
        <v/>
      </c>
      <c r="BI152" s="120" t="str">
        <f>IF(M152="","",COUNTIF($BH$17:BH152,BH152))</f>
        <v/>
      </c>
      <c r="BJ152" s="98" t="str">
        <f t="shared" si="92"/>
        <v/>
      </c>
      <c r="BK152" s="1" t="str">
        <f t="shared" si="93"/>
        <v/>
      </c>
      <c r="BL152" s="621" t="str">
        <f>IF(F152="","",COUNTIF($AI$17:AI152,AI152))</f>
        <v/>
      </c>
      <c r="BM152" s="621">
        <f>IF(BL152=1,BL152,0)</f>
        <v>0</v>
      </c>
      <c r="BN152" s="621" t="str">
        <f>IF(F152="","",$BR152)</f>
        <v/>
      </c>
      <c r="BO152" s="621" t="str">
        <f>IF(G152="","",$BR152)</f>
        <v/>
      </c>
      <c r="BP152" s="621" t="str">
        <f>IF(I152="","",$BR152)</f>
        <v/>
      </c>
      <c r="BQ152" s="622" t="str">
        <f>IFERROR(IF(J152="","",BR152),"")</f>
        <v/>
      </c>
      <c r="BR152" s="621">
        <v>46</v>
      </c>
      <c r="BS152" s="621">
        <f>IF(C152&gt;0,"",IF(COUNTIF(BN152:BQ154,BR152)=4,"",1))</f>
        <v>1</v>
      </c>
      <c r="BV152" s="622" t="str">
        <f>IF(AI152="","",IF(AND(COUNTA(M152:M154)=0,COUNTA(W152:X154)=0),1,""))</f>
        <v/>
      </c>
      <c r="BW152" s="621">
        <f>IF(AND($AI152="",COUNTA(W152)&gt;0),1,0)</f>
        <v>0</v>
      </c>
      <c r="BX152" s="621">
        <f>IF(AND($AI152="",COUNTA(X152)&gt;0),1,0)</f>
        <v>0</v>
      </c>
      <c r="BY152" s="621" t="str">
        <f>F152&amp;"-"&amp;W152</f>
        <v>-</v>
      </c>
      <c r="BZ152" s="621" t="str">
        <f>IF(W152="","",COUNTIF($BY$17:BY152,BY152))</f>
        <v/>
      </c>
      <c r="CA152" s="621" t="str">
        <f>F152&amp;"-"&amp;X152</f>
        <v>-</v>
      </c>
      <c r="CB152" s="621" t="str">
        <f>IF(X152="","",COUNTIF($CA$17:CA152,CA152))</f>
        <v/>
      </c>
    </row>
    <row r="153" spans="1:80" s="1" customFormat="1" ht="18" customHeight="1" thickBot="1">
      <c r="A153" s="684"/>
      <c r="B153" s="765"/>
      <c r="C153" s="767"/>
      <c r="D153" s="27" t="str">
        <f t="shared" si="73"/>
        <v/>
      </c>
      <c r="E153" s="244">
        <f>C152</f>
        <v>0</v>
      </c>
      <c r="F153" s="730"/>
      <c r="G153" s="730"/>
      <c r="H153" s="620"/>
      <c r="I153" s="270" t="str">
        <f>IF(C152&gt;0,VLOOKUP(C152,女子登録情報!$A$1:$H$2001,5,0),"")</f>
        <v/>
      </c>
      <c r="J153" s="748"/>
      <c r="K153" s="748"/>
      <c r="L153" s="199" t="s">
        <v>28</v>
      </c>
      <c r="M153" s="198"/>
      <c r="N153" s="271" t="str">
        <f>IF(M153&gt;0,VLOOKUP(M153,女子登録情報!$N$1:$O$22,2,0),"")</f>
        <v/>
      </c>
      <c r="O153" s="270" t="s">
        <v>29</v>
      </c>
      <c r="P153" s="272"/>
      <c r="Q153" s="258" t="str">
        <f t="shared" si="63"/>
        <v/>
      </c>
      <c r="R153" s="284" t="str">
        <f t="shared" si="74"/>
        <v/>
      </c>
      <c r="S153" s="273"/>
      <c r="T153" s="756"/>
      <c r="U153" s="757"/>
      <c r="V153" s="758"/>
      <c r="W153" s="751"/>
      <c r="X153" s="754"/>
      <c r="AB153" s="85">
        <f t="shared" si="75"/>
        <v>0</v>
      </c>
      <c r="AC153" s="621"/>
      <c r="AD153" s="74" t="str">
        <f t="shared" si="64"/>
        <v/>
      </c>
      <c r="AE153" s="74" t="str">
        <f t="shared" si="65"/>
        <v/>
      </c>
      <c r="AF153" s="74" t="str">
        <f t="shared" si="66"/>
        <v/>
      </c>
      <c r="AG153" s="74" t="str">
        <f t="shared" si="67"/>
        <v/>
      </c>
      <c r="AH153" s="95">
        <f t="shared" si="76"/>
        <v>0</v>
      </c>
      <c r="AI153" s="95" t="str">
        <f>AI152</f>
        <v/>
      </c>
      <c r="AJ153" s="74" t="str">
        <f t="shared" si="77"/>
        <v/>
      </c>
      <c r="AK153" s="74" t="str">
        <f t="shared" si="68"/>
        <v/>
      </c>
      <c r="AL153" s="99" t="str">
        <f t="shared" si="69"/>
        <v/>
      </c>
      <c r="AM153" s="81">
        <f t="shared" si="78"/>
        <v>0</v>
      </c>
      <c r="AO153" s="81">
        <f t="shared" si="79"/>
        <v>0</v>
      </c>
      <c r="AP153" s="81" t="str">
        <f t="shared" si="80"/>
        <v>00000</v>
      </c>
      <c r="AQ153" s="105" t="str">
        <f t="shared" si="81"/>
        <v>0秒0</v>
      </c>
      <c r="AR153" s="106">
        <f t="shared" si="82"/>
        <v>0</v>
      </c>
      <c r="AS153" s="106" t="str">
        <f t="shared" si="83"/>
        <v>0</v>
      </c>
      <c r="AT153" s="106" t="str">
        <f t="shared" si="84"/>
        <v>0</v>
      </c>
      <c r="AU153" s="106" t="str">
        <f t="shared" si="85"/>
        <v>0m</v>
      </c>
      <c r="AV153" s="106" t="str">
        <f t="shared" si="86"/>
        <v>点</v>
      </c>
      <c r="AW153" s="81">
        <f t="shared" si="87"/>
        <v>0</v>
      </c>
      <c r="AX153" s="73" t="str">
        <f t="shared" si="88"/>
        <v/>
      </c>
      <c r="AY153" s="81">
        <f t="shared" si="89"/>
        <v>0</v>
      </c>
      <c r="AZ153" s="81">
        <f t="shared" si="90"/>
        <v>0</v>
      </c>
      <c r="BA153" s="81">
        <f t="shared" si="91"/>
        <v>0</v>
      </c>
      <c r="BB153" s="595"/>
      <c r="BC153" s="595"/>
      <c r="BD153" s="629"/>
      <c r="BE153" s="769"/>
      <c r="BF153" s="74" t="str">
        <f t="shared" si="70"/>
        <v/>
      </c>
      <c r="BG153" s="74" t="str">
        <f t="shared" si="71"/>
        <v/>
      </c>
      <c r="BH153" s="74" t="str">
        <f t="shared" si="72"/>
        <v/>
      </c>
      <c r="BI153" s="120" t="str">
        <f>IF(M153="","",COUNTIF($BH$17:BH153,BH153))</f>
        <v/>
      </c>
      <c r="BJ153" s="98" t="str">
        <f t="shared" si="92"/>
        <v/>
      </c>
      <c r="BK153" s="1" t="str">
        <f t="shared" si="93"/>
        <v/>
      </c>
      <c r="BL153" s="621"/>
      <c r="BM153" s="621"/>
      <c r="BN153" s="621"/>
      <c r="BO153" s="621"/>
      <c r="BP153" s="621"/>
      <c r="BQ153" s="623"/>
      <c r="BR153" s="621"/>
      <c r="BS153" s="621"/>
      <c r="BV153" s="623"/>
      <c r="BW153" s="621"/>
      <c r="BX153" s="621"/>
      <c r="BY153" s="621"/>
      <c r="BZ153" s="621"/>
      <c r="CA153" s="621"/>
      <c r="CB153" s="621"/>
    </row>
    <row r="154" spans="1:80" s="1" customFormat="1" ht="18" customHeight="1" thickBot="1">
      <c r="A154" s="685"/>
      <c r="B154" s="201" t="s">
        <v>30</v>
      </c>
      <c r="C154" s="202"/>
      <c r="D154" s="245" t="str">
        <f t="shared" si="73"/>
        <v/>
      </c>
      <c r="E154" s="274">
        <f>C152</f>
        <v>0</v>
      </c>
      <c r="F154" s="210"/>
      <c r="G154" s="210"/>
      <c r="H154" s="28"/>
      <c r="I154" s="211"/>
      <c r="J154" s="749"/>
      <c r="K154" s="749"/>
      <c r="L154" s="203" t="s">
        <v>31</v>
      </c>
      <c r="M154" s="204"/>
      <c r="N154" s="430" t="str">
        <f>IF(M154&gt;0,VLOOKUP(M154,女子登録情報!$N$1:$O$22,2,0),"")</f>
        <v/>
      </c>
      <c r="O154" s="203" t="s">
        <v>32</v>
      </c>
      <c r="P154" s="206"/>
      <c r="Q154" s="250" t="str">
        <f t="shared" si="63"/>
        <v/>
      </c>
      <c r="R154" s="285" t="str">
        <f t="shared" si="74"/>
        <v/>
      </c>
      <c r="S154" s="207"/>
      <c r="T154" s="761"/>
      <c r="U154" s="762"/>
      <c r="V154" s="763"/>
      <c r="W154" s="752"/>
      <c r="X154" s="755"/>
      <c r="AB154" s="85">
        <f t="shared" si="75"/>
        <v>0</v>
      </c>
      <c r="AC154" s="621"/>
      <c r="AD154" s="74" t="str">
        <f t="shared" si="64"/>
        <v/>
      </c>
      <c r="AE154" s="74" t="str">
        <f t="shared" si="65"/>
        <v/>
      </c>
      <c r="AF154" s="74" t="str">
        <f t="shared" si="66"/>
        <v/>
      </c>
      <c r="AG154" s="74" t="str">
        <f t="shared" si="67"/>
        <v/>
      </c>
      <c r="AH154" s="95">
        <f t="shared" si="76"/>
        <v>0</v>
      </c>
      <c r="AI154" s="95" t="str">
        <f>AI153</f>
        <v/>
      </c>
      <c r="AJ154" s="74" t="str">
        <f t="shared" si="77"/>
        <v/>
      </c>
      <c r="AK154" s="74" t="str">
        <f t="shared" si="68"/>
        <v/>
      </c>
      <c r="AL154" s="99" t="str">
        <f t="shared" si="69"/>
        <v/>
      </c>
      <c r="AM154" s="81">
        <f t="shared" si="78"/>
        <v>0</v>
      </c>
      <c r="AO154" s="81">
        <f t="shared" si="79"/>
        <v>0</v>
      </c>
      <c r="AP154" s="81" t="str">
        <f t="shared" si="80"/>
        <v>00000</v>
      </c>
      <c r="AQ154" s="105" t="str">
        <f t="shared" si="81"/>
        <v>0秒0</v>
      </c>
      <c r="AR154" s="106">
        <f t="shared" si="82"/>
        <v>0</v>
      </c>
      <c r="AS154" s="106" t="str">
        <f t="shared" si="83"/>
        <v>0</v>
      </c>
      <c r="AT154" s="106" t="str">
        <f t="shared" si="84"/>
        <v>0</v>
      </c>
      <c r="AU154" s="106" t="str">
        <f t="shared" si="85"/>
        <v>0m</v>
      </c>
      <c r="AV154" s="106" t="str">
        <f t="shared" si="86"/>
        <v>点</v>
      </c>
      <c r="AW154" s="81">
        <f t="shared" si="87"/>
        <v>0</v>
      </c>
      <c r="AX154" s="73" t="str">
        <f t="shared" si="88"/>
        <v/>
      </c>
      <c r="AY154" s="81">
        <f t="shared" si="89"/>
        <v>0</v>
      </c>
      <c r="AZ154" s="81">
        <f t="shared" si="90"/>
        <v>0</v>
      </c>
      <c r="BA154" s="81">
        <f t="shared" si="91"/>
        <v>0</v>
      </c>
      <c r="BB154" s="587"/>
      <c r="BC154" s="587"/>
      <c r="BD154" s="630"/>
      <c r="BE154" s="770"/>
      <c r="BF154" s="74" t="str">
        <f t="shared" si="70"/>
        <v/>
      </c>
      <c r="BG154" s="74" t="str">
        <f t="shared" si="71"/>
        <v/>
      </c>
      <c r="BH154" s="74" t="str">
        <f t="shared" si="72"/>
        <v/>
      </c>
      <c r="BI154" s="120" t="str">
        <f>IF(M154="","",COUNTIF($BH$17:BH154,BH154))</f>
        <v/>
      </c>
      <c r="BJ154" s="98" t="str">
        <f t="shared" si="92"/>
        <v/>
      </c>
      <c r="BK154" s="1" t="str">
        <f t="shared" si="93"/>
        <v/>
      </c>
      <c r="BL154" s="621"/>
      <c r="BM154" s="621"/>
      <c r="BN154" s="621"/>
      <c r="BO154" s="621"/>
      <c r="BP154" s="621"/>
      <c r="BQ154" s="624"/>
      <c r="BR154" s="621"/>
      <c r="BS154" s="621"/>
      <c r="BV154" s="624"/>
      <c r="BW154" s="621"/>
      <c r="BX154" s="621"/>
      <c r="BY154" s="621"/>
      <c r="BZ154" s="621"/>
      <c r="CA154" s="621"/>
      <c r="CB154" s="621"/>
    </row>
    <row r="155" spans="1:80" s="1" customFormat="1" ht="18" customHeight="1" thickTop="1" thickBot="1">
      <c r="A155" s="683">
        <v>47</v>
      </c>
      <c r="B155" s="764" t="s">
        <v>339</v>
      </c>
      <c r="C155" s="766"/>
      <c r="D155" s="252" t="str">
        <f t="shared" si="73"/>
        <v/>
      </c>
      <c r="E155" s="243">
        <f>C155</f>
        <v>0</v>
      </c>
      <c r="F155" s="729" t="str">
        <f>IF(C155&gt;0,VLOOKUP(C155,女子登録情報!$A$1:$H$2001,3,0),"")</f>
        <v/>
      </c>
      <c r="G155" s="729" t="str">
        <f>IF(C155&gt;0,VLOOKUP(C155,女子登録情報!$A$1:$H$2001,4,0),"")</f>
        <v/>
      </c>
      <c r="H155" s="619" t="str">
        <f>IF(C155&gt;0,VLOOKUP(C155,女子登録情報!$A$1:$H$1688,7,0),"")</f>
        <v/>
      </c>
      <c r="I155" s="267" t="str">
        <f>IF(C155&gt;0,VLOOKUP(C155,女子登録情報!$A$1:$H$2001,8,0),"")</f>
        <v/>
      </c>
      <c r="J155" s="747" t="str">
        <f>IF(C155&gt;0,VLOOKUP(C155,女子登録情報!$A$1:$M$2001,13,0),"")</f>
        <v/>
      </c>
      <c r="K155" s="747" t="str">
        <f>IF(C155&gt;0,TEXT(C155,"200000000"),"000000000")</f>
        <v>000000000</v>
      </c>
      <c r="L155" s="195" t="s">
        <v>24</v>
      </c>
      <c r="M155" s="194"/>
      <c r="N155" s="268" t="str">
        <f>IF(M155&gt;0,VLOOKUP(M155,女子登録情報!$N$1:$O$22,2,0),"")</f>
        <v/>
      </c>
      <c r="O155" s="267" t="s">
        <v>27</v>
      </c>
      <c r="P155" s="253"/>
      <c r="Q155" s="260" t="str">
        <f t="shared" si="63"/>
        <v/>
      </c>
      <c r="R155" s="283" t="str">
        <f t="shared" si="74"/>
        <v/>
      </c>
      <c r="S155" s="269"/>
      <c r="T155" s="610"/>
      <c r="U155" s="611"/>
      <c r="V155" s="612"/>
      <c r="W155" s="750"/>
      <c r="X155" s="753"/>
      <c r="AA155" s="1">
        <f>IF(C155="",0,IF(H155=F5,0,1))</f>
        <v>0</v>
      </c>
      <c r="AB155" s="85">
        <f t="shared" si="75"/>
        <v>0</v>
      </c>
      <c r="AC155" s="621" t="str">
        <f>IF(C155="","",C155)</f>
        <v/>
      </c>
      <c r="AD155" s="74" t="str">
        <f t="shared" si="64"/>
        <v/>
      </c>
      <c r="AE155" s="74" t="str">
        <f t="shared" si="65"/>
        <v/>
      </c>
      <c r="AF155" s="74" t="str">
        <f t="shared" si="66"/>
        <v/>
      </c>
      <c r="AG155" s="74" t="str">
        <f t="shared" si="67"/>
        <v/>
      </c>
      <c r="AH155" s="95">
        <f t="shared" si="76"/>
        <v>0</v>
      </c>
      <c r="AI155" s="95" t="str">
        <f>IF(F155="","",F155)</f>
        <v/>
      </c>
      <c r="AJ155" s="74" t="str">
        <f t="shared" si="77"/>
        <v/>
      </c>
      <c r="AK155" s="74" t="str">
        <f t="shared" si="68"/>
        <v/>
      </c>
      <c r="AL155" s="99" t="str">
        <f t="shared" si="69"/>
        <v/>
      </c>
      <c r="AM155" s="81">
        <f t="shared" si="78"/>
        <v>0</v>
      </c>
      <c r="AO155" s="81">
        <f t="shared" si="79"/>
        <v>0</v>
      </c>
      <c r="AP155" s="81" t="str">
        <f t="shared" si="80"/>
        <v>00000</v>
      </c>
      <c r="AQ155" s="105" t="str">
        <f t="shared" si="81"/>
        <v>0秒0</v>
      </c>
      <c r="AR155" s="106">
        <f t="shared" si="82"/>
        <v>0</v>
      </c>
      <c r="AS155" s="106" t="str">
        <f t="shared" si="83"/>
        <v>0</v>
      </c>
      <c r="AT155" s="106" t="str">
        <f t="shared" si="84"/>
        <v>0</v>
      </c>
      <c r="AU155" s="106" t="str">
        <f t="shared" si="85"/>
        <v>0m</v>
      </c>
      <c r="AV155" s="106" t="str">
        <f t="shared" si="86"/>
        <v>点</v>
      </c>
      <c r="AW155" s="81">
        <f t="shared" si="87"/>
        <v>0</v>
      </c>
      <c r="AX155" s="73" t="str">
        <f t="shared" si="88"/>
        <v/>
      </c>
      <c r="AY155" s="81">
        <f t="shared" si="89"/>
        <v>0</v>
      </c>
      <c r="AZ155" s="81">
        <f t="shared" si="90"/>
        <v>0</v>
      </c>
      <c r="BA155" s="81">
        <f t="shared" si="91"/>
        <v>0</v>
      </c>
      <c r="BB155" s="586">
        <f>IF(W155="",0,COUNTA($W$17:W157))</f>
        <v>0</v>
      </c>
      <c r="BC155" s="586">
        <f>IF(X155="",0,COUNTA($X$17:X157))</f>
        <v>0</v>
      </c>
      <c r="BD155" s="628">
        <f>IF(OR($N155="20200",$N156="20200",$N157="20200"),COUNTIF($N$17:N157,"20200"),0)</f>
        <v>0</v>
      </c>
      <c r="BE155" s="768">
        <f>IF($BD155=0,0,INDEX($P155:$P157,MATCH("20200",$N155:$N157,0),1))</f>
        <v>0</v>
      </c>
      <c r="BF155" s="74" t="str">
        <f t="shared" si="70"/>
        <v/>
      </c>
      <c r="BG155" s="74" t="str">
        <f t="shared" si="71"/>
        <v/>
      </c>
      <c r="BH155" s="74" t="str">
        <f t="shared" si="72"/>
        <v/>
      </c>
      <c r="BI155" s="120" t="str">
        <f>IF(M155="","",COUNTIF($BH$17:BH155,BH155))</f>
        <v/>
      </c>
      <c r="BJ155" s="98" t="str">
        <f t="shared" si="92"/>
        <v/>
      </c>
      <c r="BK155" s="1" t="str">
        <f t="shared" si="93"/>
        <v/>
      </c>
      <c r="BL155" s="621" t="str">
        <f>IF(F155="","",COUNTIF($AI$17:AI155,AI155))</f>
        <v/>
      </c>
      <c r="BM155" s="621">
        <f>IF(BL155=1,BL155,0)</f>
        <v>0</v>
      </c>
      <c r="BN155" s="621" t="str">
        <f>IF(F155="","",$BR155)</f>
        <v/>
      </c>
      <c r="BO155" s="621" t="str">
        <f>IF(G155="","",$BR155)</f>
        <v/>
      </c>
      <c r="BP155" s="621" t="str">
        <f>IF(I155="","",$BR155)</f>
        <v/>
      </c>
      <c r="BQ155" s="622" t="str">
        <f>IFERROR(IF(J155="","",BR155),"")</f>
        <v/>
      </c>
      <c r="BR155" s="621">
        <v>47</v>
      </c>
      <c r="BS155" s="621">
        <f>IF(C155&gt;0,"",IF(COUNTIF(BN155:BQ157,BR155)=4,"",1))</f>
        <v>1</v>
      </c>
      <c r="BV155" s="622" t="str">
        <f>IF(AI155="","",IF(AND(COUNTA(M155:M157)=0,COUNTA(W155:X157)=0),1,""))</f>
        <v/>
      </c>
      <c r="BW155" s="621">
        <f>IF(AND($AI155="",COUNTA(W155)&gt;0),1,0)</f>
        <v>0</v>
      </c>
      <c r="BX155" s="621">
        <f>IF(AND($AI155="",COUNTA(X155)&gt;0),1,0)</f>
        <v>0</v>
      </c>
      <c r="BY155" s="621" t="str">
        <f>F155&amp;"-"&amp;W155</f>
        <v>-</v>
      </c>
      <c r="BZ155" s="621" t="str">
        <f>IF(W155="","",COUNTIF($BY$17:BY155,BY155))</f>
        <v/>
      </c>
      <c r="CA155" s="621" t="str">
        <f>F155&amp;"-"&amp;X155</f>
        <v>-</v>
      </c>
      <c r="CB155" s="621" t="str">
        <f>IF(X155="","",COUNTIF($CA$17:CA155,CA155))</f>
        <v/>
      </c>
    </row>
    <row r="156" spans="1:80" s="1" customFormat="1" ht="18" customHeight="1" thickBot="1">
      <c r="A156" s="684"/>
      <c r="B156" s="765"/>
      <c r="C156" s="767"/>
      <c r="D156" s="27" t="str">
        <f t="shared" si="73"/>
        <v/>
      </c>
      <c r="E156" s="244">
        <f>C155</f>
        <v>0</v>
      </c>
      <c r="F156" s="730"/>
      <c r="G156" s="730"/>
      <c r="H156" s="620"/>
      <c r="I156" s="270" t="str">
        <f>IF(C155&gt;0,VLOOKUP(C155,女子登録情報!$A$1:$H$2001,5,0),"")</f>
        <v/>
      </c>
      <c r="J156" s="748"/>
      <c r="K156" s="748"/>
      <c r="L156" s="199" t="s">
        <v>28</v>
      </c>
      <c r="M156" s="198"/>
      <c r="N156" s="271" t="str">
        <f>IF(M156&gt;0,VLOOKUP(M156,女子登録情報!$N$1:$O$22,2,0),"")</f>
        <v/>
      </c>
      <c r="O156" s="270" t="s">
        <v>29</v>
      </c>
      <c r="P156" s="272"/>
      <c r="Q156" s="258" t="str">
        <f t="shared" si="63"/>
        <v/>
      </c>
      <c r="R156" s="284" t="str">
        <f t="shared" si="74"/>
        <v/>
      </c>
      <c r="S156" s="273"/>
      <c r="T156" s="756"/>
      <c r="U156" s="757"/>
      <c r="V156" s="758"/>
      <c r="W156" s="751"/>
      <c r="X156" s="754"/>
      <c r="AB156" s="85">
        <f t="shared" si="75"/>
        <v>0</v>
      </c>
      <c r="AC156" s="621"/>
      <c r="AD156" s="74" t="str">
        <f t="shared" si="64"/>
        <v/>
      </c>
      <c r="AE156" s="74" t="str">
        <f t="shared" si="65"/>
        <v/>
      </c>
      <c r="AF156" s="74" t="str">
        <f t="shared" si="66"/>
        <v/>
      </c>
      <c r="AG156" s="74" t="str">
        <f t="shared" si="67"/>
        <v/>
      </c>
      <c r="AH156" s="95">
        <f t="shared" si="76"/>
        <v>0</v>
      </c>
      <c r="AI156" s="95" t="str">
        <f>AI155</f>
        <v/>
      </c>
      <c r="AJ156" s="74" t="str">
        <f t="shared" si="77"/>
        <v/>
      </c>
      <c r="AK156" s="74" t="str">
        <f t="shared" si="68"/>
        <v/>
      </c>
      <c r="AL156" s="99" t="str">
        <f t="shared" si="69"/>
        <v/>
      </c>
      <c r="AM156" s="81">
        <f t="shared" si="78"/>
        <v>0</v>
      </c>
      <c r="AO156" s="81">
        <f t="shared" si="79"/>
        <v>0</v>
      </c>
      <c r="AP156" s="81" t="str">
        <f t="shared" si="80"/>
        <v>00000</v>
      </c>
      <c r="AQ156" s="105" t="str">
        <f t="shared" si="81"/>
        <v>0秒0</v>
      </c>
      <c r="AR156" s="106">
        <f t="shared" si="82"/>
        <v>0</v>
      </c>
      <c r="AS156" s="106" t="str">
        <f t="shared" si="83"/>
        <v>0</v>
      </c>
      <c r="AT156" s="106" t="str">
        <f t="shared" si="84"/>
        <v>0</v>
      </c>
      <c r="AU156" s="106" t="str">
        <f t="shared" si="85"/>
        <v>0m</v>
      </c>
      <c r="AV156" s="106" t="str">
        <f t="shared" si="86"/>
        <v>点</v>
      </c>
      <c r="AW156" s="81">
        <f t="shared" si="87"/>
        <v>0</v>
      </c>
      <c r="AX156" s="73" t="str">
        <f t="shared" si="88"/>
        <v/>
      </c>
      <c r="AY156" s="81">
        <f t="shared" si="89"/>
        <v>0</v>
      </c>
      <c r="AZ156" s="81">
        <f t="shared" si="90"/>
        <v>0</v>
      </c>
      <c r="BA156" s="81">
        <f t="shared" si="91"/>
        <v>0</v>
      </c>
      <c r="BB156" s="595"/>
      <c r="BC156" s="595"/>
      <c r="BD156" s="629"/>
      <c r="BE156" s="769"/>
      <c r="BF156" s="74" t="str">
        <f t="shared" si="70"/>
        <v/>
      </c>
      <c r="BG156" s="74" t="str">
        <f t="shared" si="71"/>
        <v/>
      </c>
      <c r="BH156" s="74" t="str">
        <f t="shared" si="72"/>
        <v/>
      </c>
      <c r="BI156" s="120" t="str">
        <f>IF(M156="","",COUNTIF($BH$17:BH156,BH156))</f>
        <v/>
      </c>
      <c r="BJ156" s="98" t="str">
        <f t="shared" si="92"/>
        <v/>
      </c>
      <c r="BK156" s="1" t="str">
        <f t="shared" si="93"/>
        <v/>
      </c>
      <c r="BL156" s="621"/>
      <c r="BM156" s="621"/>
      <c r="BN156" s="621"/>
      <c r="BO156" s="621"/>
      <c r="BP156" s="621"/>
      <c r="BQ156" s="623"/>
      <c r="BR156" s="621"/>
      <c r="BS156" s="621"/>
      <c r="BV156" s="623"/>
      <c r="BW156" s="621"/>
      <c r="BX156" s="621"/>
      <c r="BY156" s="621"/>
      <c r="BZ156" s="621"/>
      <c r="CA156" s="621"/>
      <c r="CB156" s="621"/>
    </row>
    <row r="157" spans="1:80" s="1" customFormat="1" ht="18" customHeight="1" thickBot="1">
      <c r="A157" s="685"/>
      <c r="B157" s="201" t="s">
        <v>30</v>
      </c>
      <c r="C157" s="202"/>
      <c r="D157" s="245" t="str">
        <f t="shared" si="73"/>
        <v/>
      </c>
      <c r="E157" s="274">
        <f>C155</f>
        <v>0</v>
      </c>
      <c r="F157" s="210"/>
      <c r="G157" s="210"/>
      <c r="H157" s="28"/>
      <c r="I157" s="211"/>
      <c r="J157" s="749"/>
      <c r="K157" s="749"/>
      <c r="L157" s="203" t="s">
        <v>31</v>
      </c>
      <c r="M157" s="204"/>
      <c r="N157" s="430" t="str">
        <f>IF(M157&gt;0,VLOOKUP(M157,女子登録情報!$N$1:$O$22,2,0),"")</f>
        <v/>
      </c>
      <c r="O157" s="203" t="s">
        <v>32</v>
      </c>
      <c r="P157" s="206"/>
      <c r="Q157" s="250" t="str">
        <f t="shared" si="63"/>
        <v/>
      </c>
      <c r="R157" s="285" t="str">
        <f t="shared" si="74"/>
        <v/>
      </c>
      <c r="S157" s="207"/>
      <c r="T157" s="761"/>
      <c r="U157" s="762"/>
      <c r="V157" s="763"/>
      <c r="W157" s="752"/>
      <c r="X157" s="755"/>
      <c r="AB157" s="85">
        <f t="shared" si="75"/>
        <v>0</v>
      </c>
      <c r="AC157" s="621"/>
      <c r="AD157" s="74" t="str">
        <f t="shared" si="64"/>
        <v/>
      </c>
      <c r="AE157" s="74" t="str">
        <f t="shared" si="65"/>
        <v/>
      </c>
      <c r="AF157" s="74" t="str">
        <f t="shared" si="66"/>
        <v/>
      </c>
      <c r="AG157" s="74" t="str">
        <f t="shared" si="67"/>
        <v/>
      </c>
      <c r="AH157" s="95">
        <f t="shared" si="76"/>
        <v>0</v>
      </c>
      <c r="AI157" s="95" t="str">
        <f>AI156</f>
        <v/>
      </c>
      <c r="AJ157" s="74" t="str">
        <f t="shared" si="77"/>
        <v/>
      </c>
      <c r="AK157" s="74" t="str">
        <f t="shared" si="68"/>
        <v/>
      </c>
      <c r="AL157" s="99" t="str">
        <f t="shared" si="69"/>
        <v/>
      </c>
      <c r="AM157" s="81">
        <f t="shared" si="78"/>
        <v>0</v>
      </c>
      <c r="AO157" s="81">
        <f t="shared" si="79"/>
        <v>0</v>
      </c>
      <c r="AP157" s="81" t="str">
        <f t="shared" si="80"/>
        <v>00000</v>
      </c>
      <c r="AQ157" s="105" t="str">
        <f t="shared" si="81"/>
        <v>0秒0</v>
      </c>
      <c r="AR157" s="106">
        <f t="shared" si="82"/>
        <v>0</v>
      </c>
      <c r="AS157" s="106" t="str">
        <f t="shared" si="83"/>
        <v>0</v>
      </c>
      <c r="AT157" s="106" t="str">
        <f t="shared" si="84"/>
        <v>0</v>
      </c>
      <c r="AU157" s="106" t="str">
        <f t="shared" si="85"/>
        <v>0m</v>
      </c>
      <c r="AV157" s="106" t="str">
        <f t="shared" si="86"/>
        <v>点</v>
      </c>
      <c r="AW157" s="81">
        <f t="shared" si="87"/>
        <v>0</v>
      </c>
      <c r="AX157" s="73" t="str">
        <f t="shared" si="88"/>
        <v/>
      </c>
      <c r="AY157" s="81">
        <f t="shared" si="89"/>
        <v>0</v>
      </c>
      <c r="AZ157" s="81">
        <f t="shared" si="90"/>
        <v>0</v>
      </c>
      <c r="BA157" s="81">
        <f t="shared" si="91"/>
        <v>0</v>
      </c>
      <c r="BB157" s="587"/>
      <c r="BC157" s="587"/>
      <c r="BD157" s="630"/>
      <c r="BE157" s="770"/>
      <c r="BF157" s="74" t="str">
        <f t="shared" si="70"/>
        <v/>
      </c>
      <c r="BG157" s="74" t="str">
        <f t="shared" si="71"/>
        <v/>
      </c>
      <c r="BH157" s="74" t="str">
        <f t="shared" si="72"/>
        <v/>
      </c>
      <c r="BI157" s="120" t="str">
        <f>IF(M157="","",COUNTIF($BH$17:BH157,BH157))</f>
        <v/>
      </c>
      <c r="BJ157" s="98" t="str">
        <f t="shared" si="92"/>
        <v/>
      </c>
      <c r="BK157" s="1" t="str">
        <f t="shared" si="93"/>
        <v/>
      </c>
      <c r="BL157" s="621"/>
      <c r="BM157" s="621"/>
      <c r="BN157" s="621"/>
      <c r="BO157" s="621"/>
      <c r="BP157" s="621"/>
      <c r="BQ157" s="624"/>
      <c r="BR157" s="621"/>
      <c r="BS157" s="621"/>
      <c r="BV157" s="624"/>
      <c r="BW157" s="621"/>
      <c r="BX157" s="621"/>
      <c r="BY157" s="621"/>
      <c r="BZ157" s="621"/>
      <c r="CA157" s="621"/>
      <c r="CB157" s="621"/>
    </row>
    <row r="158" spans="1:80" s="1" customFormat="1" ht="18" customHeight="1" thickTop="1" thickBot="1">
      <c r="A158" s="683">
        <v>48</v>
      </c>
      <c r="B158" s="764" t="s">
        <v>339</v>
      </c>
      <c r="C158" s="766"/>
      <c r="D158" s="252" t="str">
        <f t="shared" si="73"/>
        <v/>
      </c>
      <c r="E158" s="243">
        <f>C158</f>
        <v>0</v>
      </c>
      <c r="F158" s="729" t="str">
        <f>IF(C158&gt;0,VLOOKUP(C158,女子登録情報!$A$1:$H$2001,3,0),"")</f>
        <v/>
      </c>
      <c r="G158" s="729" t="str">
        <f>IF(C158&gt;0,VLOOKUP(C158,女子登録情報!$A$1:$H$2001,4,0),"")</f>
        <v/>
      </c>
      <c r="H158" s="619" t="str">
        <f>IF(C158&gt;0,VLOOKUP(C158,女子登録情報!$A$1:$H$1688,7,0),"")</f>
        <v/>
      </c>
      <c r="I158" s="267" t="str">
        <f>IF(C158&gt;0,VLOOKUP(C158,女子登録情報!$A$1:$H$2001,8,0),"")</f>
        <v/>
      </c>
      <c r="J158" s="747" t="str">
        <f>IF(C158&gt;0,VLOOKUP(C158,女子登録情報!$A$1:$M$2001,13,0),"")</f>
        <v/>
      </c>
      <c r="K158" s="747" t="str">
        <f>IF(C158&gt;0,TEXT(C158,"200000000"),"000000000")</f>
        <v>000000000</v>
      </c>
      <c r="L158" s="195" t="s">
        <v>24</v>
      </c>
      <c r="M158" s="194"/>
      <c r="N158" s="268" t="str">
        <f>IF(M158&gt;0,VLOOKUP(M158,女子登録情報!$N$1:$O$22,2,0),"")</f>
        <v/>
      </c>
      <c r="O158" s="267" t="s">
        <v>27</v>
      </c>
      <c r="P158" s="253"/>
      <c r="Q158" s="260" t="str">
        <f t="shared" si="63"/>
        <v/>
      </c>
      <c r="R158" s="283" t="str">
        <f t="shared" si="74"/>
        <v/>
      </c>
      <c r="S158" s="269"/>
      <c r="T158" s="610"/>
      <c r="U158" s="611"/>
      <c r="V158" s="612"/>
      <c r="W158" s="750"/>
      <c r="X158" s="753"/>
      <c r="AA158" s="1">
        <f>IF(C158="",0,IF(H158=F5,0,1))</f>
        <v>0</v>
      </c>
      <c r="AB158" s="85">
        <f t="shared" si="75"/>
        <v>0</v>
      </c>
      <c r="AC158" s="621" t="str">
        <f>IF(C158="","",C158)</f>
        <v/>
      </c>
      <c r="AD158" s="74" t="str">
        <f t="shared" si="64"/>
        <v/>
      </c>
      <c r="AE158" s="74" t="str">
        <f t="shared" si="65"/>
        <v/>
      </c>
      <c r="AF158" s="74" t="str">
        <f t="shared" si="66"/>
        <v/>
      </c>
      <c r="AG158" s="74" t="str">
        <f t="shared" si="67"/>
        <v/>
      </c>
      <c r="AH158" s="95">
        <f t="shared" si="76"/>
        <v>0</v>
      </c>
      <c r="AI158" s="95" t="str">
        <f>IF(F158="","",F158)</f>
        <v/>
      </c>
      <c r="AJ158" s="74" t="str">
        <f t="shared" si="77"/>
        <v/>
      </c>
      <c r="AK158" s="74" t="str">
        <f t="shared" si="68"/>
        <v/>
      </c>
      <c r="AL158" s="99" t="str">
        <f t="shared" si="69"/>
        <v/>
      </c>
      <c r="AM158" s="81">
        <f t="shared" si="78"/>
        <v>0</v>
      </c>
      <c r="AO158" s="81">
        <f t="shared" si="79"/>
        <v>0</v>
      </c>
      <c r="AP158" s="81" t="str">
        <f t="shared" si="80"/>
        <v>00000</v>
      </c>
      <c r="AQ158" s="105" t="str">
        <f t="shared" si="81"/>
        <v>0秒0</v>
      </c>
      <c r="AR158" s="106">
        <f t="shared" si="82"/>
        <v>0</v>
      </c>
      <c r="AS158" s="106" t="str">
        <f t="shared" si="83"/>
        <v>0</v>
      </c>
      <c r="AT158" s="106" t="str">
        <f t="shared" si="84"/>
        <v>0</v>
      </c>
      <c r="AU158" s="106" t="str">
        <f t="shared" si="85"/>
        <v>0m</v>
      </c>
      <c r="AV158" s="106" t="str">
        <f t="shared" si="86"/>
        <v>点</v>
      </c>
      <c r="AW158" s="81">
        <f t="shared" si="87"/>
        <v>0</v>
      </c>
      <c r="AX158" s="73" t="str">
        <f t="shared" si="88"/>
        <v/>
      </c>
      <c r="AY158" s="81">
        <f t="shared" si="89"/>
        <v>0</v>
      </c>
      <c r="AZ158" s="81">
        <f t="shared" si="90"/>
        <v>0</v>
      </c>
      <c r="BA158" s="81">
        <f t="shared" si="91"/>
        <v>0</v>
      </c>
      <c r="BB158" s="586">
        <f>IF(W158="",0,COUNTA($W$17:W160))</f>
        <v>0</v>
      </c>
      <c r="BC158" s="586">
        <f>IF(X158="",0,COUNTA($X$17:X160))</f>
        <v>0</v>
      </c>
      <c r="BD158" s="628">
        <f>IF(OR($N158="20200",$N159="20200",$N160="20200"),COUNTIF($N$17:N160,"20200"),0)</f>
        <v>0</v>
      </c>
      <c r="BE158" s="768">
        <f>IF($BD158=0,0,INDEX($P158:$P160,MATCH("20200",$N158:$N160,0),1))</f>
        <v>0</v>
      </c>
      <c r="BF158" s="74" t="str">
        <f t="shared" si="70"/>
        <v/>
      </c>
      <c r="BG158" s="74" t="str">
        <f t="shared" si="71"/>
        <v/>
      </c>
      <c r="BH158" s="74" t="str">
        <f t="shared" si="72"/>
        <v/>
      </c>
      <c r="BI158" s="120" t="str">
        <f>IF(M158="","",COUNTIF($BH$17:BH158,BH158))</f>
        <v/>
      </c>
      <c r="BJ158" s="98" t="str">
        <f t="shared" si="92"/>
        <v/>
      </c>
      <c r="BK158" s="1" t="str">
        <f t="shared" si="93"/>
        <v/>
      </c>
      <c r="BL158" s="621" t="str">
        <f>IF(F158="","",COUNTIF($AI$17:AI158,AI158))</f>
        <v/>
      </c>
      <c r="BM158" s="621">
        <f>IF(BL158=1,BL158,0)</f>
        <v>0</v>
      </c>
      <c r="BN158" s="621" t="str">
        <f>IF(F158="","",$BR158)</f>
        <v/>
      </c>
      <c r="BO158" s="621" t="str">
        <f>IF(G158="","",$BR158)</f>
        <v/>
      </c>
      <c r="BP158" s="621" t="str">
        <f>IF(I158="","",$BR158)</f>
        <v/>
      </c>
      <c r="BQ158" s="622" t="str">
        <f>IFERROR(IF(J158="","",BR158),"")</f>
        <v/>
      </c>
      <c r="BR158" s="621">
        <v>48</v>
      </c>
      <c r="BS158" s="621">
        <f>IF(C158&gt;0,"",IF(COUNTIF(BN158:BQ160,BR158)=4,"",1))</f>
        <v>1</v>
      </c>
      <c r="BV158" s="622" t="str">
        <f>IF(AI158="","",IF(AND(COUNTA(M158:M160)=0,COUNTA(W158:X160)=0),1,""))</f>
        <v/>
      </c>
      <c r="BW158" s="621">
        <f>IF(AND($AI158="",COUNTA(W158)&gt;0),1,0)</f>
        <v>0</v>
      </c>
      <c r="BX158" s="621">
        <f>IF(AND($AI158="",COUNTA(X158)&gt;0),1,0)</f>
        <v>0</v>
      </c>
      <c r="BY158" s="621" t="str">
        <f>F158&amp;"-"&amp;W158</f>
        <v>-</v>
      </c>
      <c r="BZ158" s="621" t="str">
        <f>IF(W158="","",COUNTIF($BY$17:BY158,BY158))</f>
        <v/>
      </c>
      <c r="CA158" s="621" t="str">
        <f>F158&amp;"-"&amp;X158</f>
        <v>-</v>
      </c>
      <c r="CB158" s="621" t="str">
        <f>IF(X158="","",COUNTIF($CA$17:CA158,CA158))</f>
        <v/>
      </c>
    </row>
    <row r="159" spans="1:80" s="1" customFormat="1" ht="18" customHeight="1" thickBot="1">
      <c r="A159" s="684"/>
      <c r="B159" s="765"/>
      <c r="C159" s="767"/>
      <c r="D159" s="27" t="str">
        <f t="shared" si="73"/>
        <v/>
      </c>
      <c r="E159" s="244">
        <f>C158</f>
        <v>0</v>
      </c>
      <c r="F159" s="730"/>
      <c r="G159" s="730"/>
      <c r="H159" s="620"/>
      <c r="I159" s="270" t="str">
        <f>IF(C158&gt;0,VLOOKUP(C158,女子登録情報!$A$1:$H$2001,5,0),"")</f>
        <v/>
      </c>
      <c r="J159" s="748"/>
      <c r="K159" s="748"/>
      <c r="L159" s="199" t="s">
        <v>28</v>
      </c>
      <c r="M159" s="198"/>
      <c r="N159" s="271" t="str">
        <f>IF(M159&gt;0,VLOOKUP(M159,女子登録情報!$N$1:$O$22,2,0),"")</f>
        <v/>
      </c>
      <c r="O159" s="270" t="s">
        <v>29</v>
      </c>
      <c r="P159" s="272"/>
      <c r="Q159" s="258" t="str">
        <f t="shared" si="63"/>
        <v/>
      </c>
      <c r="R159" s="284" t="str">
        <f t="shared" si="74"/>
        <v/>
      </c>
      <c r="S159" s="273"/>
      <c r="T159" s="756"/>
      <c r="U159" s="757"/>
      <c r="V159" s="758"/>
      <c r="W159" s="751"/>
      <c r="X159" s="754"/>
      <c r="AB159" s="85">
        <f t="shared" si="75"/>
        <v>0</v>
      </c>
      <c r="AC159" s="621"/>
      <c r="AD159" s="74" t="str">
        <f t="shared" si="64"/>
        <v/>
      </c>
      <c r="AE159" s="74" t="str">
        <f t="shared" si="65"/>
        <v/>
      </c>
      <c r="AF159" s="74" t="str">
        <f t="shared" si="66"/>
        <v/>
      </c>
      <c r="AG159" s="74" t="str">
        <f t="shared" si="67"/>
        <v/>
      </c>
      <c r="AH159" s="95">
        <f t="shared" si="76"/>
        <v>0</v>
      </c>
      <c r="AI159" s="95" t="str">
        <f>AI158</f>
        <v/>
      </c>
      <c r="AJ159" s="74" t="str">
        <f t="shared" si="77"/>
        <v/>
      </c>
      <c r="AK159" s="74" t="str">
        <f t="shared" si="68"/>
        <v/>
      </c>
      <c r="AL159" s="99" t="str">
        <f t="shared" si="69"/>
        <v/>
      </c>
      <c r="AM159" s="81">
        <f t="shared" si="78"/>
        <v>0</v>
      </c>
      <c r="AO159" s="81">
        <f t="shared" si="79"/>
        <v>0</v>
      </c>
      <c r="AP159" s="81" t="str">
        <f t="shared" si="80"/>
        <v>00000</v>
      </c>
      <c r="AQ159" s="105" t="str">
        <f t="shared" si="81"/>
        <v>0秒0</v>
      </c>
      <c r="AR159" s="106">
        <f t="shared" si="82"/>
        <v>0</v>
      </c>
      <c r="AS159" s="106" t="str">
        <f t="shared" si="83"/>
        <v>0</v>
      </c>
      <c r="AT159" s="106" t="str">
        <f t="shared" si="84"/>
        <v>0</v>
      </c>
      <c r="AU159" s="106" t="str">
        <f t="shared" si="85"/>
        <v>0m</v>
      </c>
      <c r="AV159" s="106" t="str">
        <f t="shared" si="86"/>
        <v>点</v>
      </c>
      <c r="AW159" s="81">
        <f t="shared" si="87"/>
        <v>0</v>
      </c>
      <c r="AX159" s="73" t="str">
        <f t="shared" si="88"/>
        <v/>
      </c>
      <c r="AY159" s="81">
        <f t="shared" si="89"/>
        <v>0</v>
      </c>
      <c r="AZ159" s="81">
        <f t="shared" si="90"/>
        <v>0</v>
      </c>
      <c r="BA159" s="81">
        <f t="shared" si="91"/>
        <v>0</v>
      </c>
      <c r="BB159" s="595"/>
      <c r="BC159" s="595"/>
      <c r="BD159" s="629"/>
      <c r="BE159" s="769"/>
      <c r="BF159" s="74" t="str">
        <f t="shared" si="70"/>
        <v/>
      </c>
      <c r="BG159" s="74" t="str">
        <f t="shared" si="71"/>
        <v/>
      </c>
      <c r="BH159" s="74" t="str">
        <f t="shared" si="72"/>
        <v/>
      </c>
      <c r="BI159" s="120" t="str">
        <f>IF(M159="","",COUNTIF($BH$17:BH159,BH159))</f>
        <v/>
      </c>
      <c r="BJ159" s="98" t="str">
        <f t="shared" si="92"/>
        <v/>
      </c>
      <c r="BK159" s="1" t="str">
        <f t="shared" si="93"/>
        <v/>
      </c>
      <c r="BL159" s="621"/>
      <c r="BM159" s="621"/>
      <c r="BN159" s="621"/>
      <c r="BO159" s="621"/>
      <c r="BP159" s="621"/>
      <c r="BQ159" s="623"/>
      <c r="BR159" s="621"/>
      <c r="BS159" s="621"/>
      <c r="BV159" s="623"/>
      <c r="BW159" s="621"/>
      <c r="BX159" s="621"/>
      <c r="BY159" s="621"/>
      <c r="BZ159" s="621"/>
      <c r="CA159" s="621"/>
      <c r="CB159" s="621"/>
    </row>
    <row r="160" spans="1:80" s="1" customFormat="1" ht="18" customHeight="1" thickBot="1">
      <c r="A160" s="685"/>
      <c r="B160" s="201" t="s">
        <v>30</v>
      </c>
      <c r="C160" s="202"/>
      <c r="D160" s="245" t="str">
        <f t="shared" si="73"/>
        <v/>
      </c>
      <c r="E160" s="274">
        <f>C158</f>
        <v>0</v>
      </c>
      <c r="F160" s="212"/>
      <c r="G160" s="210"/>
      <c r="H160" s="28"/>
      <c r="I160" s="211"/>
      <c r="J160" s="749"/>
      <c r="K160" s="749"/>
      <c r="L160" s="203" t="s">
        <v>31</v>
      </c>
      <c r="M160" s="204"/>
      <c r="N160" s="430" t="str">
        <f>IF(M160&gt;0,VLOOKUP(M160,女子登録情報!$N$1:$O$22,2,0),"")</f>
        <v/>
      </c>
      <c r="O160" s="203" t="s">
        <v>32</v>
      </c>
      <c r="P160" s="206"/>
      <c r="Q160" s="250" t="str">
        <f t="shared" si="63"/>
        <v/>
      </c>
      <c r="R160" s="285" t="str">
        <f t="shared" si="74"/>
        <v/>
      </c>
      <c r="S160" s="207"/>
      <c r="T160" s="761"/>
      <c r="U160" s="762"/>
      <c r="V160" s="763"/>
      <c r="W160" s="752"/>
      <c r="X160" s="755"/>
      <c r="AB160" s="85">
        <f t="shared" si="75"/>
        <v>0</v>
      </c>
      <c r="AC160" s="621"/>
      <c r="AD160" s="74" t="str">
        <f t="shared" si="64"/>
        <v/>
      </c>
      <c r="AE160" s="74" t="str">
        <f t="shared" si="65"/>
        <v/>
      </c>
      <c r="AF160" s="74" t="str">
        <f t="shared" si="66"/>
        <v/>
      </c>
      <c r="AG160" s="74" t="str">
        <f t="shared" si="67"/>
        <v/>
      </c>
      <c r="AH160" s="95">
        <f t="shared" si="76"/>
        <v>0</v>
      </c>
      <c r="AI160" s="95" t="str">
        <f>AI159</f>
        <v/>
      </c>
      <c r="AJ160" s="74" t="str">
        <f t="shared" si="77"/>
        <v/>
      </c>
      <c r="AK160" s="74" t="str">
        <f t="shared" si="68"/>
        <v/>
      </c>
      <c r="AL160" s="99" t="str">
        <f t="shared" si="69"/>
        <v/>
      </c>
      <c r="AM160" s="81">
        <f t="shared" si="78"/>
        <v>0</v>
      </c>
      <c r="AO160" s="81">
        <f t="shared" si="79"/>
        <v>0</v>
      </c>
      <c r="AP160" s="81" t="str">
        <f t="shared" si="80"/>
        <v>00000</v>
      </c>
      <c r="AQ160" s="105" t="str">
        <f t="shared" si="81"/>
        <v>0秒0</v>
      </c>
      <c r="AR160" s="106">
        <f t="shared" si="82"/>
        <v>0</v>
      </c>
      <c r="AS160" s="106" t="str">
        <f t="shared" si="83"/>
        <v>0</v>
      </c>
      <c r="AT160" s="106" t="str">
        <f t="shared" si="84"/>
        <v>0</v>
      </c>
      <c r="AU160" s="106" t="str">
        <f t="shared" si="85"/>
        <v>0m</v>
      </c>
      <c r="AV160" s="106" t="str">
        <f t="shared" si="86"/>
        <v>点</v>
      </c>
      <c r="AW160" s="81">
        <f t="shared" si="87"/>
        <v>0</v>
      </c>
      <c r="AX160" s="73" t="str">
        <f t="shared" si="88"/>
        <v/>
      </c>
      <c r="AY160" s="81">
        <f t="shared" si="89"/>
        <v>0</v>
      </c>
      <c r="AZ160" s="81">
        <f t="shared" si="90"/>
        <v>0</v>
      </c>
      <c r="BA160" s="81">
        <f t="shared" si="91"/>
        <v>0</v>
      </c>
      <c r="BB160" s="587"/>
      <c r="BC160" s="587"/>
      <c r="BD160" s="630"/>
      <c r="BE160" s="770"/>
      <c r="BF160" s="74" t="str">
        <f t="shared" si="70"/>
        <v/>
      </c>
      <c r="BG160" s="74" t="str">
        <f t="shared" si="71"/>
        <v/>
      </c>
      <c r="BH160" s="74" t="str">
        <f t="shared" si="72"/>
        <v/>
      </c>
      <c r="BI160" s="120" t="str">
        <f>IF(M160="","",COUNTIF($BH$17:BH160,BH160))</f>
        <v/>
      </c>
      <c r="BJ160" s="98" t="str">
        <f t="shared" si="92"/>
        <v/>
      </c>
      <c r="BK160" s="1" t="str">
        <f t="shared" si="93"/>
        <v/>
      </c>
      <c r="BL160" s="621"/>
      <c r="BM160" s="621"/>
      <c r="BN160" s="621"/>
      <c r="BO160" s="621"/>
      <c r="BP160" s="621"/>
      <c r="BQ160" s="624"/>
      <c r="BR160" s="621"/>
      <c r="BS160" s="621"/>
      <c r="BV160" s="624"/>
      <c r="BW160" s="621"/>
      <c r="BX160" s="621"/>
      <c r="BY160" s="621"/>
      <c r="BZ160" s="621"/>
      <c r="CA160" s="621"/>
      <c r="CB160" s="621"/>
    </row>
    <row r="161" spans="1:80" s="1" customFormat="1" ht="18" customHeight="1" thickTop="1" thickBot="1">
      <c r="A161" s="683">
        <v>49</v>
      </c>
      <c r="B161" s="764" t="s">
        <v>339</v>
      </c>
      <c r="C161" s="766"/>
      <c r="D161" s="252" t="str">
        <f t="shared" si="73"/>
        <v/>
      </c>
      <c r="E161" s="243">
        <f>C161</f>
        <v>0</v>
      </c>
      <c r="F161" s="729" t="str">
        <f>IF(C161&gt;0,VLOOKUP(C161,女子登録情報!$A$1:$H$2001,3,0),"")</f>
        <v/>
      </c>
      <c r="G161" s="729" t="str">
        <f>IF(C161&gt;0,VLOOKUP(C161,女子登録情報!$A$1:$H$2001,4,0),"")</f>
        <v/>
      </c>
      <c r="H161" s="619" t="str">
        <f>IF(C161&gt;0,VLOOKUP(C161,女子登録情報!$A$1:$H$1688,7,0),"")</f>
        <v/>
      </c>
      <c r="I161" s="267" t="str">
        <f>IF(C161&gt;0,VLOOKUP(C161,女子登録情報!$A$1:$H$2001,8,0),"")</f>
        <v/>
      </c>
      <c r="J161" s="747" t="str">
        <f>IF(C161&gt;0,VLOOKUP(C161,女子登録情報!$A$1:$M$2001,13,0),"")</f>
        <v/>
      </c>
      <c r="K161" s="747" t="str">
        <f>IF(C161&gt;0,TEXT(C161,"200000000"),"000000000")</f>
        <v>000000000</v>
      </c>
      <c r="L161" s="195" t="s">
        <v>24</v>
      </c>
      <c r="M161" s="194"/>
      <c r="N161" s="268" t="str">
        <f>IF(M161&gt;0,VLOOKUP(M161,女子登録情報!$N$1:$O$22,2,0),"")</f>
        <v/>
      </c>
      <c r="O161" s="267" t="s">
        <v>27</v>
      </c>
      <c r="P161" s="253"/>
      <c r="Q161" s="260" t="str">
        <f t="shared" si="63"/>
        <v/>
      </c>
      <c r="R161" s="283" t="str">
        <f t="shared" si="74"/>
        <v/>
      </c>
      <c r="S161" s="269"/>
      <c r="T161" s="610"/>
      <c r="U161" s="611"/>
      <c r="V161" s="612"/>
      <c r="W161" s="750"/>
      <c r="X161" s="753"/>
      <c r="AA161" s="1">
        <f>IF(C161="",0,IF(H161=F5,0,1))</f>
        <v>0</v>
      </c>
      <c r="AB161" s="85">
        <f t="shared" si="75"/>
        <v>0</v>
      </c>
      <c r="AC161" s="621" t="str">
        <f>IF(C161="","",C161)</f>
        <v/>
      </c>
      <c r="AD161" s="74" t="str">
        <f t="shared" si="64"/>
        <v/>
      </c>
      <c r="AE161" s="74" t="str">
        <f t="shared" si="65"/>
        <v/>
      </c>
      <c r="AF161" s="74" t="str">
        <f t="shared" si="66"/>
        <v/>
      </c>
      <c r="AG161" s="74" t="str">
        <f t="shared" si="67"/>
        <v/>
      </c>
      <c r="AH161" s="95">
        <f t="shared" si="76"/>
        <v>0</v>
      </c>
      <c r="AI161" s="95" t="str">
        <f>IF(F161="","",F161)</f>
        <v/>
      </c>
      <c r="AJ161" s="74" t="str">
        <f t="shared" si="77"/>
        <v/>
      </c>
      <c r="AK161" s="74" t="str">
        <f t="shared" si="68"/>
        <v/>
      </c>
      <c r="AL161" s="99" t="str">
        <f t="shared" si="69"/>
        <v/>
      </c>
      <c r="AM161" s="81">
        <f t="shared" si="78"/>
        <v>0</v>
      </c>
      <c r="AO161" s="81">
        <f t="shared" si="79"/>
        <v>0</v>
      </c>
      <c r="AP161" s="81" t="str">
        <f t="shared" si="80"/>
        <v>00000</v>
      </c>
      <c r="AQ161" s="105" t="str">
        <f t="shared" si="81"/>
        <v>0秒0</v>
      </c>
      <c r="AR161" s="106">
        <f t="shared" si="82"/>
        <v>0</v>
      </c>
      <c r="AS161" s="106" t="str">
        <f t="shared" si="83"/>
        <v>0</v>
      </c>
      <c r="AT161" s="106" t="str">
        <f t="shared" si="84"/>
        <v>0</v>
      </c>
      <c r="AU161" s="106" t="str">
        <f t="shared" si="85"/>
        <v>0m</v>
      </c>
      <c r="AV161" s="106" t="str">
        <f t="shared" si="86"/>
        <v>点</v>
      </c>
      <c r="AW161" s="81">
        <f t="shared" si="87"/>
        <v>0</v>
      </c>
      <c r="AX161" s="73" t="str">
        <f t="shared" si="88"/>
        <v/>
      </c>
      <c r="AY161" s="81">
        <f t="shared" si="89"/>
        <v>0</v>
      </c>
      <c r="AZ161" s="81">
        <f t="shared" si="90"/>
        <v>0</v>
      </c>
      <c r="BA161" s="81">
        <f t="shared" si="91"/>
        <v>0</v>
      </c>
      <c r="BB161" s="586">
        <f>IF(W161="",0,COUNTA($W$17:W163))</f>
        <v>0</v>
      </c>
      <c r="BC161" s="586">
        <f>IF(X161="",0,COUNTA($X$17:X163))</f>
        <v>0</v>
      </c>
      <c r="BD161" s="628">
        <f>IF(OR($N161="20200",$N162="20200",$N163="20200"),COUNTIF($N$17:N163,"20200"),0)</f>
        <v>0</v>
      </c>
      <c r="BE161" s="768">
        <f>IF($BD161=0,0,INDEX($P161:$P163,MATCH("20200",$N161:$N163,0),1))</f>
        <v>0</v>
      </c>
      <c r="BF161" s="74" t="str">
        <f t="shared" si="70"/>
        <v/>
      </c>
      <c r="BG161" s="74" t="str">
        <f t="shared" si="71"/>
        <v/>
      </c>
      <c r="BH161" s="74" t="str">
        <f t="shared" si="72"/>
        <v/>
      </c>
      <c r="BI161" s="120" t="str">
        <f>IF(M161="","",COUNTIF($BH$17:BH161,BH161))</f>
        <v/>
      </c>
      <c r="BJ161" s="98" t="str">
        <f t="shared" si="92"/>
        <v/>
      </c>
      <c r="BK161" s="1" t="str">
        <f t="shared" si="93"/>
        <v/>
      </c>
      <c r="BL161" s="621" t="str">
        <f>IF(F161="","",COUNTIF($AI$17:AI161,AI161))</f>
        <v/>
      </c>
      <c r="BM161" s="621">
        <f>IF(BL161=1,BL161,0)</f>
        <v>0</v>
      </c>
      <c r="BN161" s="621" t="str">
        <f>IF(F161="","",$BR161)</f>
        <v/>
      </c>
      <c r="BO161" s="621" t="str">
        <f>IF(G161="","",$BR161)</f>
        <v/>
      </c>
      <c r="BP161" s="621" t="str">
        <f>IF(I161="","",$BR161)</f>
        <v/>
      </c>
      <c r="BQ161" s="622" t="str">
        <f>IFERROR(IF(J161="","",BR161),"")</f>
        <v/>
      </c>
      <c r="BR161" s="621">
        <v>49</v>
      </c>
      <c r="BS161" s="621">
        <f>IF(C161&gt;0,"",IF(COUNTIF(BN161:BQ163,BR161)=4,"",1))</f>
        <v>1</v>
      </c>
      <c r="BV161" s="622" t="str">
        <f>IF(AI161="","",IF(AND(COUNTA(M161:M163)=0,COUNTA(W161:X163)=0),1,""))</f>
        <v/>
      </c>
      <c r="BW161" s="621">
        <f>IF(AND($AI161="",COUNTA(W161)&gt;0),1,0)</f>
        <v>0</v>
      </c>
      <c r="BX161" s="621">
        <f>IF(AND($AI161="",COUNTA(X161)&gt;0),1,0)</f>
        <v>0</v>
      </c>
      <c r="BY161" s="621" t="str">
        <f>F161&amp;"-"&amp;W161</f>
        <v>-</v>
      </c>
      <c r="BZ161" s="621" t="str">
        <f>IF(W161="","",COUNTIF($BY$17:BY161,BY161))</f>
        <v/>
      </c>
      <c r="CA161" s="621" t="str">
        <f>F161&amp;"-"&amp;X161</f>
        <v>-</v>
      </c>
      <c r="CB161" s="621" t="str">
        <f>IF(X161="","",COUNTIF($CA$17:CA161,CA161))</f>
        <v/>
      </c>
    </row>
    <row r="162" spans="1:80" s="1" customFormat="1" ht="18" customHeight="1" thickBot="1">
      <c r="A162" s="684"/>
      <c r="B162" s="765"/>
      <c r="C162" s="767"/>
      <c r="D162" s="27" t="str">
        <f t="shared" si="73"/>
        <v/>
      </c>
      <c r="E162" s="244">
        <f>C161</f>
        <v>0</v>
      </c>
      <c r="F162" s="730"/>
      <c r="G162" s="730"/>
      <c r="H162" s="620"/>
      <c r="I162" s="270" t="str">
        <f>IF(C161&gt;0,VLOOKUP(C161,女子登録情報!$A$1:$H$2001,5,0),"")</f>
        <v/>
      </c>
      <c r="J162" s="748"/>
      <c r="K162" s="748"/>
      <c r="L162" s="199" t="s">
        <v>28</v>
      </c>
      <c r="M162" s="198"/>
      <c r="N162" s="271" t="str">
        <f>IF(M162&gt;0,VLOOKUP(M162,女子登録情報!$N$1:$O$22,2,0),"")</f>
        <v/>
      </c>
      <c r="O162" s="270" t="s">
        <v>29</v>
      </c>
      <c r="P162" s="272"/>
      <c r="Q162" s="258" t="str">
        <f t="shared" si="63"/>
        <v/>
      </c>
      <c r="R162" s="284" t="str">
        <f t="shared" si="74"/>
        <v/>
      </c>
      <c r="S162" s="273"/>
      <c r="T162" s="756"/>
      <c r="U162" s="757"/>
      <c r="V162" s="758"/>
      <c r="W162" s="751"/>
      <c r="X162" s="754"/>
      <c r="AB162" s="85">
        <f t="shared" si="75"/>
        <v>0</v>
      </c>
      <c r="AC162" s="621"/>
      <c r="AD162" s="74" t="str">
        <f t="shared" si="64"/>
        <v/>
      </c>
      <c r="AE162" s="74" t="str">
        <f t="shared" si="65"/>
        <v/>
      </c>
      <c r="AF162" s="74" t="str">
        <f t="shared" si="66"/>
        <v/>
      </c>
      <c r="AG162" s="74" t="str">
        <f t="shared" si="67"/>
        <v/>
      </c>
      <c r="AH162" s="95">
        <f t="shared" si="76"/>
        <v>0</v>
      </c>
      <c r="AI162" s="95" t="str">
        <f>AI161</f>
        <v/>
      </c>
      <c r="AJ162" s="74" t="str">
        <f t="shared" si="77"/>
        <v/>
      </c>
      <c r="AK162" s="74" t="str">
        <f t="shared" si="68"/>
        <v/>
      </c>
      <c r="AL162" s="99" t="str">
        <f t="shared" si="69"/>
        <v/>
      </c>
      <c r="AM162" s="81">
        <f t="shared" si="78"/>
        <v>0</v>
      </c>
      <c r="AO162" s="81">
        <f t="shared" si="79"/>
        <v>0</v>
      </c>
      <c r="AP162" s="81" t="str">
        <f t="shared" si="80"/>
        <v>00000</v>
      </c>
      <c r="AQ162" s="105" t="str">
        <f t="shared" si="81"/>
        <v>0秒0</v>
      </c>
      <c r="AR162" s="106">
        <f t="shared" si="82"/>
        <v>0</v>
      </c>
      <c r="AS162" s="106" t="str">
        <f t="shared" si="83"/>
        <v>0</v>
      </c>
      <c r="AT162" s="106" t="str">
        <f t="shared" si="84"/>
        <v>0</v>
      </c>
      <c r="AU162" s="106" t="str">
        <f t="shared" si="85"/>
        <v>0m</v>
      </c>
      <c r="AV162" s="106" t="str">
        <f t="shared" si="86"/>
        <v>点</v>
      </c>
      <c r="AW162" s="81">
        <f t="shared" si="87"/>
        <v>0</v>
      </c>
      <c r="AX162" s="73" t="str">
        <f t="shared" si="88"/>
        <v/>
      </c>
      <c r="AY162" s="81">
        <f t="shared" si="89"/>
        <v>0</v>
      </c>
      <c r="AZ162" s="81">
        <f t="shared" si="90"/>
        <v>0</v>
      </c>
      <c r="BA162" s="81">
        <f t="shared" si="91"/>
        <v>0</v>
      </c>
      <c r="BB162" s="595"/>
      <c r="BC162" s="595"/>
      <c r="BD162" s="629"/>
      <c r="BE162" s="769"/>
      <c r="BF162" s="74" t="str">
        <f t="shared" si="70"/>
        <v/>
      </c>
      <c r="BG162" s="74" t="str">
        <f t="shared" si="71"/>
        <v/>
      </c>
      <c r="BH162" s="74" t="str">
        <f t="shared" si="72"/>
        <v/>
      </c>
      <c r="BI162" s="120" t="str">
        <f>IF(M162="","",COUNTIF($BH$17:BH162,BH162))</f>
        <v/>
      </c>
      <c r="BJ162" s="98" t="str">
        <f t="shared" si="92"/>
        <v/>
      </c>
      <c r="BK162" s="1" t="str">
        <f t="shared" si="93"/>
        <v/>
      </c>
      <c r="BL162" s="621"/>
      <c r="BM162" s="621"/>
      <c r="BN162" s="621"/>
      <c r="BO162" s="621"/>
      <c r="BP162" s="621"/>
      <c r="BQ162" s="623"/>
      <c r="BR162" s="621"/>
      <c r="BS162" s="621"/>
      <c r="BV162" s="623"/>
      <c r="BW162" s="621"/>
      <c r="BX162" s="621"/>
      <c r="BY162" s="621"/>
      <c r="BZ162" s="621"/>
      <c r="CA162" s="621"/>
      <c r="CB162" s="621"/>
    </row>
    <row r="163" spans="1:80" s="1" customFormat="1" ht="18" customHeight="1" thickBot="1">
      <c r="A163" s="685"/>
      <c r="B163" s="201" t="s">
        <v>30</v>
      </c>
      <c r="C163" s="202"/>
      <c r="D163" s="245" t="str">
        <f t="shared" si="73"/>
        <v/>
      </c>
      <c r="E163" s="274">
        <f>C161</f>
        <v>0</v>
      </c>
      <c r="F163" s="210"/>
      <c r="G163" s="210"/>
      <c r="H163" s="28"/>
      <c r="I163" s="211"/>
      <c r="J163" s="749"/>
      <c r="K163" s="749"/>
      <c r="L163" s="203" t="s">
        <v>31</v>
      </c>
      <c r="M163" s="204"/>
      <c r="N163" s="430" t="str">
        <f>IF(M163&gt;0,VLOOKUP(M163,女子登録情報!$N$1:$O$22,2,0),"")</f>
        <v/>
      </c>
      <c r="O163" s="203" t="s">
        <v>32</v>
      </c>
      <c r="P163" s="206"/>
      <c r="Q163" s="250" t="str">
        <f t="shared" si="63"/>
        <v/>
      </c>
      <c r="R163" s="285" t="str">
        <f t="shared" si="74"/>
        <v/>
      </c>
      <c r="S163" s="207"/>
      <c r="T163" s="761"/>
      <c r="U163" s="762"/>
      <c r="V163" s="763"/>
      <c r="W163" s="752"/>
      <c r="X163" s="755"/>
      <c r="AB163" s="85">
        <f t="shared" si="75"/>
        <v>0</v>
      </c>
      <c r="AC163" s="621"/>
      <c r="AD163" s="74" t="str">
        <f t="shared" si="64"/>
        <v/>
      </c>
      <c r="AE163" s="74" t="str">
        <f t="shared" si="65"/>
        <v/>
      </c>
      <c r="AF163" s="74" t="str">
        <f t="shared" si="66"/>
        <v/>
      </c>
      <c r="AG163" s="74" t="str">
        <f t="shared" si="67"/>
        <v/>
      </c>
      <c r="AH163" s="95">
        <f t="shared" si="76"/>
        <v>0</v>
      </c>
      <c r="AI163" s="95" t="str">
        <f>AI162</f>
        <v/>
      </c>
      <c r="AJ163" s="74" t="str">
        <f t="shared" si="77"/>
        <v/>
      </c>
      <c r="AK163" s="74" t="str">
        <f t="shared" si="68"/>
        <v/>
      </c>
      <c r="AL163" s="99" t="str">
        <f t="shared" si="69"/>
        <v/>
      </c>
      <c r="AM163" s="81">
        <f t="shared" si="78"/>
        <v>0</v>
      </c>
      <c r="AO163" s="81">
        <f t="shared" si="79"/>
        <v>0</v>
      </c>
      <c r="AP163" s="81" t="str">
        <f t="shared" si="80"/>
        <v>00000</v>
      </c>
      <c r="AQ163" s="105" t="str">
        <f t="shared" si="81"/>
        <v>0秒0</v>
      </c>
      <c r="AR163" s="106">
        <f t="shared" si="82"/>
        <v>0</v>
      </c>
      <c r="AS163" s="106" t="str">
        <f t="shared" si="83"/>
        <v>0</v>
      </c>
      <c r="AT163" s="106" t="str">
        <f t="shared" si="84"/>
        <v>0</v>
      </c>
      <c r="AU163" s="106" t="str">
        <f t="shared" si="85"/>
        <v>0m</v>
      </c>
      <c r="AV163" s="106" t="str">
        <f t="shared" si="86"/>
        <v>点</v>
      </c>
      <c r="AW163" s="81">
        <f t="shared" si="87"/>
        <v>0</v>
      </c>
      <c r="AX163" s="73" t="str">
        <f t="shared" si="88"/>
        <v/>
      </c>
      <c r="AY163" s="81">
        <f t="shared" si="89"/>
        <v>0</v>
      </c>
      <c r="AZ163" s="81">
        <f t="shared" si="90"/>
        <v>0</v>
      </c>
      <c r="BA163" s="81">
        <f t="shared" si="91"/>
        <v>0</v>
      </c>
      <c r="BB163" s="587"/>
      <c r="BC163" s="587"/>
      <c r="BD163" s="630"/>
      <c r="BE163" s="770"/>
      <c r="BF163" s="74" t="str">
        <f t="shared" si="70"/>
        <v/>
      </c>
      <c r="BG163" s="74" t="str">
        <f t="shared" si="71"/>
        <v/>
      </c>
      <c r="BH163" s="74" t="str">
        <f t="shared" si="72"/>
        <v/>
      </c>
      <c r="BI163" s="120" t="str">
        <f>IF(M163="","",COUNTIF($BH$17:BH163,BH163))</f>
        <v/>
      </c>
      <c r="BJ163" s="98" t="str">
        <f t="shared" si="92"/>
        <v/>
      </c>
      <c r="BK163" s="1" t="str">
        <f t="shared" si="93"/>
        <v/>
      </c>
      <c r="BL163" s="621"/>
      <c r="BM163" s="621"/>
      <c r="BN163" s="621"/>
      <c r="BO163" s="621"/>
      <c r="BP163" s="621"/>
      <c r="BQ163" s="624"/>
      <c r="BR163" s="621"/>
      <c r="BS163" s="621"/>
      <c r="BV163" s="624"/>
      <c r="BW163" s="621"/>
      <c r="BX163" s="621"/>
      <c r="BY163" s="621"/>
      <c r="BZ163" s="621"/>
      <c r="CA163" s="621"/>
      <c r="CB163" s="621"/>
    </row>
    <row r="164" spans="1:80" s="1" customFormat="1" ht="18" customHeight="1" thickTop="1" thickBot="1">
      <c r="A164" s="683">
        <v>50</v>
      </c>
      <c r="B164" s="764" t="s">
        <v>339</v>
      </c>
      <c r="C164" s="766"/>
      <c r="D164" s="252" t="str">
        <f t="shared" si="73"/>
        <v/>
      </c>
      <c r="E164" s="243">
        <f>C164</f>
        <v>0</v>
      </c>
      <c r="F164" s="729" t="str">
        <f>IF(C164&gt;0,VLOOKUP(C164,女子登録情報!$A$1:$H$2001,3,0),"")</f>
        <v/>
      </c>
      <c r="G164" s="729" t="str">
        <f>IF(C164&gt;0,VLOOKUP(C164,女子登録情報!$A$1:$H$2001,4,0),"")</f>
        <v/>
      </c>
      <c r="H164" s="619" t="str">
        <f>IF(C164&gt;0,VLOOKUP(C164,女子登録情報!$A$1:$H$1688,7,0),"")</f>
        <v/>
      </c>
      <c r="I164" s="267" t="str">
        <f>IF(C164&gt;0,VLOOKUP(C164,女子登録情報!$A$1:$H$2001,8,0),"")</f>
        <v/>
      </c>
      <c r="J164" s="747" t="str">
        <f>IF(C164&gt;0,VLOOKUP(C164,女子登録情報!$A$1:$M$2001,13,0),"")</f>
        <v/>
      </c>
      <c r="K164" s="747" t="str">
        <f>IF(C164&gt;0,TEXT(C164,"200000000"),"000000000")</f>
        <v>000000000</v>
      </c>
      <c r="L164" s="195" t="s">
        <v>24</v>
      </c>
      <c r="M164" s="194"/>
      <c r="N164" s="268" t="str">
        <f>IF(M164&gt;0,VLOOKUP(M164,女子登録情報!$N$1:$O$22,2,0),"")</f>
        <v/>
      </c>
      <c r="O164" s="267" t="s">
        <v>27</v>
      </c>
      <c r="P164" s="253"/>
      <c r="Q164" s="260" t="str">
        <f t="shared" si="63"/>
        <v/>
      </c>
      <c r="R164" s="283" t="str">
        <f t="shared" si="74"/>
        <v/>
      </c>
      <c r="S164" s="269"/>
      <c r="T164" s="610"/>
      <c r="U164" s="611"/>
      <c r="V164" s="612"/>
      <c r="W164" s="750"/>
      <c r="X164" s="753"/>
      <c r="AA164" s="1">
        <f>IF(C164="",0,IF(H164=F5,0,1))</f>
        <v>0</v>
      </c>
      <c r="AB164" s="85">
        <f t="shared" si="75"/>
        <v>0</v>
      </c>
      <c r="AC164" s="621" t="str">
        <f>IF(C164="","",C164)</f>
        <v/>
      </c>
      <c r="AD164" s="74" t="str">
        <f t="shared" si="64"/>
        <v/>
      </c>
      <c r="AE164" s="74" t="str">
        <f t="shared" si="65"/>
        <v/>
      </c>
      <c r="AF164" s="74" t="str">
        <f t="shared" si="66"/>
        <v/>
      </c>
      <c r="AG164" s="74" t="str">
        <f t="shared" si="67"/>
        <v/>
      </c>
      <c r="AH164" s="95">
        <f t="shared" si="76"/>
        <v>0</v>
      </c>
      <c r="AI164" s="95" t="str">
        <f>IF(F164="","",F164)</f>
        <v/>
      </c>
      <c r="AJ164" s="74" t="str">
        <f t="shared" si="77"/>
        <v/>
      </c>
      <c r="AK164" s="74" t="str">
        <f t="shared" si="68"/>
        <v/>
      </c>
      <c r="AL164" s="99" t="str">
        <f t="shared" si="69"/>
        <v/>
      </c>
      <c r="AM164" s="81">
        <f t="shared" si="78"/>
        <v>0</v>
      </c>
      <c r="AO164" s="81">
        <f t="shared" si="79"/>
        <v>0</v>
      </c>
      <c r="AP164" s="81" t="str">
        <f t="shared" si="80"/>
        <v>00000</v>
      </c>
      <c r="AQ164" s="105" t="str">
        <f t="shared" si="81"/>
        <v>0秒0</v>
      </c>
      <c r="AR164" s="106">
        <f t="shared" si="82"/>
        <v>0</v>
      </c>
      <c r="AS164" s="106" t="str">
        <f t="shared" si="83"/>
        <v>0</v>
      </c>
      <c r="AT164" s="106" t="str">
        <f t="shared" si="84"/>
        <v>0</v>
      </c>
      <c r="AU164" s="106" t="str">
        <f t="shared" si="85"/>
        <v>0m</v>
      </c>
      <c r="AV164" s="106" t="str">
        <f t="shared" si="86"/>
        <v>点</v>
      </c>
      <c r="AW164" s="81">
        <f t="shared" si="87"/>
        <v>0</v>
      </c>
      <c r="AX164" s="73" t="str">
        <f t="shared" si="88"/>
        <v/>
      </c>
      <c r="AY164" s="81">
        <f t="shared" si="89"/>
        <v>0</v>
      </c>
      <c r="AZ164" s="81">
        <f t="shared" si="90"/>
        <v>0</v>
      </c>
      <c r="BA164" s="81">
        <f t="shared" si="91"/>
        <v>0</v>
      </c>
      <c r="BB164" s="586">
        <f>IF(W164="",0,COUNTA($W$17:W166))</f>
        <v>0</v>
      </c>
      <c r="BC164" s="586">
        <f>IF(X164="",0,COUNTA($X$17:X166))</f>
        <v>0</v>
      </c>
      <c r="BD164" s="628">
        <f>IF(OR($N164="20200",$N165="20200",$N166="20200"),COUNTIF($N$17:N166,"20200"),0)</f>
        <v>0</v>
      </c>
      <c r="BE164" s="768">
        <f>IF($BD164=0,0,INDEX($P164:$P166,MATCH("20200",$N164:$N166,0),1))</f>
        <v>0</v>
      </c>
      <c r="BF164" s="74" t="str">
        <f t="shared" si="70"/>
        <v/>
      </c>
      <c r="BG164" s="74" t="str">
        <f t="shared" si="71"/>
        <v/>
      </c>
      <c r="BH164" s="74" t="str">
        <f t="shared" si="72"/>
        <v/>
      </c>
      <c r="BI164" s="120" t="str">
        <f>IF(M164="","",COUNTIF($BH$17:BH164,BH164))</f>
        <v/>
      </c>
      <c r="BJ164" s="98" t="str">
        <f t="shared" si="92"/>
        <v/>
      </c>
      <c r="BK164" s="1" t="str">
        <f t="shared" si="93"/>
        <v/>
      </c>
      <c r="BL164" s="621" t="str">
        <f>IF(F164="","",COUNTIF($AI$17:AI164,AI164))</f>
        <v/>
      </c>
      <c r="BM164" s="621">
        <f>IF(BL164=1,BL164,0)</f>
        <v>0</v>
      </c>
      <c r="BN164" s="621" t="str">
        <f>IF(F164="","",$BR164)</f>
        <v/>
      </c>
      <c r="BO164" s="621" t="str">
        <f>IF(G164="","",$BR164)</f>
        <v/>
      </c>
      <c r="BP164" s="621" t="str">
        <f>IF(I164="","",$BR164)</f>
        <v/>
      </c>
      <c r="BQ164" s="622" t="str">
        <f>IFERROR(IF(J164="","",BR164),"")</f>
        <v/>
      </c>
      <c r="BR164" s="621">
        <v>50</v>
      </c>
      <c r="BS164" s="621">
        <f>IF(C164&gt;0,"",IF(COUNTIF(BN164:BQ166,BR164)=4,"",1))</f>
        <v>1</v>
      </c>
      <c r="BV164" s="622" t="str">
        <f>IF(AI164="","",IF(AND(COUNTA(M164:M166)=0,COUNTA(W164:X166)=0),1,""))</f>
        <v/>
      </c>
      <c r="BW164" s="621">
        <f>IF(AND($AI164="",COUNTA(W164)&gt;0),1,0)</f>
        <v>0</v>
      </c>
      <c r="BX164" s="621">
        <f>IF(AND($AI164="",COUNTA(X164)&gt;0),1,0)</f>
        <v>0</v>
      </c>
      <c r="BY164" s="621" t="str">
        <f>F164&amp;"-"&amp;W164</f>
        <v>-</v>
      </c>
      <c r="BZ164" s="621" t="str">
        <f>IF(W164="","",COUNTIF($BY$17:BY164,BY164))</f>
        <v/>
      </c>
      <c r="CA164" s="621" t="str">
        <f>F164&amp;"-"&amp;X164</f>
        <v>-</v>
      </c>
      <c r="CB164" s="621" t="str">
        <f>IF(X164="","",COUNTIF($CA$17:CA164,CA164))</f>
        <v/>
      </c>
    </row>
    <row r="165" spans="1:80" s="1" customFormat="1" ht="18" customHeight="1" thickBot="1">
      <c r="A165" s="684"/>
      <c r="B165" s="765"/>
      <c r="C165" s="767"/>
      <c r="D165" s="27" t="str">
        <f t="shared" si="73"/>
        <v/>
      </c>
      <c r="E165" s="244">
        <f>C164</f>
        <v>0</v>
      </c>
      <c r="F165" s="730"/>
      <c r="G165" s="730"/>
      <c r="H165" s="620"/>
      <c r="I165" s="270" t="str">
        <f>IF(C164&gt;0,VLOOKUP(C164,女子登録情報!$A$1:$H$2001,5,0),"")</f>
        <v/>
      </c>
      <c r="J165" s="748"/>
      <c r="K165" s="748"/>
      <c r="L165" s="199" t="s">
        <v>28</v>
      </c>
      <c r="M165" s="198"/>
      <c r="N165" s="271" t="str">
        <f>IF(M165&gt;0,VLOOKUP(M165,女子登録情報!$N$1:$O$22,2,0),"")</f>
        <v/>
      </c>
      <c r="O165" s="270" t="s">
        <v>29</v>
      </c>
      <c r="P165" s="272"/>
      <c r="Q165" s="258" t="str">
        <f t="shared" si="63"/>
        <v/>
      </c>
      <c r="R165" s="284" t="str">
        <f t="shared" si="74"/>
        <v/>
      </c>
      <c r="S165" s="273"/>
      <c r="T165" s="756"/>
      <c r="U165" s="757"/>
      <c r="V165" s="758"/>
      <c r="W165" s="751"/>
      <c r="X165" s="754"/>
      <c r="AB165" s="85">
        <f t="shared" si="75"/>
        <v>0</v>
      </c>
      <c r="AC165" s="621"/>
      <c r="AD165" s="74" t="str">
        <f t="shared" si="64"/>
        <v/>
      </c>
      <c r="AE165" s="74" t="str">
        <f t="shared" si="65"/>
        <v/>
      </c>
      <c r="AF165" s="74" t="str">
        <f t="shared" si="66"/>
        <v/>
      </c>
      <c r="AG165" s="74" t="str">
        <f t="shared" si="67"/>
        <v/>
      </c>
      <c r="AH165" s="95">
        <f t="shared" si="76"/>
        <v>0</v>
      </c>
      <c r="AI165" s="95" t="str">
        <f>AI164</f>
        <v/>
      </c>
      <c r="AJ165" s="74" t="str">
        <f t="shared" si="77"/>
        <v/>
      </c>
      <c r="AK165" s="74" t="str">
        <f t="shared" si="68"/>
        <v/>
      </c>
      <c r="AL165" s="99" t="str">
        <f t="shared" si="69"/>
        <v/>
      </c>
      <c r="AM165" s="81">
        <f t="shared" si="78"/>
        <v>0</v>
      </c>
      <c r="AO165" s="81">
        <f t="shared" si="79"/>
        <v>0</v>
      </c>
      <c r="AP165" s="81" t="str">
        <f t="shared" si="80"/>
        <v>00000</v>
      </c>
      <c r="AQ165" s="105" t="str">
        <f t="shared" si="81"/>
        <v>0秒0</v>
      </c>
      <c r="AR165" s="106">
        <f t="shared" si="82"/>
        <v>0</v>
      </c>
      <c r="AS165" s="106" t="str">
        <f t="shared" si="83"/>
        <v>0</v>
      </c>
      <c r="AT165" s="106" t="str">
        <f t="shared" si="84"/>
        <v>0</v>
      </c>
      <c r="AU165" s="106" t="str">
        <f t="shared" si="85"/>
        <v>0m</v>
      </c>
      <c r="AV165" s="106" t="str">
        <f t="shared" si="86"/>
        <v>点</v>
      </c>
      <c r="AW165" s="81">
        <f t="shared" si="87"/>
        <v>0</v>
      </c>
      <c r="AX165" s="73" t="str">
        <f t="shared" si="88"/>
        <v/>
      </c>
      <c r="AY165" s="81">
        <f t="shared" si="89"/>
        <v>0</v>
      </c>
      <c r="AZ165" s="81">
        <f t="shared" si="90"/>
        <v>0</v>
      </c>
      <c r="BA165" s="81">
        <f t="shared" si="91"/>
        <v>0</v>
      </c>
      <c r="BB165" s="595"/>
      <c r="BC165" s="595"/>
      <c r="BD165" s="629"/>
      <c r="BE165" s="769"/>
      <c r="BF165" s="74" t="str">
        <f t="shared" si="70"/>
        <v/>
      </c>
      <c r="BG165" s="74" t="str">
        <f t="shared" si="71"/>
        <v/>
      </c>
      <c r="BH165" s="74" t="str">
        <f t="shared" si="72"/>
        <v/>
      </c>
      <c r="BI165" s="120" t="str">
        <f>IF(M165="","",COUNTIF($BH$17:BH165,BH165))</f>
        <v/>
      </c>
      <c r="BJ165" s="98" t="str">
        <f t="shared" si="92"/>
        <v/>
      </c>
      <c r="BK165" s="1" t="str">
        <f t="shared" si="93"/>
        <v/>
      </c>
      <c r="BL165" s="621"/>
      <c r="BM165" s="621"/>
      <c r="BN165" s="621"/>
      <c r="BO165" s="621"/>
      <c r="BP165" s="621"/>
      <c r="BQ165" s="623"/>
      <c r="BR165" s="621"/>
      <c r="BS165" s="621"/>
      <c r="BV165" s="623"/>
      <c r="BW165" s="621"/>
      <c r="BX165" s="621"/>
      <c r="BY165" s="621"/>
      <c r="BZ165" s="621"/>
      <c r="CA165" s="621"/>
      <c r="CB165" s="621"/>
    </row>
    <row r="166" spans="1:80" s="1" customFormat="1" ht="18" customHeight="1" thickBot="1">
      <c r="A166" s="685"/>
      <c r="B166" s="201" t="s">
        <v>30</v>
      </c>
      <c r="C166" s="202"/>
      <c r="D166" s="245" t="str">
        <f t="shared" si="73"/>
        <v/>
      </c>
      <c r="E166" s="274">
        <f>C164</f>
        <v>0</v>
      </c>
      <c r="F166" s="210"/>
      <c r="G166" s="210"/>
      <c r="H166" s="28"/>
      <c r="I166" s="211"/>
      <c r="J166" s="749"/>
      <c r="K166" s="749"/>
      <c r="L166" s="203" t="s">
        <v>31</v>
      </c>
      <c r="M166" s="204"/>
      <c r="N166" s="430" t="str">
        <f>IF(M166&gt;0,VLOOKUP(M166,女子登録情報!$N$1:$O$22,2,0),"")</f>
        <v/>
      </c>
      <c r="O166" s="203" t="s">
        <v>32</v>
      </c>
      <c r="P166" s="206"/>
      <c r="Q166" s="250" t="str">
        <f t="shared" si="63"/>
        <v/>
      </c>
      <c r="R166" s="285" t="str">
        <f t="shared" si="74"/>
        <v/>
      </c>
      <c r="S166" s="207"/>
      <c r="T166" s="761"/>
      <c r="U166" s="762"/>
      <c r="V166" s="763"/>
      <c r="W166" s="752"/>
      <c r="X166" s="755"/>
      <c r="AB166" s="85">
        <f t="shared" si="75"/>
        <v>0</v>
      </c>
      <c r="AC166" s="621"/>
      <c r="AD166" s="74" t="str">
        <f t="shared" si="64"/>
        <v/>
      </c>
      <c r="AE166" s="74" t="str">
        <f t="shared" si="65"/>
        <v/>
      </c>
      <c r="AF166" s="74" t="str">
        <f t="shared" si="66"/>
        <v/>
      </c>
      <c r="AG166" s="74" t="str">
        <f t="shared" si="67"/>
        <v/>
      </c>
      <c r="AH166" s="95">
        <f t="shared" si="76"/>
        <v>0</v>
      </c>
      <c r="AI166" s="95" t="str">
        <f>AI165</f>
        <v/>
      </c>
      <c r="AJ166" s="74" t="str">
        <f t="shared" si="77"/>
        <v/>
      </c>
      <c r="AK166" s="74" t="str">
        <f t="shared" si="68"/>
        <v/>
      </c>
      <c r="AL166" s="99" t="str">
        <f t="shared" si="69"/>
        <v/>
      </c>
      <c r="AM166" s="81">
        <f t="shared" si="78"/>
        <v>0</v>
      </c>
      <c r="AO166" s="81">
        <f t="shared" si="79"/>
        <v>0</v>
      </c>
      <c r="AP166" s="81" t="str">
        <f t="shared" si="80"/>
        <v>00000</v>
      </c>
      <c r="AQ166" s="105" t="str">
        <f t="shared" si="81"/>
        <v>0秒0</v>
      </c>
      <c r="AR166" s="106">
        <f t="shared" si="82"/>
        <v>0</v>
      </c>
      <c r="AS166" s="106" t="str">
        <f t="shared" si="83"/>
        <v>0</v>
      </c>
      <c r="AT166" s="106" t="str">
        <f t="shared" si="84"/>
        <v>0</v>
      </c>
      <c r="AU166" s="106" t="str">
        <f t="shared" si="85"/>
        <v>0m</v>
      </c>
      <c r="AV166" s="106" t="str">
        <f t="shared" si="86"/>
        <v>点</v>
      </c>
      <c r="AW166" s="81">
        <f t="shared" si="87"/>
        <v>0</v>
      </c>
      <c r="AX166" s="73" t="str">
        <f t="shared" si="88"/>
        <v/>
      </c>
      <c r="AY166" s="81">
        <f t="shared" si="89"/>
        <v>0</v>
      </c>
      <c r="AZ166" s="81">
        <f t="shared" si="90"/>
        <v>0</v>
      </c>
      <c r="BA166" s="81">
        <f t="shared" si="91"/>
        <v>0</v>
      </c>
      <c r="BB166" s="587"/>
      <c r="BC166" s="587"/>
      <c r="BD166" s="630"/>
      <c r="BE166" s="770"/>
      <c r="BF166" s="74" t="str">
        <f t="shared" si="70"/>
        <v/>
      </c>
      <c r="BG166" s="74" t="str">
        <f t="shared" si="71"/>
        <v/>
      </c>
      <c r="BH166" s="74" t="str">
        <f t="shared" si="72"/>
        <v/>
      </c>
      <c r="BI166" s="120" t="str">
        <f>IF(M166="","",COUNTIF($BH$17:BH166,BH166))</f>
        <v/>
      </c>
      <c r="BJ166" s="98" t="str">
        <f t="shared" si="92"/>
        <v/>
      </c>
      <c r="BK166" s="1" t="str">
        <f t="shared" si="93"/>
        <v/>
      </c>
      <c r="BL166" s="621"/>
      <c r="BM166" s="621"/>
      <c r="BN166" s="621"/>
      <c r="BO166" s="621"/>
      <c r="BP166" s="621"/>
      <c r="BQ166" s="624"/>
      <c r="BR166" s="621"/>
      <c r="BS166" s="621"/>
      <c r="BV166" s="624"/>
      <c r="BW166" s="621"/>
      <c r="BX166" s="621"/>
      <c r="BY166" s="621"/>
      <c r="BZ166" s="621"/>
      <c r="CA166" s="621"/>
      <c r="CB166" s="621"/>
    </row>
    <row r="167" spans="1:80" s="1" customFormat="1" ht="18" customHeight="1" thickTop="1" thickBot="1">
      <c r="A167" s="683">
        <v>51</v>
      </c>
      <c r="B167" s="764" t="s">
        <v>339</v>
      </c>
      <c r="C167" s="766"/>
      <c r="D167" s="252" t="str">
        <f t="shared" si="73"/>
        <v/>
      </c>
      <c r="E167" s="243">
        <f>C167</f>
        <v>0</v>
      </c>
      <c r="F167" s="729" t="str">
        <f>IF(C167&gt;0,VLOOKUP(C167,女子登録情報!$A$1:$H$2001,3,0),"")</f>
        <v/>
      </c>
      <c r="G167" s="729" t="str">
        <f>IF(C167&gt;0,VLOOKUP(C167,女子登録情報!$A$1:$H$2001,4,0),"")</f>
        <v/>
      </c>
      <c r="H167" s="619" t="str">
        <f>IF(C167&gt;0,VLOOKUP(C167,女子登録情報!$A$1:$H$1688,7,0),"")</f>
        <v/>
      </c>
      <c r="I167" s="267" t="str">
        <f>IF(C167&gt;0,VLOOKUP(C167,女子登録情報!$A$1:$H$2001,8,0),"")</f>
        <v/>
      </c>
      <c r="J167" s="747" t="str">
        <f>IF(C167&gt;0,VLOOKUP(C167,女子登録情報!$A$1:$M$2001,13,0),"")</f>
        <v/>
      </c>
      <c r="K167" s="747" t="str">
        <f>IF(C167&gt;0,TEXT(C167,"200000000"),"000000000")</f>
        <v>000000000</v>
      </c>
      <c r="L167" s="195" t="s">
        <v>24</v>
      </c>
      <c r="M167" s="194"/>
      <c r="N167" s="268" t="str">
        <f>IF(M167&gt;0,VLOOKUP(M167,女子登録情報!$N$1:$O$22,2,0),"")</f>
        <v/>
      </c>
      <c r="O167" s="267" t="s">
        <v>27</v>
      </c>
      <c r="P167" s="253"/>
      <c r="Q167" s="260" t="str">
        <f t="shared" si="63"/>
        <v/>
      </c>
      <c r="R167" s="283" t="str">
        <f t="shared" si="74"/>
        <v/>
      </c>
      <c r="S167" s="269"/>
      <c r="T167" s="610"/>
      <c r="U167" s="611"/>
      <c r="V167" s="612"/>
      <c r="W167" s="750"/>
      <c r="X167" s="753"/>
      <c r="AA167" s="1">
        <f>IF(C167="",0,IF(H167=F5,0,1))</f>
        <v>0</v>
      </c>
      <c r="AB167" s="85">
        <f t="shared" si="75"/>
        <v>0</v>
      </c>
      <c r="AC167" s="621" t="str">
        <f>IF(C167="","",C167)</f>
        <v/>
      </c>
      <c r="AD167" s="74" t="str">
        <f t="shared" si="64"/>
        <v/>
      </c>
      <c r="AE167" s="74" t="str">
        <f t="shared" si="65"/>
        <v/>
      </c>
      <c r="AF167" s="74" t="str">
        <f t="shared" si="66"/>
        <v/>
      </c>
      <c r="AG167" s="74" t="str">
        <f t="shared" si="67"/>
        <v/>
      </c>
      <c r="AH167" s="95">
        <f t="shared" si="76"/>
        <v>0</v>
      </c>
      <c r="AI167" s="95" t="str">
        <f>IF(F167="","",F167)</f>
        <v/>
      </c>
      <c r="AJ167" s="74" t="str">
        <f t="shared" si="77"/>
        <v/>
      </c>
      <c r="AK167" s="74" t="str">
        <f t="shared" si="68"/>
        <v/>
      </c>
      <c r="AL167" s="99" t="str">
        <f t="shared" si="69"/>
        <v/>
      </c>
      <c r="AM167" s="81">
        <f t="shared" si="78"/>
        <v>0</v>
      </c>
      <c r="AO167" s="81">
        <f t="shared" si="79"/>
        <v>0</v>
      </c>
      <c r="AP167" s="81" t="str">
        <f t="shared" si="80"/>
        <v>00000</v>
      </c>
      <c r="AQ167" s="105" t="str">
        <f t="shared" si="81"/>
        <v>0秒0</v>
      </c>
      <c r="AR167" s="106">
        <f t="shared" si="82"/>
        <v>0</v>
      </c>
      <c r="AS167" s="106" t="str">
        <f t="shared" si="83"/>
        <v>0</v>
      </c>
      <c r="AT167" s="106" t="str">
        <f t="shared" si="84"/>
        <v>0</v>
      </c>
      <c r="AU167" s="106" t="str">
        <f t="shared" si="85"/>
        <v>0m</v>
      </c>
      <c r="AV167" s="106" t="str">
        <f t="shared" si="86"/>
        <v>点</v>
      </c>
      <c r="AW167" s="81">
        <f t="shared" si="87"/>
        <v>0</v>
      </c>
      <c r="AX167" s="73" t="str">
        <f t="shared" si="88"/>
        <v/>
      </c>
      <c r="AY167" s="81">
        <f t="shared" si="89"/>
        <v>0</v>
      </c>
      <c r="AZ167" s="81">
        <f t="shared" si="90"/>
        <v>0</v>
      </c>
      <c r="BA167" s="81">
        <f t="shared" si="91"/>
        <v>0</v>
      </c>
      <c r="BB167" s="586">
        <f>IF(W167="",0,COUNTA($W$17:W169))</f>
        <v>0</v>
      </c>
      <c r="BC167" s="586">
        <f>IF(X167="",0,COUNTA($X$17:X169))</f>
        <v>0</v>
      </c>
      <c r="BD167" s="628">
        <f>IF(OR($N167="20200",$N168="20200",$N169="20200"),COUNTIF($N$17:N169,"20200"),0)</f>
        <v>0</v>
      </c>
      <c r="BE167" s="768">
        <f>IF($BD167=0,0,INDEX($P167:$P169,MATCH("20200",$N167:$N169,0),1))</f>
        <v>0</v>
      </c>
      <c r="BF167" s="74" t="str">
        <f t="shared" si="70"/>
        <v/>
      </c>
      <c r="BG167" s="74" t="str">
        <f t="shared" si="71"/>
        <v/>
      </c>
      <c r="BH167" s="74" t="str">
        <f t="shared" si="72"/>
        <v/>
      </c>
      <c r="BI167" s="120" t="str">
        <f>IF(M167="","",COUNTIF($BH$17:BH167,BH167))</f>
        <v/>
      </c>
      <c r="BJ167" s="98" t="str">
        <f t="shared" si="92"/>
        <v/>
      </c>
      <c r="BK167" s="1" t="str">
        <f t="shared" si="93"/>
        <v/>
      </c>
      <c r="BL167" s="621" t="str">
        <f>IF(F167="","",COUNTIF($AI$17:AI167,AI167))</f>
        <v/>
      </c>
      <c r="BM167" s="621">
        <f>IF(BL167=1,BL167,0)</f>
        <v>0</v>
      </c>
      <c r="BN167" s="621" t="str">
        <f>IF(F167="","",$BR167)</f>
        <v/>
      </c>
      <c r="BO167" s="621" t="str">
        <f>IF(G167="","",$BR167)</f>
        <v/>
      </c>
      <c r="BP167" s="621" t="str">
        <f>IF(I167="","",$BR167)</f>
        <v/>
      </c>
      <c r="BQ167" s="622" t="str">
        <f>IFERROR(IF(J167="","",BR167),"")</f>
        <v/>
      </c>
      <c r="BR167" s="621">
        <v>51</v>
      </c>
      <c r="BS167" s="621">
        <f>IF(C167&gt;0,"",IF(COUNTIF(BN167:BQ169,BR167)=4,"",1))</f>
        <v>1</v>
      </c>
      <c r="BV167" s="622" t="str">
        <f>IF(AI167="","",IF(AND(COUNTA(M167:M169)=0,COUNTA(W167:X169)=0),1,""))</f>
        <v/>
      </c>
      <c r="BW167" s="621">
        <f>IF(AND($AI167="",COUNTA(W167)&gt;0),1,0)</f>
        <v>0</v>
      </c>
      <c r="BX167" s="621">
        <f>IF(AND($AI167="",COUNTA(X167)&gt;0),1,0)</f>
        <v>0</v>
      </c>
      <c r="BY167" s="621" t="str">
        <f>F167&amp;"-"&amp;W167</f>
        <v>-</v>
      </c>
      <c r="BZ167" s="621" t="str">
        <f>IF(W167="","",COUNTIF($BY$17:BY167,BY167))</f>
        <v/>
      </c>
      <c r="CA167" s="621" t="str">
        <f>F167&amp;"-"&amp;X167</f>
        <v>-</v>
      </c>
      <c r="CB167" s="621" t="str">
        <f>IF(X167="","",COUNTIF($CA$17:CA167,CA167))</f>
        <v/>
      </c>
    </row>
    <row r="168" spans="1:80" s="1" customFormat="1" ht="18" customHeight="1" thickBot="1">
      <c r="A168" s="684"/>
      <c r="B168" s="765"/>
      <c r="C168" s="767"/>
      <c r="D168" s="27" t="str">
        <f t="shared" si="73"/>
        <v/>
      </c>
      <c r="E168" s="244">
        <f>C167</f>
        <v>0</v>
      </c>
      <c r="F168" s="730"/>
      <c r="G168" s="730"/>
      <c r="H168" s="620"/>
      <c r="I168" s="270" t="str">
        <f>IF(C167&gt;0,VLOOKUP(C167,女子登録情報!$A$1:$H$2001,5,0),"")</f>
        <v/>
      </c>
      <c r="J168" s="748"/>
      <c r="K168" s="748"/>
      <c r="L168" s="199" t="s">
        <v>28</v>
      </c>
      <c r="M168" s="198"/>
      <c r="N168" s="271" t="str">
        <f>IF(M168&gt;0,VLOOKUP(M168,女子登録情報!$N$1:$O$22,2,0),"")</f>
        <v/>
      </c>
      <c r="O168" s="270" t="s">
        <v>29</v>
      </c>
      <c r="P168" s="272"/>
      <c r="Q168" s="258" t="str">
        <f t="shared" si="63"/>
        <v/>
      </c>
      <c r="R168" s="284" t="str">
        <f t="shared" si="74"/>
        <v/>
      </c>
      <c r="S168" s="273"/>
      <c r="T168" s="756"/>
      <c r="U168" s="757"/>
      <c r="V168" s="758"/>
      <c r="W168" s="751"/>
      <c r="X168" s="754"/>
      <c r="AB168" s="85">
        <f t="shared" si="75"/>
        <v>0</v>
      </c>
      <c r="AC168" s="621"/>
      <c r="AD168" s="74" t="str">
        <f t="shared" si="64"/>
        <v/>
      </c>
      <c r="AE168" s="74" t="str">
        <f t="shared" si="65"/>
        <v/>
      </c>
      <c r="AF168" s="74" t="str">
        <f t="shared" si="66"/>
        <v/>
      </c>
      <c r="AG168" s="74" t="str">
        <f t="shared" si="67"/>
        <v/>
      </c>
      <c r="AH168" s="95">
        <f t="shared" si="76"/>
        <v>0</v>
      </c>
      <c r="AI168" s="95" t="str">
        <f>AI167</f>
        <v/>
      </c>
      <c r="AJ168" s="74" t="str">
        <f t="shared" si="77"/>
        <v/>
      </c>
      <c r="AK168" s="74" t="str">
        <f t="shared" si="68"/>
        <v/>
      </c>
      <c r="AL168" s="99" t="str">
        <f t="shared" si="69"/>
        <v/>
      </c>
      <c r="AM168" s="81">
        <f t="shared" si="78"/>
        <v>0</v>
      </c>
      <c r="AO168" s="81">
        <f t="shared" si="79"/>
        <v>0</v>
      </c>
      <c r="AP168" s="81" t="str">
        <f t="shared" si="80"/>
        <v>00000</v>
      </c>
      <c r="AQ168" s="105" t="str">
        <f t="shared" si="81"/>
        <v>0秒0</v>
      </c>
      <c r="AR168" s="106">
        <f t="shared" si="82"/>
        <v>0</v>
      </c>
      <c r="AS168" s="106" t="str">
        <f t="shared" si="83"/>
        <v>0</v>
      </c>
      <c r="AT168" s="106" t="str">
        <f t="shared" si="84"/>
        <v>0</v>
      </c>
      <c r="AU168" s="106" t="str">
        <f t="shared" si="85"/>
        <v>0m</v>
      </c>
      <c r="AV168" s="106" t="str">
        <f t="shared" si="86"/>
        <v>点</v>
      </c>
      <c r="AW168" s="81">
        <f t="shared" si="87"/>
        <v>0</v>
      </c>
      <c r="AX168" s="73" t="str">
        <f t="shared" si="88"/>
        <v/>
      </c>
      <c r="AY168" s="81">
        <f t="shared" si="89"/>
        <v>0</v>
      </c>
      <c r="AZ168" s="81">
        <f t="shared" si="90"/>
        <v>0</v>
      </c>
      <c r="BA168" s="81">
        <f t="shared" si="91"/>
        <v>0</v>
      </c>
      <c r="BB168" s="595"/>
      <c r="BC168" s="595"/>
      <c r="BD168" s="629"/>
      <c r="BE168" s="769"/>
      <c r="BF168" s="74" t="str">
        <f t="shared" si="70"/>
        <v/>
      </c>
      <c r="BG168" s="74" t="str">
        <f t="shared" si="71"/>
        <v/>
      </c>
      <c r="BH168" s="74" t="str">
        <f t="shared" si="72"/>
        <v/>
      </c>
      <c r="BI168" s="120" t="str">
        <f>IF(M168="","",COUNTIF($BH$17:BH168,BH168))</f>
        <v/>
      </c>
      <c r="BJ168" s="98" t="str">
        <f t="shared" si="92"/>
        <v/>
      </c>
      <c r="BK168" s="1" t="str">
        <f t="shared" si="93"/>
        <v/>
      </c>
      <c r="BL168" s="621"/>
      <c r="BM168" s="621"/>
      <c r="BN168" s="621"/>
      <c r="BO168" s="621"/>
      <c r="BP168" s="621"/>
      <c r="BQ168" s="623"/>
      <c r="BR168" s="621"/>
      <c r="BS168" s="621"/>
      <c r="BV168" s="623"/>
      <c r="BW168" s="621"/>
      <c r="BX168" s="621"/>
      <c r="BY168" s="621"/>
      <c r="BZ168" s="621"/>
      <c r="CA168" s="621"/>
      <c r="CB168" s="621"/>
    </row>
    <row r="169" spans="1:80" s="1" customFormat="1" ht="18" customHeight="1" thickBot="1">
      <c r="A169" s="685"/>
      <c r="B169" s="201" t="s">
        <v>30</v>
      </c>
      <c r="C169" s="202"/>
      <c r="D169" s="245" t="str">
        <f t="shared" si="73"/>
        <v/>
      </c>
      <c r="E169" s="274">
        <f>C167</f>
        <v>0</v>
      </c>
      <c r="F169" s="210"/>
      <c r="G169" s="210"/>
      <c r="H169" s="28"/>
      <c r="I169" s="211"/>
      <c r="J169" s="749"/>
      <c r="K169" s="749"/>
      <c r="L169" s="203" t="s">
        <v>31</v>
      </c>
      <c r="M169" s="204"/>
      <c r="N169" s="430" t="str">
        <f>IF(M169&gt;0,VLOOKUP(M169,女子登録情報!$N$1:$O$22,2,0),"")</f>
        <v/>
      </c>
      <c r="O169" s="203" t="s">
        <v>32</v>
      </c>
      <c r="P169" s="206"/>
      <c r="Q169" s="250" t="str">
        <f t="shared" si="63"/>
        <v/>
      </c>
      <c r="R169" s="285" t="str">
        <f t="shared" si="74"/>
        <v/>
      </c>
      <c r="S169" s="207"/>
      <c r="T169" s="761"/>
      <c r="U169" s="762"/>
      <c r="V169" s="763"/>
      <c r="W169" s="752"/>
      <c r="X169" s="755"/>
      <c r="AB169" s="85">
        <f t="shared" si="75"/>
        <v>0</v>
      </c>
      <c r="AC169" s="621"/>
      <c r="AD169" s="74" t="str">
        <f t="shared" si="64"/>
        <v/>
      </c>
      <c r="AE169" s="74" t="str">
        <f t="shared" si="65"/>
        <v/>
      </c>
      <c r="AF169" s="74" t="str">
        <f t="shared" si="66"/>
        <v/>
      </c>
      <c r="AG169" s="74" t="str">
        <f t="shared" si="67"/>
        <v/>
      </c>
      <c r="AH169" s="95">
        <f t="shared" si="76"/>
        <v>0</v>
      </c>
      <c r="AI169" s="95" t="str">
        <f>AI168</f>
        <v/>
      </c>
      <c r="AJ169" s="74" t="str">
        <f t="shared" si="77"/>
        <v/>
      </c>
      <c r="AK169" s="74" t="str">
        <f t="shared" si="68"/>
        <v/>
      </c>
      <c r="AL169" s="99" t="str">
        <f t="shared" si="69"/>
        <v/>
      </c>
      <c r="AM169" s="81">
        <f t="shared" si="78"/>
        <v>0</v>
      </c>
      <c r="AO169" s="81">
        <f t="shared" si="79"/>
        <v>0</v>
      </c>
      <c r="AP169" s="81" t="str">
        <f t="shared" si="80"/>
        <v>00000</v>
      </c>
      <c r="AQ169" s="105" t="str">
        <f t="shared" si="81"/>
        <v>0秒0</v>
      </c>
      <c r="AR169" s="106">
        <f t="shared" si="82"/>
        <v>0</v>
      </c>
      <c r="AS169" s="106" t="str">
        <f t="shared" si="83"/>
        <v>0</v>
      </c>
      <c r="AT169" s="106" t="str">
        <f t="shared" si="84"/>
        <v>0</v>
      </c>
      <c r="AU169" s="106" t="str">
        <f t="shared" si="85"/>
        <v>0m</v>
      </c>
      <c r="AV169" s="106" t="str">
        <f t="shared" si="86"/>
        <v>点</v>
      </c>
      <c r="AW169" s="81">
        <f t="shared" si="87"/>
        <v>0</v>
      </c>
      <c r="AX169" s="73" t="str">
        <f t="shared" si="88"/>
        <v/>
      </c>
      <c r="AY169" s="81">
        <f t="shared" si="89"/>
        <v>0</v>
      </c>
      <c r="AZ169" s="81">
        <f t="shared" si="90"/>
        <v>0</v>
      </c>
      <c r="BA169" s="81">
        <f t="shared" si="91"/>
        <v>0</v>
      </c>
      <c r="BB169" s="587"/>
      <c r="BC169" s="587"/>
      <c r="BD169" s="630"/>
      <c r="BE169" s="770"/>
      <c r="BF169" s="74" t="str">
        <f t="shared" si="70"/>
        <v/>
      </c>
      <c r="BG169" s="74" t="str">
        <f t="shared" si="71"/>
        <v/>
      </c>
      <c r="BH169" s="74" t="str">
        <f t="shared" si="72"/>
        <v/>
      </c>
      <c r="BI169" s="120" t="str">
        <f>IF(M169="","",COUNTIF($BH$17:BH169,BH169))</f>
        <v/>
      </c>
      <c r="BJ169" s="98" t="str">
        <f t="shared" si="92"/>
        <v/>
      </c>
      <c r="BK169" s="1" t="str">
        <f t="shared" si="93"/>
        <v/>
      </c>
      <c r="BL169" s="621"/>
      <c r="BM169" s="621"/>
      <c r="BN169" s="621"/>
      <c r="BO169" s="621"/>
      <c r="BP169" s="621"/>
      <c r="BQ169" s="624"/>
      <c r="BR169" s="621"/>
      <c r="BS169" s="621"/>
      <c r="BV169" s="624"/>
      <c r="BW169" s="621"/>
      <c r="BX169" s="621"/>
      <c r="BY169" s="621"/>
      <c r="BZ169" s="621"/>
      <c r="CA169" s="621"/>
      <c r="CB169" s="621"/>
    </row>
    <row r="170" spans="1:80" s="1" customFormat="1" ht="18" customHeight="1" thickTop="1" thickBot="1">
      <c r="A170" s="683">
        <v>52</v>
      </c>
      <c r="B170" s="764" t="s">
        <v>339</v>
      </c>
      <c r="C170" s="766"/>
      <c r="D170" s="252" t="str">
        <f t="shared" si="73"/>
        <v/>
      </c>
      <c r="E170" s="243">
        <f>C170</f>
        <v>0</v>
      </c>
      <c r="F170" s="729" t="str">
        <f>IF(C170&gt;0,VLOOKUP(C170,女子登録情報!$A$1:$H$2001,3,0),"")</f>
        <v/>
      </c>
      <c r="G170" s="729" t="str">
        <f>IF(C170&gt;0,VLOOKUP(C170,女子登録情報!$A$1:$H$2001,4,0),"")</f>
        <v/>
      </c>
      <c r="H170" s="619" t="str">
        <f>IF(C170&gt;0,VLOOKUP(C170,女子登録情報!$A$1:$H$1688,7,0),"")</f>
        <v/>
      </c>
      <c r="I170" s="267" t="str">
        <f>IF(C170&gt;0,VLOOKUP(C170,女子登録情報!$A$1:$H$2001,8,0),"")</f>
        <v/>
      </c>
      <c r="J170" s="747" t="str">
        <f>IF(C170&gt;0,VLOOKUP(C170,女子登録情報!$A$1:$M$2001,13,0),"")</f>
        <v/>
      </c>
      <c r="K170" s="747" t="str">
        <f>IF(C170&gt;0,TEXT(C170,"200000000"),"000000000")</f>
        <v>000000000</v>
      </c>
      <c r="L170" s="195" t="s">
        <v>24</v>
      </c>
      <c r="M170" s="194"/>
      <c r="N170" s="268" t="str">
        <f>IF(M170&gt;0,VLOOKUP(M170,女子登録情報!$N$1:$O$22,2,0),"")</f>
        <v/>
      </c>
      <c r="O170" s="267" t="s">
        <v>27</v>
      </c>
      <c r="P170" s="253"/>
      <c r="Q170" s="260" t="str">
        <f t="shared" si="63"/>
        <v/>
      </c>
      <c r="R170" s="283" t="str">
        <f t="shared" si="74"/>
        <v/>
      </c>
      <c r="S170" s="269"/>
      <c r="T170" s="610"/>
      <c r="U170" s="611"/>
      <c r="V170" s="612"/>
      <c r="W170" s="750"/>
      <c r="X170" s="753"/>
      <c r="AA170" s="1">
        <f>IF(C170="",0,IF(H170=F5,0,1))</f>
        <v>0</v>
      </c>
      <c r="AB170" s="85">
        <f t="shared" si="75"/>
        <v>0</v>
      </c>
      <c r="AC170" s="621" t="str">
        <f>IF(C170="","",C170)</f>
        <v/>
      </c>
      <c r="AD170" s="74" t="str">
        <f t="shared" si="64"/>
        <v/>
      </c>
      <c r="AE170" s="74" t="str">
        <f t="shared" si="65"/>
        <v/>
      </c>
      <c r="AF170" s="74" t="str">
        <f t="shared" si="66"/>
        <v/>
      </c>
      <c r="AG170" s="74" t="str">
        <f t="shared" si="67"/>
        <v/>
      </c>
      <c r="AH170" s="95">
        <f t="shared" si="76"/>
        <v>0</v>
      </c>
      <c r="AI170" s="95" t="str">
        <f>IF(F170="","",F170)</f>
        <v/>
      </c>
      <c r="AJ170" s="74" t="str">
        <f t="shared" si="77"/>
        <v/>
      </c>
      <c r="AK170" s="74" t="str">
        <f t="shared" si="68"/>
        <v/>
      </c>
      <c r="AL170" s="99" t="str">
        <f t="shared" si="69"/>
        <v/>
      </c>
      <c r="AM170" s="81">
        <f t="shared" si="78"/>
        <v>0</v>
      </c>
      <c r="AO170" s="81">
        <f t="shared" si="79"/>
        <v>0</v>
      </c>
      <c r="AP170" s="81" t="str">
        <f t="shared" si="80"/>
        <v>00000</v>
      </c>
      <c r="AQ170" s="105" t="str">
        <f t="shared" si="81"/>
        <v>0秒0</v>
      </c>
      <c r="AR170" s="106">
        <f t="shared" si="82"/>
        <v>0</v>
      </c>
      <c r="AS170" s="106" t="str">
        <f t="shared" si="83"/>
        <v>0</v>
      </c>
      <c r="AT170" s="106" t="str">
        <f t="shared" si="84"/>
        <v>0</v>
      </c>
      <c r="AU170" s="106" t="str">
        <f t="shared" si="85"/>
        <v>0m</v>
      </c>
      <c r="AV170" s="106" t="str">
        <f t="shared" si="86"/>
        <v>点</v>
      </c>
      <c r="AW170" s="81">
        <f t="shared" si="87"/>
        <v>0</v>
      </c>
      <c r="AX170" s="73" t="str">
        <f t="shared" si="88"/>
        <v/>
      </c>
      <c r="AY170" s="81">
        <f t="shared" si="89"/>
        <v>0</v>
      </c>
      <c r="AZ170" s="81">
        <f t="shared" si="90"/>
        <v>0</v>
      </c>
      <c r="BA170" s="81">
        <f t="shared" si="91"/>
        <v>0</v>
      </c>
      <c r="BB170" s="586">
        <f>IF(W170="",0,COUNTA($W$17:W172))</f>
        <v>0</v>
      </c>
      <c r="BC170" s="586">
        <f>IF(X170="",0,COUNTA($X$17:X172))</f>
        <v>0</v>
      </c>
      <c r="BD170" s="628">
        <f>IF(OR($N170="20200",$N171="20200",$N172="20200"),COUNTIF($N$17:N172,"20200"),0)</f>
        <v>0</v>
      </c>
      <c r="BE170" s="768">
        <f>IF($BD170=0,0,INDEX($P170:$P172,MATCH("20200",$N170:$N172,0),1))</f>
        <v>0</v>
      </c>
      <c r="BF170" s="74" t="str">
        <f t="shared" si="70"/>
        <v/>
      </c>
      <c r="BG170" s="74" t="str">
        <f t="shared" si="71"/>
        <v/>
      </c>
      <c r="BH170" s="74" t="str">
        <f t="shared" si="72"/>
        <v/>
      </c>
      <c r="BI170" s="120" t="str">
        <f>IF(M170="","",COUNTIF($BH$17:BH170,BH170))</f>
        <v/>
      </c>
      <c r="BJ170" s="98" t="str">
        <f t="shared" si="92"/>
        <v/>
      </c>
      <c r="BK170" s="1" t="str">
        <f t="shared" si="93"/>
        <v/>
      </c>
      <c r="BL170" s="621" t="str">
        <f>IF(F170="","",COUNTIF($AI$17:AI170,AI170))</f>
        <v/>
      </c>
      <c r="BM170" s="621">
        <f>IF(BL170=1,BL170,0)</f>
        <v>0</v>
      </c>
      <c r="BN170" s="621" t="str">
        <f>IF(F170="","",$BR170)</f>
        <v/>
      </c>
      <c r="BO170" s="621" t="str">
        <f>IF(G170="","",$BR170)</f>
        <v/>
      </c>
      <c r="BP170" s="621" t="str">
        <f>IF(I170="","",$BR170)</f>
        <v/>
      </c>
      <c r="BQ170" s="622" t="str">
        <f>IFERROR(IF(J170="","",BR170),"")</f>
        <v/>
      </c>
      <c r="BR170" s="621">
        <v>52</v>
      </c>
      <c r="BS170" s="621">
        <f>IF(C170&gt;0,"",IF(COUNTIF(BN170:BQ172,BR170)=4,"",1))</f>
        <v>1</v>
      </c>
      <c r="BV170" s="622" t="str">
        <f>IF(AI170="","",IF(AND(COUNTA(M170:M172)=0,COUNTA(W170:X172)=0),1,""))</f>
        <v/>
      </c>
      <c r="BW170" s="621">
        <f>IF(AND($AI170="",COUNTA(W170)&gt;0),1,0)</f>
        <v>0</v>
      </c>
      <c r="BX170" s="621">
        <f>IF(AND($AI170="",COUNTA(X170)&gt;0),1,0)</f>
        <v>0</v>
      </c>
      <c r="BY170" s="621" t="str">
        <f>F170&amp;"-"&amp;W170</f>
        <v>-</v>
      </c>
      <c r="BZ170" s="621" t="str">
        <f>IF(W170="","",COUNTIF($BY$17:BY170,BY170))</f>
        <v/>
      </c>
      <c r="CA170" s="621" t="str">
        <f>F170&amp;"-"&amp;X170</f>
        <v>-</v>
      </c>
      <c r="CB170" s="621" t="str">
        <f>IF(X170="","",COUNTIF($CA$17:CA170,CA170))</f>
        <v/>
      </c>
    </row>
    <row r="171" spans="1:80" s="1" customFormat="1" ht="18" customHeight="1" thickBot="1">
      <c r="A171" s="684"/>
      <c r="B171" s="765"/>
      <c r="C171" s="767"/>
      <c r="D171" s="27" t="str">
        <f t="shared" si="73"/>
        <v/>
      </c>
      <c r="E171" s="244">
        <f>C170</f>
        <v>0</v>
      </c>
      <c r="F171" s="730"/>
      <c r="G171" s="730"/>
      <c r="H171" s="620"/>
      <c r="I171" s="270" t="str">
        <f>IF(C170&gt;0,VLOOKUP(C170,女子登録情報!$A$1:$H$2001,5,0),"")</f>
        <v/>
      </c>
      <c r="J171" s="748"/>
      <c r="K171" s="748"/>
      <c r="L171" s="199" t="s">
        <v>28</v>
      </c>
      <c r="M171" s="198"/>
      <c r="N171" s="271" t="str">
        <f>IF(M171&gt;0,VLOOKUP(M171,女子登録情報!$N$1:$O$22,2,0),"")</f>
        <v/>
      </c>
      <c r="O171" s="270" t="s">
        <v>29</v>
      </c>
      <c r="P171" s="272"/>
      <c r="Q171" s="258" t="str">
        <f t="shared" si="63"/>
        <v/>
      </c>
      <c r="R171" s="284" t="str">
        <f t="shared" si="74"/>
        <v/>
      </c>
      <c r="S171" s="273"/>
      <c r="T171" s="756"/>
      <c r="U171" s="757"/>
      <c r="V171" s="758"/>
      <c r="W171" s="751"/>
      <c r="X171" s="754"/>
      <c r="AB171" s="85">
        <f t="shared" si="75"/>
        <v>0</v>
      </c>
      <c r="AC171" s="621"/>
      <c r="AD171" s="74" t="str">
        <f t="shared" si="64"/>
        <v/>
      </c>
      <c r="AE171" s="74" t="str">
        <f t="shared" si="65"/>
        <v/>
      </c>
      <c r="AF171" s="74" t="str">
        <f t="shared" si="66"/>
        <v/>
      </c>
      <c r="AG171" s="74" t="str">
        <f t="shared" si="67"/>
        <v/>
      </c>
      <c r="AH171" s="95">
        <f t="shared" si="76"/>
        <v>0</v>
      </c>
      <c r="AI171" s="95" t="str">
        <f>AI170</f>
        <v/>
      </c>
      <c r="AJ171" s="74" t="str">
        <f t="shared" si="77"/>
        <v/>
      </c>
      <c r="AK171" s="74" t="str">
        <f t="shared" si="68"/>
        <v/>
      </c>
      <c r="AL171" s="99" t="str">
        <f t="shared" si="69"/>
        <v/>
      </c>
      <c r="AM171" s="81">
        <f t="shared" si="78"/>
        <v>0</v>
      </c>
      <c r="AO171" s="81">
        <f t="shared" si="79"/>
        <v>0</v>
      </c>
      <c r="AP171" s="81" t="str">
        <f t="shared" si="80"/>
        <v>00000</v>
      </c>
      <c r="AQ171" s="105" t="str">
        <f t="shared" si="81"/>
        <v>0秒0</v>
      </c>
      <c r="AR171" s="106">
        <f t="shared" si="82"/>
        <v>0</v>
      </c>
      <c r="AS171" s="106" t="str">
        <f t="shared" si="83"/>
        <v>0</v>
      </c>
      <c r="AT171" s="106" t="str">
        <f t="shared" si="84"/>
        <v>0</v>
      </c>
      <c r="AU171" s="106" t="str">
        <f t="shared" si="85"/>
        <v>0m</v>
      </c>
      <c r="AV171" s="106" t="str">
        <f t="shared" si="86"/>
        <v>点</v>
      </c>
      <c r="AW171" s="81">
        <f t="shared" si="87"/>
        <v>0</v>
      </c>
      <c r="AX171" s="73" t="str">
        <f t="shared" si="88"/>
        <v/>
      </c>
      <c r="AY171" s="81">
        <f t="shared" si="89"/>
        <v>0</v>
      </c>
      <c r="AZ171" s="81">
        <f t="shared" si="90"/>
        <v>0</v>
      </c>
      <c r="BA171" s="81">
        <f t="shared" si="91"/>
        <v>0</v>
      </c>
      <c r="BB171" s="595"/>
      <c r="BC171" s="595"/>
      <c r="BD171" s="629"/>
      <c r="BE171" s="769"/>
      <c r="BF171" s="74" t="str">
        <f t="shared" si="70"/>
        <v/>
      </c>
      <c r="BG171" s="74" t="str">
        <f t="shared" si="71"/>
        <v/>
      </c>
      <c r="BH171" s="74" t="str">
        <f t="shared" si="72"/>
        <v/>
      </c>
      <c r="BI171" s="120" t="str">
        <f>IF(M171="","",COUNTIF($BH$17:BH171,BH171))</f>
        <v/>
      </c>
      <c r="BJ171" s="98" t="str">
        <f t="shared" si="92"/>
        <v/>
      </c>
      <c r="BK171" s="1" t="str">
        <f t="shared" si="93"/>
        <v/>
      </c>
      <c r="BL171" s="621"/>
      <c r="BM171" s="621"/>
      <c r="BN171" s="621"/>
      <c r="BO171" s="621"/>
      <c r="BP171" s="621"/>
      <c r="BQ171" s="623"/>
      <c r="BR171" s="621"/>
      <c r="BS171" s="621"/>
      <c r="BV171" s="623"/>
      <c r="BW171" s="621"/>
      <c r="BX171" s="621"/>
      <c r="BY171" s="621"/>
      <c r="BZ171" s="621"/>
      <c r="CA171" s="621"/>
      <c r="CB171" s="621"/>
    </row>
    <row r="172" spans="1:80" s="1" customFormat="1" ht="18" customHeight="1" thickBot="1">
      <c r="A172" s="685"/>
      <c r="B172" s="201" t="s">
        <v>30</v>
      </c>
      <c r="C172" s="202"/>
      <c r="D172" s="245" t="str">
        <f t="shared" si="73"/>
        <v/>
      </c>
      <c r="E172" s="274">
        <f>C170</f>
        <v>0</v>
      </c>
      <c r="F172" s="210"/>
      <c r="G172" s="210"/>
      <c r="H172" s="28"/>
      <c r="I172" s="211"/>
      <c r="J172" s="749"/>
      <c r="K172" s="749"/>
      <c r="L172" s="203" t="s">
        <v>31</v>
      </c>
      <c r="M172" s="204"/>
      <c r="N172" s="430" t="str">
        <f>IF(M172&gt;0,VLOOKUP(M172,女子登録情報!$N$1:$O$22,2,0),"")</f>
        <v/>
      </c>
      <c r="O172" s="203" t="s">
        <v>32</v>
      </c>
      <c r="P172" s="206"/>
      <c r="Q172" s="250" t="str">
        <f t="shared" si="63"/>
        <v/>
      </c>
      <c r="R172" s="285" t="str">
        <f t="shared" si="74"/>
        <v/>
      </c>
      <c r="S172" s="207"/>
      <c r="T172" s="761"/>
      <c r="U172" s="762"/>
      <c r="V172" s="763"/>
      <c r="W172" s="752"/>
      <c r="X172" s="755"/>
      <c r="AB172" s="85">
        <f t="shared" si="75"/>
        <v>0</v>
      </c>
      <c r="AC172" s="621"/>
      <c r="AD172" s="74" t="str">
        <f t="shared" si="64"/>
        <v/>
      </c>
      <c r="AE172" s="74" t="str">
        <f t="shared" si="65"/>
        <v/>
      </c>
      <c r="AF172" s="74" t="str">
        <f t="shared" si="66"/>
        <v/>
      </c>
      <c r="AG172" s="74" t="str">
        <f t="shared" si="67"/>
        <v/>
      </c>
      <c r="AH172" s="95">
        <f t="shared" si="76"/>
        <v>0</v>
      </c>
      <c r="AI172" s="95" t="str">
        <f>AI171</f>
        <v/>
      </c>
      <c r="AJ172" s="74" t="str">
        <f t="shared" si="77"/>
        <v/>
      </c>
      <c r="AK172" s="74" t="str">
        <f t="shared" si="68"/>
        <v/>
      </c>
      <c r="AL172" s="99" t="str">
        <f t="shared" si="69"/>
        <v/>
      </c>
      <c r="AM172" s="81">
        <f t="shared" si="78"/>
        <v>0</v>
      </c>
      <c r="AO172" s="81">
        <f t="shared" si="79"/>
        <v>0</v>
      </c>
      <c r="AP172" s="81" t="str">
        <f t="shared" si="80"/>
        <v>00000</v>
      </c>
      <c r="AQ172" s="105" t="str">
        <f t="shared" si="81"/>
        <v>0秒0</v>
      </c>
      <c r="AR172" s="106">
        <f t="shared" si="82"/>
        <v>0</v>
      </c>
      <c r="AS172" s="106" t="str">
        <f t="shared" si="83"/>
        <v>0</v>
      </c>
      <c r="AT172" s="106" t="str">
        <f t="shared" si="84"/>
        <v>0</v>
      </c>
      <c r="AU172" s="106" t="str">
        <f t="shared" si="85"/>
        <v>0m</v>
      </c>
      <c r="AV172" s="106" t="str">
        <f t="shared" si="86"/>
        <v>点</v>
      </c>
      <c r="AW172" s="81">
        <f t="shared" si="87"/>
        <v>0</v>
      </c>
      <c r="AX172" s="73" t="str">
        <f t="shared" si="88"/>
        <v/>
      </c>
      <c r="AY172" s="81">
        <f t="shared" si="89"/>
        <v>0</v>
      </c>
      <c r="AZ172" s="81">
        <f t="shared" si="90"/>
        <v>0</v>
      </c>
      <c r="BA172" s="81">
        <f t="shared" si="91"/>
        <v>0</v>
      </c>
      <c r="BB172" s="587"/>
      <c r="BC172" s="587"/>
      <c r="BD172" s="630"/>
      <c r="BE172" s="770"/>
      <c r="BF172" s="74" t="str">
        <f t="shared" si="70"/>
        <v/>
      </c>
      <c r="BG172" s="74" t="str">
        <f t="shared" si="71"/>
        <v/>
      </c>
      <c r="BH172" s="74" t="str">
        <f t="shared" si="72"/>
        <v/>
      </c>
      <c r="BI172" s="120" t="str">
        <f>IF(M172="","",COUNTIF($BH$17:BH172,BH172))</f>
        <v/>
      </c>
      <c r="BJ172" s="98" t="str">
        <f t="shared" si="92"/>
        <v/>
      </c>
      <c r="BK172" s="1" t="str">
        <f t="shared" si="93"/>
        <v/>
      </c>
      <c r="BL172" s="621"/>
      <c r="BM172" s="621"/>
      <c r="BN172" s="621"/>
      <c r="BO172" s="621"/>
      <c r="BP172" s="621"/>
      <c r="BQ172" s="624"/>
      <c r="BR172" s="621"/>
      <c r="BS172" s="621"/>
      <c r="BV172" s="624"/>
      <c r="BW172" s="621"/>
      <c r="BX172" s="621"/>
      <c r="BY172" s="621"/>
      <c r="BZ172" s="621"/>
      <c r="CA172" s="621"/>
      <c r="CB172" s="621"/>
    </row>
    <row r="173" spans="1:80" s="1" customFormat="1" ht="18" customHeight="1" thickTop="1" thickBot="1">
      <c r="A173" s="683">
        <v>53</v>
      </c>
      <c r="B173" s="764" t="s">
        <v>339</v>
      </c>
      <c r="C173" s="766"/>
      <c r="D173" s="252" t="str">
        <f t="shared" si="73"/>
        <v/>
      </c>
      <c r="E173" s="243">
        <f>C173</f>
        <v>0</v>
      </c>
      <c r="F173" s="729" t="str">
        <f>IF(C173&gt;0,VLOOKUP(C173,女子登録情報!$A$1:$H$2001,3,0),"")</f>
        <v/>
      </c>
      <c r="G173" s="729" t="str">
        <f>IF(C173&gt;0,VLOOKUP(C173,女子登録情報!$A$1:$H$2001,4,0),"")</f>
        <v/>
      </c>
      <c r="H173" s="619" t="str">
        <f>IF(C173&gt;0,VLOOKUP(C173,女子登録情報!$A$1:$H$1688,7,0),"")</f>
        <v/>
      </c>
      <c r="I173" s="267" t="str">
        <f>IF(C173&gt;0,VLOOKUP(C173,女子登録情報!$A$1:$H$2001,8,0),"")</f>
        <v/>
      </c>
      <c r="J173" s="747" t="str">
        <f>IF(C173&gt;0,VLOOKUP(C173,女子登録情報!$A$1:$M$2001,13,0),"")</f>
        <v/>
      </c>
      <c r="K173" s="747" t="str">
        <f>IF(C173&gt;0,TEXT(C173,"200000000"),"000000000")</f>
        <v>000000000</v>
      </c>
      <c r="L173" s="195" t="s">
        <v>24</v>
      </c>
      <c r="M173" s="194"/>
      <c r="N173" s="268" t="str">
        <f>IF(M173&gt;0,VLOOKUP(M173,女子登録情報!$N$1:$O$22,2,0),"")</f>
        <v/>
      </c>
      <c r="O173" s="267" t="s">
        <v>27</v>
      </c>
      <c r="P173" s="253"/>
      <c r="Q173" s="260" t="str">
        <f t="shared" si="63"/>
        <v/>
      </c>
      <c r="R173" s="283" t="str">
        <f t="shared" si="74"/>
        <v/>
      </c>
      <c r="S173" s="269"/>
      <c r="T173" s="610"/>
      <c r="U173" s="611"/>
      <c r="V173" s="612"/>
      <c r="W173" s="750"/>
      <c r="X173" s="753"/>
      <c r="AA173" s="1">
        <f>IF(C173="",0,IF(H173=F5,0,1))</f>
        <v>0</v>
      </c>
      <c r="AB173" s="85">
        <f t="shared" si="75"/>
        <v>0</v>
      </c>
      <c r="AC173" s="621" t="str">
        <f>IF(C173="","",C173)</f>
        <v/>
      </c>
      <c r="AD173" s="74" t="str">
        <f t="shared" si="64"/>
        <v/>
      </c>
      <c r="AE173" s="74" t="str">
        <f t="shared" si="65"/>
        <v/>
      </c>
      <c r="AF173" s="74" t="str">
        <f t="shared" si="66"/>
        <v/>
      </c>
      <c r="AG173" s="74" t="str">
        <f t="shared" si="67"/>
        <v/>
      </c>
      <c r="AH173" s="95">
        <f t="shared" si="76"/>
        <v>0</v>
      </c>
      <c r="AI173" s="95" t="str">
        <f>IF(F173="","",F173)</f>
        <v/>
      </c>
      <c r="AJ173" s="74" t="str">
        <f t="shared" si="77"/>
        <v/>
      </c>
      <c r="AK173" s="74" t="str">
        <f t="shared" si="68"/>
        <v/>
      </c>
      <c r="AL173" s="99" t="str">
        <f t="shared" si="69"/>
        <v/>
      </c>
      <c r="AM173" s="81">
        <f t="shared" si="78"/>
        <v>0</v>
      </c>
      <c r="AO173" s="81">
        <f t="shared" si="79"/>
        <v>0</v>
      </c>
      <c r="AP173" s="81" t="str">
        <f t="shared" si="80"/>
        <v>00000</v>
      </c>
      <c r="AQ173" s="105" t="str">
        <f t="shared" si="81"/>
        <v>0秒0</v>
      </c>
      <c r="AR173" s="106">
        <f t="shared" si="82"/>
        <v>0</v>
      </c>
      <c r="AS173" s="106" t="str">
        <f t="shared" si="83"/>
        <v>0</v>
      </c>
      <c r="AT173" s="106" t="str">
        <f t="shared" si="84"/>
        <v>0</v>
      </c>
      <c r="AU173" s="106" t="str">
        <f t="shared" si="85"/>
        <v>0m</v>
      </c>
      <c r="AV173" s="106" t="str">
        <f t="shared" si="86"/>
        <v>点</v>
      </c>
      <c r="AW173" s="81">
        <f t="shared" si="87"/>
        <v>0</v>
      </c>
      <c r="AX173" s="73" t="str">
        <f t="shared" si="88"/>
        <v/>
      </c>
      <c r="AY173" s="81">
        <f t="shared" si="89"/>
        <v>0</v>
      </c>
      <c r="AZ173" s="81">
        <f t="shared" si="90"/>
        <v>0</v>
      </c>
      <c r="BA173" s="81">
        <f t="shared" si="91"/>
        <v>0</v>
      </c>
      <c r="BB173" s="586">
        <f>IF(W173="",0,COUNTA($W$17:W175))</f>
        <v>0</v>
      </c>
      <c r="BC173" s="586">
        <f>IF(X173="",0,COUNTA($X$17:X175))</f>
        <v>0</v>
      </c>
      <c r="BD173" s="628">
        <f>IF(OR($N173="20200",$N174="20200",$N175="20200"),COUNTIF($N$17:N175,"20200"),0)</f>
        <v>0</v>
      </c>
      <c r="BE173" s="768">
        <f>IF($BD173=0,0,INDEX($P173:$P175,MATCH("20200",$N173:$N175,0),1))</f>
        <v>0</v>
      </c>
      <c r="BF173" s="74" t="str">
        <f t="shared" si="70"/>
        <v/>
      </c>
      <c r="BG173" s="74" t="str">
        <f t="shared" si="71"/>
        <v/>
      </c>
      <c r="BH173" s="74" t="str">
        <f t="shared" si="72"/>
        <v/>
      </c>
      <c r="BI173" s="120" t="str">
        <f>IF(M173="","",COUNTIF($BH$17:BH173,BH173))</f>
        <v/>
      </c>
      <c r="BJ173" s="98" t="str">
        <f t="shared" si="92"/>
        <v/>
      </c>
      <c r="BK173" s="1" t="str">
        <f t="shared" si="93"/>
        <v/>
      </c>
      <c r="BL173" s="621" t="str">
        <f>IF(F173="","",COUNTIF($AI$17:AI173,AI173))</f>
        <v/>
      </c>
      <c r="BM173" s="621">
        <f>IF(BL173=1,BL173,0)</f>
        <v>0</v>
      </c>
      <c r="BN173" s="621" t="str">
        <f>IF(F173="","",$BR173)</f>
        <v/>
      </c>
      <c r="BO173" s="621" t="str">
        <f>IF(G173="","",$BR173)</f>
        <v/>
      </c>
      <c r="BP173" s="621" t="str">
        <f>IF(I173="","",$BR173)</f>
        <v/>
      </c>
      <c r="BQ173" s="622" t="str">
        <f>IFERROR(IF(J173="","",BR173),"")</f>
        <v/>
      </c>
      <c r="BR173" s="621">
        <v>53</v>
      </c>
      <c r="BS173" s="621">
        <f>IF(C173&gt;0,"",IF(COUNTIF(BN173:BQ175,BR173)=4,"",1))</f>
        <v>1</v>
      </c>
      <c r="BV173" s="622" t="str">
        <f>IF(AI173="","",IF(AND(COUNTA(M173:M175)=0,COUNTA(W173:X175)=0),1,""))</f>
        <v/>
      </c>
      <c r="BW173" s="621">
        <f>IF(AND($AI173="",COUNTA(W173)&gt;0),1,0)</f>
        <v>0</v>
      </c>
      <c r="BX173" s="621">
        <f>IF(AND($AI173="",COUNTA(X173)&gt;0),1,0)</f>
        <v>0</v>
      </c>
      <c r="BY173" s="621" t="str">
        <f>F173&amp;"-"&amp;W173</f>
        <v>-</v>
      </c>
      <c r="BZ173" s="621" t="str">
        <f>IF(W173="","",COUNTIF($BY$17:BY173,BY173))</f>
        <v/>
      </c>
      <c r="CA173" s="621" t="str">
        <f>F173&amp;"-"&amp;X173</f>
        <v>-</v>
      </c>
      <c r="CB173" s="621" t="str">
        <f>IF(X173="","",COUNTIF($CA$17:CA173,CA173))</f>
        <v/>
      </c>
    </row>
    <row r="174" spans="1:80" s="1" customFormat="1" ht="18" customHeight="1" thickBot="1">
      <c r="A174" s="684"/>
      <c r="B174" s="765"/>
      <c r="C174" s="767"/>
      <c r="D174" s="27" t="str">
        <f t="shared" si="73"/>
        <v/>
      </c>
      <c r="E174" s="244">
        <f>C173</f>
        <v>0</v>
      </c>
      <c r="F174" s="730"/>
      <c r="G174" s="730"/>
      <c r="H174" s="620"/>
      <c r="I174" s="270" t="str">
        <f>IF(C173&gt;0,VLOOKUP(C173,女子登録情報!$A$1:$H$2001,5,0),"")</f>
        <v/>
      </c>
      <c r="J174" s="748"/>
      <c r="K174" s="748"/>
      <c r="L174" s="199" t="s">
        <v>28</v>
      </c>
      <c r="M174" s="198"/>
      <c r="N174" s="271" t="str">
        <f>IF(M174&gt;0,VLOOKUP(M174,女子登録情報!$N$1:$O$22,2,0),"")</f>
        <v/>
      </c>
      <c r="O174" s="270" t="s">
        <v>29</v>
      </c>
      <c r="P174" s="272"/>
      <c r="Q174" s="258" t="str">
        <f t="shared" si="63"/>
        <v/>
      </c>
      <c r="R174" s="284" t="str">
        <f t="shared" si="74"/>
        <v/>
      </c>
      <c r="S174" s="273"/>
      <c r="T174" s="756"/>
      <c r="U174" s="757"/>
      <c r="V174" s="758"/>
      <c r="W174" s="751"/>
      <c r="X174" s="754"/>
      <c r="AB174" s="85">
        <f t="shared" si="75"/>
        <v>0</v>
      </c>
      <c r="AC174" s="621"/>
      <c r="AD174" s="74" t="str">
        <f t="shared" si="64"/>
        <v/>
      </c>
      <c r="AE174" s="74" t="str">
        <f t="shared" si="65"/>
        <v/>
      </c>
      <c r="AF174" s="74" t="str">
        <f t="shared" si="66"/>
        <v/>
      </c>
      <c r="AG174" s="74" t="str">
        <f t="shared" si="67"/>
        <v/>
      </c>
      <c r="AH174" s="95">
        <f t="shared" si="76"/>
        <v>0</v>
      </c>
      <c r="AI174" s="95" t="str">
        <f>AI173</f>
        <v/>
      </c>
      <c r="AJ174" s="74" t="str">
        <f t="shared" si="77"/>
        <v/>
      </c>
      <c r="AK174" s="74" t="str">
        <f t="shared" si="68"/>
        <v/>
      </c>
      <c r="AL174" s="99" t="str">
        <f t="shared" si="69"/>
        <v/>
      </c>
      <c r="AM174" s="81">
        <f t="shared" si="78"/>
        <v>0</v>
      </c>
      <c r="AO174" s="81">
        <f t="shared" si="79"/>
        <v>0</v>
      </c>
      <c r="AP174" s="81" t="str">
        <f t="shared" si="80"/>
        <v>00000</v>
      </c>
      <c r="AQ174" s="105" t="str">
        <f t="shared" si="81"/>
        <v>0秒0</v>
      </c>
      <c r="AR174" s="106">
        <f t="shared" si="82"/>
        <v>0</v>
      </c>
      <c r="AS174" s="106" t="str">
        <f t="shared" si="83"/>
        <v>0</v>
      </c>
      <c r="AT174" s="106" t="str">
        <f t="shared" si="84"/>
        <v>0</v>
      </c>
      <c r="AU174" s="106" t="str">
        <f t="shared" si="85"/>
        <v>0m</v>
      </c>
      <c r="AV174" s="106" t="str">
        <f t="shared" si="86"/>
        <v>点</v>
      </c>
      <c r="AW174" s="81">
        <f t="shared" si="87"/>
        <v>0</v>
      </c>
      <c r="AX174" s="73" t="str">
        <f t="shared" si="88"/>
        <v/>
      </c>
      <c r="AY174" s="81">
        <f t="shared" si="89"/>
        <v>0</v>
      </c>
      <c r="AZ174" s="81">
        <f t="shared" si="90"/>
        <v>0</v>
      </c>
      <c r="BA174" s="81">
        <f t="shared" si="91"/>
        <v>0</v>
      </c>
      <c r="BB174" s="595"/>
      <c r="BC174" s="595"/>
      <c r="BD174" s="629"/>
      <c r="BE174" s="769"/>
      <c r="BF174" s="74" t="str">
        <f t="shared" si="70"/>
        <v/>
      </c>
      <c r="BG174" s="74" t="str">
        <f t="shared" si="71"/>
        <v/>
      </c>
      <c r="BH174" s="74" t="str">
        <f t="shared" si="72"/>
        <v/>
      </c>
      <c r="BI174" s="120" t="str">
        <f>IF(M174="","",COUNTIF($BH$17:BH174,BH174))</f>
        <v/>
      </c>
      <c r="BJ174" s="98" t="str">
        <f t="shared" si="92"/>
        <v/>
      </c>
      <c r="BK174" s="1" t="str">
        <f t="shared" si="93"/>
        <v/>
      </c>
      <c r="BL174" s="621"/>
      <c r="BM174" s="621"/>
      <c r="BN174" s="621"/>
      <c r="BO174" s="621"/>
      <c r="BP174" s="621"/>
      <c r="BQ174" s="623"/>
      <c r="BR174" s="621"/>
      <c r="BS174" s="621"/>
      <c r="BV174" s="623"/>
      <c r="BW174" s="621"/>
      <c r="BX174" s="621"/>
      <c r="BY174" s="621"/>
      <c r="BZ174" s="621"/>
      <c r="CA174" s="621"/>
      <c r="CB174" s="621"/>
    </row>
    <row r="175" spans="1:80" s="1" customFormat="1" ht="18" customHeight="1" thickBot="1">
      <c r="A175" s="685"/>
      <c r="B175" s="201" t="s">
        <v>30</v>
      </c>
      <c r="C175" s="202"/>
      <c r="D175" s="245" t="str">
        <f t="shared" si="73"/>
        <v/>
      </c>
      <c r="E175" s="274">
        <f>C173</f>
        <v>0</v>
      </c>
      <c r="F175" s="210"/>
      <c r="G175" s="210"/>
      <c r="H175" s="28"/>
      <c r="I175" s="211"/>
      <c r="J175" s="749"/>
      <c r="K175" s="749"/>
      <c r="L175" s="203" t="s">
        <v>31</v>
      </c>
      <c r="M175" s="204"/>
      <c r="N175" s="430" t="str">
        <f>IF(M175&gt;0,VLOOKUP(M175,女子登録情報!$N$1:$O$22,2,0),"")</f>
        <v/>
      </c>
      <c r="O175" s="203" t="s">
        <v>32</v>
      </c>
      <c r="P175" s="206"/>
      <c r="Q175" s="250" t="str">
        <f t="shared" si="63"/>
        <v/>
      </c>
      <c r="R175" s="285" t="str">
        <f t="shared" si="74"/>
        <v/>
      </c>
      <c r="S175" s="207"/>
      <c r="T175" s="761"/>
      <c r="U175" s="762"/>
      <c r="V175" s="763"/>
      <c r="W175" s="752"/>
      <c r="X175" s="755"/>
      <c r="AB175" s="85">
        <f t="shared" si="75"/>
        <v>0</v>
      </c>
      <c r="AC175" s="621"/>
      <c r="AD175" s="74" t="str">
        <f t="shared" si="64"/>
        <v/>
      </c>
      <c r="AE175" s="74" t="str">
        <f t="shared" si="65"/>
        <v/>
      </c>
      <c r="AF175" s="74" t="str">
        <f t="shared" si="66"/>
        <v/>
      </c>
      <c r="AG175" s="74" t="str">
        <f t="shared" si="67"/>
        <v/>
      </c>
      <c r="AH175" s="95">
        <f t="shared" si="76"/>
        <v>0</v>
      </c>
      <c r="AI175" s="95" t="str">
        <f>AI174</f>
        <v/>
      </c>
      <c r="AJ175" s="74" t="str">
        <f t="shared" si="77"/>
        <v/>
      </c>
      <c r="AK175" s="74" t="str">
        <f t="shared" si="68"/>
        <v/>
      </c>
      <c r="AL175" s="99" t="str">
        <f t="shared" si="69"/>
        <v/>
      </c>
      <c r="AM175" s="81">
        <f t="shared" si="78"/>
        <v>0</v>
      </c>
      <c r="AO175" s="81">
        <f t="shared" si="79"/>
        <v>0</v>
      </c>
      <c r="AP175" s="81" t="str">
        <f t="shared" si="80"/>
        <v>00000</v>
      </c>
      <c r="AQ175" s="105" t="str">
        <f t="shared" si="81"/>
        <v>0秒0</v>
      </c>
      <c r="AR175" s="106">
        <f t="shared" si="82"/>
        <v>0</v>
      </c>
      <c r="AS175" s="106" t="str">
        <f t="shared" si="83"/>
        <v>0</v>
      </c>
      <c r="AT175" s="106" t="str">
        <f t="shared" si="84"/>
        <v>0</v>
      </c>
      <c r="AU175" s="106" t="str">
        <f t="shared" si="85"/>
        <v>0m</v>
      </c>
      <c r="AV175" s="106" t="str">
        <f t="shared" si="86"/>
        <v>点</v>
      </c>
      <c r="AW175" s="81">
        <f t="shared" si="87"/>
        <v>0</v>
      </c>
      <c r="AX175" s="73" t="str">
        <f t="shared" si="88"/>
        <v/>
      </c>
      <c r="AY175" s="81">
        <f t="shared" si="89"/>
        <v>0</v>
      </c>
      <c r="AZ175" s="81">
        <f t="shared" si="90"/>
        <v>0</v>
      </c>
      <c r="BA175" s="81">
        <f t="shared" si="91"/>
        <v>0</v>
      </c>
      <c r="BB175" s="587"/>
      <c r="BC175" s="587"/>
      <c r="BD175" s="630"/>
      <c r="BE175" s="770"/>
      <c r="BF175" s="74" t="str">
        <f t="shared" si="70"/>
        <v/>
      </c>
      <c r="BG175" s="74" t="str">
        <f t="shared" si="71"/>
        <v/>
      </c>
      <c r="BH175" s="74" t="str">
        <f t="shared" si="72"/>
        <v/>
      </c>
      <c r="BI175" s="120" t="str">
        <f>IF(M175="","",COUNTIF($BH$17:BH175,BH175))</f>
        <v/>
      </c>
      <c r="BJ175" s="98" t="str">
        <f t="shared" si="92"/>
        <v/>
      </c>
      <c r="BK175" s="1" t="str">
        <f t="shared" si="93"/>
        <v/>
      </c>
      <c r="BL175" s="621"/>
      <c r="BM175" s="621"/>
      <c r="BN175" s="621"/>
      <c r="BO175" s="621"/>
      <c r="BP175" s="621"/>
      <c r="BQ175" s="624"/>
      <c r="BR175" s="621"/>
      <c r="BS175" s="621"/>
      <c r="BV175" s="624"/>
      <c r="BW175" s="621"/>
      <c r="BX175" s="621"/>
      <c r="BY175" s="621"/>
      <c r="BZ175" s="621"/>
      <c r="CA175" s="621"/>
      <c r="CB175" s="621"/>
    </row>
    <row r="176" spans="1:80" s="1" customFormat="1" ht="18" customHeight="1" thickTop="1" thickBot="1">
      <c r="A176" s="683">
        <v>54</v>
      </c>
      <c r="B176" s="764" t="s">
        <v>339</v>
      </c>
      <c r="C176" s="766"/>
      <c r="D176" s="252" t="str">
        <f t="shared" si="73"/>
        <v/>
      </c>
      <c r="E176" s="243">
        <f>C176</f>
        <v>0</v>
      </c>
      <c r="F176" s="729" t="str">
        <f>IF(C176&gt;0,VLOOKUP(C176,女子登録情報!$A$1:$H$2001,3,0),"")</f>
        <v/>
      </c>
      <c r="G176" s="729" t="str">
        <f>IF(C176&gt;0,VLOOKUP(C176,女子登録情報!$A$1:$H$2001,4,0),"")</f>
        <v/>
      </c>
      <c r="H176" s="619" t="str">
        <f>IF(C176&gt;0,VLOOKUP(C176,女子登録情報!$A$1:$H$1688,7,0),"")</f>
        <v/>
      </c>
      <c r="I176" s="267" t="str">
        <f>IF(C176&gt;0,VLOOKUP(C176,女子登録情報!$A$1:$H$2001,8,0),"")</f>
        <v/>
      </c>
      <c r="J176" s="747" t="str">
        <f>IF(C176&gt;0,VLOOKUP(C176,女子登録情報!$A$1:$M$2001,13,0),"")</f>
        <v/>
      </c>
      <c r="K176" s="747" t="str">
        <f>IF(C176&gt;0,TEXT(C176,"200000000"),"000000000")</f>
        <v>000000000</v>
      </c>
      <c r="L176" s="195" t="s">
        <v>24</v>
      </c>
      <c r="M176" s="194"/>
      <c r="N176" s="268" t="str">
        <f>IF(M176&gt;0,VLOOKUP(M176,女子登録情報!$N$1:$O$22,2,0),"")</f>
        <v/>
      </c>
      <c r="O176" s="267" t="s">
        <v>27</v>
      </c>
      <c r="P176" s="253"/>
      <c r="Q176" s="260" t="str">
        <f t="shared" si="63"/>
        <v/>
      </c>
      <c r="R176" s="283" t="str">
        <f t="shared" si="74"/>
        <v/>
      </c>
      <c r="S176" s="269"/>
      <c r="T176" s="610"/>
      <c r="U176" s="611"/>
      <c r="V176" s="612"/>
      <c r="W176" s="750"/>
      <c r="X176" s="753"/>
      <c r="AA176" s="1">
        <f>IF(C176="",0,IF(H176=F5,0,1))</f>
        <v>0</v>
      </c>
      <c r="AB176" s="85">
        <f t="shared" si="75"/>
        <v>0</v>
      </c>
      <c r="AC176" s="621" t="str">
        <f>IF(C176="","",C176)</f>
        <v/>
      </c>
      <c r="AD176" s="74" t="str">
        <f t="shared" si="64"/>
        <v/>
      </c>
      <c r="AE176" s="74" t="str">
        <f t="shared" si="65"/>
        <v/>
      </c>
      <c r="AF176" s="74" t="str">
        <f t="shared" si="66"/>
        <v/>
      </c>
      <c r="AG176" s="74" t="str">
        <f t="shared" si="67"/>
        <v/>
      </c>
      <c r="AH176" s="95">
        <f t="shared" si="76"/>
        <v>0</v>
      </c>
      <c r="AI176" s="95" t="str">
        <f>IF(F176="","",F176)</f>
        <v/>
      </c>
      <c r="AJ176" s="74" t="str">
        <f t="shared" si="77"/>
        <v/>
      </c>
      <c r="AK176" s="74" t="str">
        <f t="shared" si="68"/>
        <v/>
      </c>
      <c r="AL176" s="99" t="str">
        <f t="shared" si="69"/>
        <v/>
      </c>
      <c r="AM176" s="81">
        <f t="shared" si="78"/>
        <v>0</v>
      </c>
      <c r="AO176" s="81">
        <f t="shared" si="79"/>
        <v>0</v>
      </c>
      <c r="AP176" s="81" t="str">
        <f t="shared" si="80"/>
        <v>00000</v>
      </c>
      <c r="AQ176" s="105" t="str">
        <f t="shared" si="81"/>
        <v>0秒0</v>
      </c>
      <c r="AR176" s="106">
        <f t="shared" si="82"/>
        <v>0</v>
      </c>
      <c r="AS176" s="106" t="str">
        <f t="shared" si="83"/>
        <v>0</v>
      </c>
      <c r="AT176" s="106" t="str">
        <f t="shared" si="84"/>
        <v>0</v>
      </c>
      <c r="AU176" s="106" t="str">
        <f t="shared" si="85"/>
        <v>0m</v>
      </c>
      <c r="AV176" s="106" t="str">
        <f t="shared" si="86"/>
        <v>点</v>
      </c>
      <c r="AW176" s="81">
        <f t="shared" si="87"/>
        <v>0</v>
      </c>
      <c r="AX176" s="73" t="str">
        <f t="shared" si="88"/>
        <v/>
      </c>
      <c r="AY176" s="81">
        <f t="shared" si="89"/>
        <v>0</v>
      </c>
      <c r="AZ176" s="81">
        <f t="shared" si="90"/>
        <v>0</v>
      </c>
      <c r="BA176" s="81">
        <f t="shared" si="91"/>
        <v>0</v>
      </c>
      <c r="BB176" s="586">
        <f>IF(W176="",0,COUNTA($W$17:W178))</f>
        <v>0</v>
      </c>
      <c r="BC176" s="586">
        <f>IF(X176="",0,COUNTA($X$17:X178))</f>
        <v>0</v>
      </c>
      <c r="BD176" s="628">
        <f>IF(OR($N176="20200",$N177="20200",$N178="20200"),COUNTIF($N$17:N178,"20200"),0)</f>
        <v>0</v>
      </c>
      <c r="BE176" s="768">
        <f>IF($BD176=0,0,INDEX($P176:$P178,MATCH("20200",$N176:$N178,0),1))</f>
        <v>0</v>
      </c>
      <c r="BF176" s="74" t="str">
        <f t="shared" si="70"/>
        <v/>
      </c>
      <c r="BG176" s="74" t="str">
        <f t="shared" si="71"/>
        <v/>
      </c>
      <c r="BH176" s="74" t="str">
        <f t="shared" si="72"/>
        <v/>
      </c>
      <c r="BI176" s="120" t="str">
        <f>IF(M176="","",COUNTIF($BH$17:BH176,BH176))</f>
        <v/>
      </c>
      <c r="BJ176" s="98" t="str">
        <f t="shared" si="92"/>
        <v/>
      </c>
      <c r="BK176" s="1" t="str">
        <f t="shared" si="93"/>
        <v/>
      </c>
      <c r="BL176" s="621" t="str">
        <f>IF(F176="","",COUNTIF($AI$17:AI176,AI176))</f>
        <v/>
      </c>
      <c r="BM176" s="621">
        <f>IF(BL176=1,BL176,0)</f>
        <v>0</v>
      </c>
      <c r="BN176" s="621" t="str">
        <f>IF(F176="","",$BR176)</f>
        <v/>
      </c>
      <c r="BO176" s="621" t="str">
        <f>IF(G176="","",$BR176)</f>
        <v/>
      </c>
      <c r="BP176" s="621" t="str">
        <f>IF(I176="","",$BR176)</f>
        <v/>
      </c>
      <c r="BQ176" s="622" t="str">
        <f>IFERROR(IF(J176="","",BR176),"")</f>
        <v/>
      </c>
      <c r="BR176" s="621">
        <v>54</v>
      </c>
      <c r="BS176" s="621">
        <f>IF(C176&gt;0,"",IF(COUNTIF(BN176:BQ178,BR176)=4,"",1))</f>
        <v>1</v>
      </c>
      <c r="BV176" s="622" t="str">
        <f>IF(AI176="","",IF(AND(COUNTA(M176:M178)=0,COUNTA(W176:X178)=0),1,""))</f>
        <v/>
      </c>
      <c r="BW176" s="621">
        <f>IF(AND($AI176="",COUNTA(W176)&gt;0),1,0)</f>
        <v>0</v>
      </c>
      <c r="BX176" s="621">
        <f>IF(AND($AI176="",COUNTA(X176)&gt;0),1,0)</f>
        <v>0</v>
      </c>
      <c r="BY176" s="621" t="str">
        <f>F176&amp;"-"&amp;W176</f>
        <v>-</v>
      </c>
      <c r="BZ176" s="621" t="str">
        <f>IF(W176="","",COUNTIF($BY$17:BY176,BY176))</f>
        <v/>
      </c>
      <c r="CA176" s="621" t="str">
        <f>F176&amp;"-"&amp;X176</f>
        <v>-</v>
      </c>
      <c r="CB176" s="621" t="str">
        <f>IF(X176="","",COUNTIF($CA$17:CA176,CA176))</f>
        <v/>
      </c>
    </row>
    <row r="177" spans="1:80" s="1" customFormat="1" ht="18" customHeight="1" thickBot="1">
      <c r="A177" s="684"/>
      <c r="B177" s="765"/>
      <c r="C177" s="767"/>
      <c r="D177" s="27" t="str">
        <f t="shared" si="73"/>
        <v/>
      </c>
      <c r="E177" s="244">
        <f>C176</f>
        <v>0</v>
      </c>
      <c r="F177" s="730"/>
      <c r="G177" s="730"/>
      <c r="H177" s="620"/>
      <c r="I177" s="270" t="str">
        <f>IF(C176&gt;0,VLOOKUP(C176,女子登録情報!$A$1:$H$2001,5,0),"")</f>
        <v/>
      </c>
      <c r="J177" s="748"/>
      <c r="K177" s="748"/>
      <c r="L177" s="199" t="s">
        <v>28</v>
      </c>
      <c r="M177" s="198"/>
      <c r="N177" s="271" t="str">
        <f>IF(M177&gt;0,VLOOKUP(M177,女子登録情報!$N$1:$O$22,2,0),"")</f>
        <v/>
      </c>
      <c r="O177" s="270" t="s">
        <v>29</v>
      </c>
      <c r="P177" s="272"/>
      <c r="Q177" s="258" t="str">
        <f t="shared" si="63"/>
        <v/>
      </c>
      <c r="R177" s="284" t="str">
        <f t="shared" si="74"/>
        <v/>
      </c>
      <c r="S177" s="273"/>
      <c r="T177" s="756"/>
      <c r="U177" s="757"/>
      <c r="V177" s="758"/>
      <c r="W177" s="751"/>
      <c r="X177" s="754"/>
      <c r="AB177" s="85">
        <f t="shared" si="75"/>
        <v>0</v>
      </c>
      <c r="AC177" s="621"/>
      <c r="AD177" s="74" t="str">
        <f t="shared" si="64"/>
        <v/>
      </c>
      <c r="AE177" s="74" t="str">
        <f t="shared" si="65"/>
        <v/>
      </c>
      <c r="AF177" s="74" t="str">
        <f t="shared" si="66"/>
        <v/>
      </c>
      <c r="AG177" s="74" t="str">
        <f t="shared" si="67"/>
        <v/>
      </c>
      <c r="AH177" s="95">
        <f t="shared" si="76"/>
        <v>0</v>
      </c>
      <c r="AI177" s="95" t="str">
        <f>AI176</f>
        <v/>
      </c>
      <c r="AJ177" s="74" t="str">
        <f t="shared" si="77"/>
        <v/>
      </c>
      <c r="AK177" s="74" t="str">
        <f t="shared" si="68"/>
        <v/>
      </c>
      <c r="AL177" s="99" t="str">
        <f t="shared" si="69"/>
        <v/>
      </c>
      <c r="AM177" s="81">
        <f t="shared" si="78"/>
        <v>0</v>
      </c>
      <c r="AO177" s="81">
        <f t="shared" si="79"/>
        <v>0</v>
      </c>
      <c r="AP177" s="81" t="str">
        <f t="shared" si="80"/>
        <v>00000</v>
      </c>
      <c r="AQ177" s="105" t="str">
        <f t="shared" si="81"/>
        <v>0秒0</v>
      </c>
      <c r="AR177" s="106">
        <f t="shared" si="82"/>
        <v>0</v>
      </c>
      <c r="AS177" s="106" t="str">
        <f t="shared" si="83"/>
        <v>0</v>
      </c>
      <c r="AT177" s="106" t="str">
        <f t="shared" si="84"/>
        <v>0</v>
      </c>
      <c r="AU177" s="106" t="str">
        <f t="shared" si="85"/>
        <v>0m</v>
      </c>
      <c r="AV177" s="106" t="str">
        <f t="shared" si="86"/>
        <v>点</v>
      </c>
      <c r="AW177" s="81">
        <f t="shared" si="87"/>
        <v>0</v>
      </c>
      <c r="AX177" s="73" t="str">
        <f t="shared" si="88"/>
        <v/>
      </c>
      <c r="AY177" s="81">
        <f t="shared" si="89"/>
        <v>0</v>
      </c>
      <c r="AZ177" s="81">
        <f t="shared" si="90"/>
        <v>0</v>
      </c>
      <c r="BA177" s="81">
        <f t="shared" si="91"/>
        <v>0</v>
      </c>
      <c r="BB177" s="595"/>
      <c r="BC177" s="595"/>
      <c r="BD177" s="629"/>
      <c r="BE177" s="769"/>
      <c r="BF177" s="74" t="str">
        <f t="shared" si="70"/>
        <v/>
      </c>
      <c r="BG177" s="74" t="str">
        <f t="shared" si="71"/>
        <v/>
      </c>
      <c r="BH177" s="74" t="str">
        <f t="shared" si="72"/>
        <v/>
      </c>
      <c r="BI177" s="120" t="str">
        <f>IF(M177="","",COUNTIF($BH$17:BH177,BH177))</f>
        <v/>
      </c>
      <c r="BJ177" s="98" t="str">
        <f t="shared" si="92"/>
        <v/>
      </c>
      <c r="BK177" s="1" t="str">
        <f t="shared" si="93"/>
        <v/>
      </c>
      <c r="BL177" s="621"/>
      <c r="BM177" s="621"/>
      <c r="BN177" s="621"/>
      <c r="BO177" s="621"/>
      <c r="BP177" s="621"/>
      <c r="BQ177" s="623"/>
      <c r="BR177" s="621"/>
      <c r="BS177" s="621"/>
      <c r="BV177" s="623"/>
      <c r="BW177" s="621"/>
      <c r="BX177" s="621"/>
      <c r="BY177" s="621"/>
      <c r="BZ177" s="621"/>
      <c r="CA177" s="621"/>
      <c r="CB177" s="621"/>
    </row>
    <row r="178" spans="1:80" s="1" customFormat="1" ht="18" customHeight="1" thickBot="1">
      <c r="A178" s="685"/>
      <c r="B178" s="201" t="s">
        <v>30</v>
      </c>
      <c r="C178" s="202"/>
      <c r="D178" s="245" t="str">
        <f t="shared" si="73"/>
        <v/>
      </c>
      <c r="E178" s="274">
        <f>C176</f>
        <v>0</v>
      </c>
      <c r="F178" s="210"/>
      <c r="G178" s="210"/>
      <c r="H178" s="28"/>
      <c r="I178" s="211"/>
      <c r="J178" s="749"/>
      <c r="K178" s="749"/>
      <c r="L178" s="203" t="s">
        <v>31</v>
      </c>
      <c r="M178" s="204"/>
      <c r="N178" s="430" t="str">
        <f>IF(M178&gt;0,VLOOKUP(M178,女子登録情報!$N$1:$O$22,2,0),"")</f>
        <v/>
      </c>
      <c r="O178" s="203" t="s">
        <v>32</v>
      </c>
      <c r="P178" s="206"/>
      <c r="Q178" s="250" t="str">
        <f t="shared" si="63"/>
        <v/>
      </c>
      <c r="R178" s="285" t="str">
        <f t="shared" si="74"/>
        <v/>
      </c>
      <c r="S178" s="207"/>
      <c r="T178" s="761"/>
      <c r="U178" s="762"/>
      <c r="V178" s="763"/>
      <c r="W178" s="752"/>
      <c r="X178" s="755"/>
      <c r="AB178" s="85">
        <f t="shared" si="75"/>
        <v>0</v>
      </c>
      <c r="AC178" s="621"/>
      <c r="AD178" s="74" t="str">
        <f t="shared" si="64"/>
        <v/>
      </c>
      <c r="AE178" s="74" t="str">
        <f t="shared" si="65"/>
        <v/>
      </c>
      <c r="AF178" s="74" t="str">
        <f t="shared" si="66"/>
        <v/>
      </c>
      <c r="AG178" s="74" t="str">
        <f t="shared" si="67"/>
        <v/>
      </c>
      <c r="AH178" s="95">
        <f t="shared" si="76"/>
        <v>0</v>
      </c>
      <c r="AI178" s="95" t="str">
        <f>AI177</f>
        <v/>
      </c>
      <c r="AJ178" s="74" t="str">
        <f t="shared" si="77"/>
        <v/>
      </c>
      <c r="AK178" s="74" t="str">
        <f t="shared" si="68"/>
        <v/>
      </c>
      <c r="AL178" s="99" t="str">
        <f t="shared" si="69"/>
        <v/>
      </c>
      <c r="AM178" s="81">
        <f t="shared" si="78"/>
        <v>0</v>
      </c>
      <c r="AO178" s="81">
        <f t="shared" si="79"/>
        <v>0</v>
      </c>
      <c r="AP178" s="81" t="str">
        <f t="shared" si="80"/>
        <v>00000</v>
      </c>
      <c r="AQ178" s="105" t="str">
        <f t="shared" si="81"/>
        <v>0秒0</v>
      </c>
      <c r="AR178" s="106">
        <f t="shared" si="82"/>
        <v>0</v>
      </c>
      <c r="AS178" s="106" t="str">
        <f t="shared" si="83"/>
        <v>0</v>
      </c>
      <c r="AT178" s="106" t="str">
        <f t="shared" si="84"/>
        <v>0</v>
      </c>
      <c r="AU178" s="106" t="str">
        <f t="shared" si="85"/>
        <v>0m</v>
      </c>
      <c r="AV178" s="106" t="str">
        <f t="shared" si="86"/>
        <v>点</v>
      </c>
      <c r="AW178" s="81">
        <f t="shared" si="87"/>
        <v>0</v>
      </c>
      <c r="AX178" s="73" t="str">
        <f t="shared" si="88"/>
        <v/>
      </c>
      <c r="AY178" s="81">
        <f t="shared" si="89"/>
        <v>0</v>
      </c>
      <c r="AZ178" s="81">
        <f t="shared" si="90"/>
        <v>0</v>
      </c>
      <c r="BA178" s="81">
        <f t="shared" si="91"/>
        <v>0</v>
      </c>
      <c r="BB178" s="587"/>
      <c r="BC178" s="587"/>
      <c r="BD178" s="630"/>
      <c r="BE178" s="770"/>
      <c r="BF178" s="74" t="str">
        <f t="shared" si="70"/>
        <v/>
      </c>
      <c r="BG178" s="74" t="str">
        <f t="shared" si="71"/>
        <v/>
      </c>
      <c r="BH178" s="74" t="str">
        <f t="shared" si="72"/>
        <v/>
      </c>
      <c r="BI178" s="120" t="str">
        <f>IF(M178="","",COUNTIF($BH$17:BH178,BH178))</f>
        <v/>
      </c>
      <c r="BJ178" s="98" t="str">
        <f t="shared" si="92"/>
        <v/>
      </c>
      <c r="BK178" s="1" t="str">
        <f t="shared" si="93"/>
        <v/>
      </c>
      <c r="BL178" s="621"/>
      <c r="BM178" s="621"/>
      <c r="BN178" s="621"/>
      <c r="BO178" s="621"/>
      <c r="BP178" s="621"/>
      <c r="BQ178" s="624"/>
      <c r="BR178" s="621"/>
      <c r="BS178" s="621"/>
      <c r="BV178" s="624"/>
      <c r="BW178" s="621"/>
      <c r="BX178" s="621"/>
      <c r="BY178" s="621"/>
      <c r="BZ178" s="621"/>
      <c r="CA178" s="621"/>
      <c r="CB178" s="621"/>
    </row>
    <row r="179" spans="1:80" s="1" customFormat="1" ht="18" customHeight="1" thickTop="1" thickBot="1">
      <c r="A179" s="683">
        <v>55</v>
      </c>
      <c r="B179" s="764" t="s">
        <v>339</v>
      </c>
      <c r="C179" s="766"/>
      <c r="D179" s="252" t="str">
        <f t="shared" si="73"/>
        <v/>
      </c>
      <c r="E179" s="243">
        <f>C179</f>
        <v>0</v>
      </c>
      <c r="F179" s="729" t="str">
        <f>IF(C179&gt;0,VLOOKUP(C179,女子登録情報!$A$1:$H$2001,3,0),"")</f>
        <v/>
      </c>
      <c r="G179" s="729" t="str">
        <f>IF(C179&gt;0,VLOOKUP(C179,女子登録情報!$A$1:$H$2001,4,0),"")</f>
        <v/>
      </c>
      <c r="H179" s="619" t="str">
        <f>IF(C179&gt;0,VLOOKUP(C179,女子登録情報!$A$1:$H$1688,7,0),"")</f>
        <v/>
      </c>
      <c r="I179" s="267" t="str">
        <f>IF(C179&gt;0,VLOOKUP(C179,女子登録情報!$A$1:$H$2001,8,0),"")</f>
        <v/>
      </c>
      <c r="J179" s="747" t="str">
        <f>IF(C179&gt;0,VLOOKUP(C179,女子登録情報!$A$1:$M$2001,13,0),"")</f>
        <v/>
      </c>
      <c r="K179" s="747" t="str">
        <f>IF(C179&gt;0,TEXT(C179,"200000000"),"000000000")</f>
        <v>000000000</v>
      </c>
      <c r="L179" s="195" t="s">
        <v>24</v>
      </c>
      <c r="M179" s="194"/>
      <c r="N179" s="268" t="str">
        <f>IF(M179&gt;0,VLOOKUP(M179,女子登録情報!$N$1:$O$22,2,0),"")</f>
        <v/>
      </c>
      <c r="O179" s="267" t="s">
        <v>27</v>
      </c>
      <c r="P179" s="253"/>
      <c r="Q179" s="260" t="str">
        <f t="shared" si="63"/>
        <v/>
      </c>
      <c r="R179" s="283" t="str">
        <f t="shared" si="74"/>
        <v/>
      </c>
      <c r="S179" s="269"/>
      <c r="T179" s="610"/>
      <c r="U179" s="611"/>
      <c r="V179" s="612"/>
      <c r="W179" s="750"/>
      <c r="X179" s="753"/>
      <c r="AA179" s="1">
        <f>IF(C179="",0,IF(H179=F5,0,1))</f>
        <v>0</v>
      </c>
      <c r="AB179" s="85">
        <f t="shared" si="75"/>
        <v>0</v>
      </c>
      <c r="AC179" s="621" t="str">
        <f>IF(C179="","",C179)</f>
        <v/>
      </c>
      <c r="AD179" s="74" t="str">
        <f t="shared" si="64"/>
        <v/>
      </c>
      <c r="AE179" s="74" t="str">
        <f t="shared" si="65"/>
        <v/>
      </c>
      <c r="AF179" s="74" t="str">
        <f t="shared" si="66"/>
        <v/>
      </c>
      <c r="AG179" s="74" t="str">
        <f t="shared" si="67"/>
        <v/>
      </c>
      <c r="AH179" s="95">
        <f t="shared" si="76"/>
        <v>0</v>
      </c>
      <c r="AI179" s="95" t="str">
        <f>IF(F179="","",F179)</f>
        <v/>
      </c>
      <c r="AJ179" s="74" t="str">
        <f t="shared" si="77"/>
        <v/>
      </c>
      <c r="AK179" s="74" t="str">
        <f t="shared" si="68"/>
        <v/>
      </c>
      <c r="AL179" s="99" t="str">
        <f t="shared" si="69"/>
        <v/>
      </c>
      <c r="AM179" s="81">
        <f t="shared" si="78"/>
        <v>0</v>
      </c>
      <c r="AO179" s="81">
        <f t="shared" si="79"/>
        <v>0</v>
      </c>
      <c r="AP179" s="81" t="str">
        <f t="shared" si="80"/>
        <v>00000</v>
      </c>
      <c r="AQ179" s="105" t="str">
        <f t="shared" si="81"/>
        <v>0秒0</v>
      </c>
      <c r="AR179" s="106">
        <f t="shared" si="82"/>
        <v>0</v>
      </c>
      <c r="AS179" s="106" t="str">
        <f t="shared" si="83"/>
        <v>0</v>
      </c>
      <c r="AT179" s="106" t="str">
        <f t="shared" si="84"/>
        <v>0</v>
      </c>
      <c r="AU179" s="106" t="str">
        <f t="shared" si="85"/>
        <v>0m</v>
      </c>
      <c r="AV179" s="106" t="str">
        <f t="shared" si="86"/>
        <v>点</v>
      </c>
      <c r="AW179" s="81">
        <f t="shared" si="87"/>
        <v>0</v>
      </c>
      <c r="AX179" s="73" t="str">
        <f t="shared" si="88"/>
        <v/>
      </c>
      <c r="AY179" s="81">
        <f t="shared" si="89"/>
        <v>0</v>
      </c>
      <c r="AZ179" s="81">
        <f t="shared" si="90"/>
        <v>0</v>
      </c>
      <c r="BA179" s="81">
        <f t="shared" si="91"/>
        <v>0</v>
      </c>
      <c r="BB179" s="586">
        <f>IF(W179="",0,COUNTA($W$17:W181))</f>
        <v>0</v>
      </c>
      <c r="BC179" s="586">
        <f>IF(X179="",0,COUNTA($X$17:X181))</f>
        <v>0</v>
      </c>
      <c r="BD179" s="628">
        <f>IF(OR($N179="20200",$N180="20200",$N181="20200"),COUNTIF($N$17:N181,"20200"),0)</f>
        <v>0</v>
      </c>
      <c r="BE179" s="768">
        <f>IF($BD179=0,0,INDEX($P179:$P181,MATCH("20200",$N179:$N181,0),1))</f>
        <v>0</v>
      </c>
      <c r="BF179" s="74" t="str">
        <f t="shared" si="70"/>
        <v/>
      </c>
      <c r="BG179" s="74" t="str">
        <f t="shared" si="71"/>
        <v/>
      </c>
      <c r="BH179" s="74" t="str">
        <f t="shared" si="72"/>
        <v/>
      </c>
      <c r="BI179" s="120" t="str">
        <f>IF(M179="","",COUNTIF($BH$17:BH179,BH179))</f>
        <v/>
      </c>
      <c r="BJ179" s="98" t="str">
        <f t="shared" si="92"/>
        <v/>
      </c>
      <c r="BK179" s="1" t="str">
        <f t="shared" si="93"/>
        <v/>
      </c>
      <c r="BL179" s="621" t="str">
        <f>IF(F179="","",COUNTIF($AI$17:AI179,AI179))</f>
        <v/>
      </c>
      <c r="BM179" s="621">
        <f>IF(BL179=1,BL179,0)</f>
        <v>0</v>
      </c>
      <c r="BN179" s="621" t="str">
        <f>IF(F179="","",$BR179)</f>
        <v/>
      </c>
      <c r="BO179" s="621" t="str">
        <f>IF(G179="","",$BR179)</f>
        <v/>
      </c>
      <c r="BP179" s="621" t="str">
        <f>IF(I179="","",$BR179)</f>
        <v/>
      </c>
      <c r="BQ179" s="622" t="str">
        <f>IFERROR(IF(J179="","",BR179),"")</f>
        <v/>
      </c>
      <c r="BR179" s="621">
        <v>55</v>
      </c>
      <c r="BS179" s="621">
        <f>IF(C179&gt;0,"",IF(COUNTIF(BN179:BQ181,BR179)=4,"",1))</f>
        <v>1</v>
      </c>
      <c r="BV179" s="622" t="str">
        <f>IF(AI179="","",IF(AND(COUNTA(M179:M181)=0,COUNTA(W179:X181)=0),1,""))</f>
        <v/>
      </c>
      <c r="BW179" s="621">
        <f>IF(AND($AI179="",COUNTA(W179)&gt;0),1,0)</f>
        <v>0</v>
      </c>
      <c r="BX179" s="621">
        <f>IF(AND($AI179="",COUNTA(X179)&gt;0),1,0)</f>
        <v>0</v>
      </c>
      <c r="BY179" s="621" t="str">
        <f>F179&amp;"-"&amp;W179</f>
        <v>-</v>
      </c>
      <c r="BZ179" s="621" t="str">
        <f>IF(W179="","",COUNTIF($BY$17:BY179,BY179))</f>
        <v/>
      </c>
      <c r="CA179" s="621" t="str">
        <f>F179&amp;"-"&amp;X179</f>
        <v>-</v>
      </c>
      <c r="CB179" s="621" t="str">
        <f>IF(X179="","",COUNTIF($CA$17:CA179,CA179))</f>
        <v/>
      </c>
    </row>
    <row r="180" spans="1:80" s="1" customFormat="1" ht="18" customHeight="1" thickBot="1">
      <c r="A180" s="684"/>
      <c r="B180" s="765"/>
      <c r="C180" s="767"/>
      <c r="D180" s="27" t="str">
        <f t="shared" si="73"/>
        <v/>
      </c>
      <c r="E180" s="244">
        <f>C179</f>
        <v>0</v>
      </c>
      <c r="F180" s="730"/>
      <c r="G180" s="730"/>
      <c r="H180" s="620"/>
      <c r="I180" s="270" t="str">
        <f>IF(C179&gt;0,VLOOKUP(C179,女子登録情報!$A$1:$H$2001,5,0),"")</f>
        <v/>
      </c>
      <c r="J180" s="748"/>
      <c r="K180" s="748"/>
      <c r="L180" s="199" t="s">
        <v>28</v>
      </c>
      <c r="M180" s="198"/>
      <c r="N180" s="271" t="str">
        <f>IF(M180&gt;0,VLOOKUP(M180,女子登録情報!$N$1:$O$22,2,0),"")</f>
        <v/>
      </c>
      <c r="O180" s="270" t="s">
        <v>29</v>
      </c>
      <c r="P180" s="272"/>
      <c r="Q180" s="258" t="str">
        <f t="shared" si="63"/>
        <v/>
      </c>
      <c r="R180" s="284" t="str">
        <f t="shared" si="74"/>
        <v/>
      </c>
      <c r="S180" s="273"/>
      <c r="T180" s="756"/>
      <c r="U180" s="757"/>
      <c r="V180" s="758"/>
      <c r="W180" s="751"/>
      <c r="X180" s="754"/>
      <c r="AB180" s="85">
        <f t="shared" si="75"/>
        <v>0</v>
      </c>
      <c r="AC180" s="621"/>
      <c r="AD180" s="74" t="str">
        <f t="shared" si="64"/>
        <v/>
      </c>
      <c r="AE180" s="74" t="str">
        <f t="shared" si="65"/>
        <v/>
      </c>
      <c r="AF180" s="74" t="str">
        <f t="shared" si="66"/>
        <v/>
      </c>
      <c r="AG180" s="74" t="str">
        <f t="shared" si="67"/>
        <v/>
      </c>
      <c r="AH180" s="95">
        <f t="shared" si="76"/>
        <v>0</v>
      </c>
      <c r="AI180" s="95" t="str">
        <f>AI179</f>
        <v/>
      </c>
      <c r="AJ180" s="74" t="str">
        <f t="shared" si="77"/>
        <v/>
      </c>
      <c r="AK180" s="74" t="str">
        <f t="shared" si="68"/>
        <v/>
      </c>
      <c r="AL180" s="99" t="str">
        <f t="shared" si="69"/>
        <v/>
      </c>
      <c r="AM180" s="81">
        <f t="shared" si="78"/>
        <v>0</v>
      </c>
      <c r="AO180" s="81">
        <f t="shared" si="79"/>
        <v>0</v>
      </c>
      <c r="AP180" s="81" t="str">
        <f t="shared" si="80"/>
        <v>00000</v>
      </c>
      <c r="AQ180" s="105" t="str">
        <f t="shared" si="81"/>
        <v>0秒0</v>
      </c>
      <c r="AR180" s="106">
        <f t="shared" si="82"/>
        <v>0</v>
      </c>
      <c r="AS180" s="106" t="str">
        <f t="shared" si="83"/>
        <v>0</v>
      </c>
      <c r="AT180" s="106" t="str">
        <f t="shared" si="84"/>
        <v>0</v>
      </c>
      <c r="AU180" s="106" t="str">
        <f t="shared" si="85"/>
        <v>0m</v>
      </c>
      <c r="AV180" s="106" t="str">
        <f t="shared" si="86"/>
        <v>点</v>
      </c>
      <c r="AW180" s="81">
        <f t="shared" si="87"/>
        <v>0</v>
      </c>
      <c r="AX180" s="73" t="str">
        <f t="shared" si="88"/>
        <v/>
      </c>
      <c r="AY180" s="81">
        <f t="shared" si="89"/>
        <v>0</v>
      </c>
      <c r="AZ180" s="81">
        <f t="shared" si="90"/>
        <v>0</v>
      </c>
      <c r="BA180" s="81">
        <f t="shared" si="91"/>
        <v>0</v>
      </c>
      <c r="BB180" s="595"/>
      <c r="BC180" s="595"/>
      <c r="BD180" s="629"/>
      <c r="BE180" s="769"/>
      <c r="BF180" s="74" t="str">
        <f t="shared" si="70"/>
        <v/>
      </c>
      <c r="BG180" s="74" t="str">
        <f t="shared" si="71"/>
        <v/>
      </c>
      <c r="BH180" s="74" t="str">
        <f t="shared" si="72"/>
        <v/>
      </c>
      <c r="BI180" s="120" t="str">
        <f>IF(M180="","",COUNTIF($BH$17:BH180,BH180))</f>
        <v/>
      </c>
      <c r="BJ180" s="98" t="str">
        <f t="shared" si="92"/>
        <v/>
      </c>
      <c r="BK180" s="1" t="str">
        <f t="shared" si="93"/>
        <v/>
      </c>
      <c r="BL180" s="621"/>
      <c r="BM180" s="621"/>
      <c r="BN180" s="621"/>
      <c r="BO180" s="621"/>
      <c r="BP180" s="621"/>
      <c r="BQ180" s="623"/>
      <c r="BR180" s="621"/>
      <c r="BS180" s="621"/>
      <c r="BV180" s="623"/>
      <c r="BW180" s="621"/>
      <c r="BX180" s="621"/>
      <c r="BY180" s="621"/>
      <c r="BZ180" s="621"/>
      <c r="CA180" s="621"/>
      <c r="CB180" s="621"/>
    </row>
    <row r="181" spans="1:80" s="1" customFormat="1" ht="18" customHeight="1" thickBot="1">
      <c r="A181" s="685"/>
      <c r="B181" s="201" t="s">
        <v>30</v>
      </c>
      <c r="C181" s="202"/>
      <c r="D181" s="245" t="str">
        <f t="shared" si="73"/>
        <v/>
      </c>
      <c r="E181" s="274">
        <f>C179</f>
        <v>0</v>
      </c>
      <c r="F181" s="210"/>
      <c r="G181" s="210"/>
      <c r="H181" s="28"/>
      <c r="I181" s="211"/>
      <c r="J181" s="749"/>
      <c r="K181" s="749"/>
      <c r="L181" s="203" t="s">
        <v>31</v>
      </c>
      <c r="M181" s="204"/>
      <c r="N181" s="430" t="str">
        <f>IF(M181&gt;0,VLOOKUP(M181,女子登録情報!$N$1:$O$22,2,0),"")</f>
        <v/>
      </c>
      <c r="O181" s="203" t="s">
        <v>32</v>
      </c>
      <c r="P181" s="206"/>
      <c r="Q181" s="250" t="str">
        <f t="shared" si="63"/>
        <v/>
      </c>
      <c r="R181" s="285" t="str">
        <f t="shared" si="74"/>
        <v/>
      </c>
      <c r="S181" s="207"/>
      <c r="T181" s="761"/>
      <c r="U181" s="762"/>
      <c r="V181" s="763"/>
      <c r="W181" s="752"/>
      <c r="X181" s="755"/>
      <c r="AB181" s="85">
        <f t="shared" si="75"/>
        <v>0</v>
      </c>
      <c r="AC181" s="621"/>
      <c r="AD181" s="74" t="str">
        <f t="shared" si="64"/>
        <v/>
      </c>
      <c r="AE181" s="74" t="str">
        <f t="shared" si="65"/>
        <v/>
      </c>
      <c r="AF181" s="74" t="str">
        <f t="shared" si="66"/>
        <v/>
      </c>
      <c r="AG181" s="74" t="str">
        <f t="shared" si="67"/>
        <v/>
      </c>
      <c r="AH181" s="95">
        <f t="shared" si="76"/>
        <v>0</v>
      </c>
      <c r="AI181" s="95" t="str">
        <f>AI180</f>
        <v/>
      </c>
      <c r="AJ181" s="74" t="str">
        <f t="shared" si="77"/>
        <v/>
      </c>
      <c r="AK181" s="74" t="str">
        <f t="shared" si="68"/>
        <v/>
      </c>
      <c r="AL181" s="99" t="str">
        <f t="shared" si="69"/>
        <v/>
      </c>
      <c r="AM181" s="81">
        <f t="shared" si="78"/>
        <v>0</v>
      </c>
      <c r="AO181" s="81">
        <f t="shared" si="79"/>
        <v>0</v>
      </c>
      <c r="AP181" s="81" t="str">
        <f t="shared" si="80"/>
        <v>00000</v>
      </c>
      <c r="AQ181" s="105" t="str">
        <f t="shared" si="81"/>
        <v>0秒0</v>
      </c>
      <c r="AR181" s="106">
        <f t="shared" si="82"/>
        <v>0</v>
      </c>
      <c r="AS181" s="106" t="str">
        <f t="shared" si="83"/>
        <v>0</v>
      </c>
      <c r="AT181" s="106" t="str">
        <f t="shared" si="84"/>
        <v>0</v>
      </c>
      <c r="AU181" s="106" t="str">
        <f t="shared" si="85"/>
        <v>0m</v>
      </c>
      <c r="AV181" s="106" t="str">
        <f t="shared" si="86"/>
        <v>点</v>
      </c>
      <c r="AW181" s="81">
        <f t="shared" si="87"/>
        <v>0</v>
      </c>
      <c r="AX181" s="73" t="str">
        <f t="shared" si="88"/>
        <v/>
      </c>
      <c r="AY181" s="81">
        <f t="shared" si="89"/>
        <v>0</v>
      </c>
      <c r="AZ181" s="81">
        <f t="shared" si="90"/>
        <v>0</v>
      </c>
      <c r="BA181" s="81">
        <f t="shared" si="91"/>
        <v>0</v>
      </c>
      <c r="BB181" s="587"/>
      <c r="BC181" s="587"/>
      <c r="BD181" s="630"/>
      <c r="BE181" s="770"/>
      <c r="BF181" s="74" t="str">
        <f t="shared" si="70"/>
        <v/>
      </c>
      <c r="BG181" s="74" t="str">
        <f t="shared" si="71"/>
        <v/>
      </c>
      <c r="BH181" s="74" t="str">
        <f t="shared" si="72"/>
        <v/>
      </c>
      <c r="BI181" s="120" t="str">
        <f>IF(M181="","",COUNTIF($BH$17:BH181,BH181))</f>
        <v/>
      </c>
      <c r="BJ181" s="98" t="str">
        <f t="shared" si="92"/>
        <v/>
      </c>
      <c r="BK181" s="1" t="str">
        <f t="shared" si="93"/>
        <v/>
      </c>
      <c r="BL181" s="621"/>
      <c r="BM181" s="621"/>
      <c r="BN181" s="621"/>
      <c r="BO181" s="621"/>
      <c r="BP181" s="621"/>
      <c r="BQ181" s="624"/>
      <c r="BR181" s="621"/>
      <c r="BS181" s="621"/>
      <c r="BV181" s="624"/>
      <c r="BW181" s="621"/>
      <c r="BX181" s="621"/>
      <c r="BY181" s="621"/>
      <c r="BZ181" s="621"/>
      <c r="CA181" s="621"/>
      <c r="CB181" s="621"/>
    </row>
    <row r="182" spans="1:80" s="1" customFormat="1" ht="18" customHeight="1" thickTop="1" thickBot="1">
      <c r="A182" s="683">
        <v>56</v>
      </c>
      <c r="B182" s="764" t="s">
        <v>339</v>
      </c>
      <c r="C182" s="766"/>
      <c r="D182" s="252" t="str">
        <f t="shared" si="73"/>
        <v/>
      </c>
      <c r="E182" s="243">
        <f>C182</f>
        <v>0</v>
      </c>
      <c r="F182" s="729" t="str">
        <f>IF(C182&gt;0,VLOOKUP(C182,女子登録情報!$A$1:$H$2001,3,0),"")</f>
        <v/>
      </c>
      <c r="G182" s="729" t="str">
        <f>IF(C182&gt;0,VLOOKUP(C182,女子登録情報!$A$1:$H$2001,4,0),"")</f>
        <v/>
      </c>
      <c r="H182" s="619" t="str">
        <f>IF(C182&gt;0,VLOOKUP(C182,女子登録情報!$A$1:$H$1688,7,0),"")</f>
        <v/>
      </c>
      <c r="I182" s="267" t="str">
        <f>IF(C182&gt;0,VLOOKUP(C182,女子登録情報!$A$1:$H$2001,8,0),"")</f>
        <v/>
      </c>
      <c r="J182" s="747" t="str">
        <f>IF(C182&gt;0,VLOOKUP(C182,女子登録情報!$A$1:$M$2001,13,0),"")</f>
        <v/>
      </c>
      <c r="K182" s="747" t="str">
        <f>IF(C182&gt;0,TEXT(C182,"200000000"),"000000000")</f>
        <v>000000000</v>
      </c>
      <c r="L182" s="195" t="s">
        <v>24</v>
      </c>
      <c r="M182" s="194"/>
      <c r="N182" s="268" t="str">
        <f>IF(M182&gt;0,VLOOKUP(M182,女子登録情報!$N$1:$O$22,2,0),"")</f>
        <v/>
      </c>
      <c r="O182" s="267" t="s">
        <v>27</v>
      </c>
      <c r="P182" s="253"/>
      <c r="Q182" s="260" t="str">
        <f t="shared" si="63"/>
        <v/>
      </c>
      <c r="R182" s="283" t="str">
        <f t="shared" si="74"/>
        <v/>
      </c>
      <c r="S182" s="269"/>
      <c r="T182" s="610"/>
      <c r="U182" s="611"/>
      <c r="V182" s="612"/>
      <c r="W182" s="750"/>
      <c r="X182" s="753"/>
      <c r="AA182" s="1">
        <f>IF(C182="",0,IF(H182=F5,0,1))</f>
        <v>0</v>
      </c>
      <c r="AB182" s="85">
        <f t="shared" si="75"/>
        <v>0</v>
      </c>
      <c r="AC182" s="621" t="str">
        <f>IF(C182="","",C182)</f>
        <v/>
      </c>
      <c r="AD182" s="74" t="str">
        <f t="shared" si="64"/>
        <v/>
      </c>
      <c r="AE182" s="74" t="str">
        <f t="shared" si="65"/>
        <v/>
      </c>
      <c r="AF182" s="74" t="str">
        <f t="shared" si="66"/>
        <v/>
      </c>
      <c r="AG182" s="74" t="str">
        <f t="shared" si="67"/>
        <v/>
      </c>
      <c r="AH182" s="95">
        <f t="shared" si="76"/>
        <v>0</v>
      </c>
      <c r="AI182" s="95" t="str">
        <f>IF(F182="","",F182)</f>
        <v/>
      </c>
      <c r="AJ182" s="74" t="str">
        <f t="shared" si="77"/>
        <v/>
      </c>
      <c r="AK182" s="74" t="str">
        <f t="shared" si="68"/>
        <v/>
      </c>
      <c r="AL182" s="99" t="str">
        <f t="shared" si="69"/>
        <v/>
      </c>
      <c r="AM182" s="81">
        <f t="shared" si="78"/>
        <v>0</v>
      </c>
      <c r="AO182" s="81">
        <f t="shared" si="79"/>
        <v>0</v>
      </c>
      <c r="AP182" s="81" t="str">
        <f t="shared" si="80"/>
        <v>00000</v>
      </c>
      <c r="AQ182" s="105" t="str">
        <f t="shared" si="81"/>
        <v>0秒0</v>
      </c>
      <c r="AR182" s="106">
        <f t="shared" si="82"/>
        <v>0</v>
      </c>
      <c r="AS182" s="106" t="str">
        <f t="shared" si="83"/>
        <v>0</v>
      </c>
      <c r="AT182" s="106" t="str">
        <f t="shared" si="84"/>
        <v>0</v>
      </c>
      <c r="AU182" s="106" t="str">
        <f t="shared" si="85"/>
        <v>0m</v>
      </c>
      <c r="AV182" s="106" t="str">
        <f t="shared" si="86"/>
        <v>点</v>
      </c>
      <c r="AW182" s="81">
        <f t="shared" si="87"/>
        <v>0</v>
      </c>
      <c r="AX182" s="73" t="str">
        <f t="shared" si="88"/>
        <v/>
      </c>
      <c r="AY182" s="81">
        <f t="shared" si="89"/>
        <v>0</v>
      </c>
      <c r="AZ182" s="81">
        <f t="shared" si="90"/>
        <v>0</v>
      </c>
      <c r="BA182" s="81">
        <f t="shared" si="91"/>
        <v>0</v>
      </c>
      <c r="BB182" s="586">
        <f>IF(W182="",0,COUNTA($W$17:W184))</f>
        <v>0</v>
      </c>
      <c r="BC182" s="586">
        <f>IF(X182="",0,COUNTA($X$17:X184))</f>
        <v>0</v>
      </c>
      <c r="BD182" s="628">
        <f>IF(OR($N182="20200",$N183="20200",$N184="20200"),COUNTIF($N$17:N184,"20200"),0)</f>
        <v>0</v>
      </c>
      <c r="BE182" s="768">
        <f>IF($BD182=0,0,INDEX($P182:$P184,MATCH("20200",$N182:$N184,0),1))</f>
        <v>0</v>
      </c>
      <c r="BF182" s="74" t="str">
        <f t="shared" si="70"/>
        <v/>
      </c>
      <c r="BG182" s="74" t="str">
        <f t="shared" si="71"/>
        <v/>
      </c>
      <c r="BH182" s="74" t="str">
        <f t="shared" si="72"/>
        <v/>
      </c>
      <c r="BI182" s="120" t="str">
        <f>IF(M182="","",COUNTIF($BH$17:BH182,BH182))</f>
        <v/>
      </c>
      <c r="BJ182" s="98" t="str">
        <f t="shared" si="92"/>
        <v/>
      </c>
      <c r="BK182" s="1" t="str">
        <f t="shared" si="93"/>
        <v/>
      </c>
      <c r="BL182" s="621" t="str">
        <f>IF(F182="","",COUNTIF($AI$17:AI182,AI182))</f>
        <v/>
      </c>
      <c r="BM182" s="621">
        <f>IF(BL182=1,BL182,0)</f>
        <v>0</v>
      </c>
      <c r="BN182" s="621" t="str">
        <f>IF(F182="","",$BR182)</f>
        <v/>
      </c>
      <c r="BO182" s="621" t="str">
        <f>IF(G182="","",$BR182)</f>
        <v/>
      </c>
      <c r="BP182" s="621" t="str">
        <f>IF(I182="","",$BR182)</f>
        <v/>
      </c>
      <c r="BQ182" s="622" t="str">
        <f>IFERROR(IF(J182="","",BR182),"")</f>
        <v/>
      </c>
      <c r="BR182" s="621">
        <v>56</v>
      </c>
      <c r="BS182" s="621">
        <f>IF(C182&gt;0,"",IF(COUNTIF(BN182:BQ184,BR182)=4,"",1))</f>
        <v>1</v>
      </c>
      <c r="BV182" s="622" t="str">
        <f>IF(AI182="","",IF(AND(COUNTA(M182:M184)=0,COUNTA(W182:X184)=0),1,""))</f>
        <v/>
      </c>
      <c r="BW182" s="621">
        <f>IF(AND($AI182="",COUNTA(W182)&gt;0),1,0)</f>
        <v>0</v>
      </c>
      <c r="BX182" s="621">
        <f>IF(AND($AI182="",COUNTA(X182)&gt;0),1,0)</f>
        <v>0</v>
      </c>
      <c r="BY182" s="621" t="str">
        <f>F182&amp;"-"&amp;W182</f>
        <v>-</v>
      </c>
      <c r="BZ182" s="621" t="str">
        <f>IF(W182="","",COUNTIF($BY$17:BY182,BY182))</f>
        <v/>
      </c>
      <c r="CA182" s="621" t="str">
        <f>F182&amp;"-"&amp;X182</f>
        <v>-</v>
      </c>
      <c r="CB182" s="621" t="str">
        <f>IF(X182="","",COUNTIF($CA$17:CA182,CA182))</f>
        <v/>
      </c>
    </row>
    <row r="183" spans="1:80" s="1" customFormat="1" ht="18" customHeight="1" thickBot="1">
      <c r="A183" s="684"/>
      <c r="B183" s="765"/>
      <c r="C183" s="767"/>
      <c r="D183" s="27" t="str">
        <f t="shared" si="73"/>
        <v/>
      </c>
      <c r="E183" s="244">
        <f>C182</f>
        <v>0</v>
      </c>
      <c r="F183" s="730"/>
      <c r="G183" s="730"/>
      <c r="H183" s="620"/>
      <c r="I183" s="270" t="str">
        <f>IF(C182&gt;0,VLOOKUP(C182,女子登録情報!$A$1:$H$2001,5,0),"")</f>
        <v/>
      </c>
      <c r="J183" s="748"/>
      <c r="K183" s="748"/>
      <c r="L183" s="199" t="s">
        <v>28</v>
      </c>
      <c r="M183" s="198"/>
      <c r="N183" s="271" t="str">
        <f>IF(M183&gt;0,VLOOKUP(M183,女子登録情報!$N$1:$O$22,2,0),"")</f>
        <v/>
      </c>
      <c r="O183" s="270" t="s">
        <v>29</v>
      </c>
      <c r="P183" s="272"/>
      <c r="Q183" s="258" t="str">
        <f t="shared" si="63"/>
        <v/>
      </c>
      <c r="R183" s="284" t="str">
        <f t="shared" si="74"/>
        <v/>
      </c>
      <c r="S183" s="273"/>
      <c r="T183" s="756"/>
      <c r="U183" s="757"/>
      <c r="V183" s="758"/>
      <c r="W183" s="751"/>
      <c r="X183" s="754"/>
      <c r="AB183" s="85">
        <f t="shared" si="75"/>
        <v>0</v>
      </c>
      <c r="AC183" s="621"/>
      <c r="AD183" s="74" t="str">
        <f t="shared" si="64"/>
        <v/>
      </c>
      <c r="AE183" s="74" t="str">
        <f t="shared" si="65"/>
        <v/>
      </c>
      <c r="AF183" s="74" t="str">
        <f t="shared" si="66"/>
        <v/>
      </c>
      <c r="AG183" s="74" t="str">
        <f t="shared" si="67"/>
        <v/>
      </c>
      <c r="AH183" s="95">
        <f t="shared" si="76"/>
        <v>0</v>
      </c>
      <c r="AI183" s="95" t="str">
        <f>AI182</f>
        <v/>
      </c>
      <c r="AJ183" s="74" t="str">
        <f t="shared" si="77"/>
        <v/>
      </c>
      <c r="AK183" s="74" t="str">
        <f t="shared" si="68"/>
        <v/>
      </c>
      <c r="AL183" s="99" t="str">
        <f t="shared" si="69"/>
        <v/>
      </c>
      <c r="AM183" s="81">
        <f t="shared" si="78"/>
        <v>0</v>
      </c>
      <c r="AO183" s="81">
        <f t="shared" si="79"/>
        <v>0</v>
      </c>
      <c r="AP183" s="81" t="str">
        <f t="shared" si="80"/>
        <v>00000</v>
      </c>
      <c r="AQ183" s="105" t="str">
        <f t="shared" si="81"/>
        <v>0秒0</v>
      </c>
      <c r="AR183" s="106">
        <f t="shared" si="82"/>
        <v>0</v>
      </c>
      <c r="AS183" s="106" t="str">
        <f t="shared" si="83"/>
        <v>0</v>
      </c>
      <c r="AT183" s="106" t="str">
        <f t="shared" si="84"/>
        <v>0</v>
      </c>
      <c r="AU183" s="106" t="str">
        <f t="shared" si="85"/>
        <v>0m</v>
      </c>
      <c r="AV183" s="106" t="str">
        <f t="shared" si="86"/>
        <v>点</v>
      </c>
      <c r="AW183" s="81">
        <f t="shared" si="87"/>
        <v>0</v>
      </c>
      <c r="AX183" s="73" t="str">
        <f t="shared" si="88"/>
        <v/>
      </c>
      <c r="AY183" s="81">
        <f t="shared" si="89"/>
        <v>0</v>
      </c>
      <c r="AZ183" s="81">
        <f t="shared" si="90"/>
        <v>0</v>
      </c>
      <c r="BA183" s="81">
        <f t="shared" si="91"/>
        <v>0</v>
      </c>
      <c r="BB183" s="595"/>
      <c r="BC183" s="595"/>
      <c r="BD183" s="629"/>
      <c r="BE183" s="769"/>
      <c r="BF183" s="74" t="str">
        <f t="shared" si="70"/>
        <v/>
      </c>
      <c r="BG183" s="74" t="str">
        <f t="shared" si="71"/>
        <v/>
      </c>
      <c r="BH183" s="74" t="str">
        <f t="shared" si="72"/>
        <v/>
      </c>
      <c r="BI183" s="120" t="str">
        <f>IF(M183="","",COUNTIF($BH$17:BH183,BH183))</f>
        <v/>
      </c>
      <c r="BJ183" s="98" t="str">
        <f t="shared" si="92"/>
        <v/>
      </c>
      <c r="BK183" s="1" t="str">
        <f t="shared" si="93"/>
        <v/>
      </c>
      <c r="BL183" s="621"/>
      <c r="BM183" s="621"/>
      <c r="BN183" s="621"/>
      <c r="BO183" s="621"/>
      <c r="BP183" s="621"/>
      <c r="BQ183" s="623"/>
      <c r="BR183" s="621"/>
      <c r="BS183" s="621"/>
      <c r="BV183" s="623"/>
      <c r="BW183" s="621"/>
      <c r="BX183" s="621"/>
      <c r="BY183" s="621"/>
      <c r="BZ183" s="621"/>
      <c r="CA183" s="621"/>
      <c r="CB183" s="621"/>
    </row>
    <row r="184" spans="1:80" s="1" customFormat="1" ht="18" customHeight="1" thickBot="1">
      <c r="A184" s="685"/>
      <c r="B184" s="201" t="s">
        <v>30</v>
      </c>
      <c r="C184" s="202"/>
      <c r="D184" s="245" t="str">
        <f t="shared" si="73"/>
        <v/>
      </c>
      <c r="E184" s="274">
        <f>C182</f>
        <v>0</v>
      </c>
      <c r="F184" s="210"/>
      <c r="G184" s="210"/>
      <c r="H184" s="28"/>
      <c r="I184" s="211"/>
      <c r="J184" s="749"/>
      <c r="K184" s="749"/>
      <c r="L184" s="203" t="s">
        <v>31</v>
      </c>
      <c r="M184" s="204"/>
      <c r="N184" s="430" t="str">
        <f>IF(M184&gt;0,VLOOKUP(M184,女子登録情報!$N$1:$O$22,2,0),"")</f>
        <v/>
      </c>
      <c r="O184" s="203" t="s">
        <v>32</v>
      </c>
      <c r="P184" s="206"/>
      <c r="Q184" s="250" t="str">
        <f t="shared" si="63"/>
        <v/>
      </c>
      <c r="R184" s="285" t="str">
        <f t="shared" si="74"/>
        <v/>
      </c>
      <c r="S184" s="207"/>
      <c r="T184" s="761"/>
      <c r="U184" s="762"/>
      <c r="V184" s="763"/>
      <c r="W184" s="752"/>
      <c r="X184" s="755"/>
      <c r="AB184" s="85">
        <f t="shared" si="75"/>
        <v>0</v>
      </c>
      <c r="AC184" s="621"/>
      <c r="AD184" s="74" t="str">
        <f t="shared" si="64"/>
        <v/>
      </c>
      <c r="AE184" s="74" t="str">
        <f t="shared" si="65"/>
        <v/>
      </c>
      <c r="AF184" s="74" t="str">
        <f t="shared" si="66"/>
        <v/>
      </c>
      <c r="AG184" s="74" t="str">
        <f t="shared" si="67"/>
        <v/>
      </c>
      <c r="AH184" s="95">
        <f t="shared" si="76"/>
        <v>0</v>
      </c>
      <c r="AI184" s="95" t="str">
        <f>AI183</f>
        <v/>
      </c>
      <c r="AJ184" s="74" t="str">
        <f t="shared" si="77"/>
        <v/>
      </c>
      <c r="AK184" s="74" t="str">
        <f t="shared" si="68"/>
        <v/>
      </c>
      <c r="AL184" s="99" t="str">
        <f t="shared" si="69"/>
        <v/>
      </c>
      <c r="AM184" s="81">
        <f t="shared" si="78"/>
        <v>0</v>
      </c>
      <c r="AO184" s="81">
        <f t="shared" si="79"/>
        <v>0</v>
      </c>
      <c r="AP184" s="81" t="str">
        <f t="shared" si="80"/>
        <v>00000</v>
      </c>
      <c r="AQ184" s="105" t="str">
        <f t="shared" si="81"/>
        <v>0秒0</v>
      </c>
      <c r="AR184" s="106">
        <f t="shared" si="82"/>
        <v>0</v>
      </c>
      <c r="AS184" s="106" t="str">
        <f t="shared" si="83"/>
        <v>0</v>
      </c>
      <c r="AT184" s="106" t="str">
        <f t="shared" si="84"/>
        <v>0</v>
      </c>
      <c r="AU184" s="106" t="str">
        <f t="shared" si="85"/>
        <v>0m</v>
      </c>
      <c r="AV184" s="106" t="str">
        <f t="shared" si="86"/>
        <v>点</v>
      </c>
      <c r="AW184" s="81">
        <f t="shared" si="87"/>
        <v>0</v>
      </c>
      <c r="AX184" s="73" t="str">
        <f t="shared" si="88"/>
        <v/>
      </c>
      <c r="AY184" s="81">
        <f t="shared" si="89"/>
        <v>0</v>
      </c>
      <c r="AZ184" s="81">
        <f t="shared" si="90"/>
        <v>0</v>
      </c>
      <c r="BA184" s="81">
        <f t="shared" si="91"/>
        <v>0</v>
      </c>
      <c r="BB184" s="587"/>
      <c r="BC184" s="587"/>
      <c r="BD184" s="630"/>
      <c r="BE184" s="770"/>
      <c r="BF184" s="74" t="str">
        <f t="shared" si="70"/>
        <v/>
      </c>
      <c r="BG184" s="74" t="str">
        <f t="shared" si="71"/>
        <v/>
      </c>
      <c r="BH184" s="74" t="str">
        <f t="shared" si="72"/>
        <v/>
      </c>
      <c r="BI184" s="120" t="str">
        <f>IF(M184="","",COUNTIF($BH$17:BH184,BH184))</f>
        <v/>
      </c>
      <c r="BJ184" s="98" t="str">
        <f t="shared" si="92"/>
        <v/>
      </c>
      <c r="BK184" s="1" t="str">
        <f t="shared" si="93"/>
        <v/>
      </c>
      <c r="BL184" s="621"/>
      <c r="BM184" s="621"/>
      <c r="BN184" s="621"/>
      <c r="BO184" s="621"/>
      <c r="BP184" s="621"/>
      <c r="BQ184" s="624"/>
      <c r="BR184" s="621"/>
      <c r="BS184" s="621"/>
      <c r="BV184" s="624"/>
      <c r="BW184" s="621"/>
      <c r="BX184" s="621"/>
      <c r="BY184" s="621"/>
      <c r="BZ184" s="621"/>
      <c r="CA184" s="621"/>
      <c r="CB184" s="621"/>
    </row>
    <row r="185" spans="1:80" s="1" customFormat="1" ht="18" customHeight="1" thickTop="1" thickBot="1">
      <c r="A185" s="683">
        <v>57</v>
      </c>
      <c r="B185" s="764" t="s">
        <v>339</v>
      </c>
      <c r="C185" s="766"/>
      <c r="D185" s="252" t="str">
        <f t="shared" si="73"/>
        <v/>
      </c>
      <c r="E185" s="243">
        <f>C185</f>
        <v>0</v>
      </c>
      <c r="F185" s="729" t="str">
        <f>IF(C185&gt;0,VLOOKUP(C185,女子登録情報!$A$1:$H$2001,3,0),"")</f>
        <v/>
      </c>
      <c r="G185" s="729" t="str">
        <f>IF(C185&gt;0,VLOOKUP(C185,女子登録情報!$A$1:$H$2001,4,0),"")</f>
        <v/>
      </c>
      <c r="H185" s="619" t="str">
        <f>IF(C185&gt;0,VLOOKUP(C185,女子登録情報!$A$1:$H$1688,7,0),"")</f>
        <v/>
      </c>
      <c r="I185" s="267" t="str">
        <f>IF(C185&gt;0,VLOOKUP(C185,女子登録情報!$A$1:$H$2001,8,0),"")</f>
        <v/>
      </c>
      <c r="J185" s="747" t="str">
        <f>IF(C185&gt;0,VLOOKUP(C185,女子登録情報!$A$1:$M$2001,13,0),"")</f>
        <v/>
      </c>
      <c r="K185" s="747" t="str">
        <f>IF(C185&gt;0,TEXT(C185,"200000000"),"000000000")</f>
        <v>000000000</v>
      </c>
      <c r="L185" s="195" t="s">
        <v>24</v>
      </c>
      <c r="M185" s="194"/>
      <c r="N185" s="268" t="str">
        <f>IF(M185&gt;0,VLOOKUP(M185,女子登録情報!$N$1:$O$22,2,0),"")</f>
        <v/>
      </c>
      <c r="O185" s="267" t="s">
        <v>27</v>
      </c>
      <c r="P185" s="253"/>
      <c r="Q185" s="260" t="str">
        <f t="shared" si="63"/>
        <v/>
      </c>
      <c r="R185" s="283" t="str">
        <f t="shared" si="74"/>
        <v/>
      </c>
      <c r="S185" s="269"/>
      <c r="T185" s="610"/>
      <c r="U185" s="611"/>
      <c r="V185" s="612"/>
      <c r="W185" s="750"/>
      <c r="X185" s="753"/>
      <c r="AA185" s="1">
        <f>IF(C185="",0,IF(H185=F5,0,1))</f>
        <v>0</v>
      </c>
      <c r="AB185" s="85">
        <f t="shared" si="75"/>
        <v>0</v>
      </c>
      <c r="AC185" s="621" t="str">
        <f>IF(C185="","",C185)</f>
        <v/>
      </c>
      <c r="AD185" s="74" t="str">
        <f t="shared" si="64"/>
        <v/>
      </c>
      <c r="AE185" s="74" t="str">
        <f t="shared" si="65"/>
        <v/>
      </c>
      <c r="AF185" s="74" t="str">
        <f t="shared" si="66"/>
        <v/>
      </c>
      <c r="AG185" s="74" t="str">
        <f t="shared" si="67"/>
        <v/>
      </c>
      <c r="AH185" s="95">
        <f t="shared" si="76"/>
        <v>0</v>
      </c>
      <c r="AI185" s="95" t="str">
        <f>IF(F185="","",F185)</f>
        <v/>
      </c>
      <c r="AJ185" s="74" t="str">
        <f t="shared" si="77"/>
        <v/>
      </c>
      <c r="AK185" s="74" t="str">
        <f t="shared" si="68"/>
        <v/>
      </c>
      <c r="AL185" s="99" t="str">
        <f t="shared" si="69"/>
        <v/>
      </c>
      <c r="AM185" s="81">
        <f t="shared" si="78"/>
        <v>0</v>
      </c>
      <c r="AO185" s="81">
        <f t="shared" si="79"/>
        <v>0</v>
      </c>
      <c r="AP185" s="81" t="str">
        <f t="shared" si="80"/>
        <v>00000</v>
      </c>
      <c r="AQ185" s="105" t="str">
        <f t="shared" si="81"/>
        <v>0秒0</v>
      </c>
      <c r="AR185" s="106">
        <f t="shared" si="82"/>
        <v>0</v>
      </c>
      <c r="AS185" s="106" t="str">
        <f t="shared" si="83"/>
        <v>0</v>
      </c>
      <c r="AT185" s="106" t="str">
        <f t="shared" si="84"/>
        <v>0</v>
      </c>
      <c r="AU185" s="106" t="str">
        <f t="shared" si="85"/>
        <v>0m</v>
      </c>
      <c r="AV185" s="106" t="str">
        <f t="shared" si="86"/>
        <v>点</v>
      </c>
      <c r="AW185" s="81">
        <f t="shared" si="87"/>
        <v>0</v>
      </c>
      <c r="AX185" s="73" t="str">
        <f t="shared" si="88"/>
        <v/>
      </c>
      <c r="AY185" s="81">
        <f t="shared" si="89"/>
        <v>0</v>
      </c>
      <c r="AZ185" s="81">
        <f t="shared" si="90"/>
        <v>0</v>
      </c>
      <c r="BA185" s="81">
        <f t="shared" si="91"/>
        <v>0</v>
      </c>
      <c r="BB185" s="586">
        <f>IF(W185="",0,COUNTA($W$17:W187))</f>
        <v>0</v>
      </c>
      <c r="BC185" s="586">
        <f>IF(X185="",0,COUNTA($X$17:X187))</f>
        <v>0</v>
      </c>
      <c r="BD185" s="628">
        <f>IF(OR($N185="20200",$N186="20200",$N187="20200"),COUNTIF($N$17:N187,"20200"),0)</f>
        <v>0</v>
      </c>
      <c r="BE185" s="768">
        <f>IF($BD185=0,0,INDEX($P185:$P187,MATCH("20200",$N185:$N187,0),1))</f>
        <v>0</v>
      </c>
      <c r="BF185" s="74" t="str">
        <f t="shared" si="70"/>
        <v/>
      </c>
      <c r="BG185" s="74" t="str">
        <f t="shared" si="71"/>
        <v/>
      </c>
      <c r="BH185" s="74" t="str">
        <f t="shared" si="72"/>
        <v/>
      </c>
      <c r="BI185" s="120" t="str">
        <f>IF(M185="","",COUNTIF($BH$17:BH185,BH185))</f>
        <v/>
      </c>
      <c r="BJ185" s="98" t="str">
        <f t="shared" si="92"/>
        <v/>
      </c>
      <c r="BK185" s="1" t="str">
        <f t="shared" si="93"/>
        <v/>
      </c>
      <c r="BL185" s="621" t="str">
        <f>IF(F185="","",COUNTIF($AI$17:AI185,AI185))</f>
        <v/>
      </c>
      <c r="BM185" s="621">
        <f>IF(BL185=1,BL185,0)</f>
        <v>0</v>
      </c>
      <c r="BN185" s="621" t="str">
        <f>IF(F185="","",$BR185)</f>
        <v/>
      </c>
      <c r="BO185" s="621" t="str">
        <f>IF(G185="","",$BR185)</f>
        <v/>
      </c>
      <c r="BP185" s="621" t="str">
        <f>IF(I185="","",$BR185)</f>
        <v/>
      </c>
      <c r="BQ185" s="622" t="str">
        <f>IFERROR(IF(J185="","",BR185),"")</f>
        <v/>
      </c>
      <c r="BR185" s="621">
        <v>57</v>
      </c>
      <c r="BS185" s="621">
        <f>IF(C185&gt;0,"",IF(COUNTIF(BN185:BQ187,BR185)=4,"",1))</f>
        <v>1</v>
      </c>
      <c r="BV185" s="622" t="str">
        <f>IF(AI185="","",IF(AND(COUNTA(M185:M187)=0,COUNTA(W185:X187)=0),1,""))</f>
        <v/>
      </c>
      <c r="BW185" s="621">
        <f>IF(AND($AI185="",COUNTA(W185)&gt;0),1,0)</f>
        <v>0</v>
      </c>
      <c r="BX185" s="621">
        <f>IF(AND($AI185="",COUNTA(X185)&gt;0),1,0)</f>
        <v>0</v>
      </c>
      <c r="BY185" s="621" t="str">
        <f>F185&amp;"-"&amp;W185</f>
        <v>-</v>
      </c>
      <c r="BZ185" s="621" t="str">
        <f>IF(W185="","",COUNTIF($BY$17:BY185,BY185))</f>
        <v/>
      </c>
      <c r="CA185" s="621" t="str">
        <f>F185&amp;"-"&amp;X185</f>
        <v>-</v>
      </c>
      <c r="CB185" s="621" t="str">
        <f>IF(X185="","",COUNTIF($CA$17:CA185,CA185))</f>
        <v/>
      </c>
    </row>
    <row r="186" spans="1:80" s="1" customFormat="1" ht="18" customHeight="1" thickBot="1">
      <c r="A186" s="684"/>
      <c r="B186" s="765"/>
      <c r="C186" s="767"/>
      <c r="D186" s="27" t="str">
        <f t="shared" si="73"/>
        <v/>
      </c>
      <c r="E186" s="244">
        <f>C185</f>
        <v>0</v>
      </c>
      <c r="F186" s="730"/>
      <c r="G186" s="730"/>
      <c r="H186" s="620"/>
      <c r="I186" s="270" t="str">
        <f>IF(C185&gt;0,VLOOKUP(C185,女子登録情報!$A$1:$H$2001,5,0),"")</f>
        <v/>
      </c>
      <c r="J186" s="748"/>
      <c r="K186" s="748"/>
      <c r="L186" s="199" t="s">
        <v>28</v>
      </c>
      <c r="M186" s="198"/>
      <c r="N186" s="271" t="str">
        <f>IF(M186&gt;0,VLOOKUP(M186,女子登録情報!$N$1:$O$22,2,0),"")</f>
        <v/>
      </c>
      <c r="O186" s="270" t="s">
        <v>29</v>
      </c>
      <c r="P186" s="272"/>
      <c r="Q186" s="258" t="str">
        <f t="shared" si="63"/>
        <v/>
      </c>
      <c r="R186" s="284" t="str">
        <f t="shared" si="74"/>
        <v/>
      </c>
      <c r="S186" s="273"/>
      <c r="T186" s="756"/>
      <c r="U186" s="757"/>
      <c r="V186" s="758"/>
      <c r="W186" s="751"/>
      <c r="X186" s="754"/>
      <c r="AB186" s="85">
        <f t="shared" si="75"/>
        <v>0</v>
      </c>
      <c r="AC186" s="621"/>
      <c r="AD186" s="74" t="str">
        <f t="shared" si="64"/>
        <v/>
      </c>
      <c r="AE186" s="74" t="str">
        <f t="shared" si="65"/>
        <v/>
      </c>
      <c r="AF186" s="74" t="str">
        <f t="shared" si="66"/>
        <v/>
      </c>
      <c r="AG186" s="74" t="str">
        <f t="shared" si="67"/>
        <v/>
      </c>
      <c r="AH186" s="95">
        <f t="shared" si="76"/>
        <v>0</v>
      </c>
      <c r="AI186" s="95" t="str">
        <f>AI185</f>
        <v/>
      </c>
      <c r="AJ186" s="74" t="str">
        <f t="shared" si="77"/>
        <v/>
      </c>
      <c r="AK186" s="74" t="str">
        <f t="shared" si="68"/>
        <v/>
      </c>
      <c r="AL186" s="99" t="str">
        <f t="shared" si="69"/>
        <v/>
      </c>
      <c r="AM186" s="81">
        <f t="shared" si="78"/>
        <v>0</v>
      </c>
      <c r="AO186" s="81">
        <f t="shared" si="79"/>
        <v>0</v>
      </c>
      <c r="AP186" s="81" t="str">
        <f t="shared" si="80"/>
        <v>00000</v>
      </c>
      <c r="AQ186" s="105" t="str">
        <f t="shared" si="81"/>
        <v>0秒0</v>
      </c>
      <c r="AR186" s="106">
        <f t="shared" si="82"/>
        <v>0</v>
      </c>
      <c r="AS186" s="106" t="str">
        <f t="shared" si="83"/>
        <v>0</v>
      </c>
      <c r="AT186" s="106" t="str">
        <f t="shared" si="84"/>
        <v>0</v>
      </c>
      <c r="AU186" s="106" t="str">
        <f t="shared" si="85"/>
        <v>0m</v>
      </c>
      <c r="AV186" s="106" t="str">
        <f t="shared" si="86"/>
        <v>点</v>
      </c>
      <c r="AW186" s="81">
        <f t="shared" si="87"/>
        <v>0</v>
      </c>
      <c r="AX186" s="73" t="str">
        <f t="shared" si="88"/>
        <v/>
      </c>
      <c r="AY186" s="81">
        <f t="shared" si="89"/>
        <v>0</v>
      </c>
      <c r="AZ186" s="81">
        <f t="shared" si="90"/>
        <v>0</v>
      </c>
      <c r="BA186" s="81">
        <f t="shared" si="91"/>
        <v>0</v>
      </c>
      <c r="BB186" s="595"/>
      <c r="BC186" s="595"/>
      <c r="BD186" s="629"/>
      <c r="BE186" s="769"/>
      <c r="BF186" s="74" t="str">
        <f t="shared" si="70"/>
        <v/>
      </c>
      <c r="BG186" s="74" t="str">
        <f t="shared" si="71"/>
        <v/>
      </c>
      <c r="BH186" s="74" t="str">
        <f t="shared" si="72"/>
        <v/>
      </c>
      <c r="BI186" s="120" t="str">
        <f>IF(M186="","",COUNTIF($BH$17:BH186,BH186))</f>
        <v/>
      </c>
      <c r="BJ186" s="98" t="str">
        <f t="shared" si="92"/>
        <v/>
      </c>
      <c r="BK186" s="1" t="str">
        <f t="shared" si="93"/>
        <v/>
      </c>
      <c r="BL186" s="621"/>
      <c r="BM186" s="621"/>
      <c r="BN186" s="621"/>
      <c r="BO186" s="621"/>
      <c r="BP186" s="621"/>
      <c r="BQ186" s="623"/>
      <c r="BR186" s="621"/>
      <c r="BS186" s="621"/>
      <c r="BV186" s="623"/>
      <c r="BW186" s="621"/>
      <c r="BX186" s="621"/>
      <c r="BY186" s="621"/>
      <c r="BZ186" s="621"/>
      <c r="CA186" s="621"/>
      <c r="CB186" s="621"/>
    </row>
    <row r="187" spans="1:80" s="1" customFormat="1" ht="18" customHeight="1" thickBot="1">
      <c r="A187" s="685"/>
      <c r="B187" s="201" t="s">
        <v>30</v>
      </c>
      <c r="C187" s="202"/>
      <c r="D187" s="245" t="str">
        <f t="shared" si="73"/>
        <v/>
      </c>
      <c r="E187" s="274">
        <f>C185</f>
        <v>0</v>
      </c>
      <c r="F187" s="212"/>
      <c r="G187" s="210"/>
      <c r="H187" s="28"/>
      <c r="I187" s="211"/>
      <c r="J187" s="749"/>
      <c r="K187" s="749"/>
      <c r="L187" s="203" t="s">
        <v>31</v>
      </c>
      <c r="M187" s="204"/>
      <c r="N187" s="430" t="str">
        <f>IF(M187&gt;0,VLOOKUP(M187,女子登録情報!$N$1:$O$22,2,0),"")</f>
        <v/>
      </c>
      <c r="O187" s="203" t="s">
        <v>32</v>
      </c>
      <c r="P187" s="206"/>
      <c r="Q187" s="250" t="str">
        <f t="shared" si="63"/>
        <v/>
      </c>
      <c r="R187" s="285" t="str">
        <f t="shared" si="74"/>
        <v/>
      </c>
      <c r="S187" s="207"/>
      <c r="T187" s="761"/>
      <c r="U187" s="762"/>
      <c r="V187" s="763"/>
      <c r="W187" s="752"/>
      <c r="X187" s="755"/>
      <c r="AB187" s="85">
        <f t="shared" si="75"/>
        <v>0</v>
      </c>
      <c r="AC187" s="621"/>
      <c r="AD187" s="74" t="str">
        <f t="shared" si="64"/>
        <v/>
      </c>
      <c r="AE187" s="74" t="str">
        <f t="shared" si="65"/>
        <v/>
      </c>
      <c r="AF187" s="74" t="str">
        <f t="shared" si="66"/>
        <v/>
      </c>
      <c r="AG187" s="74" t="str">
        <f t="shared" si="67"/>
        <v/>
      </c>
      <c r="AH187" s="95">
        <f t="shared" si="76"/>
        <v>0</v>
      </c>
      <c r="AI187" s="95" t="str">
        <f>AI186</f>
        <v/>
      </c>
      <c r="AJ187" s="74" t="str">
        <f t="shared" si="77"/>
        <v/>
      </c>
      <c r="AK187" s="74" t="str">
        <f t="shared" si="68"/>
        <v/>
      </c>
      <c r="AL187" s="99" t="str">
        <f t="shared" si="69"/>
        <v/>
      </c>
      <c r="AM187" s="81">
        <f t="shared" si="78"/>
        <v>0</v>
      </c>
      <c r="AO187" s="81">
        <f t="shared" si="79"/>
        <v>0</v>
      </c>
      <c r="AP187" s="81" t="str">
        <f t="shared" si="80"/>
        <v>00000</v>
      </c>
      <c r="AQ187" s="105" t="str">
        <f t="shared" si="81"/>
        <v>0秒0</v>
      </c>
      <c r="AR187" s="106">
        <f t="shared" si="82"/>
        <v>0</v>
      </c>
      <c r="AS187" s="106" t="str">
        <f t="shared" si="83"/>
        <v>0</v>
      </c>
      <c r="AT187" s="106" t="str">
        <f t="shared" si="84"/>
        <v>0</v>
      </c>
      <c r="AU187" s="106" t="str">
        <f t="shared" si="85"/>
        <v>0m</v>
      </c>
      <c r="AV187" s="106" t="str">
        <f t="shared" si="86"/>
        <v>点</v>
      </c>
      <c r="AW187" s="81">
        <f t="shared" si="87"/>
        <v>0</v>
      </c>
      <c r="AX187" s="73" t="str">
        <f t="shared" si="88"/>
        <v/>
      </c>
      <c r="AY187" s="81">
        <f t="shared" si="89"/>
        <v>0</v>
      </c>
      <c r="AZ187" s="81">
        <f t="shared" si="90"/>
        <v>0</v>
      </c>
      <c r="BA187" s="81">
        <f t="shared" si="91"/>
        <v>0</v>
      </c>
      <c r="BB187" s="587"/>
      <c r="BC187" s="587"/>
      <c r="BD187" s="630"/>
      <c r="BE187" s="770"/>
      <c r="BF187" s="74" t="str">
        <f t="shared" si="70"/>
        <v/>
      </c>
      <c r="BG187" s="74" t="str">
        <f t="shared" si="71"/>
        <v/>
      </c>
      <c r="BH187" s="74" t="str">
        <f t="shared" si="72"/>
        <v/>
      </c>
      <c r="BI187" s="120" t="str">
        <f>IF(M187="","",COUNTIF($BH$17:BH187,BH187))</f>
        <v/>
      </c>
      <c r="BJ187" s="98" t="str">
        <f t="shared" si="92"/>
        <v/>
      </c>
      <c r="BK187" s="1" t="str">
        <f t="shared" si="93"/>
        <v/>
      </c>
      <c r="BL187" s="621"/>
      <c r="BM187" s="621"/>
      <c r="BN187" s="621"/>
      <c r="BO187" s="621"/>
      <c r="BP187" s="621"/>
      <c r="BQ187" s="624"/>
      <c r="BR187" s="621"/>
      <c r="BS187" s="621"/>
      <c r="BV187" s="624"/>
      <c r="BW187" s="621"/>
      <c r="BX187" s="621"/>
      <c r="BY187" s="621"/>
      <c r="BZ187" s="621"/>
      <c r="CA187" s="621"/>
      <c r="CB187" s="621"/>
    </row>
    <row r="188" spans="1:80" s="1" customFormat="1" ht="18" customHeight="1" thickTop="1" thickBot="1">
      <c r="A188" s="683">
        <v>58</v>
      </c>
      <c r="B188" s="764" t="s">
        <v>339</v>
      </c>
      <c r="C188" s="766"/>
      <c r="D188" s="252" t="str">
        <f t="shared" si="73"/>
        <v/>
      </c>
      <c r="E188" s="243">
        <f>C188</f>
        <v>0</v>
      </c>
      <c r="F188" s="729" t="str">
        <f>IF(C188&gt;0,VLOOKUP(C188,女子登録情報!$A$1:$H$2001,3,0),"")</f>
        <v/>
      </c>
      <c r="G188" s="729" t="str">
        <f>IF(C188&gt;0,VLOOKUP(C188,女子登録情報!$A$1:$H$2001,4,0),"")</f>
        <v/>
      </c>
      <c r="H188" s="619" t="str">
        <f>IF(C188&gt;0,VLOOKUP(C188,女子登録情報!$A$1:$H$1688,7,0),"")</f>
        <v/>
      </c>
      <c r="I188" s="267" t="str">
        <f>IF(C188&gt;0,VLOOKUP(C188,女子登録情報!$A$1:$H$2001,8,0),"")</f>
        <v/>
      </c>
      <c r="J188" s="747" t="str">
        <f>IF(C188&gt;0,VLOOKUP(C188,女子登録情報!$A$1:$M$2001,13,0),"")</f>
        <v/>
      </c>
      <c r="K188" s="747" t="str">
        <f>IF(C188&gt;0,TEXT(C188,"200000000"),"000000000")</f>
        <v>000000000</v>
      </c>
      <c r="L188" s="195" t="s">
        <v>24</v>
      </c>
      <c r="M188" s="194"/>
      <c r="N188" s="268" t="str">
        <f>IF(M188&gt;0,VLOOKUP(M188,女子登録情報!$N$1:$O$22,2,0),"")</f>
        <v/>
      </c>
      <c r="O188" s="267" t="s">
        <v>27</v>
      </c>
      <c r="P188" s="253"/>
      <c r="Q188" s="260" t="str">
        <f t="shared" si="63"/>
        <v/>
      </c>
      <c r="R188" s="283" t="str">
        <f t="shared" si="74"/>
        <v/>
      </c>
      <c r="S188" s="269"/>
      <c r="T188" s="610"/>
      <c r="U188" s="611"/>
      <c r="V188" s="612"/>
      <c r="W188" s="750"/>
      <c r="X188" s="753"/>
      <c r="AA188" s="1">
        <f>IF(C188="",0,IF(H188=F5,0,1))</f>
        <v>0</v>
      </c>
      <c r="AB188" s="85">
        <f t="shared" si="75"/>
        <v>0</v>
      </c>
      <c r="AC188" s="621" t="str">
        <f>IF(C188="","",C188)</f>
        <v/>
      </c>
      <c r="AD188" s="74" t="str">
        <f t="shared" si="64"/>
        <v/>
      </c>
      <c r="AE188" s="74" t="str">
        <f t="shared" si="65"/>
        <v/>
      </c>
      <c r="AF188" s="74" t="str">
        <f t="shared" si="66"/>
        <v/>
      </c>
      <c r="AG188" s="74" t="str">
        <f t="shared" si="67"/>
        <v/>
      </c>
      <c r="AH188" s="95">
        <f t="shared" si="76"/>
        <v>0</v>
      </c>
      <c r="AI188" s="95" t="str">
        <f>IF(F188="","",F188)</f>
        <v/>
      </c>
      <c r="AJ188" s="74" t="str">
        <f t="shared" si="77"/>
        <v/>
      </c>
      <c r="AK188" s="74" t="str">
        <f t="shared" si="68"/>
        <v/>
      </c>
      <c r="AL188" s="99" t="str">
        <f t="shared" si="69"/>
        <v/>
      </c>
      <c r="AM188" s="81">
        <f t="shared" si="78"/>
        <v>0</v>
      </c>
      <c r="AO188" s="81">
        <f t="shared" si="79"/>
        <v>0</v>
      </c>
      <c r="AP188" s="81" t="str">
        <f t="shared" si="80"/>
        <v>00000</v>
      </c>
      <c r="AQ188" s="105" t="str">
        <f t="shared" si="81"/>
        <v>0秒0</v>
      </c>
      <c r="AR188" s="106">
        <f t="shared" si="82"/>
        <v>0</v>
      </c>
      <c r="AS188" s="106" t="str">
        <f t="shared" si="83"/>
        <v>0</v>
      </c>
      <c r="AT188" s="106" t="str">
        <f t="shared" si="84"/>
        <v>0</v>
      </c>
      <c r="AU188" s="106" t="str">
        <f t="shared" si="85"/>
        <v>0m</v>
      </c>
      <c r="AV188" s="106" t="str">
        <f t="shared" si="86"/>
        <v>点</v>
      </c>
      <c r="AW188" s="81">
        <f t="shared" si="87"/>
        <v>0</v>
      </c>
      <c r="AX188" s="73" t="str">
        <f t="shared" si="88"/>
        <v/>
      </c>
      <c r="AY188" s="81">
        <f t="shared" si="89"/>
        <v>0</v>
      </c>
      <c r="AZ188" s="81">
        <f t="shared" si="90"/>
        <v>0</v>
      </c>
      <c r="BA188" s="81">
        <f t="shared" si="91"/>
        <v>0</v>
      </c>
      <c r="BB188" s="586">
        <f>IF(W188="",0,COUNTA($W$17:W190))</f>
        <v>0</v>
      </c>
      <c r="BC188" s="586">
        <f>IF(X188="",0,COUNTA($X$17:X190))</f>
        <v>0</v>
      </c>
      <c r="BD188" s="628">
        <f>IF(OR($N188="20200",$N189="20200",$N190="20200"),COUNTIF($N$17:N190,"20200"),0)</f>
        <v>0</v>
      </c>
      <c r="BE188" s="768">
        <f>IF($BD188=0,0,INDEX($P188:$P190,MATCH("20200",$N188:$N190,0),1))</f>
        <v>0</v>
      </c>
      <c r="BF188" s="74" t="str">
        <f t="shared" si="70"/>
        <v/>
      </c>
      <c r="BG188" s="74" t="str">
        <f t="shared" si="71"/>
        <v/>
      </c>
      <c r="BH188" s="74" t="str">
        <f t="shared" si="72"/>
        <v/>
      </c>
      <c r="BI188" s="120" t="str">
        <f>IF(M188="","",COUNTIF($BH$17:BH188,BH188))</f>
        <v/>
      </c>
      <c r="BJ188" s="98" t="str">
        <f t="shared" si="92"/>
        <v/>
      </c>
      <c r="BK188" s="1" t="str">
        <f t="shared" si="93"/>
        <v/>
      </c>
      <c r="BL188" s="621" t="str">
        <f>IF(F188="","",COUNTIF($AI$17:AI188,AI188))</f>
        <v/>
      </c>
      <c r="BM188" s="621">
        <f>IF(BL188=1,BL188,0)</f>
        <v>0</v>
      </c>
      <c r="BN188" s="621" t="str">
        <f>IF(F188="","",$BR188)</f>
        <v/>
      </c>
      <c r="BO188" s="621" t="str">
        <f>IF(G188="","",$BR188)</f>
        <v/>
      </c>
      <c r="BP188" s="621" t="str">
        <f>IF(I188="","",$BR188)</f>
        <v/>
      </c>
      <c r="BQ188" s="622" t="str">
        <f>IFERROR(IF(J188="","",BR188),"")</f>
        <v/>
      </c>
      <c r="BR188" s="621">
        <v>58</v>
      </c>
      <c r="BS188" s="621">
        <f>IF(C188&gt;0,"",IF(COUNTIF(BN188:BQ190,BR188)=4,"",1))</f>
        <v>1</v>
      </c>
      <c r="BV188" s="622" t="str">
        <f>IF(AI188="","",IF(AND(COUNTA(M188:M190)=0,COUNTA(W188:X190)=0),1,""))</f>
        <v/>
      </c>
      <c r="BW188" s="621">
        <f>IF(AND($AI188="",COUNTA(W188)&gt;0),1,0)</f>
        <v>0</v>
      </c>
      <c r="BX188" s="621">
        <f>IF(AND($AI188="",COUNTA(X188)&gt;0),1,0)</f>
        <v>0</v>
      </c>
      <c r="BY188" s="621" t="str">
        <f>F188&amp;"-"&amp;W188</f>
        <v>-</v>
      </c>
      <c r="BZ188" s="621" t="str">
        <f>IF(W188="","",COUNTIF($BY$17:BY188,BY188))</f>
        <v/>
      </c>
      <c r="CA188" s="621" t="str">
        <f>F188&amp;"-"&amp;X188</f>
        <v>-</v>
      </c>
      <c r="CB188" s="621" t="str">
        <f>IF(X188="","",COUNTIF($CA$17:CA188,CA188))</f>
        <v/>
      </c>
    </row>
    <row r="189" spans="1:80" s="1" customFormat="1" ht="18" customHeight="1" thickBot="1">
      <c r="A189" s="684"/>
      <c r="B189" s="765"/>
      <c r="C189" s="767"/>
      <c r="D189" s="27" t="str">
        <f t="shared" si="73"/>
        <v/>
      </c>
      <c r="E189" s="244">
        <f>C188</f>
        <v>0</v>
      </c>
      <c r="F189" s="730"/>
      <c r="G189" s="730"/>
      <c r="H189" s="620"/>
      <c r="I189" s="270" t="str">
        <f>IF(C188&gt;0,VLOOKUP(C188,女子登録情報!$A$1:$H$2001,5,0),"")</f>
        <v/>
      </c>
      <c r="J189" s="748"/>
      <c r="K189" s="748"/>
      <c r="L189" s="199" t="s">
        <v>28</v>
      </c>
      <c r="M189" s="198"/>
      <c r="N189" s="271" t="str">
        <f>IF(M189&gt;0,VLOOKUP(M189,女子登録情報!$N$1:$O$22,2,0),"")</f>
        <v/>
      </c>
      <c r="O189" s="270" t="s">
        <v>29</v>
      </c>
      <c r="P189" s="272"/>
      <c r="Q189" s="258" t="str">
        <f t="shared" si="63"/>
        <v/>
      </c>
      <c r="R189" s="284" t="str">
        <f t="shared" si="74"/>
        <v/>
      </c>
      <c r="S189" s="273"/>
      <c r="T189" s="756"/>
      <c r="U189" s="757"/>
      <c r="V189" s="758"/>
      <c r="W189" s="751"/>
      <c r="X189" s="754"/>
      <c r="AB189" s="85">
        <f t="shared" si="75"/>
        <v>0</v>
      </c>
      <c r="AC189" s="621"/>
      <c r="AD189" s="74" t="str">
        <f t="shared" si="64"/>
        <v/>
      </c>
      <c r="AE189" s="74" t="str">
        <f t="shared" si="65"/>
        <v/>
      </c>
      <c r="AF189" s="74" t="str">
        <f t="shared" si="66"/>
        <v/>
      </c>
      <c r="AG189" s="74" t="str">
        <f t="shared" si="67"/>
        <v/>
      </c>
      <c r="AH189" s="95">
        <f t="shared" si="76"/>
        <v>0</v>
      </c>
      <c r="AI189" s="95" t="str">
        <f>AI188</f>
        <v/>
      </c>
      <c r="AJ189" s="74" t="str">
        <f t="shared" si="77"/>
        <v/>
      </c>
      <c r="AK189" s="74" t="str">
        <f t="shared" si="68"/>
        <v/>
      </c>
      <c r="AL189" s="99" t="str">
        <f t="shared" si="69"/>
        <v/>
      </c>
      <c r="AM189" s="81">
        <f t="shared" si="78"/>
        <v>0</v>
      </c>
      <c r="AO189" s="81">
        <f t="shared" si="79"/>
        <v>0</v>
      </c>
      <c r="AP189" s="81" t="str">
        <f t="shared" si="80"/>
        <v>00000</v>
      </c>
      <c r="AQ189" s="105" t="str">
        <f t="shared" si="81"/>
        <v>0秒0</v>
      </c>
      <c r="AR189" s="106">
        <f t="shared" si="82"/>
        <v>0</v>
      </c>
      <c r="AS189" s="106" t="str">
        <f t="shared" si="83"/>
        <v>0</v>
      </c>
      <c r="AT189" s="106" t="str">
        <f t="shared" si="84"/>
        <v>0</v>
      </c>
      <c r="AU189" s="106" t="str">
        <f t="shared" si="85"/>
        <v>0m</v>
      </c>
      <c r="AV189" s="106" t="str">
        <f t="shared" si="86"/>
        <v>点</v>
      </c>
      <c r="AW189" s="81">
        <f t="shared" si="87"/>
        <v>0</v>
      </c>
      <c r="AX189" s="73" t="str">
        <f t="shared" si="88"/>
        <v/>
      </c>
      <c r="AY189" s="81">
        <f t="shared" si="89"/>
        <v>0</v>
      </c>
      <c r="AZ189" s="81">
        <f t="shared" si="90"/>
        <v>0</v>
      </c>
      <c r="BA189" s="81">
        <f t="shared" si="91"/>
        <v>0</v>
      </c>
      <c r="BB189" s="595"/>
      <c r="BC189" s="595"/>
      <c r="BD189" s="629"/>
      <c r="BE189" s="769"/>
      <c r="BF189" s="74" t="str">
        <f t="shared" si="70"/>
        <v/>
      </c>
      <c r="BG189" s="74" t="str">
        <f t="shared" si="71"/>
        <v/>
      </c>
      <c r="BH189" s="74" t="str">
        <f t="shared" si="72"/>
        <v/>
      </c>
      <c r="BI189" s="120" t="str">
        <f>IF(M189="","",COUNTIF($BH$17:BH189,BH189))</f>
        <v/>
      </c>
      <c r="BJ189" s="98" t="str">
        <f t="shared" si="92"/>
        <v/>
      </c>
      <c r="BK189" s="1" t="str">
        <f t="shared" si="93"/>
        <v/>
      </c>
      <c r="BL189" s="621"/>
      <c r="BM189" s="621"/>
      <c r="BN189" s="621"/>
      <c r="BO189" s="621"/>
      <c r="BP189" s="621"/>
      <c r="BQ189" s="623"/>
      <c r="BR189" s="621"/>
      <c r="BS189" s="621"/>
      <c r="BV189" s="623"/>
      <c r="BW189" s="621"/>
      <c r="BX189" s="621"/>
      <c r="BY189" s="621"/>
      <c r="BZ189" s="621"/>
      <c r="CA189" s="621"/>
      <c r="CB189" s="621"/>
    </row>
    <row r="190" spans="1:80" s="1" customFormat="1" ht="18" customHeight="1" thickBot="1">
      <c r="A190" s="685"/>
      <c r="B190" s="201" t="s">
        <v>30</v>
      </c>
      <c r="C190" s="202"/>
      <c r="D190" s="245" t="str">
        <f t="shared" si="73"/>
        <v/>
      </c>
      <c r="E190" s="274">
        <f>C188</f>
        <v>0</v>
      </c>
      <c r="F190" s="210"/>
      <c r="G190" s="210"/>
      <c r="H190" s="28"/>
      <c r="I190" s="211"/>
      <c r="J190" s="749"/>
      <c r="K190" s="749"/>
      <c r="L190" s="203" t="s">
        <v>31</v>
      </c>
      <c r="M190" s="204"/>
      <c r="N190" s="430" t="str">
        <f>IF(M190&gt;0,VLOOKUP(M190,女子登録情報!$N$1:$O$22,2,0),"")</f>
        <v/>
      </c>
      <c r="O190" s="203" t="s">
        <v>32</v>
      </c>
      <c r="P190" s="206"/>
      <c r="Q190" s="250" t="str">
        <f t="shared" si="63"/>
        <v/>
      </c>
      <c r="R190" s="285" t="str">
        <f t="shared" si="74"/>
        <v/>
      </c>
      <c r="S190" s="207"/>
      <c r="T190" s="761"/>
      <c r="U190" s="762"/>
      <c r="V190" s="763"/>
      <c r="W190" s="752"/>
      <c r="X190" s="755"/>
      <c r="AB190" s="85">
        <f t="shared" si="75"/>
        <v>0</v>
      </c>
      <c r="AC190" s="621"/>
      <c r="AD190" s="74" t="str">
        <f t="shared" si="64"/>
        <v/>
      </c>
      <c r="AE190" s="74" t="str">
        <f t="shared" si="65"/>
        <v/>
      </c>
      <c r="AF190" s="74" t="str">
        <f t="shared" si="66"/>
        <v/>
      </c>
      <c r="AG190" s="74" t="str">
        <f t="shared" si="67"/>
        <v/>
      </c>
      <c r="AH190" s="95">
        <f t="shared" si="76"/>
        <v>0</v>
      </c>
      <c r="AI190" s="95" t="str">
        <f>AI189</f>
        <v/>
      </c>
      <c r="AJ190" s="74" t="str">
        <f t="shared" si="77"/>
        <v/>
      </c>
      <c r="AK190" s="74" t="str">
        <f t="shared" si="68"/>
        <v/>
      </c>
      <c r="AL190" s="99" t="str">
        <f t="shared" si="69"/>
        <v/>
      </c>
      <c r="AM190" s="81">
        <f t="shared" si="78"/>
        <v>0</v>
      </c>
      <c r="AO190" s="81">
        <f t="shared" si="79"/>
        <v>0</v>
      </c>
      <c r="AP190" s="81" t="str">
        <f t="shared" si="80"/>
        <v>00000</v>
      </c>
      <c r="AQ190" s="105" t="str">
        <f t="shared" si="81"/>
        <v>0秒0</v>
      </c>
      <c r="AR190" s="106">
        <f t="shared" si="82"/>
        <v>0</v>
      </c>
      <c r="AS190" s="106" t="str">
        <f t="shared" si="83"/>
        <v>0</v>
      </c>
      <c r="AT190" s="106" t="str">
        <f t="shared" si="84"/>
        <v>0</v>
      </c>
      <c r="AU190" s="106" t="str">
        <f t="shared" si="85"/>
        <v>0m</v>
      </c>
      <c r="AV190" s="106" t="str">
        <f t="shared" si="86"/>
        <v>点</v>
      </c>
      <c r="AW190" s="81">
        <f t="shared" si="87"/>
        <v>0</v>
      </c>
      <c r="AX190" s="73" t="str">
        <f t="shared" si="88"/>
        <v/>
      </c>
      <c r="AY190" s="81">
        <f t="shared" si="89"/>
        <v>0</v>
      </c>
      <c r="AZ190" s="81">
        <f t="shared" si="90"/>
        <v>0</v>
      </c>
      <c r="BA190" s="81">
        <f t="shared" si="91"/>
        <v>0</v>
      </c>
      <c r="BB190" s="587"/>
      <c r="BC190" s="587"/>
      <c r="BD190" s="630"/>
      <c r="BE190" s="770"/>
      <c r="BF190" s="74" t="str">
        <f t="shared" si="70"/>
        <v/>
      </c>
      <c r="BG190" s="74" t="str">
        <f t="shared" si="71"/>
        <v/>
      </c>
      <c r="BH190" s="74" t="str">
        <f t="shared" si="72"/>
        <v/>
      </c>
      <c r="BI190" s="120" t="str">
        <f>IF(M190="","",COUNTIF($BH$17:BH190,BH190))</f>
        <v/>
      </c>
      <c r="BJ190" s="98" t="str">
        <f t="shared" si="92"/>
        <v/>
      </c>
      <c r="BK190" s="1" t="str">
        <f t="shared" si="93"/>
        <v/>
      </c>
      <c r="BL190" s="621"/>
      <c r="BM190" s="621"/>
      <c r="BN190" s="621"/>
      <c r="BO190" s="621"/>
      <c r="BP190" s="621"/>
      <c r="BQ190" s="624"/>
      <c r="BR190" s="621"/>
      <c r="BS190" s="621"/>
      <c r="BV190" s="624"/>
      <c r="BW190" s="621"/>
      <c r="BX190" s="621"/>
      <c r="BY190" s="621"/>
      <c r="BZ190" s="621"/>
      <c r="CA190" s="621"/>
      <c r="CB190" s="621"/>
    </row>
    <row r="191" spans="1:80" s="1" customFormat="1" ht="18" customHeight="1" thickTop="1" thickBot="1">
      <c r="A191" s="683">
        <v>59</v>
      </c>
      <c r="B191" s="764" t="s">
        <v>339</v>
      </c>
      <c r="C191" s="766"/>
      <c r="D191" s="252" t="str">
        <f t="shared" si="73"/>
        <v/>
      </c>
      <c r="E191" s="243">
        <f>C191</f>
        <v>0</v>
      </c>
      <c r="F191" s="729" t="str">
        <f>IF(C191&gt;0,VLOOKUP(C191,女子登録情報!$A$1:$H$2001,3,0),"")</f>
        <v/>
      </c>
      <c r="G191" s="729" t="str">
        <f>IF(C191&gt;0,VLOOKUP(C191,女子登録情報!$A$1:$H$2001,4,0),"")</f>
        <v/>
      </c>
      <c r="H191" s="619" t="str">
        <f>IF(C191&gt;0,VLOOKUP(C191,女子登録情報!$A$1:$H$1688,7,0),"")</f>
        <v/>
      </c>
      <c r="I191" s="267" t="str">
        <f>IF(C191&gt;0,VLOOKUP(C191,女子登録情報!$A$1:$H$2001,8,0),"")</f>
        <v/>
      </c>
      <c r="J191" s="747" t="str">
        <f>IF(C191&gt;0,VLOOKUP(C191,女子登録情報!$A$1:$M$2001,13,0),"")</f>
        <v/>
      </c>
      <c r="K191" s="747" t="str">
        <f>IF(C191&gt;0,TEXT(C191,"200000000"),"000000000")</f>
        <v>000000000</v>
      </c>
      <c r="L191" s="195" t="s">
        <v>24</v>
      </c>
      <c r="M191" s="194"/>
      <c r="N191" s="268" t="str">
        <f>IF(M191&gt;0,VLOOKUP(M191,女子登録情報!$N$1:$O$22,2,0),"")</f>
        <v/>
      </c>
      <c r="O191" s="267" t="s">
        <v>27</v>
      </c>
      <c r="P191" s="253"/>
      <c r="Q191" s="260" t="str">
        <f t="shared" si="63"/>
        <v/>
      </c>
      <c r="R191" s="283" t="str">
        <f t="shared" si="74"/>
        <v/>
      </c>
      <c r="S191" s="269"/>
      <c r="T191" s="610"/>
      <c r="U191" s="611"/>
      <c r="V191" s="612"/>
      <c r="W191" s="750"/>
      <c r="X191" s="753"/>
      <c r="AA191" s="1">
        <f>IF(C191="",0,IF(H191=F5,0,1))</f>
        <v>0</v>
      </c>
      <c r="AB191" s="85">
        <f t="shared" si="75"/>
        <v>0</v>
      </c>
      <c r="AC191" s="621" t="str">
        <f>IF(C191="","",C191)</f>
        <v/>
      </c>
      <c r="AD191" s="74" t="str">
        <f t="shared" si="64"/>
        <v/>
      </c>
      <c r="AE191" s="74" t="str">
        <f t="shared" si="65"/>
        <v/>
      </c>
      <c r="AF191" s="74" t="str">
        <f t="shared" si="66"/>
        <v/>
      </c>
      <c r="AG191" s="74" t="str">
        <f t="shared" si="67"/>
        <v/>
      </c>
      <c r="AH191" s="95">
        <f t="shared" si="76"/>
        <v>0</v>
      </c>
      <c r="AI191" s="95" t="str">
        <f>IF(F191="","",F191)</f>
        <v/>
      </c>
      <c r="AJ191" s="74" t="str">
        <f t="shared" si="77"/>
        <v/>
      </c>
      <c r="AK191" s="74" t="str">
        <f t="shared" si="68"/>
        <v/>
      </c>
      <c r="AL191" s="99" t="str">
        <f t="shared" si="69"/>
        <v/>
      </c>
      <c r="AM191" s="81">
        <f t="shared" si="78"/>
        <v>0</v>
      </c>
      <c r="AO191" s="81">
        <f t="shared" si="79"/>
        <v>0</v>
      </c>
      <c r="AP191" s="81" t="str">
        <f t="shared" si="80"/>
        <v>00000</v>
      </c>
      <c r="AQ191" s="105" t="str">
        <f t="shared" si="81"/>
        <v>0秒0</v>
      </c>
      <c r="AR191" s="106">
        <f t="shared" si="82"/>
        <v>0</v>
      </c>
      <c r="AS191" s="106" t="str">
        <f t="shared" si="83"/>
        <v>0</v>
      </c>
      <c r="AT191" s="106" t="str">
        <f t="shared" si="84"/>
        <v>0</v>
      </c>
      <c r="AU191" s="106" t="str">
        <f t="shared" si="85"/>
        <v>0m</v>
      </c>
      <c r="AV191" s="106" t="str">
        <f t="shared" si="86"/>
        <v>点</v>
      </c>
      <c r="AW191" s="81">
        <f t="shared" si="87"/>
        <v>0</v>
      </c>
      <c r="AX191" s="73" t="str">
        <f t="shared" si="88"/>
        <v/>
      </c>
      <c r="AY191" s="81">
        <f t="shared" si="89"/>
        <v>0</v>
      </c>
      <c r="AZ191" s="81">
        <f t="shared" si="90"/>
        <v>0</v>
      </c>
      <c r="BA191" s="81">
        <f t="shared" si="91"/>
        <v>0</v>
      </c>
      <c r="BB191" s="586">
        <f>IF(W191="",0,COUNTA($W$17:W193))</f>
        <v>0</v>
      </c>
      <c r="BC191" s="586">
        <f>IF(X191="",0,COUNTA($X$17:X193))</f>
        <v>0</v>
      </c>
      <c r="BD191" s="628">
        <f>IF(OR($N191="20200",$N192="20200",$N193="20200"),COUNTIF($N$17:N193,"20200"),0)</f>
        <v>0</v>
      </c>
      <c r="BE191" s="768">
        <f>IF($BD191=0,0,INDEX($P191:$P193,MATCH("20200",$N191:$N193,0),1))</f>
        <v>0</v>
      </c>
      <c r="BF191" s="74" t="str">
        <f t="shared" si="70"/>
        <v/>
      </c>
      <c r="BG191" s="74" t="str">
        <f t="shared" si="71"/>
        <v/>
      </c>
      <c r="BH191" s="74" t="str">
        <f t="shared" si="72"/>
        <v/>
      </c>
      <c r="BI191" s="120" t="str">
        <f>IF(M191="","",COUNTIF($BH$17:BH191,BH191))</f>
        <v/>
      </c>
      <c r="BJ191" s="98" t="str">
        <f t="shared" si="92"/>
        <v/>
      </c>
      <c r="BK191" s="1" t="str">
        <f t="shared" si="93"/>
        <v/>
      </c>
      <c r="BL191" s="621" t="str">
        <f>IF(F191="","",COUNTIF($AI$17:AI191,AI191))</f>
        <v/>
      </c>
      <c r="BM191" s="621">
        <f>IF(BL191=1,BL191,0)</f>
        <v>0</v>
      </c>
      <c r="BN191" s="621" t="str">
        <f>IF(F191="","",$BR191)</f>
        <v/>
      </c>
      <c r="BO191" s="621" t="str">
        <f>IF(G191="","",$BR191)</f>
        <v/>
      </c>
      <c r="BP191" s="621" t="str">
        <f>IF(I191="","",$BR191)</f>
        <v/>
      </c>
      <c r="BQ191" s="622" t="str">
        <f>IFERROR(IF(J191="","",BR191),"")</f>
        <v/>
      </c>
      <c r="BR191" s="621">
        <v>59</v>
      </c>
      <c r="BS191" s="621">
        <f>IF(C191&gt;0,"",IF(COUNTIF(BN191:BQ193,BR191)=4,"",1))</f>
        <v>1</v>
      </c>
      <c r="BV191" s="622" t="str">
        <f>IF(AI191="","",IF(AND(COUNTA(M191:M193)=0,COUNTA(W191:X193)=0),1,""))</f>
        <v/>
      </c>
      <c r="BW191" s="621">
        <f>IF(AND($AI191="",COUNTA(W191)&gt;0),1,0)</f>
        <v>0</v>
      </c>
      <c r="BX191" s="621">
        <f>IF(AND($AI191="",COUNTA(X191)&gt;0),1,0)</f>
        <v>0</v>
      </c>
      <c r="BY191" s="621" t="str">
        <f>F191&amp;"-"&amp;W191</f>
        <v>-</v>
      </c>
      <c r="BZ191" s="621" t="str">
        <f>IF(W191="","",COUNTIF($BY$17:BY191,BY191))</f>
        <v/>
      </c>
      <c r="CA191" s="621" t="str">
        <f>F191&amp;"-"&amp;X191</f>
        <v>-</v>
      </c>
      <c r="CB191" s="621" t="str">
        <f>IF(X191="","",COUNTIF($CA$17:CA191,CA191))</f>
        <v/>
      </c>
    </row>
    <row r="192" spans="1:80" s="1" customFormat="1" ht="18" customHeight="1" thickBot="1">
      <c r="A192" s="684"/>
      <c r="B192" s="765"/>
      <c r="C192" s="767"/>
      <c r="D192" s="27" t="str">
        <f t="shared" si="73"/>
        <v/>
      </c>
      <c r="E192" s="244">
        <f>C191</f>
        <v>0</v>
      </c>
      <c r="F192" s="730"/>
      <c r="G192" s="730"/>
      <c r="H192" s="620"/>
      <c r="I192" s="270" t="str">
        <f>IF(C191&gt;0,VLOOKUP(C191,女子登録情報!$A$1:$H$2001,5,0),"")</f>
        <v/>
      </c>
      <c r="J192" s="748"/>
      <c r="K192" s="748"/>
      <c r="L192" s="199" t="s">
        <v>28</v>
      </c>
      <c r="M192" s="198"/>
      <c r="N192" s="271" t="str">
        <f>IF(M192&gt;0,VLOOKUP(M192,女子登録情報!$N$1:$O$22,2,0),"")</f>
        <v/>
      </c>
      <c r="O192" s="270" t="s">
        <v>29</v>
      </c>
      <c r="P192" s="272"/>
      <c r="Q192" s="258" t="str">
        <f t="shared" si="63"/>
        <v/>
      </c>
      <c r="R192" s="284" t="str">
        <f t="shared" si="74"/>
        <v/>
      </c>
      <c r="S192" s="273"/>
      <c r="T192" s="756"/>
      <c r="U192" s="757"/>
      <c r="V192" s="758"/>
      <c r="W192" s="751"/>
      <c r="X192" s="754"/>
      <c r="AB192" s="85">
        <f t="shared" si="75"/>
        <v>0</v>
      </c>
      <c r="AC192" s="621"/>
      <c r="AD192" s="74" t="str">
        <f t="shared" si="64"/>
        <v/>
      </c>
      <c r="AE192" s="74" t="str">
        <f t="shared" si="65"/>
        <v/>
      </c>
      <c r="AF192" s="74" t="str">
        <f t="shared" si="66"/>
        <v/>
      </c>
      <c r="AG192" s="74" t="str">
        <f t="shared" si="67"/>
        <v/>
      </c>
      <c r="AH192" s="95">
        <f t="shared" si="76"/>
        <v>0</v>
      </c>
      <c r="AI192" s="95" t="str">
        <f>AI191</f>
        <v/>
      </c>
      <c r="AJ192" s="74" t="str">
        <f t="shared" si="77"/>
        <v/>
      </c>
      <c r="AK192" s="74" t="str">
        <f t="shared" si="68"/>
        <v/>
      </c>
      <c r="AL192" s="99" t="str">
        <f t="shared" si="69"/>
        <v/>
      </c>
      <c r="AM192" s="81">
        <f t="shared" si="78"/>
        <v>0</v>
      </c>
      <c r="AO192" s="81">
        <f t="shared" si="79"/>
        <v>0</v>
      </c>
      <c r="AP192" s="81" t="str">
        <f t="shared" si="80"/>
        <v>00000</v>
      </c>
      <c r="AQ192" s="105" t="str">
        <f t="shared" si="81"/>
        <v>0秒0</v>
      </c>
      <c r="AR192" s="106">
        <f t="shared" si="82"/>
        <v>0</v>
      </c>
      <c r="AS192" s="106" t="str">
        <f t="shared" si="83"/>
        <v>0</v>
      </c>
      <c r="AT192" s="106" t="str">
        <f t="shared" si="84"/>
        <v>0</v>
      </c>
      <c r="AU192" s="106" t="str">
        <f t="shared" si="85"/>
        <v>0m</v>
      </c>
      <c r="AV192" s="106" t="str">
        <f t="shared" si="86"/>
        <v>点</v>
      </c>
      <c r="AW192" s="81">
        <f t="shared" si="87"/>
        <v>0</v>
      </c>
      <c r="AX192" s="73" t="str">
        <f t="shared" si="88"/>
        <v/>
      </c>
      <c r="AY192" s="81">
        <f t="shared" si="89"/>
        <v>0</v>
      </c>
      <c r="AZ192" s="81">
        <f t="shared" si="90"/>
        <v>0</v>
      </c>
      <c r="BA192" s="81">
        <f t="shared" si="91"/>
        <v>0</v>
      </c>
      <c r="BB192" s="595"/>
      <c r="BC192" s="595"/>
      <c r="BD192" s="629"/>
      <c r="BE192" s="769"/>
      <c r="BF192" s="74" t="str">
        <f t="shared" si="70"/>
        <v/>
      </c>
      <c r="BG192" s="74" t="str">
        <f t="shared" si="71"/>
        <v/>
      </c>
      <c r="BH192" s="74" t="str">
        <f t="shared" si="72"/>
        <v/>
      </c>
      <c r="BI192" s="120" t="str">
        <f>IF(M192="","",COUNTIF($BH$17:BH192,BH192))</f>
        <v/>
      </c>
      <c r="BJ192" s="98" t="str">
        <f t="shared" si="92"/>
        <v/>
      </c>
      <c r="BK192" s="1" t="str">
        <f t="shared" si="93"/>
        <v/>
      </c>
      <c r="BL192" s="621"/>
      <c r="BM192" s="621"/>
      <c r="BN192" s="621"/>
      <c r="BO192" s="621"/>
      <c r="BP192" s="621"/>
      <c r="BQ192" s="623"/>
      <c r="BR192" s="621"/>
      <c r="BS192" s="621"/>
      <c r="BV192" s="623"/>
      <c r="BW192" s="621"/>
      <c r="BX192" s="621"/>
      <c r="BY192" s="621"/>
      <c r="BZ192" s="621"/>
      <c r="CA192" s="621"/>
      <c r="CB192" s="621"/>
    </row>
    <row r="193" spans="1:80" s="1" customFormat="1" ht="18" customHeight="1" thickBot="1">
      <c r="A193" s="685"/>
      <c r="B193" s="201" t="s">
        <v>30</v>
      </c>
      <c r="C193" s="202"/>
      <c r="D193" s="245" t="str">
        <f t="shared" si="73"/>
        <v/>
      </c>
      <c r="E193" s="274">
        <f>C191</f>
        <v>0</v>
      </c>
      <c r="F193" s="210"/>
      <c r="G193" s="210"/>
      <c r="H193" s="28"/>
      <c r="I193" s="211"/>
      <c r="J193" s="749"/>
      <c r="K193" s="749"/>
      <c r="L193" s="203" t="s">
        <v>31</v>
      </c>
      <c r="M193" s="204"/>
      <c r="N193" s="430" t="str">
        <f>IF(M193&gt;0,VLOOKUP(M193,女子登録情報!$N$1:$O$22,2,0),"")</f>
        <v/>
      </c>
      <c r="O193" s="203" t="s">
        <v>32</v>
      </c>
      <c r="P193" s="206"/>
      <c r="Q193" s="250" t="str">
        <f t="shared" si="63"/>
        <v/>
      </c>
      <c r="R193" s="285" t="str">
        <f t="shared" si="74"/>
        <v/>
      </c>
      <c r="S193" s="207"/>
      <c r="T193" s="761"/>
      <c r="U193" s="762"/>
      <c r="V193" s="763"/>
      <c r="W193" s="752"/>
      <c r="X193" s="755"/>
      <c r="AB193" s="85">
        <f t="shared" si="75"/>
        <v>0</v>
      </c>
      <c r="AC193" s="621"/>
      <c r="AD193" s="74" t="str">
        <f t="shared" si="64"/>
        <v/>
      </c>
      <c r="AE193" s="74" t="str">
        <f t="shared" si="65"/>
        <v/>
      </c>
      <c r="AF193" s="74" t="str">
        <f t="shared" si="66"/>
        <v/>
      </c>
      <c r="AG193" s="74" t="str">
        <f t="shared" si="67"/>
        <v/>
      </c>
      <c r="AH193" s="95">
        <f t="shared" si="76"/>
        <v>0</v>
      </c>
      <c r="AI193" s="95" t="str">
        <f>AI192</f>
        <v/>
      </c>
      <c r="AJ193" s="74" t="str">
        <f t="shared" si="77"/>
        <v/>
      </c>
      <c r="AK193" s="74" t="str">
        <f t="shared" si="68"/>
        <v/>
      </c>
      <c r="AL193" s="99" t="str">
        <f t="shared" si="69"/>
        <v/>
      </c>
      <c r="AM193" s="81">
        <f t="shared" si="78"/>
        <v>0</v>
      </c>
      <c r="AO193" s="81">
        <f t="shared" si="79"/>
        <v>0</v>
      </c>
      <c r="AP193" s="81" t="str">
        <f t="shared" si="80"/>
        <v>00000</v>
      </c>
      <c r="AQ193" s="105" t="str">
        <f t="shared" si="81"/>
        <v>0秒0</v>
      </c>
      <c r="AR193" s="106">
        <f t="shared" si="82"/>
        <v>0</v>
      </c>
      <c r="AS193" s="106" t="str">
        <f t="shared" si="83"/>
        <v>0</v>
      </c>
      <c r="AT193" s="106" t="str">
        <f t="shared" si="84"/>
        <v>0</v>
      </c>
      <c r="AU193" s="106" t="str">
        <f t="shared" si="85"/>
        <v>0m</v>
      </c>
      <c r="AV193" s="106" t="str">
        <f t="shared" si="86"/>
        <v>点</v>
      </c>
      <c r="AW193" s="81">
        <f t="shared" si="87"/>
        <v>0</v>
      </c>
      <c r="AX193" s="73" t="str">
        <f t="shared" si="88"/>
        <v/>
      </c>
      <c r="AY193" s="81">
        <f t="shared" si="89"/>
        <v>0</v>
      </c>
      <c r="AZ193" s="81">
        <f t="shared" si="90"/>
        <v>0</v>
      </c>
      <c r="BA193" s="81">
        <f t="shared" si="91"/>
        <v>0</v>
      </c>
      <c r="BB193" s="587"/>
      <c r="BC193" s="587"/>
      <c r="BD193" s="630"/>
      <c r="BE193" s="770"/>
      <c r="BF193" s="74" t="str">
        <f t="shared" si="70"/>
        <v/>
      </c>
      <c r="BG193" s="74" t="str">
        <f t="shared" si="71"/>
        <v/>
      </c>
      <c r="BH193" s="74" t="str">
        <f t="shared" si="72"/>
        <v/>
      </c>
      <c r="BI193" s="120" t="str">
        <f>IF(M193="","",COUNTIF($BH$17:BH193,BH193))</f>
        <v/>
      </c>
      <c r="BJ193" s="98" t="str">
        <f t="shared" si="92"/>
        <v/>
      </c>
      <c r="BK193" s="1" t="str">
        <f t="shared" si="93"/>
        <v/>
      </c>
      <c r="BL193" s="621"/>
      <c r="BM193" s="621"/>
      <c r="BN193" s="621"/>
      <c r="BO193" s="621"/>
      <c r="BP193" s="621"/>
      <c r="BQ193" s="624"/>
      <c r="BR193" s="621"/>
      <c r="BS193" s="621"/>
      <c r="BV193" s="624"/>
      <c r="BW193" s="621"/>
      <c r="BX193" s="621"/>
      <c r="BY193" s="621"/>
      <c r="BZ193" s="621"/>
      <c r="CA193" s="621"/>
      <c r="CB193" s="621"/>
    </row>
    <row r="194" spans="1:80" s="1" customFormat="1" ht="18" customHeight="1" thickTop="1" thickBot="1">
      <c r="A194" s="683">
        <v>60</v>
      </c>
      <c r="B194" s="764" t="s">
        <v>339</v>
      </c>
      <c r="C194" s="766"/>
      <c r="D194" s="252" t="str">
        <f t="shared" si="73"/>
        <v/>
      </c>
      <c r="E194" s="243">
        <f>C194</f>
        <v>0</v>
      </c>
      <c r="F194" s="729" t="str">
        <f>IF(C194&gt;0,VLOOKUP(C194,女子登録情報!$A$1:$H$2001,3,0),"")</f>
        <v/>
      </c>
      <c r="G194" s="729" t="str">
        <f>IF(C194&gt;0,VLOOKUP(C194,女子登録情報!$A$1:$H$2001,4,0),"")</f>
        <v/>
      </c>
      <c r="H194" s="619" t="str">
        <f>IF(C194&gt;0,VLOOKUP(C194,女子登録情報!$A$1:$H$1688,7,0),"")</f>
        <v/>
      </c>
      <c r="I194" s="267" t="str">
        <f>IF(C194&gt;0,VLOOKUP(C194,女子登録情報!$A$1:$H$2001,8,0),"")</f>
        <v/>
      </c>
      <c r="J194" s="747" t="str">
        <f>IF(C194&gt;0,VLOOKUP(C194,女子登録情報!$A$1:$M$2001,13,0),"")</f>
        <v/>
      </c>
      <c r="K194" s="747" t="str">
        <f>IF(C194&gt;0,TEXT(C194,"200000000"),"000000000")</f>
        <v>000000000</v>
      </c>
      <c r="L194" s="195" t="s">
        <v>24</v>
      </c>
      <c r="M194" s="194"/>
      <c r="N194" s="268" t="str">
        <f>IF(M194&gt;0,VLOOKUP(M194,女子登録情報!$N$1:$O$22,2,0),"")</f>
        <v/>
      </c>
      <c r="O194" s="267" t="s">
        <v>27</v>
      </c>
      <c r="P194" s="253"/>
      <c r="Q194" s="260" t="str">
        <f t="shared" si="63"/>
        <v/>
      </c>
      <c r="R194" s="283" t="str">
        <f t="shared" si="74"/>
        <v/>
      </c>
      <c r="S194" s="269"/>
      <c r="T194" s="610"/>
      <c r="U194" s="611"/>
      <c r="V194" s="612"/>
      <c r="W194" s="750"/>
      <c r="X194" s="753"/>
      <c r="AA194" s="1">
        <f>IF(C194="",0,IF(H194=F5,0,1))</f>
        <v>0</v>
      </c>
      <c r="AB194" s="85">
        <f t="shared" si="75"/>
        <v>0</v>
      </c>
      <c r="AC194" s="621" t="str">
        <f>IF(C194="","",C194)</f>
        <v/>
      </c>
      <c r="AD194" s="74" t="str">
        <f t="shared" si="64"/>
        <v/>
      </c>
      <c r="AE194" s="74" t="str">
        <f t="shared" si="65"/>
        <v/>
      </c>
      <c r="AF194" s="74" t="str">
        <f t="shared" si="66"/>
        <v/>
      </c>
      <c r="AG194" s="74" t="str">
        <f t="shared" si="67"/>
        <v/>
      </c>
      <c r="AH194" s="95">
        <f t="shared" si="76"/>
        <v>0</v>
      </c>
      <c r="AI194" s="95" t="str">
        <f>IF(F194="","",F194)</f>
        <v/>
      </c>
      <c r="AJ194" s="74" t="str">
        <f t="shared" si="77"/>
        <v/>
      </c>
      <c r="AK194" s="74" t="str">
        <f t="shared" si="68"/>
        <v/>
      </c>
      <c r="AL194" s="99" t="str">
        <f t="shared" si="69"/>
        <v/>
      </c>
      <c r="AM194" s="81">
        <f t="shared" si="78"/>
        <v>0</v>
      </c>
      <c r="AO194" s="81">
        <f t="shared" si="79"/>
        <v>0</v>
      </c>
      <c r="AP194" s="81" t="str">
        <f t="shared" si="80"/>
        <v>00000</v>
      </c>
      <c r="AQ194" s="105" t="str">
        <f t="shared" si="81"/>
        <v>0秒0</v>
      </c>
      <c r="AR194" s="106">
        <f t="shared" si="82"/>
        <v>0</v>
      </c>
      <c r="AS194" s="106" t="str">
        <f t="shared" si="83"/>
        <v>0</v>
      </c>
      <c r="AT194" s="106" t="str">
        <f t="shared" si="84"/>
        <v>0</v>
      </c>
      <c r="AU194" s="106" t="str">
        <f t="shared" si="85"/>
        <v>0m</v>
      </c>
      <c r="AV194" s="106" t="str">
        <f t="shared" si="86"/>
        <v>点</v>
      </c>
      <c r="AW194" s="81">
        <f t="shared" si="87"/>
        <v>0</v>
      </c>
      <c r="AX194" s="73" t="str">
        <f t="shared" si="88"/>
        <v/>
      </c>
      <c r="AY194" s="81">
        <f t="shared" si="89"/>
        <v>0</v>
      </c>
      <c r="AZ194" s="81">
        <f t="shared" si="90"/>
        <v>0</v>
      </c>
      <c r="BA194" s="81">
        <f t="shared" si="91"/>
        <v>0</v>
      </c>
      <c r="BB194" s="586">
        <f>IF(W194="",0,COUNTA($W$17:W196))</f>
        <v>0</v>
      </c>
      <c r="BC194" s="586">
        <f>IF(X194="",0,COUNTA($X$17:X196))</f>
        <v>0</v>
      </c>
      <c r="BD194" s="628">
        <f>IF(OR($N194="20200",$N195="20200",$N196="20200"),COUNTIF($N$17:N196,"20200"),0)</f>
        <v>0</v>
      </c>
      <c r="BE194" s="768">
        <f>IF($BD194=0,0,INDEX($P194:$P196,MATCH("20200",$N194:$N196,0),1))</f>
        <v>0</v>
      </c>
      <c r="BF194" s="74" t="str">
        <f t="shared" si="70"/>
        <v/>
      </c>
      <c r="BG194" s="74" t="str">
        <f t="shared" si="71"/>
        <v/>
      </c>
      <c r="BH194" s="74" t="str">
        <f t="shared" si="72"/>
        <v/>
      </c>
      <c r="BI194" s="120" t="str">
        <f>IF(M194="","",COUNTIF($BH$17:BH194,BH194))</f>
        <v/>
      </c>
      <c r="BJ194" s="98" t="str">
        <f t="shared" si="92"/>
        <v/>
      </c>
      <c r="BK194" s="1" t="str">
        <f t="shared" si="93"/>
        <v/>
      </c>
      <c r="BL194" s="621" t="str">
        <f>IF(F194="","",COUNTIF($AI$17:AI194,AI194))</f>
        <v/>
      </c>
      <c r="BM194" s="621">
        <f>IF(BL194=1,BL194,0)</f>
        <v>0</v>
      </c>
      <c r="BN194" s="621" t="str">
        <f>IF(F194="","",$BR194)</f>
        <v/>
      </c>
      <c r="BO194" s="621" t="str">
        <f>IF(G194="","",$BR194)</f>
        <v/>
      </c>
      <c r="BP194" s="621" t="str">
        <f>IF(I194="","",$BR194)</f>
        <v/>
      </c>
      <c r="BQ194" s="622" t="str">
        <f>IFERROR(IF(J194="","",BR194),"")</f>
        <v/>
      </c>
      <c r="BR194" s="621">
        <v>60</v>
      </c>
      <c r="BS194" s="621">
        <f>IF(C194&gt;0,"",IF(COUNTIF(BN194:BQ196,BR194)=4,"",1))</f>
        <v>1</v>
      </c>
      <c r="BV194" s="622" t="str">
        <f>IF(AI194="","",IF(AND(COUNTA(M194:M196)=0,COUNTA(W194:X196)=0),1,""))</f>
        <v/>
      </c>
      <c r="BW194" s="621">
        <f>IF(AND($AI194="",COUNTA(W194)&gt;0),1,0)</f>
        <v>0</v>
      </c>
      <c r="BX194" s="621">
        <f>IF(AND($AI194="",COUNTA(X194)&gt;0),1,0)</f>
        <v>0</v>
      </c>
      <c r="BY194" s="621" t="str">
        <f>F194&amp;"-"&amp;W194</f>
        <v>-</v>
      </c>
      <c r="BZ194" s="621" t="str">
        <f>IF(W194="","",COUNTIF($BY$17:BY194,BY194))</f>
        <v/>
      </c>
      <c r="CA194" s="621" t="str">
        <f>F194&amp;"-"&amp;X194</f>
        <v>-</v>
      </c>
      <c r="CB194" s="621" t="str">
        <f>IF(X194="","",COUNTIF($CA$17:CA194,CA194))</f>
        <v/>
      </c>
    </row>
    <row r="195" spans="1:80" s="1" customFormat="1" ht="18" customHeight="1" thickBot="1">
      <c r="A195" s="684"/>
      <c r="B195" s="765"/>
      <c r="C195" s="767"/>
      <c r="D195" s="27" t="str">
        <f t="shared" si="73"/>
        <v/>
      </c>
      <c r="E195" s="244">
        <f>C194</f>
        <v>0</v>
      </c>
      <c r="F195" s="730"/>
      <c r="G195" s="730"/>
      <c r="H195" s="620"/>
      <c r="I195" s="270" t="str">
        <f>IF(C194&gt;0,VLOOKUP(C194,女子登録情報!$A$1:$H$2001,5,0),"")</f>
        <v/>
      </c>
      <c r="J195" s="748"/>
      <c r="K195" s="748"/>
      <c r="L195" s="199" t="s">
        <v>28</v>
      </c>
      <c r="M195" s="198"/>
      <c r="N195" s="271" t="str">
        <f>IF(M195&gt;0,VLOOKUP(M195,女子登録情報!$N$1:$O$22,2,0),"")</f>
        <v/>
      </c>
      <c r="O195" s="270" t="s">
        <v>29</v>
      </c>
      <c r="P195" s="272"/>
      <c r="Q195" s="258" t="str">
        <f t="shared" si="63"/>
        <v/>
      </c>
      <c r="R195" s="284" t="str">
        <f t="shared" si="74"/>
        <v/>
      </c>
      <c r="S195" s="273"/>
      <c r="T195" s="756"/>
      <c r="U195" s="757"/>
      <c r="V195" s="758"/>
      <c r="W195" s="751"/>
      <c r="X195" s="754"/>
      <c r="AB195" s="85">
        <f t="shared" si="75"/>
        <v>0</v>
      </c>
      <c r="AC195" s="621"/>
      <c r="AD195" s="74" t="str">
        <f t="shared" si="64"/>
        <v/>
      </c>
      <c r="AE195" s="74" t="str">
        <f t="shared" si="65"/>
        <v/>
      </c>
      <c r="AF195" s="74" t="str">
        <f t="shared" si="66"/>
        <v/>
      </c>
      <c r="AG195" s="74" t="str">
        <f t="shared" si="67"/>
        <v/>
      </c>
      <c r="AH195" s="95">
        <f t="shared" si="76"/>
        <v>0</v>
      </c>
      <c r="AI195" s="95" t="str">
        <f>AI194</f>
        <v/>
      </c>
      <c r="AJ195" s="74" t="str">
        <f t="shared" si="77"/>
        <v/>
      </c>
      <c r="AK195" s="74" t="str">
        <f t="shared" si="68"/>
        <v/>
      </c>
      <c r="AL195" s="99" t="str">
        <f t="shared" si="69"/>
        <v/>
      </c>
      <c r="AM195" s="81">
        <f t="shared" si="78"/>
        <v>0</v>
      </c>
      <c r="AO195" s="81">
        <f t="shared" si="79"/>
        <v>0</v>
      </c>
      <c r="AP195" s="81" t="str">
        <f t="shared" si="80"/>
        <v>00000</v>
      </c>
      <c r="AQ195" s="105" t="str">
        <f t="shared" si="81"/>
        <v>0秒0</v>
      </c>
      <c r="AR195" s="106">
        <f t="shared" si="82"/>
        <v>0</v>
      </c>
      <c r="AS195" s="106" t="str">
        <f t="shared" si="83"/>
        <v>0</v>
      </c>
      <c r="AT195" s="106" t="str">
        <f t="shared" si="84"/>
        <v>0</v>
      </c>
      <c r="AU195" s="106" t="str">
        <f t="shared" si="85"/>
        <v>0m</v>
      </c>
      <c r="AV195" s="106" t="str">
        <f t="shared" si="86"/>
        <v>点</v>
      </c>
      <c r="AW195" s="81">
        <f t="shared" si="87"/>
        <v>0</v>
      </c>
      <c r="AX195" s="73" t="str">
        <f t="shared" si="88"/>
        <v/>
      </c>
      <c r="AY195" s="81">
        <f t="shared" si="89"/>
        <v>0</v>
      </c>
      <c r="AZ195" s="81">
        <f t="shared" si="90"/>
        <v>0</v>
      </c>
      <c r="BA195" s="81">
        <f t="shared" si="91"/>
        <v>0</v>
      </c>
      <c r="BB195" s="595"/>
      <c r="BC195" s="595"/>
      <c r="BD195" s="629"/>
      <c r="BE195" s="769"/>
      <c r="BF195" s="74" t="str">
        <f t="shared" si="70"/>
        <v/>
      </c>
      <c r="BG195" s="74" t="str">
        <f t="shared" si="71"/>
        <v/>
      </c>
      <c r="BH195" s="74" t="str">
        <f t="shared" si="72"/>
        <v/>
      </c>
      <c r="BI195" s="120" t="str">
        <f>IF(M195="","",COUNTIF($BH$17:BH195,BH195))</f>
        <v/>
      </c>
      <c r="BJ195" s="98" t="str">
        <f t="shared" si="92"/>
        <v/>
      </c>
      <c r="BK195" s="1" t="str">
        <f t="shared" si="93"/>
        <v/>
      </c>
      <c r="BL195" s="621"/>
      <c r="BM195" s="621"/>
      <c r="BN195" s="621"/>
      <c r="BO195" s="621"/>
      <c r="BP195" s="621"/>
      <c r="BQ195" s="623"/>
      <c r="BR195" s="621"/>
      <c r="BS195" s="621"/>
      <c r="BV195" s="623"/>
      <c r="BW195" s="621"/>
      <c r="BX195" s="621"/>
      <c r="BY195" s="621"/>
      <c r="BZ195" s="621"/>
      <c r="CA195" s="621"/>
      <c r="CB195" s="621"/>
    </row>
    <row r="196" spans="1:80" s="1" customFormat="1" ht="18" customHeight="1" thickBot="1">
      <c r="A196" s="685"/>
      <c r="B196" s="201" t="s">
        <v>30</v>
      </c>
      <c r="C196" s="202"/>
      <c r="D196" s="245" t="str">
        <f t="shared" si="73"/>
        <v/>
      </c>
      <c r="E196" s="274">
        <f>C194</f>
        <v>0</v>
      </c>
      <c r="F196" s="210"/>
      <c r="G196" s="210"/>
      <c r="H196" s="28"/>
      <c r="I196" s="211"/>
      <c r="J196" s="749"/>
      <c r="K196" s="749"/>
      <c r="L196" s="203" t="s">
        <v>31</v>
      </c>
      <c r="M196" s="204"/>
      <c r="N196" s="430" t="str">
        <f>IF(M196&gt;0,VLOOKUP(M196,女子登録情報!$N$1:$O$22,2,0),"")</f>
        <v/>
      </c>
      <c r="O196" s="203" t="s">
        <v>32</v>
      </c>
      <c r="P196" s="206"/>
      <c r="Q196" s="250" t="str">
        <f t="shared" si="63"/>
        <v/>
      </c>
      <c r="R196" s="285" t="str">
        <f t="shared" si="74"/>
        <v/>
      </c>
      <c r="S196" s="207"/>
      <c r="T196" s="761"/>
      <c r="U196" s="762"/>
      <c r="V196" s="763"/>
      <c r="W196" s="752"/>
      <c r="X196" s="755"/>
      <c r="AB196" s="85">
        <f t="shared" si="75"/>
        <v>0</v>
      </c>
      <c r="AC196" s="621"/>
      <c r="AD196" s="74" t="str">
        <f t="shared" si="64"/>
        <v/>
      </c>
      <c r="AE196" s="74" t="str">
        <f t="shared" si="65"/>
        <v/>
      </c>
      <c r="AF196" s="74" t="str">
        <f t="shared" si="66"/>
        <v/>
      </c>
      <c r="AG196" s="74" t="str">
        <f t="shared" si="67"/>
        <v/>
      </c>
      <c r="AH196" s="95">
        <f t="shared" si="76"/>
        <v>0</v>
      </c>
      <c r="AI196" s="95" t="str">
        <f>AI195</f>
        <v/>
      </c>
      <c r="AJ196" s="74" t="str">
        <f t="shared" si="77"/>
        <v/>
      </c>
      <c r="AK196" s="74" t="str">
        <f t="shared" si="68"/>
        <v/>
      </c>
      <c r="AL196" s="99" t="str">
        <f t="shared" si="69"/>
        <v/>
      </c>
      <c r="AM196" s="81">
        <f t="shared" si="78"/>
        <v>0</v>
      </c>
      <c r="AO196" s="81">
        <f t="shared" si="79"/>
        <v>0</v>
      </c>
      <c r="AP196" s="81" t="str">
        <f t="shared" si="80"/>
        <v>00000</v>
      </c>
      <c r="AQ196" s="105" t="str">
        <f t="shared" si="81"/>
        <v>0秒0</v>
      </c>
      <c r="AR196" s="106">
        <f t="shared" si="82"/>
        <v>0</v>
      </c>
      <c r="AS196" s="106" t="str">
        <f t="shared" si="83"/>
        <v>0</v>
      </c>
      <c r="AT196" s="106" t="str">
        <f t="shared" si="84"/>
        <v>0</v>
      </c>
      <c r="AU196" s="106" t="str">
        <f t="shared" si="85"/>
        <v>0m</v>
      </c>
      <c r="AV196" s="106" t="str">
        <f t="shared" si="86"/>
        <v>点</v>
      </c>
      <c r="AW196" s="81">
        <f t="shared" si="87"/>
        <v>0</v>
      </c>
      <c r="AX196" s="73" t="str">
        <f t="shared" si="88"/>
        <v/>
      </c>
      <c r="AY196" s="81">
        <f t="shared" si="89"/>
        <v>0</v>
      </c>
      <c r="AZ196" s="81">
        <f t="shared" si="90"/>
        <v>0</v>
      </c>
      <c r="BA196" s="81">
        <f t="shared" si="91"/>
        <v>0</v>
      </c>
      <c r="BB196" s="587"/>
      <c r="BC196" s="587"/>
      <c r="BD196" s="630"/>
      <c r="BE196" s="770"/>
      <c r="BF196" s="74" t="str">
        <f t="shared" si="70"/>
        <v/>
      </c>
      <c r="BG196" s="74" t="str">
        <f t="shared" si="71"/>
        <v/>
      </c>
      <c r="BH196" s="74" t="str">
        <f t="shared" si="72"/>
        <v/>
      </c>
      <c r="BI196" s="120" t="str">
        <f>IF(M196="","",COUNTIF($BH$17:BH196,BH196))</f>
        <v/>
      </c>
      <c r="BJ196" s="98" t="str">
        <f t="shared" si="92"/>
        <v/>
      </c>
      <c r="BK196" s="1" t="str">
        <f t="shared" si="93"/>
        <v/>
      </c>
      <c r="BL196" s="621"/>
      <c r="BM196" s="621"/>
      <c r="BN196" s="621"/>
      <c r="BO196" s="621"/>
      <c r="BP196" s="621"/>
      <c r="BQ196" s="624"/>
      <c r="BR196" s="621"/>
      <c r="BS196" s="621"/>
      <c r="BV196" s="624"/>
      <c r="BW196" s="621"/>
      <c r="BX196" s="621"/>
      <c r="BY196" s="621"/>
      <c r="BZ196" s="621"/>
      <c r="CA196" s="621"/>
      <c r="CB196" s="621"/>
    </row>
    <row r="197" spans="1:80" s="1" customFormat="1" ht="18" customHeight="1" thickTop="1" thickBot="1">
      <c r="A197" s="683">
        <v>61</v>
      </c>
      <c r="B197" s="764" t="s">
        <v>339</v>
      </c>
      <c r="C197" s="766"/>
      <c r="D197" s="252" t="str">
        <f t="shared" si="73"/>
        <v/>
      </c>
      <c r="E197" s="243">
        <f>C197</f>
        <v>0</v>
      </c>
      <c r="F197" s="729" t="str">
        <f>IF(C197&gt;0,VLOOKUP(C197,女子登録情報!$A$1:$H$2001,3,0),"")</f>
        <v/>
      </c>
      <c r="G197" s="729" t="str">
        <f>IF(C197&gt;0,VLOOKUP(C197,女子登録情報!$A$1:$H$2001,4,0),"")</f>
        <v/>
      </c>
      <c r="H197" s="619" t="str">
        <f>IF(C197&gt;0,VLOOKUP(C197,女子登録情報!$A$1:$H$1688,7,0),"")</f>
        <v/>
      </c>
      <c r="I197" s="267" t="str">
        <f>IF(C197&gt;0,VLOOKUP(C197,女子登録情報!$A$1:$H$2001,8,0),"")</f>
        <v/>
      </c>
      <c r="J197" s="747" t="str">
        <f>IF(C197&gt;0,VLOOKUP(C197,女子登録情報!$A$1:$M$2001,13,0),"")</f>
        <v/>
      </c>
      <c r="K197" s="747" t="str">
        <f>IF(C197&gt;0,TEXT(C197,"200000000"),"000000000")</f>
        <v>000000000</v>
      </c>
      <c r="L197" s="195" t="s">
        <v>24</v>
      </c>
      <c r="M197" s="194"/>
      <c r="N197" s="268" t="str">
        <f>IF(M197&gt;0,VLOOKUP(M197,女子登録情報!$N$1:$O$22,2,0),"")</f>
        <v/>
      </c>
      <c r="O197" s="267" t="s">
        <v>27</v>
      </c>
      <c r="P197" s="253"/>
      <c r="Q197" s="260" t="str">
        <f t="shared" si="63"/>
        <v/>
      </c>
      <c r="R197" s="283" t="str">
        <f t="shared" si="74"/>
        <v/>
      </c>
      <c r="S197" s="269"/>
      <c r="T197" s="610"/>
      <c r="U197" s="611"/>
      <c r="V197" s="612"/>
      <c r="W197" s="750"/>
      <c r="X197" s="753"/>
      <c r="AA197" s="1">
        <f>IF(C197="",0,IF(H197=F5,0,1))</f>
        <v>0</v>
      </c>
      <c r="AB197" s="85">
        <f t="shared" si="75"/>
        <v>0</v>
      </c>
      <c r="AC197" s="621" t="str">
        <f>IF(C197="","",C197)</f>
        <v/>
      </c>
      <c r="AD197" s="74" t="str">
        <f t="shared" si="64"/>
        <v/>
      </c>
      <c r="AE197" s="74" t="str">
        <f t="shared" si="65"/>
        <v/>
      </c>
      <c r="AF197" s="74" t="str">
        <f t="shared" si="66"/>
        <v/>
      </c>
      <c r="AG197" s="74" t="str">
        <f t="shared" si="67"/>
        <v/>
      </c>
      <c r="AH197" s="95">
        <f t="shared" si="76"/>
        <v>0</v>
      </c>
      <c r="AI197" s="95" t="str">
        <f>IF(F197="","",F197)</f>
        <v/>
      </c>
      <c r="AJ197" s="74" t="str">
        <f t="shared" si="77"/>
        <v/>
      </c>
      <c r="AK197" s="74" t="str">
        <f t="shared" si="68"/>
        <v/>
      </c>
      <c r="AL197" s="99" t="str">
        <f t="shared" si="69"/>
        <v/>
      </c>
      <c r="AM197" s="81">
        <f t="shared" si="78"/>
        <v>0</v>
      </c>
      <c r="AO197" s="81">
        <f t="shared" si="79"/>
        <v>0</v>
      </c>
      <c r="AP197" s="81" t="str">
        <f t="shared" si="80"/>
        <v>00000</v>
      </c>
      <c r="AQ197" s="105" t="str">
        <f t="shared" si="81"/>
        <v>0秒0</v>
      </c>
      <c r="AR197" s="106">
        <f t="shared" si="82"/>
        <v>0</v>
      </c>
      <c r="AS197" s="106" t="str">
        <f t="shared" si="83"/>
        <v>0</v>
      </c>
      <c r="AT197" s="106" t="str">
        <f t="shared" si="84"/>
        <v>0</v>
      </c>
      <c r="AU197" s="106" t="str">
        <f t="shared" si="85"/>
        <v>0m</v>
      </c>
      <c r="AV197" s="106" t="str">
        <f t="shared" si="86"/>
        <v>点</v>
      </c>
      <c r="AW197" s="81">
        <f t="shared" si="87"/>
        <v>0</v>
      </c>
      <c r="AX197" s="73" t="str">
        <f t="shared" si="88"/>
        <v/>
      </c>
      <c r="AY197" s="81">
        <f t="shared" si="89"/>
        <v>0</v>
      </c>
      <c r="AZ197" s="81">
        <f t="shared" si="90"/>
        <v>0</v>
      </c>
      <c r="BA197" s="81">
        <f t="shared" si="91"/>
        <v>0</v>
      </c>
      <c r="BB197" s="586">
        <f>IF(W197="",0,COUNTA($W$17:W199))</f>
        <v>0</v>
      </c>
      <c r="BC197" s="586">
        <f>IF(X197="",0,COUNTA($X$17:X199))</f>
        <v>0</v>
      </c>
      <c r="BD197" s="628">
        <f>IF(OR($N197="20200",$N198="20200",$N199="20200"),COUNTIF($N$17:N199,"20200"),0)</f>
        <v>0</v>
      </c>
      <c r="BE197" s="768">
        <f>IF($BD197=0,0,INDEX($P197:$P199,MATCH("20200",$N197:$N199,0),1))</f>
        <v>0</v>
      </c>
      <c r="BF197" s="74" t="str">
        <f t="shared" si="70"/>
        <v/>
      </c>
      <c r="BG197" s="74" t="str">
        <f t="shared" si="71"/>
        <v/>
      </c>
      <c r="BH197" s="74" t="str">
        <f t="shared" si="72"/>
        <v/>
      </c>
      <c r="BI197" s="120" t="str">
        <f>IF(M197="","",COUNTIF($BH$17:BH197,BH197))</f>
        <v/>
      </c>
      <c r="BJ197" s="98" t="str">
        <f t="shared" si="92"/>
        <v/>
      </c>
      <c r="BK197" s="1" t="str">
        <f t="shared" si="93"/>
        <v/>
      </c>
      <c r="BL197" s="621" t="str">
        <f>IF(F197="","",COUNTIF($AI$17:AI197,AI197))</f>
        <v/>
      </c>
      <c r="BM197" s="621">
        <f>IF(BL197=1,BL197,0)</f>
        <v>0</v>
      </c>
      <c r="BN197" s="621" t="str">
        <f>IF(F197="","",$BR197)</f>
        <v/>
      </c>
      <c r="BO197" s="621" t="str">
        <f>IF(G197="","",$BR197)</f>
        <v/>
      </c>
      <c r="BP197" s="621" t="str">
        <f>IF(I197="","",$BR197)</f>
        <v/>
      </c>
      <c r="BQ197" s="622" t="str">
        <f>IFERROR(IF(J197="","",BR197),"")</f>
        <v/>
      </c>
      <c r="BR197" s="621">
        <v>61</v>
      </c>
      <c r="BS197" s="621">
        <f>IF(C197&gt;0,"",IF(COUNTIF(BN197:BQ199,BR197)=4,"",1))</f>
        <v>1</v>
      </c>
      <c r="BV197" s="622" t="str">
        <f>IF(AI197="","",IF(AND(COUNTA(M197:M199)=0,COUNTA(W197:X199)=0),1,""))</f>
        <v/>
      </c>
      <c r="BW197" s="621">
        <f>IF(AND($AI197="",COUNTA(W197)&gt;0),1,0)</f>
        <v>0</v>
      </c>
      <c r="BX197" s="621">
        <f>IF(AND($AI197="",COUNTA(X197)&gt;0),1,0)</f>
        <v>0</v>
      </c>
      <c r="BY197" s="621" t="str">
        <f>F197&amp;"-"&amp;W197</f>
        <v>-</v>
      </c>
      <c r="BZ197" s="621" t="str">
        <f>IF(W197="","",COUNTIF($BY$17:BY197,BY197))</f>
        <v/>
      </c>
      <c r="CA197" s="621" t="str">
        <f>F197&amp;"-"&amp;X197</f>
        <v>-</v>
      </c>
      <c r="CB197" s="621" t="str">
        <f>IF(X197="","",COUNTIF($CA$17:CA197,CA197))</f>
        <v/>
      </c>
    </row>
    <row r="198" spans="1:80" s="1" customFormat="1" ht="18" customHeight="1" thickBot="1">
      <c r="A198" s="684"/>
      <c r="B198" s="765"/>
      <c r="C198" s="767"/>
      <c r="D198" s="27" t="str">
        <f t="shared" si="73"/>
        <v/>
      </c>
      <c r="E198" s="244">
        <f>C197</f>
        <v>0</v>
      </c>
      <c r="F198" s="730"/>
      <c r="G198" s="730"/>
      <c r="H198" s="620"/>
      <c r="I198" s="270" t="str">
        <f>IF(C197&gt;0,VLOOKUP(C197,女子登録情報!$A$1:$H$2001,5,0),"")</f>
        <v/>
      </c>
      <c r="J198" s="748"/>
      <c r="K198" s="748"/>
      <c r="L198" s="199" t="s">
        <v>28</v>
      </c>
      <c r="M198" s="198"/>
      <c r="N198" s="271" t="str">
        <f>IF(M198&gt;0,VLOOKUP(M198,女子登録情報!$N$1:$O$22,2,0),"")</f>
        <v/>
      </c>
      <c r="O198" s="270" t="s">
        <v>29</v>
      </c>
      <c r="P198" s="272"/>
      <c r="Q198" s="258" t="str">
        <f t="shared" si="63"/>
        <v/>
      </c>
      <c r="R198" s="284" t="str">
        <f t="shared" si="74"/>
        <v/>
      </c>
      <c r="S198" s="273"/>
      <c r="T198" s="756"/>
      <c r="U198" s="757"/>
      <c r="V198" s="758"/>
      <c r="W198" s="751"/>
      <c r="X198" s="754"/>
      <c r="AB198" s="85">
        <f t="shared" si="75"/>
        <v>0</v>
      </c>
      <c r="AC198" s="621"/>
      <c r="AD198" s="74" t="str">
        <f t="shared" si="64"/>
        <v/>
      </c>
      <c r="AE198" s="74" t="str">
        <f t="shared" si="65"/>
        <v/>
      </c>
      <c r="AF198" s="74" t="str">
        <f t="shared" si="66"/>
        <v/>
      </c>
      <c r="AG198" s="74" t="str">
        <f t="shared" si="67"/>
        <v/>
      </c>
      <c r="AH198" s="95">
        <f t="shared" si="76"/>
        <v>0</v>
      </c>
      <c r="AI198" s="95" t="str">
        <f>AI197</f>
        <v/>
      </c>
      <c r="AJ198" s="74" t="str">
        <f t="shared" si="77"/>
        <v/>
      </c>
      <c r="AK198" s="74" t="str">
        <f t="shared" si="68"/>
        <v/>
      </c>
      <c r="AL198" s="99" t="str">
        <f t="shared" si="69"/>
        <v/>
      </c>
      <c r="AM198" s="81">
        <f t="shared" si="78"/>
        <v>0</v>
      </c>
      <c r="AO198" s="81">
        <f t="shared" si="79"/>
        <v>0</v>
      </c>
      <c r="AP198" s="81" t="str">
        <f t="shared" si="80"/>
        <v>00000</v>
      </c>
      <c r="AQ198" s="105" t="str">
        <f t="shared" si="81"/>
        <v>0秒0</v>
      </c>
      <c r="AR198" s="106">
        <f t="shared" si="82"/>
        <v>0</v>
      </c>
      <c r="AS198" s="106" t="str">
        <f t="shared" si="83"/>
        <v>0</v>
      </c>
      <c r="AT198" s="106" t="str">
        <f t="shared" si="84"/>
        <v>0</v>
      </c>
      <c r="AU198" s="106" t="str">
        <f t="shared" si="85"/>
        <v>0m</v>
      </c>
      <c r="AV198" s="106" t="str">
        <f t="shared" si="86"/>
        <v>点</v>
      </c>
      <c r="AW198" s="81">
        <f t="shared" si="87"/>
        <v>0</v>
      </c>
      <c r="AX198" s="73" t="str">
        <f t="shared" si="88"/>
        <v/>
      </c>
      <c r="AY198" s="81">
        <f t="shared" si="89"/>
        <v>0</v>
      </c>
      <c r="AZ198" s="81">
        <f t="shared" si="90"/>
        <v>0</v>
      </c>
      <c r="BA198" s="81">
        <f t="shared" si="91"/>
        <v>0</v>
      </c>
      <c r="BB198" s="595"/>
      <c r="BC198" s="595"/>
      <c r="BD198" s="629"/>
      <c r="BE198" s="769"/>
      <c r="BF198" s="74" t="str">
        <f t="shared" si="70"/>
        <v/>
      </c>
      <c r="BG198" s="74" t="str">
        <f t="shared" si="71"/>
        <v/>
      </c>
      <c r="BH198" s="74" t="str">
        <f t="shared" si="72"/>
        <v/>
      </c>
      <c r="BI198" s="120" t="str">
        <f>IF(M198="","",COUNTIF($BH$17:BH198,BH198))</f>
        <v/>
      </c>
      <c r="BJ198" s="98" t="str">
        <f t="shared" si="92"/>
        <v/>
      </c>
      <c r="BK198" s="1" t="str">
        <f t="shared" si="93"/>
        <v/>
      </c>
      <c r="BL198" s="621"/>
      <c r="BM198" s="621"/>
      <c r="BN198" s="621"/>
      <c r="BO198" s="621"/>
      <c r="BP198" s="621"/>
      <c r="BQ198" s="623"/>
      <c r="BR198" s="621"/>
      <c r="BS198" s="621"/>
      <c r="BV198" s="623"/>
      <c r="BW198" s="621"/>
      <c r="BX198" s="621"/>
      <c r="BY198" s="621"/>
      <c r="BZ198" s="621"/>
      <c r="CA198" s="621"/>
      <c r="CB198" s="621"/>
    </row>
    <row r="199" spans="1:80" s="1" customFormat="1" ht="18" customHeight="1" thickBot="1">
      <c r="A199" s="685"/>
      <c r="B199" s="201" t="s">
        <v>30</v>
      </c>
      <c r="C199" s="202"/>
      <c r="D199" s="245" t="str">
        <f t="shared" si="73"/>
        <v/>
      </c>
      <c r="E199" s="274">
        <f>C197</f>
        <v>0</v>
      </c>
      <c r="F199" s="210"/>
      <c r="G199" s="210"/>
      <c r="H199" s="28"/>
      <c r="I199" s="211"/>
      <c r="J199" s="749"/>
      <c r="K199" s="749"/>
      <c r="L199" s="203" t="s">
        <v>31</v>
      </c>
      <c r="M199" s="204"/>
      <c r="N199" s="430" t="str">
        <f>IF(M199&gt;0,VLOOKUP(M199,女子登録情報!$N$1:$O$22,2,0),"")</f>
        <v/>
      </c>
      <c r="O199" s="203" t="s">
        <v>32</v>
      </c>
      <c r="P199" s="206"/>
      <c r="Q199" s="250" t="str">
        <f t="shared" si="63"/>
        <v/>
      </c>
      <c r="R199" s="285" t="str">
        <f t="shared" si="74"/>
        <v/>
      </c>
      <c r="S199" s="207"/>
      <c r="T199" s="761"/>
      <c r="U199" s="762"/>
      <c r="V199" s="763"/>
      <c r="W199" s="752"/>
      <c r="X199" s="755"/>
      <c r="AB199" s="85">
        <f t="shared" si="75"/>
        <v>0</v>
      </c>
      <c r="AC199" s="621"/>
      <c r="AD199" s="74" t="str">
        <f t="shared" si="64"/>
        <v/>
      </c>
      <c r="AE199" s="74" t="str">
        <f t="shared" si="65"/>
        <v/>
      </c>
      <c r="AF199" s="74" t="str">
        <f t="shared" si="66"/>
        <v/>
      </c>
      <c r="AG199" s="74" t="str">
        <f t="shared" si="67"/>
        <v/>
      </c>
      <c r="AH199" s="95">
        <f t="shared" si="76"/>
        <v>0</v>
      </c>
      <c r="AI199" s="95" t="str">
        <f>AI198</f>
        <v/>
      </c>
      <c r="AJ199" s="74" t="str">
        <f t="shared" si="77"/>
        <v/>
      </c>
      <c r="AK199" s="74" t="str">
        <f t="shared" si="68"/>
        <v/>
      </c>
      <c r="AL199" s="99" t="str">
        <f t="shared" si="69"/>
        <v/>
      </c>
      <c r="AM199" s="81">
        <f t="shared" si="78"/>
        <v>0</v>
      </c>
      <c r="AO199" s="81">
        <f t="shared" si="79"/>
        <v>0</v>
      </c>
      <c r="AP199" s="81" t="str">
        <f t="shared" si="80"/>
        <v>00000</v>
      </c>
      <c r="AQ199" s="105" t="str">
        <f t="shared" si="81"/>
        <v>0秒0</v>
      </c>
      <c r="AR199" s="106">
        <f t="shared" si="82"/>
        <v>0</v>
      </c>
      <c r="AS199" s="106" t="str">
        <f t="shared" si="83"/>
        <v>0</v>
      </c>
      <c r="AT199" s="106" t="str">
        <f t="shared" si="84"/>
        <v>0</v>
      </c>
      <c r="AU199" s="106" t="str">
        <f t="shared" si="85"/>
        <v>0m</v>
      </c>
      <c r="AV199" s="106" t="str">
        <f t="shared" si="86"/>
        <v>点</v>
      </c>
      <c r="AW199" s="81">
        <f t="shared" si="87"/>
        <v>0</v>
      </c>
      <c r="AX199" s="73" t="str">
        <f t="shared" si="88"/>
        <v/>
      </c>
      <c r="AY199" s="81">
        <f t="shared" si="89"/>
        <v>0</v>
      </c>
      <c r="AZ199" s="81">
        <f t="shared" si="90"/>
        <v>0</v>
      </c>
      <c r="BA199" s="81">
        <f t="shared" si="91"/>
        <v>0</v>
      </c>
      <c r="BB199" s="587"/>
      <c r="BC199" s="587"/>
      <c r="BD199" s="630"/>
      <c r="BE199" s="770"/>
      <c r="BF199" s="74" t="str">
        <f t="shared" si="70"/>
        <v/>
      </c>
      <c r="BG199" s="74" t="str">
        <f t="shared" si="71"/>
        <v/>
      </c>
      <c r="BH199" s="74" t="str">
        <f t="shared" si="72"/>
        <v/>
      </c>
      <c r="BI199" s="120" t="str">
        <f>IF(M199="","",COUNTIF($BH$17:BH199,BH199))</f>
        <v/>
      </c>
      <c r="BJ199" s="98" t="str">
        <f t="shared" si="92"/>
        <v/>
      </c>
      <c r="BK199" s="1" t="str">
        <f t="shared" si="93"/>
        <v/>
      </c>
      <c r="BL199" s="621"/>
      <c r="BM199" s="621"/>
      <c r="BN199" s="621"/>
      <c r="BO199" s="621"/>
      <c r="BP199" s="621"/>
      <c r="BQ199" s="624"/>
      <c r="BR199" s="621"/>
      <c r="BS199" s="621"/>
      <c r="BV199" s="624"/>
      <c r="BW199" s="621"/>
      <c r="BX199" s="621"/>
      <c r="BY199" s="621"/>
      <c r="BZ199" s="621"/>
      <c r="CA199" s="621"/>
      <c r="CB199" s="621"/>
    </row>
    <row r="200" spans="1:80" s="1" customFormat="1" ht="18" customHeight="1" thickTop="1" thickBot="1">
      <c r="A200" s="683">
        <v>62</v>
      </c>
      <c r="B200" s="764" t="s">
        <v>339</v>
      </c>
      <c r="C200" s="766"/>
      <c r="D200" s="252" t="str">
        <f t="shared" si="73"/>
        <v/>
      </c>
      <c r="E200" s="243">
        <f>C200</f>
        <v>0</v>
      </c>
      <c r="F200" s="729" t="str">
        <f>IF(C200&gt;0,VLOOKUP(C200,女子登録情報!$A$1:$H$2001,3,0),"")</f>
        <v/>
      </c>
      <c r="G200" s="729" t="str">
        <f>IF(C200&gt;0,VLOOKUP(C200,女子登録情報!$A$1:$H$2001,4,0),"")</f>
        <v/>
      </c>
      <c r="H200" s="619" t="str">
        <f>IF(C200&gt;0,VLOOKUP(C200,女子登録情報!$A$1:$H$1688,7,0),"")</f>
        <v/>
      </c>
      <c r="I200" s="267" t="str">
        <f>IF(C200&gt;0,VLOOKUP(C200,女子登録情報!$A$1:$H$2001,8,0),"")</f>
        <v/>
      </c>
      <c r="J200" s="747" t="str">
        <f>IF(C200&gt;0,VLOOKUP(C200,女子登録情報!$A$1:$M$2001,13,0),"")</f>
        <v/>
      </c>
      <c r="K200" s="747" t="str">
        <f>IF(C200&gt;0,TEXT(C200,"200000000"),"000000000")</f>
        <v>000000000</v>
      </c>
      <c r="L200" s="195" t="s">
        <v>24</v>
      </c>
      <c r="M200" s="194"/>
      <c r="N200" s="268" t="str">
        <f>IF(M200&gt;0,VLOOKUP(M200,女子登録情報!$N$1:$O$22,2,0),"")</f>
        <v/>
      </c>
      <c r="O200" s="267" t="s">
        <v>27</v>
      </c>
      <c r="P200" s="253"/>
      <c r="Q200" s="260" t="str">
        <f t="shared" si="63"/>
        <v/>
      </c>
      <c r="R200" s="283" t="str">
        <f t="shared" si="74"/>
        <v/>
      </c>
      <c r="S200" s="269"/>
      <c r="T200" s="610"/>
      <c r="U200" s="611"/>
      <c r="V200" s="612"/>
      <c r="W200" s="750"/>
      <c r="X200" s="753"/>
      <c r="AA200" s="1">
        <f>IF(C200="",0,IF(H200=F5,0,1))</f>
        <v>0</v>
      </c>
      <c r="AB200" s="85">
        <f t="shared" si="75"/>
        <v>0</v>
      </c>
      <c r="AC200" s="621" t="str">
        <f>IF(C200="","",C200)</f>
        <v/>
      </c>
      <c r="AD200" s="74" t="str">
        <f t="shared" si="64"/>
        <v/>
      </c>
      <c r="AE200" s="74" t="str">
        <f t="shared" si="65"/>
        <v/>
      </c>
      <c r="AF200" s="74" t="str">
        <f t="shared" si="66"/>
        <v/>
      </c>
      <c r="AG200" s="74" t="str">
        <f t="shared" si="67"/>
        <v/>
      </c>
      <c r="AH200" s="95">
        <f t="shared" si="76"/>
        <v>0</v>
      </c>
      <c r="AI200" s="95" t="str">
        <f>IF(F200="","",F200)</f>
        <v/>
      </c>
      <c r="AJ200" s="74" t="str">
        <f t="shared" si="77"/>
        <v/>
      </c>
      <c r="AK200" s="74" t="str">
        <f t="shared" si="68"/>
        <v/>
      </c>
      <c r="AL200" s="99" t="str">
        <f t="shared" si="69"/>
        <v/>
      </c>
      <c r="AM200" s="81">
        <f t="shared" si="78"/>
        <v>0</v>
      </c>
      <c r="AO200" s="81">
        <f t="shared" si="79"/>
        <v>0</v>
      </c>
      <c r="AP200" s="81" t="str">
        <f t="shared" si="80"/>
        <v>00000</v>
      </c>
      <c r="AQ200" s="105" t="str">
        <f t="shared" si="81"/>
        <v>0秒0</v>
      </c>
      <c r="AR200" s="106">
        <f t="shared" si="82"/>
        <v>0</v>
      </c>
      <c r="AS200" s="106" t="str">
        <f t="shared" si="83"/>
        <v>0</v>
      </c>
      <c r="AT200" s="106" t="str">
        <f t="shared" si="84"/>
        <v>0</v>
      </c>
      <c r="AU200" s="106" t="str">
        <f t="shared" si="85"/>
        <v>0m</v>
      </c>
      <c r="AV200" s="106" t="str">
        <f t="shared" si="86"/>
        <v>点</v>
      </c>
      <c r="AW200" s="81">
        <f t="shared" si="87"/>
        <v>0</v>
      </c>
      <c r="AX200" s="73" t="str">
        <f t="shared" si="88"/>
        <v/>
      </c>
      <c r="AY200" s="81">
        <f t="shared" si="89"/>
        <v>0</v>
      </c>
      <c r="AZ200" s="81">
        <f t="shared" si="90"/>
        <v>0</v>
      </c>
      <c r="BA200" s="81">
        <f t="shared" si="91"/>
        <v>0</v>
      </c>
      <c r="BB200" s="586">
        <f>IF(W200="",0,COUNTA($W$17:W202))</f>
        <v>0</v>
      </c>
      <c r="BC200" s="586">
        <f>IF(X200="",0,COUNTA($X$17:X202))</f>
        <v>0</v>
      </c>
      <c r="BD200" s="628">
        <f>IF(OR($N200="20200",$N201="20200",$N202="20200"),COUNTIF($N$17:N202,"20200"),0)</f>
        <v>0</v>
      </c>
      <c r="BE200" s="768">
        <f>IF($BD200=0,0,INDEX($P200:$P202,MATCH("20200",$N200:$N202,0),1))</f>
        <v>0</v>
      </c>
      <c r="BF200" s="74" t="str">
        <f t="shared" si="70"/>
        <v/>
      </c>
      <c r="BG200" s="74" t="str">
        <f t="shared" si="71"/>
        <v/>
      </c>
      <c r="BH200" s="74" t="str">
        <f t="shared" si="72"/>
        <v/>
      </c>
      <c r="BI200" s="120" t="str">
        <f>IF(M200="","",COUNTIF($BH$17:BH200,BH200))</f>
        <v/>
      </c>
      <c r="BJ200" s="98" t="str">
        <f t="shared" si="92"/>
        <v/>
      </c>
      <c r="BK200" s="1" t="str">
        <f t="shared" si="93"/>
        <v/>
      </c>
      <c r="BL200" s="621" t="str">
        <f>IF(F200="","",COUNTIF($AI$17:AI200,AI200))</f>
        <v/>
      </c>
      <c r="BM200" s="621">
        <f>IF(BL200=1,BL200,0)</f>
        <v>0</v>
      </c>
      <c r="BN200" s="621" t="str">
        <f>IF(F200="","",$BR200)</f>
        <v/>
      </c>
      <c r="BO200" s="621" t="str">
        <f>IF(G200="","",$BR200)</f>
        <v/>
      </c>
      <c r="BP200" s="621" t="str">
        <f>IF(I200="","",$BR200)</f>
        <v/>
      </c>
      <c r="BQ200" s="622" t="str">
        <f>IFERROR(IF(J200="","",BR200),"")</f>
        <v/>
      </c>
      <c r="BR200" s="621">
        <v>62</v>
      </c>
      <c r="BS200" s="621">
        <f>IF(C200&gt;0,"",IF(COUNTIF(BN200:BQ202,BR200)=4,"",1))</f>
        <v>1</v>
      </c>
      <c r="BV200" s="622" t="str">
        <f>IF(AI200="","",IF(AND(COUNTA(M200:M202)=0,COUNTA(W200:X202)=0),1,""))</f>
        <v/>
      </c>
      <c r="BW200" s="621">
        <f>IF(AND($AI200="",COUNTA(W200)&gt;0),1,0)</f>
        <v>0</v>
      </c>
      <c r="BX200" s="621">
        <f>IF(AND($AI200="",COUNTA(X200)&gt;0),1,0)</f>
        <v>0</v>
      </c>
      <c r="BY200" s="621" t="str">
        <f>F200&amp;"-"&amp;W200</f>
        <v>-</v>
      </c>
      <c r="BZ200" s="621" t="str">
        <f>IF(W200="","",COUNTIF($BY$17:BY200,BY200))</f>
        <v/>
      </c>
      <c r="CA200" s="621" t="str">
        <f>F200&amp;"-"&amp;X200</f>
        <v>-</v>
      </c>
      <c r="CB200" s="621" t="str">
        <f>IF(X200="","",COUNTIF($CA$17:CA200,CA200))</f>
        <v/>
      </c>
    </row>
    <row r="201" spans="1:80" s="1" customFormat="1" ht="18" customHeight="1" thickBot="1">
      <c r="A201" s="684"/>
      <c r="B201" s="765"/>
      <c r="C201" s="767"/>
      <c r="D201" s="27" t="str">
        <f t="shared" si="73"/>
        <v/>
      </c>
      <c r="E201" s="244">
        <f>C200</f>
        <v>0</v>
      </c>
      <c r="F201" s="730"/>
      <c r="G201" s="730"/>
      <c r="H201" s="620"/>
      <c r="I201" s="270" t="str">
        <f>IF(C200&gt;0,VLOOKUP(C200,女子登録情報!$A$1:$H$2001,5,0),"")</f>
        <v/>
      </c>
      <c r="J201" s="748"/>
      <c r="K201" s="748"/>
      <c r="L201" s="199" t="s">
        <v>28</v>
      </c>
      <c r="M201" s="198"/>
      <c r="N201" s="271" t="str">
        <f>IF(M201&gt;0,VLOOKUP(M201,女子登録情報!$N$1:$O$22,2,0),"")</f>
        <v/>
      </c>
      <c r="O201" s="270" t="s">
        <v>29</v>
      </c>
      <c r="P201" s="272"/>
      <c r="Q201" s="258" t="str">
        <f t="shared" si="63"/>
        <v/>
      </c>
      <c r="R201" s="284" t="str">
        <f t="shared" si="74"/>
        <v/>
      </c>
      <c r="S201" s="273"/>
      <c r="T201" s="756"/>
      <c r="U201" s="757"/>
      <c r="V201" s="758"/>
      <c r="W201" s="751"/>
      <c r="X201" s="754"/>
      <c r="AB201" s="85">
        <f t="shared" si="75"/>
        <v>0</v>
      </c>
      <c r="AC201" s="621"/>
      <c r="AD201" s="74" t="str">
        <f t="shared" si="64"/>
        <v/>
      </c>
      <c r="AE201" s="74" t="str">
        <f t="shared" si="65"/>
        <v/>
      </c>
      <c r="AF201" s="74" t="str">
        <f t="shared" si="66"/>
        <v/>
      </c>
      <c r="AG201" s="74" t="str">
        <f t="shared" si="67"/>
        <v/>
      </c>
      <c r="AH201" s="95">
        <f t="shared" si="76"/>
        <v>0</v>
      </c>
      <c r="AI201" s="95" t="str">
        <f>AI200</f>
        <v/>
      </c>
      <c r="AJ201" s="74" t="str">
        <f t="shared" si="77"/>
        <v/>
      </c>
      <c r="AK201" s="74" t="str">
        <f t="shared" si="68"/>
        <v/>
      </c>
      <c r="AL201" s="99" t="str">
        <f t="shared" si="69"/>
        <v/>
      </c>
      <c r="AM201" s="81">
        <f t="shared" si="78"/>
        <v>0</v>
      </c>
      <c r="AO201" s="81">
        <f t="shared" si="79"/>
        <v>0</v>
      </c>
      <c r="AP201" s="81" t="str">
        <f t="shared" si="80"/>
        <v>00000</v>
      </c>
      <c r="AQ201" s="105" t="str">
        <f t="shared" si="81"/>
        <v>0秒0</v>
      </c>
      <c r="AR201" s="106">
        <f t="shared" si="82"/>
        <v>0</v>
      </c>
      <c r="AS201" s="106" t="str">
        <f t="shared" si="83"/>
        <v>0</v>
      </c>
      <c r="AT201" s="106" t="str">
        <f t="shared" si="84"/>
        <v>0</v>
      </c>
      <c r="AU201" s="106" t="str">
        <f t="shared" si="85"/>
        <v>0m</v>
      </c>
      <c r="AV201" s="106" t="str">
        <f t="shared" si="86"/>
        <v>点</v>
      </c>
      <c r="AW201" s="81">
        <f t="shared" si="87"/>
        <v>0</v>
      </c>
      <c r="AX201" s="73" t="str">
        <f t="shared" si="88"/>
        <v/>
      </c>
      <c r="AY201" s="81">
        <f t="shared" si="89"/>
        <v>0</v>
      </c>
      <c r="AZ201" s="81">
        <f t="shared" si="90"/>
        <v>0</v>
      </c>
      <c r="BA201" s="81">
        <f t="shared" si="91"/>
        <v>0</v>
      </c>
      <c r="BB201" s="595"/>
      <c r="BC201" s="595"/>
      <c r="BD201" s="629"/>
      <c r="BE201" s="769"/>
      <c r="BF201" s="74" t="str">
        <f t="shared" si="70"/>
        <v/>
      </c>
      <c r="BG201" s="74" t="str">
        <f t="shared" si="71"/>
        <v/>
      </c>
      <c r="BH201" s="74" t="str">
        <f t="shared" si="72"/>
        <v/>
      </c>
      <c r="BI201" s="120" t="str">
        <f>IF(M201="","",COUNTIF($BH$17:BH201,BH201))</f>
        <v/>
      </c>
      <c r="BJ201" s="98" t="str">
        <f t="shared" si="92"/>
        <v/>
      </c>
      <c r="BK201" s="1" t="str">
        <f t="shared" si="93"/>
        <v/>
      </c>
      <c r="BL201" s="621"/>
      <c r="BM201" s="621"/>
      <c r="BN201" s="621"/>
      <c r="BO201" s="621"/>
      <c r="BP201" s="621"/>
      <c r="BQ201" s="623"/>
      <c r="BR201" s="621"/>
      <c r="BS201" s="621"/>
      <c r="BV201" s="623"/>
      <c r="BW201" s="621"/>
      <c r="BX201" s="621"/>
      <c r="BY201" s="621"/>
      <c r="BZ201" s="621"/>
      <c r="CA201" s="621"/>
      <c r="CB201" s="621"/>
    </row>
    <row r="202" spans="1:80" s="1" customFormat="1" ht="18" customHeight="1" thickBot="1">
      <c r="A202" s="685"/>
      <c r="B202" s="201" t="s">
        <v>30</v>
      </c>
      <c r="C202" s="202"/>
      <c r="D202" s="245" t="str">
        <f t="shared" si="73"/>
        <v/>
      </c>
      <c r="E202" s="274">
        <f>C200</f>
        <v>0</v>
      </c>
      <c r="F202" s="210"/>
      <c r="G202" s="210"/>
      <c r="H202" s="28"/>
      <c r="I202" s="211"/>
      <c r="J202" s="749"/>
      <c r="K202" s="749"/>
      <c r="L202" s="203" t="s">
        <v>31</v>
      </c>
      <c r="M202" s="204"/>
      <c r="N202" s="430" t="str">
        <f>IF(M202&gt;0,VLOOKUP(M202,女子登録情報!$N$1:$O$22,2,0),"")</f>
        <v/>
      </c>
      <c r="O202" s="203" t="s">
        <v>32</v>
      </c>
      <c r="P202" s="206"/>
      <c r="Q202" s="250" t="str">
        <f t="shared" si="63"/>
        <v/>
      </c>
      <c r="R202" s="285" t="str">
        <f t="shared" si="74"/>
        <v/>
      </c>
      <c r="S202" s="207"/>
      <c r="T202" s="761"/>
      <c r="U202" s="762"/>
      <c r="V202" s="763"/>
      <c r="W202" s="752"/>
      <c r="X202" s="755"/>
      <c r="AB202" s="85">
        <f t="shared" si="75"/>
        <v>0</v>
      </c>
      <c r="AC202" s="621"/>
      <c r="AD202" s="74" t="str">
        <f t="shared" si="64"/>
        <v/>
      </c>
      <c r="AE202" s="74" t="str">
        <f t="shared" si="65"/>
        <v/>
      </c>
      <c r="AF202" s="74" t="str">
        <f t="shared" si="66"/>
        <v/>
      </c>
      <c r="AG202" s="74" t="str">
        <f t="shared" si="67"/>
        <v/>
      </c>
      <c r="AH202" s="95">
        <f t="shared" si="76"/>
        <v>0</v>
      </c>
      <c r="AI202" s="95" t="str">
        <f>AI201</f>
        <v/>
      </c>
      <c r="AJ202" s="74" t="str">
        <f t="shared" si="77"/>
        <v/>
      </c>
      <c r="AK202" s="74" t="str">
        <f t="shared" si="68"/>
        <v/>
      </c>
      <c r="AL202" s="99" t="str">
        <f t="shared" si="69"/>
        <v/>
      </c>
      <c r="AM202" s="81">
        <f t="shared" si="78"/>
        <v>0</v>
      </c>
      <c r="AO202" s="81">
        <f t="shared" si="79"/>
        <v>0</v>
      </c>
      <c r="AP202" s="81" t="str">
        <f t="shared" si="80"/>
        <v>00000</v>
      </c>
      <c r="AQ202" s="105" t="str">
        <f t="shared" si="81"/>
        <v>0秒0</v>
      </c>
      <c r="AR202" s="106">
        <f t="shared" si="82"/>
        <v>0</v>
      </c>
      <c r="AS202" s="106" t="str">
        <f t="shared" si="83"/>
        <v>0</v>
      </c>
      <c r="AT202" s="106" t="str">
        <f t="shared" si="84"/>
        <v>0</v>
      </c>
      <c r="AU202" s="106" t="str">
        <f t="shared" si="85"/>
        <v>0m</v>
      </c>
      <c r="AV202" s="106" t="str">
        <f t="shared" si="86"/>
        <v>点</v>
      </c>
      <c r="AW202" s="81">
        <f t="shared" si="87"/>
        <v>0</v>
      </c>
      <c r="AX202" s="73" t="str">
        <f t="shared" si="88"/>
        <v/>
      </c>
      <c r="AY202" s="81">
        <f t="shared" si="89"/>
        <v>0</v>
      </c>
      <c r="AZ202" s="81">
        <f t="shared" si="90"/>
        <v>0</v>
      </c>
      <c r="BA202" s="81">
        <f t="shared" si="91"/>
        <v>0</v>
      </c>
      <c r="BB202" s="587"/>
      <c r="BC202" s="587"/>
      <c r="BD202" s="630"/>
      <c r="BE202" s="770"/>
      <c r="BF202" s="74" t="str">
        <f t="shared" si="70"/>
        <v/>
      </c>
      <c r="BG202" s="74" t="str">
        <f t="shared" si="71"/>
        <v/>
      </c>
      <c r="BH202" s="74" t="str">
        <f t="shared" si="72"/>
        <v/>
      </c>
      <c r="BI202" s="120" t="str">
        <f>IF(M202="","",COUNTIF($BH$17:BH202,BH202))</f>
        <v/>
      </c>
      <c r="BJ202" s="98" t="str">
        <f t="shared" si="92"/>
        <v/>
      </c>
      <c r="BK202" s="1" t="str">
        <f t="shared" si="93"/>
        <v/>
      </c>
      <c r="BL202" s="621"/>
      <c r="BM202" s="621"/>
      <c r="BN202" s="621"/>
      <c r="BO202" s="621"/>
      <c r="BP202" s="621"/>
      <c r="BQ202" s="624"/>
      <c r="BR202" s="621"/>
      <c r="BS202" s="621"/>
      <c r="BV202" s="624"/>
      <c r="BW202" s="621"/>
      <c r="BX202" s="621"/>
      <c r="BY202" s="621"/>
      <c r="BZ202" s="621"/>
      <c r="CA202" s="621"/>
      <c r="CB202" s="621"/>
    </row>
    <row r="203" spans="1:80" s="1" customFormat="1" ht="18" customHeight="1" thickTop="1" thickBot="1">
      <c r="A203" s="683">
        <v>63</v>
      </c>
      <c r="B203" s="764" t="s">
        <v>339</v>
      </c>
      <c r="C203" s="766"/>
      <c r="D203" s="252" t="str">
        <f t="shared" si="73"/>
        <v/>
      </c>
      <c r="E203" s="243">
        <f>C203</f>
        <v>0</v>
      </c>
      <c r="F203" s="729" t="str">
        <f>IF(C203&gt;0,VLOOKUP(C203,女子登録情報!$A$1:$H$2001,3,0),"")</f>
        <v/>
      </c>
      <c r="G203" s="729" t="str">
        <f>IF(C203&gt;0,VLOOKUP(C203,女子登録情報!$A$1:$H$2001,4,0),"")</f>
        <v/>
      </c>
      <c r="H203" s="619" t="str">
        <f>IF(C203&gt;0,VLOOKUP(C203,女子登録情報!$A$1:$H$1688,7,0),"")</f>
        <v/>
      </c>
      <c r="I203" s="267" t="str">
        <f>IF(C203&gt;0,VLOOKUP(C203,女子登録情報!$A$1:$H$2001,8,0),"")</f>
        <v/>
      </c>
      <c r="J203" s="747" t="str">
        <f>IF(C203&gt;0,VLOOKUP(C203,女子登録情報!$A$1:$M$2001,13,0),"")</f>
        <v/>
      </c>
      <c r="K203" s="747" t="str">
        <f>IF(C203&gt;0,TEXT(C203,"200000000"),"000000000")</f>
        <v>000000000</v>
      </c>
      <c r="L203" s="195" t="s">
        <v>24</v>
      </c>
      <c r="M203" s="194"/>
      <c r="N203" s="268" t="str">
        <f>IF(M203&gt;0,VLOOKUP(M203,女子登録情報!$N$1:$O$22,2,0),"")</f>
        <v/>
      </c>
      <c r="O203" s="267" t="s">
        <v>27</v>
      </c>
      <c r="P203" s="253"/>
      <c r="Q203" s="260" t="str">
        <f t="shared" si="63"/>
        <v/>
      </c>
      <c r="R203" s="283" t="str">
        <f t="shared" si="74"/>
        <v/>
      </c>
      <c r="S203" s="269"/>
      <c r="T203" s="610"/>
      <c r="U203" s="611"/>
      <c r="V203" s="612"/>
      <c r="W203" s="750"/>
      <c r="X203" s="753"/>
      <c r="AA203" s="1">
        <f>IF(C203="",0,IF(H203=F5,0,1))</f>
        <v>0</v>
      </c>
      <c r="AB203" s="85">
        <f t="shared" si="75"/>
        <v>0</v>
      </c>
      <c r="AC203" s="621" t="str">
        <f>IF(C203="","",C203)</f>
        <v/>
      </c>
      <c r="AD203" s="74" t="str">
        <f t="shared" si="64"/>
        <v/>
      </c>
      <c r="AE203" s="74" t="str">
        <f t="shared" si="65"/>
        <v/>
      </c>
      <c r="AF203" s="74" t="str">
        <f t="shared" si="66"/>
        <v/>
      </c>
      <c r="AG203" s="74" t="str">
        <f t="shared" si="67"/>
        <v/>
      </c>
      <c r="AH203" s="95">
        <f t="shared" si="76"/>
        <v>0</v>
      </c>
      <c r="AI203" s="95" t="str">
        <f>IF(F203="","",F203)</f>
        <v/>
      </c>
      <c r="AJ203" s="74" t="str">
        <f t="shared" si="77"/>
        <v/>
      </c>
      <c r="AK203" s="74" t="str">
        <f t="shared" si="68"/>
        <v/>
      </c>
      <c r="AL203" s="99" t="str">
        <f t="shared" si="69"/>
        <v/>
      </c>
      <c r="AM203" s="81">
        <f t="shared" si="78"/>
        <v>0</v>
      </c>
      <c r="AO203" s="81">
        <f t="shared" si="79"/>
        <v>0</v>
      </c>
      <c r="AP203" s="81" t="str">
        <f t="shared" si="80"/>
        <v>00000</v>
      </c>
      <c r="AQ203" s="105" t="str">
        <f t="shared" si="81"/>
        <v>0秒0</v>
      </c>
      <c r="AR203" s="106">
        <f t="shared" si="82"/>
        <v>0</v>
      </c>
      <c r="AS203" s="106" t="str">
        <f t="shared" si="83"/>
        <v>0</v>
      </c>
      <c r="AT203" s="106" t="str">
        <f t="shared" si="84"/>
        <v>0</v>
      </c>
      <c r="AU203" s="106" t="str">
        <f t="shared" si="85"/>
        <v>0m</v>
      </c>
      <c r="AV203" s="106" t="str">
        <f t="shared" si="86"/>
        <v>点</v>
      </c>
      <c r="AW203" s="81">
        <f t="shared" si="87"/>
        <v>0</v>
      </c>
      <c r="AX203" s="73" t="str">
        <f t="shared" si="88"/>
        <v/>
      </c>
      <c r="AY203" s="81">
        <f t="shared" si="89"/>
        <v>0</v>
      </c>
      <c r="AZ203" s="81">
        <f t="shared" si="90"/>
        <v>0</v>
      </c>
      <c r="BA203" s="81">
        <f t="shared" si="91"/>
        <v>0</v>
      </c>
      <c r="BB203" s="586">
        <f>IF(W203="",0,COUNTA($W$17:W205))</f>
        <v>0</v>
      </c>
      <c r="BC203" s="586">
        <f>IF(X203="",0,COUNTA($X$17:X205))</f>
        <v>0</v>
      </c>
      <c r="BD203" s="628">
        <f>IF(OR($N203="20200",$N204="20200",$N205="20200"),COUNTIF($N$17:N205,"20200"),0)</f>
        <v>0</v>
      </c>
      <c r="BE203" s="768">
        <f>IF($BD203=0,0,INDEX($P203:$P205,MATCH("20200",$N203:$N205,0),1))</f>
        <v>0</v>
      </c>
      <c r="BF203" s="74" t="str">
        <f t="shared" si="70"/>
        <v/>
      </c>
      <c r="BG203" s="74" t="str">
        <f t="shared" si="71"/>
        <v/>
      </c>
      <c r="BH203" s="74" t="str">
        <f t="shared" si="72"/>
        <v/>
      </c>
      <c r="BI203" s="120" t="str">
        <f>IF(M203="","",COUNTIF($BH$17:BH203,BH203))</f>
        <v/>
      </c>
      <c r="BJ203" s="98" t="str">
        <f t="shared" si="92"/>
        <v/>
      </c>
      <c r="BK203" s="1" t="str">
        <f t="shared" si="93"/>
        <v/>
      </c>
      <c r="BL203" s="621" t="str">
        <f>IF(F203="","",COUNTIF($AI$17:AI203,AI203))</f>
        <v/>
      </c>
      <c r="BM203" s="621">
        <f>IF(BL203=1,BL203,0)</f>
        <v>0</v>
      </c>
      <c r="BN203" s="621" t="str">
        <f>IF(F203="","",$BR203)</f>
        <v/>
      </c>
      <c r="BO203" s="621" t="str">
        <f>IF(G203="","",$BR203)</f>
        <v/>
      </c>
      <c r="BP203" s="621" t="str">
        <f>IF(I203="","",$BR203)</f>
        <v/>
      </c>
      <c r="BQ203" s="622" t="str">
        <f>IFERROR(IF(J203="","",BR203),"")</f>
        <v/>
      </c>
      <c r="BR203" s="621">
        <v>63</v>
      </c>
      <c r="BS203" s="621">
        <f>IF(C203&gt;0,"",IF(COUNTIF(BN203:BQ205,BR203)=4,"",1))</f>
        <v>1</v>
      </c>
      <c r="BV203" s="622" t="str">
        <f>IF(AI203="","",IF(AND(COUNTA(M203:M205)=0,COUNTA(W203:X205)=0),1,""))</f>
        <v/>
      </c>
      <c r="BW203" s="621">
        <f>IF(AND($AI203="",COUNTA(W203)&gt;0),1,0)</f>
        <v>0</v>
      </c>
      <c r="BX203" s="621">
        <f>IF(AND($AI203="",COUNTA(X203)&gt;0),1,0)</f>
        <v>0</v>
      </c>
      <c r="BY203" s="621" t="str">
        <f>F203&amp;"-"&amp;W203</f>
        <v>-</v>
      </c>
      <c r="BZ203" s="621" t="str">
        <f>IF(W203="","",COUNTIF($BY$17:BY203,BY203))</f>
        <v/>
      </c>
      <c r="CA203" s="621" t="str">
        <f>F203&amp;"-"&amp;X203</f>
        <v>-</v>
      </c>
      <c r="CB203" s="621" t="str">
        <f>IF(X203="","",COUNTIF($CA$17:CA203,CA203))</f>
        <v/>
      </c>
    </row>
    <row r="204" spans="1:80" s="1" customFormat="1" ht="18" customHeight="1" thickBot="1">
      <c r="A204" s="684"/>
      <c r="B204" s="765"/>
      <c r="C204" s="767"/>
      <c r="D204" s="27" t="str">
        <f t="shared" si="73"/>
        <v/>
      </c>
      <c r="E204" s="244">
        <f>C203</f>
        <v>0</v>
      </c>
      <c r="F204" s="730"/>
      <c r="G204" s="730"/>
      <c r="H204" s="620"/>
      <c r="I204" s="270" t="str">
        <f>IF(C203&gt;0,VLOOKUP(C203,女子登録情報!$A$1:$H$2001,5,0),"")</f>
        <v/>
      </c>
      <c r="J204" s="748"/>
      <c r="K204" s="748"/>
      <c r="L204" s="199" t="s">
        <v>28</v>
      </c>
      <c r="M204" s="198"/>
      <c r="N204" s="271" t="str">
        <f>IF(M204&gt;0,VLOOKUP(M204,女子登録情報!$N$1:$O$22,2,0),"")</f>
        <v/>
      </c>
      <c r="O204" s="270" t="s">
        <v>29</v>
      </c>
      <c r="P204" s="272"/>
      <c r="Q204" s="258" t="str">
        <f t="shared" si="63"/>
        <v/>
      </c>
      <c r="R204" s="284" t="str">
        <f t="shared" si="74"/>
        <v/>
      </c>
      <c r="S204" s="273"/>
      <c r="T204" s="756"/>
      <c r="U204" s="757"/>
      <c r="V204" s="758"/>
      <c r="W204" s="751"/>
      <c r="X204" s="754"/>
      <c r="AB204" s="85">
        <f t="shared" si="75"/>
        <v>0</v>
      </c>
      <c r="AC204" s="621"/>
      <c r="AD204" s="74" t="str">
        <f t="shared" si="64"/>
        <v/>
      </c>
      <c r="AE204" s="74" t="str">
        <f t="shared" si="65"/>
        <v/>
      </c>
      <c r="AF204" s="74" t="str">
        <f t="shared" si="66"/>
        <v/>
      </c>
      <c r="AG204" s="74" t="str">
        <f t="shared" si="67"/>
        <v/>
      </c>
      <c r="AH204" s="95">
        <f t="shared" si="76"/>
        <v>0</v>
      </c>
      <c r="AI204" s="95" t="str">
        <f>AI203</f>
        <v/>
      </c>
      <c r="AJ204" s="74" t="str">
        <f t="shared" si="77"/>
        <v/>
      </c>
      <c r="AK204" s="74" t="str">
        <f t="shared" si="68"/>
        <v/>
      </c>
      <c r="AL204" s="99" t="str">
        <f t="shared" si="69"/>
        <v/>
      </c>
      <c r="AM204" s="81">
        <f t="shared" si="78"/>
        <v>0</v>
      </c>
      <c r="AO204" s="81">
        <f t="shared" si="79"/>
        <v>0</v>
      </c>
      <c r="AP204" s="81" t="str">
        <f t="shared" si="80"/>
        <v>00000</v>
      </c>
      <c r="AQ204" s="105" t="str">
        <f t="shared" si="81"/>
        <v>0秒0</v>
      </c>
      <c r="AR204" s="106">
        <f t="shared" si="82"/>
        <v>0</v>
      </c>
      <c r="AS204" s="106" t="str">
        <f t="shared" si="83"/>
        <v>0</v>
      </c>
      <c r="AT204" s="106" t="str">
        <f t="shared" si="84"/>
        <v>0</v>
      </c>
      <c r="AU204" s="106" t="str">
        <f t="shared" si="85"/>
        <v>0m</v>
      </c>
      <c r="AV204" s="106" t="str">
        <f t="shared" si="86"/>
        <v>点</v>
      </c>
      <c r="AW204" s="81">
        <f t="shared" si="87"/>
        <v>0</v>
      </c>
      <c r="AX204" s="73" t="str">
        <f t="shared" si="88"/>
        <v/>
      </c>
      <c r="AY204" s="81">
        <f t="shared" si="89"/>
        <v>0</v>
      </c>
      <c r="AZ204" s="81">
        <f t="shared" si="90"/>
        <v>0</v>
      </c>
      <c r="BA204" s="81">
        <f t="shared" si="91"/>
        <v>0</v>
      </c>
      <c r="BB204" s="595"/>
      <c r="BC204" s="595"/>
      <c r="BD204" s="629"/>
      <c r="BE204" s="769"/>
      <c r="BF204" s="74" t="str">
        <f t="shared" si="70"/>
        <v/>
      </c>
      <c r="BG204" s="74" t="str">
        <f t="shared" si="71"/>
        <v/>
      </c>
      <c r="BH204" s="74" t="str">
        <f t="shared" si="72"/>
        <v/>
      </c>
      <c r="BI204" s="120" t="str">
        <f>IF(M204="","",COUNTIF($BH$17:BH204,BH204))</f>
        <v/>
      </c>
      <c r="BJ204" s="98" t="str">
        <f t="shared" si="92"/>
        <v/>
      </c>
      <c r="BK204" s="1" t="str">
        <f t="shared" si="93"/>
        <v/>
      </c>
      <c r="BL204" s="621"/>
      <c r="BM204" s="621"/>
      <c r="BN204" s="621"/>
      <c r="BO204" s="621"/>
      <c r="BP204" s="621"/>
      <c r="BQ204" s="623"/>
      <c r="BR204" s="621"/>
      <c r="BS204" s="621"/>
      <c r="BV204" s="623"/>
      <c r="BW204" s="621"/>
      <c r="BX204" s="621"/>
      <c r="BY204" s="621"/>
      <c r="BZ204" s="621"/>
      <c r="CA204" s="621"/>
      <c r="CB204" s="621"/>
    </row>
    <row r="205" spans="1:80" s="1" customFormat="1" ht="18" customHeight="1" thickBot="1">
      <c r="A205" s="685"/>
      <c r="B205" s="201" t="s">
        <v>30</v>
      </c>
      <c r="C205" s="202"/>
      <c r="D205" s="245" t="str">
        <f t="shared" si="73"/>
        <v/>
      </c>
      <c r="E205" s="274">
        <f>C203</f>
        <v>0</v>
      </c>
      <c r="F205" s="210"/>
      <c r="G205" s="210"/>
      <c r="H205" s="28"/>
      <c r="I205" s="211"/>
      <c r="J205" s="749"/>
      <c r="K205" s="749"/>
      <c r="L205" s="203" t="s">
        <v>31</v>
      </c>
      <c r="M205" s="204"/>
      <c r="N205" s="430" t="str">
        <f>IF(M205&gt;0,VLOOKUP(M205,女子登録情報!$N$1:$O$22,2,0),"")</f>
        <v/>
      </c>
      <c r="O205" s="203" t="s">
        <v>32</v>
      </c>
      <c r="P205" s="206"/>
      <c r="Q205" s="250" t="str">
        <f t="shared" si="63"/>
        <v/>
      </c>
      <c r="R205" s="285" t="str">
        <f t="shared" si="74"/>
        <v/>
      </c>
      <c r="S205" s="207"/>
      <c r="T205" s="761"/>
      <c r="U205" s="762"/>
      <c r="V205" s="763"/>
      <c r="W205" s="752"/>
      <c r="X205" s="755"/>
      <c r="AB205" s="85">
        <f t="shared" si="75"/>
        <v>0</v>
      </c>
      <c r="AC205" s="621"/>
      <c r="AD205" s="74" t="str">
        <f t="shared" si="64"/>
        <v/>
      </c>
      <c r="AE205" s="74" t="str">
        <f t="shared" si="65"/>
        <v/>
      </c>
      <c r="AF205" s="74" t="str">
        <f t="shared" si="66"/>
        <v/>
      </c>
      <c r="AG205" s="74" t="str">
        <f t="shared" si="67"/>
        <v/>
      </c>
      <c r="AH205" s="95">
        <f t="shared" si="76"/>
        <v>0</v>
      </c>
      <c r="AI205" s="95" t="str">
        <f>AI204</f>
        <v/>
      </c>
      <c r="AJ205" s="74" t="str">
        <f t="shared" si="77"/>
        <v/>
      </c>
      <c r="AK205" s="74" t="str">
        <f t="shared" si="68"/>
        <v/>
      </c>
      <c r="AL205" s="99" t="str">
        <f t="shared" si="69"/>
        <v/>
      </c>
      <c r="AM205" s="81">
        <f t="shared" si="78"/>
        <v>0</v>
      </c>
      <c r="AO205" s="81">
        <f t="shared" si="79"/>
        <v>0</v>
      </c>
      <c r="AP205" s="81" t="str">
        <f t="shared" si="80"/>
        <v>00000</v>
      </c>
      <c r="AQ205" s="105" t="str">
        <f t="shared" si="81"/>
        <v>0秒0</v>
      </c>
      <c r="AR205" s="106">
        <f t="shared" si="82"/>
        <v>0</v>
      </c>
      <c r="AS205" s="106" t="str">
        <f t="shared" si="83"/>
        <v>0</v>
      </c>
      <c r="AT205" s="106" t="str">
        <f t="shared" si="84"/>
        <v>0</v>
      </c>
      <c r="AU205" s="106" t="str">
        <f t="shared" si="85"/>
        <v>0m</v>
      </c>
      <c r="AV205" s="106" t="str">
        <f t="shared" si="86"/>
        <v>点</v>
      </c>
      <c r="AW205" s="81">
        <f t="shared" si="87"/>
        <v>0</v>
      </c>
      <c r="AX205" s="73" t="str">
        <f t="shared" si="88"/>
        <v/>
      </c>
      <c r="AY205" s="81">
        <f t="shared" si="89"/>
        <v>0</v>
      </c>
      <c r="AZ205" s="81">
        <f t="shared" si="90"/>
        <v>0</v>
      </c>
      <c r="BA205" s="81">
        <f t="shared" si="91"/>
        <v>0</v>
      </c>
      <c r="BB205" s="587"/>
      <c r="BC205" s="587"/>
      <c r="BD205" s="630"/>
      <c r="BE205" s="770"/>
      <c r="BF205" s="74" t="str">
        <f t="shared" si="70"/>
        <v/>
      </c>
      <c r="BG205" s="74" t="str">
        <f t="shared" si="71"/>
        <v/>
      </c>
      <c r="BH205" s="74" t="str">
        <f t="shared" si="72"/>
        <v/>
      </c>
      <c r="BI205" s="120" t="str">
        <f>IF(M205="","",COUNTIF($BH$17:BH205,BH205))</f>
        <v/>
      </c>
      <c r="BJ205" s="98" t="str">
        <f t="shared" si="92"/>
        <v/>
      </c>
      <c r="BK205" s="1" t="str">
        <f t="shared" si="93"/>
        <v/>
      </c>
      <c r="BL205" s="621"/>
      <c r="BM205" s="621"/>
      <c r="BN205" s="621"/>
      <c r="BO205" s="621"/>
      <c r="BP205" s="621"/>
      <c r="BQ205" s="624"/>
      <c r="BR205" s="621"/>
      <c r="BS205" s="621"/>
      <c r="BV205" s="624"/>
      <c r="BW205" s="621"/>
      <c r="BX205" s="621"/>
      <c r="BY205" s="621"/>
      <c r="BZ205" s="621"/>
      <c r="CA205" s="621"/>
      <c r="CB205" s="621"/>
    </row>
    <row r="206" spans="1:80" s="1" customFormat="1" ht="18" customHeight="1" thickTop="1" thickBot="1">
      <c r="A206" s="683">
        <v>64</v>
      </c>
      <c r="B206" s="764" t="s">
        <v>339</v>
      </c>
      <c r="C206" s="766"/>
      <c r="D206" s="252" t="str">
        <f t="shared" si="73"/>
        <v/>
      </c>
      <c r="E206" s="243">
        <f>C206</f>
        <v>0</v>
      </c>
      <c r="F206" s="729" t="str">
        <f>IF(C206&gt;0,VLOOKUP(C206,女子登録情報!$A$1:$H$2001,3,0),"")</f>
        <v/>
      </c>
      <c r="G206" s="729" t="str">
        <f>IF(C206&gt;0,VLOOKUP(C206,女子登録情報!$A$1:$H$2001,4,0),"")</f>
        <v/>
      </c>
      <c r="H206" s="619" t="str">
        <f>IF(C206&gt;0,VLOOKUP(C206,女子登録情報!$A$1:$H$1688,7,0),"")</f>
        <v/>
      </c>
      <c r="I206" s="267" t="str">
        <f>IF(C206&gt;0,VLOOKUP(C206,女子登録情報!$A$1:$H$2001,8,0),"")</f>
        <v/>
      </c>
      <c r="J206" s="747" t="str">
        <f>IF(C206&gt;0,VLOOKUP(C206,女子登録情報!$A$1:$M$2001,13,0),"")</f>
        <v/>
      </c>
      <c r="K206" s="747" t="str">
        <f>IF(C206&gt;0,TEXT(C206,"200000000"),"000000000")</f>
        <v>000000000</v>
      </c>
      <c r="L206" s="195" t="s">
        <v>24</v>
      </c>
      <c r="M206" s="194"/>
      <c r="N206" s="268" t="str">
        <f>IF(M206&gt;0,VLOOKUP(M206,女子登録情報!$N$1:$O$22,2,0),"")</f>
        <v/>
      </c>
      <c r="O206" s="267" t="s">
        <v>27</v>
      </c>
      <c r="P206" s="253"/>
      <c r="Q206" s="260" t="str">
        <f t="shared" si="63"/>
        <v/>
      </c>
      <c r="R206" s="283" t="str">
        <f t="shared" si="74"/>
        <v/>
      </c>
      <c r="S206" s="269"/>
      <c r="T206" s="610"/>
      <c r="U206" s="611"/>
      <c r="V206" s="612"/>
      <c r="W206" s="750"/>
      <c r="X206" s="753"/>
      <c r="AA206" s="1">
        <f>IF(C206="",0,IF(H206=F5,0,1))</f>
        <v>0</v>
      </c>
      <c r="AB206" s="85">
        <f t="shared" si="75"/>
        <v>0</v>
      </c>
      <c r="AC206" s="621" t="str">
        <f>IF(C206="","",C206)</f>
        <v/>
      </c>
      <c r="AD206" s="74" t="str">
        <f t="shared" si="64"/>
        <v/>
      </c>
      <c r="AE206" s="74" t="str">
        <f t="shared" si="65"/>
        <v/>
      </c>
      <c r="AF206" s="74" t="str">
        <f t="shared" si="66"/>
        <v/>
      </c>
      <c r="AG206" s="74" t="str">
        <f t="shared" si="67"/>
        <v/>
      </c>
      <c r="AH206" s="95">
        <f t="shared" si="76"/>
        <v>0</v>
      </c>
      <c r="AI206" s="95" t="str">
        <f>IF(F206="","",F206)</f>
        <v/>
      </c>
      <c r="AJ206" s="74" t="str">
        <f t="shared" si="77"/>
        <v/>
      </c>
      <c r="AK206" s="74" t="str">
        <f t="shared" si="68"/>
        <v/>
      </c>
      <c r="AL206" s="99" t="str">
        <f t="shared" si="69"/>
        <v/>
      </c>
      <c r="AM206" s="81">
        <f t="shared" si="78"/>
        <v>0</v>
      </c>
      <c r="AO206" s="81">
        <f t="shared" si="79"/>
        <v>0</v>
      </c>
      <c r="AP206" s="81" t="str">
        <f t="shared" si="80"/>
        <v>00000</v>
      </c>
      <c r="AQ206" s="105" t="str">
        <f t="shared" si="81"/>
        <v>0秒0</v>
      </c>
      <c r="AR206" s="106">
        <f t="shared" si="82"/>
        <v>0</v>
      </c>
      <c r="AS206" s="106" t="str">
        <f t="shared" si="83"/>
        <v>0</v>
      </c>
      <c r="AT206" s="106" t="str">
        <f t="shared" si="84"/>
        <v>0</v>
      </c>
      <c r="AU206" s="106" t="str">
        <f t="shared" si="85"/>
        <v>0m</v>
      </c>
      <c r="AV206" s="106" t="str">
        <f t="shared" si="86"/>
        <v>点</v>
      </c>
      <c r="AW206" s="81">
        <f t="shared" si="87"/>
        <v>0</v>
      </c>
      <c r="AX206" s="73" t="str">
        <f t="shared" si="88"/>
        <v/>
      </c>
      <c r="AY206" s="81">
        <f t="shared" si="89"/>
        <v>0</v>
      </c>
      <c r="AZ206" s="81">
        <f t="shared" si="90"/>
        <v>0</v>
      </c>
      <c r="BA206" s="81">
        <f t="shared" si="91"/>
        <v>0</v>
      </c>
      <c r="BB206" s="586">
        <f>IF(W206="",0,COUNTA($W$17:W208))</f>
        <v>0</v>
      </c>
      <c r="BC206" s="586">
        <f>IF(X206="",0,COUNTA($X$17:X208))</f>
        <v>0</v>
      </c>
      <c r="BD206" s="628">
        <f>IF(OR($N206="20200",$N207="20200",$N208="20200"),COUNTIF($N$17:N208,"20200"),0)</f>
        <v>0</v>
      </c>
      <c r="BE206" s="768">
        <f>IF($BD206=0,0,INDEX($P206:$P208,MATCH("20200",$N206:$N208,0),1))</f>
        <v>0</v>
      </c>
      <c r="BF206" s="74" t="str">
        <f t="shared" si="70"/>
        <v/>
      </c>
      <c r="BG206" s="74" t="str">
        <f t="shared" si="71"/>
        <v/>
      </c>
      <c r="BH206" s="74" t="str">
        <f t="shared" si="72"/>
        <v/>
      </c>
      <c r="BI206" s="120" t="str">
        <f>IF(M206="","",COUNTIF($BH$17:BH206,BH206))</f>
        <v/>
      </c>
      <c r="BJ206" s="98" t="str">
        <f t="shared" si="92"/>
        <v/>
      </c>
      <c r="BK206" s="1" t="str">
        <f t="shared" si="93"/>
        <v/>
      </c>
      <c r="BL206" s="621" t="str">
        <f>IF(F206="","",COUNTIF($AI$17:AI206,AI206))</f>
        <v/>
      </c>
      <c r="BM206" s="621">
        <f>IF(BL206=1,BL206,0)</f>
        <v>0</v>
      </c>
      <c r="BN206" s="621" t="str">
        <f>IF(F206="","",$BR206)</f>
        <v/>
      </c>
      <c r="BO206" s="621" t="str">
        <f>IF(G206="","",$BR206)</f>
        <v/>
      </c>
      <c r="BP206" s="621" t="str">
        <f>IF(I206="","",$BR206)</f>
        <v/>
      </c>
      <c r="BQ206" s="622" t="str">
        <f>IFERROR(IF(J206="","",BR206),"")</f>
        <v/>
      </c>
      <c r="BR206" s="621">
        <v>64</v>
      </c>
      <c r="BS206" s="621">
        <f>IF(C206&gt;0,"",IF(COUNTIF(BN206:BQ208,BR206)=4,"",1))</f>
        <v>1</v>
      </c>
      <c r="BV206" s="622" t="str">
        <f>IF(AI206="","",IF(AND(COUNTA(M206:M208)=0,COUNTA(W206:X208)=0),1,""))</f>
        <v/>
      </c>
      <c r="BW206" s="621">
        <f>IF(AND($AI206="",COUNTA(W206)&gt;0),1,0)</f>
        <v>0</v>
      </c>
      <c r="BX206" s="621">
        <f>IF(AND($AI206="",COUNTA(X206)&gt;0),1,0)</f>
        <v>0</v>
      </c>
      <c r="BY206" s="621" t="str">
        <f>F206&amp;"-"&amp;W206</f>
        <v>-</v>
      </c>
      <c r="BZ206" s="621" t="str">
        <f>IF(W206="","",COUNTIF($BY$17:BY206,BY206))</f>
        <v/>
      </c>
      <c r="CA206" s="621" t="str">
        <f>F206&amp;"-"&amp;X206</f>
        <v>-</v>
      </c>
      <c r="CB206" s="621" t="str">
        <f>IF(X206="","",COUNTIF($CA$17:CA206,CA206))</f>
        <v/>
      </c>
    </row>
    <row r="207" spans="1:80" s="1" customFormat="1" ht="18" customHeight="1" thickBot="1">
      <c r="A207" s="684"/>
      <c r="B207" s="765"/>
      <c r="C207" s="767"/>
      <c r="D207" s="27" t="str">
        <f t="shared" si="73"/>
        <v/>
      </c>
      <c r="E207" s="244">
        <f>C206</f>
        <v>0</v>
      </c>
      <c r="F207" s="730"/>
      <c r="G207" s="730"/>
      <c r="H207" s="620"/>
      <c r="I207" s="270" t="str">
        <f>IF(C206&gt;0,VLOOKUP(C206,女子登録情報!$A$1:$H$2001,5,0),"")</f>
        <v/>
      </c>
      <c r="J207" s="748"/>
      <c r="K207" s="748"/>
      <c r="L207" s="199" t="s">
        <v>28</v>
      </c>
      <c r="M207" s="198"/>
      <c r="N207" s="271" t="str">
        <f>IF(M207&gt;0,VLOOKUP(M207,女子登録情報!$N$1:$O$22,2,0),"")</f>
        <v/>
      </c>
      <c r="O207" s="270" t="s">
        <v>29</v>
      </c>
      <c r="P207" s="272"/>
      <c r="Q207" s="258" t="str">
        <f t="shared" ref="Q207:Q232" si="94">IF(N207="","",IF(LEFT(N207,1)="2",CONCATENATE(N207," 0"),LEFT(N207,5)&amp;" "&amp;IF(OR(LEFT(N207,3)*1&lt;70,LEFT(N207,3)*1&gt;100),REPT(0,7-LEN(P207)),REPT(0,5-LEN(P207))))&amp;P207)</f>
        <v/>
      </c>
      <c r="R207" s="284" t="str">
        <f t="shared" si="74"/>
        <v/>
      </c>
      <c r="S207" s="273"/>
      <c r="T207" s="756"/>
      <c r="U207" s="757"/>
      <c r="V207" s="758"/>
      <c r="W207" s="751"/>
      <c r="X207" s="754"/>
      <c r="AB207" s="85">
        <f t="shared" si="75"/>
        <v>0</v>
      </c>
      <c r="AC207" s="621"/>
      <c r="AD207" s="74" t="str">
        <f t="shared" si="64"/>
        <v/>
      </c>
      <c r="AE207" s="74" t="str">
        <f t="shared" si="65"/>
        <v/>
      </c>
      <c r="AF207" s="74" t="str">
        <f t="shared" si="66"/>
        <v/>
      </c>
      <c r="AG207" s="74" t="str">
        <f t="shared" si="67"/>
        <v/>
      </c>
      <c r="AH207" s="95">
        <f t="shared" si="76"/>
        <v>0</v>
      </c>
      <c r="AI207" s="95" t="str">
        <f>AI206</f>
        <v/>
      </c>
      <c r="AJ207" s="74" t="str">
        <f t="shared" si="77"/>
        <v/>
      </c>
      <c r="AK207" s="74" t="str">
        <f t="shared" si="68"/>
        <v/>
      </c>
      <c r="AL207" s="99" t="str">
        <f t="shared" si="69"/>
        <v/>
      </c>
      <c r="AM207" s="81">
        <f t="shared" si="78"/>
        <v>0</v>
      </c>
      <c r="AO207" s="81">
        <f t="shared" si="79"/>
        <v>0</v>
      </c>
      <c r="AP207" s="81" t="str">
        <f t="shared" si="80"/>
        <v>00000</v>
      </c>
      <c r="AQ207" s="105" t="str">
        <f t="shared" si="81"/>
        <v>0秒0</v>
      </c>
      <c r="AR207" s="106">
        <f t="shared" si="82"/>
        <v>0</v>
      </c>
      <c r="AS207" s="106" t="str">
        <f t="shared" si="83"/>
        <v>0</v>
      </c>
      <c r="AT207" s="106" t="str">
        <f t="shared" si="84"/>
        <v>0</v>
      </c>
      <c r="AU207" s="106" t="str">
        <f t="shared" si="85"/>
        <v>0m</v>
      </c>
      <c r="AV207" s="106" t="str">
        <f t="shared" si="86"/>
        <v>点</v>
      </c>
      <c r="AW207" s="81">
        <f t="shared" si="87"/>
        <v>0</v>
      </c>
      <c r="AX207" s="73" t="str">
        <f t="shared" si="88"/>
        <v/>
      </c>
      <c r="AY207" s="81">
        <f t="shared" si="89"/>
        <v>0</v>
      </c>
      <c r="AZ207" s="81">
        <f t="shared" si="90"/>
        <v>0</v>
      </c>
      <c r="BA207" s="81">
        <f t="shared" si="91"/>
        <v>0</v>
      </c>
      <c r="BB207" s="595"/>
      <c r="BC207" s="595"/>
      <c r="BD207" s="629"/>
      <c r="BE207" s="769"/>
      <c r="BF207" s="74" t="str">
        <f t="shared" si="70"/>
        <v/>
      </c>
      <c r="BG207" s="74" t="str">
        <f t="shared" si="71"/>
        <v/>
      </c>
      <c r="BH207" s="74" t="str">
        <f t="shared" si="72"/>
        <v/>
      </c>
      <c r="BI207" s="120" t="str">
        <f>IF(M207="","",COUNTIF($BH$17:BH207,BH207))</f>
        <v/>
      </c>
      <c r="BJ207" s="98" t="str">
        <f t="shared" si="92"/>
        <v/>
      </c>
      <c r="BK207" s="1" t="str">
        <f t="shared" si="93"/>
        <v/>
      </c>
      <c r="BL207" s="621"/>
      <c r="BM207" s="621"/>
      <c r="BN207" s="621"/>
      <c r="BO207" s="621"/>
      <c r="BP207" s="621"/>
      <c r="BQ207" s="623"/>
      <c r="BR207" s="621"/>
      <c r="BS207" s="621"/>
      <c r="BV207" s="623"/>
      <c r="BW207" s="621"/>
      <c r="BX207" s="621"/>
      <c r="BY207" s="621"/>
      <c r="BZ207" s="621"/>
      <c r="CA207" s="621"/>
      <c r="CB207" s="621"/>
    </row>
    <row r="208" spans="1:80" s="1" customFormat="1" ht="18" customHeight="1" thickBot="1">
      <c r="A208" s="685"/>
      <c r="B208" s="201" t="s">
        <v>30</v>
      </c>
      <c r="C208" s="202"/>
      <c r="D208" s="245" t="str">
        <f t="shared" si="73"/>
        <v/>
      </c>
      <c r="E208" s="274">
        <f>C206</f>
        <v>0</v>
      </c>
      <c r="F208" s="210"/>
      <c r="G208" s="210"/>
      <c r="H208" s="28"/>
      <c r="I208" s="211"/>
      <c r="J208" s="749"/>
      <c r="K208" s="749"/>
      <c r="L208" s="203" t="s">
        <v>31</v>
      </c>
      <c r="M208" s="204"/>
      <c r="N208" s="430" t="str">
        <f>IF(M208&gt;0,VLOOKUP(M208,女子登録情報!$N$1:$O$22,2,0),"")</f>
        <v/>
      </c>
      <c r="O208" s="203" t="s">
        <v>32</v>
      </c>
      <c r="P208" s="206"/>
      <c r="Q208" s="250" t="str">
        <f t="shared" si="94"/>
        <v/>
      </c>
      <c r="R208" s="285" t="str">
        <f t="shared" si="74"/>
        <v/>
      </c>
      <c r="S208" s="207"/>
      <c r="T208" s="761"/>
      <c r="U208" s="762"/>
      <c r="V208" s="763"/>
      <c r="W208" s="752"/>
      <c r="X208" s="755"/>
      <c r="AB208" s="85">
        <f t="shared" si="75"/>
        <v>0</v>
      </c>
      <c r="AC208" s="621"/>
      <c r="AD208" s="74" t="str">
        <f t="shared" si="64"/>
        <v/>
      </c>
      <c r="AE208" s="74" t="str">
        <f t="shared" si="65"/>
        <v/>
      </c>
      <c r="AF208" s="74" t="str">
        <f t="shared" si="66"/>
        <v/>
      </c>
      <c r="AG208" s="74" t="str">
        <f t="shared" si="67"/>
        <v/>
      </c>
      <c r="AH208" s="95">
        <f t="shared" si="76"/>
        <v>0</v>
      </c>
      <c r="AI208" s="95" t="str">
        <f>AI207</f>
        <v/>
      </c>
      <c r="AJ208" s="74" t="str">
        <f t="shared" si="77"/>
        <v/>
      </c>
      <c r="AK208" s="74" t="str">
        <f t="shared" si="68"/>
        <v/>
      </c>
      <c r="AL208" s="99" t="str">
        <f t="shared" si="69"/>
        <v/>
      </c>
      <c r="AM208" s="81">
        <f t="shared" si="78"/>
        <v>0</v>
      </c>
      <c r="AO208" s="81">
        <f t="shared" si="79"/>
        <v>0</v>
      </c>
      <c r="AP208" s="81" t="str">
        <f t="shared" si="80"/>
        <v>00000</v>
      </c>
      <c r="AQ208" s="105" t="str">
        <f t="shared" si="81"/>
        <v>0秒0</v>
      </c>
      <c r="AR208" s="106">
        <f t="shared" si="82"/>
        <v>0</v>
      </c>
      <c r="AS208" s="106" t="str">
        <f t="shared" si="83"/>
        <v>0</v>
      </c>
      <c r="AT208" s="106" t="str">
        <f t="shared" si="84"/>
        <v>0</v>
      </c>
      <c r="AU208" s="106" t="str">
        <f t="shared" si="85"/>
        <v>0m</v>
      </c>
      <c r="AV208" s="106" t="str">
        <f t="shared" si="86"/>
        <v>点</v>
      </c>
      <c r="AW208" s="81">
        <f t="shared" si="87"/>
        <v>0</v>
      </c>
      <c r="AX208" s="73" t="str">
        <f t="shared" si="88"/>
        <v/>
      </c>
      <c r="AY208" s="81">
        <f t="shared" si="89"/>
        <v>0</v>
      </c>
      <c r="AZ208" s="81">
        <f t="shared" si="90"/>
        <v>0</v>
      </c>
      <c r="BA208" s="81">
        <f t="shared" si="91"/>
        <v>0</v>
      </c>
      <c r="BB208" s="587"/>
      <c r="BC208" s="587"/>
      <c r="BD208" s="630"/>
      <c r="BE208" s="770"/>
      <c r="BF208" s="74" t="str">
        <f t="shared" si="70"/>
        <v/>
      </c>
      <c r="BG208" s="74" t="str">
        <f t="shared" si="71"/>
        <v/>
      </c>
      <c r="BH208" s="74" t="str">
        <f t="shared" si="72"/>
        <v/>
      </c>
      <c r="BI208" s="120" t="str">
        <f>IF(M208="","",COUNTIF($BH$17:BH208,BH208))</f>
        <v/>
      </c>
      <c r="BJ208" s="98" t="str">
        <f t="shared" si="92"/>
        <v/>
      </c>
      <c r="BK208" s="1" t="str">
        <f t="shared" si="93"/>
        <v/>
      </c>
      <c r="BL208" s="621"/>
      <c r="BM208" s="621"/>
      <c r="BN208" s="621"/>
      <c r="BO208" s="621"/>
      <c r="BP208" s="621"/>
      <c r="BQ208" s="624"/>
      <c r="BR208" s="621"/>
      <c r="BS208" s="621"/>
      <c r="BV208" s="624"/>
      <c r="BW208" s="621"/>
      <c r="BX208" s="621"/>
      <c r="BY208" s="621"/>
      <c r="BZ208" s="621"/>
      <c r="CA208" s="621"/>
      <c r="CB208" s="621"/>
    </row>
    <row r="209" spans="1:80" s="1" customFormat="1" ht="18" customHeight="1" thickTop="1" thickBot="1">
      <c r="A209" s="683">
        <v>65</v>
      </c>
      <c r="B209" s="764" t="s">
        <v>339</v>
      </c>
      <c r="C209" s="766"/>
      <c r="D209" s="252" t="str">
        <f t="shared" si="73"/>
        <v/>
      </c>
      <c r="E209" s="243">
        <f>C209</f>
        <v>0</v>
      </c>
      <c r="F209" s="729" t="str">
        <f>IF(C209&gt;0,VLOOKUP(C209,女子登録情報!$A$1:$H$2001,3,0),"")</f>
        <v/>
      </c>
      <c r="G209" s="729" t="str">
        <f>IF(C209&gt;0,VLOOKUP(C209,女子登録情報!$A$1:$H$2001,4,0),"")</f>
        <v/>
      </c>
      <c r="H209" s="619" t="str">
        <f>IF(C209&gt;0,VLOOKUP(C209,女子登録情報!$A$1:$H$1688,7,0),"")</f>
        <v/>
      </c>
      <c r="I209" s="267" t="str">
        <f>IF(C209&gt;0,VLOOKUP(C209,女子登録情報!$A$1:$H$2001,8,0),"")</f>
        <v/>
      </c>
      <c r="J209" s="747" t="str">
        <f>IF(C209&gt;0,VLOOKUP(C209,女子登録情報!$A$1:$M$2001,13,0),"")</f>
        <v/>
      </c>
      <c r="K209" s="747" t="str">
        <f>IF(C209&gt;0,TEXT(C209,"200000000"),"000000000")</f>
        <v>000000000</v>
      </c>
      <c r="L209" s="195" t="s">
        <v>24</v>
      </c>
      <c r="M209" s="194"/>
      <c r="N209" s="268" t="str">
        <f>IF(M209&gt;0,VLOOKUP(M209,女子登録情報!$N$1:$O$22,2,0),"")</f>
        <v/>
      </c>
      <c r="O209" s="267" t="s">
        <v>27</v>
      </c>
      <c r="P209" s="253"/>
      <c r="Q209" s="260" t="str">
        <f t="shared" si="94"/>
        <v/>
      </c>
      <c r="R209" s="283" t="str">
        <f t="shared" si="74"/>
        <v/>
      </c>
      <c r="S209" s="269"/>
      <c r="T209" s="610"/>
      <c r="U209" s="611"/>
      <c r="V209" s="612"/>
      <c r="W209" s="750"/>
      <c r="X209" s="753"/>
      <c r="AA209" s="1">
        <f>IF(C209="",0,IF(H209=F5,0,1))</f>
        <v>0</v>
      </c>
      <c r="AB209" s="85">
        <f t="shared" si="75"/>
        <v>0</v>
      </c>
      <c r="AC209" s="621" t="str">
        <f>IF(C209="","",C209)</f>
        <v/>
      </c>
      <c r="AD209" s="74" t="str">
        <f t="shared" ref="AD209:AD272" si="95">IF($C209="","",IF(F209="",1,0))</f>
        <v/>
      </c>
      <c r="AE209" s="74" t="str">
        <f t="shared" ref="AE209:AE272" si="96">IF($C209="","",IF(G209="",1,0))</f>
        <v/>
      </c>
      <c r="AF209" s="74" t="str">
        <f t="shared" ref="AF209:AF272" si="97">IF($C209="","",IF(I209="",1,0))</f>
        <v/>
      </c>
      <c r="AG209" s="74" t="str">
        <f t="shared" ref="AG209:AG272" si="98">IF($C209="","",IF(J209="",1,0))</f>
        <v/>
      </c>
      <c r="AH209" s="95">
        <f t="shared" si="76"/>
        <v>0</v>
      </c>
      <c r="AI209" s="95" t="str">
        <f>IF(F209="","",F209)</f>
        <v/>
      </c>
      <c r="AJ209" s="74" t="str">
        <f t="shared" si="77"/>
        <v/>
      </c>
      <c r="AK209" s="74" t="str">
        <f t="shared" ref="AK209:AK272" si="99">IF(AND(COUNTA(M209,P209,S209,T209,W209,X209)&gt;0,BS209=1),1,"")</f>
        <v/>
      </c>
      <c r="AL209" s="99" t="str">
        <f t="shared" ref="AL209:AL272" si="100">IF(M209="","",COUNTIF($AJ$12:$AJ$466,AJ209))</f>
        <v/>
      </c>
      <c r="AM209" s="81">
        <f t="shared" si="78"/>
        <v>0</v>
      </c>
      <c r="AO209" s="81">
        <f t="shared" si="79"/>
        <v>0</v>
      </c>
      <c r="AP209" s="81" t="str">
        <f t="shared" si="80"/>
        <v>00000</v>
      </c>
      <c r="AQ209" s="105" t="str">
        <f t="shared" si="81"/>
        <v>0秒0</v>
      </c>
      <c r="AR209" s="106">
        <f t="shared" si="82"/>
        <v>0</v>
      </c>
      <c r="AS209" s="106" t="str">
        <f t="shared" si="83"/>
        <v>0</v>
      </c>
      <c r="AT209" s="106" t="str">
        <f t="shared" si="84"/>
        <v>0</v>
      </c>
      <c r="AU209" s="106" t="str">
        <f t="shared" si="85"/>
        <v>0m</v>
      </c>
      <c r="AV209" s="106" t="str">
        <f t="shared" si="86"/>
        <v>点</v>
      </c>
      <c r="AW209" s="81">
        <f t="shared" si="87"/>
        <v>0</v>
      </c>
      <c r="AX209" s="73" t="str">
        <f t="shared" si="88"/>
        <v/>
      </c>
      <c r="AY209" s="81">
        <f t="shared" si="89"/>
        <v>0</v>
      </c>
      <c r="AZ209" s="81">
        <f t="shared" si="90"/>
        <v>0</v>
      </c>
      <c r="BA209" s="81">
        <f t="shared" si="91"/>
        <v>0</v>
      </c>
      <c r="BB209" s="586">
        <f>IF(W209="",0,COUNTA($W$17:W211))</f>
        <v>0</v>
      </c>
      <c r="BC209" s="586">
        <f>IF(X209="",0,COUNTA($X$17:X211))</f>
        <v>0</v>
      </c>
      <c r="BD209" s="628">
        <f>IF(OR($N209="20200",$N210="20200",$N211="20200"),COUNTIF($N$17:N211,"20200"),0)</f>
        <v>0</v>
      </c>
      <c r="BE209" s="768">
        <f>IF($BD209=0,0,INDEX($P209:$P211,MATCH("20200",$N209:$N211,0),1))</f>
        <v>0</v>
      </c>
      <c r="BF209" s="74" t="str">
        <f t="shared" ref="BF209:BF272" si="101">IF(M209="","",IF(COUNTIF(M209,"*OP*")&gt;0,1,""))</f>
        <v/>
      </c>
      <c r="BG209" s="74" t="str">
        <f t="shared" ref="BG209:BG272" si="102">IF(M209="","",IF(COUNTIF(M209,"*OP*")&gt;0,"",1))</f>
        <v/>
      </c>
      <c r="BH209" s="74" t="str">
        <f t="shared" ref="BH209:BH272" si="103">IF(M209="","",IF(COUNTIF(M209,"*OP*")&gt;0,"",M209))</f>
        <v/>
      </c>
      <c r="BI209" s="120" t="str">
        <f>IF(M209="","",COUNTIF($BH$17:BH209,BH209))</f>
        <v/>
      </c>
      <c r="BJ209" s="98" t="str">
        <f t="shared" si="92"/>
        <v/>
      </c>
      <c r="BK209" s="1" t="str">
        <f t="shared" si="93"/>
        <v/>
      </c>
      <c r="BL209" s="621" t="str">
        <f>IF(F209="","",COUNTIF($AI$17:AI209,AI209))</f>
        <v/>
      </c>
      <c r="BM209" s="621">
        <f>IF(BL209=1,BL209,0)</f>
        <v>0</v>
      </c>
      <c r="BN209" s="621" t="str">
        <f>IF(F209="","",$BR209)</f>
        <v/>
      </c>
      <c r="BO209" s="621" t="str">
        <f>IF(G209="","",$BR209)</f>
        <v/>
      </c>
      <c r="BP209" s="621" t="str">
        <f>IF(I209="","",$BR209)</f>
        <v/>
      </c>
      <c r="BQ209" s="622" t="str">
        <f>IFERROR(IF(J209="","",BR209),"")</f>
        <v/>
      </c>
      <c r="BR209" s="621">
        <v>65</v>
      </c>
      <c r="BS209" s="621">
        <f>IF(C209&gt;0,"",IF(COUNTIF(BN209:BQ211,BR209)=4,"",1))</f>
        <v>1</v>
      </c>
      <c r="BV209" s="622" t="str">
        <f>IF(AI209="","",IF(AND(COUNTA(M209:M211)=0,COUNTA(W209:X211)=0),1,""))</f>
        <v/>
      </c>
      <c r="BW209" s="621">
        <f>IF(AND($AI209="",COUNTA(W209)&gt;0),1,0)</f>
        <v>0</v>
      </c>
      <c r="BX209" s="621">
        <f>IF(AND($AI209="",COUNTA(X209)&gt;0),1,0)</f>
        <v>0</v>
      </c>
      <c r="BY209" s="621" t="str">
        <f>F209&amp;"-"&amp;W209</f>
        <v>-</v>
      </c>
      <c r="BZ209" s="621" t="str">
        <f>IF(W209="","",COUNTIF($BY$17:BY209,BY209))</f>
        <v/>
      </c>
      <c r="CA209" s="621" t="str">
        <f>F209&amp;"-"&amp;X209</f>
        <v>-</v>
      </c>
      <c r="CB209" s="621" t="str">
        <f>IF(X209="","",COUNTIF($CA$17:CA209,CA209))</f>
        <v/>
      </c>
    </row>
    <row r="210" spans="1:80" s="1" customFormat="1" ht="18" customHeight="1" thickBot="1">
      <c r="A210" s="684"/>
      <c r="B210" s="765"/>
      <c r="C210" s="767"/>
      <c r="D210" s="27" t="str">
        <f t="shared" ref="D210:D232" si="104">BJ210</f>
        <v/>
      </c>
      <c r="E210" s="244">
        <f>C209</f>
        <v>0</v>
      </c>
      <c r="F210" s="730"/>
      <c r="G210" s="730"/>
      <c r="H210" s="620"/>
      <c r="I210" s="270" t="str">
        <f>IF(C209&gt;0,VLOOKUP(C209,女子登録情報!$A$1:$H$2001,5,0),"")</f>
        <v/>
      </c>
      <c r="J210" s="748"/>
      <c r="K210" s="748"/>
      <c r="L210" s="199" t="s">
        <v>28</v>
      </c>
      <c r="M210" s="198"/>
      <c r="N210" s="271" t="str">
        <f>IF(M210&gt;0,VLOOKUP(M210,女子登録情報!$N$1:$O$22,2,0),"")</f>
        <v/>
      </c>
      <c r="O210" s="270" t="s">
        <v>29</v>
      </c>
      <c r="P210" s="272"/>
      <c r="Q210" s="258" t="str">
        <f t="shared" si="94"/>
        <v/>
      </c>
      <c r="R210" s="284" t="str">
        <f t="shared" ref="R210:R231" si="105">IF(OR(M210="",P210=""),"",IF(COUNTIF(M210,"*m*")&gt;0,AQ210,IF(COUNTIF(M210,"*種*")&gt;0,AV210,AU210)))</f>
        <v/>
      </c>
      <c r="S210" s="273"/>
      <c r="T210" s="756"/>
      <c r="U210" s="757"/>
      <c r="V210" s="758"/>
      <c r="W210" s="751"/>
      <c r="X210" s="754"/>
      <c r="AB210" s="85">
        <f t="shared" ref="AB210:AB273" si="106">IF(AND(C210&lt;2000,C210&gt;0),1,0)</f>
        <v>0</v>
      </c>
      <c r="AC210" s="621"/>
      <c r="AD210" s="74" t="str">
        <f t="shared" si="95"/>
        <v/>
      </c>
      <c r="AE210" s="74" t="str">
        <f t="shared" si="96"/>
        <v/>
      </c>
      <c r="AF210" s="74" t="str">
        <f t="shared" si="97"/>
        <v/>
      </c>
      <c r="AG210" s="74" t="str">
        <f t="shared" si="98"/>
        <v/>
      </c>
      <c r="AH210" s="95">
        <f t="shared" ref="AH210:AH273" si="107">IF(ISNA(OR(AD210:AG210)),1,SUM(AD210:AG210))</f>
        <v>0</v>
      </c>
      <c r="AI210" s="95" t="str">
        <f>AI209</f>
        <v/>
      </c>
      <c r="AJ210" s="74" t="str">
        <f t="shared" ref="AJ210:AJ273" si="108">IF($AI210="","",IF(M210="","",$AI210&amp;"-"&amp;M210))</f>
        <v/>
      </c>
      <c r="AK210" s="74" t="str">
        <f t="shared" si="99"/>
        <v/>
      </c>
      <c r="AL210" s="99" t="str">
        <f t="shared" si="100"/>
        <v/>
      </c>
      <c r="AM210" s="81">
        <f t="shared" ref="AM210:AM273" si="109">IF(MAX(AL210)&gt;1,1,0)</f>
        <v>0</v>
      </c>
      <c r="AO210" s="81">
        <f t="shared" ref="AO210:AO273" si="110">IF(COUNTIF(M210,"*m*")&gt;0,IF(VALUE(AS210)&gt;59,1,0),0)</f>
        <v>0</v>
      </c>
      <c r="AP210" s="81" t="str">
        <f t="shared" ref="AP210:AP273" si="111">IF(COUNTIF(N210,"*m*")&gt;0,RIGHT(10000000+AW210,7),RIGHT(100000+AW210,5))</f>
        <v>00000</v>
      </c>
      <c r="AQ210" s="105" t="str">
        <f t="shared" ref="AQ210:AQ273" si="112">IF(AR210=0,AS210&amp;"秒"&amp;AT210,AR210&amp;"分"&amp;AS210&amp;"秒"&amp;AT210)</f>
        <v>0秒0</v>
      </c>
      <c r="AR210" s="106">
        <f t="shared" ref="AR210:AR273" si="113">INT(P210/10000)</f>
        <v>0</v>
      </c>
      <c r="AS210" s="106" t="str">
        <f t="shared" ref="AS210:AS273" si="114">RIGHT(INT(P210/100),2)</f>
        <v>0</v>
      </c>
      <c r="AT210" s="106" t="str">
        <f t="shared" ref="AT210:AT273" si="115">RIGHT(INT(P210/1),2)</f>
        <v>0</v>
      </c>
      <c r="AU210" s="106" t="str">
        <f t="shared" ref="AU210:AU273" si="116">INT(P210/100)&amp;"m"&amp;RIGHT(P210,2)</f>
        <v>0m</v>
      </c>
      <c r="AV210" s="106" t="str">
        <f t="shared" ref="AV210:AV273" si="117">P210&amp;"点"</f>
        <v>点</v>
      </c>
      <c r="AW210" s="81">
        <f t="shared" ref="AW210:AW273" si="118">VALUE(P210)</f>
        <v>0</v>
      </c>
      <c r="AX210" s="73" t="str">
        <f t="shared" ref="AX210:AX273" si="119">IF(COUNTIF(M210,"*m*")=0,"",IF($M210="","",COUNTIF($P210,AX$13)))</f>
        <v/>
      </c>
      <c r="AY210" s="81">
        <f t="shared" ref="AY210:AY273" si="120">IF(S210="",0,IF(OR(S210&lt;$AY$12,S210&gt;$AY$13),1,0))</f>
        <v>0</v>
      </c>
      <c r="AZ210" s="81">
        <f t="shared" ref="AZ210:AZ273" si="121">IF($P210="",0,IF($S210="",1,0))</f>
        <v>0</v>
      </c>
      <c r="BA210" s="81">
        <f t="shared" ref="BA210:BA273" si="122">IF($P210="",0,IF($T210="",1,0))</f>
        <v>0</v>
      </c>
      <c r="BB210" s="595"/>
      <c r="BC210" s="595"/>
      <c r="BD210" s="629"/>
      <c r="BE210" s="769"/>
      <c r="BF210" s="74" t="str">
        <f t="shared" si="101"/>
        <v/>
      </c>
      <c r="BG210" s="74" t="str">
        <f t="shared" si="102"/>
        <v/>
      </c>
      <c r="BH210" s="74" t="str">
        <f t="shared" si="103"/>
        <v/>
      </c>
      <c r="BI210" s="120" t="str">
        <f>IF(M210="","",COUNTIF($BH$17:BH210,BH210))</f>
        <v/>
      </c>
      <c r="BJ210" s="98" t="str">
        <f t="shared" ref="BJ210:BJ232" si="123">BH210&amp;BI210</f>
        <v/>
      </c>
      <c r="BK210" s="1" t="str">
        <f t="shared" ref="BK210:BK273" si="124">IFERROR(BG210*BI210,"")</f>
        <v/>
      </c>
      <c r="BL210" s="621"/>
      <c r="BM210" s="621"/>
      <c r="BN210" s="621"/>
      <c r="BO210" s="621"/>
      <c r="BP210" s="621"/>
      <c r="BQ210" s="623"/>
      <c r="BR210" s="621"/>
      <c r="BS210" s="621"/>
      <c r="BV210" s="623"/>
      <c r="BW210" s="621"/>
      <c r="BX210" s="621"/>
      <c r="BY210" s="621"/>
      <c r="BZ210" s="621"/>
      <c r="CA210" s="621"/>
      <c r="CB210" s="621"/>
    </row>
    <row r="211" spans="1:80" s="1" customFormat="1" ht="18" customHeight="1" thickBot="1">
      <c r="A211" s="685"/>
      <c r="B211" s="201" t="s">
        <v>30</v>
      </c>
      <c r="C211" s="202"/>
      <c r="D211" s="245" t="str">
        <f t="shared" si="104"/>
        <v/>
      </c>
      <c r="E211" s="274">
        <f>C209</f>
        <v>0</v>
      </c>
      <c r="F211" s="210"/>
      <c r="G211" s="210"/>
      <c r="H211" s="28"/>
      <c r="I211" s="211"/>
      <c r="J211" s="749"/>
      <c r="K211" s="749"/>
      <c r="L211" s="203" t="s">
        <v>31</v>
      </c>
      <c r="M211" s="204"/>
      <c r="N211" s="430" t="str">
        <f>IF(M211&gt;0,VLOOKUP(M211,女子登録情報!$N$1:$O$22,2,0),"")</f>
        <v/>
      </c>
      <c r="O211" s="203" t="s">
        <v>32</v>
      </c>
      <c r="P211" s="206"/>
      <c r="Q211" s="250" t="str">
        <f t="shared" si="94"/>
        <v/>
      </c>
      <c r="R211" s="285" t="str">
        <f t="shared" si="105"/>
        <v/>
      </c>
      <c r="S211" s="207"/>
      <c r="T211" s="761"/>
      <c r="U211" s="762"/>
      <c r="V211" s="763"/>
      <c r="W211" s="752"/>
      <c r="X211" s="755"/>
      <c r="AB211" s="85">
        <f t="shared" si="106"/>
        <v>0</v>
      </c>
      <c r="AC211" s="621"/>
      <c r="AD211" s="74" t="str">
        <f t="shared" si="95"/>
        <v/>
      </c>
      <c r="AE211" s="74" t="str">
        <f t="shared" si="96"/>
        <v/>
      </c>
      <c r="AF211" s="74" t="str">
        <f t="shared" si="97"/>
        <v/>
      </c>
      <c r="AG211" s="74" t="str">
        <f t="shared" si="98"/>
        <v/>
      </c>
      <c r="AH211" s="95">
        <f t="shared" si="107"/>
        <v>0</v>
      </c>
      <c r="AI211" s="95" t="str">
        <f>AI210</f>
        <v/>
      </c>
      <c r="AJ211" s="74" t="str">
        <f t="shared" si="108"/>
        <v/>
      </c>
      <c r="AK211" s="74" t="str">
        <f t="shared" si="99"/>
        <v/>
      </c>
      <c r="AL211" s="99" t="str">
        <f t="shared" si="100"/>
        <v/>
      </c>
      <c r="AM211" s="81">
        <f t="shared" si="109"/>
        <v>0</v>
      </c>
      <c r="AO211" s="81">
        <f t="shared" si="110"/>
        <v>0</v>
      </c>
      <c r="AP211" s="81" t="str">
        <f t="shared" si="111"/>
        <v>00000</v>
      </c>
      <c r="AQ211" s="105" t="str">
        <f t="shared" si="112"/>
        <v>0秒0</v>
      </c>
      <c r="AR211" s="106">
        <f t="shared" si="113"/>
        <v>0</v>
      </c>
      <c r="AS211" s="106" t="str">
        <f t="shared" si="114"/>
        <v>0</v>
      </c>
      <c r="AT211" s="106" t="str">
        <f t="shared" si="115"/>
        <v>0</v>
      </c>
      <c r="AU211" s="106" t="str">
        <f t="shared" si="116"/>
        <v>0m</v>
      </c>
      <c r="AV211" s="106" t="str">
        <f t="shared" si="117"/>
        <v>点</v>
      </c>
      <c r="AW211" s="81">
        <f t="shared" si="118"/>
        <v>0</v>
      </c>
      <c r="AX211" s="73" t="str">
        <f t="shared" si="119"/>
        <v/>
      </c>
      <c r="AY211" s="81">
        <f t="shared" si="120"/>
        <v>0</v>
      </c>
      <c r="AZ211" s="81">
        <f t="shared" si="121"/>
        <v>0</v>
      </c>
      <c r="BA211" s="81">
        <f t="shared" si="122"/>
        <v>0</v>
      </c>
      <c r="BB211" s="587"/>
      <c r="BC211" s="587"/>
      <c r="BD211" s="630"/>
      <c r="BE211" s="770"/>
      <c r="BF211" s="74" t="str">
        <f t="shared" si="101"/>
        <v/>
      </c>
      <c r="BG211" s="74" t="str">
        <f t="shared" si="102"/>
        <v/>
      </c>
      <c r="BH211" s="74" t="str">
        <f t="shared" si="103"/>
        <v/>
      </c>
      <c r="BI211" s="120" t="str">
        <f>IF(M211="","",COUNTIF($BH$17:BH211,BH211))</f>
        <v/>
      </c>
      <c r="BJ211" s="98" t="str">
        <f t="shared" si="123"/>
        <v/>
      </c>
      <c r="BK211" s="1" t="str">
        <f t="shared" si="124"/>
        <v/>
      </c>
      <c r="BL211" s="621"/>
      <c r="BM211" s="621"/>
      <c r="BN211" s="621"/>
      <c r="BO211" s="621"/>
      <c r="BP211" s="621"/>
      <c r="BQ211" s="624"/>
      <c r="BR211" s="621"/>
      <c r="BS211" s="621"/>
      <c r="BV211" s="624"/>
      <c r="BW211" s="621"/>
      <c r="BX211" s="621"/>
      <c r="BY211" s="621"/>
      <c r="BZ211" s="621"/>
      <c r="CA211" s="621"/>
      <c r="CB211" s="621"/>
    </row>
    <row r="212" spans="1:80" s="1" customFormat="1" ht="18" customHeight="1" thickTop="1" thickBot="1">
      <c r="A212" s="683">
        <v>66</v>
      </c>
      <c r="B212" s="764" t="s">
        <v>339</v>
      </c>
      <c r="C212" s="766"/>
      <c r="D212" s="252" t="str">
        <f t="shared" si="104"/>
        <v/>
      </c>
      <c r="E212" s="243">
        <f>C212</f>
        <v>0</v>
      </c>
      <c r="F212" s="729" t="str">
        <f>IF(C212&gt;0,VLOOKUP(C212,女子登録情報!$A$1:$H$2001,3,0),"")</f>
        <v/>
      </c>
      <c r="G212" s="729" t="str">
        <f>IF(C212&gt;0,VLOOKUP(C212,女子登録情報!$A$1:$H$2001,4,0),"")</f>
        <v/>
      </c>
      <c r="H212" s="619" t="str">
        <f>IF(C212&gt;0,VLOOKUP(C212,女子登録情報!$A$1:$H$1688,7,0),"")</f>
        <v/>
      </c>
      <c r="I212" s="267" t="str">
        <f>IF(C212&gt;0,VLOOKUP(C212,女子登録情報!$A$1:$H$2001,8,0),"")</f>
        <v/>
      </c>
      <c r="J212" s="747" t="str">
        <f>IF(C212&gt;0,VLOOKUP(C212,女子登録情報!$A$1:$M$2001,13,0),"")</f>
        <v/>
      </c>
      <c r="K212" s="747" t="str">
        <f>IF(C212&gt;0,TEXT(C212,"200000000"),"000000000")</f>
        <v>000000000</v>
      </c>
      <c r="L212" s="195" t="s">
        <v>24</v>
      </c>
      <c r="M212" s="194"/>
      <c r="N212" s="268" t="str">
        <f>IF(M212&gt;0,VLOOKUP(M212,女子登録情報!$N$1:$O$22,2,0),"")</f>
        <v/>
      </c>
      <c r="O212" s="267" t="s">
        <v>27</v>
      </c>
      <c r="P212" s="253"/>
      <c r="Q212" s="260" t="str">
        <f t="shared" si="94"/>
        <v/>
      </c>
      <c r="R212" s="283" t="str">
        <f t="shared" si="105"/>
        <v/>
      </c>
      <c r="S212" s="269"/>
      <c r="T212" s="610"/>
      <c r="U212" s="611"/>
      <c r="V212" s="612"/>
      <c r="W212" s="750"/>
      <c r="X212" s="753"/>
      <c r="AA212" s="1">
        <f>IF(C212="",0,IF(H212=F5,0,1))</f>
        <v>0</v>
      </c>
      <c r="AB212" s="85">
        <f t="shared" si="106"/>
        <v>0</v>
      </c>
      <c r="AC212" s="621" t="str">
        <f>IF(C212="","",C212)</f>
        <v/>
      </c>
      <c r="AD212" s="74" t="str">
        <f t="shared" si="95"/>
        <v/>
      </c>
      <c r="AE212" s="74" t="str">
        <f t="shared" si="96"/>
        <v/>
      </c>
      <c r="AF212" s="74" t="str">
        <f t="shared" si="97"/>
        <v/>
      </c>
      <c r="AG212" s="74" t="str">
        <f t="shared" si="98"/>
        <v/>
      </c>
      <c r="AH212" s="95">
        <f t="shared" si="107"/>
        <v>0</v>
      </c>
      <c r="AI212" s="95" t="str">
        <f>IF(F212="","",F212)</f>
        <v/>
      </c>
      <c r="AJ212" s="74" t="str">
        <f t="shared" si="108"/>
        <v/>
      </c>
      <c r="AK212" s="74" t="str">
        <f t="shared" si="99"/>
        <v/>
      </c>
      <c r="AL212" s="99" t="str">
        <f t="shared" si="100"/>
        <v/>
      </c>
      <c r="AM212" s="81">
        <f t="shared" si="109"/>
        <v>0</v>
      </c>
      <c r="AO212" s="81">
        <f t="shared" si="110"/>
        <v>0</v>
      </c>
      <c r="AP212" s="81" t="str">
        <f t="shared" si="111"/>
        <v>00000</v>
      </c>
      <c r="AQ212" s="105" t="str">
        <f t="shared" si="112"/>
        <v>0秒0</v>
      </c>
      <c r="AR212" s="106">
        <f t="shared" si="113"/>
        <v>0</v>
      </c>
      <c r="AS212" s="106" t="str">
        <f t="shared" si="114"/>
        <v>0</v>
      </c>
      <c r="AT212" s="106" t="str">
        <f t="shared" si="115"/>
        <v>0</v>
      </c>
      <c r="AU212" s="106" t="str">
        <f t="shared" si="116"/>
        <v>0m</v>
      </c>
      <c r="AV212" s="106" t="str">
        <f t="shared" si="117"/>
        <v>点</v>
      </c>
      <c r="AW212" s="81">
        <f t="shared" si="118"/>
        <v>0</v>
      </c>
      <c r="AX212" s="73" t="str">
        <f t="shared" si="119"/>
        <v/>
      </c>
      <c r="AY212" s="81">
        <f t="shared" si="120"/>
        <v>0</v>
      </c>
      <c r="AZ212" s="81">
        <f t="shared" si="121"/>
        <v>0</v>
      </c>
      <c r="BA212" s="81">
        <f t="shared" si="122"/>
        <v>0</v>
      </c>
      <c r="BB212" s="586">
        <f>IF(W212="",0,COUNTA($W$17:W214))</f>
        <v>0</v>
      </c>
      <c r="BC212" s="586">
        <f>IF(X212="",0,COUNTA($X$17:X214))</f>
        <v>0</v>
      </c>
      <c r="BD212" s="628">
        <f>IF(OR($N212="20200",$N213="20200",$N214="20200"),COUNTIF($N$17:N214,"20200"),0)</f>
        <v>0</v>
      </c>
      <c r="BE212" s="768">
        <f>IF($BD212=0,0,INDEX($P212:$P214,MATCH("20200",$N212:$N214,0),1))</f>
        <v>0</v>
      </c>
      <c r="BF212" s="74" t="str">
        <f t="shared" si="101"/>
        <v/>
      </c>
      <c r="BG212" s="74" t="str">
        <f t="shared" si="102"/>
        <v/>
      </c>
      <c r="BH212" s="74" t="str">
        <f t="shared" si="103"/>
        <v/>
      </c>
      <c r="BI212" s="120" t="str">
        <f>IF(M212="","",COUNTIF($BH$17:BH212,BH212))</f>
        <v/>
      </c>
      <c r="BJ212" s="98" t="str">
        <f t="shared" si="123"/>
        <v/>
      </c>
      <c r="BK212" s="1" t="str">
        <f t="shared" si="124"/>
        <v/>
      </c>
      <c r="BL212" s="621" t="str">
        <f>IF(F212="","",COUNTIF($AI$17:AI212,AI212))</f>
        <v/>
      </c>
      <c r="BM212" s="621">
        <f>IF(BL212=1,BL212,0)</f>
        <v>0</v>
      </c>
      <c r="BN212" s="621" t="str">
        <f>IF(F212="","",$BR212)</f>
        <v/>
      </c>
      <c r="BO212" s="621" t="str">
        <f>IF(G212="","",$BR212)</f>
        <v/>
      </c>
      <c r="BP212" s="621" t="str">
        <f>IF(I212="","",$BR212)</f>
        <v/>
      </c>
      <c r="BQ212" s="622" t="str">
        <f>IFERROR(IF(J212="","",BR212),"")</f>
        <v/>
      </c>
      <c r="BR212" s="621">
        <v>66</v>
      </c>
      <c r="BS212" s="621">
        <f>IF(C212&gt;0,"",IF(COUNTIF(BN212:BQ214,BR212)=4,"",1))</f>
        <v>1</v>
      </c>
      <c r="BV212" s="622" t="str">
        <f>IF(AI212="","",IF(AND(COUNTA(M212:M214)=0,COUNTA(W212:X214)=0),1,""))</f>
        <v/>
      </c>
      <c r="BW212" s="621">
        <f>IF(AND($AI212="",COUNTA(W212)&gt;0),1,0)</f>
        <v>0</v>
      </c>
      <c r="BX212" s="621">
        <f>IF(AND($AI212="",COUNTA(X212)&gt;0),1,0)</f>
        <v>0</v>
      </c>
      <c r="BY212" s="621" t="str">
        <f>F212&amp;"-"&amp;W212</f>
        <v>-</v>
      </c>
      <c r="BZ212" s="621" t="str">
        <f>IF(W212="","",COUNTIF($BY$17:BY212,BY212))</f>
        <v/>
      </c>
      <c r="CA212" s="621" t="str">
        <f>F212&amp;"-"&amp;X212</f>
        <v>-</v>
      </c>
      <c r="CB212" s="621" t="str">
        <f>IF(X212="","",COUNTIF($CA$17:CA212,CA212))</f>
        <v/>
      </c>
    </row>
    <row r="213" spans="1:80" s="1" customFormat="1" ht="18" customHeight="1" thickBot="1">
      <c r="A213" s="684"/>
      <c r="B213" s="765"/>
      <c r="C213" s="767"/>
      <c r="D213" s="27" t="str">
        <f t="shared" si="104"/>
        <v/>
      </c>
      <c r="E213" s="244">
        <f>C212</f>
        <v>0</v>
      </c>
      <c r="F213" s="730"/>
      <c r="G213" s="730"/>
      <c r="H213" s="620"/>
      <c r="I213" s="270" t="str">
        <f>IF(C212&gt;0,VLOOKUP(C212,女子登録情報!$A$1:$H$2001,5,0),"")</f>
        <v/>
      </c>
      <c r="J213" s="748"/>
      <c r="K213" s="748"/>
      <c r="L213" s="199" t="s">
        <v>28</v>
      </c>
      <c r="M213" s="198"/>
      <c r="N213" s="271" t="str">
        <f>IF(M213&gt;0,VLOOKUP(M213,女子登録情報!$N$1:$O$22,2,0),"")</f>
        <v/>
      </c>
      <c r="O213" s="270" t="s">
        <v>29</v>
      </c>
      <c r="P213" s="272"/>
      <c r="Q213" s="258" t="str">
        <f t="shared" si="94"/>
        <v/>
      </c>
      <c r="R213" s="284" t="str">
        <f t="shared" si="105"/>
        <v/>
      </c>
      <c r="S213" s="273"/>
      <c r="T213" s="756"/>
      <c r="U213" s="757"/>
      <c r="V213" s="758"/>
      <c r="W213" s="751"/>
      <c r="X213" s="754"/>
      <c r="AB213" s="85">
        <f t="shared" si="106"/>
        <v>0</v>
      </c>
      <c r="AC213" s="621"/>
      <c r="AD213" s="74" t="str">
        <f t="shared" si="95"/>
        <v/>
      </c>
      <c r="AE213" s="74" t="str">
        <f t="shared" si="96"/>
        <v/>
      </c>
      <c r="AF213" s="74" t="str">
        <f t="shared" si="97"/>
        <v/>
      </c>
      <c r="AG213" s="74" t="str">
        <f t="shared" si="98"/>
        <v/>
      </c>
      <c r="AH213" s="95">
        <f t="shared" si="107"/>
        <v>0</v>
      </c>
      <c r="AI213" s="95" t="str">
        <f>AI212</f>
        <v/>
      </c>
      <c r="AJ213" s="74" t="str">
        <f t="shared" si="108"/>
        <v/>
      </c>
      <c r="AK213" s="74" t="str">
        <f t="shared" si="99"/>
        <v/>
      </c>
      <c r="AL213" s="99" t="str">
        <f t="shared" si="100"/>
        <v/>
      </c>
      <c r="AM213" s="81">
        <f t="shared" si="109"/>
        <v>0</v>
      </c>
      <c r="AO213" s="81">
        <f t="shared" si="110"/>
        <v>0</v>
      </c>
      <c r="AP213" s="81" t="str">
        <f t="shared" si="111"/>
        <v>00000</v>
      </c>
      <c r="AQ213" s="105" t="str">
        <f t="shared" si="112"/>
        <v>0秒0</v>
      </c>
      <c r="AR213" s="106">
        <f t="shared" si="113"/>
        <v>0</v>
      </c>
      <c r="AS213" s="106" t="str">
        <f t="shared" si="114"/>
        <v>0</v>
      </c>
      <c r="AT213" s="106" t="str">
        <f t="shared" si="115"/>
        <v>0</v>
      </c>
      <c r="AU213" s="106" t="str">
        <f t="shared" si="116"/>
        <v>0m</v>
      </c>
      <c r="AV213" s="106" t="str">
        <f t="shared" si="117"/>
        <v>点</v>
      </c>
      <c r="AW213" s="81">
        <f t="shared" si="118"/>
        <v>0</v>
      </c>
      <c r="AX213" s="73" t="str">
        <f t="shared" si="119"/>
        <v/>
      </c>
      <c r="AY213" s="81">
        <f t="shared" si="120"/>
        <v>0</v>
      </c>
      <c r="AZ213" s="81">
        <f t="shared" si="121"/>
        <v>0</v>
      </c>
      <c r="BA213" s="81">
        <f t="shared" si="122"/>
        <v>0</v>
      </c>
      <c r="BB213" s="595"/>
      <c r="BC213" s="595"/>
      <c r="BD213" s="629"/>
      <c r="BE213" s="769"/>
      <c r="BF213" s="74" t="str">
        <f t="shared" si="101"/>
        <v/>
      </c>
      <c r="BG213" s="74" t="str">
        <f t="shared" si="102"/>
        <v/>
      </c>
      <c r="BH213" s="74" t="str">
        <f t="shared" si="103"/>
        <v/>
      </c>
      <c r="BI213" s="120" t="str">
        <f>IF(M213="","",COUNTIF($BH$17:BH213,BH213))</f>
        <v/>
      </c>
      <c r="BJ213" s="98" t="str">
        <f t="shared" si="123"/>
        <v/>
      </c>
      <c r="BK213" s="1" t="str">
        <f t="shared" si="124"/>
        <v/>
      </c>
      <c r="BL213" s="621"/>
      <c r="BM213" s="621"/>
      <c r="BN213" s="621"/>
      <c r="BO213" s="621"/>
      <c r="BP213" s="621"/>
      <c r="BQ213" s="623"/>
      <c r="BR213" s="621"/>
      <c r="BS213" s="621"/>
      <c r="BV213" s="623"/>
      <c r="BW213" s="621"/>
      <c r="BX213" s="621"/>
      <c r="BY213" s="621"/>
      <c r="BZ213" s="621"/>
      <c r="CA213" s="621"/>
      <c r="CB213" s="621"/>
    </row>
    <row r="214" spans="1:80" s="1" customFormat="1" ht="18" customHeight="1" thickBot="1">
      <c r="A214" s="685"/>
      <c r="B214" s="201" t="s">
        <v>30</v>
      </c>
      <c r="C214" s="202"/>
      <c r="D214" s="245" t="str">
        <f t="shared" si="104"/>
        <v/>
      </c>
      <c r="E214" s="274">
        <f>C212</f>
        <v>0</v>
      </c>
      <c r="F214" s="210"/>
      <c r="G214" s="210"/>
      <c r="H214" s="28"/>
      <c r="I214" s="211"/>
      <c r="J214" s="749"/>
      <c r="K214" s="749"/>
      <c r="L214" s="203" t="s">
        <v>31</v>
      </c>
      <c r="M214" s="204"/>
      <c r="N214" s="430" t="str">
        <f>IF(M214&gt;0,VLOOKUP(M214,女子登録情報!$N$1:$O$22,2,0),"")</f>
        <v/>
      </c>
      <c r="O214" s="203" t="s">
        <v>32</v>
      </c>
      <c r="P214" s="206"/>
      <c r="Q214" s="250" t="str">
        <f t="shared" si="94"/>
        <v/>
      </c>
      <c r="R214" s="285" t="str">
        <f t="shared" si="105"/>
        <v/>
      </c>
      <c r="S214" s="207"/>
      <c r="T214" s="761"/>
      <c r="U214" s="762"/>
      <c r="V214" s="763"/>
      <c r="W214" s="752"/>
      <c r="X214" s="755"/>
      <c r="AB214" s="85">
        <f t="shared" si="106"/>
        <v>0</v>
      </c>
      <c r="AC214" s="621"/>
      <c r="AD214" s="74" t="str">
        <f t="shared" si="95"/>
        <v/>
      </c>
      <c r="AE214" s="74" t="str">
        <f t="shared" si="96"/>
        <v/>
      </c>
      <c r="AF214" s="74" t="str">
        <f t="shared" si="97"/>
        <v/>
      </c>
      <c r="AG214" s="74" t="str">
        <f t="shared" si="98"/>
        <v/>
      </c>
      <c r="AH214" s="95">
        <f t="shared" si="107"/>
        <v>0</v>
      </c>
      <c r="AI214" s="95" t="str">
        <f>AI213</f>
        <v/>
      </c>
      <c r="AJ214" s="74" t="str">
        <f t="shared" si="108"/>
        <v/>
      </c>
      <c r="AK214" s="74" t="str">
        <f t="shared" si="99"/>
        <v/>
      </c>
      <c r="AL214" s="99" t="str">
        <f t="shared" si="100"/>
        <v/>
      </c>
      <c r="AM214" s="81">
        <f t="shared" si="109"/>
        <v>0</v>
      </c>
      <c r="AO214" s="81">
        <f t="shared" si="110"/>
        <v>0</v>
      </c>
      <c r="AP214" s="81" t="str">
        <f t="shared" si="111"/>
        <v>00000</v>
      </c>
      <c r="AQ214" s="105" t="str">
        <f t="shared" si="112"/>
        <v>0秒0</v>
      </c>
      <c r="AR214" s="106">
        <f t="shared" si="113"/>
        <v>0</v>
      </c>
      <c r="AS214" s="106" t="str">
        <f t="shared" si="114"/>
        <v>0</v>
      </c>
      <c r="AT214" s="106" t="str">
        <f t="shared" si="115"/>
        <v>0</v>
      </c>
      <c r="AU214" s="106" t="str">
        <f t="shared" si="116"/>
        <v>0m</v>
      </c>
      <c r="AV214" s="106" t="str">
        <f t="shared" si="117"/>
        <v>点</v>
      </c>
      <c r="AW214" s="81">
        <f t="shared" si="118"/>
        <v>0</v>
      </c>
      <c r="AX214" s="73" t="str">
        <f t="shared" si="119"/>
        <v/>
      </c>
      <c r="AY214" s="81">
        <f t="shared" si="120"/>
        <v>0</v>
      </c>
      <c r="AZ214" s="81">
        <f t="shared" si="121"/>
        <v>0</v>
      </c>
      <c r="BA214" s="81">
        <f t="shared" si="122"/>
        <v>0</v>
      </c>
      <c r="BB214" s="587"/>
      <c r="BC214" s="587"/>
      <c r="BD214" s="630"/>
      <c r="BE214" s="770"/>
      <c r="BF214" s="74" t="str">
        <f t="shared" si="101"/>
        <v/>
      </c>
      <c r="BG214" s="74" t="str">
        <f t="shared" si="102"/>
        <v/>
      </c>
      <c r="BH214" s="74" t="str">
        <f t="shared" si="103"/>
        <v/>
      </c>
      <c r="BI214" s="120" t="str">
        <f>IF(M214="","",COUNTIF($BH$17:BH214,BH214))</f>
        <v/>
      </c>
      <c r="BJ214" s="98" t="str">
        <f t="shared" si="123"/>
        <v/>
      </c>
      <c r="BK214" s="1" t="str">
        <f t="shared" si="124"/>
        <v/>
      </c>
      <c r="BL214" s="621"/>
      <c r="BM214" s="621"/>
      <c r="BN214" s="621"/>
      <c r="BO214" s="621"/>
      <c r="BP214" s="621"/>
      <c r="BQ214" s="624"/>
      <c r="BR214" s="621"/>
      <c r="BS214" s="621"/>
      <c r="BV214" s="624"/>
      <c r="BW214" s="621"/>
      <c r="BX214" s="621"/>
      <c r="BY214" s="621"/>
      <c r="BZ214" s="621"/>
      <c r="CA214" s="621"/>
      <c r="CB214" s="621"/>
    </row>
    <row r="215" spans="1:80" s="1" customFormat="1" ht="18" customHeight="1" thickTop="1" thickBot="1">
      <c r="A215" s="683">
        <v>67</v>
      </c>
      <c r="B215" s="764" t="s">
        <v>339</v>
      </c>
      <c r="C215" s="766"/>
      <c r="D215" s="252" t="str">
        <f t="shared" si="104"/>
        <v/>
      </c>
      <c r="E215" s="243">
        <f>C215</f>
        <v>0</v>
      </c>
      <c r="F215" s="729" t="str">
        <f>IF(C215&gt;0,VLOOKUP(C215,女子登録情報!$A$1:$H$2001,3,0),"")</f>
        <v/>
      </c>
      <c r="G215" s="729" t="str">
        <f>IF(C215&gt;0,VLOOKUP(C215,女子登録情報!$A$1:$H$2001,4,0),"")</f>
        <v/>
      </c>
      <c r="H215" s="619" t="str">
        <f>IF(C215&gt;0,VLOOKUP(C215,女子登録情報!$A$1:$H$1688,7,0),"")</f>
        <v/>
      </c>
      <c r="I215" s="267" t="str">
        <f>IF(C215&gt;0,VLOOKUP(C215,女子登録情報!$A$1:$H$2001,8,0),"")</f>
        <v/>
      </c>
      <c r="J215" s="747" t="str">
        <f>IF(C215&gt;0,VLOOKUP(C215,女子登録情報!$A$1:$M$2001,13,0),"")</f>
        <v/>
      </c>
      <c r="K215" s="747" t="str">
        <f>IF(C215&gt;0,TEXT(C215,"200000000"),"000000000")</f>
        <v>000000000</v>
      </c>
      <c r="L215" s="195" t="s">
        <v>24</v>
      </c>
      <c r="M215" s="194"/>
      <c r="N215" s="268" t="str">
        <f>IF(M215&gt;0,VLOOKUP(M215,女子登録情報!$N$1:$O$22,2,0),"")</f>
        <v/>
      </c>
      <c r="O215" s="267" t="s">
        <v>27</v>
      </c>
      <c r="P215" s="253"/>
      <c r="Q215" s="260" t="str">
        <f t="shared" si="94"/>
        <v/>
      </c>
      <c r="R215" s="283" t="str">
        <f t="shared" si="105"/>
        <v/>
      </c>
      <c r="S215" s="269"/>
      <c r="T215" s="610"/>
      <c r="U215" s="611"/>
      <c r="V215" s="612"/>
      <c r="W215" s="750"/>
      <c r="X215" s="753"/>
      <c r="AA215" s="1">
        <f>IF(C215="",0,IF(H215=F5,0,1))</f>
        <v>0</v>
      </c>
      <c r="AB215" s="85">
        <f t="shared" si="106"/>
        <v>0</v>
      </c>
      <c r="AC215" s="621" t="str">
        <f>IF(C215="","",C215)</f>
        <v/>
      </c>
      <c r="AD215" s="74" t="str">
        <f t="shared" si="95"/>
        <v/>
      </c>
      <c r="AE215" s="74" t="str">
        <f t="shared" si="96"/>
        <v/>
      </c>
      <c r="AF215" s="74" t="str">
        <f t="shared" si="97"/>
        <v/>
      </c>
      <c r="AG215" s="74" t="str">
        <f t="shared" si="98"/>
        <v/>
      </c>
      <c r="AH215" s="95">
        <f t="shared" si="107"/>
        <v>0</v>
      </c>
      <c r="AI215" s="95" t="str">
        <f>IF(F215="","",F215)</f>
        <v/>
      </c>
      <c r="AJ215" s="74" t="str">
        <f t="shared" si="108"/>
        <v/>
      </c>
      <c r="AK215" s="74" t="str">
        <f t="shared" si="99"/>
        <v/>
      </c>
      <c r="AL215" s="99" t="str">
        <f t="shared" si="100"/>
        <v/>
      </c>
      <c r="AM215" s="81">
        <f t="shared" si="109"/>
        <v>0</v>
      </c>
      <c r="AO215" s="81">
        <f t="shared" si="110"/>
        <v>0</v>
      </c>
      <c r="AP215" s="81" t="str">
        <f t="shared" si="111"/>
        <v>00000</v>
      </c>
      <c r="AQ215" s="105" t="str">
        <f t="shared" si="112"/>
        <v>0秒0</v>
      </c>
      <c r="AR215" s="106">
        <f t="shared" si="113"/>
        <v>0</v>
      </c>
      <c r="AS215" s="106" t="str">
        <f t="shared" si="114"/>
        <v>0</v>
      </c>
      <c r="AT215" s="106" t="str">
        <f t="shared" si="115"/>
        <v>0</v>
      </c>
      <c r="AU215" s="106" t="str">
        <f t="shared" si="116"/>
        <v>0m</v>
      </c>
      <c r="AV215" s="106" t="str">
        <f t="shared" si="117"/>
        <v>点</v>
      </c>
      <c r="AW215" s="81">
        <f t="shared" si="118"/>
        <v>0</v>
      </c>
      <c r="AX215" s="73" t="str">
        <f t="shared" si="119"/>
        <v/>
      </c>
      <c r="AY215" s="81">
        <f t="shared" si="120"/>
        <v>0</v>
      </c>
      <c r="AZ215" s="81">
        <f t="shared" si="121"/>
        <v>0</v>
      </c>
      <c r="BA215" s="81">
        <f t="shared" si="122"/>
        <v>0</v>
      </c>
      <c r="BB215" s="586">
        <f>IF(W215="",0,COUNTA($W$17:W217))</f>
        <v>0</v>
      </c>
      <c r="BC215" s="586">
        <f>IF(X215="",0,COUNTA($X$17:X217))</f>
        <v>0</v>
      </c>
      <c r="BD215" s="628">
        <f>IF(OR($N215="20200",$N216="20200",$N217="20200"),COUNTIF($N$17:N217,"20200"),0)</f>
        <v>0</v>
      </c>
      <c r="BE215" s="768">
        <f>IF($BD215=0,0,INDEX($P215:$P217,MATCH("20200",$N215:$N217,0),1))</f>
        <v>0</v>
      </c>
      <c r="BF215" s="74" t="str">
        <f t="shared" si="101"/>
        <v/>
      </c>
      <c r="BG215" s="74" t="str">
        <f t="shared" si="102"/>
        <v/>
      </c>
      <c r="BH215" s="74" t="str">
        <f t="shared" si="103"/>
        <v/>
      </c>
      <c r="BI215" s="120" t="str">
        <f>IF(M215="","",COUNTIF($BH$17:BH215,BH215))</f>
        <v/>
      </c>
      <c r="BJ215" s="98" t="str">
        <f t="shared" si="123"/>
        <v/>
      </c>
      <c r="BK215" s="1" t="str">
        <f t="shared" si="124"/>
        <v/>
      </c>
      <c r="BL215" s="621" t="str">
        <f>IF(F215="","",COUNTIF($AI$17:AI215,AI215))</f>
        <v/>
      </c>
      <c r="BM215" s="621">
        <f>IF(BL215=1,BL215,0)</f>
        <v>0</v>
      </c>
      <c r="BN215" s="621" t="str">
        <f>IF(F215="","",$BR215)</f>
        <v/>
      </c>
      <c r="BO215" s="621" t="str">
        <f>IF(G215="","",$BR215)</f>
        <v/>
      </c>
      <c r="BP215" s="621" t="str">
        <f>IF(I215="","",$BR215)</f>
        <v/>
      </c>
      <c r="BQ215" s="622" t="str">
        <f>IFERROR(IF(J215="","",BR215),"")</f>
        <v/>
      </c>
      <c r="BR215" s="621">
        <v>67</v>
      </c>
      <c r="BS215" s="621">
        <f>IF(C215&gt;0,"",IF(COUNTIF(BN215:BQ217,BR215)=4,"",1))</f>
        <v>1</v>
      </c>
      <c r="BV215" s="622" t="str">
        <f>IF(AI215="","",IF(AND(COUNTA(M215:M217)=0,COUNTA(W215:X217)=0),1,""))</f>
        <v/>
      </c>
      <c r="BW215" s="621">
        <f>IF(AND($AI215="",COUNTA(W215)&gt;0),1,0)</f>
        <v>0</v>
      </c>
      <c r="BX215" s="621">
        <f>IF(AND($AI215="",COUNTA(X215)&gt;0),1,0)</f>
        <v>0</v>
      </c>
      <c r="BY215" s="621" t="str">
        <f>F215&amp;"-"&amp;W215</f>
        <v>-</v>
      </c>
      <c r="BZ215" s="621" t="str">
        <f>IF(W215="","",COUNTIF($BY$17:BY215,BY215))</f>
        <v/>
      </c>
      <c r="CA215" s="621" t="str">
        <f>F215&amp;"-"&amp;X215</f>
        <v>-</v>
      </c>
      <c r="CB215" s="621" t="str">
        <f>IF(X215="","",COUNTIF($CA$17:CA215,CA215))</f>
        <v/>
      </c>
    </row>
    <row r="216" spans="1:80" s="1" customFormat="1" ht="18" customHeight="1" thickBot="1">
      <c r="A216" s="684"/>
      <c r="B216" s="765"/>
      <c r="C216" s="767"/>
      <c r="D216" s="27" t="str">
        <f t="shared" si="104"/>
        <v/>
      </c>
      <c r="E216" s="244">
        <f>C215</f>
        <v>0</v>
      </c>
      <c r="F216" s="730"/>
      <c r="G216" s="730"/>
      <c r="H216" s="620"/>
      <c r="I216" s="270" t="str">
        <f>IF(C215&gt;0,VLOOKUP(C215,女子登録情報!$A$1:$H$2001,5,0),"")</f>
        <v/>
      </c>
      <c r="J216" s="748"/>
      <c r="K216" s="748"/>
      <c r="L216" s="199" t="s">
        <v>28</v>
      </c>
      <c r="M216" s="198"/>
      <c r="N216" s="271" t="str">
        <f>IF(M216&gt;0,VLOOKUP(M216,女子登録情報!$N$1:$O$22,2,0),"")</f>
        <v/>
      </c>
      <c r="O216" s="270" t="s">
        <v>29</v>
      </c>
      <c r="P216" s="272"/>
      <c r="Q216" s="258" t="str">
        <f t="shared" si="94"/>
        <v/>
      </c>
      <c r="R216" s="284" t="str">
        <f t="shared" si="105"/>
        <v/>
      </c>
      <c r="S216" s="273"/>
      <c r="T216" s="756"/>
      <c r="U216" s="757"/>
      <c r="V216" s="758"/>
      <c r="W216" s="751"/>
      <c r="X216" s="754"/>
      <c r="AB216" s="85">
        <f t="shared" si="106"/>
        <v>0</v>
      </c>
      <c r="AC216" s="621"/>
      <c r="AD216" s="74" t="str">
        <f t="shared" si="95"/>
        <v/>
      </c>
      <c r="AE216" s="74" t="str">
        <f t="shared" si="96"/>
        <v/>
      </c>
      <c r="AF216" s="74" t="str">
        <f t="shared" si="97"/>
        <v/>
      </c>
      <c r="AG216" s="74" t="str">
        <f t="shared" si="98"/>
        <v/>
      </c>
      <c r="AH216" s="95">
        <f t="shared" si="107"/>
        <v>0</v>
      </c>
      <c r="AI216" s="95" t="str">
        <f>AI215</f>
        <v/>
      </c>
      <c r="AJ216" s="74" t="str">
        <f t="shared" si="108"/>
        <v/>
      </c>
      <c r="AK216" s="74" t="str">
        <f t="shared" si="99"/>
        <v/>
      </c>
      <c r="AL216" s="99" t="str">
        <f t="shared" si="100"/>
        <v/>
      </c>
      <c r="AM216" s="81">
        <f t="shared" si="109"/>
        <v>0</v>
      </c>
      <c r="AO216" s="81">
        <f t="shared" si="110"/>
        <v>0</v>
      </c>
      <c r="AP216" s="81" t="str">
        <f t="shared" si="111"/>
        <v>00000</v>
      </c>
      <c r="AQ216" s="105" t="str">
        <f t="shared" si="112"/>
        <v>0秒0</v>
      </c>
      <c r="AR216" s="106">
        <f t="shared" si="113"/>
        <v>0</v>
      </c>
      <c r="AS216" s="106" t="str">
        <f t="shared" si="114"/>
        <v>0</v>
      </c>
      <c r="AT216" s="106" t="str">
        <f t="shared" si="115"/>
        <v>0</v>
      </c>
      <c r="AU216" s="106" t="str">
        <f t="shared" si="116"/>
        <v>0m</v>
      </c>
      <c r="AV216" s="106" t="str">
        <f t="shared" si="117"/>
        <v>点</v>
      </c>
      <c r="AW216" s="81">
        <f t="shared" si="118"/>
        <v>0</v>
      </c>
      <c r="AX216" s="73" t="str">
        <f t="shared" si="119"/>
        <v/>
      </c>
      <c r="AY216" s="81">
        <f t="shared" si="120"/>
        <v>0</v>
      </c>
      <c r="AZ216" s="81">
        <f t="shared" si="121"/>
        <v>0</v>
      </c>
      <c r="BA216" s="81">
        <f t="shared" si="122"/>
        <v>0</v>
      </c>
      <c r="BB216" s="595"/>
      <c r="BC216" s="595"/>
      <c r="BD216" s="629"/>
      <c r="BE216" s="769"/>
      <c r="BF216" s="74" t="str">
        <f t="shared" si="101"/>
        <v/>
      </c>
      <c r="BG216" s="74" t="str">
        <f t="shared" si="102"/>
        <v/>
      </c>
      <c r="BH216" s="74" t="str">
        <f t="shared" si="103"/>
        <v/>
      </c>
      <c r="BI216" s="120" t="str">
        <f>IF(M216="","",COUNTIF($BH$17:BH216,BH216))</f>
        <v/>
      </c>
      <c r="BJ216" s="98" t="str">
        <f t="shared" si="123"/>
        <v/>
      </c>
      <c r="BK216" s="1" t="str">
        <f t="shared" si="124"/>
        <v/>
      </c>
      <c r="BL216" s="621"/>
      <c r="BM216" s="621"/>
      <c r="BN216" s="621"/>
      <c r="BO216" s="621"/>
      <c r="BP216" s="621"/>
      <c r="BQ216" s="623"/>
      <c r="BR216" s="621"/>
      <c r="BS216" s="621"/>
      <c r="BV216" s="623"/>
      <c r="BW216" s="621"/>
      <c r="BX216" s="621"/>
      <c r="BY216" s="621"/>
      <c r="BZ216" s="621"/>
      <c r="CA216" s="621"/>
      <c r="CB216" s="621"/>
    </row>
    <row r="217" spans="1:80" s="1" customFormat="1" ht="18" customHeight="1" thickBot="1">
      <c r="A217" s="685"/>
      <c r="B217" s="201" t="s">
        <v>30</v>
      </c>
      <c r="C217" s="202"/>
      <c r="D217" s="245" t="str">
        <f t="shared" si="104"/>
        <v/>
      </c>
      <c r="E217" s="274">
        <f>C215</f>
        <v>0</v>
      </c>
      <c r="F217" s="210"/>
      <c r="G217" s="210"/>
      <c r="H217" s="28"/>
      <c r="I217" s="211"/>
      <c r="J217" s="749"/>
      <c r="K217" s="749"/>
      <c r="L217" s="203" t="s">
        <v>31</v>
      </c>
      <c r="M217" s="204"/>
      <c r="N217" s="430" t="str">
        <f>IF(M217&gt;0,VLOOKUP(M217,女子登録情報!$N$1:$O$22,2,0),"")</f>
        <v/>
      </c>
      <c r="O217" s="203" t="s">
        <v>32</v>
      </c>
      <c r="P217" s="206"/>
      <c r="Q217" s="250" t="str">
        <f t="shared" si="94"/>
        <v/>
      </c>
      <c r="R217" s="285" t="str">
        <f t="shared" si="105"/>
        <v/>
      </c>
      <c r="S217" s="207"/>
      <c r="T217" s="761"/>
      <c r="U217" s="762"/>
      <c r="V217" s="763"/>
      <c r="W217" s="752"/>
      <c r="X217" s="755"/>
      <c r="AB217" s="85">
        <f t="shared" si="106"/>
        <v>0</v>
      </c>
      <c r="AC217" s="621"/>
      <c r="AD217" s="74" t="str">
        <f t="shared" si="95"/>
        <v/>
      </c>
      <c r="AE217" s="74" t="str">
        <f t="shared" si="96"/>
        <v/>
      </c>
      <c r="AF217" s="74" t="str">
        <f t="shared" si="97"/>
        <v/>
      </c>
      <c r="AG217" s="74" t="str">
        <f t="shared" si="98"/>
        <v/>
      </c>
      <c r="AH217" s="95">
        <f t="shared" si="107"/>
        <v>0</v>
      </c>
      <c r="AI217" s="95" t="str">
        <f>AI216</f>
        <v/>
      </c>
      <c r="AJ217" s="74" t="str">
        <f t="shared" si="108"/>
        <v/>
      </c>
      <c r="AK217" s="74" t="str">
        <f t="shared" si="99"/>
        <v/>
      </c>
      <c r="AL217" s="99" t="str">
        <f t="shared" si="100"/>
        <v/>
      </c>
      <c r="AM217" s="81">
        <f t="shared" si="109"/>
        <v>0</v>
      </c>
      <c r="AO217" s="81">
        <f t="shared" si="110"/>
        <v>0</v>
      </c>
      <c r="AP217" s="81" t="str">
        <f t="shared" si="111"/>
        <v>00000</v>
      </c>
      <c r="AQ217" s="105" t="str">
        <f t="shared" si="112"/>
        <v>0秒0</v>
      </c>
      <c r="AR217" s="106">
        <f t="shared" si="113"/>
        <v>0</v>
      </c>
      <c r="AS217" s="106" t="str">
        <f t="shared" si="114"/>
        <v>0</v>
      </c>
      <c r="AT217" s="106" t="str">
        <f t="shared" si="115"/>
        <v>0</v>
      </c>
      <c r="AU217" s="106" t="str">
        <f t="shared" si="116"/>
        <v>0m</v>
      </c>
      <c r="AV217" s="106" t="str">
        <f t="shared" si="117"/>
        <v>点</v>
      </c>
      <c r="AW217" s="81">
        <f t="shared" si="118"/>
        <v>0</v>
      </c>
      <c r="AX217" s="73" t="str">
        <f t="shared" si="119"/>
        <v/>
      </c>
      <c r="AY217" s="81">
        <f t="shared" si="120"/>
        <v>0</v>
      </c>
      <c r="AZ217" s="81">
        <f t="shared" si="121"/>
        <v>0</v>
      </c>
      <c r="BA217" s="81">
        <f t="shared" si="122"/>
        <v>0</v>
      </c>
      <c r="BB217" s="587"/>
      <c r="BC217" s="587"/>
      <c r="BD217" s="630"/>
      <c r="BE217" s="770"/>
      <c r="BF217" s="74" t="str">
        <f t="shared" si="101"/>
        <v/>
      </c>
      <c r="BG217" s="74" t="str">
        <f t="shared" si="102"/>
        <v/>
      </c>
      <c r="BH217" s="74" t="str">
        <f t="shared" si="103"/>
        <v/>
      </c>
      <c r="BI217" s="120" t="str">
        <f>IF(M217="","",COUNTIF($BH$17:BH217,BH217))</f>
        <v/>
      </c>
      <c r="BJ217" s="98" t="str">
        <f t="shared" si="123"/>
        <v/>
      </c>
      <c r="BK217" s="1" t="str">
        <f t="shared" si="124"/>
        <v/>
      </c>
      <c r="BL217" s="621"/>
      <c r="BM217" s="621"/>
      <c r="BN217" s="621"/>
      <c r="BO217" s="621"/>
      <c r="BP217" s="621"/>
      <c r="BQ217" s="624"/>
      <c r="BR217" s="621"/>
      <c r="BS217" s="621"/>
      <c r="BV217" s="624"/>
      <c r="BW217" s="621"/>
      <c r="BX217" s="621"/>
      <c r="BY217" s="621"/>
      <c r="BZ217" s="621"/>
      <c r="CA217" s="621"/>
      <c r="CB217" s="621"/>
    </row>
    <row r="218" spans="1:80" s="1" customFormat="1" ht="18" customHeight="1" thickTop="1" thickBot="1">
      <c r="A218" s="683">
        <v>68</v>
      </c>
      <c r="B218" s="764" t="s">
        <v>339</v>
      </c>
      <c r="C218" s="766"/>
      <c r="D218" s="252" t="str">
        <f t="shared" si="104"/>
        <v/>
      </c>
      <c r="E218" s="243">
        <f>C218</f>
        <v>0</v>
      </c>
      <c r="F218" s="729" t="str">
        <f>IF(C218&gt;0,VLOOKUP(C218,女子登録情報!$A$1:$H$2001,3,0),"")</f>
        <v/>
      </c>
      <c r="G218" s="729" t="str">
        <f>IF(C218&gt;0,VLOOKUP(C218,女子登録情報!$A$1:$H$2001,4,0),"")</f>
        <v/>
      </c>
      <c r="H218" s="619" t="str">
        <f>IF(C218&gt;0,VLOOKUP(C218,女子登録情報!$A$1:$H$1688,7,0),"")</f>
        <v/>
      </c>
      <c r="I218" s="267" t="str">
        <f>IF(C218&gt;0,VLOOKUP(C218,女子登録情報!$A$1:$H$2001,8,0),"")</f>
        <v/>
      </c>
      <c r="J218" s="747" t="str">
        <f>IF(C218&gt;0,VLOOKUP(C218,女子登録情報!$A$1:$M$2001,13,0),"")</f>
        <v/>
      </c>
      <c r="K218" s="747" t="str">
        <f>IF(C218&gt;0,TEXT(C218,"200000000"),"000000000")</f>
        <v>000000000</v>
      </c>
      <c r="L218" s="195" t="s">
        <v>24</v>
      </c>
      <c r="M218" s="194"/>
      <c r="N218" s="268" t="str">
        <f>IF(M218&gt;0,VLOOKUP(M218,女子登録情報!$N$1:$O$22,2,0),"")</f>
        <v/>
      </c>
      <c r="O218" s="267" t="s">
        <v>27</v>
      </c>
      <c r="P218" s="253"/>
      <c r="Q218" s="260" t="str">
        <f t="shared" si="94"/>
        <v/>
      </c>
      <c r="R218" s="283" t="str">
        <f t="shared" si="105"/>
        <v/>
      </c>
      <c r="S218" s="269"/>
      <c r="T218" s="610"/>
      <c r="U218" s="611"/>
      <c r="V218" s="612"/>
      <c r="W218" s="750"/>
      <c r="X218" s="753"/>
      <c r="AA218" s="1">
        <f>IF(C218="",0,IF(H218=F5,0,1))</f>
        <v>0</v>
      </c>
      <c r="AB218" s="85">
        <f t="shared" si="106"/>
        <v>0</v>
      </c>
      <c r="AC218" s="621" t="str">
        <f>IF(C218="","",C218)</f>
        <v/>
      </c>
      <c r="AD218" s="74" t="str">
        <f t="shared" si="95"/>
        <v/>
      </c>
      <c r="AE218" s="74" t="str">
        <f t="shared" si="96"/>
        <v/>
      </c>
      <c r="AF218" s="74" t="str">
        <f t="shared" si="97"/>
        <v/>
      </c>
      <c r="AG218" s="74" t="str">
        <f t="shared" si="98"/>
        <v/>
      </c>
      <c r="AH218" s="95">
        <f t="shared" si="107"/>
        <v>0</v>
      </c>
      <c r="AI218" s="95" t="str">
        <f>IF(F218="","",F218)</f>
        <v/>
      </c>
      <c r="AJ218" s="74" t="str">
        <f t="shared" si="108"/>
        <v/>
      </c>
      <c r="AK218" s="74" t="str">
        <f t="shared" si="99"/>
        <v/>
      </c>
      <c r="AL218" s="99" t="str">
        <f t="shared" si="100"/>
        <v/>
      </c>
      <c r="AM218" s="81">
        <f t="shared" si="109"/>
        <v>0</v>
      </c>
      <c r="AO218" s="81">
        <f t="shared" si="110"/>
        <v>0</v>
      </c>
      <c r="AP218" s="81" t="str">
        <f t="shared" si="111"/>
        <v>00000</v>
      </c>
      <c r="AQ218" s="105" t="str">
        <f t="shared" si="112"/>
        <v>0秒0</v>
      </c>
      <c r="AR218" s="106">
        <f t="shared" si="113"/>
        <v>0</v>
      </c>
      <c r="AS218" s="106" t="str">
        <f t="shared" si="114"/>
        <v>0</v>
      </c>
      <c r="AT218" s="106" t="str">
        <f t="shared" si="115"/>
        <v>0</v>
      </c>
      <c r="AU218" s="106" t="str">
        <f t="shared" si="116"/>
        <v>0m</v>
      </c>
      <c r="AV218" s="106" t="str">
        <f t="shared" si="117"/>
        <v>点</v>
      </c>
      <c r="AW218" s="81">
        <f t="shared" si="118"/>
        <v>0</v>
      </c>
      <c r="AX218" s="73" t="str">
        <f t="shared" si="119"/>
        <v/>
      </c>
      <c r="AY218" s="81">
        <f t="shared" si="120"/>
        <v>0</v>
      </c>
      <c r="AZ218" s="81">
        <f t="shared" si="121"/>
        <v>0</v>
      </c>
      <c r="BA218" s="81">
        <f t="shared" si="122"/>
        <v>0</v>
      </c>
      <c r="BB218" s="586">
        <f>IF(W218="",0,COUNTA($W$17:W220))</f>
        <v>0</v>
      </c>
      <c r="BC218" s="586">
        <f>IF(X218="",0,COUNTA($X$17:X220))</f>
        <v>0</v>
      </c>
      <c r="BD218" s="628">
        <f>IF(OR($N218="20200",$N219="20200",$N220="20200"),COUNTIF($N$17:N220,"20200"),0)</f>
        <v>0</v>
      </c>
      <c r="BE218" s="768">
        <f>IF($BD218=0,0,INDEX($P218:$P220,MATCH("20200",$N218:$N220,0),1))</f>
        <v>0</v>
      </c>
      <c r="BF218" s="74" t="str">
        <f t="shared" si="101"/>
        <v/>
      </c>
      <c r="BG218" s="74" t="str">
        <f t="shared" si="102"/>
        <v/>
      </c>
      <c r="BH218" s="74" t="str">
        <f t="shared" si="103"/>
        <v/>
      </c>
      <c r="BI218" s="120" t="str">
        <f>IF(M218="","",COUNTIF($BH$17:BH218,BH218))</f>
        <v/>
      </c>
      <c r="BJ218" s="98" t="str">
        <f t="shared" si="123"/>
        <v/>
      </c>
      <c r="BK218" s="1" t="str">
        <f t="shared" si="124"/>
        <v/>
      </c>
      <c r="BL218" s="621" t="str">
        <f>IF(F218="","",COUNTIF($AI$17:AI218,AI218))</f>
        <v/>
      </c>
      <c r="BM218" s="621">
        <f>IF(BL218=1,BL218,0)</f>
        <v>0</v>
      </c>
      <c r="BN218" s="621" t="str">
        <f>IF(F218="","",$BR218)</f>
        <v/>
      </c>
      <c r="BO218" s="621" t="str">
        <f>IF(G218="","",$BR218)</f>
        <v/>
      </c>
      <c r="BP218" s="621" t="str">
        <f>IF(I218="","",$BR218)</f>
        <v/>
      </c>
      <c r="BQ218" s="622" t="str">
        <f>IFERROR(IF(J218="","",BR218),"")</f>
        <v/>
      </c>
      <c r="BR218" s="621">
        <v>68</v>
      </c>
      <c r="BS218" s="621">
        <f>IF(C218&gt;0,"",IF(COUNTIF(BN218:BQ220,BR218)=4,"",1))</f>
        <v>1</v>
      </c>
      <c r="BV218" s="622" t="str">
        <f>IF(AI218="","",IF(AND(COUNTA(M218:M220)=0,COUNTA(W218:X220)=0),1,""))</f>
        <v/>
      </c>
      <c r="BW218" s="621">
        <f>IF(AND($AI218="",COUNTA(W218)&gt;0),1,0)</f>
        <v>0</v>
      </c>
      <c r="BX218" s="621">
        <f>IF(AND($AI218="",COUNTA(X218)&gt;0),1,0)</f>
        <v>0</v>
      </c>
      <c r="BY218" s="621" t="str">
        <f>F218&amp;"-"&amp;W218</f>
        <v>-</v>
      </c>
      <c r="BZ218" s="621" t="str">
        <f>IF(W218="","",COUNTIF($BY$17:BY218,BY218))</f>
        <v/>
      </c>
      <c r="CA218" s="621" t="str">
        <f>F218&amp;"-"&amp;X218</f>
        <v>-</v>
      </c>
      <c r="CB218" s="621" t="str">
        <f>IF(X218="","",COUNTIF($CA$17:CA218,CA218))</f>
        <v/>
      </c>
    </row>
    <row r="219" spans="1:80" s="1" customFormat="1" ht="18" customHeight="1" thickBot="1">
      <c r="A219" s="684"/>
      <c r="B219" s="765"/>
      <c r="C219" s="767"/>
      <c r="D219" s="27" t="str">
        <f t="shared" si="104"/>
        <v/>
      </c>
      <c r="E219" s="244">
        <f>C218</f>
        <v>0</v>
      </c>
      <c r="F219" s="730"/>
      <c r="G219" s="730"/>
      <c r="H219" s="620"/>
      <c r="I219" s="270" t="str">
        <f>IF(C218&gt;0,VLOOKUP(C218,女子登録情報!$A$1:$H$2001,5,0),"")</f>
        <v/>
      </c>
      <c r="J219" s="748"/>
      <c r="K219" s="748"/>
      <c r="L219" s="199" t="s">
        <v>28</v>
      </c>
      <c r="M219" s="198"/>
      <c r="N219" s="271" t="str">
        <f>IF(M219&gt;0,VLOOKUP(M219,女子登録情報!$N$1:$O$22,2,0),"")</f>
        <v/>
      </c>
      <c r="O219" s="270" t="s">
        <v>29</v>
      </c>
      <c r="P219" s="272"/>
      <c r="Q219" s="258" t="str">
        <f t="shared" si="94"/>
        <v/>
      </c>
      <c r="R219" s="284" t="str">
        <f t="shared" si="105"/>
        <v/>
      </c>
      <c r="S219" s="273"/>
      <c r="T219" s="756"/>
      <c r="U219" s="757"/>
      <c r="V219" s="758"/>
      <c r="W219" s="751"/>
      <c r="X219" s="754"/>
      <c r="AB219" s="85">
        <f t="shared" si="106"/>
        <v>0</v>
      </c>
      <c r="AC219" s="621"/>
      <c r="AD219" s="74" t="str">
        <f t="shared" si="95"/>
        <v/>
      </c>
      <c r="AE219" s="74" t="str">
        <f t="shared" si="96"/>
        <v/>
      </c>
      <c r="AF219" s="74" t="str">
        <f t="shared" si="97"/>
        <v/>
      </c>
      <c r="AG219" s="74" t="str">
        <f t="shared" si="98"/>
        <v/>
      </c>
      <c r="AH219" s="95">
        <f t="shared" si="107"/>
        <v>0</v>
      </c>
      <c r="AI219" s="95" t="str">
        <f>AI218</f>
        <v/>
      </c>
      <c r="AJ219" s="74" t="str">
        <f t="shared" si="108"/>
        <v/>
      </c>
      <c r="AK219" s="74" t="str">
        <f t="shared" si="99"/>
        <v/>
      </c>
      <c r="AL219" s="99" t="str">
        <f t="shared" si="100"/>
        <v/>
      </c>
      <c r="AM219" s="81">
        <f t="shared" si="109"/>
        <v>0</v>
      </c>
      <c r="AO219" s="81">
        <f t="shared" si="110"/>
        <v>0</v>
      </c>
      <c r="AP219" s="81" t="str">
        <f t="shared" si="111"/>
        <v>00000</v>
      </c>
      <c r="AQ219" s="105" t="str">
        <f t="shared" si="112"/>
        <v>0秒0</v>
      </c>
      <c r="AR219" s="106">
        <f t="shared" si="113"/>
        <v>0</v>
      </c>
      <c r="AS219" s="106" t="str">
        <f t="shared" si="114"/>
        <v>0</v>
      </c>
      <c r="AT219" s="106" t="str">
        <f t="shared" si="115"/>
        <v>0</v>
      </c>
      <c r="AU219" s="106" t="str">
        <f t="shared" si="116"/>
        <v>0m</v>
      </c>
      <c r="AV219" s="106" t="str">
        <f t="shared" si="117"/>
        <v>点</v>
      </c>
      <c r="AW219" s="81">
        <f t="shared" si="118"/>
        <v>0</v>
      </c>
      <c r="AX219" s="73" t="str">
        <f t="shared" si="119"/>
        <v/>
      </c>
      <c r="AY219" s="81">
        <f t="shared" si="120"/>
        <v>0</v>
      </c>
      <c r="AZ219" s="81">
        <f t="shared" si="121"/>
        <v>0</v>
      </c>
      <c r="BA219" s="81">
        <f t="shared" si="122"/>
        <v>0</v>
      </c>
      <c r="BB219" s="595"/>
      <c r="BC219" s="595"/>
      <c r="BD219" s="629"/>
      <c r="BE219" s="769"/>
      <c r="BF219" s="74" t="str">
        <f t="shared" si="101"/>
        <v/>
      </c>
      <c r="BG219" s="74" t="str">
        <f t="shared" si="102"/>
        <v/>
      </c>
      <c r="BH219" s="74" t="str">
        <f t="shared" si="103"/>
        <v/>
      </c>
      <c r="BI219" s="120" t="str">
        <f>IF(M219="","",COUNTIF($BH$17:BH219,BH219))</f>
        <v/>
      </c>
      <c r="BJ219" s="98" t="str">
        <f t="shared" si="123"/>
        <v/>
      </c>
      <c r="BK219" s="1" t="str">
        <f t="shared" si="124"/>
        <v/>
      </c>
      <c r="BL219" s="621"/>
      <c r="BM219" s="621"/>
      <c r="BN219" s="621"/>
      <c r="BO219" s="621"/>
      <c r="BP219" s="621"/>
      <c r="BQ219" s="623"/>
      <c r="BR219" s="621"/>
      <c r="BS219" s="621"/>
      <c r="BV219" s="623"/>
      <c r="BW219" s="621"/>
      <c r="BX219" s="621"/>
      <c r="BY219" s="621"/>
      <c r="BZ219" s="621"/>
      <c r="CA219" s="621"/>
      <c r="CB219" s="621"/>
    </row>
    <row r="220" spans="1:80" s="1" customFormat="1" ht="18" customHeight="1" thickBot="1">
      <c r="A220" s="685"/>
      <c r="B220" s="201" t="s">
        <v>30</v>
      </c>
      <c r="C220" s="202"/>
      <c r="D220" s="245" t="str">
        <f t="shared" si="104"/>
        <v/>
      </c>
      <c r="E220" s="274">
        <f>C218</f>
        <v>0</v>
      </c>
      <c r="F220" s="210"/>
      <c r="G220" s="210"/>
      <c r="H220" s="28"/>
      <c r="I220" s="211"/>
      <c r="J220" s="749"/>
      <c r="K220" s="749"/>
      <c r="L220" s="203" t="s">
        <v>31</v>
      </c>
      <c r="M220" s="204"/>
      <c r="N220" s="430" t="str">
        <f>IF(M220&gt;0,VLOOKUP(M220,女子登録情報!$N$1:$O$22,2,0),"")</f>
        <v/>
      </c>
      <c r="O220" s="203" t="s">
        <v>32</v>
      </c>
      <c r="P220" s="206"/>
      <c r="Q220" s="250" t="str">
        <f t="shared" si="94"/>
        <v/>
      </c>
      <c r="R220" s="285" t="str">
        <f t="shared" si="105"/>
        <v/>
      </c>
      <c r="S220" s="207"/>
      <c r="T220" s="761"/>
      <c r="U220" s="762"/>
      <c r="V220" s="763"/>
      <c r="W220" s="752"/>
      <c r="X220" s="755"/>
      <c r="AB220" s="85">
        <f t="shared" si="106"/>
        <v>0</v>
      </c>
      <c r="AC220" s="621"/>
      <c r="AD220" s="74" t="str">
        <f t="shared" si="95"/>
        <v/>
      </c>
      <c r="AE220" s="74" t="str">
        <f t="shared" si="96"/>
        <v/>
      </c>
      <c r="AF220" s="74" t="str">
        <f t="shared" si="97"/>
        <v/>
      </c>
      <c r="AG220" s="74" t="str">
        <f t="shared" si="98"/>
        <v/>
      </c>
      <c r="AH220" s="95">
        <f t="shared" si="107"/>
        <v>0</v>
      </c>
      <c r="AI220" s="95" t="str">
        <f>AI219</f>
        <v/>
      </c>
      <c r="AJ220" s="74" t="str">
        <f t="shared" si="108"/>
        <v/>
      </c>
      <c r="AK220" s="74" t="str">
        <f t="shared" si="99"/>
        <v/>
      </c>
      <c r="AL220" s="99" t="str">
        <f t="shared" si="100"/>
        <v/>
      </c>
      <c r="AM220" s="81">
        <f t="shared" si="109"/>
        <v>0</v>
      </c>
      <c r="AO220" s="81">
        <f t="shared" si="110"/>
        <v>0</v>
      </c>
      <c r="AP220" s="81" t="str">
        <f t="shared" si="111"/>
        <v>00000</v>
      </c>
      <c r="AQ220" s="105" t="str">
        <f t="shared" si="112"/>
        <v>0秒0</v>
      </c>
      <c r="AR220" s="106">
        <f t="shared" si="113"/>
        <v>0</v>
      </c>
      <c r="AS220" s="106" t="str">
        <f t="shared" si="114"/>
        <v>0</v>
      </c>
      <c r="AT220" s="106" t="str">
        <f t="shared" si="115"/>
        <v>0</v>
      </c>
      <c r="AU220" s="106" t="str">
        <f t="shared" si="116"/>
        <v>0m</v>
      </c>
      <c r="AV220" s="106" t="str">
        <f t="shared" si="117"/>
        <v>点</v>
      </c>
      <c r="AW220" s="81">
        <f t="shared" si="118"/>
        <v>0</v>
      </c>
      <c r="AX220" s="73" t="str">
        <f t="shared" si="119"/>
        <v/>
      </c>
      <c r="AY220" s="81">
        <f t="shared" si="120"/>
        <v>0</v>
      </c>
      <c r="AZ220" s="81">
        <f t="shared" si="121"/>
        <v>0</v>
      </c>
      <c r="BA220" s="81">
        <f t="shared" si="122"/>
        <v>0</v>
      </c>
      <c r="BB220" s="587"/>
      <c r="BC220" s="587"/>
      <c r="BD220" s="630"/>
      <c r="BE220" s="770"/>
      <c r="BF220" s="74" t="str">
        <f t="shared" si="101"/>
        <v/>
      </c>
      <c r="BG220" s="74" t="str">
        <f t="shared" si="102"/>
        <v/>
      </c>
      <c r="BH220" s="74" t="str">
        <f t="shared" si="103"/>
        <v/>
      </c>
      <c r="BI220" s="120" t="str">
        <f>IF(M220="","",COUNTIF($BH$17:BH220,BH220))</f>
        <v/>
      </c>
      <c r="BJ220" s="98" t="str">
        <f t="shared" si="123"/>
        <v/>
      </c>
      <c r="BK220" s="1" t="str">
        <f t="shared" si="124"/>
        <v/>
      </c>
      <c r="BL220" s="621"/>
      <c r="BM220" s="621"/>
      <c r="BN220" s="621"/>
      <c r="BO220" s="621"/>
      <c r="BP220" s="621"/>
      <c r="BQ220" s="624"/>
      <c r="BR220" s="621"/>
      <c r="BS220" s="621"/>
      <c r="BV220" s="624"/>
      <c r="BW220" s="621"/>
      <c r="BX220" s="621"/>
      <c r="BY220" s="621"/>
      <c r="BZ220" s="621"/>
      <c r="CA220" s="621"/>
      <c r="CB220" s="621"/>
    </row>
    <row r="221" spans="1:80" s="1" customFormat="1" ht="18" customHeight="1" thickTop="1" thickBot="1">
      <c r="A221" s="683">
        <v>69</v>
      </c>
      <c r="B221" s="764" t="s">
        <v>339</v>
      </c>
      <c r="C221" s="766"/>
      <c r="D221" s="252" t="str">
        <f t="shared" si="104"/>
        <v/>
      </c>
      <c r="E221" s="243">
        <f>C221</f>
        <v>0</v>
      </c>
      <c r="F221" s="729" t="str">
        <f>IF(C221&gt;0,VLOOKUP(C221,女子登録情報!$A$1:$H$2001,3,0),"")</f>
        <v/>
      </c>
      <c r="G221" s="729" t="str">
        <f>IF(C221&gt;0,VLOOKUP(C221,女子登録情報!$A$1:$H$2001,4,0),"")</f>
        <v/>
      </c>
      <c r="H221" s="619" t="str">
        <f>IF(C221&gt;0,VLOOKUP(C221,女子登録情報!$A$1:$H$1688,7,0),"")</f>
        <v/>
      </c>
      <c r="I221" s="267" t="str">
        <f>IF(C221&gt;0,VLOOKUP(C221,女子登録情報!$A$1:$H$2001,8,0),"")</f>
        <v/>
      </c>
      <c r="J221" s="747" t="str">
        <f>IF(C221&gt;0,VLOOKUP(C221,女子登録情報!$A$1:$M$2001,13,0),"")</f>
        <v/>
      </c>
      <c r="K221" s="747" t="str">
        <f>IF(C221&gt;0,TEXT(C221,"200000000"),"000000000")</f>
        <v>000000000</v>
      </c>
      <c r="L221" s="195" t="s">
        <v>24</v>
      </c>
      <c r="M221" s="194"/>
      <c r="N221" s="268" t="str">
        <f>IF(M221&gt;0,VLOOKUP(M221,女子登録情報!$N$1:$O$22,2,0),"")</f>
        <v/>
      </c>
      <c r="O221" s="267" t="s">
        <v>27</v>
      </c>
      <c r="P221" s="253"/>
      <c r="Q221" s="260" t="str">
        <f t="shared" si="94"/>
        <v/>
      </c>
      <c r="R221" s="283" t="str">
        <f t="shared" si="105"/>
        <v/>
      </c>
      <c r="S221" s="269"/>
      <c r="T221" s="610"/>
      <c r="U221" s="611"/>
      <c r="V221" s="612"/>
      <c r="W221" s="750"/>
      <c r="X221" s="753"/>
      <c r="AA221" s="1">
        <f>IF(C221="",0,IF(H221=F5,0,1))</f>
        <v>0</v>
      </c>
      <c r="AB221" s="85">
        <f t="shared" si="106"/>
        <v>0</v>
      </c>
      <c r="AC221" s="621" t="str">
        <f>IF(C221="","",C221)</f>
        <v/>
      </c>
      <c r="AD221" s="74" t="str">
        <f t="shared" si="95"/>
        <v/>
      </c>
      <c r="AE221" s="74" t="str">
        <f t="shared" si="96"/>
        <v/>
      </c>
      <c r="AF221" s="74" t="str">
        <f t="shared" si="97"/>
        <v/>
      </c>
      <c r="AG221" s="74" t="str">
        <f t="shared" si="98"/>
        <v/>
      </c>
      <c r="AH221" s="95">
        <f t="shared" si="107"/>
        <v>0</v>
      </c>
      <c r="AI221" s="95" t="str">
        <f>IF(F221="","",F221)</f>
        <v/>
      </c>
      <c r="AJ221" s="74" t="str">
        <f t="shared" si="108"/>
        <v/>
      </c>
      <c r="AK221" s="74" t="str">
        <f t="shared" si="99"/>
        <v/>
      </c>
      <c r="AL221" s="99" t="str">
        <f t="shared" si="100"/>
        <v/>
      </c>
      <c r="AM221" s="81">
        <f t="shared" si="109"/>
        <v>0</v>
      </c>
      <c r="AO221" s="81">
        <f t="shared" si="110"/>
        <v>0</v>
      </c>
      <c r="AP221" s="81" t="str">
        <f t="shared" si="111"/>
        <v>00000</v>
      </c>
      <c r="AQ221" s="105" t="str">
        <f t="shared" si="112"/>
        <v>0秒0</v>
      </c>
      <c r="AR221" s="106">
        <f t="shared" si="113"/>
        <v>0</v>
      </c>
      <c r="AS221" s="106" t="str">
        <f t="shared" si="114"/>
        <v>0</v>
      </c>
      <c r="AT221" s="106" t="str">
        <f t="shared" si="115"/>
        <v>0</v>
      </c>
      <c r="AU221" s="106" t="str">
        <f t="shared" si="116"/>
        <v>0m</v>
      </c>
      <c r="AV221" s="106" t="str">
        <f t="shared" si="117"/>
        <v>点</v>
      </c>
      <c r="AW221" s="81">
        <f t="shared" si="118"/>
        <v>0</v>
      </c>
      <c r="AX221" s="73" t="str">
        <f t="shared" si="119"/>
        <v/>
      </c>
      <c r="AY221" s="81">
        <f t="shared" si="120"/>
        <v>0</v>
      </c>
      <c r="AZ221" s="81">
        <f t="shared" si="121"/>
        <v>0</v>
      </c>
      <c r="BA221" s="81">
        <f t="shared" si="122"/>
        <v>0</v>
      </c>
      <c r="BB221" s="586">
        <f>IF(W221="",0,COUNTA($W$17:W223))</f>
        <v>0</v>
      </c>
      <c r="BC221" s="586">
        <f>IF(X221="",0,COUNTA($X$17:X223))</f>
        <v>0</v>
      </c>
      <c r="BD221" s="628">
        <f>IF(OR($N221="20200",$N222="20200",$N223="20200"),COUNTIF($N$17:N223,"20200"),0)</f>
        <v>0</v>
      </c>
      <c r="BE221" s="768">
        <f>IF($BD221=0,0,INDEX($P221:$P223,MATCH("20200",$N221:$N223,0),1))</f>
        <v>0</v>
      </c>
      <c r="BF221" s="74" t="str">
        <f t="shared" si="101"/>
        <v/>
      </c>
      <c r="BG221" s="74" t="str">
        <f t="shared" si="102"/>
        <v/>
      </c>
      <c r="BH221" s="74" t="str">
        <f t="shared" si="103"/>
        <v/>
      </c>
      <c r="BI221" s="120" t="str">
        <f>IF(M221="","",COUNTIF($BH$17:BH221,BH221))</f>
        <v/>
      </c>
      <c r="BJ221" s="98" t="str">
        <f t="shared" si="123"/>
        <v/>
      </c>
      <c r="BK221" s="1" t="str">
        <f t="shared" si="124"/>
        <v/>
      </c>
      <c r="BL221" s="621" t="str">
        <f>IF(F221="","",COUNTIF($AI$17:AI221,AI221))</f>
        <v/>
      </c>
      <c r="BM221" s="621">
        <f>IF(BL221=1,BL221,0)</f>
        <v>0</v>
      </c>
      <c r="BN221" s="621" t="str">
        <f>IF(F221="","",$BR221)</f>
        <v/>
      </c>
      <c r="BO221" s="621" t="str">
        <f>IF(G221="","",$BR221)</f>
        <v/>
      </c>
      <c r="BP221" s="621" t="str">
        <f>IF(I221="","",$BR221)</f>
        <v/>
      </c>
      <c r="BQ221" s="622" t="str">
        <f>IFERROR(IF(J221="","",BR221),"")</f>
        <v/>
      </c>
      <c r="BR221" s="621">
        <v>69</v>
      </c>
      <c r="BS221" s="621">
        <f>IF(C221&gt;0,"",IF(COUNTIF(BN221:BQ223,BR221)=4,"",1))</f>
        <v>1</v>
      </c>
      <c r="BV221" s="622" t="str">
        <f>IF(AI221="","",IF(AND(COUNTA(M221:M223)=0,COUNTA(W221:X223)=0),1,""))</f>
        <v/>
      </c>
      <c r="BW221" s="621">
        <f>IF(AND($AI221="",COUNTA(W221)&gt;0),1,0)</f>
        <v>0</v>
      </c>
      <c r="BX221" s="621">
        <f>IF(AND($AI221="",COUNTA(X221)&gt;0),1,0)</f>
        <v>0</v>
      </c>
      <c r="BY221" s="621" t="str">
        <f>F221&amp;"-"&amp;W221</f>
        <v>-</v>
      </c>
      <c r="BZ221" s="621" t="str">
        <f>IF(W221="","",COUNTIF($BY$17:BY221,BY221))</f>
        <v/>
      </c>
      <c r="CA221" s="621" t="str">
        <f>F221&amp;"-"&amp;X221</f>
        <v>-</v>
      </c>
      <c r="CB221" s="621" t="str">
        <f>IF(X221="","",COUNTIF($CA$17:CA221,CA221))</f>
        <v/>
      </c>
    </row>
    <row r="222" spans="1:80" s="1" customFormat="1" ht="18" customHeight="1" thickBot="1">
      <c r="A222" s="684"/>
      <c r="B222" s="765"/>
      <c r="C222" s="767"/>
      <c r="D222" s="27" t="str">
        <f t="shared" si="104"/>
        <v/>
      </c>
      <c r="E222" s="244">
        <f>C221</f>
        <v>0</v>
      </c>
      <c r="F222" s="730"/>
      <c r="G222" s="730"/>
      <c r="H222" s="620"/>
      <c r="I222" s="270" t="str">
        <f>IF(C221&gt;0,VLOOKUP(C221,女子登録情報!$A$1:$H$2001,5,0),"")</f>
        <v/>
      </c>
      <c r="J222" s="748"/>
      <c r="K222" s="748"/>
      <c r="L222" s="199" t="s">
        <v>28</v>
      </c>
      <c r="M222" s="198"/>
      <c r="N222" s="271" t="str">
        <f>IF(M222&gt;0,VLOOKUP(M222,女子登録情報!$N$1:$O$22,2,0),"")</f>
        <v/>
      </c>
      <c r="O222" s="270" t="s">
        <v>29</v>
      </c>
      <c r="P222" s="272"/>
      <c r="Q222" s="258" t="str">
        <f t="shared" si="94"/>
        <v/>
      </c>
      <c r="R222" s="284" t="str">
        <f t="shared" si="105"/>
        <v/>
      </c>
      <c r="S222" s="273"/>
      <c r="T222" s="756"/>
      <c r="U222" s="757"/>
      <c r="V222" s="758"/>
      <c r="W222" s="751"/>
      <c r="X222" s="754"/>
      <c r="AB222" s="85">
        <f t="shared" si="106"/>
        <v>0</v>
      </c>
      <c r="AC222" s="621"/>
      <c r="AD222" s="74" t="str">
        <f t="shared" si="95"/>
        <v/>
      </c>
      <c r="AE222" s="74" t="str">
        <f t="shared" si="96"/>
        <v/>
      </c>
      <c r="AF222" s="74" t="str">
        <f t="shared" si="97"/>
        <v/>
      </c>
      <c r="AG222" s="74" t="str">
        <f t="shared" si="98"/>
        <v/>
      </c>
      <c r="AH222" s="95">
        <f t="shared" si="107"/>
        <v>0</v>
      </c>
      <c r="AI222" s="95" t="str">
        <f>AI221</f>
        <v/>
      </c>
      <c r="AJ222" s="74" t="str">
        <f t="shared" si="108"/>
        <v/>
      </c>
      <c r="AK222" s="74" t="str">
        <f t="shared" si="99"/>
        <v/>
      </c>
      <c r="AL222" s="99" t="str">
        <f t="shared" si="100"/>
        <v/>
      </c>
      <c r="AM222" s="81">
        <f t="shared" si="109"/>
        <v>0</v>
      </c>
      <c r="AO222" s="81">
        <f t="shared" si="110"/>
        <v>0</v>
      </c>
      <c r="AP222" s="81" t="str">
        <f t="shared" si="111"/>
        <v>00000</v>
      </c>
      <c r="AQ222" s="105" t="str">
        <f t="shared" si="112"/>
        <v>0秒0</v>
      </c>
      <c r="AR222" s="106">
        <f t="shared" si="113"/>
        <v>0</v>
      </c>
      <c r="AS222" s="106" t="str">
        <f t="shared" si="114"/>
        <v>0</v>
      </c>
      <c r="AT222" s="106" t="str">
        <f t="shared" si="115"/>
        <v>0</v>
      </c>
      <c r="AU222" s="106" t="str">
        <f t="shared" si="116"/>
        <v>0m</v>
      </c>
      <c r="AV222" s="106" t="str">
        <f t="shared" si="117"/>
        <v>点</v>
      </c>
      <c r="AW222" s="81">
        <f t="shared" si="118"/>
        <v>0</v>
      </c>
      <c r="AX222" s="73" t="str">
        <f t="shared" si="119"/>
        <v/>
      </c>
      <c r="AY222" s="81">
        <f t="shared" si="120"/>
        <v>0</v>
      </c>
      <c r="AZ222" s="81">
        <f t="shared" si="121"/>
        <v>0</v>
      </c>
      <c r="BA222" s="81">
        <f t="shared" si="122"/>
        <v>0</v>
      </c>
      <c r="BB222" s="595"/>
      <c r="BC222" s="595"/>
      <c r="BD222" s="629"/>
      <c r="BE222" s="769"/>
      <c r="BF222" s="74" t="str">
        <f t="shared" si="101"/>
        <v/>
      </c>
      <c r="BG222" s="74" t="str">
        <f t="shared" si="102"/>
        <v/>
      </c>
      <c r="BH222" s="74" t="str">
        <f t="shared" si="103"/>
        <v/>
      </c>
      <c r="BI222" s="120" t="str">
        <f>IF(M222="","",COUNTIF($BH$17:BH222,BH222))</f>
        <v/>
      </c>
      <c r="BJ222" s="98" t="str">
        <f t="shared" si="123"/>
        <v/>
      </c>
      <c r="BK222" s="1" t="str">
        <f t="shared" si="124"/>
        <v/>
      </c>
      <c r="BL222" s="621"/>
      <c r="BM222" s="621"/>
      <c r="BN222" s="621"/>
      <c r="BO222" s="621"/>
      <c r="BP222" s="621"/>
      <c r="BQ222" s="623"/>
      <c r="BR222" s="621"/>
      <c r="BS222" s="621"/>
      <c r="BV222" s="623"/>
      <c r="BW222" s="621"/>
      <c r="BX222" s="621"/>
      <c r="BY222" s="621"/>
      <c r="BZ222" s="621"/>
      <c r="CA222" s="621"/>
      <c r="CB222" s="621"/>
    </row>
    <row r="223" spans="1:80" s="1" customFormat="1" ht="18" customHeight="1" thickBot="1">
      <c r="A223" s="685"/>
      <c r="B223" s="201" t="s">
        <v>30</v>
      </c>
      <c r="C223" s="202"/>
      <c r="D223" s="245" t="str">
        <f t="shared" si="104"/>
        <v/>
      </c>
      <c r="E223" s="274">
        <f>C221</f>
        <v>0</v>
      </c>
      <c r="F223" s="210"/>
      <c r="G223" s="210"/>
      <c r="H223" s="28"/>
      <c r="I223" s="211"/>
      <c r="J223" s="749"/>
      <c r="K223" s="749"/>
      <c r="L223" s="203" t="s">
        <v>31</v>
      </c>
      <c r="M223" s="204"/>
      <c r="N223" s="430" t="str">
        <f>IF(M223&gt;0,VLOOKUP(M223,女子登録情報!$N$1:$O$22,2,0),"")</f>
        <v/>
      </c>
      <c r="O223" s="203" t="s">
        <v>32</v>
      </c>
      <c r="P223" s="206"/>
      <c r="Q223" s="250" t="str">
        <f t="shared" si="94"/>
        <v/>
      </c>
      <c r="R223" s="285" t="str">
        <f t="shared" si="105"/>
        <v/>
      </c>
      <c r="S223" s="207"/>
      <c r="T223" s="761"/>
      <c r="U223" s="762"/>
      <c r="V223" s="763"/>
      <c r="W223" s="752"/>
      <c r="X223" s="755"/>
      <c r="AB223" s="85">
        <f t="shared" si="106"/>
        <v>0</v>
      </c>
      <c r="AC223" s="621"/>
      <c r="AD223" s="74" t="str">
        <f t="shared" si="95"/>
        <v/>
      </c>
      <c r="AE223" s="74" t="str">
        <f t="shared" si="96"/>
        <v/>
      </c>
      <c r="AF223" s="74" t="str">
        <f t="shared" si="97"/>
        <v/>
      </c>
      <c r="AG223" s="74" t="str">
        <f t="shared" si="98"/>
        <v/>
      </c>
      <c r="AH223" s="95">
        <f t="shared" si="107"/>
        <v>0</v>
      </c>
      <c r="AI223" s="95" t="str">
        <f>AI222</f>
        <v/>
      </c>
      <c r="AJ223" s="74" t="str">
        <f t="shared" si="108"/>
        <v/>
      </c>
      <c r="AK223" s="74" t="str">
        <f t="shared" si="99"/>
        <v/>
      </c>
      <c r="AL223" s="99" t="str">
        <f t="shared" si="100"/>
        <v/>
      </c>
      <c r="AM223" s="81">
        <f t="shared" si="109"/>
        <v>0</v>
      </c>
      <c r="AO223" s="81">
        <f t="shared" si="110"/>
        <v>0</v>
      </c>
      <c r="AP223" s="81" t="str">
        <f t="shared" si="111"/>
        <v>00000</v>
      </c>
      <c r="AQ223" s="105" t="str">
        <f t="shared" si="112"/>
        <v>0秒0</v>
      </c>
      <c r="AR223" s="106">
        <f t="shared" si="113"/>
        <v>0</v>
      </c>
      <c r="AS223" s="106" t="str">
        <f t="shared" si="114"/>
        <v>0</v>
      </c>
      <c r="AT223" s="106" t="str">
        <f t="shared" si="115"/>
        <v>0</v>
      </c>
      <c r="AU223" s="106" t="str">
        <f t="shared" si="116"/>
        <v>0m</v>
      </c>
      <c r="AV223" s="106" t="str">
        <f t="shared" si="117"/>
        <v>点</v>
      </c>
      <c r="AW223" s="81">
        <f t="shared" si="118"/>
        <v>0</v>
      </c>
      <c r="AX223" s="73" t="str">
        <f t="shared" si="119"/>
        <v/>
      </c>
      <c r="AY223" s="81">
        <f t="shared" si="120"/>
        <v>0</v>
      </c>
      <c r="AZ223" s="81">
        <f t="shared" si="121"/>
        <v>0</v>
      </c>
      <c r="BA223" s="81">
        <f t="shared" si="122"/>
        <v>0</v>
      </c>
      <c r="BB223" s="587"/>
      <c r="BC223" s="587"/>
      <c r="BD223" s="630"/>
      <c r="BE223" s="770"/>
      <c r="BF223" s="74" t="str">
        <f t="shared" si="101"/>
        <v/>
      </c>
      <c r="BG223" s="74" t="str">
        <f t="shared" si="102"/>
        <v/>
      </c>
      <c r="BH223" s="74" t="str">
        <f t="shared" si="103"/>
        <v/>
      </c>
      <c r="BI223" s="120" t="str">
        <f>IF(M223="","",COUNTIF($BH$17:BH223,BH223))</f>
        <v/>
      </c>
      <c r="BJ223" s="98" t="str">
        <f t="shared" si="123"/>
        <v/>
      </c>
      <c r="BK223" s="1" t="str">
        <f t="shared" si="124"/>
        <v/>
      </c>
      <c r="BL223" s="621"/>
      <c r="BM223" s="621"/>
      <c r="BN223" s="621"/>
      <c r="BO223" s="621"/>
      <c r="BP223" s="621"/>
      <c r="BQ223" s="624"/>
      <c r="BR223" s="621"/>
      <c r="BS223" s="621"/>
      <c r="BV223" s="624"/>
      <c r="BW223" s="621"/>
      <c r="BX223" s="621"/>
      <c r="BY223" s="621"/>
      <c r="BZ223" s="621"/>
      <c r="CA223" s="621"/>
      <c r="CB223" s="621"/>
    </row>
    <row r="224" spans="1:80" s="1" customFormat="1" ht="18" customHeight="1" thickTop="1" thickBot="1">
      <c r="A224" s="683">
        <v>70</v>
      </c>
      <c r="B224" s="764" t="s">
        <v>339</v>
      </c>
      <c r="C224" s="766"/>
      <c r="D224" s="252" t="str">
        <f t="shared" si="104"/>
        <v/>
      </c>
      <c r="E224" s="243">
        <f>C224</f>
        <v>0</v>
      </c>
      <c r="F224" s="729" t="str">
        <f>IF(C224&gt;0,VLOOKUP(C224,女子登録情報!$A$1:$H$2001,3,0),"")</f>
        <v/>
      </c>
      <c r="G224" s="729" t="str">
        <f>IF(C224&gt;0,VLOOKUP(C224,女子登録情報!$A$1:$H$2001,4,0),"")</f>
        <v/>
      </c>
      <c r="H224" s="619" t="str">
        <f>IF(C224&gt;0,VLOOKUP(C224,女子登録情報!$A$1:$H$1688,7,0),"")</f>
        <v/>
      </c>
      <c r="I224" s="267" t="str">
        <f>IF(C224&gt;0,VLOOKUP(C224,女子登録情報!$A$1:$H$2001,8,0),"")</f>
        <v/>
      </c>
      <c r="J224" s="747" t="str">
        <f>IF(C224&gt;0,VLOOKUP(C224,女子登録情報!$A$1:$M$2001,13,0),"")</f>
        <v/>
      </c>
      <c r="K224" s="747" t="str">
        <f>IF(C224&gt;0,TEXT(C224,"200000000"),"000000000")</f>
        <v>000000000</v>
      </c>
      <c r="L224" s="195" t="s">
        <v>24</v>
      </c>
      <c r="M224" s="194"/>
      <c r="N224" s="268" t="str">
        <f>IF(M224&gt;0,VLOOKUP(M224,女子登録情報!$N$1:$O$22,2,0),"")</f>
        <v/>
      </c>
      <c r="O224" s="267" t="s">
        <v>27</v>
      </c>
      <c r="P224" s="253"/>
      <c r="Q224" s="260" t="str">
        <f t="shared" si="94"/>
        <v/>
      </c>
      <c r="R224" s="283" t="str">
        <f t="shared" si="105"/>
        <v/>
      </c>
      <c r="S224" s="269"/>
      <c r="T224" s="610"/>
      <c r="U224" s="611"/>
      <c r="V224" s="612"/>
      <c r="W224" s="750"/>
      <c r="X224" s="753"/>
      <c r="AA224" s="1">
        <f>IF(C224="",0,IF(H224=F5,0,1))</f>
        <v>0</v>
      </c>
      <c r="AB224" s="85">
        <f t="shared" si="106"/>
        <v>0</v>
      </c>
      <c r="AC224" s="621" t="str">
        <f>IF(C224="","",C224)</f>
        <v/>
      </c>
      <c r="AD224" s="74" t="str">
        <f t="shared" si="95"/>
        <v/>
      </c>
      <c r="AE224" s="74" t="str">
        <f t="shared" si="96"/>
        <v/>
      </c>
      <c r="AF224" s="74" t="str">
        <f t="shared" si="97"/>
        <v/>
      </c>
      <c r="AG224" s="74" t="str">
        <f t="shared" si="98"/>
        <v/>
      </c>
      <c r="AH224" s="95">
        <f t="shared" si="107"/>
        <v>0</v>
      </c>
      <c r="AI224" s="95" t="str">
        <f>IF(F224="","",F224)</f>
        <v/>
      </c>
      <c r="AJ224" s="74" t="str">
        <f t="shared" si="108"/>
        <v/>
      </c>
      <c r="AK224" s="74" t="str">
        <f t="shared" si="99"/>
        <v/>
      </c>
      <c r="AL224" s="99" t="str">
        <f t="shared" si="100"/>
        <v/>
      </c>
      <c r="AM224" s="81">
        <f t="shared" si="109"/>
        <v>0</v>
      </c>
      <c r="AO224" s="81">
        <f t="shared" si="110"/>
        <v>0</v>
      </c>
      <c r="AP224" s="81" t="str">
        <f t="shared" si="111"/>
        <v>00000</v>
      </c>
      <c r="AQ224" s="105" t="str">
        <f t="shared" si="112"/>
        <v>0秒0</v>
      </c>
      <c r="AR224" s="106">
        <f t="shared" si="113"/>
        <v>0</v>
      </c>
      <c r="AS224" s="106" t="str">
        <f t="shared" si="114"/>
        <v>0</v>
      </c>
      <c r="AT224" s="106" t="str">
        <f t="shared" si="115"/>
        <v>0</v>
      </c>
      <c r="AU224" s="106" t="str">
        <f t="shared" si="116"/>
        <v>0m</v>
      </c>
      <c r="AV224" s="106" t="str">
        <f t="shared" si="117"/>
        <v>点</v>
      </c>
      <c r="AW224" s="81">
        <f t="shared" si="118"/>
        <v>0</v>
      </c>
      <c r="AX224" s="73" t="str">
        <f t="shared" si="119"/>
        <v/>
      </c>
      <c r="AY224" s="81">
        <f t="shared" si="120"/>
        <v>0</v>
      </c>
      <c r="AZ224" s="81">
        <f t="shared" si="121"/>
        <v>0</v>
      </c>
      <c r="BA224" s="81">
        <f t="shared" si="122"/>
        <v>0</v>
      </c>
      <c r="BB224" s="586">
        <f>IF(W224="",0,COUNTA($W$17:W226))</f>
        <v>0</v>
      </c>
      <c r="BC224" s="586">
        <f>IF(X224="",0,COUNTA($X$17:X226))</f>
        <v>0</v>
      </c>
      <c r="BD224" s="628">
        <f>IF(OR($N224="20200",$N225="20200",$N226="20200"),COUNTIF($N$17:N226,"20200"),0)</f>
        <v>0</v>
      </c>
      <c r="BE224" s="768">
        <f>IF($BD224=0,0,INDEX($P224:$P226,MATCH("20200",$N224:$N226,0),1))</f>
        <v>0</v>
      </c>
      <c r="BF224" s="74" t="str">
        <f t="shared" si="101"/>
        <v/>
      </c>
      <c r="BG224" s="74" t="str">
        <f t="shared" si="102"/>
        <v/>
      </c>
      <c r="BH224" s="74" t="str">
        <f t="shared" si="103"/>
        <v/>
      </c>
      <c r="BI224" s="120" t="str">
        <f>IF(M224="","",COUNTIF($BH$17:BH224,BH224))</f>
        <v/>
      </c>
      <c r="BJ224" s="98" t="str">
        <f t="shared" si="123"/>
        <v/>
      </c>
      <c r="BK224" s="1" t="str">
        <f t="shared" si="124"/>
        <v/>
      </c>
      <c r="BL224" s="621" t="str">
        <f>IF(F224="","",COUNTIF($AI$17:AI224,AI224))</f>
        <v/>
      </c>
      <c r="BM224" s="621">
        <f>IF(BL224=1,BL224,0)</f>
        <v>0</v>
      </c>
      <c r="BN224" s="621" t="str">
        <f>IF(F224="","",$BR224)</f>
        <v/>
      </c>
      <c r="BO224" s="621" t="str">
        <f>IF(G224="","",$BR224)</f>
        <v/>
      </c>
      <c r="BP224" s="621" t="str">
        <f>IF(I224="","",$BR224)</f>
        <v/>
      </c>
      <c r="BQ224" s="622" t="str">
        <f>IFERROR(IF(J224="","",BR224),"")</f>
        <v/>
      </c>
      <c r="BR224" s="621">
        <v>70</v>
      </c>
      <c r="BS224" s="621">
        <f>IF(C224&gt;0,"",IF(COUNTIF(BN224:BQ226,BR224)=4,"",1))</f>
        <v>1</v>
      </c>
      <c r="BV224" s="622" t="str">
        <f>IF(AI224="","",IF(AND(COUNTA(M224:M226)=0,COUNTA(W224:X226)=0),1,""))</f>
        <v/>
      </c>
      <c r="BW224" s="621">
        <f>IF(AND($AI224="",COUNTA(W224)&gt;0),1,0)</f>
        <v>0</v>
      </c>
      <c r="BX224" s="621">
        <f>IF(AND($AI224="",COUNTA(X224)&gt;0),1,0)</f>
        <v>0</v>
      </c>
      <c r="BY224" s="621" t="str">
        <f>F224&amp;"-"&amp;W224</f>
        <v>-</v>
      </c>
      <c r="BZ224" s="621" t="str">
        <f>IF(W224="","",COUNTIF($BY$17:BY224,BY224))</f>
        <v/>
      </c>
      <c r="CA224" s="621" t="str">
        <f>F224&amp;"-"&amp;X224</f>
        <v>-</v>
      </c>
      <c r="CB224" s="621" t="str">
        <f>IF(X224="","",COUNTIF($CA$17:CA224,CA224))</f>
        <v/>
      </c>
    </row>
    <row r="225" spans="1:80" s="1" customFormat="1" ht="18" customHeight="1" thickBot="1">
      <c r="A225" s="684"/>
      <c r="B225" s="765"/>
      <c r="C225" s="767"/>
      <c r="D225" s="27" t="str">
        <f t="shared" si="104"/>
        <v/>
      </c>
      <c r="E225" s="244">
        <f>C224</f>
        <v>0</v>
      </c>
      <c r="F225" s="730"/>
      <c r="G225" s="730"/>
      <c r="H225" s="620"/>
      <c r="I225" s="270" t="str">
        <f>IF(C224&gt;0,VLOOKUP(C224,女子登録情報!$A$1:$H$2001,5,0),"")</f>
        <v/>
      </c>
      <c r="J225" s="748"/>
      <c r="K225" s="748"/>
      <c r="L225" s="199" t="s">
        <v>28</v>
      </c>
      <c r="M225" s="198"/>
      <c r="N225" s="271" t="str">
        <f>IF(M225&gt;0,VLOOKUP(M225,女子登録情報!$N$1:$O$22,2,0),"")</f>
        <v/>
      </c>
      <c r="O225" s="270" t="s">
        <v>29</v>
      </c>
      <c r="P225" s="272"/>
      <c r="Q225" s="258" t="str">
        <f t="shared" si="94"/>
        <v/>
      </c>
      <c r="R225" s="284" t="str">
        <f t="shared" si="105"/>
        <v/>
      </c>
      <c r="S225" s="273"/>
      <c r="T225" s="756"/>
      <c r="U225" s="757"/>
      <c r="V225" s="758"/>
      <c r="W225" s="751"/>
      <c r="X225" s="754"/>
      <c r="AB225" s="85">
        <f t="shared" si="106"/>
        <v>0</v>
      </c>
      <c r="AC225" s="621"/>
      <c r="AD225" s="74" t="str">
        <f t="shared" si="95"/>
        <v/>
      </c>
      <c r="AE225" s="74" t="str">
        <f t="shared" si="96"/>
        <v/>
      </c>
      <c r="AF225" s="74" t="str">
        <f t="shared" si="97"/>
        <v/>
      </c>
      <c r="AG225" s="74" t="str">
        <f t="shared" si="98"/>
        <v/>
      </c>
      <c r="AH225" s="95">
        <f t="shared" si="107"/>
        <v>0</v>
      </c>
      <c r="AI225" s="95" t="str">
        <f>AI224</f>
        <v/>
      </c>
      <c r="AJ225" s="74" t="str">
        <f t="shared" si="108"/>
        <v/>
      </c>
      <c r="AK225" s="74" t="str">
        <f t="shared" si="99"/>
        <v/>
      </c>
      <c r="AL225" s="99" t="str">
        <f t="shared" si="100"/>
        <v/>
      </c>
      <c r="AM225" s="81">
        <f t="shared" si="109"/>
        <v>0</v>
      </c>
      <c r="AO225" s="81">
        <f t="shared" si="110"/>
        <v>0</v>
      </c>
      <c r="AP225" s="81" t="str">
        <f t="shared" si="111"/>
        <v>00000</v>
      </c>
      <c r="AQ225" s="105" t="str">
        <f t="shared" si="112"/>
        <v>0秒0</v>
      </c>
      <c r="AR225" s="106">
        <f t="shared" si="113"/>
        <v>0</v>
      </c>
      <c r="AS225" s="106" t="str">
        <f t="shared" si="114"/>
        <v>0</v>
      </c>
      <c r="AT225" s="106" t="str">
        <f t="shared" si="115"/>
        <v>0</v>
      </c>
      <c r="AU225" s="106" t="str">
        <f t="shared" si="116"/>
        <v>0m</v>
      </c>
      <c r="AV225" s="106" t="str">
        <f t="shared" si="117"/>
        <v>点</v>
      </c>
      <c r="AW225" s="81">
        <f t="shared" si="118"/>
        <v>0</v>
      </c>
      <c r="AX225" s="73" t="str">
        <f t="shared" si="119"/>
        <v/>
      </c>
      <c r="AY225" s="81">
        <f t="shared" si="120"/>
        <v>0</v>
      </c>
      <c r="AZ225" s="81">
        <f t="shared" si="121"/>
        <v>0</v>
      </c>
      <c r="BA225" s="81">
        <f t="shared" si="122"/>
        <v>0</v>
      </c>
      <c r="BB225" s="595"/>
      <c r="BC225" s="595"/>
      <c r="BD225" s="629"/>
      <c r="BE225" s="769"/>
      <c r="BF225" s="74" t="str">
        <f t="shared" si="101"/>
        <v/>
      </c>
      <c r="BG225" s="74" t="str">
        <f t="shared" si="102"/>
        <v/>
      </c>
      <c r="BH225" s="74" t="str">
        <f t="shared" si="103"/>
        <v/>
      </c>
      <c r="BI225" s="120" t="str">
        <f>IF(M225="","",COUNTIF($BH$17:BH225,BH225))</f>
        <v/>
      </c>
      <c r="BJ225" s="98" t="str">
        <f t="shared" si="123"/>
        <v/>
      </c>
      <c r="BK225" s="1" t="str">
        <f t="shared" si="124"/>
        <v/>
      </c>
      <c r="BL225" s="621"/>
      <c r="BM225" s="621"/>
      <c r="BN225" s="621"/>
      <c r="BO225" s="621"/>
      <c r="BP225" s="621"/>
      <c r="BQ225" s="623"/>
      <c r="BR225" s="621"/>
      <c r="BS225" s="621"/>
      <c r="BV225" s="623"/>
      <c r="BW225" s="621"/>
      <c r="BX225" s="621"/>
      <c r="BY225" s="621"/>
      <c r="BZ225" s="621"/>
      <c r="CA225" s="621"/>
      <c r="CB225" s="621"/>
    </row>
    <row r="226" spans="1:80" s="1" customFormat="1" ht="18" customHeight="1" thickBot="1">
      <c r="A226" s="685"/>
      <c r="B226" s="201" t="s">
        <v>30</v>
      </c>
      <c r="C226" s="202"/>
      <c r="D226" s="245" t="str">
        <f t="shared" si="104"/>
        <v/>
      </c>
      <c r="E226" s="274">
        <f>C224</f>
        <v>0</v>
      </c>
      <c r="F226" s="210"/>
      <c r="G226" s="210"/>
      <c r="H226" s="28"/>
      <c r="I226" s="211"/>
      <c r="J226" s="749"/>
      <c r="K226" s="749"/>
      <c r="L226" s="203" t="s">
        <v>31</v>
      </c>
      <c r="M226" s="204"/>
      <c r="N226" s="430" t="str">
        <f>IF(M226&gt;0,VLOOKUP(M226,女子登録情報!$N$1:$O$22,2,0),"")</f>
        <v/>
      </c>
      <c r="O226" s="203" t="s">
        <v>32</v>
      </c>
      <c r="P226" s="206"/>
      <c r="Q226" s="250" t="str">
        <f t="shared" si="94"/>
        <v/>
      </c>
      <c r="R226" s="285" t="str">
        <f t="shared" si="105"/>
        <v/>
      </c>
      <c r="S226" s="207"/>
      <c r="T226" s="761"/>
      <c r="U226" s="762"/>
      <c r="V226" s="763"/>
      <c r="W226" s="752"/>
      <c r="X226" s="755"/>
      <c r="AB226" s="85">
        <f t="shared" si="106"/>
        <v>0</v>
      </c>
      <c r="AC226" s="621"/>
      <c r="AD226" s="74" t="str">
        <f t="shared" si="95"/>
        <v/>
      </c>
      <c r="AE226" s="74" t="str">
        <f t="shared" si="96"/>
        <v/>
      </c>
      <c r="AF226" s="74" t="str">
        <f t="shared" si="97"/>
        <v/>
      </c>
      <c r="AG226" s="74" t="str">
        <f t="shared" si="98"/>
        <v/>
      </c>
      <c r="AH226" s="95">
        <f t="shared" si="107"/>
        <v>0</v>
      </c>
      <c r="AI226" s="95" t="str">
        <f>AI225</f>
        <v/>
      </c>
      <c r="AJ226" s="74" t="str">
        <f t="shared" si="108"/>
        <v/>
      </c>
      <c r="AK226" s="74" t="str">
        <f t="shared" si="99"/>
        <v/>
      </c>
      <c r="AL226" s="99" t="str">
        <f t="shared" si="100"/>
        <v/>
      </c>
      <c r="AM226" s="81">
        <f t="shared" si="109"/>
        <v>0</v>
      </c>
      <c r="AO226" s="81">
        <f t="shared" si="110"/>
        <v>0</v>
      </c>
      <c r="AP226" s="81" t="str">
        <f t="shared" si="111"/>
        <v>00000</v>
      </c>
      <c r="AQ226" s="105" t="str">
        <f t="shared" si="112"/>
        <v>0秒0</v>
      </c>
      <c r="AR226" s="106">
        <f t="shared" si="113"/>
        <v>0</v>
      </c>
      <c r="AS226" s="106" t="str">
        <f t="shared" si="114"/>
        <v>0</v>
      </c>
      <c r="AT226" s="106" t="str">
        <f t="shared" si="115"/>
        <v>0</v>
      </c>
      <c r="AU226" s="106" t="str">
        <f t="shared" si="116"/>
        <v>0m</v>
      </c>
      <c r="AV226" s="106" t="str">
        <f t="shared" si="117"/>
        <v>点</v>
      </c>
      <c r="AW226" s="81">
        <f t="shared" si="118"/>
        <v>0</v>
      </c>
      <c r="AX226" s="73" t="str">
        <f t="shared" si="119"/>
        <v/>
      </c>
      <c r="AY226" s="81">
        <f t="shared" si="120"/>
        <v>0</v>
      </c>
      <c r="AZ226" s="81">
        <f t="shared" si="121"/>
        <v>0</v>
      </c>
      <c r="BA226" s="81">
        <f t="shared" si="122"/>
        <v>0</v>
      </c>
      <c r="BB226" s="587"/>
      <c r="BC226" s="587"/>
      <c r="BD226" s="630"/>
      <c r="BE226" s="770"/>
      <c r="BF226" s="74" t="str">
        <f t="shared" si="101"/>
        <v/>
      </c>
      <c r="BG226" s="74" t="str">
        <f t="shared" si="102"/>
        <v/>
      </c>
      <c r="BH226" s="74" t="str">
        <f t="shared" si="103"/>
        <v/>
      </c>
      <c r="BI226" s="120" t="str">
        <f>IF(M226="","",COUNTIF($BH$17:BH226,BH226))</f>
        <v/>
      </c>
      <c r="BJ226" s="98" t="str">
        <f t="shared" si="123"/>
        <v/>
      </c>
      <c r="BK226" s="1" t="str">
        <f t="shared" si="124"/>
        <v/>
      </c>
      <c r="BL226" s="621"/>
      <c r="BM226" s="621"/>
      <c r="BN226" s="621"/>
      <c r="BO226" s="621"/>
      <c r="BP226" s="621"/>
      <c r="BQ226" s="624"/>
      <c r="BR226" s="621"/>
      <c r="BS226" s="621"/>
      <c r="BV226" s="624"/>
      <c r="BW226" s="621"/>
      <c r="BX226" s="621"/>
      <c r="BY226" s="621"/>
      <c r="BZ226" s="621"/>
      <c r="CA226" s="621"/>
      <c r="CB226" s="621"/>
    </row>
    <row r="227" spans="1:80" s="1" customFormat="1" ht="18" customHeight="1" thickTop="1" thickBot="1">
      <c r="A227" s="683">
        <v>71</v>
      </c>
      <c r="B227" s="764" t="s">
        <v>339</v>
      </c>
      <c r="C227" s="766"/>
      <c r="D227" s="252" t="str">
        <f t="shared" si="104"/>
        <v/>
      </c>
      <c r="E227" s="243">
        <f>C227</f>
        <v>0</v>
      </c>
      <c r="F227" s="729" t="str">
        <f>IF(C227&gt;0,VLOOKUP(C227,女子登録情報!$A$1:$H$2001,3,0),"")</f>
        <v/>
      </c>
      <c r="G227" s="729" t="str">
        <f>IF(C227&gt;0,VLOOKUP(C227,女子登録情報!$A$1:$H$2001,4,0),"")</f>
        <v/>
      </c>
      <c r="H227" s="619" t="str">
        <f>IF(C227&gt;0,VLOOKUP(C227,女子登録情報!$A$1:$H$1688,7,0),"")</f>
        <v/>
      </c>
      <c r="I227" s="267" t="str">
        <f>IF(C227&gt;0,VLOOKUP(C227,女子登録情報!$A$1:$H$2001,8,0),"")</f>
        <v/>
      </c>
      <c r="J227" s="747" t="str">
        <f>IF(C227&gt;0,VLOOKUP(C227,女子登録情報!$A$1:$M$2001,13,0),"")</f>
        <v/>
      </c>
      <c r="K227" s="747" t="str">
        <f>IF(C227&gt;0,TEXT(C227,"200000000"),"000000000")</f>
        <v>000000000</v>
      </c>
      <c r="L227" s="195" t="s">
        <v>24</v>
      </c>
      <c r="M227" s="194"/>
      <c r="N227" s="268" t="str">
        <f>IF(M227&gt;0,VLOOKUP(M227,女子登録情報!$N$1:$O$22,2,0),"")</f>
        <v/>
      </c>
      <c r="O227" s="267" t="s">
        <v>27</v>
      </c>
      <c r="P227" s="253"/>
      <c r="Q227" s="260" t="str">
        <f t="shared" si="94"/>
        <v/>
      </c>
      <c r="R227" s="283" t="str">
        <f t="shared" si="105"/>
        <v/>
      </c>
      <c r="S227" s="269"/>
      <c r="T227" s="610"/>
      <c r="U227" s="611"/>
      <c r="V227" s="612"/>
      <c r="W227" s="750"/>
      <c r="X227" s="753"/>
      <c r="AA227" s="1">
        <f>IF(C227="",0,IF(H227=F5,0,1))</f>
        <v>0</v>
      </c>
      <c r="AB227" s="85">
        <f t="shared" si="106"/>
        <v>0</v>
      </c>
      <c r="AC227" s="621" t="str">
        <f>IF(C227="","",C227)</f>
        <v/>
      </c>
      <c r="AD227" s="74" t="str">
        <f t="shared" si="95"/>
        <v/>
      </c>
      <c r="AE227" s="74" t="str">
        <f t="shared" si="96"/>
        <v/>
      </c>
      <c r="AF227" s="74" t="str">
        <f t="shared" si="97"/>
        <v/>
      </c>
      <c r="AG227" s="74" t="str">
        <f t="shared" si="98"/>
        <v/>
      </c>
      <c r="AH227" s="95">
        <f t="shared" si="107"/>
        <v>0</v>
      </c>
      <c r="AI227" s="95" t="str">
        <f>IF(F227="","",F227)</f>
        <v/>
      </c>
      <c r="AJ227" s="74" t="str">
        <f t="shared" si="108"/>
        <v/>
      </c>
      <c r="AK227" s="74" t="str">
        <f t="shared" si="99"/>
        <v/>
      </c>
      <c r="AL227" s="99" t="str">
        <f t="shared" si="100"/>
        <v/>
      </c>
      <c r="AM227" s="81">
        <f t="shared" si="109"/>
        <v>0</v>
      </c>
      <c r="AO227" s="81">
        <f t="shared" si="110"/>
        <v>0</v>
      </c>
      <c r="AP227" s="81" t="str">
        <f t="shared" si="111"/>
        <v>00000</v>
      </c>
      <c r="AQ227" s="105" t="str">
        <f t="shared" si="112"/>
        <v>0秒0</v>
      </c>
      <c r="AR227" s="106">
        <f t="shared" si="113"/>
        <v>0</v>
      </c>
      <c r="AS227" s="106" t="str">
        <f t="shared" si="114"/>
        <v>0</v>
      </c>
      <c r="AT227" s="106" t="str">
        <f t="shared" si="115"/>
        <v>0</v>
      </c>
      <c r="AU227" s="106" t="str">
        <f t="shared" si="116"/>
        <v>0m</v>
      </c>
      <c r="AV227" s="106" t="str">
        <f t="shared" si="117"/>
        <v>点</v>
      </c>
      <c r="AW227" s="81">
        <f t="shared" si="118"/>
        <v>0</v>
      </c>
      <c r="AX227" s="73" t="str">
        <f t="shared" si="119"/>
        <v/>
      </c>
      <c r="AY227" s="81">
        <f t="shared" si="120"/>
        <v>0</v>
      </c>
      <c r="AZ227" s="81">
        <f t="shared" si="121"/>
        <v>0</v>
      </c>
      <c r="BA227" s="81">
        <f t="shared" si="122"/>
        <v>0</v>
      </c>
      <c r="BB227" s="586">
        <f>IF(W227="",0,COUNTA($W$17:W229))</f>
        <v>0</v>
      </c>
      <c r="BC227" s="586">
        <f>IF(X227="",0,COUNTA($X$17:X229))</f>
        <v>0</v>
      </c>
      <c r="BD227" s="628">
        <f>IF(OR($N227="20200",$N228="20200",$N229="20200"),COUNTIF($N$17:N229,"20200"),0)</f>
        <v>0</v>
      </c>
      <c r="BE227" s="768">
        <f>IF($BD227=0,0,INDEX($P227:$P229,MATCH("20200",$N227:$N229,0),1))</f>
        <v>0</v>
      </c>
      <c r="BF227" s="74" t="str">
        <f t="shared" si="101"/>
        <v/>
      </c>
      <c r="BG227" s="74" t="str">
        <f t="shared" si="102"/>
        <v/>
      </c>
      <c r="BH227" s="74" t="str">
        <f t="shared" si="103"/>
        <v/>
      </c>
      <c r="BI227" s="120" t="str">
        <f>IF(M227="","",COUNTIF($BH$17:BH227,BH227))</f>
        <v/>
      </c>
      <c r="BJ227" s="98" t="str">
        <f t="shared" si="123"/>
        <v/>
      </c>
      <c r="BK227" s="1" t="str">
        <f t="shared" si="124"/>
        <v/>
      </c>
      <c r="BL227" s="621" t="str">
        <f>IF(F227="","",COUNTIF($AI$17:AI227,AI227))</f>
        <v/>
      </c>
      <c r="BM227" s="621">
        <f>IF(BL227=1,BL227,0)</f>
        <v>0</v>
      </c>
      <c r="BN227" s="621" t="str">
        <f>IF(F227="","",$BR227)</f>
        <v/>
      </c>
      <c r="BO227" s="621" t="str">
        <f>IF(G227="","",$BR227)</f>
        <v/>
      </c>
      <c r="BP227" s="621" t="str">
        <f>IF(I227="","",$BR227)</f>
        <v/>
      </c>
      <c r="BQ227" s="622" t="str">
        <f>IFERROR(IF(J227="","",BR227),"")</f>
        <v/>
      </c>
      <c r="BR227" s="621">
        <v>71</v>
      </c>
      <c r="BS227" s="621">
        <f>IF(C227&gt;0,"",IF(COUNTIF(BN227:BQ229,BR227)=4,"",1))</f>
        <v>1</v>
      </c>
      <c r="BV227" s="622" t="str">
        <f>IF(AI227="","",IF(AND(COUNTA(M227:M229)=0,COUNTA(W227:X229)=0),1,""))</f>
        <v/>
      </c>
      <c r="BW227" s="621">
        <f>IF(AND($AI227="",COUNTA(W227)&gt;0),1,0)</f>
        <v>0</v>
      </c>
      <c r="BX227" s="621">
        <f>IF(AND($AI227="",COUNTA(X227)&gt;0),1,0)</f>
        <v>0</v>
      </c>
      <c r="BY227" s="621" t="str">
        <f>F227&amp;"-"&amp;W227</f>
        <v>-</v>
      </c>
      <c r="BZ227" s="621" t="str">
        <f>IF(W227="","",COUNTIF($BY$17:BY227,BY227))</f>
        <v/>
      </c>
      <c r="CA227" s="621" t="str">
        <f>F227&amp;"-"&amp;X227</f>
        <v>-</v>
      </c>
      <c r="CB227" s="621" t="str">
        <f>IF(X227="","",COUNTIF($CA$17:CA227,CA227))</f>
        <v/>
      </c>
    </row>
    <row r="228" spans="1:80" s="1" customFormat="1" ht="18" customHeight="1" thickBot="1">
      <c r="A228" s="684"/>
      <c r="B228" s="765"/>
      <c r="C228" s="767"/>
      <c r="D228" s="27" t="str">
        <f t="shared" si="104"/>
        <v/>
      </c>
      <c r="E228" s="244">
        <f>C227</f>
        <v>0</v>
      </c>
      <c r="F228" s="730"/>
      <c r="G228" s="730"/>
      <c r="H228" s="620"/>
      <c r="I228" s="270" t="str">
        <f>IF(C227&gt;0,VLOOKUP(C227,女子登録情報!$A$1:$H$2001,5,0),"")</f>
        <v/>
      </c>
      <c r="J228" s="748"/>
      <c r="K228" s="748"/>
      <c r="L228" s="199" t="s">
        <v>28</v>
      </c>
      <c r="M228" s="198"/>
      <c r="N228" s="271" t="str">
        <f>IF(M228&gt;0,VLOOKUP(M228,女子登録情報!$N$1:$O$22,2,0),"")</f>
        <v/>
      </c>
      <c r="O228" s="270" t="s">
        <v>29</v>
      </c>
      <c r="P228" s="272"/>
      <c r="Q228" s="258" t="str">
        <f t="shared" si="94"/>
        <v/>
      </c>
      <c r="R228" s="284" t="str">
        <f t="shared" si="105"/>
        <v/>
      </c>
      <c r="S228" s="273"/>
      <c r="T228" s="756"/>
      <c r="U228" s="757"/>
      <c r="V228" s="758"/>
      <c r="W228" s="751"/>
      <c r="X228" s="754"/>
      <c r="AB228" s="85">
        <f t="shared" si="106"/>
        <v>0</v>
      </c>
      <c r="AC228" s="621"/>
      <c r="AD228" s="74" t="str">
        <f t="shared" si="95"/>
        <v/>
      </c>
      <c r="AE228" s="74" t="str">
        <f t="shared" si="96"/>
        <v/>
      </c>
      <c r="AF228" s="74" t="str">
        <f t="shared" si="97"/>
        <v/>
      </c>
      <c r="AG228" s="74" t="str">
        <f t="shared" si="98"/>
        <v/>
      </c>
      <c r="AH228" s="95">
        <f t="shared" si="107"/>
        <v>0</v>
      </c>
      <c r="AI228" s="95" t="str">
        <f>AI227</f>
        <v/>
      </c>
      <c r="AJ228" s="74" t="str">
        <f t="shared" si="108"/>
        <v/>
      </c>
      <c r="AK228" s="74" t="str">
        <f t="shared" si="99"/>
        <v/>
      </c>
      <c r="AL228" s="99" t="str">
        <f t="shared" si="100"/>
        <v/>
      </c>
      <c r="AM228" s="81">
        <f t="shared" si="109"/>
        <v>0</v>
      </c>
      <c r="AO228" s="81">
        <f t="shared" si="110"/>
        <v>0</v>
      </c>
      <c r="AP228" s="81" t="str">
        <f t="shared" si="111"/>
        <v>00000</v>
      </c>
      <c r="AQ228" s="105" t="str">
        <f t="shared" si="112"/>
        <v>0秒0</v>
      </c>
      <c r="AR228" s="106">
        <f t="shared" si="113"/>
        <v>0</v>
      </c>
      <c r="AS228" s="106" t="str">
        <f t="shared" si="114"/>
        <v>0</v>
      </c>
      <c r="AT228" s="106" t="str">
        <f t="shared" si="115"/>
        <v>0</v>
      </c>
      <c r="AU228" s="106" t="str">
        <f t="shared" si="116"/>
        <v>0m</v>
      </c>
      <c r="AV228" s="106" t="str">
        <f t="shared" si="117"/>
        <v>点</v>
      </c>
      <c r="AW228" s="81">
        <f t="shared" si="118"/>
        <v>0</v>
      </c>
      <c r="AX228" s="73" t="str">
        <f t="shared" si="119"/>
        <v/>
      </c>
      <c r="AY228" s="81">
        <f t="shared" si="120"/>
        <v>0</v>
      </c>
      <c r="AZ228" s="81">
        <f t="shared" si="121"/>
        <v>0</v>
      </c>
      <c r="BA228" s="81">
        <f t="shared" si="122"/>
        <v>0</v>
      </c>
      <c r="BB228" s="595"/>
      <c r="BC228" s="595"/>
      <c r="BD228" s="629"/>
      <c r="BE228" s="769"/>
      <c r="BF228" s="74" t="str">
        <f t="shared" si="101"/>
        <v/>
      </c>
      <c r="BG228" s="74" t="str">
        <f t="shared" si="102"/>
        <v/>
      </c>
      <c r="BH228" s="74" t="str">
        <f t="shared" si="103"/>
        <v/>
      </c>
      <c r="BI228" s="120" t="str">
        <f>IF(M228="","",COUNTIF($BH$17:BH228,BH228))</f>
        <v/>
      </c>
      <c r="BJ228" s="98" t="str">
        <f t="shared" si="123"/>
        <v/>
      </c>
      <c r="BK228" s="1" t="str">
        <f t="shared" si="124"/>
        <v/>
      </c>
      <c r="BL228" s="621"/>
      <c r="BM228" s="621"/>
      <c r="BN228" s="621"/>
      <c r="BO228" s="621"/>
      <c r="BP228" s="621"/>
      <c r="BQ228" s="623"/>
      <c r="BR228" s="621"/>
      <c r="BS228" s="621"/>
      <c r="BV228" s="623"/>
      <c r="BW228" s="621"/>
      <c r="BX228" s="621"/>
      <c r="BY228" s="621"/>
      <c r="BZ228" s="621"/>
      <c r="CA228" s="621"/>
      <c r="CB228" s="621"/>
    </row>
    <row r="229" spans="1:80" s="1" customFormat="1" ht="18" customHeight="1" thickBot="1">
      <c r="A229" s="685"/>
      <c r="B229" s="201" t="s">
        <v>30</v>
      </c>
      <c r="C229" s="202"/>
      <c r="D229" s="245" t="str">
        <f t="shared" si="104"/>
        <v/>
      </c>
      <c r="E229" s="274">
        <f>C227</f>
        <v>0</v>
      </c>
      <c r="F229" s="210"/>
      <c r="G229" s="210"/>
      <c r="H229" s="28"/>
      <c r="I229" s="211"/>
      <c r="J229" s="749"/>
      <c r="K229" s="749"/>
      <c r="L229" s="203" t="s">
        <v>31</v>
      </c>
      <c r="M229" s="204"/>
      <c r="N229" s="430" t="str">
        <f>IF(M229&gt;0,VLOOKUP(M229,女子登録情報!$N$1:$O$22,2,0),"")</f>
        <v/>
      </c>
      <c r="O229" s="203" t="s">
        <v>32</v>
      </c>
      <c r="P229" s="206"/>
      <c r="Q229" s="250" t="str">
        <f t="shared" si="94"/>
        <v/>
      </c>
      <c r="R229" s="285" t="str">
        <f t="shared" si="105"/>
        <v/>
      </c>
      <c r="S229" s="207"/>
      <c r="T229" s="761"/>
      <c r="U229" s="762"/>
      <c r="V229" s="763"/>
      <c r="W229" s="752"/>
      <c r="X229" s="755"/>
      <c r="AB229" s="85">
        <f t="shared" si="106"/>
        <v>0</v>
      </c>
      <c r="AC229" s="621"/>
      <c r="AD229" s="74" t="str">
        <f t="shared" si="95"/>
        <v/>
      </c>
      <c r="AE229" s="74" t="str">
        <f t="shared" si="96"/>
        <v/>
      </c>
      <c r="AF229" s="74" t="str">
        <f t="shared" si="97"/>
        <v/>
      </c>
      <c r="AG229" s="74" t="str">
        <f t="shared" si="98"/>
        <v/>
      </c>
      <c r="AH229" s="95">
        <f t="shared" si="107"/>
        <v>0</v>
      </c>
      <c r="AI229" s="95" t="str">
        <f>AI228</f>
        <v/>
      </c>
      <c r="AJ229" s="74" t="str">
        <f t="shared" si="108"/>
        <v/>
      </c>
      <c r="AK229" s="74" t="str">
        <f t="shared" si="99"/>
        <v/>
      </c>
      <c r="AL229" s="99" t="str">
        <f t="shared" si="100"/>
        <v/>
      </c>
      <c r="AM229" s="81">
        <f t="shared" si="109"/>
        <v>0</v>
      </c>
      <c r="AO229" s="81">
        <f t="shared" si="110"/>
        <v>0</v>
      </c>
      <c r="AP229" s="81" t="str">
        <f t="shared" si="111"/>
        <v>00000</v>
      </c>
      <c r="AQ229" s="105" t="str">
        <f t="shared" si="112"/>
        <v>0秒0</v>
      </c>
      <c r="AR229" s="106">
        <f t="shared" si="113"/>
        <v>0</v>
      </c>
      <c r="AS229" s="106" t="str">
        <f t="shared" si="114"/>
        <v>0</v>
      </c>
      <c r="AT229" s="106" t="str">
        <f t="shared" si="115"/>
        <v>0</v>
      </c>
      <c r="AU229" s="106" t="str">
        <f t="shared" si="116"/>
        <v>0m</v>
      </c>
      <c r="AV229" s="106" t="str">
        <f t="shared" si="117"/>
        <v>点</v>
      </c>
      <c r="AW229" s="81">
        <f t="shared" si="118"/>
        <v>0</v>
      </c>
      <c r="AX229" s="73" t="str">
        <f t="shared" si="119"/>
        <v/>
      </c>
      <c r="AY229" s="81">
        <f t="shared" si="120"/>
        <v>0</v>
      </c>
      <c r="AZ229" s="81">
        <f t="shared" si="121"/>
        <v>0</v>
      </c>
      <c r="BA229" s="81">
        <f t="shared" si="122"/>
        <v>0</v>
      </c>
      <c r="BB229" s="587"/>
      <c r="BC229" s="587"/>
      <c r="BD229" s="630"/>
      <c r="BE229" s="770"/>
      <c r="BF229" s="74" t="str">
        <f t="shared" si="101"/>
        <v/>
      </c>
      <c r="BG229" s="74" t="str">
        <f t="shared" si="102"/>
        <v/>
      </c>
      <c r="BH229" s="74" t="str">
        <f t="shared" si="103"/>
        <v/>
      </c>
      <c r="BI229" s="120" t="str">
        <f>IF(M229="","",COUNTIF($BH$17:BH229,BH229))</f>
        <v/>
      </c>
      <c r="BJ229" s="98" t="str">
        <f t="shared" si="123"/>
        <v/>
      </c>
      <c r="BK229" s="1" t="str">
        <f t="shared" si="124"/>
        <v/>
      </c>
      <c r="BL229" s="621"/>
      <c r="BM229" s="621"/>
      <c r="BN229" s="621"/>
      <c r="BO229" s="621"/>
      <c r="BP229" s="621"/>
      <c r="BQ229" s="624"/>
      <c r="BR229" s="621"/>
      <c r="BS229" s="621"/>
      <c r="BV229" s="624"/>
      <c r="BW229" s="621"/>
      <c r="BX229" s="621"/>
      <c r="BY229" s="621"/>
      <c r="BZ229" s="621"/>
      <c r="CA229" s="621"/>
      <c r="CB229" s="621"/>
    </row>
    <row r="230" spans="1:80" s="1" customFormat="1" ht="18" customHeight="1" thickTop="1" thickBot="1">
      <c r="A230" s="683">
        <v>72</v>
      </c>
      <c r="B230" s="764" t="s">
        <v>339</v>
      </c>
      <c r="C230" s="766"/>
      <c r="D230" s="252" t="str">
        <f t="shared" si="104"/>
        <v/>
      </c>
      <c r="E230" s="243">
        <f>C230</f>
        <v>0</v>
      </c>
      <c r="F230" s="729" t="str">
        <f>IF(C230&gt;0,VLOOKUP(C230,女子登録情報!$A$1:$H$2001,3,0),"")</f>
        <v/>
      </c>
      <c r="G230" s="729" t="str">
        <f>IF(C230&gt;0,VLOOKUP(C230,女子登録情報!$A$1:$H$2001,4,0),"")</f>
        <v/>
      </c>
      <c r="H230" s="619" t="str">
        <f>IF(C230&gt;0,VLOOKUP(C230,女子登録情報!$A$1:$H$1688,7,0),"")</f>
        <v/>
      </c>
      <c r="I230" s="267" t="str">
        <f>IF(C230&gt;0,VLOOKUP(C230,女子登録情報!$A$1:$H$2001,8,0),"")</f>
        <v/>
      </c>
      <c r="J230" s="747" t="str">
        <f>IF(C230&gt;0,VLOOKUP(C230,女子登録情報!$A$1:$M$2001,13,0),"")</f>
        <v/>
      </c>
      <c r="K230" s="747" t="str">
        <f>IF(C230&gt;0,TEXT(C230,"200000000"),"000000000")</f>
        <v>000000000</v>
      </c>
      <c r="L230" s="195" t="s">
        <v>24</v>
      </c>
      <c r="M230" s="194"/>
      <c r="N230" s="268" t="str">
        <f>IF(M230&gt;0,VLOOKUP(M230,女子登録情報!$N$1:$O$22,2,0),"")</f>
        <v/>
      </c>
      <c r="O230" s="267" t="s">
        <v>27</v>
      </c>
      <c r="P230" s="253"/>
      <c r="Q230" s="260" t="str">
        <f t="shared" si="94"/>
        <v/>
      </c>
      <c r="R230" s="283" t="str">
        <f t="shared" si="105"/>
        <v/>
      </c>
      <c r="S230" s="269"/>
      <c r="T230" s="610"/>
      <c r="U230" s="611"/>
      <c r="V230" s="612"/>
      <c r="W230" s="750"/>
      <c r="X230" s="753"/>
      <c r="AA230" s="1">
        <f>IF(C230="",0,IF(H230=F5,0,1))</f>
        <v>0</v>
      </c>
      <c r="AB230" s="85">
        <f t="shared" si="106"/>
        <v>0</v>
      </c>
      <c r="AC230" s="621" t="str">
        <f>IF(C230="","",C230)</f>
        <v/>
      </c>
      <c r="AD230" s="74" t="str">
        <f t="shared" si="95"/>
        <v/>
      </c>
      <c r="AE230" s="74" t="str">
        <f t="shared" si="96"/>
        <v/>
      </c>
      <c r="AF230" s="74" t="str">
        <f t="shared" si="97"/>
        <v/>
      </c>
      <c r="AG230" s="74" t="str">
        <f t="shared" si="98"/>
        <v/>
      </c>
      <c r="AH230" s="95">
        <f t="shared" si="107"/>
        <v>0</v>
      </c>
      <c r="AI230" s="95" t="str">
        <f>IF(F230="","",F230)</f>
        <v/>
      </c>
      <c r="AJ230" s="74" t="str">
        <f t="shared" si="108"/>
        <v/>
      </c>
      <c r="AK230" s="74" t="str">
        <f t="shared" si="99"/>
        <v/>
      </c>
      <c r="AL230" s="99" t="str">
        <f t="shared" si="100"/>
        <v/>
      </c>
      <c r="AM230" s="81">
        <f t="shared" si="109"/>
        <v>0</v>
      </c>
      <c r="AO230" s="81">
        <f t="shared" si="110"/>
        <v>0</v>
      </c>
      <c r="AP230" s="81" t="str">
        <f t="shared" si="111"/>
        <v>00000</v>
      </c>
      <c r="AQ230" s="105" t="str">
        <f t="shared" si="112"/>
        <v>0秒0</v>
      </c>
      <c r="AR230" s="106">
        <f t="shared" si="113"/>
        <v>0</v>
      </c>
      <c r="AS230" s="106" t="str">
        <f t="shared" si="114"/>
        <v>0</v>
      </c>
      <c r="AT230" s="106" t="str">
        <f t="shared" si="115"/>
        <v>0</v>
      </c>
      <c r="AU230" s="106" t="str">
        <f t="shared" si="116"/>
        <v>0m</v>
      </c>
      <c r="AV230" s="106" t="str">
        <f t="shared" si="117"/>
        <v>点</v>
      </c>
      <c r="AW230" s="81">
        <f t="shared" si="118"/>
        <v>0</v>
      </c>
      <c r="AX230" s="73" t="str">
        <f t="shared" si="119"/>
        <v/>
      </c>
      <c r="AY230" s="81">
        <f t="shared" si="120"/>
        <v>0</v>
      </c>
      <c r="AZ230" s="81">
        <f t="shared" si="121"/>
        <v>0</v>
      </c>
      <c r="BA230" s="81">
        <f t="shared" si="122"/>
        <v>0</v>
      </c>
      <c r="BB230" s="586">
        <f>IF(W230="",0,COUNTA($W$17:W232))</f>
        <v>0</v>
      </c>
      <c r="BC230" s="586">
        <f>IF(X230="",0,COUNTA($X$17:X232))</f>
        <v>0</v>
      </c>
      <c r="BD230" s="628">
        <f>IF(OR($N230="20200",$N231="20200",$N232="20200"),COUNTIF($N$17:N232,"20200"),0)</f>
        <v>0</v>
      </c>
      <c r="BE230" s="768">
        <f>IF($BD230=0,0,INDEX($P230:$P232,MATCH("20200",$N230:$N232,0),1))</f>
        <v>0</v>
      </c>
      <c r="BF230" s="74" t="str">
        <f t="shared" si="101"/>
        <v/>
      </c>
      <c r="BG230" s="74" t="str">
        <f t="shared" si="102"/>
        <v/>
      </c>
      <c r="BH230" s="74" t="str">
        <f t="shared" si="103"/>
        <v/>
      </c>
      <c r="BI230" s="120" t="str">
        <f>IF(M230="","",COUNTIF($BH$17:BH230,BH230))</f>
        <v/>
      </c>
      <c r="BJ230" s="98" t="str">
        <f t="shared" si="123"/>
        <v/>
      </c>
      <c r="BK230" s="1" t="str">
        <f t="shared" si="124"/>
        <v/>
      </c>
      <c r="BL230" s="621" t="str">
        <f>IF(F230="","",COUNTIF($AI$17:AI230,AI230))</f>
        <v/>
      </c>
      <c r="BM230" s="621">
        <f>IF(BL230=1,BL230,0)</f>
        <v>0</v>
      </c>
      <c r="BN230" s="621" t="str">
        <f>IF(F230="","",$BR230)</f>
        <v/>
      </c>
      <c r="BO230" s="621" t="str">
        <f>IF(G230="","",$BR230)</f>
        <v/>
      </c>
      <c r="BP230" s="621" t="str">
        <f>IF(I230="","",$BR230)</f>
        <v/>
      </c>
      <c r="BQ230" s="622" t="str">
        <f>IFERROR(IF(J230="","",BR230),"")</f>
        <v/>
      </c>
      <c r="BR230" s="621">
        <v>72</v>
      </c>
      <c r="BS230" s="621">
        <f>IF(C230&gt;0,"",IF(COUNTIF(BN230:BQ232,BR230)=4,"",1))</f>
        <v>1</v>
      </c>
      <c r="BV230" s="622" t="str">
        <f>IF(AI230="","",IF(AND(COUNTA(M230:M232)=0,COUNTA(W230:X232)=0),1,""))</f>
        <v/>
      </c>
      <c r="BW230" s="621">
        <f>IF(AND($AI230="",COUNTA(W230)&gt;0),1,0)</f>
        <v>0</v>
      </c>
      <c r="BX230" s="621">
        <f>IF(AND($AI230="",COUNTA(X230)&gt;0),1,0)</f>
        <v>0</v>
      </c>
      <c r="BY230" s="621" t="str">
        <f>F230&amp;"-"&amp;W230</f>
        <v>-</v>
      </c>
      <c r="BZ230" s="621" t="str">
        <f>IF(W230="","",COUNTIF($BY$17:BY230,BY230))</f>
        <v/>
      </c>
      <c r="CA230" s="621" t="str">
        <f>F230&amp;"-"&amp;X230</f>
        <v>-</v>
      </c>
      <c r="CB230" s="621" t="str">
        <f>IF(X230="","",COUNTIF($CA$17:CA230,CA230))</f>
        <v/>
      </c>
    </row>
    <row r="231" spans="1:80" s="1" customFormat="1" ht="18" customHeight="1" thickBot="1">
      <c r="A231" s="684"/>
      <c r="B231" s="765"/>
      <c r="C231" s="767"/>
      <c r="D231" s="27" t="str">
        <f t="shared" si="104"/>
        <v/>
      </c>
      <c r="E231" s="244">
        <f>C230</f>
        <v>0</v>
      </c>
      <c r="F231" s="730"/>
      <c r="G231" s="730"/>
      <c r="H231" s="620"/>
      <c r="I231" s="270" t="str">
        <f>IF(C230&gt;0,VLOOKUP(C230,女子登録情報!$A$1:$H$2001,5,0),"")</f>
        <v/>
      </c>
      <c r="J231" s="748"/>
      <c r="K231" s="748"/>
      <c r="L231" s="199" t="s">
        <v>28</v>
      </c>
      <c r="M231" s="198"/>
      <c r="N231" s="271" t="str">
        <f>IF(M231&gt;0,VLOOKUP(M231,女子登録情報!$N$1:$O$22,2,0),"")</f>
        <v/>
      </c>
      <c r="O231" s="270" t="s">
        <v>29</v>
      </c>
      <c r="P231" s="272"/>
      <c r="Q231" s="258" t="str">
        <f t="shared" si="94"/>
        <v/>
      </c>
      <c r="R231" s="284" t="str">
        <f t="shared" si="105"/>
        <v/>
      </c>
      <c r="S231" s="273"/>
      <c r="T231" s="756"/>
      <c r="U231" s="757"/>
      <c r="V231" s="758"/>
      <c r="W231" s="751"/>
      <c r="X231" s="754"/>
      <c r="AB231" s="85">
        <f t="shared" si="106"/>
        <v>0</v>
      </c>
      <c r="AC231" s="621"/>
      <c r="AD231" s="74" t="str">
        <f t="shared" si="95"/>
        <v/>
      </c>
      <c r="AE231" s="74" t="str">
        <f t="shared" si="96"/>
        <v/>
      </c>
      <c r="AF231" s="74" t="str">
        <f t="shared" si="97"/>
        <v/>
      </c>
      <c r="AG231" s="74" t="str">
        <f t="shared" si="98"/>
        <v/>
      </c>
      <c r="AH231" s="95">
        <f t="shared" si="107"/>
        <v>0</v>
      </c>
      <c r="AI231" s="95" t="str">
        <f>AI230</f>
        <v/>
      </c>
      <c r="AJ231" s="74" t="str">
        <f t="shared" si="108"/>
        <v/>
      </c>
      <c r="AK231" s="74" t="str">
        <f t="shared" si="99"/>
        <v/>
      </c>
      <c r="AL231" s="99" t="str">
        <f t="shared" si="100"/>
        <v/>
      </c>
      <c r="AM231" s="81">
        <f t="shared" si="109"/>
        <v>0</v>
      </c>
      <c r="AO231" s="81">
        <f t="shared" si="110"/>
        <v>0</v>
      </c>
      <c r="AP231" s="81" t="str">
        <f t="shared" si="111"/>
        <v>00000</v>
      </c>
      <c r="AQ231" s="105" t="str">
        <f t="shared" si="112"/>
        <v>0秒0</v>
      </c>
      <c r="AR231" s="106">
        <f t="shared" si="113"/>
        <v>0</v>
      </c>
      <c r="AS231" s="106" t="str">
        <f t="shared" si="114"/>
        <v>0</v>
      </c>
      <c r="AT231" s="106" t="str">
        <f t="shared" si="115"/>
        <v>0</v>
      </c>
      <c r="AU231" s="106" t="str">
        <f t="shared" si="116"/>
        <v>0m</v>
      </c>
      <c r="AV231" s="106" t="str">
        <f t="shared" si="117"/>
        <v>点</v>
      </c>
      <c r="AW231" s="81">
        <f t="shared" si="118"/>
        <v>0</v>
      </c>
      <c r="AX231" s="73" t="str">
        <f t="shared" si="119"/>
        <v/>
      </c>
      <c r="AY231" s="81">
        <f t="shared" si="120"/>
        <v>0</v>
      </c>
      <c r="AZ231" s="81">
        <f t="shared" si="121"/>
        <v>0</v>
      </c>
      <c r="BA231" s="81">
        <f t="shared" si="122"/>
        <v>0</v>
      </c>
      <c r="BB231" s="595"/>
      <c r="BC231" s="595"/>
      <c r="BD231" s="629"/>
      <c r="BE231" s="769"/>
      <c r="BF231" s="74" t="str">
        <f t="shared" si="101"/>
        <v/>
      </c>
      <c r="BG231" s="74" t="str">
        <f t="shared" si="102"/>
        <v/>
      </c>
      <c r="BH231" s="74" t="str">
        <f t="shared" si="103"/>
        <v/>
      </c>
      <c r="BI231" s="120" t="str">
        <f>IF(M231="","",COUNTIF($BH$17:BH231,BH231))</f>
        <v/>
      </c>
      <c r="BJ231" s="98" t="str">
        <f t="shared" si="123"/>
        <v/>
      </c>
      <c r="BK231" s="1" t="str">
        <f t="shared" si="124"/>
        <v/>
      </c>
      <c r="BL231" s="621"/>
      <c r="BM231" s="621"/>
      <c r="BN231" s="621"/>
      <c r="BO231" s="621"/>
      <c r="BP231" s="621"/>
      <c r="BQ231" s="623"/>
      <c r="BR231" s="621"/>
      <c r="BS231" s="621"/>
      <c r="BV231" s="623"/>
      <c r="BW231" s="621"/>
      <c r="BX231" s="621"/>
      <c r="BY231" s="621"/>
      <c r="BZ231" s="621"/>
      <c r="CA231" s="621"/>
      <c r="CB231" s="621"/>
    </row>
    <row r="232" spans="1:80" s="1" customFormat="1" ht="18" customHeight="1" thickBot="1">
      <c r="A232" s="685"/>
      <c r="B232" s="201" t="s">
        <v>30</v>
      </c>
      <c r="C232" s="202"/>
      <c r="D232" s="245" t="str">
        <f t="shared" si="104"/>
        <v/>
      </c>
      <c r="E232" s="274">
        <f>C230</f>
        <v>0</v>
      </c>
      <c r="F232" s="210"/>
      <c r="G232" s="210"/>
      <c r="H232" s="28"/>
      <c r="I232" s="211"/>
      <c r="J232" s="749"/>
      <c r="K232" s="749"/>
      <c r="L232" s="203" t="s">
        <v>31</v>
      </c>
      <c r="M232" s="204"/>
      <c r="N232" s="430" t="str">
        <f>IF(M232&gt;0,VLOOKUP(M232,女子登録情報!$N$1:$O$22,2,0),"")</f>
        <v/>
      </c>
      <c r="O232" s="203" t="s">
        <v>32</v>
      </c>
      <c r="P232" s="431"/>
      <c r="Q232" s="250" t="str">
        <f t="shared" si="94"/>
        <v/>
      </c>
      <c r="R232" s="285" t="str">
        <f>IF(OR(M232="",P232=""),"",IF(COUNTIF(M232,"*m*")&gt;0,AQ232,IF(COUNTIF(M232,"*種*")&gt;0,AV232,AU232)))</f>
        <v/>
      </c>
      <c r="S232" s="207"/>
      <c r="T232" s="761"/>
      <c r="U232" s="762"/>
      <c r="V232" s="763"/>
      <c r="W232" s="752"/>
      <c r="X232" s="755"/>
      <c r="AB232" s="85">
        <f t="shared" si="106"/>
        <v>0</v>
      </c>
      <c r="AC232" s="621"/>
      <c r="AD232" s="74" t="str">
        <f t="shared" si="95"/>
        <v/>
      </c>
      <c r="AE232" s="74" t="str">
        <f t="shared" si="96"/>
        <v/>
      </c>
      <c r="AF232" s="74" t="str">
        <f t="shared" si="97"/>
        <v/>
      </c>
      <c r="AG232" s="74" t="str">
        <f t="shared" si="98"/>
        <v/>
      </c>
      <c r="AH232" s="95">
        <f t="shared" si="107"/>
        <v>0</v>
      </c>
      <c r="AI232" s="95" t="str">
        <f>AI231</f>
        <v/>
      </c>
      <c r="AJ232" s="74" t="str">
        <f t="shared" si="108"/>
        <v/>
      </c>
      <c r="AK232" s="74" t="str">
        <f t="shared" si="99"/>
        <v/>
      </c>
      <c r="AL232" s="99" t="str">
        <f t="shared" si="100"/>
        <v/>
      </c>
      <c r="AM232" s="81">
        <f t="shared" si="109"/>
        <v>0</v>
      </c>
      <c r="AO232" s="81">
        <f t="shared" si="110"/>
        <v>0</v>
      </c>
      <c r="AP232" s="81" t="str">
        <f t="shared" si="111"/>
        <v>00000</v>
      </c>
      <c r="AQ232" s="105" t="str">
        <f t="shared" si="112"/>
        <v>0秒0</v>
      </c>
      <c r="AR232" s="106">
        <f t="shared" si="113"/>
        <v>0</v>
      </c>
      <c r="AS232" s="106" t="str">
        <f t="shared" si="114"/>
        <v>0</v>
      </c>
      <c r="AT232" s="106" t="str">
        <f t="shared" si="115"/>
        <v>0</v>
      </c>
      <c r="AU232" s="106" t="str">
        <f t="shared" si="116"/>
        <v>0m</v>
      </c>
      <c r="AV232" s="106" t="str">
        <f t="shared" si="117"/>
        <v>点</v>
      </c>
      <c r="AW232" s="81">
        <f t="shared" si="118"/>
        <v>0</v>
      </c>
      <c r="AX232" s="73" t="str">
        <f t="shared" si="119"/>
        <v/>
      </c>
      <c r="AY232" s="81">
        <f t="shared" si="120"/>
        <v>0</v>
      </c>
      <c r="AZ232" s="81">
        <f t="shared" si="121"/>
        <v>0</v>
      </c>
      <c r="BA232" s="81">
        <f t="shared" si="122"/>
        <v>0</v>
      </c>
      <c r="BB232" s="587"/>
      <c r="BC232" s="587"/>
      <c r="BD232" s="630"/>
      <c r="BE232" s="770"/>
      <c r="BF232" s="74" t="str">
        <f t="shared" si="101"/>
        <v/>
      </c>
      <c r="BG232" s="74" t="str">
        <f t="shared" si="102"/>
        <v/>
      </c>
      <c r="BH232" s="74" t="str">
        <f t="shared" si="103"/>
        <v/>
      </c>
      <c r="BI232" s="120" t="str">
        <f>IF(M232="","",COUNTIF($BH$17:BH232,BH232))</f>
        <v/>
      </c>
      <c r="BJ232" s="98" t="str">
        <f t="shared" si="123"/>
        <v/>
      </c>
      <c r="BK232" s="1" t="str">
        <f t="shared" si="124"/>
        <v/>
      </c>
      <c r="BL232" s="621"/>
      <c r="BM232" s="621"/>
      <c r="BN232" s="621"/>
      <c r="BO232" s="621"/>
      <c r="BP232" s="621"/>
      <c r="BQ232" s="624"/>
      <c r="BR232" s="621"/>
      <c r="BS232" s="621"/>
      <c r="BV232" s="624"/>
      <c r="BW232" s="621"/>
      <c r="BX232" s="621"/>
      <c r="BY232" s="621"/>
      <c r="BZ232" s="621"/>
      <c r="CA232" s="621"/>
      <c r="CB232" s="621"/>
    </row>
    <row r="233" spans="1:80" s="1" customFormat="1" ht="18" hidden="1" customHeight="1" thickTop="1" thickBot="1">
      <c r="A233" s="683">
        <v>73</v>
      </c>
      <c r="B233" s="764" t="s">
        <v>339</v>
      </c>
      <c r="C233" s="766"/>
      <c r="D233" s="246"/>
      <c r="E233" s="246"/>
      <c r="F233" s="766" t="str">
        <f>IF(C233&gt;0,VLOOKUP(C233,女子登録情報!$A$1:$H$2001,3,0),"")</f>
        <v/>
      </c>
      <c r="G233" s="766" t="str">
        <f>IF(C233&gt;0,VLOOKUP(C233,女子登録情報!$A$1:$H$2001,4,0),"")</f>
        <v/>
      </c>
      <c r="H233" s="667" t="str">
        <f>IF(C233&gt;0,VLOOKUP(C233,女子登録情報!$A$1:$H$1688,7,0),"")</f>
        <v/>
      </c>
      <c r="I233" s="194" t="str">
        <f>IF(C233&gt;0,VLOOKUP(C233,女子登録情報!$A$1:$H$2001,8,0),"")</f>
        <v/>
      </c>
      <c r="J233" s="747" t="e">
        <f>IF(I234&gt;0,VLOOKUP(I234,女子登録情報!$Q$2:$R$48,2,0),"")</f>
        <v>#N/A</v>
      </c>
      <c r="K233" s="747" t="str">
        <f>IF(C233&gt;0,TEXT(C233,"100000000"),"000000000")</f>
        <v>000000000</v>
      </c>
      <c r="L233" s="195" t="s">
        <v>24</v>
      </c>
      <c r="M233" s="194"/>
      <c r="N233" s="196" t="str">
        <f>IF(M233&gt;0,VLOOKUP(M233,女子登録情報!$N$1:$O$22,2,0),"")</f>
        <v/>
      </c>
      <c r="O233" s="195" t="s">
        <v>27</v>
      </c>
      <c r="P233" s="102"/>
      <c r="Q233" s="53" t="str">
        <f t="shared" ref="Q233:Q270" si="125">IF(N233="","",IF(LEFT(N233,1)="2",CONCATENATE(N233," 0"),LEFT(N233,5)&amp;" "&amp;IF(OR(LEFT(N233,3)*1&lt;70,LEFT(N233,3)*1&gt;100),REPT(0,7-LEN(P233)),REPT(0,5-LEN(P233))))&amp;P233)</f>
        <v/>
      </c>
      <c r="R233" s="240"/>
      <c r="S233" s="197"/>
      <c r="T233" s="793"/>
      <c r="U233" s="794"/>
      <c r="V233" s="795"/>
      <c r="W233" s="750"/>
      <c r="X233" s="753"/>
      <c r="AA233" s="1">
        <f>IF(C233="",0,IF(H233=F5,0,1))</f>
        <v>0</v>
      </c>
      <c r="AB233" s="85">
        <f t="shared" si="106"/>
        <v>0</v>
      </c>
      <c r="AC233" s="621" t="str">
        <f>IF(C233="","",C233)</f>
        <v/>
      </c>
      <c r="AD233" s="74" t="str">
        <f t="shared" si="95"/>
        <v/>
      </c>
      <c r="AE233" s="74" t="str">
        <f t="shared" si="96"/>
        <v/>
      </c>
      <c r="AF233" s="74" t="str">
        <f t="shared" si="97"/>
        <v/>
      </c>
      <c r="AG233" s="74" t="str">
        <f t="shared" si="98"/>
        <v/>
      </c>
      <c r="AH233" s="95">
        <f t="shared" si="107"/>
        <v>0</v>
      </c>
      <c r="AI233" s="95" t="str">
        <f>IF(F233="","",F233)</f>
        <v/>
      </c>
      <c r="AJ233" s="74" t="str">
        <f t="shared" si="108"/>
        <v/>
      </c>
      <c r="AK233" s="74" t="str">
        <f t="shared" si="99"/>
        <v/>
      </c>
      <c r="AL233" s="99" t="str">
        <f t="shared" si="100"/>
        <v/>
      </c>
      <c r="AM233" s="81">
        <f t="shared" si="109"/>
        <v>0</v>
      </c>
      <c r="AO233" s="81">
        <f t="shared" si="110"/>
        <v>0</v>
      </c>
      <c r="AP233" s="81" t="str">
        <f t="shared" si="111"/>
        <v>00000</v>
      </c>
      <c r="AQ233" s="105" t="str">
        <f t="shared" si="112"/>
        <v>0秒0</v>
      </c>
      <c r="AR233" s="106">
        <f t="shared" si="113"/>
        <v>0</v>
      </c>
      <c r="AS233" s="106" t="str">
        <f t="shared" si="114"/>
        <v>0</v>
      </c>
      <c r="AT233" s="106" t="str">
        <f t="shared" si="115"/>
        <v>0</v>
      </c>
      <c r="AU233" s="106" t="str">
        <f t="shared" si="116"/>
        <v>0m</v>
      </c>
      <c r="AV233" s="106" t="str">
        <f t="shared" si="117"/>
        <v>点</v>
      </c>
      <c r="AW233" s="81">
        <f t="shared" si="118"/>
        <v>0</v>
      </c>
      <c r="AX233" s="73" t="str">
        <f t="shared" si="119"/>
        <v/>
      </c>
      <c r="AY233" s="81">
        <f t="shared" si="120"/>
        <v>0</v>
      </c>
      <c r="AZ233" s="81">
        <f t="shared" si="121"/>
        <v>0</v>
      </c>
      <c r="BA233" s="81">
        <f t="shared" si="122"/>
        <v>0</v>
      </c>
      <c r="BB233" s="586">
        <f>IF(W233="",0,COUNTA($W$17:W235))</f>
        <v>0</v>
      </c>
      <c r="BC233" s="586">
        <f>IF(X233="",0,COUNTA($X$17:X235))</f>
        <v>0</v>
      </c>
      <c r="BD233" s="628">
        <f>IF(OR($N233="20200",$N234="20200",$N235="20200"),COUNTIF($N$17:N235,"20200"),0)</f>
        <v>0</v>
      </c>
      <c r="BE233" s="768">
        <f>IF($BD233=0,0,INDEX($P233:$P235,MATCH("20200",$N233:$N235,0),1))</f>
        <v>0</v>
      </c>
      <c r="BF233" s="74" t="str">
        <f t="shared" si="101"/>
        <v/>
      </c>
      <c r="BG233" s="74" t="str">
        <f t="shared" si="102"/>
        <v/>
      </c>
      <c r="BH233" s="74" t="str">
        <f t="shared" si="103"/>
        <v/>
      </c>
      <c r="BI233" s="120" t="str">
        <f>IF(M233="","",COUNTIF($BH$17:BH233,BH233))</f>
        <v/>
      </c>
      <c r="BJ233" s="98"/>
      <c r="BK233" s="1" t="str">
        <f t="shared" si="124"/>
        <v/>
      </c>
      <c r="BL233" s="621" t="str">
        <f>IF(F233="","",COUNTIF($AI$17:AI233,AI233))</f>
        <v/>
      </c>
      <c r="BM233" s="621">
        <f>IF(BL233=1,BL233,0)</f>
        <v>0</v>
      </c>
      <c r="BN233" s="621" t="str">
        <f>IF(F233="","",$BR233)</f>
        <v/>
      </c>
      <c r="BO233" s="621" t="str">
        <f>IF(G233="","",$BR233)</f>
        <v/>
      </c>
      <c r="BP233" s="621" t="str">
        <f>IF(I233="","",$BR233)</f>
        <v/>
      </c>
      <c r="BQ233" s="622" t="str">
        <f>IFERROR(IF(J233="","",BR233),"")</f>
        <v/>
      </c>
      <c r="BR233" s="621">
        <v>73</v>
      </c>
      <c r="BS233" s="621">
        <f>IF(C233&gt;0,"",IF(COUNTIF(BN233:BQ235,BR233)=4,"",1))</f>
        <v>1</v>
      </c>
      <c r="BV233" s="622" t="str">
        <f>IF(AI233="","",IF(AND(COUNTA(M233:M235)=0,COUNTA(W233:X235)=0),1,""))</f>
        <v/>
      </c>
      <c r="BW233" s="621">
        <f>IF(AND($AI233="",COUNTA(W233)&gt;0),1,0)</f>
        <v>0</v>
      </c>
      <c r="BX233" s="621">
        <f>IF(AND($AI233="",COUNTA(X233)&gt;0),1,0)</f>
        <v>0</v>
      </c>
      <c r="BY233" s="621" t="str">
        <f>F233&amp;"-"&amp;W233</f>
        <v>-</v>
      </c>
      <c r="BZ233" s="621" t="str">
        <f>IF(W233="","",COUNTIF($BY$17:BY233,BY233))</f>
        <v/>
      </c>
      <c r="CA233" s="621" t="str">
        <f>F233&amp;"-"&amp;X233</f>
        <v>-</v>
      </c>
      <c r="CB233" s="621" t="str">
        <f>IF(X233="","",COUNTIF($CA$17:CA233,CA233))</f>
        <v/>
      </c>
    </row>
    <row r="234" spans="1:80" s="1" customFormat="1" ht="18" hidden="1" customHeight="1" thickBot="1">
      <c r="A234" s="684"/>
      <c r="B234" s="765"/>
      <c r="C234" s="767"/>
      <c r="D234" s="194"/>
      <c r="E234" s="194"/>
      <c r="F234" s="767"/>
      <c r="G234" s="767"/>
      <c r="H234" s="668"/>
      <c r="I234" s="198" t="str">
        <f>IF(C233&gt;0,VLOOKUP(C233,女子登録情報!$A$1:$H$2001,5,0),"")</f>
        <v/>
      </c>
      <c r="J234" s="748"/>
      <c r="K234" s="748"/>
      <c r="L234" s="199" t="s">
        <v>28</v>
      </c>
      <c r="M234" s="198"/>
      <c r="N234" s="196" t="str">
        <f>IF(M234&gt;0,VLOOKUP(M234,女子登録情報!$N$1:$O$22,2,0),"")</f>
        <v/>
      </c>
      <c r="O234" s="199" t="s">
        <v>29</v>
      </c>
      <c r="P234" s="200"/>
      <c r="Q234" s="53" t="str">
        <f t="shared" si="125"/>
        <v/>
      </c>
      <c r="R234" s="240"/>
      <c r="S234" s="197"/>
      <c r="T234" s="796"/>
      <c r="U234" s="797"/>
      <c r="V234" s="798"/>
      <c r="W234" s="751"/>
      <c r="X234" s="754"/>
      <c r="AB234" s="85">
        <f t="shared" si="106"/>
        <v>0</v>
      </c>
      <c r="AC234" s="621"/>
      <c r="AD234" s="74" t="str">
        <f t="shared" si="95"/>
        <v/>
      </c>
      <c r="AE234" s="74" t="str">
        <f t="shared" si="96"/>
        <v/>
      </c>
      <c r="AF234" s="74" t="str">
        <f t="shared" si="97"/>
        <v/>
      </c>
      <c r="AG234" s="74" t="str">
        <f t="shared" si="98"/>
        <v/>
      </c>
      <c r="AH234" s="95">
        <f t="shared" si="107"/>
        <v>0</v>
      </c>
      <c r="AI234" s="95" t="str">
        <f>AI233</f>
        <v/>
      </c>
      <c r="AJ234" s="74" t="str">
        <f t="shared" si="108"/>
        <v/>
      </c>
      <c r="AK234" s="74" t="str">
        <f t="shared" si="99"/>
        <v/>
      </c>
      <c r="AL234" s="99" t="str">
        <f t="shared" si="100"/>
        <v/>
      </c>
      <c r="AM234" s="81">
        <f t="shared" si="109"/>
        <v>0</v>
      </c>
      <c r="AO234" s="81">
        <f t="shared" si="110"/>
        <v>0</v>
      </c>
      <c r="AP234" s="81" t="str">
        <f t="shared" si="111"/>
        <v>00000</v>
      </c>
      <c r="AQ234" s="105" t="str">
        <f t="shared" si="112"/>
        <v>0秒0</v>
      </c>
      <c r="AR234" s="106">
        <f t="shared" si="113"/>
        <v>0</v>
      </c>
      <c r="AS234" s="106" t="str">
        <f t="shared" si="114"/>
        <v>0</v>
      </c>
      <c r="AT234" s="106" t="str">
        <f t="shared" si="115"/>
        <v>0</v>
      </c>
      <c r="AU234" s="106" t="str">
        <f t="shared" si="116"/>
        <v>0m</v>
      </c>
      <c r="AV234" s="106" t="str">
        <f t="shared" si="117"/>
        <v>点</v>
      </c>
      <c r="AW234" s="81">
        <f t="shared" si="118"/>
        <v>0</v>
      </c>
      <c r="AX234" s="73" t="str">
        <f t="shared" si="119"/>
        <v/>
      </c>
      <c r="AY234" s="81">
        <f t="shared" si="120"/>
        <v>0</v>
      </c>
      <c r="AZ234" s="81">
        <f t="shared" si="121"/>
        <v>0</v>
      </c>
      <c r="BA234" s="81">
        <f t="shared" si="122"/>
        <v>0</v>
      </c>
      <c r="BB234" s="595"/>
      <c r="BC234" s="595"/>
      <c r="BD234" s="629"/>
      <c r="BE234" s="769"/>
      <c r="BF234" s="74" t="str">
        <f t="shared" si="101"/>
        <v/>
      </c>
      <c r="BG234" s="74" t="str">
        <f t="shared" si="102"/>
        <v/>
      </c>
      <c r="BH234" s="74" t="str">
        <f t="shared" si="103"/>
        <v/>
      </c>
      <c r="BI234" s="120" t="str">
        <f>IF(M234="","",COUNTIF($BH$17:BH234,BH234))</f>
        <v/>
      </c>
      <c r="BJ234" s="98"/>
      <c r="BK234" s="1" t="str">
        <f t="shared" si="124"/>
        <v/>
      </c>
      <c r="BL234" s="621"/>
      <c r="BM234" s="621"/>
      <c r="BN234" s="621"/>
      <c r="BO234" s="621"/>
      <c r="BP234" s="621"/>
      <c r="BQ234" s="623"/>
      <c r="BR234" s="621"/>
      <c r="BS234" s="621"/>
      <c r="BV234" s="623"/>
      <c r="BW234" s="621"/>
      <c r="BX234" s="621"/>
      <c r="BY234" s="621"/>
      <c r="BZ234" s="621"/>
      <c r="CA234" s="621"/>
      <c r="CB234" s="621"/>
    </row>
    <row r="235" spans="1:80" s="1" customFormat="1" ht="18" hidden="1" customHeight="1" thickBot="1">
      <c r="A235" s="685"/>
      <c r="B235" s="201" t="s">
        <v>30</v>
      </c>
      <c r="C235" s="202"/>
      <c r="D235" s="202"/>
      <c r="E235" s="202"/>
      <c r="F235" s="210"/>
      <c r="G235" s="210"/>
      <c r="H235" s="28"/>
      <c r="I235" s="211"/>
      <c r="J235" s="749"/>
      <c r="K235" s="749"/>
      <c r="L235" s="203" t="s">
        <v>31</v>
      </c>
      <c r="M235" s="204"/>
      <c r="N235" s="196" t="str">
        <f>IF(M235&gt;0,VLOOKUP(M235,女子登録情報!$N$1:$O$22,2,0),"")</f>
        <v/>
      </c>
      <c r="O235" s="205" t="s">
        <v>32</v>
      </c>
      <c r="P235" s="206"/>
      <c r="Q235" s="53" t="str">
        <f t="shared" si="125"/>
        <v/>
      </c>
      <c r="R235" s="240"/>
      <c r="S235" s="207"/>
      <c r="T235" s="799"/>
      <c r="U235" s="800"/>
      <c r="V235" s="801"/>
      <c r="W235" s="752"/>
      <c r="X235" s="755"/>
      <c r="AB235" s="85">
        <f t="shared" si="106"/>
        <v>0</v>
      </c>
      <c r="AC235" s="621"/>
      <c r="AD235" s="74" t="str">
        <f t="shared" si="95"/>
        <v/>
      </c>
      <c r="AE235" s="74" t="str">
        <f t="shared" si="96"/>
        <v/>
      </c>
      <c r="AF235" s="74" t="str">
        <f t="shared" si="97"/>
        <v/>
      </c>
      <c r="AG235" s="74" t="str">
        <f t="shared" si="98"/>
        <v/>
      </c>
      <c r="AH235" s="95">
        <f t="shared" si="107"/>
        <v>0</v>
      </c>
      <c r="AI235" s="95" t="str">
        <f>AI234</f>
        <v/>
      </c>
      <c r="AJ235" s="74" t="str">
        <f t="shared" si="108"/>
        <v/>
      </c>
      <c r="AK235" s="74" t="str">
        <f t="shared" si="99"/>
        <v/>
      </c>
      <c r="AL235" s="99" t="str">
        <f t="shared" si="100"/>
        <v/>
      </c>
      <c r="AM235" s="81">
        <f t="shared" si="109"/>
        <v>0</v>
      </c>
      <c r="AO235" s="81">
        <f t="shared" si="110"/>
        <v>0</v>
      </c>
      <c r="AP235" s="81" t="str">
        <f t="shared" si="111"/>
        <v>00000</v>
      </c>
      <c r="AQ235" s="105" t="str">
        <f t="shared" si="112"/>
        <v>0秒0</v>
      </c>
      <c r="AR235" s="106">
        <f t="shared" si="113"/>
        <v>0</v>
      </c>
      <c r="AS235" s="106" t="str">
        <f t="shared" si="114"/>
        <v>0</v>
      </c>
      <c r="AT235" s="106" t="str">
        <f t="shared" si="115"/>
        <v>0</v>
      </c>
      <c r="AU235" s="106" t="str">
        <f t="shared" si="116"/>
        <v>0m</v>
      </c>
      <c r="AV235" s="106" t="str">
        <f t="shared" si="117"/>
        <v>点</v>
      </c>
      <c r="AW235" s="81">
        <f t="shared" si="118"/>
        <v>0</v>
      </c>
      <c r="AX235" s="73" t="str">
        <f t="shared" si="119"/>
        <v/>
      </c>
      <c r="AY235" s="81">
        <f t="shared" si="120"/>
        <v>0</v>
      </c>
      <c r="AZ235" s="81">
        <f t="shared" si="121"/>
        <v>0</v>
      </c>
      <c r="BA235" s="81">
        <f t="shared" si="122"/>
        <v>0</v>
      </c>
      <c r="BB235" s="587"/>
      <c r="BC235" s="587"/>
      <c r="BD235" s="630"/>
      <c r="BE235" s="770"/>
      <c r="BF235" s="74" t="str">
        <f t="shared" si="101"/>
        <v/>
      </c>
      <c r="BG235" s="74" t="str">
        <f t="shared" si="102"/>
        <v/>
      </c>
      <c r="BH235" s="74" t="str">
        <f t="shared" si="103"/>
        <v/>
      </c>
      <c r="BI235" s="120" t="str">
        <f>IF(M235="","",COUNTIF($BH$17:BH235,BH235))</f>
        <v/>
      </c>
      <c r="BJ235" s="98"/>
      <c r="BK235" s="1" t="str">
        <f t="shared" si="124"/>
        <v/>
      </c>
      <c r="BL235" s="621"/>
      <c r="BM235" s="621"/>
      <c r="BN235" s="621"/>
      <c r="BO235" s="621"/>
      <c r="BP235" s="621"/>
      <c r="BQ235" s="624"/>
      <c r="BR235" s="621"/>
      <c r="BS235" s="621"/>
      <c r="BV235" s="624"/>
      <c r="BW235" s="621"/>
      <c r="BX235" s="621"/>
      <c r="BY235" s="621"/>
      <c r="BZ235" s="621"/>
      <c r="CA235" s="621"/>
      <c r="CB235" s="621"/>
    </row>
    <row r="236" spans="1:80" s="1" customFormat="1" ht="18" hidden="1" customHeight="1" thickTop="1" thickBot="1">
      <c r="A236" s="683">
        <v>74</v>
      </c>
      <c r="B236" s="764" t="s">
        <v>339</v>
      </c>
      <c r="C236" s="766"/>
      <c r="D236" s="246"/>
      <c r="E236" s="246"/>
      <c r="F236" s="766" t="str">
        <f>IF(C236&gt;0,VLOOKUP(C236,女子登録情報!$A$1:$H$2001,3,0),"")</f>
        <v/>
      </c>
      <c r="G236" s="766" t="str">
        <f>IF(C236&gt;0,VLOOKUP(C236,女子登録情報!$A$1:$H$2001,4,0),"")</f>
        <v/>
      </c>
      <c r="H236" s="667" t="str">
        <f>IF(C236&gt;0,VLOOKUP(C236,女子登録情報!$A$1:$H$1688,7,0),"")</f>
        <v/>
      </c>
      <c r="I236" s="194" t="str">
        <f>IF(C236&gt;0,VLOOKUP(C236,女子登録情報!$A$1:$H$2001,8,0),"")</f>
        <v/>
      </c>
      <c r="J236" s="747" t="e">
        <f>IF(I237&gt;0,VLOOKUP(I237,女子登録情報!$Q$2:$R$48,2,0),"")</f>
        <v>#N/A</v>
      </c>
      <c r="K236" s="747" t="str">
        <f>IF(C236&gt;0,TEXT(C236,"100000000"),"000000000")</f>
        <v>000000000</v>
      </c>
      <c r="L236" s="195" t="s">
        <v>24</v>
      </c>
      <c r="M236" s="194"/>
      <c r="N236" s="196" t="str">
        <f>IF(M236&gt;0,VLOOKUP(M236,女子登録情報!$N$1:$O$22,2,0),"")</f>
        <v/>
      </c>
      <c r="O236" s="195" t="s">
        <v>27</v>
      </c>
      <c r="P236" s="102"/>
      <c r="Q236" s="53" t="str">
        <f t="shared" si="125"/>
        <v/>
      </c>
      <c r="R236" s="240"/>
      <c r="S236" s="197"/>
      <c r="T236" s="793"/>
      <c r="U236" s="794"/>
      <c r="V236" s="795"/>
      <c r="W236" s="750"/>
      <c r="X236" s="753"/>
      <c r="AA236" s="1">
        <f>IF(C236="",0,IF(H236=F5,0,1))</f>
        <v>0</v>
      </c>
      <c r="AB236" s="85">
        <f t="shared" si="106"/>
        <v>0</v>
      </c>
      <c r="AC236" s="621" t="str">
        <f>IF(C236="","",C236)</f>
        <v/>
      </c>
      <c r="AD236" s="74" t="str">
        <f t="shared" si="95"/>
        <v/>
      </c>
      <c r="AE236" s="74" t="str">
        <f t="shared" si="96"/>
        <v/>
      </c>
      <c r="AF236" s="74" t="str">
        <f t="shared" si="97"/>
        <v/>
      </c>
      <c r="AG236" s="74" t="str">
        <f t="shared" si="98"/>
        <v/>
      </c>
      <c r="AH236" s="95">
        <f t="shared" si="107"/>
        <v>0</v>
      </c>
      <c r="AI236" s="95" t="str">
        <f>IF(F236="","",F236)</f>
        <v/>
      </c>
      <c r="AJ236" s="74" t="str">
        <f t="shared" si="108"/>
        <v/>
      </c>
      <c r="AK236" s="74" t="str">
        <f t="shared" si="99"/>
        <v/>
      </c>
      <c r="AL236" s="99" t="str">
        <f t="shared" si="100"/>
        <v/>
      </c>
      <c r="AM236" s="81">
        <f t="shared" si="109"/>
        <v>0</v>
      </c>
      <c r="AO236" s="81">
        <f t="shared" si="110"/>
        <v>0</v>
      </c>
      <c r="AP236" s="81" t="str">
        <f t="shared" si="111"/>
        <v>00000</v>
      </c>
      <c r="AQ236" s="105" t="str">
        <f t="shared" si="112"/>
        <v>0秒0</v>
      </c>
      <c r="AR236" s="106">
        <f t="shared" si="113"/>
        <v>0</v>
      </c>
      <c r="AS236" s="106" t="str">
        <f t="shared" si="114"/>
        <v>0</v>
      </c>
      <c r="AT236" s="106" t="str">
        <f t="shared" si="115"/>
        <v>0</v>
      </c>
      <c r="AU236" s="106" t="str">
        <f t="shared" si="116"/>
        <v>0m</v>
      </c>
      <c r="AV236" s="106" t="str">
        <f t="shared" si="117"/>
        <v>点</v>
      </c>
      <c r="AW236" s="81">
        <f t="shared" si="118"/>
        <v>0</v>
      </c>
      <c r="AX236" s="73" t="str">
        <f t="shared" si="119"/>
        <v/>
      </c>
      <c r="AY236" s="81">
        <f t="shared" si="120"/>
        <v>0</v>
      </c>
      <c r="AZ236" s="81">
        <f t="shared" si="121"/>
        <v>0</v>
      </c>
      <c r="BA236" s="81">
        <f t="shared" si="122"/>
        <v>0</v>
      </c>
      <c r="BB236" s="586">
        <f>IF(W236="",0,COUNTA($W$17:W238))</f>
        <v>0</v>
      </c>
      <c r="BC236" s="586">
        <f>IF(X236="",0,COUNTA($X$17:X238))</f>
        <v>0</v>
      </c>
      <c r="BD236" s="628">
        <f>IF(OR($N236="20200",$N237="20200",$N238="20200"),COUNTIF($N$17:N238,"20200"),0)</f>
        <v>0</v>
      </c>
      <c r="BE236" s="768">
        <f>IF($BD236=0,0,INDEX($P236:$P238,MATCH("20200",$N236:$N238,0),1))</f>
        <v>0</v>
      </c>
      <c r="BF236" s="74" t="str">
        <f t="shared" si="101"/>
        <v/>
      </c>
      <c r="BG236" s="74" t="str">
        <f t="shared" si="102"/>
        <v/>
      </c>
      <c r="BH236" s="74" t="str">
        <f t="shared" si="103"/>
        <v/>
      </c>
      <c r="BI236" s="120" t="str">
        <f>IF(M236="","",COUNTIF($BH$17:BH236,BH236))</f>
        <v/>
      </c>
      <c r="BJ236" s="98"/>
      <c r="BK236" s="1" t="str">
        <f t="shared" si="124"/>
        <v/>
      </c>
      <c r="BL236" s="621" t="str">
        <f>IF(F236="","",COUNTIF($AI$17:AI236,AI236))</f>
        <v/>
      </c>
      <c r="BM236" s="621">
        <f>IF(BL236=1,BL236,0)</f>
        <v>0</v>
      </c>
      <c r="BN236" s="621" t="str">
        <f>IF(F236="","",$BR236)</f>
        <v/>
      </c>
      <c r="BO236" s="621" t="str">
        <f>IF(G236="","",$BR236)</f>
        <v/>
      </c>
      <c r="BP236" s="621" t="str">
        <f>IF(I236="","",$BR236)</f>
        <v/>
      </c>
      <c r="BQ236" s="622" t="str">
        <f>IFERROR(IF(J236="","",BR236),"")</f>
        <v/>
      </c>
      <c r="BR236" s="621">
        <v>74</v>
      </c>
      <c r="BS236" s="621">
        <f>IF(C236&gt;0,"",IF(COUNTIF(BN236:BQ238,BR236)=4,"",1))</f>
        <v>1</v>
      </c>
      <c r="BV236" s="622" t="str">
        <f>IF(AI236="","",IF(AND(COUNTA(M236:M238)=0,COUNTA(W236:X238)=0),1,""))</f>
        <v/>
      </c>
      <c r="BW236" s="621">
        <f>IF(AND($AI236="",COUNTA(W236)&gt;0),1,0)</f>
        <v>0</v>
      </c>
      <c r="BX236" s="621">
        <f>IF(AND($AI236="",COUNTA(X236)&gt;0),1,0)</f>
        <v>0</v>
      </c>
      <c r="BY236" s="621" t="str">
        <f>F236&amp;"-"&amp;W236</f>
        <v>-</v>
      </c>
      <c r="BZ236" s="621" t="str">
        <f>IF(W236="","",COUNTIF($BY$17:BY236,BY236))</f>
        <v/>
      </c>
      <c r="CA236" s="621" t="str">
        <f>F236&amp;"-"&amp;X236</f>
        <v>-</v>
      </c>
      <c r="CB236" s="621" t="str">
        <f>IF(X236="","",COUNTIF($CA$17:CA236,CA236))</f>
        <v/>
      </c>
    </row>
    <row r="237" spans="1:80" s="1" customFormat="1" ht="18" hidden="1" customHeight="1" thickBot="1">
      <c r="A237" s="684"/>
      <c r="B237" s="765"/>
      <c r="C237" s="767"/>
      <c r="D237" s="194"/>
      <c r="E237" s="194"/>
      <c r="F237" s="767"/>
      <c r="G237" s="767"/>
      <c r="H237" s="668"/>
      <c r="I237" s="198" t="str">
        <f>IF(C236&gt;0,VLOOKUP(C236,女子登録情報!$A$1:$H$2001,5,0),"")</f>
        <v/>
      </c>
      <c r="J237" s="748"/>
      <c r="K237" s="748"/>
      <c r="L237" s="199" t="s">
        <v>28</v>
      </c>
      <c r="M237" s="198"/>
      <c r="N237" s="196" t="str">
        <f>IF(M237&gt;0,VLOOKUP(M237,女子登録情報!$N$1:$O$22,2,0),"")</f>
        <v/>
      </c>
      <c r="O237" s="199" t="s">
        <v>29</v>
      </c>
      <c r="P237" s="200"/>
      <c r="Q237" s="53" t="str">
        <f t="shared" si="125"/>
        <v/>
      </c>
      <c r="R237" s="240"/>
      <c r="S237" s="197"/>
      <c r="T237" s="796"/>
      <c r="U237" s="797"/>
      <c r="V237" s="798"/>
      <c r="W237" s="751"/>
      <c r="X237" s="754"/>
      <c r="AB237" s="85">
        <f t="shared" si="106"/>
        <v>0</v>
      </c>
      <c r="AC237" s="621"/>
      <c r="AD237" s="74" t="str">
        <f t="shared" si="95"/>
        <v/>
      </c>
      <c r="AE237" s="74" t="str">
        <f t="shared" si="96"/>
        <v/>
      </c>
      <c r="AF237" s="74" t="str">
        <f t="shared" si="97"/>
        <v/>
      </c>
      <c r="AG237" s="74" t="str">
        <f t="shared" si="98"/>
        <v/>
      </c>
      <c r="AH237" s="95">
        <f t="shared" si="107"/>
        <v>0</v>
      </c>
      <c r="AI237" s="95" t="str">
        <f>AI236</f>
        <v/>
      </c>
      <c r="AJ237" s="74" t="str">
        <f t="shared" si="108"/>
        <v/>
      </c>
      <c r="AK237" s="74" t="str">
        <f t="shared" si="99"/>
        <v/>
      </c>
      <c r="AL237" s="99" t="str">
        <f t="shared" si="100"/>
        <v/>
      </c>
      <c r="AM237" s="81">
        <f t="shared" si="109"/>
        <v>0</v>
      </c>
      <c r="AO237" s="81">
        <f t="shared" si="110"/>
        <v>0</v>
      </c>
      <c r="AP237" s="81" t="str">
        <f t="shared" si="111"/>
        <v>00000</v>
      </c>
      <c r="AQ237" s="105" t="str">
        <f t="shared" si="112"/>
        <v>0秒0</v>
      </c>
      <c r="AR237" s="106">
        <f t="shared" si="113"/>
        <v>0</v>
      </c>
      <c r="AS237" s="106" t="str">
        <f t="shared" si="114"/>
        <v>0</v>
      </c>
      <c r="AT237" s="106" t="str">
        <f t="shared" si="115"/>
        <v>0</v>
      </c>
      <c r="AU237" s="106" t="str">
        <f t="shared" si="116"/>
        <v>0m</v>
      </c>
      <c r="AV237" s="106" t="str">
        <f t="shared" si="117"/>
        <v>点</v>
      </c>
      <c r="AW237" s="81">
        <f t="shared" si="118"/>
        <v>0</v>
      </c>
      <c r="AX237" s="73" t="str">
        <f t="shared" si="119"/>
        <v/>
      </c>
      <c r="AY237" s="81">
        <f t="shared" si="120"/>
        <v>0</v>
      </c>
      <c r="AZ237" s="81">
        <f t="shared" si="121"/>
        <v>0</v>
      </c>
      <c r="BA237" s="81">
        <f t="shared" si="122"/>
        <v>0</v>
      </c>
      <c r="BB237" s="595"/>
      <c r="BC237" s="595"/>
      <c r="BD237" s="629"/>
      <c r="BE237" s="769"/>
      <c r="BF237" s="74" t="str">
        <f t="shared" si="101"/>
        <v/>
      </c>
      <c r="BG237" s="74" t="str">
        <f t="shared" si="102"/>
        <v/>
      </c>
      <c r="BH237" s="74" t="str">
        <f t="shared" si="103"/>
        <v/>
      </c>
      <c r="BI237" s="120" t="str">
        <f>IF(M237="","",COUNTIF($BH$17:BH237,BH237))</f>
        <v/>
      </c>
      <c r="BJ237" s="98"/>
      <c r="BK237" s="1" t="str">
        <f t="shared" si="124"/>
        <v/>
      </c>
      <c r="BL237" s="621"/>
      <c r="BM237" s="621"/>
      <c r="BN237" s="621"/>
      <c r="BO237" s="621"/>
      <c r="BP237" s="621"/>
      <c r="BQ237" s="623"/>
      <c r="BR237" s="621"/>
      <c r="BS237" s="621"/>
      <c r="BV237" s="623"/>
      <c r="BW237" s="621"/>
      <c r="BX237" s="621"/>
      <c r="BY237" s="621"/>
      <c r="BZ237" s="621"/>
      <c r="CA237" s="621"/>
      <c r="CB237" s="621"/>
    </row>
    <row r="238" spans="1:80" s="1" customFormat="1" ht="18" hidden="1" customHeight="1" thickBot="1">
      <c r="A238" s="685"/>
      <c r="B238" s="201" t="s">
        <v>30</v>
      </c>
      <c r="C238" s="202"/>
      <c r="D238" s="202"/>
      <c r="E238" s="202"/>
      <c r="F238" s="210"/>
      <c r="G238" s="210"/>
      <c r="H238" s="28"/>
      <c r="I238" s="211"/>
      <c r="J238" s="749"/>
      <c r="K238" s="749"/>
      <c r="L238" s="203" t="s">
        <v>31</v>
      </c>
      <c r="M238" s="204"/>
      <c r="N238" s="196" t="str">
        <f>IF(M238&gt;0,VLOOKUP(M238,女子登録情報!$N$1:$O$22,2,0),"")</f>
        <v/>
      </c>
      <c r="O238" s="205" t="s">
        <v>32</v>
      </c>
      <c r="P238" s="206"/>
      <c r="Q238" s="53" t="str">
        <f t="shared" si="125"/>
        <v/>
      </c>
      <c r="R238" s="240"/>
      <c r="S238" s="207"/>
      <c r="T238" s="799"/>
      <c r="U238" s="800"/>
      <c r="V238" s="801"/>
      <c r="W238" s="752"/>
      <c r="X238" s="755"/>
      <c r="AB238" s="85">
        <f t="shared" si="106"/>
        <v>0</v>
      </c>
      <c r="AC238" s="621"/>
      <c r="AD238" s="74" t="str">
        <f t="shared" si="95"/>
        <v/>
      </c>
      <c r="AE238" s="74" t="str">
        <f t="shared" si="96"/>
        <v/>
      </c>
      <c r="AF238" s="74" t="str">
        <f t="shared" si="97"/>
        <v/>
      </c>
      <c r="AG238" s="74" t="str">
        <f t="shared" si="98"/>
        <v/>
      </c>
      <c r="AH238" s="95">
        <f t="shared" si="107"/>
        <v>0</v>
      </c>
      <c r="AI238" s="95" t="str">
        <f>AI237</f>
        <v/>
      </c>
      <c r="AJ238" s="74" t="str">
        <f t="shared" si="108"/>
        <v/>
      </c>
      <c r="AK238" s="74" t="str">
        <f t="shared" si="99"/>
        <v/>
      </c>
      <c r="AL238" s="99" t="str">
        <f t="shared" si="100"/>
        <v/>
      </c>
      <c r="AM238" s="81">
        <f t="shared" si="109"/>
        <v>0</v>
      </c>
      <c r="AO238" s="81">
        <f t="shared" si="110"/>
        <v>0</v>
      </c>
      <c r="AP238" s="81" t="str">
        <f t="shared" si="111"/>
        <v>00000</v>
      </c>
      <c r="AQ238" s="105" t="str">
        <f t="shared" si="112"/>
        <v>0秒0</v>
      </c>
      <c r="AR238" s="106">
        <f t="shared" si="113"/>
        <v>0</v>
      </c>
      <c r="AS238" s="106" t="str">
        <f t="shared" si="114"/>
        <v>0</v>
      </c>
      <c r="AT238" s="106" t="str">
        <f t="shared" si="115"/>
        <v>0</v>
      </c>
      <c r="AU238" s="106" t="str">
        <f t="shared" si="116"/>
        <v>0m</v>
      </c>
      <c r="AV238" s="106" t="str">
        <f t="shared" si="117"/>
        <v>点</v>
      </c>
      <c r="AW238" s="81">
        <f t="shared" si="118"/>
        <v>0</v>
      </c>
      <c r="AX238" s="73" t="str">
        <f t="shared" si="119"/>
        <v/>
      </c>
      <c r="AY238" s="81">
        <f t="shared" si="120"/>
        <v>0</v>
      </c>
      <c r="AZ238" s="81">
        <f t="shared" si="121"/>
        <v>0</v>
      </c>
      <c r="BA238" s="81">
        <f t="shared" si="122"/>
        <v>0</v>
      </c>
      <c r="BB238" s="587"/>
      <c r="BC238" s="587"/>
      <c r="BD238" s="630"/>
      <c r="BE238" s="770"/>
      <c r="BF238" s="74" t="str">
        <f t="shared" si="101"/>
        <v/>
      </c>
      <c r="BG238" s="74" t="str">
        <f t="shared" si="102"/>
        <v/>
      </c>
      <c r="BH238" s="74" t="str">
        <f t="shared" si="103"/>
        <v/>
      </c>
      <c r="BI238" s="120" t="str">
        <f>IF(M238="","",COUNTIF($BH$17:BH238,BH238))</f>
        <v/>
      </c>
      <c r="BJ238" s="98"/>
      <c r="BK238" s="1" t="str">
        <f t="shared" si="124"/>
        <v/>
      </c>
      <c r="BL238" s="621"/>
      <c r="BM238" s="621"/>
      <c r="BN238" s="621"/>
      <c r="BO238" s="621"/>
      <c r="BP238" s="621"/>
      <c r="BQ238" s="624"/>
      <c r="BR238" s="621"/>
      <c r="BS238" s="621"/>
      <c r="BV238" s="624"/>
      <c r="BW238" s="621"/>
      <c r="BX238" s="621"/>
      <c r="BY238" s="621"/>
      <c r="BZ238" s="621"/>
      <c r="CA238" s="621"/>
      <c r="CB238" s="621"/>
    </row>
    <row r="239" spans="1:80" s="1" customFormat="1" ht="18" hidden="1" customHeight="1" thickTop="1" thickBot="1">
      <c r="A239" s="683">
        <v>75</v>
      </c>
      <c r="B239" s="764" t="s">
        <v>339</v>
      </c>
      <c r="C239" s="766"/>
      <c r="D239" s="246"/>
      <c r="E239" s="246"/>
      <c r="F239" s="766" t="str">
        <f>IF(C239&gt;0,VLOOKUP(C239,女子登録情報!$A$1:$H$2001,3,0),"")</f>
        <v/>
      </c>
      <c r="G239" s="766" t="str">
        <f>IF(C239&gt;0,VLOOKUP(C239,女子登録情報!$A$1:$H$2001,4,0),"")</f>
        <v/>
      </c>
      <c r="H239" s="667" t="str">
        <f>IF(C239&gt;0,VLOOKUP(C239,女子登録情報!$A$1:$H$1688,7,0),"")</f>
        <v/>
      </c>
      <c r="I239" s="194" t="str">
        <f>IF(C239&gt;0,VLOOKUP(C239,女子登録情報!$A$1:$H$2001,8,0),"")</f>
        <v/>
      </c>
      <c r="J239" s="747" t="e">
        <f>IF(I240&gt;0,VLOOKUP(I240,女子登録情報!$Q$2:$R$48,2,0),"")</f>
        <v>#N/A</v>
      </c>
      <c r="K239" s="747" t="str">
        <f>IF(C239&gt;0,TEXT(C239,"100000000"),"000000000")</f>
        <v>000000000</v>
      </c>
      <c r="L239" s="195" t="s">
        <v>24</v>
      </c>
      <c r="M239" s="194"/>
      <c r="N239" s="196" t="str">
        <f>IF(M239&gt;0,VLOOKUP(M239,女子登録情報!$N$1:$O$22,2,0),"")</f>
        <v/>
      </c>
      <c r="O239" s="195" t="s">
        <v>27</v>
      </c>
      <c r="P239" s="102"/>
      <c r="Q239" s="53" t="str">
        <f t="shared" si="125"/>
        <v/>
      </c>
      <c r="R239" s="240"/>
      <c r="S239" s="197"/>
      <c r="T239" s="793"/>
      <c r="U239" s="794"/>
      <c r="V239" s="795"/>
      <c r="W239" s="750"/>
      <c r="X239" s="753"/>
      <c r="AA239" s="1">
        <f>IF(C239="",0,IF(H239=F5,0,1))</f>
        <v>0</v>
      </c>
      <c r="AB239" s="85">
        <f t="shared" si="106"/>
        <v>0</v>
      </c>
      <c r="AC239" s="621" t="str">
        <f>IF(C239="","",C239)</f>
        <v/>
      </c>
      <c r="AD239" s="74" t="str">
        <f t="shared" si="95"/>
        <v/>
      </c>
      <c r="AE239" s="74" t="str">
        <f t="shared" si="96"/>
        <v/>
      </c>
      <c r="AF239" s="74" t="str">
        <f t="shared" si="97"/>
        <v/>
      </c>
      <c r="AG239" s="74" t="str">
        <f t="shared" si="98"/>
        <v/>
      </c>
      <c r="AH239" s="95">
        <f t="shared" si="107"/>
        <v>0</v>
      </c>
      <c r="AI239" s="95" t="str">
        <f>IF(F239="","",F239)</f>
        <v/>
      </c>
      <c r="AJ239" s="74" t="str">
        <f t="shared" si="108"/>
        <v/>
      </c>
      <c r="AK239" s="74" t="str">
        <f t="shared" si="99"/>
        <v/>
      </c>
      <c r="AL239" s="99" t="str">
        <f t="shared" si="100"/>
        <v/>
      </c>
      <c r="AM239" s="81">
        <f t="shared" si="109"/>
        <v>0</v>
      </c>
      <c r="AO239" s="81">
        <f t="shared" si="110"/>
        <v>0</v>
      </c>
      <c r="AP239" s="81" t="str">
        <f t="shared" si="111"/>
        <v>00000</v>
      </c>
      <c r="AQ239" s="105" t="str">
        <f t="shared" si="112"/>
        <v>0秒0</v>
      </c>
      <c r="AR239" s="106">
        <f t="shared" si="113"/>
        <v>0</v>
      </c>
      <c r="AS239" s="106" t="str">
        <f t="shared" si="114"/>
        <v>0</v>
      </c>
      <c r="AT239" s="106" t="str">
        <f t="shared" si="115"/>
        <v>0</v>
      </c>
      <c r="AU239" s="106" t="str">
        <f t="shared" si="116"/>
        <v>0m</v>
      </c>
      <c r="AV239" s="106" t="str">
        <f t="shared" si="117"/>
        <v>点</v>
      </c>
      <c r="AW239" s="81">
        <f t="shared" si="118"/>
        <v>0</v>
      </c>
      <c r="AX239" s="73" t="str">
        <f t="shared" si="119"/>
        <v/>
      </c>
      <c r="AY239" s="81">
        <f t="shared" si="120"/>
        <v>0</v>
      </c>
      <c r="AZ239" s="81">
        <f t="shared" si="121"/>
        <v>0</v>
      </c>
      <c r="BA239" s="81">
        <f t="shared" si="122"/>
        <v>0</v>
      </c>
      <c r="BB239" s="586">
        <f>IF(W239="",0,COUNTA($W$17:W241))</f>
        <v>0</v>
      </c>
      <c r="BC239" s="586">
        <f>IF(X239="",0,COUNTA($X$17:X241))</f>
        <v>0</v>
      </c>
      <c r="BD239" s="628">
        <f>IF(OR($N239="20200",$N240="20200",$N241="20200"),COUNTIF($N$17:N241,"20200"),0)</f>
        <v>0</v>
      </c>
      <c r="BE239" s="768">
        <f>IF($BD239=0,0,INDEX($P239:$P241,MATCH("20200",$N239:$N241,0),1))</f>
        <v>0</v>
      </c>
      <c r="BF239" s="74" t="str">
        <f t="shared" si="101"/>
        <v/>
      </c>
      <c r="BG239" s="74" t="str">
        <f t="shared" si="102"/>
        <v/>
      </c>
      <c r="BH239" s="74" t="str">
        <f t="shared" si="103"/>
        <v/>
      </c>
      <c r="BI239" s="120" t="str">
        <f>IF(M239="","",COUNTIF($BH$17:BH239,BH239))</f>
        <v/>
      </c>
      <c r="BJ239" s="98"/>
      <c r="BK239" s="1" t="str">
        <f t="shared" si="124"/>
        <v/>
      </c>
      <c r="BL239" s="621" t="str">
        <f>IF(F239="","",COUNTIF($AI$17:AI239,AI239))</f>
        <v/>
      </c>
      <c r="BM239" s="621">
        <f>IF(BL239=1,BL239,0)</f>
        <v>0</v>
      </c>
      <c r="BN239" s="621" t="str">
        <f>IF(F239="","",$BR239)</f>
        <v/>
      </c>
      <c r="BO239" s="621" t="str">
        <f>IF(G239="","",$BR239)</f>
        <v/>
      </c>
      <c r="BP239" s="621" t="str">
        <f>IF(I239="","",$BR239)</f>
        <v/>
      </c>
      <c r="BQ239" s="622" t="str">
        <f>IFERROR(IF(J239="","",BR239),"")</f>
        <v/>
      </c>
      <c r="BR239" s="621">
        <v>75</v>
      </c>
      <c r="BS239" s="621">
        <f>IF(C239&gt;0,"",IF(COUNTIF(BN239:BQ241,BR239)=4,"",1))</f>
        <v>1</v>
      </c>
      <c r="BV239" s="622" t="str">
        <f>IF(AI239="","",IF(AND(COUNTA(M239:M241)=0,COUNTA(W239:X241)=0),1,""))</f>
        <v/>
      </c>
      <c r="BW239" s="621">
        <f>IF(AND($AI239="",COUNTA(W239)&gt;0),1,0)</f>
        <v>0</v>
      </c>
      <c r="BX239" s="621">
        <f>IF(AND($AI239="",COUNTA(X239)&gt;0),1,0)</f>
        <v>0</v>
      </c>
      <c r="BY239" s="621" t="str">
        <f>F239&amp;"-"&amp;W239</f>
        <v>-</v>
      </c>
      <c r="BZ239" s="621" t="str">
        <f>IF(W239="","",COUNTIF($BY$17:BY239,BY239))</f>
        <v/>
      </c>
      <c r="CA239" s="621" t="str">
        <f>F239&amp;"-"&amp;X239</f>
        <v>-</v>
      </c>
      <c r="CB239" s="621" t="str">
        <f>IF(X239="","",COUNTIF($CA$17:CA239,CA239))</f>
        <v/>
      </c>
    </row>
    <row r="240" spans="1:80" s="1" customFormat="1" ht="18" hidden="1" customHeight="1" thickBot="1">
      <c r="A240" s="684"/>
      <c r="B240" s="765"/>
      <c r="C240" s="767"/>
      <c r="D240" s="194"/>
      <c r="E240" s="194"/>
      <c r="F240" s="767"/>
      <c r="G240" s="767"/>
      <c r="H240" s="668"/>
      <c r="I240" s="198" t="str">
        <f>IF(C239&gt;0,VLOOKUP(C239,女子登録情報!$A$1:$H$2001,5,0),"")</f>
        <v/>
      </c>
      <c r="J240" s="748"/>
      <c r="K240" s="748"/>
      <c r="L240" s="199" t="s">
        <v>28</v>
      </c>
      <c r="M240" s="198"/>
      <c r="N240" s="196" t="str">
        <f>IF(M240&gt;0,VLOOKUP(M240,女子登録情報!$N$1:$O$22,2,0),"")</f>
        <v/>
      </c>
      <c r="O240" s="199" t="s">
        <v>29</v>
      </c>
      <c r="P240" s="200"/>
      <c r="Q240" s="53" t="str">
        <f t="shared" si="125"/>
        <v/>
      </c>
      <c r="R240" s="240"/>
      <c r="S240" s="197"/>
      <c r="T240" s="796"/>
      <c r="U240" s="797"/>
      <c r="V240" s="798"/>
      <c r="W240" s="751"/>
      <c r="X240" s="754"/>
      <c r="AB240" s="85">
        <f t="shared" si="106"/>
        <v>0</v>
      </c>
      <c r="AC240" s="621"/>
      <c r="AD240" s="74" t="str">
        <f t="shared" si="95"/>
        <v/>
      </c>
      <c r="AE240" s="74" t="str">
        <f t="shared" si="96"/>
        <v/>
      </c>
      <c r="AF240" s="74" t="str">
        <f t="shared" si="97"/>
        <v/>
      </c>
      <c r="AG240" s="74" t="str">
        <f t="shared" si="98"/>
        <v/>
      </c>
      <c r="AH240" s="95">
        <f t="shared" si="107"/>
        <v>0</v>
      </c>
      <c r="AI240" s="95" t="str">
        <f>AI239</f>
        <v/>
      </c>
      <c r="AJ240" s="74" t="str">
        <f t="shared" si="108"/>
        <v/>
      </c>
      <c r="AK240" s="74" t="str">
        <f t="shared" si="99"/>
        <v/>
      </c>
      <c r="AL240" s="99" t="str">
        <f t="shared" si="100"/>
        <v/>
      </c>
      <c r="AM240" s="81">
        <f t="shared" si="109"/>
        <v>0</v>
      </c>
      <c r="AO240" s="81">
        <f t="shared" si="110"/>
        <v>0</v>
      </c>
      <c r="AP240" s="81" t="str">
        <f t="shared" si="111"/>
        <v>00000</v>
      </c>
      <c r="AQ240" s="105" t="str">
        <f t="shared" si="112"/>
        <v>0秒0</v>
      </c>
      <c r="AR240" s="106">
        <f t="shared" si="113"/>
        <v>0</v>
      </c>
      <c r="AS240" s="106" t="str">
        <f t="shared" si="114"/>
        <v>0</v>
      </c>
      <c r="AT240" s="106" t="str">
        <f t="shared" si="115"/>
        <v>0</v>
      </c>
      <c r="AU240" s="106" t="str">
        <f t="shared" si="116"/>
        <v>0m</v>
      </c>
      <c r="AV240" s="106" t="str">
        <f t="shared" si="117"/>
        <v>点</v>
      </c>
      <c r="AW240" s="81">
        <f t="shared" si="118"/>
        <v>0</v>
      </c>
      <c r="AX240" s="73" t="str">
        <f t="shared" si="119"/>
        <v/>
      </c>
      <c r="AY240" s="81">
        <f t="shared" si="120"/>
        <v>0</v>
      </c>
      <c r="AZ240" s="81">
        <f t="shared" si="121"/>
        <v>0</v>
      </c>
      <c r="BA240" s="81">
        <f t="shared" si="122"/>
        <v>0</v>
      </c>
      <c r="BB240" s="595"/>
      <c r="BC240" s="595"/>
      <c r="BD240" s="629"/>
      <c r="BE240" s="769"/>
      <c r="BF240" s="74" t="str">
        <f t="shared" si="101"/>
        <v/>
      </c>
      <c r="BG240" s="74" t="str">
        <f t="shared" si="102"/>
        <v/>
      </c>
      <c r="BH240" s="74" t="str">
        <f t="shared" si="103"/>
        <v/>
      </c>
      <c r="BI240" s="120" t="str">
        <f>IF(M240="","",COUNTIF($BH$17:BH240,BH240))</f>
        <v/>
      </c>
      <c r="BJ240" s="98"/>
      <c r="BK240" s="1" t="str">
        <f t="shared" si="124"/>
        <v/>
      </c>
      <c r="BL240" s="621"/>
      <c r="BM240" s="621"/>
      <c r="BN240" s="621"/>
      <c r="BO240" s="621"/>
      <c r="BP240" s="621"/>
      <c r="BQ240" s="623"/>
      <c r="BR240" s="621"/>
      <c r="BS240" s="621"/>
      <c r="BV240" s="623"/>
      <c r="BW240" s="621"/>
      <c r="BX240" s="621"/>
      <c r="BY240" s="621"/>
      <c r="BZ240" s="621"/>
      <c r="CA240" s="621"/>
      <c r="CB240" s="621"/>
    </row>
    <row r="241" spans="1:80" s="1" customFormat="1" ht="18" hidden="1" customHeight="1" thickBot="1">
      <c r="A241" s="685"/>
      <c r="B241" s="201" t="s">
        <v>30</v>
      </c>
      <c r="C241" s="202"/>
      <c r="D241" s="202"/>
      <c r="E241" s="202"/>
      <c r="F241" s="210"/>
      <c r="G241" s="210"/>
      <c r="H241" s="28"/>
      <c r="I241" s="211"/>
      <c r="J241" s="749"/>
      <c r="K241" s="749"/>
      <c r="L241" s="203" t="s">
        <v>31</v>
      </c>
      <c r="M241" s="204"/>
      <c r="N241" s="196" t="str">
        <f>IF(M241&gt;0,VLOOKUP(M241,女子登録情報!$N$1:$O$22,2,0),"")</f>
        <v/>
      </c>
      <c r="O241" s="205" t="s">
        <v>32</v>
      </c>
      <c r="P241" s="206"/>
      <c r="Q241" s="53" t="str">
        <f t="shared" si="125"/>
        <v/>
      </c>
      <c r="R241" s="240"/>
      <c r="S241" s="207"/>
      <c r="T241" s="799"/>
      <c r="U241" s="800"/>
      <c r="V241" s="801"/>
      <c r="W241" s="752"/>
      <c r="X241" s="755"/>
      <c r="AB241" s="85">
        <f t="shared" si="106"/>
        <v>0</v>
      </c>
      <c r="AC241" s="621"/>
      <c r="AD241" s="74" t="str">
        <f t="shared" si="95"/>
        <v/>
      </c>
      <c r="AE241" s="74" t="str">
        <f t="shared" si="96"/>
        <v/>
      </c>
      <c r="AF241" s="74" t="str">
        <f t="shared" si="97"/>
        <v/>
      </c>
      <c r="AG241" s="74" t="str">
        <f t="shared" si="98"/>
        <v/>
      </c>
      <c r="AH241" s="95">
        <f t="shared" si="107"/>
        <v>0</v>
      </c>
      <c r="AI241" s="95" t="str">
        <f>AI240</f>
        <v/>
      </c>
      <c r="AJ241" s="74" t="str">
        <f t="shared" si="108"/>
        <v/>
      </c>
      <c r="AK241" s="74" t="str">
        <f t="shared" si="99"/>
        <v/>
      </c>
      <c r="AL241" s="99" t="str">
        <f t="shared" si="100"/>
        <v/>
      </c>
      <c r="AM241" s="81">
        <f t="shared" si="109"/>
        <v>0</v>
      </c>
      <c r="AO241" s="81">
        <f t="shared" si="110"/>
        <v>0</v>
      </c>
      <c r="AP241" s="81" t="str">
        <f t="shared" si="111"/>
        <v>00000</v>
      </c>
      <c r="AQ241" s="105" t="str">
        <f t="shared" si="112"/>
        <v>0秒0</v>
      </c>
      <c r="AR241" s="106">
        <f t="shared" si="113"/>
        <v>0</v>
      </c>
      <c r="AS241" s="106" t="str">
        <f t="shared" si="114"/>
        <v>0</v>
      </c>
      <c r="AT241" s="106" t="str">
        <f t="shared" si="115"/>
        <v>0</v>
      </c>
      <c r="AU241" s="106" t="str">
        <f t="shared" si="116"/>
        <v>0m</v>
      </c>
      <c r="AV241" s="106" t="str">
        <f t="shared" si="117"/>
        <v>点</v>
      </c>
      <c r="AW241" s="81">
        <f t="shared" si="118"/>
        <v>0</v>
      </c>
      <c r="AX241" s="73" t="str">
        <f t="shared" si="119"/>
        <v/>
      </c>
      <c r="AY241" s="81">
        <f t="shared" si="120"/>
        <v>0</v>
      </c>
      <c r="AZ241" s="81">
        <f t="shared" si="121"/>
        <v>0</v>
      </c>
      <c r="BA241" s="81">
        <f t="shared" si="122"/>
        <v>0</v>
      </c>
      <c r="BB241" s="587"/>
      <c r="BC241" s="587"/>
      <c r="BD241" s="630"/>
      <c r="BE241" s="770"/>
      <c r="BF241" s="74" t="str">
        <f t="shared" si="101"/>
        <v/>
      </c>
      <c r="BG241" s="74" t="str">
        <f t="shared" si="102"/>
        <v/>
      </c>
      <c r="BH241" s="74" t="str">
        <f t="shared" si="103"/>
        <v/>
      </c>
      <c r="BI241" s="120" t="str">
        <f>IF(M241="","",COUNTIF($BH$17:BH241,BH241))</f>
        <v/>
      </c>
      <c r="BJ241" s="98"/>
      <c r="BK241" s="1" t="str">
        <f t="shared" si="124"/>
        <v/>
      </c>
      <c r="BL241" s="621"/>
      <c r="BM241" s="621"/>
      <c r="BN241" s="621"/>
      <c r="BO241" s="621"/>
      <c r="BP241" s="621"/>
      <c r="BQ241" s="624"/>
      <c r="BR241" s="621"/>
      <c r="BS241" s="621"/>
      <c r="BV241" s="624"/>
      <c r="BW241" s="621"/>
      <c r="BX241" s="621"/>
      <c r="BY241" s="621"/>
      <c r="BZ241" s="621"/>
      <c r="CA241" s="621"/>
      <c r="CB241" s="621"/>
    </row>
    <row r="242" spans="1:80" s="1" customFormat="1" ht="18" hidden="1" customHeight="1" thickTop="1" thickBot="1">
      <c r="A242" s="683">
        <v>76</v>
      </c>
      <c r="B242" s="764" t="s">
        <v>339</v>
      </c>
      <c r="C242" s="766"/>
      <c r="D242" s="246"/>
      <c r="E242" s="246"/>
      <c r="F242" s="766" t="str">
        <f>IF(C242&gt;0,VLOOKUP(C242,女子登録情報!$A$1:$H$2001,3,0),"")</f>
        <v/>
      </c>
      <c r="G242" s="766" t="str">
        <f>IF(C242&gt;0,VLOOKUP(C242,女子登録情報!$A$1:$H$2001,4,0),"")</f>
        <v/>
      </c>
      <c r="H242" s="667" t="str">
        <f>IF(C242&gt;0,VLOOKUP(C242,女子登録情報!$A$1:$H$1688,7,0),"")</f>
        <v/>
      </c>
      <c r="I242" s="194" t="str">
        <f>IF(C242&gt;0,VLOOKUP(C242,女子登録情報!$A$1:$H$2001,8,0),"")</f>
        <v/>
      </c>
      <c r="J242" s="747" t="e">
        <f>IF(I243&gt;0,VLOOKUP(I243,女子登録情報!$Q$2:$R$48,2,0),"")</f>
        <v>#N/A</v>
      </c>
      <c r="K242" s="747" t="str">
        <f>IF(C242&gt;0,TEXT(C242,"100000000"),"000000000")</f>
        <v>000000000</v>
      </c>
      <c r="L242" s="195" t="s">
        <v>24</v>
      </c>
      <c r="M242" s="194"/>
      <c r="N242" s="196" t="str">
        <f>IF(M242&gt;0,VLOOKUP(M242,女子登録情報!$N$1:$O$22,2,0),"")</f>
        <v/>
      </c>
      <c r="O242" s="195" t="s">
        <v>27</v>
      </c>
      <c r="P242" s="102"/>
      <c r="Q242" s="53" t="str">
        <f t="shared" si="125"/>
        <v/>
      </c>
      <c r="R242" s="240"/>
      <c r="S242" s="197"/>
      <c r="T242" s="793"/>
      <c r="U242" s="794"/>
      <c r="V242" s="795"/>
      <c r="W242" s="750"/>
      <c r="X242" s="753"/>
      <c r="AA242" s="1">
        <f>IF(C242="",0,IF(H242=F5,0,1))</f>
        <v>0</v>
      </c>
      <c r="AB242" s="85">
        <f t="shared" si="106"/>
        <v>0</v>
      </c>
      <c r="AC242" s="621" t="str">
        <f>IF(C242="","",C242)</f>
        <v/>
      </c>
      <c r="AD242" s="74" t="str">
        <f t="shared" si="95"/>
        <v/>
      </c>
      <c r="AE242" s="74" t="str">
        <f t="shared" si="96"/>
        <v/>
      </c>
      <c r="AF242" s="74" t="str">
        <f t="shared" si="97"/>
        <v/>
      </c>
      <c r="AG242" s="74" t="str">
        <f t="shared" si="98"/>
        <v/>
      </c>
      <c r="AH242" s="95">
        <f t="shared" si="107"/>
        <v>0</v>
      </c>
      <c r="AI242" s="95" t="str">
        <f>IF(F242="","",F242)</f>
        <v/>
      </c>
      <c r="AJ242" s="74" t="str">
        <f t="shared" si="108"/>
        <v/>
      </c>
      <c r="AK242" s="74" t="str">
        <f t="shared" si="99"/>
        <v/>
      </c>
      <c r="AL242" s="99" t="str">
        <f t="shared" si="100"/>
        <v/>
      </c>
      <c r="AM242" s="81">
        <f t="shared" si="109"/>
        <v>0</v>
      </c>
      <c r="AO242" s="81">
        <f t="shared" si="110"/>
        <v>0</v>
      </c>
      <c r="AP242" s="81" t="str">
        <f t="shared" si="111"/>
        <v>00000</v>
      </c>
      <c r="AQ242" s="105" t="str">
        <f t="shared" si="112"/>
        <v>0秒0</v>
      </c>
      <c r="AR242" s="106">
        <f t="shared" si="113"/>
        <v>0</v>
      </c>
      <c r="AS242" s="106" t="str">
        <f t="shared" si="114"/>
        <v>0</v>
      </c>
      <c r="AT242" s="106" t="str">
        <f t="shared" si="115"/>
        <v>0</v>
      </c>
      <c r="AU242" s="106" t="str">
        <f t="shared" si="116"/>
        <v>0m</v>
      </c>
      <c r="AV242" s="106" t="str">
        <f t="shared" si="117"/>
        <v>点</v>
      </c>
      <c r="AW242" s="81">
        <f t="shared" si="118"/>
        <v>0</v>
      </c>
      <c r="AX242" s="73" t="str">
        <f t="shared" si="119"/>
        <v/>
      </c>
      <c r="AY242" s="81">
        <f t="shared" si="120"/>
        <v>0</v>
      </c>
      <c r="AZ242" s="81">
        <f t="shared" si="121"/>
        <v>0</v>
      </c>
      <c r="BA242" s="81">
        <f t="shared" si="122"/>
        <v>0</v>
      </c>
      <c r="BB242" s="586">
        <f>IF(W242="",0,COUNTA($W$17:W244))</f>
        <v>0</v>
      </c>
      <c r="BC242" s="586">
        <f>IF(X242="",0,COUNTA($X$17:X244))</f>
        <v>0</v>
      </c>
      <c r="BD242" s="628">
        <f>IF(OR($N242="20200",$N243="20200",$N244="20200"),COUNTIF($N$17:N244,"20200"),0)</f>
        <v>0</v>
      </c>
      <c r="BE242" s="768">
        <f>IF($BD242=0,0,INDEX($P242:$P244,MATCH("20200",$N242:$N244,0),1))</f>
        <v>0</v>
      </c>
      <c r="BF242" s="74" t="str">
        <f t="shared" si="101"/>
        <v/>
      </c>
      <c r="BG242" s="74" t="str">
        <f t="shared" si="102"/>
        <v/>
      </c>
      <c r="BH242" s="74" t="str">
        <f t="shared" si="103"/>
        <v/>
      </c>
      <c r="BI242" s="120" t="str">
        <f>IF(M242="","",COUNTIF($BH$17:BH242,BH242))</f>
        <v/>
      </c>
      <c r="BJ242" s="98"/>
      <c r="BK242" s="1" t="str">
        <f t="shared" si="124"/>
        <v/>
      </c>
      <c r="BL242" s="621" t="str">
        <f>IF(F242="","",COUNTIF($AI$17:AI242,AI242))</f>
        <v/>
      </c>
      <c r="BM242" s="621">
        <f>IF(BL242=1,BL242,0)</f>
        <v>0</v>
      </c>
      <c r="BN242" s="621" t="str">
        <f>IF(F242="","",$BR242)</f>
        <v/>
      </c>
      <c r="BO242" s="621" t="str">
        <f>IF(G242="","",$BR242)</f>
        <v/>
      </c>
      <c r="BP242" s="621" t="str">
        <f>IF(I242="","",$BR242)</f>
        <v/>
      </c>
      <c r="BQ242" s="622" t="str">
        <f>IFERROR(IF(J242="","",BR242),"")</f>
        <v/>
      </c>
      <c r="BR242" s="621">
        <v>76</v>
      </c>
      <c r="BS242" s="621">
        <f>IF(C242&gt;0,"",IF(COUNTIF(BN242:BQ244,BR242)=4,"",1))</f>
        <v>1</v>
      </c>
      <c r="BV242" s="622" t="str">
        <f>IF(AI242="","",IF(AND(COUNTA(M242:M244)=0,COUNTA(W242:X244)=0),1,""))</f>
        <v/>
      </c>
      <c r="BW242" s="621">
        <f>IF(AND($AI242="",COUNTA(W242)&gt;0),1,0)</f>
        <v>0</v>
      </c>
      <c r="BX242" s="621">
        <f>IF(AND($AI242="",COUNTA(X242)&gt;0),1,0)</f>
        <v>0</v>
      </c>
      <c r="BY242" s="621" t="str">
        <f>F242&amp;"-"&amp;W242</f>
        <v>-</v>
      </c>
      <c r="BZ242" s="621" t="str">
        <f>IF(W242="","",COUNTIF($BY$17:BY242,BY242))</f>
        <v/>
      </c>
      <c r="CA242" s="621" t="str">
        <f>F242&amp;"-"&amp;X242</f>
        <v>-</v>
      </c>
      <c r="CB242" s="621" t="str">
        <f>IF(X242="","",COUNTIF($CA$17:CA242,CA242))</f>
        <v/>
      </c>
    </row>
    <row r="243" spans="1:80" s="1" customFormat="1" ht="18" hidden="1" customHeight="1" thickBot="1">
      <c r="A243" s="684"/>
      <c r="B243" s="765"/>
      <c r="C243" s="767"/>
      <c r="D243" s="194"/>
      <c r="E243" s="194"/>
      <c r="F243" s="767"/>
      <c r="G243" s="767"/>
      <c r="H243" s="668"/>
      <c r="I243" s="198" t="str">
        <f>IF(C242&gt;0,VLOOKUP(C242,女子登録情報!$A$1:$H$2001,5,0),"")</f>
        <v/>
      </c>
      <c r="J243" s="748"/>
      <c r="K243" s="748"/>
      <c r="L243" s="199" t="s">
        <v>28</v>
      </c>
      <c r="M243" s="198"/>
      <c r="N243" s="196" t="str">
        <f>IF(M243&gt;0,VLOOKUP(M243,女子登録情報!$N$1:$O$22,2,0),"")</f>
        <v/>
      </c>
      <c r="O243" s="199" t="s">
        <v>29</v>
      </c>
      <c r="P243" s="200"/>
      <c r="Q243" s="53" t="str">
        <f t="shared" si="125"/>
        <v/>
      </c>
      <c r="R243" s="240"/>
      <c r="S243" s="197"/>
      <c r="T243" s="796"/>
      <c r="U243" s="797"/>
      <c r="V243" s="798"/>
      <c r="W243" s="751"/>
      <c r="X243" s="754"/>
      <c r="AB243" s="85">
        <f t="shared" si="106"/>
        <v>0</v>
      </c>
      <c r="AC243" s="621"/>
      <c r="AD243" s="74" t="str">
        <f t="shared" si="95"/>
        <v/>
      </c>
      <c r="AE243" s="74" t="str">
        <f t="shared" si="96"/>
        <v/>
      </c>
      <c r="AF243" s="74" t="str">
        <f t="shared" si="97"/>
        <v/>
      </c>
      <c r="AG243" s="74" t="str">
        <f t="shared" si="98"/>
        <v/>
      </c>
      <c r="AH243" s="95">
        <f t="shared" si="107"/>
        <v>0</v>
      </c>
      <c r="AI243" s="95" t="str">
        <f>AI242</f>
        <v/>
      </c>
      <c r="AJ243" s="74" t="str">
        <f t="shared" si="108"/>
        <v/>
      </c>
      <c r="AK243" s="74" t="str">
        <f t="shared" si="99"/>
        <v/>
      </c>
      <c r="AL243" s="99" t="str">
        <f t="shared" si="100"/>
        <v/>
      </c>
      <c r="AM243" s="81">
        <f t="shared" si="109"/>
        <v>0</v>
      </c>
      <c r="AO243" s="81">
        <f t="shared" si="110"/>
        <v>0</v>
      </c>
      <c r="AP243" s="81" t="str">
        <f t="shared" si="111"/>
        <v>00000</v>
      </c>
      <c r="AQ243" s="105" t="str">
        <f t="shared" si="112"/>
        <v>0秒0</v>
      </c>
      <c r="AR243" s="106">
        <f t="shared" si="113"/>
        <v>0</v>
      </c>
      <c r="AS243" s="106" t="str">
        <f t="shared" si="114"/>
        <v>0</v>
      </c>
      <c r="AT243" s="106" t="str">
        <f t="shared" si="115"/>
        <v>0</v>
      </c>
      <c r="AU243" s="106" t="str">
        <f t="shared" si="116"/>
        <v>0m</v>
      </c>
      <c r="AV243" s="106" t="str">
        <f t="shared" si="117"/>
        <v>点</v>
      </c>
      <c r="AW243" s="81">
        <f t="shared" si="118"/>
        <v>0</v>
      </c>
      <c r="AX243" s="73" t="str">
        <f t="shared" si="119"/>
        <v/>
      </c>
      <c r="AY243" s="81">
        <f t="shared" si="120"/>
        <v>0</v>
      </c>
      <c r="AZ243" s="81">
        <f t="shared" si="121"/>
        <v>0</v>
      </c>
      <c r="BA243" s="81">
        <f t="shared" si="122"/>
        <v>0</v>
      </c>
      <c r="BB243" s="595"/>
      <c r="BC243" s="595"/>
      <c r="BD243" s="629"/>
      <c r="BE243" s="769"/>
      <c r="BF243" s="74" t="str">
        <f t="shared" si="101"/>
        <v/>
      </c>
      <c r="BG243" s="74" t="str">
        <f t="shared" si="102"/>
        <v/>
      </c>
      <c r="BH243" s="74" t="str">
        <f t="shared" si="103"/>
        <v/>
      </c>
      <c r="BI243" s="120" t="str">
        <f>IF(M243="","",COUNTIF($BH$17:BH243,BH243))</f>
        <v/>
      </c>
      <c r="BJ243" s="98"/>
      <c r="BK243" s="1" t="str">
        <f t="shared" si="124"/>
        <v/>
      </c>
      <c r="BL243" s="621"/>
      <c r="BM243" s="621"/>
      <c r="BN243" s="621"/>
      <c r="BO243" s="621"/>
      <c r="BP243" s="621"/>
      <c r="BQ243" s="623"/>
      <c r="BR243" s="621"/>
      <c r="BS243" s="621"/>
      <c r="BV243" s="623"/>
      <c r="BW243" s="621"/>
      <c r="BX243" s="621"/>
      <c r="BY243" s="621"/>
      <c r="BZ243" s="621"/>
      <c r="CA243" s="621"/>
      <c r="CB243" s="621"/>
    </row>
    <row r="244" spans="1:80" s="1" customFormat="1" ht="18" hidden="1" customHeight="1" thickBot="1">
      <c r="A244" s="685"/>
      <c r="B244" s="201" t="s">
        <v>30</v>
      </c>
      <c r="C244" s="202"/>
      <c r="D244" s="202"/>
      <c r="E244" s="202"/>
      <c r="F244" s="210"/>
      <c r="G244" s="210"/>
      <c r="H244" s="28"/>
      <c r="I244" s="211"/>
      <c r="J244" s="749"/>
      <c r="K244" s="749"/>
      <c r="L244" s="203" t="s">
        <v>31</v>
      </c>
      <c r="M244" s="204"/>
      <c r="N244" s="196" t="str">
        <f>IF(M244&gt;0,VLOOKUP(M244,女子登録情報!$N$1:$O$22,2,0),"")</f>
        <v/>
      </c>
      <c r="O244" s="205" t="s">
        <v>32</v>
      </c>
      <c r="P244" s="206"/>
      <c r="Q244" s="53" t="str">
        <f t="shared" si="125"/>
        <v/>
      </c>
      <c r="R244" s="240"/>
      <c r="S244" s="207"/>
      <c r="T244" s="799"/>
      <c r="U244" s="800"/>
      <c r="V244" s="801"/>
      <c r="W244" s="752"/>
      <c r="X244" s="755"/>
      <c r="AB244" s="85">
        <f t="shared" si="106"/>
        <v>0</v>
      </c>
      <c r="AC244" s="621"/>
      <c r="AD244" s="74" t="str">
        <f t="shared" si="95"/>
        <v/>
      </c>
      <c r="AE244" s="74" t="str">
        <f t="shared" si="96"/>
        <v/>
      </c>
      <c r="AF244" s="74" t="str">
        <f t="shared" si="97"/>
        <v/>
      </c>
      <c r="AG244" s="74" t="str">
        <f t="shared" si="98"/>
        <v/>
      </c>
      <c r="AH244" s="95">
        <f t="shared" si="107"/>
        <v>0</v>
      </c>
      <c r="AI244" s="95" t="str">
        <f>AI243</f>
        <v/>
      </c>
      <c r="AJ244" s="74" t="str">
        <f t="shared" si="108"/>
        <v/>
      </c>
      <c r="AK244" s="74" t="str">
        <f t="shared" si="99"/>
        <v/>
      </c>
      <c r="AL244" s="99" t="str">
        <f t="shared" si="100"/>
        <v/>
      </c>
      <c r="AM244" s="81">
        <f t="shared" si="109"/>
        <v>0</v>
      </c>
      <c r="AO244" s="81">
        <f t="shared" si="110"/>
        <v>0</v>
      </c>
      <c r="AP244" s="81" t="str">
        <f t="shared" si="111"/>
        <v>00000</v>
      </c>
      <c r="AQ244" s="105" t="str">
        <f t="shared" si="112"/>
        <v>0秒0</v>
      </c>
      <c r="AR244" s="106">
        <f t="shared" si="113"/>
        <v>0</v>
      </c>
      <c r="AS244" s="106" t="str">
        <f t="shared" si="114"/>
        <v>0</v>
      </c>
      <c r="AT244" s="106" t="str">
        <f t="shared" si="115"/>
        <v>0</v>
      </c>
      <c r="AU244" s="106" t="str">
        <f t="shared" si="116"/>
        <v>0m</v>
      </c>
      <c r="AV244" s="106" t="str">
        <f t="shared" si="117"/>
        <v>点</v>
      </c>
      <c r="AW244" s="81">
        <f t="shared" si="118"/>
        <v>0</v>
      </c>
      <c r="AX244" s="73" t="str">
        <f t="shared" si="119"/>
        <v/>
      </c>
      <c r="AY244" s="81">
        <f t="shared" si="120"/>
        <v>0</v>
      </c>
      <c r="AZ244" s="81">
        <f t="shared" si="121"/>
        <v>0</v>
      </c>
      <c r="BA244" s="81">
        <f t="shared" si="122"/>
        <v>0</v>
      </c>
      <c r="BB244" s="587"/>
      <c r="BC244" s="587"/>
      <c r="BD244" s="630"/>
      <c r="BE244" s="770"/>
      <c r="BF244" s="74" t="str">
        <f t="shared" si="101"/>
        <v/>
      </c>
      <c r="BG244" s="74" t="str">
        <f t="shared" si="102"/>
        <v/>
      </c>
      <c r="BH244" s="74" t="str">
        <f t="shared" si="103"/>
        <v/>
      </c>
      <c r="BI244" s="120" t="str">
        <f>IF(M244="","",COUNTIF($BH$17:BH244,BH244))</f>
        <v/>
      </c>
      <c r="BJ244" s="98"/>
      <c r="BK244" s="1" t="str">
        <f t="shared" si="124"/>
        <v/>
      </c>
      <c r="BL244" s="621"/>
      <c r="BM244" s="621"/>
      <c r="BN244" s="621"/>
      <c r="BO244" s="621"/>
      <c r="BP244" s="621"/>
      <c r="BQ244" s="624"/>
      <c r="BR244" s="621"/>
      <c r="BS244" s="621"/>
      <c r="BV244" s="624"/>
      <c r="BW244" s="621"/>
      <c r="BX244" s="621"/>
      <c r="BY244" s="621"/>
      <c r="BZ244" s="621"/>
      <c r="CA244" s="621"/>
      <c r="CB244" s="621"/>
    </row>
    <row r="245" spans="1:80" s="1" customFormat="1" ht="18" hidden="1" customHeight="1" thickTop="1" thickBot="1">
      <c r="A245" s="683">
        <v>77</v>
      </c>
      <c r="B245" s="213" t="s">
        <v>339</v>
      </c>
      <c r="C245" s="766"/>
      <c r="D245" s="246"/>
      <c r="E245" s="246"/>
      <c r="F245" s="766" t="str">
        <f>IF(C245&gt;0,VLOOKUP(C245,女子登録情報!$A$1:$H$2001,3,0),"")</f>
        <v/>
      </c>
      <c r="G245" s="766" t="str">
        <f>IF(C245&gt;0,VLOOKUP(C245,女子登録情報!$A$1:$H$2001,4,0),"")</f>
        <v/>
      </c>
      <c r="H245" s="667" t="str">
        <f>IF(C245&gt;0,VLOOKUP(C245,女子登録情報!$A$1:$H$1688,7,0),"")</f>
        <v/>
      </c>
      <c r="I245" s="194" t="str">
        <f>IF(C245&gt;0,VLOOKUP(C245,女子登録情報!$A$1:$H$2001,8,0),"")</f>
        <v/>
      </c>
      <c r="J245" s="747" t="e">
        <f>IF(I246&gt;0,VLOOKUP(I246,女子登録情報!$Q$2:$R$48,2,0),"")</f>
        <v>#N/A</v>
      </c>
      <c r="K245" s="747" t="str">
        <f>IF(C245&gt;0,TEXT(C245,"100000000"),"000000000")</f>
        <v>000000000</v>
      </c>
      <c r="L245" s="195" t="s">
        <v>24</v>
      </c>
      <c r="M245" s="194"/>
      <c r="N245" s="196" t="str">
        <f>IF(M245&gt;0,VLOOKUP(M245,女子登録情報!$N$1:$O$22,2,0),"")</f>
        <v/>
      </c>
      <c r="O245" s="195" t="s">
        <v>27</v>
      </c>
      <c r="P245" s="102"/>
      <c r="Q245" s="53" t="str">
        <f t="shared" si="125"/>
        <v/>
      </c>
      <c r="R245" s="240"/>
      <c r="S245" s="197"/>
      <c r="T245" s="793"/>
      <c r="U245" s="794"/>
      <c r="V245" s="795"/>
      <c r="W245" s="750"/>
      <c r="X245" s="753"/>
      <c r="AA245" s="1">
        <f>IF(C245="",0,IF(H245=F5,0,1))</f>
        <v>0</v>
      </c>
      <c r="AB245" s="85">
        <f t="shared" si="106"/>
        <v>0</v>
      </c>
      <c r="AC245" s="621" t="str">
        <f>IF(C245="","",C245)</f>
        <v/>
      </c>
      <c r="AD245" s="74" t="str">
        <f t="shared" si="95"/>
        <v/>
      </c>
      <c r="AE245" s="74" t="str">
        <f t="shared" si="96"/>
        <v/>
      </c>
      <c r="AF245" s="74" t="str">
        <f t="shared" si="97"/>
        <v/>
      </c>
      <c r="AG245" s="74" t="str">
        <f t="shared" si="98"/>
        <v/>
      </c>
      <c r="AH245" s="95">
        <f t="shared" si="107"/>
        <v>0</v>
      </c>
      <c r="AI245" s="95" t="str">
        <f>IF(F245="","",F245)</f>
        <v/>
      </c>
      <c r="AJ245" s="74" t="str">
        <f t="shared" si="108"/>
        <v/>
      </c>
      <c r="AK245" s="74" t="str">
        <f t="shared" si="99"/>
        <v/>
      </c>
      <c r="AL245" s="99" t="str">
        <f t="shared" si="100"/>
        <v/>
      </c>
      <c r="AM245" s="81">
        <f t="shared" si="109"/>
        <v>0</v>
      </c>
      <c r="AO245" s="81">
        <f t="shared" si="110"/>
        <v>0</v>
      </c>
      <c r="AP245" s="81" t="str">
        <f t="shared" si="111"/>
        <v>00000</v>
      </c>
      <c r="AQ245" s="105" t="str">
        <f t="shared" si="112"/>
        <v>0秒0</v>
      </c>
      <c r="AR245" s="106">
        <f t="shared" si="113"/>
        <v>0</v>
      </c>
      <c r="AS245" s="106" t="str">
        <f t="shared" si="114"/>
        <v>0</v>
      </c>
      <c r="AT245" s="106" t="str">
        <f t="shared" si="115"/>
        <v>0</v>
      </c>
      <c r="AU245" s="106" t="str">
        <f t="shared" si="116"/>
        <v>0m</v>
      </c>
      <c r="AV245" s="106" t="str">
        <f t="shared" si="117"/>
        <v>点</v>
      </c>
      <c r="AW245" s="81">
        <f t="shared" si="118"/>
        <v>0</v>
      </c>
      <c r="AX245" s="73" t="str">
        <f t="shared" si="119"/>
        <v/>
      </c>
      <c r="AY245" s="81">
        <f t="shared" si="120"/>
        <v>0</v>
      </c>
      <c r="AZ245" s="81">
        <f t="shared" si="121"/>
        <v>0</v>
      </c>
      <c r="BA245" s="81">
        <f t="shared" si="122"/>
        <v>0</v>
      </c>
      <c r="BB245" s="586">
        <f>IF(W245="",0,COUNTA($W$17:W247))</f>
        <v>0</v>
      </c>
      <c r="BC245" s="586">
        <f>IF(X245="",0,COUNTA($X$17:X247))</f>
        <v>0</v>
      </c>
      <c r="BD245" s="628">
        <f>IF(OR($N245="20200",$N246="20200",$N247="20200"),COUNTIF($N$17:N247,"20200"),0)</f>
        <v>0</v>
      </c>
      <c r="BE245" s="768">
        <f>IF($BD245=0,0,INDEX($P245:$P247,MATCH("20200",$N245:$N247,0),1))</f>
        <v>0</v>
      </c>
      <c r="BF245" s="74" t="str">
        <f t="shared" si="101"/>
        <v/>
      </c>
      <c r="BG245" s="74" t="str">
        <f t="shared" si="102"/>
        <v/>
      </c>
      <c r="BH245" s="74" t="str">
        <f t="shared" si="103"/>
        <v/>
      </c>
      <c r="BI245" s="120" t="str">
        <f>IF(M245="","",COUNTIF($BH$17:BH245,BH245))</f>
        <v/>
      </c>
      <c r="BJ245" s="98"/>
      <c r="BK245" s="1" t="str">
        <f t="shared" si="124"/>
        <v/>
      </c>
      <c r="BL245" s="621" t="str">
        <f>IF(F245="","",COUNTIF($AI$17:AI245,AI245))</f>
        <v/>
      </c>
      <c r="BM245" s="621">
        <f>IF(BL245=1,BL245,0)</f>
        <v>0</v>
      </c>
      <c r="BN245" s="621" t="str">
        <f>IF(F245="","",$BR245)</f>
        <v/>
      </c>
      <c r="BO245" s="621" t="str">
        <f>IF(G245="","",$BR245)</f>
        <v/>
      </c>
      <c r="BP245" s="621" t="str">
        <f>IF(I245="","",$BR245)</f>
        <v/>
      </c>
      <c r="BQ245" s="622" t="str">
        <f>IFERROR(IF(J245="","",BR245),"")</f>
        <v/>
      </c>
      <c r="BR245" s="621">
        <v>77</v>
      </c>
      <c r="BS245" s="621">
        <f>IF(C245&gt;0,"",IF(COUNTIF(BN245:BQ247,BR245)=4,"",1))</f>
        <v>1</v>
      </c>
      <c r="BV245" s="622" t="str">
        <f>IF(AI245="","",IF(AND(COUNTA(M245:M247)=0,COUNTA(W245:X247)=0),1,""))</f>
        <v/>
      </c>
      <c r="BW245" s="621">
        <f>IF(AND($AI245="",COUNTA(W245)&gt;0),1,0)</f>
        <v>0</v>
      </c>
      <c r="BX245" s="621">
        <f>IF(AND($AI245="",COUNTA(X245)&gt;0),1,0)</f>
        <v>0</v>
      </c>
      <c r="BY245" s="621" t="str">
        <f>F245&amp;"-"&amp;W245</f>
        <v>-</v>
      </c>
      <c r="BZ245" s="621" t="str">
        <f>IF(W245="","",COUNTIF($BY$17:BY245,BY245))</f>
        <v/>
      </c>
      <c r="CA245" s="621" t="str">
        <f>F245&amp;"-"&amp;X245</f>
        <v>-</v>
      </c>
      <c r="CB245" s="621" t="str">
        <f>IF(X245="","",COUNTIF($CA$17:CA245,CA245))</f>
        <v/>
      </c>
    </row>
    <row r="246" spans="1:80" s="1" customFormat="1" ht="18" hidden="1" customHeight="1" thickBot="1">
      <c r="A246" s="684"/>
      <c r="B246" s="214"/>
      <c r="C246" s="767"/>
      <c r="D246" s="194"/>
      <c r="E246" s="194"/>
      <c r="F246" s="767"/>
      <c r="G246" s="767"/>
      <c r="H246" s="668"/>
      <c r="I246" s="198" t="str">
        <f>IF(C245&gt;0,VLOOKUP(C245,女子登録情報!$A$1:$H$2001,5,0),"")</f>
        <v/>
      </c>
      <c r="J246" s="748"/>
      <c r="K246" s="748"/>
      <c r="L246" s="199" t="s">
        <v>28</v>
      </c>
      <c r="M246" s="198"/>
      <c r="N246" s="196" t="str">
        <f>IF(M246&gt;0,VLOOKUP(M246,女子登録情報!$N$1:$O$22,2,0),"")</f>
        <v/>
      </c>
      <c r="O246" s="199" t="s">
        <v>29</v>
      </c>
      <c r="P246" s="200"/>
      <c r="Q246" s="53" t="str">
        <f t="shared" si="125"/>
        <v/>
      </c>
      <c r="R246" s="240"/>
      <c r="S246" s="197"/>
      <c r="T246" s="796"/>
      <c r="U246" s="797"/>
      <c r="V246" s="798"/>
      <c r="W246" s="751"/>
      <c r="X246" s="754"/>
      <c r="AB246" s="85">
        <f t="shared" si="106"/>
        <v>0</v>
      </c>
      <c r="AC246" s="621"/>
      <c r="AD246" s="74" t="str">
        <f t="shared" si="95"/>
        <v/>
      </c>
      <c r="AE246" s="74" t="str">
        <f t="shared" si="96"/>
        <v/>
      </c>
      <c r="AF246" s="74" t="str">
        <f t="shared" si="97"/>
        <v/>
      </c>
      <c r="AG246" s="74" t="str">
        <f t="shared" si="98"/>
        <v/>
      </c>
      <c r="AH246" s="95">
        <f t="shared" si="107"/>
        <v>0</v>
      </c>
      <c r="AI246" s="95" t="str">
        <f>AI245</f>
        <v/>
      </c>
      <c r="AJ246" s="74" t="str">
        <f t="shared" si="108"/>
        <v/>
      </c>
      <c r="AK246" s="74" t="str">
        <f t="shared" si="99"/>
        <v/>
      </c>
      <c r="AL246" s="99" t="str">
        <f t="shared" si="100"/>
        <v/>
      </c>
      <c r="AM246" s="81">
        <f t="shared" si="109"/>
        <v>0</v>
      </c>
      <c r="AO246" s="81">
        <f t="shared" si="110"/>
        <v>0</v>
      </c>
      <c r="AP246" s="81" t="str">
        <f t="shared" si="111"/>
        <v>00000</v>
      </c>
      <c r="AQ246" s="105" t="str">
        <f t="shared" si="112"/>
        <v>0秒0</v>
      </c>
      <c r="AR246" s="106">
        <f t="shared" si="113"/>
        <v>0</v>
      </c>
      <c r="AS246" s="106" t="str">
        <f t="shared" si="114"/>
        <v>0</v>
      </c>
      <c r="AT246" s="106" t="str">
        <f t="shared" si="115"/>
        <v>0</v>
      </c>
      <c r="AU246" s="106" t="str">
        <f t="shared" si="116"/>
        <v>0m</v>
      </c>
      <c r="AV246" s="106" t="str">
        <f t="shared" si="117"/>
        <v>点</v>
      </c>
      <c r="AW246" s="81">
        <f t="shared" si="118"/>
        <v>0</v>
      </c>
      <c r="AX246" s="73" t="str">
        <f t="shared" si="119"/>
        <v/>
      </c>
      <c r="AY246" s="81">
        <f t="shared" si="120"/>
        <v>0</v>
      </c>
      <c r="AZ246" s="81">
        <f t="shared" si="121"/>
        <v>0</v>
      </c>
      <c r="BA246" s="81">
        <f t="shared" si="122"/>
        <v>0</v>
      </c>
      <c r="BB246" s="595"/>
      <c r="BC246" s="595"/>
      <c r="BD246" s="629"/>
      <c r="BE246" s="769"/>
      <c r="BF246" s="74" t="str">
        <f t="shared" si="101"/>
        <v/>
      </c>
      <c r="BG246" s="74" t="str">
        <f t="shared" si="102"/>
        <v/>
      </c>
      <c r="BH246" s="74" t="str">
        <f t="shared" si="103"/>
        <v/>
      </c>
      <c r="BI246" s="120" t="str">
        <f>IF(M246="","",COUNTIF($BH$17:BH246,BH246))</f>
        <v/>
      </c>
      <c r="BJ246" s="98"/>
      <c r="BK246" s="1" t="str">
        <f t="shared" si="124"/>
        <v/>
      </c>
      <c r="BL246" s="621"/>
      <c r="BM246" s="621"/>
      <c r="BN246" s="621"/>
      <c r="BO246" s="621"/>
      <c r="BP246" s="621"/>
      <c r="BQ246" s="623"/>
      <c r="BR246" s="621"/>
      <c r="BS246" s="621"/>
      <c r="BV246" s="623"/>
      <c r="BW246" s="621"/>
      <c r="BX246" s="621"/>
      <c r="BY246" s="621"/>
      <c r="BZ246" s="621"/>
      <c r="CA246" s="621"/>
      <c r="CB246" s="621"/>
    </row>
    <row r="247" spans="1:80" s="1" customFormat="1" ht="18" hidden="1" customHeight="1" thickBot="1">
      <c r="A247" s="685"/>
      <c r="B247" s="201" t="s">
        <v>30</v>
      </c>
      <c r="C247" s="202"/>
      <c r="D247" s="202"/>
      <c r="E247" s="202"/>
      <c r="F247" s="210"/>
      <c r="G247" s="210"/>
      <c r="H247" s="28"/>
      <c r="I247" s="211"/>
      <c r="J247" s="749"/>
      <c r="K247" s="749"/>
      <c r="L247" s="203" t="s">
        <v>31</v>
      </c>
      <c r="M247" s="204"/>
      <c r="N247" s="196" t="str">
        <f>IF(M247&gt;0,VLOOKUP(M247,女子登録情報!$N$1:$O$22,2,0),"")</f>
        <v/>
      </c>
      <c r="O247" s="205" t="s">
        <v>32</v>
      </c>
      <c r="P247" s="206"/>
      <c r="Q247" s="53" t="str">
        <f t="shared" si="125"/>
        <v/>
      </c>
      <c r="R247" s="240"/>
      <c r="S247" s="207"/>
      <c r="T247" s="799"/>
      <c r="U247" s="800"/>
      <c r="V247" s="801"/>
      <c r="W247" s="752"/>
      <c r="X247" s="755"/>
      <c r="AB247" s="85">
        <f t="shared" si="106"/>
        <v>0</v>
      </c>
      <c r="AC247" s="621"/>
      <c r="AD247" s="74" t="str">
        <f t="shared" si="95"/>
        <v/>
      </c>
      <c r="AE247" s="74" t="str">
        <f t="shared" si="96"/>
        <v/>
      </c>
      <c r="AF247" s="74" t="str">
        <f t="shared" si="97"/>
        <v/>
      </c>
      <c r="AG247" s="74" t="str">
        <f t="shared" si="98"/>
        <v/>
      </c>
      <c r="AH247" s="95">
        <f t="shared" si="107"/>
        <v>0</v>
      </c>
      <c r="AI247" s="95" t="str">
        <f>AI246</f>
        <v/>
      </c>
      <c r="AJ247" s="74" t="str">
        <f t="shared" si="108"/>
        <v/>
      </c>
      <c r="AK247" s="74" t="str">
        <f t="shared" si="99"/>
        <v/>
      </c>
      <c r="AL247" s="99" t="str">
        <f t="shared" si="100"/>
        <v/>
      </c>
      <c r="AM247" s="81">
        <f t="shared" si="109"/>
        <v>0</v>
      </c>
      <c r="AO247" s="81">
        <f t="shared" si="110"/>
        <v>0</v>
      </c>
      <c r="AP247" s="81" t="str">
        <f t="shared" si="111"/>
        <v>00000</v>
      </c>
      <c r="AQ247" s="105" t="str">
        <f t="shared" si="112"/>
        <v>0秒0</v>
      </c>
      <c r="AR247" s="106">
        <f t="shared" si="113"/>
        <v>0</v>
      </c>
      <c r="AS247" s="106" t="str">
        <f t="shared" si="114"/>
        <v>0</v>
      </c>
      <c r="AT247" s="106" t="str">
        <f t="shared" si="115"/>
        <v>0</v>
      </c>
      <c r="AU247" s="106" t="str">
        <f t="shared" si="116"/>
        <v>0m</v>
      </c>
      <c r="AV247" s="106" t="str">
        <f t="shared" si="117"/>
        <v>点</v>
      </c>
      <c r="AW247" s="81">
        <f t="shared" si="118"/>
        <v>0</v>
      </c>
      <c r="AX247" s="73" t="str">
        <f t="shared" si="119"/>
        <v/>
      </c>
      <c r="AY247" s="81">
        <f t="shared" si="120"/>
        <v>0</v>
      </c>
      <c r="AZ247" s="81">
        <f t="shared" si="121"/>
        <v>0</v>
      </c>
      <c r="BA247" s="81">
        <f t="shared" si="122"/>
        <v>0</v>
      </c>
      <c r="BB247" s="587"/>
      <c r="BC247" s="587"/>
      <c r="BD247" s="630"/>
      <c r="BE247" s="770"/>
      <c r="BF247" s="74" t="str">
        <f t="shared" si="101"/>
        <v/>
      </c>
      <c r="BG247" s="74" t="str">
        <f t="shared" si="102"/>
        <v/>
      </c>
      <c r="BH247" s="74" t="str">
        <f t="shared" si="103"/>
        <v/>
      </c>
      <c r="BI247" s="120" t="str">
        <f>IF(M247="","",COUNTIF($BH$17:BH247,BH247))</f>
        <v/>
      </c>
      <c r="BJ247" s="98"/>
      <c r="BK247" s="1" t="str">
        <f t="shared" si="124"/>
        <v/>
      </c>
      <c r="BL247" s="621"/>
      <c r="BM247" s="621"/>
      <c r="BN247" s="621"/>
      <c r="BO247" s="621"/>
      <c r="BP247" s="621"/>
      <c r="BQ247" s="624"/>
      <c r="BR247" s="621"/>
      <c r="BS247" s="621"/>
      <c r="BV247" s="624"/>
      <c r="BW247" s="621"/>
      <c r="BX247" s="621"/>
      <c r="BY247" s="621"/>
      <c r="BZ247" s="621"/>
      <c r="CA247" s="621"/>
      <c r="CB247" s="621"/>
    </row>
    <row r="248" spans="1:80" s="1" customFormat="1" ht="18" hidden="1" customHeight="1" thickTop="1" thickBot="1">
      <c r="A248" s="683">
        <v>78</v>
      </c>
      <c r="B248" s="764" t="s">
        <v>339</v>
      </c>
      <c r="C248" s="766"/>
      <c r="D248" s="246"/>
      <c r="E248" s="246"/>
      <c r="F248" s="766" t="str">
        <f>IF(C248&gt;0,VLOOKUP(C248,女子登録情報!$A$1:$H$2001,3,0),"")</f>
        <v/>
      </c>
      <c r="G248" s="766" t="str">
        <f>IF(C248&gt;0,VLOOKUP(C248,女子登録情報!$A$1:$H$2001,4,0),"")</f>
        <v/>
      </c>
      <c r="H248" s="667" t="str">
        <f>IF(C248&gt;0,VLOOKUP(C248,女子登録情報!$A$1:$H$1688,7,0),"")</f>
        <v/>
      </c>
      <c r="I248" s="194" t="str">
        <f>IF(C248&gt;0,VLOOKUP(C248,女子登録情報!$A$1:$H$2001,8,0),"")</f>
        <v/>
      </c>
      <c r="J248" s="747" t="e">
        <f>IF(I249&gt;0,VLOOKUP(I249,女子登録情報!$Q$2:$R$48,2,0),"")</f>
        <v>#N/A</v>
      </c>
      <c r="K248" s="747" t="str">
        <f>IF(C248&gt;0,TEXT(C248,"100000000"),"000000000")</f>
        <v>000000000</v>
      </c>
      <c r="L248" s="195" t="s">
        <v>24</v>
      </c>
      <c r="M248" s="194"/>
      <c r="N248" s="196" t="str">
        <f>IF(M248&gt;0,VLOOKUP(M248,女子登録情報!$N$1:$O$22,2,0),"")</f>
        <v/>
      </c>
      <c r="O248" s="195" t="s">
        <v>27</v>
      </c>
      <c r="P248" s="102"/>
      <c r="Q248" s="53" t="str">
        <f t="shared" si="125"/>
        <v/>
      </c>
      <c r="R248" s="240"/>
      <c r="S248" s="197"/>
      <c r="T248" s="793"/>
      <c r="U248" s="794"/>
      <c r="V248" s="795"/>
      <c r="W248" s="750"/>
      <c r="X248" s="753"/>
      <c r="AA248" s="1">
        <f>IF(C248="",0,IF(H248=F5,0,1))</f>
        <v>0</v>
      </c>
      <c r="AB248" s="85">
        <f t="shared" si="106"/>
        <v>0</v>
      </c>
      <c r="AC248" s="621" t="str">
        <f>IF(C248="","",C248)</f>
        <v/>
      </c>
      <c r="AD248" s="74" t="str">
        <f t="shared" si="95"/>
        <v/>
      </c>
      <c r="AE248" s="74" t="str">
        <f t="shared" si="96"/>
        <v/>
      </c>
      <c r="AF248" s="74" t="str">
        <f t="shared" si="97"/>
        <v/>
      </c>
      <c r="AG248" s="74" t="str">
        <f t="shared" si="98"/>
        <v/>
      </c>
      <c r="AH248" s="95">
        <f t="shared" si="107"/>
        <v>0</v>
      </c>
      <c r="AI248" s="95" t="str">
        <f>IF(F248="","",F248)</f>
        <v/>
      </c>
      <c r="AJ248" s="74" t="str">
        <f t="shared" si="108"/>
        <v/>
      </c>
      <c r="AK248" s="74" t="str">
        <f t="shared" si="99"/>
        <v/>
      </c>
      <c r="AL248" s="99" t="str">
        <f t="shared" si="100"/>
        <v/>
      </c>
      <c r="AM248" s="81">
        <f t="shared" si="109"/>
        <v>0</v>
      </c>
      <c r="AO248" s="81">
        <f t="shared" si="110"/>
        <v>0</v>
      </c>
      <c r="AP248" s="81" t="str">
        <f t="shared" si="111"/>
        <v>00000</v>
      </c>
      <c r="AQ248" s="105" t="str">
        <f t="shared" si="112"/>
        <v>0秒0</v>
      </c>
      <c r="AR248" s="106">
        <f t="shared" si="113"/>
        <v>0</v>
      </c>
      <c r="AS248" s="106" t="str">
        <f t="shared" si="114"/>
        <v>0</v>
      </c>
      <c r="AT248" s="106" t="str">
        <f t="shared" si="115"/>
        <v>0</v>
      </c>
      <c r="AU248" s="106" t="str">
        <f t="shared" si="116"/>
        <v>0m</v>
      </c>
      <c r="AV248" s="106" t="str">
        <f t="shared" si="117"/>
        <v>点</v>
      </c>
      <c r="AW248" s="81">
        <f t="shared" si="118"/>
        <v>0</v>
      </c>
      <c r="AX248" s="73" t="str">
        <f t="shared" si="119"/>
        <v/>
      </c>
      <c r="AY248" s="81">
        <f t="shared" si="120"/>
        <v>0</v>
      </c>
      <c r="AZ248" s="81">
        <f t="shared" si="121"/>
        <v>0</v>
      </c>
      <c r="BA248" s="81">
        <f t="shared" si="122"/>
        <v>0</v>
      </c>
      <c r="BB248" s="586">
        <f>IF(W248="",0,COUNTA($W$17:W250))</f>
        <v>0</v>
      </c>
      <c r="BC248" s="586">
        <f>IF(X248="",0,COUNTA($X$17:X250))</f>
        <v>0</v>
      </c>
      <c r="BD248" s="628">
        <f>IF(OR($N248="20200",$N249="20200",$N250="20200"),COUNTIF($N$17:N250,"20200"),0)</f>
        <v>0</v>
      </c>
      <c r="BE248" s="768">
        <f>IF($BD248=0,0,INDEX($P248:$P250,MATCH("20200",$N248:$N250,0),1))</f>
        <v>0</v>
      </c>
      <c r="BF248" s="74" t="str">
        <f t="shared" si="101"/>
        <v/>
      </c>
      <c r="BG248" s="74" t="str">
        <f t="shared" si="102"/>
        <v/>
      </c>
      <c r="BH248" s="74" t="str">
        <f t="shared" si="103"/>
        <v/>
      </c>
      <c r="BI248" s="120" t="str">
        <f>IF(M248="","",COUNTIF($BH$17:BH248,BH248))</f>
        <v/>
      </c>
      <c r="BJ248" s="98"/>
      <c r="BK248" s="1" t="str">
        <f t="shared" si="124"/>
        <v/>
      </c>
      <c r="BL248" s="621" t="str">
        <f>IF(F248="","",COUNTIF($AI$17:AI248,AI248))</f>
        <v/>
      </c>
      <c r="BM248" s="621">
        <f>IF(BL248=1,BL248,0)</f>
        <v>0</v>
      </c>
      <c r="BN248" s="621" t="str">
        <f>IF(F248="","",$BR248)</f>
        <v/>
      </c>
      <c r="BO248" s="621" t="str">
        <f>IF(G248="","",$BR248)</f>
        <v/>
      </c>
      <c r="BP248" s="621" t="str">
        <f>IF(I248="","",$BR248)</f>
        <v/>
      </c>
      <c r="BQ248" s="622" t="str">
        <f>IFERROR(IF(J248="","",BR248),"")</f>
        <v/>
      </c>
      <c r="BR248" s="621">
        <v>78</v>
      </c>
      <c r="BS248" s="621">
        <f>IF(C248&gt;0,"",IF(COUNTIF(BN248:BQ250,BR248)=4,"",1))</f>
        <v>1</v>
      </c>
      <c r="BV248" s="622" t="str">
        <f>IF(AI248="","",IF(AND(COUNTA(M248:M250)=0,COUNTA(W248:X250)=0),1,""))</f>
        <v/>
      </c>
      <c r="BW248" s="621">
        <f>IF(AND($AI248="",COUNTA(W248)&gt;0),1,0)</f>
        <v>0</v>
      </c>
      <c r="BX248" s="621">
        <f>IF(AND($AI248="",COUNTA(X248)&gt;0),1,0)</f>
        <v>0</v>
      </c>
      <c r="BY248" s="621" t="str">
        <f>F248&amp;"-"&amp;W248</f>
        <v>-</v>
      </c>
      <c r="BZ248" s="621" t="str">
        <f>IF(W248="","",COUNTIF($BY$17:BY248,BY248))</f>
        <v/>
      </c>
      <c r="CA248" s="621" t="str">
        <f>F248&amp;"-"&amp;X248</f>
        <v>-</v>
      </c>
      <c r="CB248" s="621" t="str">
        <f>IF(X248="","",COUNTIF($CA$17:CA248,CA248))</f>
        <v/>
      </c>
    </row>
    <row r="249" spans="1:80" s="1" customFormat="1" ht="18" hidden="1" customHeight="1" thickBot="1">
      <c r="A249" s="684"/>
      <c r="B249" s="765"/>
      <c r="C249" s="767"/>
      <c r="D249" s="194"/>
      <c r="E249" s="194"/>
      <c r="F249" s="767"/>
      <c r="G249" s="767"/>
      <c r="H249" s="668"/>
      <c r="I249" s="198" t="str">
        <f>IF(C248&gt;0,VLOOKUP(C248,女子登録情報!$A$1:$H$2001,5,0),"")</f>
        <v/>
      </c>
      <c r="J249" s="748"/>
      <c r="K249" s="748"/>
      <c r="L249" s="199" t="s">
        <v>28</v>
      </c>
      <c r="M249" s="198"/>
      <c r="N249" s="196" t="str">
        <f>IF(M249&gt;0,VLOOKUP(M249,女子登録情報!$N$1:$O$22,2,0),"")</f>
        <v/>
      </c>
      <c r="O249" s="199" t="s">
        <v>29</v>
      </c>
      <c r="P249" s="200"/>
      <c r="Q249" s="53" t="str">
        <f t="shared" si="125"/>
        <v/>
      </c>
      <c r="R249" s="240"/>
      <c r="S249" s="197"/>
      <c r="T249" s="796"/>
      <c r="U249" s="797"/>
      <c r="V249" s="798"/>
      <c r="W249" s="751"/>
      <c r="X249" s="754"/>
      <c r="AB249" s="85">
        <f t="shared" si="106"/>
        <v>0</v>
      </c>
      <c r="AC249" s="621"/>
      <c r="AD249" s="74" t="str">
        <f t="shared" si="95"/>
        <v/>
      </c>
      <c r="AE249" s="74" t="str">
        <f t="shared" si="96"/>
        <v/>
      </c>
      <c r="AF249" s="74" t="str">
        <f t="shared" si="97"/>
        <v/>
      </c>
      <c r="AG249" s="74" t="str">
        <f t="shared" si="98"/>
        <v/>
      </c>
      <c r="AH249" s="95">
        <f t="shared" si="107"/>
        <v>0</v>
      </c>
      <c r="AI249" s="95" t="str">
        <f>AI248</f>
        <v/>
      </c>
      <c r="AJ249" s="74" t="str">
        <f t="shared" si="108"/>
        <v/>
      </c>
      <c r="AK249" s="74" t="str">
        <f t="shared" si="99"/>
        <v/>
      </c>
      <c r="AL249" s="99" t="str">
        <f t="shared" si="100"/>
        <v/>
      </c>
      <c r="AM249" s="81">
        <f t="shared" si="109"/>
        <v>0</v>
      </c>
      <c r="AO249" s="81">
        <f t="shared" si="110"/>
        <v>0</v>
      </c>
      <c r="AP249" s="81" t="str">
        <f t="shared" si="111"/>
        <v>00000</v>
      </c>
      <c r="AQ249" s="105" t="str">
        <f t="shared" si="112"/>
        <v>0秒0</v>
      </c>
      <c r="AR249" s="106">
        <f t="shared" si="113"/>
        <v>0</v>
      </c>
      <c r="AS249" s="106" t="str">
        <f t="shared" si="114"/>
        <v>0</v>
      </c>
      <c r="AT249" s="106" t="str">
        <f t="shared" si="115"/>
        <v>0</v>
      </c>
      <c r="AU249" s="106" t="str">
        <f t="shared" si="116"/>
        <v>0m</v>
      </c>
      <c r="AV249" s="106" t="str">
        <f t="shared" si="117"/>
        <v>点</v>
      </c>
      <c r="AW249" s="81">
        <f t="shared" si="118"/>
        <v>0</v>
      </c>
      <c r="AX249" s="73" t="str">
        <f t="shared" si="119"/>
        <v/>
      </c>
      <c r="AY249" s="81">
        <f t="shared" si="120"/>
        <v>0</v>
      </c>
      <c r="AZ249" s="81">
        <f t="shared" si="121"/>
        <v>0</v>
      </c>
      <c r="BA249" s="81">
        <f t="shared" si="122"/>
        <v>0</v>
      </c>
      <c r="BB249" s="595"/>
      <c r="BC249" s="595"/>
      <c r="BD249" s="629"/>
      <c r="BE249" s="769"/>
      <c r="BF249" s="74" t="str">
        <f t="shared" si="101"/>
        <v/>
      </c>
      <c r="BG249" s="74" t="str">
        <f t="shared" si="102"/>
        <v/>
      </c>
      <c r="BH249" s="74" t="str">
        <f t="shared" si="103"/>
        <v/>
      </c>
      <c r="BI249" s="120" t="str">
        <f>IF(M249="","",COUNTIF($BH$17:BH249,BH249))</f>
        <v/>
      </c>
      <c r="BJ249" s="98"/>
      <c r="BK249" s="1" t="str">
        <f t="shared" si="124"/>
        <v/>
      </c>
      <c r="BL249" s="621"/>
      <c r="BM249" s="621"/>
      <c r="BN249" s="621"/>
      <c r="BO249" s="621"/>
      <c r="BP249" s="621"/>
      <c r="BQ249" s="623"/>
      <c r="BR249" s="621"/>
      <c r="BS249" s="621"/>
      <c r="BV249" s="623"/>
      <c r="BW249" s="621"/>
      <c r="BX249" s="621"/>
      <c r="BY249" s="621"/>
      <c r="BZ249" s="621"/>
      <c r="CA249" s="621"/>
      <c r="CB249" s="621"/>
    </row>
    <row r="250" spans="1:80" s="1" customFormat="1" ht="18" hidden="1" customHeight="1" thickBot="1">
      <c r="A250" s="685"/>
      <c r="B250" s="201" t="s">
        <v>30</v>
      </c>
      <c r="C250" s="202"/>
      <c r="D250" s="202"/>
      <c r="E250" s="202"/>
      <c r="F250" s="210"/>
      <c r="G250" s="210"/>
      <c r="H250" s="28"/>
      <c r="I250" s="211"/>
      <c r="J250" s="749"/>
      <c r="K250" s="749"/>
      <c r="L250" s="203" t="s">
        <v>31</v>
      </c>
      <c r="M250" s="204"/>
      <c r="N250" s="196" t="str">
        <f>IF(M250&gt;0,VLOOKUP(M250,女子登録情報!$N$1:$O$22,2,0),"")</f>
        <v/>
      </c>
      <c r="O250" s="205" t="s">
        <v>32</v>
      </c>
      <c r="P250" s="206"/>
      <c r="Q250" s="53" t="str">
        <f t="shared" si="125"/>
        <v/>
      </c>
      <c r="R250" s="240"/>
      <c r="S250" s="207"/>
      <c r="T250" s="799"/>
      <c r="U250" s="800"/>
      <c r="V250" s="801"/>
      <c r="W250" s="752"/>
      <c r="X250" s="755"/>
      <c r="AB250" s="85">
        <f t="shared" si="106"/>
        <v>0</v>
      </c>
      <c r="AC250" s="621"/>
      <c r="AD250" s="74" t="str">
        <f t="shared" si="95"/>
        <v/>
      </c>
      <c r="AE250" s="74" t="str">
        <f t="shared" si="96"/>
        <v/>
      </c>
      <c r="AF250" s="74" t="str">
        <f t="shared" si="97"/>
        <v/>
      </c>
      <c r="AG250" s="74" t="str">
        <f t="shared" si="98"/>
        <v/>
      </c>
      <c r="AH250" s="95">
        <f t="shared" si="107"/>
        <v>0</v>
      </c>
      <c r="AI250" s="95" t="str">
        <f>AI249</f>
        <v/>
      </c>
      <c r="AJ250" s="74" t="str">
        <f t="shared" si="108"/>
        <v/>
      </c>
      <c r="AK250" s="74" t="str">
        <f t="shared" si="99"/>
        <v/>
      </c>
      <c r="AL250" s="99" t="str">
        <f t="shared" si="100"/>
        <v/>
      </c>
      <c r="AM250" s="81">
        <f t="shared" si="109"/>
        <v>0</v>
      </c>
      <c r="AO250" s="81">
        <f t="shared" si="110"/>
        <v>0</v>
      </c>
      <c r="AP250" s="81" t="str">
        <f t="shared" si="111"/>
        <v>00000</v>
      </c>
      <c r="AQ250" s="105" t="str">
        <f t="shared" si="112"/>
        <v>0秒0</v>
      </c>
      <c r="AR250" s="106">
        <f t="shared" si="113"/>
        <v>0</v>
      </c>
      <c r="AS250" s="106" t="str">
        <f t="shared" si="114"/>
        <v>0</v>
      </c>
      <c r="AT250" s="106" t="str">
        <f t="shared" si="115"/>
        <v>0</v>
      </c>
      <c r="AU250" s="106" t="str">
        <f t="shared" si="116"/>
        <v>0m</v>
      </c>
      <c r="AV250" s="106" t="str">
        <f t="shared" si="117"/>
        <v>点</v>
      </c>
      <c r="AW250" s="81">
        <f t="shared" si="118"/>
        <v>0</v>
      </c>
      <c r="AX250" s="73" t="str">
        <f t="shared" si="119"/>
        <v/>
      </c>
      <c r="AY250" s="81">
        <f t="shared" si="120"/>
        <v>0</v>
      </c>
      <c r="AZ250" s="81">
        <f t="shared" si="121"/>
        <v>0</v>
      </c>
      <c r="BA250" s="81">
        <f t="shared" si="122"/>
        <v>0</v>
      </c>
      <c r="BB250" s="587"/>
      <c r="BC250" s="587"/>
      <c r="BD250" s="630"/>
      <c r="BE250" s="770"/>
      <c r="BF250" s="74" t="str">
        <f t="shared" si="101"/>
        <v/>
      </c>
      <c r="BG250" s="74" t="str">
        <f t="shared" si="102"/>
        <v/>
      </c>
      <c r="BH250" s="74" t="str">
        <f t="shared" si="103"/>
        <v/>
      </c>
      <c r="BI250" s="120" t="str">
        <f>IF(M250="","",COUNTIF($BH$17:BH250,BH250))</f>
        <v/>
      </c>
      <c r="BJ250" s="98"/>
      <c r="BK250" s="1" t="str">
        <f t="shared" si="124"/>
        <v/>
      </c>
      <c r="BL250" s="621"/>
      <c r="BM250" s="621"/>
      <c r="BN250" s="621"/>
      <c r="BO250" s="621"/>
      <c r="BP250" s="621"/>
      <c r="BQ250" s="624"/>
      <c r="BR250" s="621"/>
      <c r="BS250" s="621"/>
      <c r="BV250" s="624"/>
      <c r="BW250" s="621"/>
      <c r="BX250" s="621"/>
      <c r="BY250" s="621"/>
      <c r="BZ250" s="621"/>
      <c r="CA250" s="621"/>
      <c r="CB250" s="621"/>
    </row>
    <row r="251" spans="1:80" s="1" customFormat="1" ht="18" hidden="1" customHeight="1" thickTop="1" thickBot="1">
      <c r="A251" s="683">
        <v>79</v>
      </c>
      <c r="B251" s="764" t="s">
        <v>339</v>
      </c>
      <c r="C251" s="766"/>
      <c r="D251" s="246"/>
      <c r="E251" s="246"/>
      <c r="F251" s="766" t="str">
        <f>IF(C251&gt;0,VLOOKUP(C251,女子登録情報!$A$1:$H$2001,3,0),"")</f>
        <v/>
      </c>
      <c r="G251" s="766" t="str">
        <f>IF(C251&gt;0,VLOOKUP(C251,女子登録情報!$A$1:$H$2001,4,0),"")</f>
        <v/>
      </c>
      <c r="H251" s="667" t="str">
        <f>IF(C251&gt;0,VLOOKUP(C251,女子登録情報!$A$1:$H$1688,7,0),"")</f>
        <v/>
      </c>
      <c r="I251" s="194" t="str">
        <f>IF(C251&gt;0,VLOOKUP(C251,女子登録情報!$A$1:$H$2001,8,0),"")</f>
        <v/>
      </c>
      <c r="J251" s="747" t="e">
        <f>IF(I252&gt;0,VLOOKUP(I252,女子登録情報!$Q$2:$R$48,2,0),"")</f>
        <v>#N/A</v>
      </c>
      <c r="K251" s="747" t="str">
        <f>IF(C251&gt;0,TEXT(C251,"100000000"),"000000000")</f>
        <v>000000000</v>
      </c>
      <c r="L251" s="195" t="s">
        <v>24</v>
      </c>
      <c r="M251" s="194"/>
      <c r="N251" s="196" t="str">
        <f>IF(M251&gt;0,VLOOKUP(M251,女子登録情報!$N$1:$O$22,2,0),"")</f>
        <v/>
      </c>
      <c r="O251" s="195" t="s">
        <v>27</v>
      </c>
      <c r="P251" s="102"/>
      <c r="Q251" s="53" t="str">
        <f t="shared" si="125"/>
        <v/>
      </c>
      <c r="R251" s="240"/>
      <c r="S251" s="197"/>
      <c r="T251" s="793"/>
      <c r="U251" s="794"/>
      <c r="V251" s="795"/>
      <c r="W251" s="750"/>
      <c r="X251" s="753"/>
      <c r="AA251" s="1">
        <f>IF(C251="",0,IF(H251=F5,0,1))</f>
        <v>0</v>
      </c>
      <c r="AB251" s="85">
        <f t="shared" si="106"/>
        <v>0</v>
      </c>
      <c r="AC251" s="621" t="str">
        <f>IF(C251="","",C251)</f>
        <v/>
      </c>
      <c r="AD251" s="74" t="str">
        <f t="shared" si="95"/>
        <v/>
      </c>
      <c r="AE251" s="74" t="str">
        <f t="shared" si="96"/>
        <v/>
      </c>
      <c r="AF251" s="74" t="str">
        <f t="shared" si="97"/>
        <v/>
      </c>
      <c r="AG251" s="74" t="str">
        <f t="shared" si="98"/>
        <v/>
      </c>
      <c r="AH251" s="95">
        <f t="shared" si="107"/>
        <v>0</v>
      </c>
      <c r="AI251" s="95" t="str">
        <f>IF(F251="","",F251)</f>
        <v/>
      </c>
      <c r="AJ251" s="74" t="str">
        <f t="shared" si="108"/>
        <v/>
      </c>
      <c r="AK251" s="74" t="str">
        <f t="shared" si="99"/>
        <v/>
      </c>
      <c r="AL251" s="99" t="str">
        <f t="shared" si="100"/>
        <v/>
      </c>
      <c r="AM251" s="81">
        <f t="shared" si="109"/>
        <v>0</v>
      </c>
      <c r="AO251" s="81">
        <f t="shared" si="110"/>
        <v>0</v>
      </c>
      <c r="AP251" s="81" t="str">
        <f t="shared" si="111"/>
        <v>00000</v>
      </c>
      <c r="AQ251" s="105" t="str">
        <f t="shared" si="112"/>
        <v>0秒0</v>
      </c>
      <c r="AR251" s="106">
        <f t="shared" si="113"/>
        <v>0</v>
      </c>
      <c r="AS251" s="106" t="str">
        <f t="shared" si="114"/>
        <v>0</v>
      </c>
      <c r="AT251" s="106" t="str">
        <f t="shared" si="115"/>
        <v>0</v>
      </c>
      <c r="AU251" s="106" t="str">
        <f t="shared" si="116"/>
        <v>0m</v>
      </c>
      <c r="AV251" s="106" t="str">
        <f t="shared" si="117"/>
        <v>点</v>
      </c>
      <c r="AW251" s="81">
        <f t="shared" si="118"/>
        <v>0</v>
      </c>
      <c r="AX251" s="73" t="str">
        <f t="shared" si="119"/>
        <v/>
      </c>
      <c r="AY251" s="81">
        <f t="shared" si="120"/>
        <v>0</v>
      </c>
      <c r="AZ251" s="81">
        <f t="shared" si="121"/>
        <v>0</v>
      </c>
      <c r="BA251" s="81">
        <f t="shared" si="122"/>
        <v>0</v>
      </c>
      <c r="BB251" s="586">
        <f>IF(W251="",0,COUNTA($W$17:W253))</f>
        <v>0</v>
      </c>
      <c r="BC251" s="586">
        <f>IF(X251="",0,COUNTA($X$17:X253))</f>
        <v>0</v>
      </c>
      <c r="BD251" s="628">
        <f>IF(OR($N251="20200",$N252="20200",$N253="20200"),COUNTIF($N$17:N253,"20200"),0)</f>
        <v>0</v>
      </c>
      <c r="BE251" s="768">
        <f>IF($BD251=0,0,INDEX($P251:$P253,MATCH("20200",$N251:$N253,0),1))</f>
        <v>0</v>
      </c>
      <c r="BF251" s="74" t="str">
        <f t="shared" si="101"/>
        <v/>
      </c>
      <c r="BG251" s="74" t="str">
        <f t="shared" si="102"/>
        <v/>
      </c>
      <c r="BH251" s="74" t="str">
        <f t="shared" si="103"/>
        <v/>
      </c>
      <c r="BI251" s="120" t="str">
        <f>IF(M251="","",COUNTIF($BH$17:BH251,BH251))</f>
        <v/>
      </c>
      <c r="BJ251" s="98"/>
      <c r="BK251" s="1" t="str">
        <f t="shared" si="124"/>
        <v/>
      </c>
      <c r="BL251" s="621" t="str">
        <f>IF(F251="","",COUNTIF($AI$17:AI251,AI251))</f>
        <v/>
      </c>
      <c r="BM251" s="621">
        <f>IF(BL251=1,BL251,0)</f>
        <v>0</v>
      </c>
      <c r="BN251" s="621" t="str">
        <f>IF(F251="","",$BR251)</f>
        <v/>
      </c>
      <c r="BO251" s="621" t="str">
        <f>IF(G251="","",$BR251)</f>
        <v/>
      </c>
      <c r="BP251" s="621" t="str">
        <f>IF(I251="","",$BR251)</f>
        <v/>
      </c>
      <c r="BQ251" s="622" t="str">
        <f>IFERROR(IF(J251="","",BR251),"")</f>
        <v/>
      </c>
      <c r="BR251" s="621">
        <v>79</v>
      </c>
      <c r="BS251" s="621">
        <f>IF(C251&gt;0,"",IF(COUNTIF(BN251:BQ253,BR251)=4,"",1))</f>
        <v>1</v>
      </c>
      <c r="BV251" s="622" t="str">
        <f>IF(AI251="","",IF(AND(COUNTA(M251:M253)=0,COUNTA(W251:X253)=0),1,""))</f>
        <v/>
      </c>
      <c r="BW251" s="621">
        <f>IF(AND($AI251="",COUNTA(W251)&gt;0),1,0)</f>
        <v>0</v>
      </c>
      <c r="BX251" s="621">
        <f>IF(AND($AI251="",COUNTA(X251)&gt;0),1,0)</f>
        <v>0</v>
      </c>
      <c r="BY251" s="621" t="str">
        <f>F251&amp;"-"&amp;W251</f>
        <v>-</v>
      </c>
      <c r="BZ251" s="621" t="str">
        <f>IF(W251="","",COUNTIF($BY$17:BY251,BY251))</f>
        <v/>
      </c>
      <c r="CA251" s="621" t="str">
        <f>F251&amp;"-"&amp;X251</f>
        <v>-</v>
      </c>
      <c r="CB251" s="621" t="str">
        <f>IF(X251="","",COUNTIF($CA$17:CA251,CA251))</f>
        <v/>
      </c>
    </row>
    <row r="252" spans="1:80" s="1" customFormat="1" ht="18" hidden="1" customHeight="1" thickBot="1">
      <c r="A252" s="684"/>
      <c r="B252" s="765"/>
      <c r="C252" s="767"/>
      <c r="D252" s="194"/>
      <c r="E252" s="194"/>
      <c r="F252" s="767"/>
      <c r="G252" s="767"/>
      <c r="H252" s="668"/>
      <c r="I252" s="198" t="str">
        <f>IF(C251&gt;0,VLOOKUP(C251,女子登録情報!$A$1:$H$2001,5,0),"")</f>
        <v/>
      </c>
      <c r="J252" s="748"/>
      <c r="K252" s="748"/>
      <c r="L252" s="199" t="s">
        <v>28</v>
      </c>
      <c r="M252" s="198"/>
      <c r="N252" s="196" t="str">
        <f>IF(M252&gt;0,VLOOKUP(M252,女子登録情報!$N$1:$O$22,2,0),"")</f>
        <v/>
      </c>
      <c r="O252" s="199" t="s">
        <v>29</v>
      </c>
      <c r="P252" s="200"/>
      <c r="Q252" s="53" t="str">
        <f t="shared" si="125"/>
        <v/>
      </c>
      <c r="R252" s="240"/>
      <c r="S252" s="197"/>
      <c r="T252" s="796"/>
      <c r="U252" s="797"/>
      <c r="V252" s="798"/>
      <c r="W252" s="751"/>
      <c r="X252" s="754"/>
      <c r="AB252" s="85">
        <f t="shared" si="106"/>
        <v>0</v>
      </c>
      <c r="AC252" s="621"/>
      <c r="AD252" s="74" t="str">
        <f t="shared" si="95"/>
        <v/>
      </c>
      <c r="AE252" s="74" t="str">
        <f t="shared" si="96"/>
        <v/>
      </c>
      <c r="AF252" s="74" t="str">
        <f t="shared" si="97"/>
        <v/>
      </c>
      <c r="AG252" s="74" t="str">
        <f t="shared" si="98"/>
        <v/>
      </c>
      <c r="AH252" s="95">
        <f t="shared" si="107"/>
        <v>0</v>
      </c>
      <c r="AI252" s="95" t="str">
        <f>AI251</f>
        <v/>
      </c>
      <c r="AJ252" s="74" t="str">
        <f t="shared" si="108"/>
        <v/>
      </c>
      <c r="AK252" s="74" t="str">
        <f t="shared" si="99"/>
        <v/>
      </c>
      <c r="AL252" s="99" t="str">
        <f t="shared" si="100"/>
        <v/>
      </c>
      <c r="AM252" s="81">
        <f t="shared" si="109"/>
        <v>0</v>
      </c>
      <c r="AO252" s="81">
        <f t="shared" si="110"/>
        <v>0</v>
      </c>
      <c r="AP252" s="81" t="str">
        <f t="shared" si="111"/>
        <v>00000</v>
      </c>
      <c r="AQ252" s="105" t="str">
        <f t="shared" si="112"/>
        <v>0秒0</v>
      </c>
      <c r="AR252" s="106">
        <f t="shared" si="113"/>
        <v>0</v>
      </c>
      <c r="AS252" s="106" t="str">
        <f t="shared" si="114"/>
        <v>0</v>
      </c>
      <c r="AT252" s="106" t="str">
        <f t="shared" si="115"/>
        <v>0</v>
      </c>
      <c r="AU252" s="106" t="str">
        <f t="shared" si="116"/>
        <v>0m</v>
      </c>
      <c r="AV252" s="106" t="str">
        <f t="shared" si="117"/>
        <v>点</v>
      </c>
      <c r="AW252" s="81">
        <f t="shared" si="118"/>
        <v>0</v>
      </c>
      <c r="AX252" s="73" t="str">
        <f t="shared" si="119"/>
        <v/>
      </c>
      <c r="AY252" s="81">
        <f t="shared" si="120"/>
        <v>0</v>
      </c>
      <c r="AZ252" s="81">
        <f t="shared" si="121"/>
        <v>0</v>
      </c>
      <c r="BA252" s="81">
        <f t="shared" si="122"/>
        <v>0</v>
      </c>
      <c r="BB252" s="595"/>
      <c r="BC252" s="595"/>
      <c r="BD252" s="629"/>
      <c r="BE252" s="769"/>
      <c r="BF252" s="74" t="str">
        <f t="shared" si="101"/>
        <v/>
      </c>
      <c r="BG252" s="74" t="str">
        <f t="shared" si="102"/>
        <v/>
      </c>
      <c r="BH252" s="74" t="str">
        <f t="shared" si="103"/>
        <v/>
      </c>
      <c r="BI252" s="120" t="str">
        <f>IF(M252="","",COUNTIF($BH$17:BH252,BH252))</f>
        <v/>
      </c>
      <c r="BJ252" s="98"/>
      <c r="BK252" s="1" t="str">
        <f t="shared" si="124"/>
        <v/>
      </c>
      <c r="BL252" s="621"/>
      <c r="BM252" s="621"/>
      <c r="BN252" s="621"/>
      <c r="BO252" s="621"/>
      <c r="BP252" s="621"/>
      <c r="BQ252" s="623"/>
      <c r="BR252" s="621"/>
      <c r="BS252" s="621"/>
      <c r="BV252" s="623"/>
      <c r="BW252" s="621"/>
      <c r="BX252" s="621"/>
      <c r="BY252" s="621"/>
      <c r="BZ252" s="621"/>
      <c r="CA252" s="621"/>
      <c r="CB252" s="621"/>
    </row>
    <row r="253" spans="1:80" s="1" customFormat="1" ht="18" hidden="1" customHeight="1" thickBot="1">
      <c r="A253" s="685"/>
      <c r="B253" s="201" t="s">
        <v>30</v>
      </c>
      <c r="C253" s="202"/>
      <c r="D253" s="202"/>
      <c r="E253" s="202"/>
      <c r="F253" s="210"/>
      <c r="G253" s="210"/>
      <c r="H253" s="28"/>
      <c r="I253" s="211"/>
      <c r="J253" s="749"/>
      <c r="K253" s="749"/>
      <c r="L253" s="203" t="s">
        <v>31</v>
      </c>
      <c r="M253" s="204"/>
      <c r="N253" s="196" t="str">
        <f>IF(M253&gt;0,VLOOKUP(M253,女子登録情報!$N$1:$O$22,2,0),"")</f>
        <v/>
      </c>
      <c r="O253" s="205" t="s">
        <v>32</v>
      </c>
      <c r="P253" s="206"/>
      <c r="Q253" s="53" t="str">
        <f t="shared" si="125"/>
        <v/>
      </c>
      <c r="R253" s="240"/>
      <c r="S253" s="207"/>
      <c r="T253" s="799"/>
      <c r="U253" s="800"/>
      <c r="V253" s="801"/>
      <c r="W253" s="752"/>
      <c r="X253" s="755"/>
      <c r="AB253" s="85">
        <f t="shared" si="106"/>
        <v>0</v>
      </c>
      <c r="AC253" s="621"/>
      <c r="AD253" s="74" t="str">
        <f t="shared" si="95"/>
        <v/>
      </c>
      <c r="AE253" s="74" t="str">
        <f t="shared" si="96"/>
        <v/>
      </c>
      <c r="AF253" s="74" t="str">
        <f t="shared" si="97"/>
        <v/>
      </c>
      <c r="AG253" s="74" t="str">
        <f t="shared" si="98"/>
        <v/>
      </c>
      <c r="AH253" s="95">
        <f t="shared" si="107"/>
        <v>0</v>
      </c>
      <c r="AI253" s="95" t="str">
        <f>AI252</f>
        <v/>
      </c>
      <c r="AJ253" s="74" t="str">
        <f t="shared" si="108"/>
        <v/>
      </c>
      <c r="AK253" s="74" t="str">
        <f t="shared" si="99"/>
        <v/>
      </c>
      <c r="AL253" s="99" t="str">
        <f t="shared" si="100"/>
        <v/>
      </c>
      <c r="AM253" s="81">
        <f t="shared" si="109"/>
        <v>0</v>
      </c>
      <c r="AO253" s="81">
        <f t="shared" si="110"/>
        <v>0</v>
      </c>
      <c r="AP253" s="81" t="str">
        <f t="shared" si="111"/>
        <v>00000</v>
      </c>
      <c r="AQ253" s="105" t="str">
        <f t="shared" si="112"/>
        <v>0秒0</v>
      </c>
      <c r="AR253" s="106">
        <f t="shared" si="113"/>
        <v>0</v>
      </c>
      <c r="AS253" s="106" t="str">
        <f t="shared" si="114"/>
        <v>0</v>
      </c>
      <c r="AT253" s="106" t="str">
        <f t="shared" si="115"/>
        <v>0</v>
      </c>
      <c r="AU253" s="106" t="str">
        <f t="shared" si="116"/>
        <v>0m</v>
      </c>
      <c r="AV253" s="106" t="str">
        <f t="shared" si="117"/>
        <v>点</v>
      </c>
      <c r="AW253" s="81">
        <f t="shared" si="118"/>
        <v>0</v>
      </c>
      <c r="AX253" s="73" t="str">
        <f t="shared" si="119"/>
        <v/>
      </c>
      <c r="AY253" s="81">
        <f t="shared" si="120"/>
        <v>0</v>
      </c>
      <c r="AZ253" s="81">
        <f t="shared" si="121"/>
        <v>0</v>
      </c>
      <c r="BA253" s="81">
        <f t="shared" si="122"/>
        <v>0</v>
      </c>
      <c r="BB253" s="587"/>
      <c r="BC253" s="587"/>
      <c r="BD253" s="630"/>
      <c r="BE253" s="770"/>
      <c r="BF253" s="74" t="str">
        <f t="shared" si="101"/>
        <v/>
      </c>
      <c r="BG253" s="74" t="str">
        <f t="shared" si="102"/>
        <v/>
      </c>
      <c r="BH253" s="74" t="str">
        <f t="shared" si="103"/>
        <v/>
      </c>
      <c r="BI253" s="120" t="str">
        <f>IF(M253="","",COUNTIF($BH$17:BH253,BH253))</f>
        <v/>
      </c>
      <c r="BJ253" s="98"/>
      <c r="BK253" s="1" t="str">
        <f t="shared" si="124"/>
        <v/>
      </c>
      <c r="BL253" s="621"/>
      <c r="BM253" s="621"/>
      <c r="BN253" s="621"/>
      <c r="BO253" s="621"/>
      <c r="BP253" s="621"/>
      <c r="BQ253" s="624"/>
      <c r="BR253" s="621"/>
      <c r="BS253" s="621"/>
      <c r="BV253" s="624"/>
      <c r="BW253" s="621"/>
      <c r="BX253" s="621"/>
      <c r="BY253" s="621"/>
      <c r="BZ253" s="621"/>
      <c r="CA253" s="621"/>
      <c r="CB253" s="621"/>
    </row>
    <row r="254" spans="1:80" s="1" customFormat="1" ht="18" hidden="1" customHeight="1" thickTop="1" thickBot="1">
      <c r="A254" s="683">
        <v>80</v>
      </c>
      <c r="B254" s="764" t="s">
        <v>339</v>
      </c>
      <c r="C254" s="766"/>
      <c r="D254" s="246"/>
      <c r="E254" s="246"/>
      <c r="F254" s="766" t="str">
        <f>IF(C254&gt;0,VLOOKUP(C254,女子登録情報!$A$1:$H$2001,3,0),"")</f>
        <v/>
      </c>
      <c r="G254" s="766" t="str">
        <f>IF(C254&gt;0,VLOOKUP(C254,女子登録情報!$A$1:$H$2001,4,0),"")</f>
        <v/>
      </c>
      <c r="H254" s="667" t="str">
        <f>IF(C254&gt;0,VLOOKUP(C254,女子登録情報!$A$1:$H$1688,7,0),"")</f>
        <v/>
      </c>
      <c r="I254" s="194" t="str">
        <f>IF(C254&gt;0,VLOOKUP(C254,女子登録情報!$A$1:$H$2001,8,0),"")</f>
        <v/>
      </c>
      <c r="J254" s="747" t="e">
        <f>IF(I255&gt;0,VLOOKUP(I255,女子登録情報!$Q$2:$R$48,2,0),"")</f>
        <v>#N/A</v>
      </c>
      <c r="K254" s="747" t="str">
        <f>IF(C254&gt;0,TEXT(C254,"100000000"),"000000000")</f>
        <v>000000000</v>
      </c>
      <c r="L254" s="195" t="s">
        <v>24</v>
      </c>
      <c r="M254" s="194"/>
      <c r="N254" s="196" t="str">
        <f>IF(M254&gt;0,VLOOKUP(M254,女子登録情報!$N$1:$O$22,2,0),"")</f>
        <v/>
      </c>
      <c r="O254" s="195" t="s">
        <v>27</v>
      </c>
      <c r="P254" s="102"/>
      <c r="Q254" s="53" t="str">
        <f t="shared" si="125"/>
        <v/>
      </c>
      <c r="R254" s="240"/>
      <c r="S254" s="197"/>
      <c r="T254" s="793"/>
      <c r="U254" s="794"/>
      <c r="V254" s="795"/>
      <c r="W254" s="750"/>
      <c r="X254" s="753"/>
      <c r="AA254" s="1">
        <f>IF(C254="",0,IF(H254=F5,0,1))</f>
        <v>0</v>
      </c>
      <c r="AB254" s="85">
        <f t="shared" si="106"/>
        <v>0</v>
      </c>
      <c r="AC254" s="621" t="str">
        <f>IF(C254="","",C254)</f>
        <v/>
      </c>
      <c r="AD254" s="74" t="str">
        <f t="shared" si="95"/>
        <v/>
      </c>
      <c r="AE254" s="74" t="str">
        <f t="shared" si="96"/>
        <v/>
      </c>
      <c r="AF254" s="74" t="str">
        <f t="shared" si="97"/>
        <v/>
      </c>
      <c r="AG254" s="74" t="str">
        <f t="shared" si="98"/>
        <v/>
      </c>
      <c r="AH254" s="95">
        <f t="shared" si="107"/>
        <v>0</v>
      </c>
      <c r="AI254" s="95" t="str">
        <f>IF(F254="","",F254)</f>
        <v/>
      </c>
      <c r="AJ254" s="74" t="str">
        <f t="shared" si="108"/>
        <v/>
      </c>
      <c r="AK254" s="74" t="str">
        <f t="shared" si="99"/>
        <v/>
      </c>
      <c r="AL254" s="99" t="str">
        <f t="shared" si="100"/>
        <v/>
      </c>
      <c r="AM254" s="81">
        <f t="shared" si="109"/>
        <v>0</v>
      </c>
      <c r="AO254" s="81">
        <f t="shared" si="110"/>
        <v>0</v>
      </c>
      <c r="AP254" s="81" t="str">
        <f t="shared" si="111"/>
        <v>00000</v>
      </c>
      <c r="AQ254" s="105" t="str">
        <f t="shared" si="112"/>
        <v>0秒0</v>
      </c>
      <c r="AR254" s="106">
        <f t="shared" si="113"/>
        <v>0</v>
      </c>
      <c r="AS254" s="106" t="str">
        <f t="shared" si="114"/>
        <v>0</v>
      </c>
      <c r="AT254" s="106" t="str">
        <f t="shared" si="115"/>
        <v>0</v>
      </c>
      <c r="AU254" s="106" t="str">
        <f t="shared" si="116"/>
        <v>0m</v>
      </c>
      <c r="AV254" s="106" t="str">
        <f t="shared" si="117"/>
        <v>点</v>
      </c>
      <c r="AW254" s="81">
        <f t="shared" si="118"/>
        <v>0</v>
      </c>
      <c r="AX254" s="73" t="str">
        <f t="shared" si="119"/>
        <v/>
      </c>
      <c r="AY254" s="81">
        <f t="shared" si="120"/>
        <v>0</v>
      </c>
      <c r="AZ254" s="81">
        <f t="shared" si="121"/>
        <v>0</v>
      </c>
      <c r="BA254" s="81">
        <f t="shared" si="122"/>
        <v>0</v>
      </c>
      <c r="BB254" s="586">
        <f>IF(W254="",0,COUNTA($W$17:W256))</f>
        <v>0</v>
      </c>
      <c r="BC254" s="586">
        <f>IF(X254="",0,COUNTA($X$17:X256))</f>
        <v>0</v>
      </c>
      <c r="BD254" s="628">
        <f>IF(OR($N254="20200",$N255="20200",$N256="20200"),COUNTIF($N$17:N256,"20200"),0)</f>
        <v>0</v>
      </c>
      <c r="BE254" s="768">
        <f>IF($BD254=0,0,INDEX($P254:$P256,MATCH("20200",$N254:$N256,0),1))</f>
        <v>0</v>
      </c>
      <c r="BF254" s="74" t="str">
        <f t="shared" si="101"/>
        <v/>
      </c>
      <c r="BG254" s="74" t="str">
        <f t="shared" si="102"/>
        <v/>
      </c>
      <c r="BH254" s="74" t="str">
        <f t="shared" si="103"/>
        <v/>
      </c>
      <c r="BI254" s="120" t="str">
        <f>IF(M254="","",COUNTIF($BH$17:BH254,BH254))</f>
        <v/>
      </c>
      <c r="BJ254" s="98"/>
      <c r="BK254" s="1" t="str">
        <f t="shared" si="124"/>
        <v/>
      </c>
      <c r="BL254" s="621" t="str">
        <f>IF(F254="","",COUNTIF($AI$17:AI254,AI254))</f>
        <v/>
      </c>
      <c r="BM254" s="621">
        <f>IF(BL254=1,BL254,0)</f>
        <v>0</v>
      </c>
      <c r="BN254" s="621" t="str">
        <f>IF(F254="","",$BR254)</f>
        <v/>
      </c>
      <c r="BO254" s="621" t="str">
        <f>IF(G254="","",$BR254)</f>
        <v/>
      </c>
      <c r="BP254" s="621" t="str">
        <f>IF(I254="","",$BR254)</f>
        <v/>
      </c>
      <c r="BQ254" s="622" t="str">
        <f>IFERROR(IF(J254="","",BR254),"")</f>
        <v/>
      </c>
      <c r="BR254" s="621">
        <v>80</v>
      </c>
      <c r="BS254" s="621">
        <f>IF(C254&gt;0,"",IF(COUNTIF(BN254:BQ256,BR254)=4,"",1))</f>
        <v>1</v>
      </c>
      <c r="BV254" s="622" t="str">
        <f>IF(AI254="","",IF(AND(COUNTA(M254:M256)=0,COUNTA(W254:X256)=0),1,""))</f>
        <v/>
      </c>
      <c r="BW254" s="621">
        <f>IF(AND($AI254="",COUNTA(W254)&gt;0),1,0)</f>
        <v>0</v>
      </c>
      <c r="BX254" s="621">
        <f>IF(AND($AI254="",COUNTA(X254)&gt;0),1,0)</f>
        <v>0</v>
      </c>
      <c r="BY254" s="621" t="str">
        <f>F254&amp;"-"&amp;W254</f>
        <v>-</v>
      </c>
      <c r="BZ254" s="621" t="str">
        <f>IF(W254="","",COUNTIF($BY$17:BY254,BY254))</f>
        <v/>
      </c>
      <c r="CA254" s="621" t="str">
        <f>F254&amp;"-"&amp;X254</f>
        <v>-</v>
      </c>
      <c r="CB254" s="621" t="str">
        <f>IF(X254="","",COUNTIF($CA$17:CA254,CA254))</f>
        <v/>
      </c>
    </row>
    <row r="255" spans="1:80" s="1" customFormat="1" ht="18" hidden="1" customHeight="1" thickBot="1">
      <c r="A255" s="684"/>
      <c r="B255" s="765"/>
      <c r="C255" s="767"/>
      <c r="D255" s="194"/>
      <c r="E255" s="194"/>
      <c r="F255" s="767"/>
      <c r="G255" s="767"/>
      <c r="H255" s="668"/>
      <c r="I255" s="198" t="str">
        <f>IF(C254&gt;0,VLOOKUP(C254,女子登録情報!$A$1:$H$2001,5,0),"")</f>
        <v/>
      </c>
      <c r="J255" s="748"/>
      <c r="K255" s="748"/>
      <c r="L255" s="199" t="s">
        <v>28</v>
      </c>
      <c r="M255" s="198"/>
      <c r="N255" s="196" t="str">
        <f>IF(M255&gt;0,VLOOKUP(M255,女子登録情報!$N$1:$O$22,2,0),"")</f>
        <v/>
      </c>
      <c r="O255" s="199" t="s">
        <v>29</v>
      </c>
      <c r="P255" s="200"/>
      <c r="Q255" s="53" t="str">
        <f t="shared" si="125"/>
        <v/>
      </c>
      <c r="R255" s="240"/>
      <c r="S255" s="197"/>
      <c r="T255" s="796"/>
      <c r="U255" s="797"/>
      <c r="V255" s="798"/>
      <c r="W255" s="751"/>
      <c r="X255" s="754"/>
      <c r="AB255" s="85">
        <f t="shared" si="106"/>
        <v>0</v>
      </c>
      <c r="AC255" s="621"/>
      <c r="AD255" s="74" t="str">
        <f t="shared" si="95"/>
        <v/>
      </c>
      <c r="AE255" s="74" t="str">
        <f t="shared" si="96"/>
        <v/>
      </c>
      <c r="AF255" s="74" t="str">
        <f t="shared" si="97"/>
        <v/>
      </c>
      <c r="AG255" s="74" t="str">
        <f t="shared" si="98"/>
        <v/>
      </c>
      <c r="AH255" s="95">
        <f t="shared" si="107"/>
        <v>0</v>
      </c>
      <c r="AI255" s="95" t="str">
        <f>AI254</f>
        <v/>
      </c>
      <c r="AJ255" s="74" t="str">
        <f t="shared" si="108"/>
        <v/>
      </c>
      <c r="AK255" s="74" t="str">
        <f t="shared" si="99"/>
        <v/>
      </c>
      <c r="AL255" s="99" t="str">
        <f t="shared" si="100"/>
        <v/>
      </c>
      <c r="AM255" s="81">
        <f t="shared" si="109"/>
        <v>0</v>
      </c>
      <c r="AO255" s="81">
        <f t="shared" si="110"/>
        <v>0</v>
      </c>
      <c r="AP255" s="81" t="str">
        <f t="shared" si="111"/>
        <v>00000</v>
      </c>
      <c r="AQ255" s="105" t="str">
        <f t="shared" si="112"/>
        <v>0秒0</v>
      </c>
      <c r="AR255" s="106">
        <f t="shared" si="113"/>
        <v>0</v>
      </c>
      <c r="AS255" s="106" t="str">
        <f t="shared" si="114"/>
        <v>0</v>
      </c>
      <c r="AT255" s="106" t="str">
        <f t="shared" si="115"/>
        <v>0</v>
      </c>
      <c r="AU255" s="106" t="str">
        <f t="shared" si="116"/>
        <v>0m</v>
      </c>
      <c r="AV255" s="106" t="str">
        <f t="shared" si="117"/>
        <v>点</v>
      </c>
      <c r="AW255" s="81">
        <f t="shared" si="118"/>
        <v>0</v>
      </c>
      <c r="AX255" s="73" t="str">
        <f t="shared" si="119"/>
        <v/>
      </c>
      <c r="AY255" s="81">
        <f t="shared" si="120"/>
        <v>0</v>
      </c>
      <c r="AZ255" s="81">
        <f t="shared" si="121"/>
        <v>0</v>
      </c>
      <c r="BA255" s="81">
        <f t="shared" si="122"/>
        <v>0</v>
      </c>
      <c r="BB255" s="595"/>
      <c r="BC255" s="595"/>
      <c r="BD255" s="629"/>
      <c r="BE255" s="769"/>
      <c r="BF255" s="74" t="str">
        <f t="shared" si="101"/>
        <v/>
      </c>
      <c r="BG255" s="74" t="str">
        <f t="shared" si="102"/>
        <v/>
      </c>
      <c r="BH255" s="74" t="str">
        <f t="shared" si="103"/>
        <v/>
      </c>
      <c r="BI255" s="120" t="str">
        <f>IF(M255="","",COUNTIF($BH$17:BH255,BH255))</f>
        <v/>
      </c>
      <c r="BJ255" s="98"/>
      <c r="BK255" s="1" t="str">
        <f t="shared" si="124"/>
        <v/>
      </c>
      <c r="BL255" s="621"/>
      <c r="BM255" s="621"/>
      <c r="BN255" s="621"/>
      <c r="BO255" s="621"/>
      <c r="BP255" s="621"/>
      <c r="BQ255" s="623"/>
      <c r="BR255" s="621"/>
      <c r="BS255" s="621"/>
      <c r="BV255" s="623"/>
      <c r="BW255" s="621"/>
      <c r="BX255" s="621"/>
      <c r="BY255" s="621"/>
      <c r="BZ255" s="621"/>
      <c r="CA255" s="621"/>
      <c r="CB255" s="621"/>
    </row>
    <row r="256" spans="1:80" s="1" customFormat="1" ht="18" hidden="1" customHeight="1" thickBot="1">
      <c r="A256" s="685"/>
      <c r="B256" s="201" t="s">
        <v>30</v>
      </c>
      <c r="C256" s="202"/>
      <c r="D256" s="202"/>
      <c r="E256" s="202"/>
      <c r="F256" s="210"/>
      <c r="G256" s="210"/>
      <c r="H256" s="28"/>
      <c r="I256" s="211"/>
      <c r="J256" s="749"/>
      <c r="K256" s="749"/>
      <c r="L256" s="203" t="s">
        <v>31</v>
      </c>
      <c r="M256" s="204"/>
      <c r="N256" s="196" t="str">
        <f>IF(M256&gt;0,VLOOKUP(M256,女子登録情報!$N$1:$O$22,2,0),"")</f>
        <v/>
      </c>
      <c r="O256" s="205" t="s">
        <v>32</v>
      </c>
      <c r="P256" s="206"/>
      <c r="Q256" s="53" t="str">
        <f t="shared" si="125"/>
        <v/>
      </c>
      <c r="R256" s="240"/>
      <c r="S256" s="207"/>
      <c r="T256" s="799"/>
      <c r="U256" s="800"/>
      <c r="V256" s="801"/>
      <c r="W256" s="752"/>
      <c r="X256" s="755"/>
      <c r="AB256" s="85">
        <f t="shared" si="106"/>
        <v>0</v>
      </c>
      <c r="AC256" s="621"/>
      <c r="AD256" s="74" t="str">
        <f t="shared" si="95"/>
        <v/>
      </c>
      <c r="AE256" s="74" t="str">
        <f t="shared" si="96"/>
        <v/>
      </c>
      <c r="AF256" s="74" t="str">
        <f t="shared" si="97"/>
        <v/>
      </c>
      <c r="AG256" s="74" t="str">
        <f t="shared" si="98"/>
        <v/>
      </c>
      <c r="AH256" s="95">
        <f t="shared" si="107"/>
        <v>0</v>
      </c>
      <c r="AI256" s="95" t="str">
        <f>AI255</f>
        <v/>
      </c>
      <c r="AJ256" s="74" t="str">
        <f t="shared" si="108"/>
        <v/>
      </c>
      <c r="AK256" s="74" t="str">
        <f t="shared" si="99"/>
        <v/>
      </c>
      <c r="AL256" s="99" t="str">
        <f t="shared" si="100"/>
        <v/>
      </c>
      <c r="AM256" s="81">
        <f t="shared" si="109"/>
        <v>0</v>
      </c>
      <c r="AO256" s="81">
        <f t="shared" si="110"/>
        <v>0</v>
      </c>
      <c r="AP256" s="81" t="str">
        <f t="shared" si="111"/>
        <v>00000</v>
      </c>
      <c r="AQ256" s="105" t="str">
        <f t="shared" si="112"/>
        <v>0秒0</v>
      </c>
      <c r="AR256" s="106">
        <f t="shared" si="113"/>
        <v>0</v>
      </c>
      <c r="AS256" s="106" t="str">
        <f t="shared" si="114"/>
        <v>0</v>
      </c>
      <c r="AT256" s="106" t="str">
        <f t="shared" si="115"/>
        <v>0</v>
      </c>
      <c r="AU256" s="106" t="str">
        <f t="shared" si="116"/>
        <v>0m</v>
      </c>
      <c r="AV256" s="106" t="str">
        <f t="shared" si="117"/>
        <v>点</v>
      </c>
      <c r="AW256" s="81">
        <f t="shared" si="118"/>
        <v>0</v>
      </c>
      <c r="AX256" s="73" t="str">
        <f t="shared" si="119"/>
        <v/>
      </c>
      <c r="AY256" s="81">
        <f t="shared" si="120"/>
        <v>0</v>
      </c>
      <c r="AZ256" s="81">
        <f t="shared" si="121"/>
        <v>0</v>
      </c>
      <c r="BA256" s="81">
        <f t="shared" si="122"/>
        <v>0</v>
      </c>
      <c r="BB256" s="587"/>
      <c r="BC256" s="587"/>
      <c r="BD256" s="630"/>
      <c r="BE256" s="770"/>
      <c r="BF256" s="74" t="str">
        <f t="shared" si="101"/>
        <v/>
      </c>
      <c r="BG256" s="74" t="str">
        <f t="shared" si="102"/>
        <v/>
      </c>
      <c r="BH256" s="74" t="str">
        <f t="shared" si="103"/>
        <v/>
      </c>
      <c r="BI256" s="120" t="str">
        <f>IF(M256="","",COUNTIF($BH$17:BH256,BH256))</f>
        <v/>
      </c>
      <c r="BJ256" s="98"/>
      <c r="BK256" s="1" t="str">
        <f t="shared" si="124"/>
        <v/>
      </c>
      <c r="BL256" s="621"/>
      <c r="BM256" s="621"/>
      <c r="BN256" s="621"/>
      <c r="BO256" s="621"/>
      <c r="BP256" s="621"/>
      <c r="BQ256" s="624"/>
      <c r="BR256" s="621"/>
      <c r="BS256" s="621"/>
      <c r="BV256" s="624"/>
      <c r="BW256" s="621"/>
      <c r="BX256" s="621"/>
      <c r="BY256" s="621"/>
      <c r="BZ256" s="621"/>
      <c r="CA256" s="621"/>
      <c r="CB256" s="621"/>
    </row>
    <row r="257" spans="1:80" s="1" customFormat="1" ht="18" hidden="1" customHeight="1" thickTop="1" thickBot="1">
      <c r="A257" s="683">
        <v>81</v>
      </c>
      <c r="B257" s="764" t="s">
        <v>339</v>
      </c>
      <c r="C257" s="766"/>
      <c r="D257" s="246"/>
      <c r="E257" s="246"/>
      <c r="F257" s="766" t="str">
        <f>IF(C257&gt;0,VLOOKUP(C257,女子登録情報!$A$1:$H$2001,3,0),"")</f>
        <v/>
      </c>
      <c r="G257" s="766" t="str">
        <f>IF(C257&gt;0,VLOOKUP(C257,女子登録情報!$A$1:$H$2001,4,0),"")</f>
        <v/>
      </c>
      <c r="H257" s="667" t="str">
        <f>IF(C257&gt;0,VLOOKUP(C257,女子登録情報!$A$1:$H$1688,7,0),"")</f>
        <v/>
      </c>
      <c r="I257" s="194" t="str">
        <f>IF(C257&gt;0,VLOOKUP(C257,女子登録情報!$A$1:$H$2001,8,0),"")</f>
        <v/>
      </c>
      <c r="J257" s="747" t="e">
        <f>IF(I258&gt;0,VLOOKUP(I258,女子登録情報!$Q$2:$R$48,2,0),"")</f>
        <v>#N/A</v>
      </c>
      <c r="K257" s="747" t="str">
        <f>IF(C257&gt;0,TEXT(C257,"100000000"),"000000000")</f>
        <v>000000000</v>
      </c>
      <c r="L257" s="195" t="s">
        <v>24</v>
      </c>
      <c r="M257" s="194"/>
      <c r="N257" s="196" t="str">
        <f>IF(M257&gt;0,VLOOKUP(M257,女子登録情報!$N$1:$O$22,2,0),"")</f>
        <v/>
      </c>
      <c r="O257" s="195" t="s">
        <v>27</v>
      </c>
      <c r="P257" s="102"/>
      <c r="Q257" s="53" t="str">
        <f t="shared" si="125"/>
        <v/>
      </c>
      <c r="R257" s="240"/>
      <c r="S257" s="197"/>
      <c r="T257" s="793"/>
      <c r="U257" s="794"/>
      <c r="V257" s="795"/>
      <c r="W257" s="750"/>
      <c r="X257" s="753"/>
      <c r="AA257" s="1">
        <f>IF(C257="",0,IF(H257=F5,0,1))</f>
        <v>0</v>
      </c>
      <c r="AB257" s="85">
        <f t="shared" si="106"/>
        <v>0</v>
      </c>
      <c r="AC257" s="621" t="str">
        <f>IF(C257="","",C257)</f>
        <v/>
      </c>
      <c r="AD257" s="74" t="str">
        <f t="shared" si="95"/>
        <v/>
      </c>
      <c r="AE257" s="74" t="str">
        <f t="shared" si="96"/>
        <v/>
      </c>
      <c r="AF257" s="74" t="str">
        <f t="shared" si="97"/>
        <v/>
      </c>
      <c r="AG257" s="74" t="str">
        <f t="shared" si="98"/>
        <v/>
      </c>
      <c r="AH257" s="95">
        <f t="shared" si="107"/>
        <v>0</v>
      </c>
      <c r="AI257" s="95" t="str">
        <f>IF(F257="","",F257)</f>
        <v/>
      </c>
      <c r="AJ257" s="74" t="str">
        <f t="shared" si="108"/>
        <v/>
      </c>
      <c r="AK257" s="74" t="str">
        <f t="shared" si="99"/>
        <v/>
      </c>
      <c r="AL257" s="99" t="str">
        <f t="shared" si="100"/>
        <v/>
      </c>
      <c r="AM257" s="81">
        <f t="shared" si="109"/>
        <v>0</v>
      </c>
      <c r="AO257" s="81">
        <f t="shared" si="110"/>
        <v>0</v>
      </c>
      <c r="AP257" s="81" t="str">
        <f t="shared" si="111"/>
        <v>00000</v>
      </c>
      <c r="AQ257" s="105" t="str">
        <f t="shared" si="112"/>
        <v>0秒0</v>
      </c>
      <c r="AR257" s="106">
        <f t="shared" si="113"/>
        <v>0</v>
      </c>
      <c r="AS257" s="106" t="str">
        <f t="shared" si="114"/>
        <v>0</v>
      </c>
      <c r="AT257" s="106" t="str">
        <f t="shared" si="115"/>
        <v>0</v>
      </c>
      <c r="AU257" s="106" t="str">
        <f t="shared" si="116"/>
        <v>0m</v>
      </c>
      <c r="AV257" s="106" t="str">
        <f t="shared" si="117"/>
        <v>点</v>
      </c>
      <c r="AW257" s="81">
        <f t="shared" si="118"/>
        <v>0</v>
      </c>
      <c r="AX257" s="73" t="str">
        <f t="shared" si="119"/>
        <v/>
      </c>
      <c r="AY257" s="81">
        <f t="shared" si="120"/>
        <v>0</v>
      </c>
      <c r="AZ257" s="81">
        <f t="shared" si="121"/>
        <v>0</v>
      </c>
      <c r="BA257" s="81">
        <f t="shared" si="122"/>
        <v>0</v>
      </c>
      <c r="BB257" s="586">
        <f>IF(W257="",0,COUNTA($W$17:W259))</f>
        <v>0</v>
      </c>
      <c r="BC257" s="586">
        <f>IF(X257="",0,COUNTA($X$17:X259))</f>
        <v>0</v>
      </c>
      <c r="BD257" s="628">
        <f>IF(OR($N257="20200",$N258="20200",$N259="20200"),COUNTIF($N$17:N259,"20200"),0)</f>
        <v>0</v>
      </c>
      <c r="BE257" s="768">
        <f>IF($BD257=0,0,INDEX($P257:$P259,MATCH("20200",$N257:$N259,0),1))</f>
        <v>0</v>
      </c>
      <c r="BF257" s="74" t="str">
        <f t="shared" si="101"/>
        <v/>
      </c>
      <c r="BG257" s="74" t="str">
        <f t="shared" si="102"/>
        <v/>
      </c>
      <c r="BH257" s="74" t="str">
        <f t="shared" si="103"/>
        <v/>
      </c>
      <c r="BI257" s="120" t="str">
        <f>IF(M257="","",COUNTIF($BH$17:BH257,BH257))</f>
        <v/>
      </c>
      <c r="BJ257" s="98"/>
      <c r="BK257" s="1" t="str">
        <f t="shared" si="124"/>
        <v/>
      </c>
      <c r="BL257" s="621" t="str">
        <f>IF(F257="","",COUNTIF($AI$17:AI257,AI257))</f>
        <v/>
      </c>
      <c r="BM257" s="621">
        <f>IF(BL257=1,BL257,0)</f>
        <v>0</v>
      </c>
      <c r="BN257" s="621" t="str">
        <f>IF(F257="","",$BR257)</f>
        <v/>
      </c>
      <c r="BO257" s="621" t="str">
        <f>IF(G257="","",$BR257)</f>
        <v/>
      </c>
      <c r="BP257" s="621" t="str">
        <f>IF(I257="","",$BR257)</f>
        <v/>
      </c>
      <c r="BQ257" s="622" t="str">
        <f>IFERROR(IF(J257="","",BR257),"")</f>
        <v/>
      </c>
      <c r="BR257" s="621">
        <v>81</v>
      </c>
      <c r="BS257" s="621">
        <f>IF(C257&gt;0,"",IF(COUNTIF(BN257:BQ259,BR257)=4,"",1))</f>
        <v>1</v>
      </c>
      <c r="BV257" s="622" t="str">
        <f>IF(AI257="","",IF(AND(COUNTA(M257:M259)=0,COUNTA(W257:X259)=0),1,""))</f>
        <v/>
      </c>
      <c r="BW257" s="621">
        <f>IF(AND($AI257="",COUNTA(W257)&gt;0),1,0)</f>
        <v>0</v>
      </c>
      <c r="BX257" s="621">
        <f>IF(AND($AI257="",COUNTA(X257)&gt;0),1,0)</f>
        <v>0</v>
      </c>
      <c r="BY257" s="621" t="str">
        <f>F257&amp;"-"&amp;W257</f>
        <v>-</v>
      </c>
      <c r="BZ257" s="621" t="str">
        <f>IF(W257="","",COUNTIF($BY$17:BY257,BY257))</f>
        <v/>
      </c>
      <c r="CA257" s="621" t="str">
        <f>F257&amp;"-"&amp;X257</f>
        <v>-</v>
      </c>
      <c r="CB257" s="621" t="str">
        <f>IF(X257="","",COUNTIF($CA$17:CA257,CA257))</f>
        <v/>
      </c>
    </row>
    <row r="258" spans="1:80" s="1" customFormat="1" ht="18" hidden="1" customHeight="1" thickBot="1">
      <c r="A258" s="684"/>
      <c r="B258" s="765"/>
      <c r="C258" s="767"/>
      <c r="D258" s="194"/>
      <c r="E258" s="194"/>
      <c r="F258" s="767"/>
      <c r="G258" s="767"/>
      <c r="H258" s="668"/>
      <c r="I258" s="198" t="str">
        <f>IF(C257&gt;0,VLOOKUP(C257,女子登録情報!$A$1:$H$2001,5,0),"")</f>
        <v/>
      </c>
      <c r="J258" s="748"/>
      <c r="K258" s="748"/>
      <c r="L258" s="199" t="s">
        <v>28</v>
      </c>
      <c r="M258" s="198"/>
      <c r="N258" s="196" t="str">
        <f>IF(M258&gt;0,VLOOKUP(M258,女子登録情報!$N$1:$O$22,2,0),"")</f>
        <v/>
      </c>
      <c r="O258" s="199" t="s">
        <v>29</v>
      </c>
      <c r="P258" s="200"/>
      <c r="Q258" s="53" t="str">
        <f t="shared" si="125"/>
        <v/>
      </c>
      <c r="R258" s="240"/>
      <c r="S258" s="197"/>
      <c r="T258" s="796"/>
      <c r="U258" s="797"/>
      <c r="V258" s="798"/>
      <c r="W258" s="751"/>
      <c r="X258" s="754"/>
      <c r="AB258" s="85">
        <f t="shared" si="106"/>
        <v>0</v>
      </c>
      <c r="AC258" s="621"/>
      <c r="AD258" s="74" t="str">
        <f t="shared" si="95"/>
        <v/>
      </c>
      <c r="AE258" s="74" t="str">
        <f t="shared" si="96"/>
        <v/>
      </c>
      <c r="AF258" s="74" t="str">
        <f t="shared" si="97"/>
        <v/>
      </c>
      <c r="AG258" s="74" t="str">
        <f t="shared" si="98"/>
        <v/>
      </c>
      <c r="AH258" s="95">
        <f t="shared" si="107"/>
        <v>0</v>
      </c>
      <c r="AI258" s="95" t="str">
        <f>AI257</f>
        <v/>
      </c>
      <c r="AJ258" s="74" t="str">
        <f t="shared" si="108"/>
        <v/>
      </c>
      <c r="AK258" s="74" t="str">
        <f t="shared" si="99"/>
        <v/>
      </c>
      <c r="AL258" s="99" t="str">
        <f t="shared" si="100"/>
        <v/>
      </c>
      <c r="AM258" s="81">
        <f t="shared" si="109"/>
        <v>0</v>
      </c>
      <c r="AO258" s="81">
        <f t="shared" si="110"/>
        <v>0</v>
      </c>
      <c r="AP258" s="81" t="str">
        <f t="shared" si="111"/>
        <v>00000</v>
      </c>
      <c r="AQ258" s="105" t="str">
        <f t="shared" si="112"/>
        <v>0秒0</v>
      </c>
      <c r="AR258" s="106">
        <f t="shared" si="113"/>
        <v>0</v>
      </c>
      <c r="AS258" s="106" t="str">
        <f t="shared" si="114"/>
        <v>0</v>
      </c>
      <c r="AT258" s="106" t="str">
        <f t="shared" si="115"/>
        <v>0</v>
      </c>
      <c r="AU258" s="106" t="str">
        <f t="shared" si="116"/>
        <v>0m</v>
      </c>
      <c r="AV258" s="106" t="str">
        <f t="shared" si="117"/>
        <v>点</v>
      </c>
      <c r="AW258" s="81">
        <f t="shared" si="118"/>
        <v>0</v>
      </c>
      <c r="AX258" s="73" t="str">
        <f t="shared" si="119"/>
        <v/>
      </c>
      <c r="AY258" s="81">
        <f t="shared" si="120"/>
        <v>0</v>
      </c>
      <c r="AZ258" s="81">
        <f t="shared" si="121"/>
        <v>0</v>
      </c>
      <c r="BA258" s="81">
        <f t="shared" si="122"/>
        <v>0</v>
      </c>
      <c r="BB258" s="595"/>
      <c r="BC258" s="595"/>
      <c r="BD258" s="629"/>
      <c r="BE258" s="769"/>
      <c r="BF258" s="74" t="str">
        <f t="shared" si="101"/>
        <v/>
      </c>
      <c r="BG258" s="74" t="str">
        <f t="shared" si="102"/>
        <v/>
      </c>
      <c r="BH258" s="74" t="str">
        <f t="shared" si="103"/>
        <v/>
      </c>
      <c r="BI258" s="120" t="str">
        <f>IF(M258="","",COUNTIF($BH$17:BH258,BH258))</f>
        <v/>
      </c>
      <c r="BJ258" s="98"/>
      <c r="BK258" s="1" t="str">
        <f t="shared" si="124"/>
        <v/>
      </c>
      <c r="BL258" s="621"/>
      <c r="BM258" s="621"/>
      <c r="BN258" s="621"/>
      <c r="BO258" s="621"/>
      <c r="BP258" s="621"/>
      <c r="BQ258" s="623"/>
      <c r="BR258" s="621"/>
      <c r="BS258" s="621"/>
      <c r="BV258" s="623"/>
      <c r="BW258" s="621"/>
      <c r="BX258" s="621"/>
      <c r="BY258" s="621"/>
      <c r="BZ258" s="621"/>
      <c r="CA258" s="621"/>
      <c r="CB258" s="621"/>
    </row>
    <row r="259" spans="1:80" s="1" customFormat="1" ht="18" hidden="1" customHeight="1" thickBot="1">
      <c r="A259" s="685"/>
      <c r="B259" s="201" t="s">
        <v>30</v>
      </c>
      <c r="C259" s="202"/>
      <c r="D259" s="202"/>
      <c r="E259" s="202"/>
      <c r="F259" s="210"/>
      <c r="G259" s="210"/>
      <c r="H259" s="28"/>
      <c r="I259" s="211"/>
      <c r="J259" s="749"/>
      <c r="K259" s="749"/>
      <c r="L259" s="203" t="s">
        <v>31</v>
      </c>
      <c r="M259" s="204"/>
      <c r="N259" s="196" t="str">
        <f>IF(M259&gt;0,VLOOKUP(M259,女子登録情報!$N$1:$O$22,2,0),"")</f>
        <v/>
      </c>
      <c r="O259" s="205" t="s">
        <v>32</v>
      </c>
      <c r="P259" s="206"/>
      <c r="Q259" s="53" t="str">
        <f t="shared" si="125"/>
        <v/>
      </c>
      <c r="R259" s="240"/>
      <c r="S259" s="207"/>
      <c r="T259" s="799"/>
      <c r="U259" s="800"/>
      <c r="V259" s="801"/>
      <c r="W259" s="752"/>
      <c r="X259" s="755"/>
      <c r="AB259" s="85">
        <f t="shared" si="106"/>
        <v>0</v>
      </c>
      <c r="AC259" s="621"/>
      <c r="AD259" s="74" t="str">
        <f t="shared" si="95"/>
        <v/>
      </c>
      <c r="AE259" s="74" t="str">
        <f t="shared" si="96"/>
        <v/>
      </c>
      <c r="AF259" s="74" t="str">
        <f t="shared" si="97"/>
        <v/>
      </c>
      <c r="AG259" s="74" t="str">
        <f t="shared" si="98"/>
        <v/>
      </c>
      <c r="AH259" s="95">
        <f t="shared" si="107"/>
        <v>0</v>
      </c>
      <c r="AI259" s="95" t="str">
        <f>AI258</f>
        <v/>
      </c>
      <c r="AJ259" s="74" t="str">
        <f t="shared" si="108"/>
        <v/>
      </c>
      <c r="AK259" s="74" t="str">
        <f t="shared" si="99"/>
        <v/>
      </c>
      <c r="AL259" s="99" t="str">
        <f t="shared" si="100"/>
        <v/>
      </c>
      <c r="AM259" s="81">
        <f t="shared" si="109"/>
        <v>0</v>
      </c>
      <c r="AO259" s="81">
        <f t="shared" si="110"/>
        <v>0</v>
      </c>
      <c r="AP259" s="81" t="str">
        <f t="shared" si="111"/>
        <v>00000</v>
      </c>
      <c r="AQ259" s="105" t="str">
        <f t="shared" si="112"/>
        <v>0秒0</v>
      </c>
      <c r="AR259" s="106">
        <f t="shared" si="113"/>
        <v>0</v>
      </c>
      <c r="AS259" s="106" t="str">
        <f t="shared" si="114"/>
        <v>0</v>
      </c>
      <c r="AT259" s="106" t="str">
        <f t="shared" si="115"/>
        <v>0</v>
      </c>
      <c r="AU259" s="106" t="str">
        <f t="shared" si="116"/>
        <v>0m</v>
      </c>
      <c r="AV259" s="106" t="str">
        <f t="shared" si="117"/>
        <v>点</v>
      </c>
      <c r="AW259" s="81">
        <f t="shared" si="118"/>
        <v>0</v>
      </c>
      <c r="AX259" s="73" t="str">
        <f t="shared" si="119"/>
        <v/>
      </c>
      <c r="AY259" s="81">
        <f t="shared" si="120"/>
        <v>0</v>
      </c>
      <c r="AZ259" s="81">
        <f t="shared" si="121"/>
        <v>0</v>
      </c>
      <c r="BA259" s="81">
        <f t="shared" si="122"/>
        <v>0</v>
      </c>
      <c r="BB259" s="587"/>
      <c r="BC259" s="587"/>
      <c r="BD259" s="630"/>
      <c r="BE259" s="770"/>
      <c r="BF259" s="74" t="str">
        <f t="shared" si="101"/>
        <v/>
      </c>
      <c r="BG259" s="74" t="str">
        <f t="shared" si="102"/>
        <v/>
      </c>
      <c r="BH259" s="74" t="str">
        <f t="shared" si="103"/>
        <v/>
      </c>
      <c r="BI259" s="120" t="str">
        <f>IF(M259="","",COUNTIF($BH$17:BH259,BH259))</f>
        <v/>
      </c>
      <c r="BJ259" s="98"/>
      <c r="BK259" s="1" t="str">
        <f t="shared" si="124"/>
        <v/>
      </c>
      <c r="BL259" s="621"/>
      <c r="BM259" s="621"/>
      <c r="BN259" s="621"/>
      <c r="BO259" s="621"/>
      <c r="BP259" s="621"/>
      <c r="BQ259" s="624"/>
      <c r="BR259" s="621"/>
      <c r="BS259" s="621"/>
      <c r="BV259" s="624"/>
      <c r="BW259" s="621"/>
      <c r="BX259" s="621"/>
      <c r="BY259" s="621"/>
      <c r="BZ259" s="621"/>
      <c r="CA259" s="621"/>
      <c r="CB259" s="621"/>
    </row>
    <row r="260" spans="1:80" s="1" customFormat="1" ht="18" hidden="1" customHeight="1" thickTop="1" thickBot="1">
      <c r="A260" s="683">
        <v>82</v>
      </c>
      <c r="B260" s="764" t="s">
        <v>339</v>
      </c>
      <c r="C260" s="766"/>
      <c r="D260" s="246"/>
      <c r="E260" s="246"/>
      <c r="F260" s="766" t="str">
        <f>IF(C260&gt;0,VLOOKUP(C260,女子登録情報!$A$1:$H$2001,3,0),"")</f>
        <v/>
      </c>
      <c r="G260" s="766" t="str">
        <f>IF(C260&gt;0,VLOOKUP(C260,女子登録情報!$A$1:$H$2001,4,0),"")</f>
        <v/>
      </c>
      <c r="H260" s="667" t="str">
        <f>IF(C260&gt;0,VLOOKUP(C260,女子登録情報!$A$1:$H$1688,7,0),"")</f>
        <v/>
      </c>
      <c r="I260" s="194" t="str">
        <f>IF(C260&gt;0,VLOOKUP(C260,女子登録情報!$A$1:$H$2001,8,0),"")</f>
        <v/>
      </c>
      <c r="J260" s="747" t="e">
        <f>IF(I261&gt;0,VLOOKUP(I261,女子登録情報!$Q$2:$R$48,2,0),"")</f>
        <v>#N/A</v>
      </c>
      <c r="K260" s="747" t="str">
        <f>IF(C260&gt;0,TEXT(C260,"100000000"),"000000000")</f>
        <v>000000000</v>
      </c>
      <c r="L260" s="195" t="s">
        <v>24</v>
      </c>
      <c r="M260" s="194"/>
      <c r="N260" s="196" t="str">
        <f>IF(M260&gt;0,VLOOKUP(M260,女子登録情報!$N$1:$O$22,2,0),"")</f>
        <v/>
      </c>
      <c r="O260" s="195" t="s">
        <v>27</v>
      </c>
      <c r="P260" s="102"/>
      <c r="Q260" s="53" t="str">
        <f t="shared" si="125"/>
        <v/>
      </c>
      <c r="R260" s="240"/>
      <c r="S260" s="197"/>
      <c r="T260" s="793"/>
      <c r="U260" s="794"/>
      <c r="V260" s="795"/>
      <c r="W260" s="750"/>
      <c r="X260" s="753"/>
      <c r="AA260" s="1">
        <f>IF(C260="",0,IF(H260=F5,0,1))</f>
        <v>0</v>
      </c>
      <c r="AB260" s="85">
        <f t="shared" si="106"/>
        <v>0</v>
      </c>
      <c r="AC260" s="621" t="str">
        <f>IF(C260="","",C260)</f>
        <v/>
      </c>
      <c r="AD260" s="74" t="str">
        <f t="shared" si="95"/>
        <v/>
      </c>
      <c r="AE260" s="74" t="str">
        <f t="shared" si="96"/>
        <v/>
      </c>
      <c r="AF260" s="74" t="str">
        <f t="shared" si="97"/>
        <v/>
      </c>
      <c r="AG260" s="74" t="str">
        <f t="shared" si="98"/>
        <v/>
      </c>
      <c r="AH260" s="95">
        <f t="shared" si="107"/>
        <v>0</v>
      </c>
      <c r="AI260" s="95" t="str">
        <f>IF(F260="","",F260)</f>
        <v/>
      </c>
      <c r="AJ260" s="74" t="str">
        <f t="shared" si="108"/>
        <v/>
      </c>
      <c r="AK260" s="74" t="str">
        <f t="shared" si="99"/>
        <v/>
      </c>
      <c r="AL260" s="99" t="str">
        <f t="shared" si="100"/>
        <v/>
      </c>
      <c r="AM260" s="81">
        <f t="shared" si="109"/>
        <v>0</v>
      </c>
      <c r="AO260" s="81">
        <f t="shared" si="110"/>
        <v>0</v>
      </c>
      <c r="AP260" s="81" t="str">
        <f t="shared" si="111"/>
        <v>00000</v>
      </c>
      <c r="AQ260" s="105" t="str">
        <f t="shared" si="112"/>
        <v>0秒0</v>
      </c>
      <c r="AR260" s="106">
        <f t="shared" si="113"/>
        <v>0</v>
      </c>
      <c r="AS260" s="106" t="str">
        <f t="shared" si="114"/>
        <v>0</v>
      </c>
      <c r="AT260" s="106" t="str">
        <f t="shared" si="115"/>
        <v>0</v>
      </c>
      <c r="AU260" s="106" t="str">
        <f t="shared" si="116"/>
        <v>0m</v>
      </c>
      <c r="AV260" s="106" t="str">
        <f t="shared" si="117"/>
        <v>点</v>
      </c>
      <c r="AW260" s="81">
        <f t="shared" si="118"/>
        <v>0</v>
      </c>
      <c r="AX260" s="73" t="str">
        <f t="shared" si="119"/>
        <v/>
      </c>
      <c r="AY260" s="81">
        <f t="shared" si="120"/>
        <v>0</v>
      </c>
      <c r="AZ260" s="81">
        <f t="shared" si="121"/>
        <v>0</v>
      </c>
      <c r="BA260" s="81">
        <f t="shared" si="122"/>
        <v>0</v>
      </c>
      <c r="BB260" s="586">
        <f>IF(W260="",0,COUNTA($W$17:W262))</f>
        <v>0</v>
      </c>
      <c r="BC260" s="586">
        <f>IF(X260="",0,COUNTA($X$17:X262))</f>
        <v>0</v>
      </c>
      <c r="BD260" s="628">
        <f>IF(OR($N260="20200",$N261="20200",$N262="20200"),COUNTIF($N$17:N262,"20200"),0)</f>
        <v>0</v>
      </c>
      <c r="BE260" s="768">
        <f>IF($BD260=0,0,INDEX($P260:$P262,MATCH("20200",$N260:$N262,0),1))</f>
        <v>0</v>
      </c>
      <c r="BF260" s="74" t="str">
        <f t="shared" si="101"/>
        <v/>
      </c>
      <c r="BG260" s="74" t="str">
        <f t="shared" si="102"/>
        <v/>
      </c>
      <c r="BH260" s="74" t="str">
        <f t="shared" si="103"/>
        <v/>
      </c>
      <c r="BI260" s="120" t="str">
        <f>IF(M260="","",COUNTIF($BH$17:BH260,BH260))</f>
        <v/>
      </c>
      <c r="BJ260" s="98"/>
      <c r="BK260" s="1" t="str">
        <f t="shared" si="124"/>
        <v/>
      </c>
      <c r="BL260" s="621" t="str">
        <f>IF(F260="","",COUNTIF($AI$17:AI260,AI260))</f>
        <v/>
      </c>
      <c r="BM260" s="621">
        <f>IF(BL260=1,BL260,0)</f>
        <v>0</v>
      </c>
      <c r="BN260" s="621" t="str">
        <f>IF(F260="","",$BR260)</f>
        <v/>
      </c>
      <c r="BO260" s="621" t="str">
        <f>IF(G260="","",$BR260)</f>
        <v/>
      </c>
      <c r="BP260" s="621" t="str">
        <f>IF(I260="","",$BR260)</f>
        <v/>
      </c>
      <c r="BQ260" s="622" t="str">
        <f>IFERROR(IF(J260="","",BR260),"")</f>
        <v/>
      </c>
      <c r="BR260" s="621">
        <v>82</v>
      </c>
      <c r="BS260" s="621">
        <f>IF(C260&gt;0,"",IF(COUNTIF(BN260:BQ262,BR260)=4,"",1))</f>
        <v>1</v>
      </c>
      <c r="BV260" s="622" t="str">
        <f>IF(AI260="","",IF(AND(COUNTA(M260:M262)=0,COUNTA(W260:X262)=0),1,""))</f>
        <v/>
      </c>
      <c r="BW260" s="621">
        <f>IF(AND($AI260="",COUNTA(W260)&gt;0),1,0)</f>
        <v>0</v>
      </c>
      <c r="BX260" s="621">
        <f>IF(AND($AI260="",COUNTA(X260)&gt;0),1,0)</f>
        <v>0</v>
      </c>
      <c r="BY260" s="621" t="str">
        <f>F260&amp;"-"&amp;W260</f>
        <v>-</v>
      </c>
      <c r="BZ260" s="621" t="str">
        <f>IF(W260="","",COUNTIF($BY$17:BY260,BY260))</f>
        <v/>
      </c>
      <c r="CA260" s="621" t="str">
        <f>F260&amp;"-"&amp;X260</f>
        <v>-</v>
      </c>
      <c r="CB260" s="621" t="str">
        <f>IF(X260="","",COUNTIF($CA$17:CA260,CA260))</f>
        <v/>
      </c>
    </row>
    <row r="261" spans="1:80" s="1" customFormat="1" ht="18" hidden="1" customHeight="1" thickBot="1">
      <c r="A261" s="684"/>
      <c r="B261" s="765"/>
      <c r="C261" s="767"/>
      <c r="D261" s="194"/>
      <c r="E261" s="194"/>
      <c r="F261" s="767"/>
      <c r="G261" s="767"/>
      <c r="H261" s="668"/>
      <c r="I261" s="198" t="str">
        <f>IF(C260&gt;0,VLOOKUP(C260,女子登録情報!$A$1:$H$2001,5,0),"")</f>
        <v/>
      </c>
      <c r="J261" s="748"/>
      <c r="K261" s="748"/>
      <c r="L261" s="199" t="s">
        <v>28</v>
      </c>
      <c r="M261" s="198"/>
      <c r="N261" s="196" t="str">
        <f>IF(M261&gt;0,VLOOKUP(M261,女子登録情報!$N$1:$O$22,2,0),"")</f>
        <v/>
      </c>
      <c r="O261" s="199" t="s">
        <v>29</v>
      </c>
      <c r="P261" s="200"/>
      <c r="Q261" s="53" t="str">
        <f t="shared" si="125"/>
        <v/>
      </c>
      <c r="R261" s="240"/>
      <c r="S261" s="197"/>
      <c r="T261" s="796"/>
      <c r="U261" s="797"/>
      <c r="V261" s="798"/>
      <c r="W261" s="751"/>
      <c r="X261" s="754"/>
      <c r="AB261" s="85">
        <f t="shared" si="106"/>
        <v>0</v>
      </c>
      <c r="AC261" s="621"/>
      <c r="AD261" s="74" t="str">
        <f t="shared" si="95"/>
        <v/>
      </c>
      <c r="AE261" s="74" t="str">
        <f t="shared" si="96"/>
        <v/>
      </c>
      <c r="AF261" s="74" t="str">
        <f t="shared" si="97"/>
        <v/>
      </c>
      <c r="AG261" s="74" t="str">
        <f t="shared" si="98"/>
        <v/>
      </c>
      <c r="AH261" s="95">
        <f t="shared" si="107"/>
        <v>0</v>
      </c>
      <c r="AI261" s="95" t="str">
        <f>AI260</f>
        <v/>
      </c>
      <c r="AJ261" s="74" t="str">
        <f t="shared" si="108"/>
        <v/>
      </c>
      <c r="AK261" s="74" t="str">
        <f t="shared" si="99"/>
        <v/>
      </c>
      <c r="AL261" s="99" t="str">
        <f t="shared" si="100"/>
        <v/>
      </c>
      <c r="AM261" s="81">
        <f t="shared" si="109"/>
        <v>0</v>
      </c>
      <c r="AO261" s="81">
        <f t="shared" si="110"/>
        <v>0</v>
      </c>
      <c r="AP261" s="81" t="str">
        <f t="shared" si="111"/>
        <v>00000</v>
      </c>
      <c r="AQ261" s="105" t="str">
        <f t="shared" si="112"/>
        <v>0秒0</v>
      </c>
      <c r="AR261" s="106">
        <f t="shared" si="113"/>
        <v>0</v>
      </c>
      <c r="AS261" s="106" t="str">
        <f t="shared" si="114"/>
        <v>0</v>
      </c>
      <c r="AT261" s="106" t="str">
        <f t="shared" si="115"/>
        <v>0</v>
      </c>
      <c r="AU261" s="106" t="str">
        <f t="shared" si="116"/>
        <v>0m</v>
      </c>
      <c r="AV261" s="106" t="str">
        <f t="shared" si="117"/>
        <v>点</v>
      </c>
      <c r="AW261" s="81">
        <f t="shared" si="118"/>
        <v>0</v>
      </c>
      <c r="AX261" s="73" t="str">
        <f t="shared" si="119"/>
        <v/>
      </c>
      <c r="AY261" s="81">
        <f t="shared" si="120"/>
        <v>0</v>
      </c>
      <c r="AZ261" s="81">
        <f t="shared" si="121"/>
        <v>0</v>
      </c>
      <c r="BA261" s="81">
        <f t="shared" si="122"/>
        <v>0</v>
      </c>
      <c r="BB261" s="595"/>
      <c r="BC261" s="595"/>
      <c r="BD261" s="629"/>
      <c r="BE261" s="769"/>
      <c r="BF261" s="74" t="str">
        <f t="shared" si="101"/>
        <v/>
      </c>
      <c r="BG261" s="74" t="str">
        <f t="shared" si="102"/>
        <v/>
      </c>
      <c r="BH261" s="74" t="str">
        <f t="shared" si="103"/>
        <v/>
      </c>
      <c r="BI261" s="120" t="str">
        <f>IF(M261="","",COUNTIF($BH$17:BH261,BH261))</f>
        <v/>
      </c>
      <c r="BJ261" s="98"/>
      <c r="BK261" s="1" t="str">
        <f t="shared" si="124"/>
        <v/>
      </c>
      <c r="BL261" s="621"/>
      <c r="BM261" s="621"/>
      <c r="BN261" s="621"/>
      <c r="BO261" s="621"/>
      <c r="BP261" s="621"/>
      <c r="BQ261" s="623"/>
      <c r="BR261" s="621"/>
      <c r="BS261" s="621"/>
      <c r="BV261" s="623"/>
      <c r="BW261" s="621"/>
      <c r="BX261" s="621"/>
      <c r="BY261" s="621"/>
      <c r="BZ261" s="621"/>
      <c r="CA261" s="621"/>
      <c r="CB261" s="621"/>
    </row>
    <row r="262" spans="1:80" s="1" customFormat="1" ht="18" hidden="1" customHeight="1" thickBot="1">
      <c r="A262" s="685"/>
      <c r="B262" s="201" t="s">
        <v>30</v>
      </c>
      <c r="C262" s="202"/>
      <c r="D262" s="202"/>
      <c r="E262" s="202"/>
      <c r="F262" s="210"/>
      <c r="G262" s="210"/>
      <c r="H262" s="28"/>
      <c r="I262" s="211"/>
      <c r="J262" s="749"/>
      <c r="K262" s="749"/>
      <c r="L262" s="203" t="s">
        <v>31</v>
      </c>
      <c r="M262" s="204"/>
      <c r="N262" s="196" t="str">
        <f>IF(M262&gt;0,VLOOKUP(M262,女子登録情報!$N$1:$O$22,2,0),"")</f>
        <v/>
      </c>
      <c r="O262" s="205" t="s">
        <v>32</v>
      </c>
      <c r="P262" s="206"/>
      <c r="Q262" s="53" t="str">
        <f t="shared" si="125"/>
        <v/>
      </c>
      <c r="R262" s="240"/>
      <c r="S262" s="207"/>
      <c r="T262" s="799"/>
      <c r="U262" s="800"/>
      <c r="V262" s="801"/>
      <c r="W262" s="752"/>
      <c r="X262" s="755"/>
      <c r="AB262" s="85">
        <f t="shared" si="106"/>
        <v>0</v>
      </c>
      <c r="AC262" s="621"/>
      <c r="AD262" s="74" t="str">
        <f t="shared" si="95"/>
        <v/>
      </c>
      <c r="AE262" s="74" t="str">
        <f t="shared" si="96"/>
        <v/>
      </c>
      <c r="AF262" s="74" t="str">
        <f t="shared" si="97"/>
        <v/>
      </c>
      <c r="AG262" s="74" t="str">
        <f t="shared" si="98"/>
        <v/>
      </c>
      <c r="AH262" s="95">
        <f t="shared" si="107"/>
        <v>0</v>
      </c>
      <c r="AI262" s="95" t="str">
        <f>AI261</f>
        <v/>
      </c>
      <c r="AJ262" s="74" t="str">
        <f t="shared" si="108"/>
        <v/>
      </c>
      <c r="AK262" s="74" t="str">
        <f t="shared" si="99"/>
        <v/>
      </c>
      <c r="AL262" s="99" t="str">
        <f t="shared" si="100"/>
        <v/>
      </c>
      <c r="AM262" s="81">
        <f t="shared" si="109"/>
        <v>0</v>
      </c>
      <c r="AO262" s="81">
        <f t="shared" si="110"/>
        <v>0</v>
      </c>
      <c r="AP262" s="81" t="str">
        <f t="shared" si="111"/>
        <v>00000</v>
      </c>
      <c r="AQ262" s="105" t="str">
        <f t="shared" si="112"/>
        <v>0秒0</v>
      </c>
      <c r="AR262" s="106">
        <f t="shared" si="113"/>
        <v>0</v>
      </c>
      <c r="AS262" s="106" t="str">
        <f t="shared" si="114"/>
        <v>0</v>
      </c>
      <c r="AT262" s="106" t="str">
        <f t="shared" si="115"/>
        <v>0</v>
      </c>
      <c r="AU262" s="106" t="str">
        <f t="shared" si="116"/>
        <v>0m</v>
      </c>
      <c r="AV262" s="106" t="str">
        <f t="shared" si="117"/>
        <v>点</v>
      </c>
      <c r="AW262" s="81">
        <f t="shared" si="118"/>
        <v>0</v>
      </c>
      <c r="AX262" s="73" t="str">
        <f t="shared" si="119"/>
        <v/>
      </c>
      <c r="AY262" s="81">
        <f t="shared" si="120"/>
        <v>0</v>
      </c>
      <c r="AZ262" s="81">
        <f t="shared" si="121"/>
        <v>0</v>
      </c>
      <c r="BA262" s="81">
        <f t="shared" si="122"/>
        <v>0</v>
      </c>
      <c r="BB262" s="587"/>
      <c r="BC262" s="587"/>
      <c r="BD262" s="630"/>
      <c r="BE262" s="770"/>
      <c r="BF262" s="74" t="str">
        <f t="shared" si="101"/>
        <v/>
      </c>
      <c r="BG262" s="74" t="str">
        <f t="shared" si="102"/>
        <v/>
      </c>
      <c r="BH262" s="74" t="str">
        <f t="shared" si="103"/>
        <v/>
      </c>
      <c r="BI262" s="120" t="str">
        <f>IF(M262="","",COUNTIF($BH$17:BH262,BH262))</f>
        <v/>
      </c>
      <c r="BJ262" s="98"/>
      <c r="BK262" s="1" t="str">
        <f t="shared" si="124"/>
        <v/>
      </c>
      <c r="BL262" s="621"/>
      <c r="BM262" s="621"/>
      <c r="BN262" s="621"/>
      <c r="BO262" s="621"/>
      <c r="BP262" s="621"/>
      <c r="BQ262" s="624"/>
      <c r="BR262" s="621"/>
      <c r="BS262" s="621"/>
      <c r="BV262" s="624"/>
      <c r="BW262" s="621"/>
      <c r="BX262" s="621"/>
      <c r="BY262" s="621"/>
      <c r="BZ262" s="621"/>
      <c r="CA262" s="621"/>
      <c r="CB262" s="621"/>
    </row>
    <row r="263" spans="1:80" s="1" customFormat="1" ht="18" hidden="1" customHeight="1" thickTop="1" thickBot="1">
      <c r="A263" s="683">
        <v>83</v>
      </c>
      <c r="B263" s="764" t="s">
        <v>339</v>
      </c>
      <c r="C263" s="766"/>
      <c r="D263" s="246"/>
      <c r="E263" s="246"/>
      <c r="F263" s="766" t="str">
        <f>IF(C263&gt;0,VLOOKUP(C263,女子登録情報!$A$1:$H$2001,3,0),"")</f>
        <v/>
      </c>
      <c r="G263" s="766" t="str">
        <f>IF(C263&gt;0,VLOOKUP(C263,女子登録情報!$A$1:$H$2001,4,0),"")</f>
        <v/>
      </c>
      <c r="H263" s="667" t="str">
        <f>IF(C263&gt;0,VLOOKUP(C263,女子登録情報!$A$1:$H$1688,7,0),"")</f>
        <v/>
      </c>
      <c r="I263" s="194" t="str">
        <f>IF(C263&gt;0,VLOOKUP(C263,女子登録情報!$A$1:$H$2001,8,0),"")</f>
        <v/>
      </c>
      <c r="J263" s="747" t="e">
        <f>IF(I264&gt;0,VLOOKUP(I264,女子登録情報!$Q$2:$R$48,2,0),"")</f>
        <v>#N/A</v>
      </c>
      <c r="K263" s="747" t="str">
        <f>IF(C263&gt;0,TEXT(C263,"100000000"),"000000000")</f>
        <v>000000000</v>
      </c>
      <c r="L263" s="195" t="s">
        <v>24</v>
      </c>
      <c r="M263" s="194"/>
      <c r="N263" s="196" t="str">
        <f>IF(M263&gt;0,VLOOKUP(M263,女子登録情報!$N$1:$O$22,2,0),"")</f>
        <v/>
      </c>
      <c r="O263" s="195" t="s">
        <v>27</v>
      </c>
      <c r="P263" s="102"/>
      <c r="Q263" s="53" t="str">
        <f t="shared" si="125"/>
        <v/>
      </c>
      <c r="R263" s="240"/>
      <c r="S263" s="197"/>
      <c r="T263" s="793"/>
      <c r="U263" s="794"/>
      <c r="V263" s="795"/>
      <c r="W263" s="750"/>
      <c r="X263" s="753"/>
      <c r="AA263" s="1">
        <f>IF(C263="",0,IF(H263=F5,0,1))</f>
        <v>0</v>
      </c>
      <c r="AB263" s="85">
        <f t="shared" si="106"/>
        <v>0</v>
      </c>
      <c r="AC263" s="621" t="str">
        <f>IF(C263="","",C263)</f>
        <v/>
      </c>
      <c r="AD263" s="74" t="str">
        <f t="shared" si="95"/>
        <v/>
      </c>
      <c r="AE263" s="74" t="str">
        <f t="shared" si="96"/>
        <v/>
      </c>
      <c r="AF263" s="74" t="str">
        <f t="shared" si="97"/>
        <v/>
      </c>
      <c r="AG263" s="74" t="str">
        <f t="shared" si="98"/>
        <v/>
      </c>
      <c r="AH263" s="95">
        <f t="shared" si="107"/>
        <v>0</v>
      </c>
      <c r="AI263" s="95" t="str">
        <f>IF(F263="","",F263)</f>
        <v/>
      </c>
      <c r="AJ263" s="74" t="str">
        <f t="shared" si="108"/>
        <v/>
      </c>
      <c r="AK263" s="74" t="str">
        <f t="shared" si="99"/>
        <v/>
      </c>
      <c r="AL263" s="99" t="str">
        <f t="shared" si="100"/>
        <v/>
      </c>
      <c r="AM263" s="81">
        <f t="shared" si="109"/>
        <v>0</v>
      </c>
      <c r="AO263" s="81">
        <f t="shared" si="110"/>
        <v>0</v>
      </c>
      <c r="AP263" s="81" t="str">
        <f t="shared" si="111"/>
        <v>00000</v>
      </c>
      <c r="AQ263" s="105" t="str">
        <f t="shared" si="112"/>
        <v>0秒0</v>
      </c>
      <c r="AR263" s="106">
        <f t="shared" si="113"/>
        <v>0</v>
      </c>
      <c r="AS263" s="106" t="str">
        <f t="shared" si="114"/>
        <v>0</v>
      </c>
      <c r="AT263" s="106" t="str">
        <f t="shared" si="115"/>
        <v>0</v>
      </c>
      <c r="AU263" s="106" t="str">
        <f t="shared" si="116"/>
        <v>0m</v>
      </c>
      <c r="AV263" s="106" t="str">
        <f t="shared" si="117"/>
        <v>点</v>
      </c>
      <c r="AW263" s="81">
        <f t="shared" si="118"/>
        <v>0</v>
      </c>
      <c r="AX263" s="73" t="str">
        <f t="shared" si="119"/>
        <v/>
      </c>
      <c r="AY263" s="81">
        <f t="shared" si="120"/>
        <v>0</v>
      </c>
      <c r="AZ263" s="81">
        <f t="shared" si="121"/>
        <v>0</v>
      </c>
      <c r="BA263" s="81">
        <f t="shared" si="122"/>
        <v>0</v>
      </c>
      <c r="BB263" s="586">
        <f>IF(W263="",0,COUNTA($W$17:W265))</f>
        <v>0</v>
      </c>
      <c r="BC263" s="586">
        <f>IF(X263="",0,COUNTA($X$17:X265))</f>
        <v>0</v>
      </c>
      <c r="BD263" s="628">
        <f>IF(OR($N263="20200",$N264="20200",$N265="20200"),COUNTIF($N$17:N265,"20200"),0)</f>
        <v>0</v>
      </c>
      <c r="BE263" s="768">
        <f>IF($BD263=0,0,INDEX($P263:$P265,MATCH("20200",$N263:$N265,0),1))</f>
        <v>0</v>
      </c>
      <c r="BF263" s="74" t="str">
        <f t="shared" si="101"/>
        <v/>
      </c>
      <c r="BG263" s="74" t="str">
        <f t="shared" si="102"/>
        <v/>
      </c>
      <c r="BH263" s="74" t="str">
        <f t="shared" si="103"/>
        <v/>
      </c>
      <c r="BI263" s="120" t="str">
        <f>IF(M263="","",COUNTIF($BH$17:BH263,BH263))</f>
        <v/>
      </c>
      <c r="BJ263" s="98"/>
      <c r="BK263" s="1" t="str">
        <f t="shared" si="124"/>
        <v/>
      </c>
      <c r="BL263" s="621" t="str">
        <f>IF(F263="","",COUNTIF($AI$17:AI263,AI263))</f>
        <v/>
      </c>
      <c r="BM263" s="621">
        <f>IF(BL263=1,BL263,0)</f>
        <v>0</v>
      </c>
      <c r="BN263" s="621" t="str">
        <f>IF(F263="","",$BR263)</f>
        <v/>
      </c>
      <c r="BO263" s="621" t="str">
        <f>IF(G263="","",$BR263)</f>
        <v/>
      </c>
      <c r="BP263" s="621" t="str">
        <f>IF(I263="","",$BR263)</f>
        <v/>
      </c>
      <c r="BQ263" s="622" t="str">
        <f>IFERROR(IF(J263="","",BR263),"")</f>
        <v/>
      </c>
      <c r="BR263" s="621">
        <v>83</v>
      </c>
      <c r="BS263" s="621">
        <f>IF(C263&gt;0,"",IF(COUNTIF(BN263:BQ265,BR263)=4,"",1))</f>
        <v>1</v>
      </c>
      <c r="BV263" s="622" t="str">
        <f>IF(AI263="","",IF(AND(COUNTA(M263:M265)=0,COUNTA(W263:X265)=0),1,""))</f>
        <v/>
      </c>
      <c r="BW263" s="621">
        <f>IF(AND($AI263="",COUNTA(W263)&gt;0),1,0)</f>
        <v>0</v>
      </c>
      <c r="BX263" s="621">
        <f>IF(AND($AI263="",COUNTA(X263)&gt;0),1,0)</f>
        <v>0</v>
      </c>
      <c r="BY263" s="621" t="str">
        <f>F263&amp;"-"&amp;W263</f>
        <v>-</v>
      </c>
      <c r="BZ263" s="621" t="str">
        <f>IF(W263="","",COUNTIF($BY$17:BY263,BY263))</f>
        <v/>
      </c>
      <c r="CA263" s="621" t="str">
        <f>F263&amp;"-"&amp;X263</f>
        <v>-</v>
      </c>
      <c r="CB263" s="621" t="str">
        <f>IF(X263="","",COUNTIF($CA$17:CA263,CA263))</f>
        <v/>
      </c>
    </row>
    <row r="264" spans="1:80" s="1" customFormat="1" ht="18" hidden="1" customHeight="1" thickBot="1">
      <c r="A264" s="684"/>
      <c r="B264" s="765"/>
      <c r="C264" s="767"/>
      <c r="D264" s="194"/>
      <c r="E264" s="194"/>
      <c r="F264" s="767"/>
      <c r="G264" s="767"/>
      <c r="H264" s="668"/>
      <c r="I264" s="198" t="str">
        <f>IF(C263&gt;0,VLOOKUP(C263,女子登録情報!$A$1:$H$2001,5,0),"")</f>
        <v/>
      </c>
      <c r="J264" s="748"/>
      <c r="K264" s="748"/>
      <c r="L264" s="199" t="s">
        <v>28</v>
      </c>
      <c r="M264" s="198"/>
      <c r="N264" s="196" t="str">
        <f>IF(M264&gt;0,VLOOKUP(M264,女子登録情報!$N$1:$O$22,2,0),"")</f>
        <v/>
      </c>
      <c r="O264" s="199" t="s">
        <v>29</v>
      </c>
      <c r="P264" s="200"/>
      <c r="Q264" s="53" t="str">
        <f t="shared" si="125"/>
        <v/>
      </c>
      <c r="R264" s="240"/>
      <c r="S264" s="197"/>
      <c r="T264" s="796"/>
      <c r="U264" s="797"/>
      <c r="V264" s="798"/>
      <c r="W264" s="751"/>
      <c r="X264" s="754"/>
      <c r="AB264" s="85">
        <f t="shared" si="106"/>
        <v>0</v>
      </c>
      <c r="AC264" s="621"/>
      <c r="AD264" s="74" t="str">
        <f t="shared" si="95"/>
        <v/>
      </c>
      <c r="AE264" s="74" t="str">
        <f t="shared" si="96"/>
        <v/>
      </c>
      <c r="AF264" s="74" t="str">
        <f t="shared" si="97"/>
        <v/>
      </c>
      <c r="AG264" s="74" t="str">
        <f t="shared" si="98"/>
        <v/>
      </c>
      <c r="AH264" s="95">
        <f t="shared" si="107"/>
        <v>0</v>
      </c>
      <c r="AI264" s="95" t="str">
        <f>AI263</f>
        <v/>
      </c>
      <c r="AJ264" s="74" t="str">
        <f t="shared" si="108"/>
        <v/>
      </c>
      <c r="AK264" s="74" t="str">
        <f t="shared" si="99"/>
        <v/>
      </c>
      <c r="AL264" s="99" t="str">
        <f t="shared" si="100"/>
        <v/>
      </c>
      <c r="AM264" s="81">
        <f t="shared" si="109"/>
        <v>0</v>
      </c>
      <c r="AO264" s="81">
        <f t="shared" si="110"/>
        <v>0</v>
      </c>
      <c r="AP264" s="81" t="str">
        <f t="shared" si="111"/>
        <v>00000</v>
      </c>
      <c r="AQ264" s="105" t="str">
        <f t="shared" si="112"/>
        <v>0秒0</v>
      </c>
      <c r="AR264" s="106">
        <f t="shared" si="113"/>
        <v>0</v>
      </c>
      <c r="AS264" s="106" t="str">
        <f t="shared" si="114"/>
        <v>0</v>
      </c>
      <c r="AT264" s="106" t="str">
        <f t="shared" si="115"/>
        <v>0</v>
      </c>
      <c r="AU264" s="106" t="str">
        <f t="shared" si="116"/>
        <v>0m</v>
      </c>
      <c r="AV264" s="106" t="str">
        <f t="shared" si="117"/>
        <v>点</v>
      </c>
      <c r="AW264" s="81">
        <f t="shared" si="118"/>
        <v>0</v>
      </c>
      <c r="AX264" s="73" t="str">
        <f t="shared" si="119"/>
        <v/>
      </c>
      <c r="AY264" s="81">
        <f t="shared" si="120"/>
        <v>0</v>
      </c>
      <c r="AZ264" s="81">
        <f t="shared" si="121"/>
        <v>0</v>
      </c>
      <c r="BA264" s="81">
        <f t="shared" si="122"/>
        <v>0</v>
      </c>
      <c r="BB264" s="595"/>
      <c r="BC264" s="595"/>
      <c r="BD264" s="629"/>
      <c r="BE264" s="769"/>
      <c r="BF264" s="74" t="str">
        <f t="shared" si="101"/>
        <v/>
      </c>
      <c r="BG264" s="74" t="str">
        <f t="shared" si="102"/>
        <v/>
      </c>
      <c r="BH264" s="74" t="str">
        <f t="shared" si="103"/>
        <v/>
      </c>
      <c r="BI264" s="120" t="str">
        <f>IF(M264="","",COUNTIF($BH$17:BH264,BH264))</f>
        <v/>
      </c>
      <c r="BJ264" s="98"/>
      <c r="BK264" s="1" t="str">
        <f t="shared" si="124"/>
        <v/>
      </c>
      <c r="BL264" s="621"/>
      <c r="BM264" s="621"/>
      <c r="BN264" s="621"/>
      <c r="BO264" s="621"/>
      <c r="BP264" s="621"/>
      <c r="BQ264" s="623"/>
      <c r="BR264" s="621"/>
      <c r="BS264" s="621"/>
      <c r="BV264" s="623"/>
      <c r="BW264" s="621"/>
      <c r="BX264" s="621"/>
      <c r="BY264" s="621"/>
      <c r="BZ264" s="621"/>
      <c r="CA264" s="621"/>
      <c r="CB264" s="621"/>
    </row>
    <row r="265" spans="1:80" s="1" customFormat="1" ht="18" hidden="1" customHeight="1" thickBot="1">
      <c r="A265" s="685"/>
      <c r="B265" s="201" t="s">
        <v>30</v>
      </c>
      <c r="C265" s="202"/>
      <c r="D265" s="202"/>
      <c r="E265" s="202"/>
      <c r="F265" s="210"/>
      <c r="G265" s="210"/>
      <c r="H265" s="28"/>
      <c r="I265" s="211"/>
      <c r="J265" s="749"/>
      <c r="K265" s="749"/>
      <c r="L265" s="203" t="s">
        <v>31</v>
      </c>
      <c r="M265" s="204"/>
      <c r="N265" s="196" t="str">
        <f>IF(M265&gt;0,VLOOKUP(M265,女子登録情報!$N$1:$O$22,2,0),"")</f>
        <v/>
      </c>
      <c r="O265" s="205" t="s">
        <v>32</v>
      </c>
      <c r="P265" s="206"/>
      <c r="Q265" s="53" t="str">
        <f t="shared" si="125"/>
        <v/>
      </c>
      <c r="R265" s="240"/>
      <c r="S265" s="207"/>
      <c r="T265" s="799"/>
      <c r="U265" s="800"/>
      <c r="V265" s="801"/>
      <c r="W265" s="752"/>
      <c r="X265" s="755"/>
      <c r="AB265" s="85">
        <f t="shared" si="106"/>
        <v>0</v>
      </c>
      <c r="AC265" s="621"/>
      <c r="AD265" s="74" t="str">
        <f t="shared" si="95"/>
        <v/>
      </c>
      <c r="AE265" s="74" t="str">
        <f t="shared" si="96"/>
        <v/>
      </c>
      <c r="AF265" s="74" t="str">
        <f t="shared" si="97"/>
        <v/>
      </c>
      <c r="AG265" s="74" t="str">
        <f t="shared" si="98"/>
        <v/>
      </c>
      <c r="AH265" s="95">
        <f t="shared" si="107"/>
        <v>0</v>
      </c>
      <c r="AI265" s="95" t="str">
        <f>AI264</f>
        <v/>
      </c>
      <c r="AJ265" s="74" t="str">
        <f t="shared" si="108"/>
        <v/>
      </c>
      <c r="AK265" s="74" t="str">
        <f t="shared" si="99"/>
        <v/>
      </c>
      <c r="AL265" s="99" t="str">
        <f t="shared" si="100"/>
        <v/>
      </c>
      <c r="AM265" s="81">
        <f t="shared" si="109"/>
        <v>0</v>
      </c>
      <c r="AO265" s="81">
        <f t="shared" si="110"/>
        <v>0</v>
      </c>
      <c r="AP265" s="81" t="str">
        <f t="shared" si="111"/>
        <v>00000</v>
      </c>
      <c r="AQ265" s="105" t="str">
        <f t="shared" si="112"/>
        <v>0秒0</v>
      </c>
      <c r="AR265" s="106">
        <f t="shared" si="113"/>
        <v>0</v>
      </c>
      <c r="AS265" s="106" t="str">
        <f t="shared" si="114"/>
        <v>0</v>
      </c>
      <c r="AT265" s="106" t="str">
        <f t="shared" si="115"/>
        <v>0</v>
      </c>
      <c r="AU265" s="106" t="str">
        <f t="shared" si="116"/>
        <v>0m</v>
      </c>
      <c r="AV265" s="106" t="str">
        <f t="shared" si="117"/>
        <v>点</v>
      </c>
      <c r="AW265" s="81">
        <f t="shared" si="118"/>
        <v>0</v>
      </c>
      <c r="AX265" s="73" t="str">
        <f t="shared" si="119"/>
        <v/>
      </c>
      <c r="AY265" s="81">
        <f t="shared" si="120"/>
        <v>0</v>
      </c>
      <c r="AZ265" s="81">
        <f t="shared" si="121"/>
        <v>0</v>
      </c>
      <c r="BA265" s="81">
        <f t="shared" si="122"/>
        <v>0</v>
      </c>
      <c r="BB265" s="587"/>
      <c r="BC265" s="587"/>
      <c r="BD265" s="630"/>
      <c r="BE265" s="770"/>
      <c r="BF265" s="74" t="str">
        <f t="shared" si="101"/>
        <v/>
      </c>
      <c r="BG265" s="74" t="str">
        <f t="shared" si="102"/>
        <v/>
      </c>
      <c r="BH265" s="74" t="str">
        <f t="shared" si="103"/>
        <v/>
      </c>
      <c r="BI265" s="120" t="str">
        <f>IF(M265="","",COUNTIF($BH$17:BH265,BH265))</f>
        <v/>
      </c>
      <c r="BJ265" s="98"/>
      <c r="BK265" s="1" t="str">
        <f t="shared" si="124"/>
        <v/>
      </c>
      <c r="BL265" s="621"/>
      <c r="BM265" s="621"/>
      <c r="BN265" s="621"/>
      <c r="BO265" s="621"/>
      <c r="BP265" s="621"/>
      <c r="BQ265" s="624"/>
      <c r="BR265" s="621"/>
      <c r="BS265" s="621"/>
      <c r="BV265" s="624"/>
      <c r="BW265" s="621"/>
      <c r="BX265" s="621"/>
      <c r="BY265" s="621"/>
      <c r="BZ265" s="621"/>
      <c r="CA265" s="621"/>
      <c r="CB265" s="621"/>
    </row>
    <row r="266" spans="1:80" s="1" customFormat="1" ht="18" hidden="1" customHeight="1" thickTop="1" thickBot="1">
      <c r="A266" s="683">
        <v>84</v>
      </c>
      <c r="B266" s="764" t="s">
        <v>339</v>
      </c>
      <c r="C266" s="766"/>
      <c r="D266" s="246"/>
      <c r="E266" s="246"/>
      <c r="F266" s="766" t="str">
        <f>IF(C266&gt;0,VLOOKUP(C266,女子登録情報!$A$1:$H$2001,3,0),"")</f>
        <v/>
      </c>
      <c r="G266" s="766" t="str">
        <f>IF(C266&gt;0,VLOOKUP(C266,女子登録情報!$A$1:$H$2001,4,0),"")</f>
        <v/>
      </c>
      <c r="H266" s="667" t="str">
        <f>IF(C266&gt;0,VLOOKUP(C266,女子登録情報!$A$1:$H$1688,7,0),"")</f>
        <v/>
      </c>
      <c r="I266" s="194" t="str">
        <f>IF(C266&gt;0,VLOOKUP(C266,女子登録情報!$A$1:$H$2001,8,0),"")</f>
        <v/>
      </c>
      <c r="J266" s="747" t="e">
        <f>IF(I267&gt;0,VLOOKUP(I267,女子登録情報!$Q$2:$R$48,2,0),"")</f>
        <v>#N/A</v>
      </c>
      <c r="K266" s="747" t="str">
        <f>IF(C266&gt;0,TEXT(C266,"100000000"),"000000000")</f>
        <v>000000000</v>
      </c>
      <c r="L266" s="195" t="s">
        <v>24</v>
      </c>
      <c r="M266" s="194"/>
      <c r="N266" s="196" t="str">
        <f>IF(M266&gt;0,VLOOKUP(M266,女子登録情報!$N$1:$O$22,2,0),"")</f>
        <v/>
      </c>
      <c r="O266" s="195" t="s">
        <v>27</v>
      </c>
      <c r="P266" s="102"/>
      <c r="Q266" s="53" t="str">
        <f t="shared" si="125"/>
        <v/>
      </c>
      <c r="R266" s="240"/>
      <c r="S266" s="197"/>
      <c r="T266" s="793"/>
      <c r="U266" s="794"/>
      <c r="V266" s="795"/>
      <c r="W266" s="750"/>
      <c r="X266" s="753"/>
      <c r="AA266" s="1">
        <f>IF(C266="",0,IF(H266=F5,0,1))</f>
        <v>0</v>
      </c>
      <c r="AB266" s="85">
        <f t="shared" si="106"/>
        <v>0</v>
      </c>
      <c r="AC266" s="621" t="str">
        <f>IF(C266="","",C266)</f>
        <v/>
      </c>
      <c r="AD266" s="74" t="str">
        <f t="shared" si="95"/>
        <v/>
      </c>
      <c r="AE266" s="74" t="str">
        <f t="shared" si="96"/>
        <v/>
      </c>
      <c r="AF266" s="74" t="str">
        <f t="shared" si="97"/>
        <v/>
      </c>
      <c r="AG266" s="74" t="str">
        <f t="shared" si="98"/>
        <v/>
      </c>
      <c r="AH266" s="95">
        <f t="shared" si="107"/>
        <v>0</v>
      </c>
      <c r="AI266" s="95" t="str">
        <f>IF(F266="","",F266)</f>
        <v/>
      </c>
      <c r="AJ266" s="74" t="str">
        <f t="shared" si="108"/>
        <v/>
      </c>
      <c r="AK266" s="74" t="str">
        <f t="shared" si="99"/>
        <v/>
      </c>
      <c r="AL266" s="99" t="str">
        <f t="shared" si="100"/>
        <v/>
      </c>
      <c r="AM266" s="81">
        <f t="shared" si="109"/>
        <v>0</v>
      </c>
      <c r="AO266" s="81">
        <f t="shared" si="110"/>
        <v>0</v>
      </c>
      <c r="AP266" s="81" t="str">
        <f t="shared" si="111"/>
        <v>00000</v>
      </c>
      <c r="AQ266" s="105" t="str">
        <f t="shared" si="112"/>
        <v>0秒0</v>
      </c>
      <c r="AR266" s="106">
        <f t="shared" si="113"/>
        <v>0</v>
      </c>
      <c r="AS266" s="106" t="str">
        <f t="shared" si="114"/>
        <v>0</v>
      </c>
      <c r="AT266" s="106" t="str">
        <f t="shared" si="115"/>
        <v>0</v>
      </c>
      <c r="AU266" s="106" t="str">
        <f t="shared" si="116"/>
        <v>0m</v>
      </c>
      <c r="AV266" s="106" t="str">
        <f t="shared" si="117"/>
        <v>点</v>
      </c>
      <c r="AW266" s="81">
        <f t="shared" si="118"/>
        <v>0</v>
      </c>
      <c r="AX266" s="73" t="str">
        <f t="shared" si="119"/>
        <v/>
      </c>
      <c r="AY266" s="81">
        <f t="shared" si="120"/>
        <v>0</v>
      </c>
      <c r="AZ266" s="81">
        <f t="shared" si="121"/>
        <v>0</v>
      </c>
      <c r="BA266" s="81">
        <f t="shared" si="122"/>
        <v>0</v>
      </c>
      <c r="BB266" s="586">
        <f>IF(W266="",0,COUNTA($W$17:W268))</f>
        <v>0</v>
      </c>
      <c r="BC266" s="586">
        <f>IF(X266="",0,COUNTA($X$17:X268))</f>
        <v>0</v>
      </c>
      <c r="BD266" s="628">
        <f>IF(OR($N266="20200",$N267="20200",$N268="20200"),COUNTIF($N$17:N268,"20200"),0)</f>
        <v>0</v>
      </c>
      <c r="BE266" s="768">
        <f>IF($BD266=0,0,INDEX($P266:$P268,MATCH("20200",$N266:$N268,0),1))</f>
        <v>0</v>
      </c>
      <c r="BF266" s="74" t="str">
        <f t="shared" si="101"/>
        <v/>
      </c>
      <c r="BG266" s="74" t="str">
        <f t="shared" si="102"/>
        <v/>
      </c>
      <c r="BH266" s="74" t="str">
        <f t="shared" si="103"/>
        <v/>
      </c>
      <c r="BI266" s="120" t="str">
        <f>IF(M266="","",COUNTIF($BH$17:BH266,BH266))</f>
        <v/>
      </c>
      <c r="BJ266" s="98"/>
      <c r="BK266" s="1" t="str">
        <f t="shared" si="124"/>
        <v/>
      </c>
      <c r="BL266" s="621" t="str">
        <f>IF(F266="","",COUNTIF($AI$17:AI266,AI266))</f>
        <v/>
      </c>
      <c r="BM266" s="621">
        <f>IF(BL266=1,BL266,0)</f>
        <v>0</v>
      </c>
      <c r="BN266" s="621" t="str">
        <f>IF(F266="","",$BR266)</f>
        <v/>
      </c>
      <c r="BO266" s="621" t="str">
        <f>IF(G266="","",$BR266)</f>
        <v/>
      </c>
      <c r="BP266" s="621" t="str">
        <f>IF(I266="","",$BR266)</f>
        <v/>
      </c>
      <c r="BQ266" s="622" t="str">
        <f>IFERROR(IF(J266="","",BR266),"")</f>
        <v/>
      </c>
      <c r="BR266" s="621">
        <v>84</v>
      </c>
      <c r="BS266" s="621">
        <f>IF(C266&gt;0,"",IF(COUNTIF(BN266:BQ268,BR266)=4,"",1))</f>
        <v>1</v>
      </c>
      <c r="BV266" s="622" t="str">
        <f>IF(AI266="","",IF(AND(COUNTA(M266:M268)=0,COUNTA(W266:X268)=0),1,""))</f>
        <v/>
      </c>
      <c r="BW266" s="621">
        <f>IF(AND($AI266="",COUNTA(W266)&gt;0),1,0)</f>
        <v>0</v>
      </c>
      <c r="BX266" s="621">
        <f>IF(AND($AI266="",COUNTA(X266)&gt;0),1,0)</f>
        <v>0</v>
      </c>
      <c r="BY266" s="621" t="str">
        <f>F266&amp;"-"&amp;W266</f>
        <v>-</v>
      </c>
      <c r="BZ266" s="621" t="str">
        <f>IF(W266="","",COUNTIF($BY$17:BY266,BY266))</f>
        <v/>
      </c>
      <c r="CA266" s="621" t="str">
        <f>F266&amp;"-"&amp;X266</f>
        <v>-</v>
      </c>
      <c r="CB266" s="621" t="str">
        <f>IF(X266="","",COUNTIF($CA$17:CA266,CA266))</f>
        <v/>
      </c>
    </row>
    <row r="267" spans="1:80" s="1" customFormat="1" ht="18" hidden="1" customHeight="1" thickBot="1">
      <c r="A267" s="684"/>
      <c r="B267" s="765"/>
      <c r="C267" s="767"/>
      <c r="D267" s="194"/>
      <c r="E267" s="194"/>
      <c r="F267" s="767"/>
      <c r="G267" s="767"/>
      <c r="H267" s="668"/>
      <c r="I267" s="198" t="str">
        <f>IF(C266&gt;0,VLOOKUP(C266,女子登録情報!$A$1:$H$2001,5,0),"")</f>
        <v/>
      </c>
      <c r="J267" s="748"/>
      <c r="K267" s="748"/>
      <c r="L267" s="199" t="s">
        <v>28</v>
      </c>
      <c r="M267" s="198"/>
      <c r="N267" s="196" t="str">
        <f>IF(M267&gt;0,VLOOKUP(M267,女子登録情報!$N$1:$O$22,2,0),"")</f>
        <v/>
      </c>
      <c r="O267" s="199" t="s">
        <v>29</v>
      </c>
      <c r="P267" s="200"/>
      <c r="Q267" s="53" t="str">
        <f t="shared" si="125"/>
        <v/>
      </c>
      <c r="R267" s="240"/>
      <c r="S267" s="197"/>
      <c r="T267" s="796"/>
      <c r="U267" s="797"/>
      <c r="V267" s="798"/>
      <c r="W267" s="751"/>
      <c r="X267" s="754"/>
      <c r="AB267" s="85">
        <f t="shared" si="106"/>
        <v>0</v>
      </c>
      <c r="AC267" s="621"/>
      <c r="AD267" s="74" t="str">
        <f t="shared" si="95"/>
        <v/>
      </c>
      <c r="AE267" s="74" t="str">
        <f t="shared" si="96"/>
        <v/>
      </c>
      <c r="AF267" s="74" t="str">
        <f t="shared" si="97"/>
        <v/>
      </c>
      <c r="AG267" s="74" t="str">
        <f t="shared" si="98"/>
        <v/>
      </c>
      <c r="AH267" s="95">
        <f t="shared" si="107"/>
        <v>0</v>
      </c>
      <c r="AI267" s="95" t="str">
        <f>AI266</f>
        <v/>
      </c>
      <c r="AJ267" s="74" t="str">
        <f t="shared" si="108"/>
        <v/>
      </c>
      <c r="AK267" s="74" t="str">
        <f t="shared" si="99"/>
        <v/>
      </c>
      <c r="AL267" s="99" t="str">
        <f t="shared" si="100"/>
        <v/>
      </c>
      <c r="AM267" s="81">
        <f t="shared" si="109"/>
        <v>0</v>
      </c>
      <c r="AO267" s="81">
        <f t="shared" si="110"/>
        <v>0</v>
      </c>
      <c r="AP267" s="81" t="str">
        <f t="shared" si="111"/>
        <v>00000</v>
      </c>
      <c r="AQ267" s="105" t="str">
        <f t="shared" si="112"/>
        <v>0秒0</v>
      </c>
      <c r="AR267" s="106">
        <f t="shared" si="113"/>
        <v>0</v>
      </c>
      <c r="AS267" s="106" t="str">
        <f t="shared" si="114"/>
        <v>0</v>
      </c>
      <c r="AT267" s="106" t="str">
        <f t="shared" si="115"/>
        <v>0</v>
      </c>
      <c r="AU267" s="106" t="str">
        <f t="shared" si="116"/>
        <v>0m</v>
      </c>
      <c r="AV267" s="106" t="str">
        <f t="shared" si="117"/>
        <v>点</v>
      </c>
      <c r="AW267" s="81">
        <f t="shared" si="118"/>
        <v>0</v>
      </c>
      <c r="AX267" s="73" t="str">
        <f t="shared" si="119"/>
        <v/>
      </c>
      <c r="AY267" s="81">
        <f t="shared" si="120"/>
        <v>0</v>
      </c>
      <c r="AZ267" s="81">
        <f t="shared" si="121"/>
        <v>0</v>
      </c>
      <c r="BA267" s="81">
        <f t="shared" si="122"/>
        <v>0</v>
      </c>
      <c r="BB267" s="595"/>
      <c r="BC267" s="595"/>
      <c r="BD267" s="629"/>
      <c r="BE267" s="769"/>
      <c r="BF267" s="74" t="str">
        <f t="shared" si="101"/>
        <v/>
      </c>
      <c r="BG267" s="74" t="str">
        <f t="shared" si="102"/>
        <v/>
      </c>
      <c r="BH267" s="74" t="str">
        <f t="shared" si="103"/>
        <v/>
      </c>
      <c r="BI267" s="120" t="str">
        <f>IF(M267="","",COUNTIF($BH$17:BH267,BH267))</f>
        <v/>
      </c>
      <c r="BJ267" s="98"/>
      <c r="BK267" s="1" t="str">
        <f t="shared" si="124"/>
        <v/>
      </c>
      <c r="BL267" s="621"/>
      <c r="BM267" s="621"/>
      <c r="BN267" s="621"/>
      <c r="BO267" s="621"/>
      <c r="BP267" s="621"/>
      <c r="BQ267" s="623"/>
      <c r="BR267" s="621"/>
      <c r="BS267" s="621"/>
      <c r="BV267" s="623"/>
      <c r="BW267" s="621"/>
      <c r="BX267" s="621"/>
      <c r="BY267" s="621"/>
      <c r="BZ267" s="621"/>
      <c r="CA267" s="621"/>
      <c r="CB267" s="621"/>
    </row>
    <row r="268" spans="1:80" s="1" customFormat="1" ht="18" hidden="1" customHeight="1" thickBot="1">
      <c r="A268" s="685"/>
      <c r="B268" s="201" t="s">
        <v>30</v>
      </c>
      <c r="C268" s="202"/>
      <c r="D268" s="202"/>
      <c r="E268" s="202"/>
      <c r="F268" s="210"/>
      <c r="G268" s="210"/>
      <c r="H268" s="28"/>
      <c r="I268" s="211"/>
      <c r="J268" s="749"/>
      <c r="K268" s="749"/>
      <c r="L268" s="203" t="s">
        <v>31</v>
      </c>
      <c r="M268" s="204"/>
      <c r="N268" s="196" t="str">
        <f>IF(M268&gt;0,VLOOKUP(M268,女子登録情報!$N$1:$O$22,2,0),"")</f>
        <v/>
      </c>
      <c r="O268" s="205" t="s">
        <v>32</v>
      </c>
      <c r="P268" s="206"/>
      <c r="Q268" s="53" t="str">
        <f t="shared" si="125"/>
        <v/>
      </c>
      <c r="R268" s="240"/>
      <c r="S268" s="207"/>
      <c r="T268" s="799"/>
      <c r="U268" s="800"/>
      <c r="V268" s="801"/>
      <c r="W268" s="752"/>
      <c r="X268" s="755"/>
      <c r="AB268" s="85">
        <f t="shared" si="106"/>
        <v>0</v>
      </c>
      <c r="AC268" s="621"/>
      <c r="AD268" s="74" t="str">
        <f t="shared" si="95"/>
        <v/>
      </c>
      <c r="AE268" s="74" t="str">
        <f t="shared" si="96"/>
        <v/>
      </c>
      <c r="AF268" s="74" t="str">
        <f t="shared" si="97"/>
        <v/>
      </c>
      <c r="AG268" s="74" t="str">
        <f t="shared" si="98"/>
        <v/>
      </c>
      <c r="AH268" s="95">
        <f t="shared" si="107"/>
        <v>0</v>
      </c>
      <c r="AI268" s="95" t="str">
        <f>AI267</f>
        <v/>
      </c>
      <c r="AJ268" s="74" t="str">
        <f t="shared" si="108"/>
        <v/>
      </c>
      <c r="AK268" s="74" t="str">
        <f t="shared" si="99"/>
        <v/>
      </c>
      <c r="AL268" s="99" t="str">
        <f t="shared" si="100"/>
        <v/>
      </c>
      <c r="AM268" s="81">
        <f t="shared" si="109"/>
        <v>0</v>
      </c>
      <c r="AO268" s="81">
        <f t="shared" si="110"/>
        <v>0</v>
      </c>
      <c r="AP268" s="81" t="str">
        <f t="shared" si="111"/>
        <v>00000</v>
      </c>
      <c r="AQ268" s="105" t="str">
        <f t="shared" si="112"/>
        <v>0秒0</v>
      </c>
      <c r="AR268" s="106">
        <f t="shared" si="113"/>
        <v>0</v>
      </c>
      <c r="AS268" s="106" t="str">
        <f t="shared" si="114"/>
        <v>0</v>
      </c>
      <c r="AT268" s="106" t="str">
        <f t="shared" si="115"/>
        <v>0</v>
      </c>
      <c r="AU268" s="106" t="str">
        <f t="shared" si="116"/>
        <v>0m</v>
      </c>
      <c r="AV268" s="106" t="str">
        <f t="shared" si="117"/>
        <v>点</v>
      </c>
      <c r="AW268" s="81">
        <f t="shared" si="118"/>
        <v>0</v>
      </c>
      <c r="AX268" s="73" t="str">
        <f t="shared" si="119"/>
        <v/>
      </c>
      <c r="AY268" s="81">
        <f t="shared" si="120"/>
        <v>0</v>
      </c>
      <c r="AZ268" s="81">
        <f t="shared" si="121"/>
        <v>0</v>
      </c>
      <c r="BA268" s="81">
        <f t="shared" si="122"/>
        <v>0</v>
      </c>
      <c r="BB268" s="587"/>
      <c r="BC268" s="587"/>
      <c r="BD268" s="630"/>
      <c r="BE268" s="770"/>
      <c r="BF268" s="74" t="str">
        <f t="shared" si="101"/>
        <v/>
      </c>
      <c r="BG268" s="74" t="str">
        <f t="shared" si="102"/>
        <v/>
      </c>
      <c r="BH268" s="74" t="str">
        <f t="shared" si="103"/>
        <v/>
      </c>
      <c r="BI268" s="120" t="str">
        <f>IF(M268="","",COUNTIF($BH$17:BH268,BH268))</f>
        <v/>
      </c>
      <c r="BJ268" s="98"/>
      <c r="BK268" s="1" t="str">
        <f t="shared" si="124"/>
        <v/>
      </c>
      <c r="BL268" s="621"/>
      <c r="BM268" s="621"/>
      <c r="BN268" s="621"/>
      <c r="BO268" s="621"/>
      <c r="BP268" s="621"/>
      <c r="BQ268" s="624"/>
      <c r="BR268" s="621"/>
      <c r="BS268" s="621"/>
      <c r="BV268" s="624"/>
      <c r="BW268" s="621"/>
      <c r="BX268" s="621"/>
      <c r="BY268" s="621"/>
      <c r="BZ268" s="621"/>
      <c r="CA268" s="621"/>
      <c r="CB268" s="621"/>
    </row>
    <row r="269" spans="1:80" s="1" customFormat="1" ht="18" hidden="1" customHeight="1" thickTop="1" thickBot="1">
      <c r="A269" s="683">
        <v>85</v>
      </c>
      <c r="B269" s="764" t="s">
        <v>339</v>
      </c>
      <c r="C269" s="766"/>
      <c r="D269" s="246"/>
      <c r="E269" s="246"/>
      <c r="F269" s="766" t="str">
        <f>IF(C269&gt;0,VLOOKUP(C269,女子登録情報!$A$1:$H$2001,3,0),"")</f>
        <v/>
      </c>
      <c r="G269" s="766" t="str">
        <f>IF(C269&gt;0,VLOOKUP(C269,女子登録情報!$A$1:$H$2001,4,0),"")</f>
        <v/>
      </c>
      <c r="H269" s="667" t="str">
        <f>IF(C269&gt;0,VLOOKUP(C269,女子登録情報!$A$1:$H$1688,7,0),"")</f>
        <v/>
      </c>
      <c r="I269" s="194" t="str">
        <f>IF(C269&gt;0,VLOOKUP(C269,女子登録情報!$A$1:$H$2001,8,0),"")</f>
        <v/>
      </c>
      <c r="J269" s="747" t="e">
        <f>IF(I270&gt;0,VLOOKUP(I270,女子登録情報!$Q$2:$R$48,2,0),"")</f>
        <v>#N/A</v>
      </c>
      <c r="K269" s="747" t="str">
        <f>IF(C269&gt;0,TEXT(C269,"100000000"),"000000000")</f>
        <v>000000000</v>
      </c>
      <c r="L269" s="195" t="s">
        <v>24</v>
      </c>
      <c r="M269" s="194"/>
      <c r="N269" s="196" t="str">
        <f>IF(M269&gt;0,VLOOKUP(M269,女子登録情報!$N$1:$O$22,2,0),"")</f>
        <v/>
      </c>
      <c r="O269" s="195" t="s">
        <v>27</v>
      </c>
      <c r="P269" s="102"/>
      <c r="Q269" s="53" t="str">
        <f t="shared" si="125"/>
        <v/>
      </c>
      <c r="R269" s="240"/>
      <c r="S269" s="197"/>
      <c r="T269" s="793"/>
      <c r="U269" s="794"/>
      <c r="V269" s="795"/>
      <c r="W269" s="750"/>
      <c r="X269" s="753"/>
      <c r="AA269" s="1">
        <f>IF(C269="",0,IF(H269=F5,0,1))</f>
        <v>0</v>
      </c>
      <c r="AB269" s="85">
        <f t="shared" si="106"/>
        <v>0</v>
      </c>
      <c r="AC269" s="621" t="str">
        <f>IF(C269="","",C269)</f>
        <v/>
      </c>
      <c r="AD269" s="74" t="str">
        <f t="shared" si="95"/>
        <v/>
      </c>
      <c r="AE269" s="74" t="str">
        <f t="shared" si="96"/>
        <v/>
      </c>
      <c r="AF269" s="74" t="str">
        <f t="shared" si="97"/>
        <v/>
      </c>
      <c r="AG269" s="74" t="str">
        <f t="shared" si="98"/>
        <v/>
      </c>
      <c r="AH269" s="95">
        <f t="shared" si="107"/>
        <v>0</v>
      </c>
      <c r="AI269" s="95" t="str">
        <f>IF(F269="","",F269)</f>
        <v/>
      </c>
      <c r="AJ269" s="74" t="str">
        <f t="shared" si="108"/>
        <v/>
      </c>
      <c r="AK269" s="74" t="str">
        <f t="shared" si="99"/>
        <v/>
      </c>
      <c r="AL269" s="99" t="str">
        <f t="shared" si="100"/>
        <v/>
      </c>
      <c r="AM269" s="81">
        <f t="shared" si="109"/>
        <v>0</v>
      </c>
      <c r="AO269" s="81">
        <f t="shared" si="110"/>
        <v>0</v>
      </c>
      <c r="AP269" s="81" t="str">
        <f t="shared" si="111"/>
        <v>00000</v>
      </c>
      <c r="AQ269" s="105" t="str">
        <f t="shared" si="112"/>
        <v>0秒0</v>
      </c>
      <c r="AR269" s="106">
        <f t="shared" si="113"/>
        <v>0</v>
      </c>
      <c r="AS269" s="106" t="str">
        <f t="shared" si="114"/>
        <v>0</v>
      </c>
      <c r="AT269" s="106" t="str">
        <f t="shared" si="115"/>
        <v>0</v>
      </c>
      <c r="AU269" s="106" t="str">
        <f t="shared" si="116"/>
        <v>0m</v>
      </c>
      <c r="AV269" s="106" t="str">
        <f t="shared" si="117"/>
        <v>点</v>
      </c>
      <c r="AW269" s="81">
        <f t="shared" si="118"/>
        <v>0</v>
      </c>
      <c r="AX269" s="73" t="str">
        <f t="shared" si="119"/>
        <v/>
      </c>
      <c r="AY269" s="81">
        <f t="shared" si="120"/>
        <v>0</v>
      </c>
      <c r="AZ269" s="81">
        <f t="shared" si="121"/>
        <v>0</v>
      </c>
      <c r="BA269" s="81">
        <f t="shared" si="122"/>
        <v>0</v>
      </c>
      <c r="BB269" s="586">
        <f>IF(W269="",0,COUNTA($W$17:W271))</f>
        <v>0</v>
      </c>
      <c r="BC269" s="586">
        <f>IF(X269="",0,COUNTA($X$17:X271))</f>
        <v>0</v>
      </c>
      <c r="BD269" s="628">
        <f>IF(OR($N269="20200",$N270="20200",$N271="20200"),COUNTIF($N$17:N271,"20200"),0)</f>
        <v>0</v>
      </c>
      <c r="BE269" s="768">
        <f>IF($BD269=0,0,INDEX($P269:$P271,MATCH("20200",$N269:$N271,0),1))</f>
        <v>0</v>
      </c>
      <c r="BF269" s="74" t="str">
        <f t="shared" si="101"/>
        <v/>
      </c>
      <c r="BG269" s="74" t="str">
        <f t="shared" si="102"/>
        <v/>
      </c>
      <c r="BH269" s="74" t="str">
        <f t="shared" si="103"/>
        <v/>
      </c>
      <c r="BI269" s="120" t="str">
        <f>IF(M269="","",COUNTIF($BH$17:BH269,BH269))</f>
        <v/>
      </c>
      <c r="BJ269" s="98"/>
      <c r="BK269" s="1" t="str">
        <f t="shared" si="124"/>
        <v/>
      </c>
      <c r="BL269" s="621" t="str">
        <f>IF(F269="","",COUNTIF($AI$17:AI269,AI269))</f>
        <v/>
      </c>
      <c r="BM269" s="621">
        <f>IF(BL269=1,BL269,0)</f>
        <v>0</v>
      </c>
      <c r="BN269" s="621" t="str">
        <f>IF(F269="","",$BR269)</f>
        <v/>
      </c>
      <c r="BO269" s="621" t="str">
        <f>IF(G269="","",$BR269)</f>
        <v/>
      </c>
      <c r="BP269" s="621" t="str">
        <f>IF(I269="","",$BR269)</f>
        <v/>
      </c>
      <c r="BQ269" s="622" t="str">
        <f>IFERROR(IF(J269="","",BR269),"")</f>
        <v/>
      </c>
      <c r="BR269" s="621">
        <v>85</v>
      </c>
      <c r="BS269" s="621">
        <f>IF(C269&gt;0,"",IF(COUNTIF(BN269:BQ271,BR269)=4,"",1))</f>
        <v>1</v>
      </c>
      <c r="BV269" s="622" t="str">
        <f>IF(AI269="","",IF(AND(COUNTA(M269:M271)=0,COUNTA(W269:X271)=0),1,""))</f>
        <v/>
      </c>
      <c r="BW269" s="621">
        <f>IF(AND($AI269="",COUNTA(W269)&gt;0),1,0)</f>
        <v>0</v>
      </c>
      <c r="BX269" s="621">
        <f>IF(AND($AI269="",COUNTA(X269)&gt;0),1,0)</f>
        <v>0</v>
      </c>
      <c r="BY269" s="621" t="str">
        <f>F269&amp;"-"&amp;W269</f>
        <v>-</v>
      </c>
      <c r="BZ269" s="621" t="str">
        <f>IF(W269="","",COUNTIF($BY$17:BY269,BY269))</f>
        <v/>
      </c>
      <c r="CA269" s="621" t="str">
        <f>F269&amp;"-"&amp;X269</f>
        <v>-</v>
      </c>
      <c r="CB269" s="621" t="str">
        <f>IF(X269="","",COUNTIF($CA$17:CA269,CA269))</f>
        <v/>
      </c>
    </row>
    <row r="270" spans="1:80" s="1" customFormat="1" ht="18" hidden="1" customHeight="1" thickBot="1">
      <c r="A270" s="684"/>
      <c r="B270" s="765"/>
      <c r="C270" s="767"/>
      <c r="D270" s="194"/>
      <c r="E270" s="194"/>
      <c r="F270" s="767"/>
      <c r="G270" s="767"/>
      <c r="H270" s="668"/>
      <c r="I270" s="198" t="str">
        <f>IF(C269&gt;0,VLOOKUP(C269,女子登録情報!$A$1:$H$2001,5,0),"")</f>
        <v/>
      </c>
      <c r="J270" s="748"/>
      <c r="K270" s="748"/>
      <c r="L270" s="199" t="s">
        <v>28</v>
      </c>
      <c r="M270" s="198"/>
      <c r="N270" s="196" t="str">
        <f>IF(M270&gt;0,VLOOKUP(M270,女子登録情報!$N$1:$O$22,2,0),"")</f>
        <v/>
      </c>
      <c r="O270" s="199" t="s">
        <v>29</v>
      </c>
      <c r="P270" s="200"/>
      <c r="Q270" s="53" t="str">
        <f t="shared" si="125"/>
        <v/>
      </c>
      <c r="R270" s="240"/>
      <c r="S270" s="197"/>
      <c r="T270" s="796"/>
      <c r="U270" s="797"/>
      <c r="V270" s="798"/>
      <c r="W270" s="751"/>
      <c r="X270" s="754"/>
      <c r="AB270" s="85">
        <f t="shared" si="106"/>
        <v>0</v>
      </c>
      <c r="AC270" s="621"/>
      <c r="AD270" s="74" t="str">
        <f t="shared" si="95"/>
        <v/>
      </c>
      <c r="AE270" s="74" t="str">
        <f t="shared" si="96"/>
        <v/>
      </c>
      <c r="AF270" s="74" t="str">
        <f t="shared" si="97"/>
        <v/>
      </c>
      <c r="AG270" s="74" t="str">
        <f t="shared" si="98"/>
        <v/>
      </c>
      <c r="AH270" s="95">
        <f t="shared" si="107"/>
        <v>0</v>
      </c>
      <c r="AI270" s="95" t="str">
        <f>AI269</f>
        <v/>
      </c>
      <c r="AJ270" s="74" t="str">
        <f t="shared" si="108"/>
        <v/>
      </c>
      <c r="AK270" s="74" t="str">
        <f t="shared" si="99"/>
        <v/>
      </c>
      <c r="AL270" s="99" t="str">
        <f t="shared" si="100"/>
        <v/>
      </c>
      <c r="AM270" s="81">
        <f t="shared" si="109"/>
        <v>0</v>
      </c>
      <c r="AO270" s="81">
        <f t="shared" si="110"/>
        <v>0</v>
      </c>
      <c r="AP270" s="81" t="str">
        <f t="shared" si="111"/>
        <v>00000</v>
      </c>
      <c r="AQ270" s="105" t="str">
        <f t="shared" si="112"/>
        <v>0秒0</v>
      </c>
      <c r="AR270" s="106">
        <f t="shared" si="113"/>
        <v>0</v>
      </c>
      <c r="AS270" s="106" t="str">
        <f t="shared" si="114"/>
        <v>0</v>
      </c>
      <c r="AT270" s="106" t="str">
        <f t="shared" si="115"/>
        <v>0</v>
      </c>
      <c r="AU270" s="106" t="str">
        <f t="shared" si="116"/>
        <v>0m</v>
      </c>
      <c r="AV270" s="106" t="str">
        <f t="shared" si="117"/>
        <v>点</v>
      </c>
      <c r="AW270" s="81">
        <f t="shared" si="118"/>
        <v>0</v>
      </c>
      <c r="AX270" s="73" t="str">
        <f t="shared" si="119"/>
        <v/>
      </c>
      <c r="AY270" s="81">
        <f t="shared" si="120"/>
        <v>0</v>
      </c>
      <c r="AZ270" s="81">
        <f t="shared" si="121"/>
        <v>0</v>
      </c>
      <c r="BA270" s="81">
        <f t="shared" si="122"/>
        <v>0</v>
      </c>
      <c r="BB270" s="595"/>
      <c r="BC270" s="595"/>
      <c r="BD270" s="629"/>
      <c r="BE270" s="769"/>
      <c r="BF270" s="74" t="str">
        <f t="shared" si="101"/>
        <v/>
      </c>
      <c r="BG270" s="74" t="str">
        <f t="shared" si="102"/>
        <v/>
      </c>
      <c r="BH270" s="74" t="str">
        <f t="shared" si="103"/>
        <v/>
      </c>
      <c r="BI270" s="120" t="str">
        <f>IF(M270="","",COUNTIF($BH$17:BH270,BH270))</f>
        <v/>
      </c>
      <c r="BJ270" s="98"/>
      <c r="BK270" s="1" t="str">
        <f t="shared" si="124"/>
        <v/>
      </c>
      <c r="BL270" s="621"/>
      <c r="BM270" s="621"/>
      <c r="BN270" s="621"/>
      <c r="BO270" s="621"/>
      <c r="BP270" s="621"/>
      <c r="BQ270" s="623"/>
      <c r="BR270" s="621"/>
      <c r="BS270" s="621"/>
      <c r="BV270" s="623"/>
      <c r="BW270" s="621"/>
      <c r="BX270" s="621"/>
      <c r="BY270" s="621"/>
      <c r="BZ270" s="621"/>
      <c r="CA270" s="621"/>
      <c r="CB270" s="621"/>
    </row>
    <row r="271" spans="1:80" s="1" customFormat="1" ht="18" hidden="1" customHeight="1" thickBot="1">
      <c r="A271" s="685"/>
      <c r="B271" s="201" t="s">
        <v>30</v>
      </c>
      <c r="C271" s="202"/>
      <c r="D271" s="202"/>
      <c r="E271" s="202"/>
      <c r="F271" s="210"/>
      <c r="G271" s="210"/>
      <c r="H271" s="28"/>
      <c r="I271" s="211"/>
      <c r="J271" s="749"/>
      <c r="K271" s="749"/>
      <c r="L271" s="203" t="s">
        <v>31</v>
      </c>
      <c r="M271" s="204"/>
      <c r="N271" s="196" t="str">
        <f>IF(M271&gt;0,VLOOKUP(M271,女子登録情報!$N$1:$O$22,2,0),"")</f>
        <v/>
      </c>
      <c r="O271" s="205" t="s">
        <v>32</v>
      </c>
      <c r="P271" s="206"/>
      <c r="Q271" s="53" t="str">
        <f t="shared" ref="Q271:Q334" si="126">IF(N271="","",IF(LEFT(N271,1)="2",CONCATENATE(N271," 0"),LEFT(N271,5)&amp;" "&amp;IF(OR(LEFT(N271,3)*1&lt;70,LEFT(N271,3)*1&gt;100),REPT(0,7-LEN(P271)),REPT(0,5-LEN(P271))))&amp;P271)</f>
        <v/>
      </c>
      <c r="R271" s="240"/>
      <c r="S271" s="207"/>
      <c r="T271" s="799"/>
      <c r="U271" s="800"/>
      <c r="V271" s="801"/>
      <c r="W271" s="752"/>
      <c r="X271" s="755"/>
      <c r="AB271" s="85">
        <f t="shared" si="106"/>
        <v>0</v>
      </c>
      <c r="AC271" s="621"/>
      <c r="AD271" s="74" t="str">
        <f t="shared" si="95"/>
        <v/>
      </c>
      <c r="AE271" s="74" t="str">
        <f t="shared" si="96"/>
        <v/>
      </c>
      <c r="AF271" s="74" t="str">
        <f t="shared" si="97"/>
        <v/>
      </c>
      <c r="AG271" s="74" t="str">
        <f t="shared" si="98"/>
        <v/>
      </c>
      <c r="AH271" s="95">
        <f t="shared" si="107"/>
        <v>0</v>
      </c>
      <c r="AI271" s="95" t="str">
        <f>AI270</f>
        <v/>
      </c>
      <c r="AJ271" s="74" t="str">
        <f t="shared" si="108"/>
        <v/>
      </c>
      <c r="AK271" s="74" t="str">
        <f t="shared" si="99"/>
        <v/>
      </c>
      <c r="AL271" s="99" t="str">
        <f t="shared" si="100"/>
        <v/>
      </c>
      <c r="AM271" s="81">
        <f t="shared" si="109"/>
        <v>0</v>
      </c>
      <c r="AO271" s="81">
        <f t="shared" si="110"/>
        <v>0</v>
      </c>
      <c r="AP271" s="81" t="str">
        <f t="shared" si="111"/>
        <v>00000</v>
      </c>
      <c r="AQ271" s="105" t="str">
        <f t="shared" si="112"/>
        <v>0秒0</v>
      </c>
      <c r="AR271" s="106">
        <f t="shared" si="113"/>
        <v>0</v>
      </c>
      <c r="AS271" s="106" t="str">
        <f t="shared" si="114"/>
        <v>0</v>
      </c>
      <c r="AT271" s="106" t="str">
        <f t="shared" si="115"/>
        <v>0</v>
      </c>
      <c r="AU271" s="106" t="str">
        <f t="shared" si="116"/>
        <v>0m</v>
      </c>
      <c r="AV271" s="106" t="str">
        <f t="shared" si="117"/>
        <v>点</v>
      </c>
      <c r="AW271" s="81">
        <f t="shared" si="118"/>
        <v>0</v>
      </c>
      <c r="AX271" s="73" t="str">
        <f t="shared" si="119"/>
        <v/>
      </c>
      <c r="AY271" s="81">
        <f t="shared" si="120"/>
        <v>0</v>
      </c>
      <c r="AZ271" s="81">
        <f t="shared" si="121"/>
        <v>0</v>
      </c>
      <c r="BA271" s="81">
        <f t="shared" si="122"/>
        <v>0</v>
      </c>
      <c r="BB271" s="587"/>
      <c r="BC271" s="587"/>
      <c r="BD271" s="630"/>
      <c r="BE271" s="770"/>
      <c r="BF271" s="74" t="str">
        <f t="shared" si="101"/>
        <v/>
      </c>
      <c r="BG271" s="74" t="str">
        <f t="shared" si="102"/>
        <v/>
      </c>
      <c r="BH271" s="74" t="str">
        <f t="shared" si="103"/>
        <v/>
      </c>
      <c r="BI271" s="120" t="str">
        <f>IF(M271="","",COUNTIF($BH$17:BH271,BH271))</f>
        <v/>
      </c>
      <c r="BJ271" s="98"/>
      <c r="BK271" s="1" t="str">
        <f t="shared" si="124"/>
        <v/>
      </c>
      <c r="BL271" s="621"/>
      <c r="BM271" s="621"/>
      <c r="BN271" s="621"/>
      <c r="BO271" s="621"/>
      <c r="BP271" s="621"/>
      <c r="BQ271" s="624"/>
      <c r="BR271" s="621"/>
      <c r="BS271" s="621"/>
      <c r="BV271" s="624"/>
      <c r="BW271" s="621"/>
      <c r="BX271" s="621"/>
      <c r="BY271" s="621"/>
      <c r="BZ271" s="621"/>
      <c r="CA271" s="621"/>
      <c r="CB271" s="621"/>
    </row>
    <row r="272" spans="1:80" s="1" customFormat="1" ht="18" hidden="1" customHeight="1" thickTop="1" thickBot="1">
      <c r="A272" s="683">
        <v>86</v>
      </c>
      <c r="B272" s="764" t="s">
        <v>339</v>
      </c>
      <c r="C272" s="766"/>
      <c r="D272" s="246"/>
      <c r="E272" s="246"/>
      <c r="F272" s="766" t="str">
        <f>IF(C272&gt;0,VLOOKUP(C272,女子登録情報!$A$1:$H$2001,3,0),"")</f>
        <v/>
      </c>
      <c r="G272" s="766" t="str">
        <f>IF(C272&gt;0,VLOOKUP(C272,女子登録情報!$A$1:$H$2001,4,0),"")</f>
        <v/>
      </c>
      <c r="H272" s="667" t="str">
        <f>IF(C272&gt;0,VLOOKUP(C272,女子登録情報!$A$1:$H$1688,7,0),"")</f>
        <v/>
      </c>
      <c r="I272" s="194" t="str">
        <f>IF(C272&gt;0,VLOOKUP(C272,女子登録情報!$A$1:$H$2001,8,0),"")</f>
        <v/>
      </c>
      <c r="J272" s="747" t="e">
        <f>IF(I273&gt;0,VLOOKUP(I273,女子登録情報!$Q$2:$R$48,2,0),"")</f>
        <v>#N/A</v>
      </c>
      <c r="K272" s="747" t="str">
        <f>IF(C272&gt;0,TEXT(C272,"100000000"),"000000000")</f>
        <v>000000000</v>
      </c>
      <c r="L272" s="195" t="s">
        <v>24</v>
      </c>
      <c r="M272" s="194"/>
      <c r="N272" s="196" t="str">
        <f>IF(M272&gt;0,VLOOKUP(M272,女子登録情報!$N$1:$O$22,2,0),"")</f>
        <v/>
      </c>
      <c r="O272" s="195" t="s">
        <v>27</v>
      </c>
      <c r="P272" s="102"/>
      <c r="Q272" s="53" t="str">
        <f t="shared" si="126"/>
        <v/>
      </c>
      <c r="R272" s="240"/>
      <c r="S272" s="197"/>
      <c r="T272" s="793"/>
      <c r="U272" s="794"/>
      <c r="V272" s="795"/>
      <c r="W272" s="750"/>
      <c r="X272" s="753"/>
      <c r="AA272" s="1">
        <f>IF(C272="",0,IF(H272=F5,0,1))</f>
        <v>0</v>
      </c>
      <c r="AB272" s="85">
        <f t="shared" si="106"/>
        <v>0</v>
      </c>
      <c r="AC272" s="621" t="str">
        <f>IF(C272="","",C272)</f>
        <v/>
      </c>
      <c r="AD272" s="74" t="str">
        <f t="shared" si="95"/>
        <v/>
      </c>
      <c r="AE272" s="74" t="str">
        <f t="shared" si="96"/>
        <v/>
      </c>
      <c r="AF272" s="74" t="str">
        <f t="shared" si="97"/>
        <v/>
      </c>
      <c r="AG272" s="74" t="str">
        <f t="shared" si="98"/>
        <v/>
      </c>
      <c r="AH272" s="95">
        <f t="shared" si="107"/>
        <v>0</v>
      </c>
      <c r="AI272" s="95" t="str">
        <f>IF(F272="","",F272)</f>
        <v/>
      </c>
      <c r="AJ272" s="74" t="str">
        <f t="shared" si="108"/>
        <v/>
      </c>
      <c r="AK272" s="74" t="str">
        <f t="shared" si="99"/>
        <v/>
      </c>
      <c r="AL272" s="99" t="str">
        <f t="shared" si="100"/>
        <v/>
      </c>
      <c r="AM272" s="81">
        <f t="shared" si="109"/>
        <v>0</v>
      </c>
      <c r="AO272" s="81">
        <f t="shared" si="110"/>
        <v>0</v>
      </c>
      <c r="AP272" s="81" t="str">
        <f t="shared" si="111"/>
        <v>00000</v>
      </c>
      <c r="AQ272" s="105" t="str">
        <f t="shared" si="112"/>
        <v>0秒0</v>
      </c>
      <c r="AR272" s="106">
        <f t="shared" si="113"/>
        <v>0</v>
      </c>
      <c r="AS272" s="106" t="str">
        <f t="shared" si="114"/>
        <v>0</v>
      </c>
      <c r="AT272" s="106" t="str">
        <f t="shared" si="115"/>
        <v>0</v>
      </c>
      <c r="AU272" s="106" t="str">
        <f t="shared" si="116"/>
        <v>0m</v>
      </c>
      <c r="AV272" s="106" t="str">
        <f t="shared" si="117"/>
        <v>点</v>
      </c>
      <c r="AW272" s="81">
        <f t="shared" si="118"/>
        <v>0</v>
      </c>
      <c r="AX272" s="73" t="str">
        <f t="shared" si="119"/>
        <v/>
      </c>
      <c r="AY272" s="81">
        <f t="shared" si="120"/>
        <v>0</v>
      </c>
      <c r="AZ272" s="81">
        <f t="shared" si="121"/>
        <v>0</v>
      </c>
      <c r="BA272" s="81">
        <f t="shared" si="122"/>
        <v>0</v>
      </c>
      <c r="BB272" s="586">
        <f>IF(W272="",0,COUNTA($W$17:W274))</f>
        <v>0</v>
      </c>
      <c r="BC272" s="586">
        <f>IF(X272="",0,COUNTA($X$17:X274))</f>
        <v>0</v>
      </c>
      <c r="BD272" s="628">
        <f>IF(OR($N272="20200",$N273="20200",$N274="20200"),COUNTIF($N$17:N274,"20200"),0)</f>
        <v>0</v>
      </c>
      <c r="BE272" s="768">
        <f>IF($BD272=0,0,INDEX($P272:$P274,MATCH("20200",$N272:$N274,0),1))</f>
        <v>0</v>
      </c>
      <c r="BF272" s="74" t="str">
        <f t="shared" si="101"/>
        <v/>
      </c>
      <c r="BG272" s="74" t="str">
        <f t="shared" si="102"/>
        <v/>
      </c>
      <c r="BH272" s="74" t="str">
        <f t="shared" si="103"/>
        <v/>
      </c>
      <c r="BI272" s="120" t="str">
        <f>IF(M272="","",COUNTIF($BH$17:BH272,BH272))</f>
        <v/>
      </c>
      <c r="BJ272" s="98"/>
      <c r="BK272" s="1" t="str">
        <f t="shared" si="124"/>
        <v/>
      </c>
      <c r="BL272" s="621" t="str">
        <f>IF(F272="","",COUNTIF($AI$17:AI272,AI272))</f>
        <v/>
      </c>
      <c r="BM272" s="621">
        <f>IF(BL272=1,BL272,0)</f>
        <v>0</v>
      </c>
      <c r="BN272" s="621" t="str">
        <f>IF(F272="","",$BR272)</f>
        <v/>
      </c>
      <c r="BO272" s="621" t="str">
        <f>IF(G272="","",$BR272)</f>
        <v/>
      </c>
      <c r="BP272" s="621" t="str">
        <f>IF(I272="","",$BR272)</f>
        <v/>
      </c>
      <c r="BQ272" s="622" t="str">
        <f>IFERROR(IF(J272="","",BR272),"")</f>
        <v/>
      </c>
      <c r="BR272" s="621">
        <v>86</v>
      </c>
      <c r="BS272" s="621">
        <f>IF(C272&gt;0,"",IF(COUNTIF(BN272:BQ274,BR272)=4,"",1))</f>
        <v>1</v>
      </c>
      <c r="BV272" s="622" t="str">
        <f>IF(AI272="","",IF(AND(COUNTA(M272:M274)=0,COUNTA(W272:X274)=0),1,""))</f>
        <v/>
      </c>
      <c r="BW272" s="621">
        <f>IF(AND($AI272="",COUNTA(W272)&gt;0),1,0)</f>
        <v>0</v>
      </c>
      <c r="BX272" s="621">
        <f>IF(AND($AI272="",COUNTA(X272)&gt;0),1,0)</f>
        <v>0</v>
      </c>
      <c r="BY272" s="621" t="str">
        <f>F272&amp;"-"&amp;W272</f>
        <v>-</v>
      </c>
      <c r="BZ272" s="621" t="str">
        <f>IF(W272="","",COUNTIF($BY$17:BY272,BY272))</f>
        <v/>
      </c>
      <c r="CA272" s="621" t="str">
        <f>F272&amp;"-"&amp;X272</f>
        <v>-</v>
      </c>
      <c r="CB272" s="621" t="str">
        <f>IF(X272="","",COUNTIF($CA$17:CA272,CA272))</f>
        <v/>
      </c>
    </row>
    <row r="273" spans="1:80" s="1" customFormat="1" ht="18" hidden="1" customHeight="1" thickBot="1">
      <c r="A273" s="684"/>
      <c r="B273" s="765"/>
      <c r="C273" s="767"/>
      <c r="D273" s="194"/>
      <c r="E273" s="194"/>
      <c r="F273" s="767"/>
      <c r="G273" s="767"/>
      <c r="H273" s="668"/>
      <c r="I273" s="198" t="str">
        <f>IF(C272&gt;0,VLOOKUP(C272,女子登録情報!$A$1:$H$2001,5,0),"")</f>
        <v/>
      </c>
      <c r="J273" s="748"/>
      <c r="K273" s="748"/>
      <c r="L273" s="199" t="s">
        <v>28</v>
      </c>
      <c r="M273" s="198"/>
      <c r="N273" s="196" t="str">
        <f>IF(M273&gt;0,VLOOKUP(M273,女子登録情報!$N$1:$O$22,2,0),"")</f>
        <v/>
      </c>
      <c r="O273" s="199" t="s">
        <v>29</v>
      </c>
      <c r="P273" s="200"/>
      <c r="Q273" s="53" t="str">
        <f t="shared" si="126"/>
        <v/>
      </c>
      <c r="R273" s="240"/>
      <c r="S273" s="197"/>
      <c r="T273" s="796"/>
      <c r="U273" s="797"/>
      <c r="V273" s="798"/>
      <c r="W273" s="751"/>
      <c r="X273" s="754"/>
      <c r="AB273" s="85">
        <f t="shared" si="106"/>
        <v>0</v>
      </c>
      <c r="AC273" s="621"/>
      <c r="AD273" s="74" t="str">
        <f t="shared" ref="AD273:AD336" si="127">IF($C273="","",IF(F273="",1,0))</f>
        <v/>
      </c>
      <c r="AE273" s="74" t="str">
        <f t="shared" ref="AE273:AE336" si="128">IF($C273="","",IF(G273="",1,0))</f>
        <v/>
      </c>
      <c r="AF273" s="74" t="str">
        <f t="shared" ref="AF273:AF336" si="129">IF($C273="","",IF(I273="",1,0))</f>
        <v/>
      </c>
      <c r="AG273" s="74" t="str">
        <f t="shared" ref="AG273:AG336" si="130">IF($C273="","",IF(J273="",1,0))</f>
        <v/>
      </c>
      <c r="AH273" s="95">
        <f t="shared" si="107"/>
        <v>0</v>
      </c>
      <c r="AI273" s="95" t="str">
        <f>AI272</f>
        <v/>
      </c>
      <c r="AJ273" s="74" t="str">
        <f t="shared" si="108"/>
        <v/>
      </c>
      <c r="AK273" s="74" t="str">
        <f t="shared" ref="AK273:AK336" si="131">IF(AND(COUNTA(M273,P273,S273,T273,W273,X273)&gt;0,BS273=1),1,"")</f>
        <v/>
      </c>
      <c r="AL273" s="99" t="str">
        <f t="shared" ref="AL273:AL336" si="132">IF(M273="","",COUNTIF($AJ$12:$AJ$466,AJ273))</f>
        <v/>
      </c>
      <c r="AM273" s="81">
        <f t="shared" si="109"/>
        <v>0</v>
      </c>
      <c r="AO273" s="81">
        <f t="shared" si="110"/>
        <v>0</v>
      </c>
      <c r="AP273" s="81" t="str">
        <f t="shared" si="111"/>
        <v>00000</v>
      </c>
      <c r="AQ273" s="105" t="str">
        <f t="shared" si="112"/>
        <v>0秒0</v>
      </c>
      <c r="AR273" s="106">
        <f t="shared" si="113"/>
        <v>0</v>
      </c>
      <c r="AS273" s="106" t="str">
        <f t="shared" si="114"/>
        <v>0</v>
      </c>
      <c r="AT273" s="106" t="str">
        <f t="shared" si="115"/>
        <v>0</v>
      </c>
      <c r="AU273" s="106" t="str">
        <f t="shared" si="116"/>
        <v>0m</v>
      </c>
      <c r="AV273" s="106" t="str">
        <f t="shared" si="117"/>
        <v>点</v>
      </c>
      <c r="AW273" s="81">
        <f t="shared" si="118"/>
        <v>0</v>
      </c>
      <c r="AX273" s="73" t="str">
        <f t="shared" si="119"/>
        <v/>
      </c>
      <c r="AY273" s="81">
        <f t="shared" si="120"/>
        <v>0</v>
      </c>
      <c r="AZ273" s="81">
        <f t="shared" si="121"/>
        <v>0</v>
      </c>
      <c r="BA273" s="81">
        <f t="shared" si="122"/>
        <v>0</v>
      </c>
      <c r="BB273" s="595"/>
      <c r="BC273" s="595"/>
      <c r="BD273" s="629"/>
      <c r="BE273" s="769"/>
      <c r="BF273" s="74" t="str">
        <f t="shared" ref="BF273:BF336" si="133">IF(M273="","",IF(COUNTIF(M273,"*OP*")&gt;0,1,""))</f>
        <v/>
      </c>
      <c r="BG273" s="74" t="str">
        <f t="shared" ref="BG273:BG336" si="134">IF(M273="","",IF(COUNTIF(M273,"*OP*")&gt;0,"",1))</f>
        <v/>
      </c>
      <c r="BH273" s="74" t="str">
        <f t="shared" ref="BH273:BH336" si="135">IF(M273="","",IF(COUNTIF(M273,"*OP*")&gt;0,"",M273))</f>
        <v/>
      </c>
      <c r="BI273" s="120" t="str">
        <f>IF(M273="","",COUNTIF($BH$17:BH273,BH273))</f>
        <v/>
      </c>
      <c r="BJ273" s="98"/>
      <c r="BK273" s="1" t="str">
        <f t="shared" si="124"/>
        <v/>
      </c>
      <c r="BL273" s="621"/>
      <c r="BM273" s="621"/>
      <c r="BN273" s="621"/>
      <c r="BO273" s="621"/>
      <c r="BP273" s="621"/>
      <c r="BQ273" s="623"/>
      <c r="BR273" s="621"/>
      <c r="BS273" s="621"/>
      <c r="BV273" s="623"/>
      <c r="BW273" s="621"/>
      <c r="BX273" s="621"/>
      <c r="BY273" s="621"/>
      <c r="BZ273" s="621"/>
      <c r="CA273" s="621"/>
      <c r="CB273" s="621"/>
    </row>
    <row r="274" spans="1:80" s="1" customFormat="1" ht="18" hidden="1" customHeight="1" thickBot="1">
      <c r="A274" s="685"/>
      <c r="B274" s="201" t="s">
        <v>30</v>
      </c>
      <c r="C274" s="202"/>
      <c r="D274" s="202"/>
      <c r="E274" s="202"/>
      <c r="F274" s="210"/>
      <c r="G274" s="210"/>
      <c r="H274" s="28"/>
      <c r="I274" s="211"/>
      <c r="J274" s="749"/>
      <c r="K274" s="749"/>
      <c r="L274" s="203" t="s">
        <v>31</v>
      </c>
      <c r="M274" s="204"/>
      <c r="N274" s="196" t="str">
        <f>IF(M274&gt;0,VLOOKUP(M274,女子登録情報!$N$1:$O$22,2,0),"")</f>
        <v/>
      </c>
      <c r="O274" s="205" t="s">
        <v>32</v>
      </c>
      <c r="P274" s="206"/>
      <c r="Q274" s="53" t="str">
        <f t="shared" si="126"/>
        <v/>
      </c>
      <c r="R274" s="240"/>
      <c r="S274" s="207"/>
      <c r="T274" s="799"/>
      <c r="U274" s="800"/>
      <c r="V274" s="801"/>
      <c r="W274" s="752"/>
      <c r="X274" s="755"/>
      <c r="AB274" s="85">
        <f t="shared" ref="AB274:AB337" si="136">IF(AND(C274&lt;2000,C274&gt;0),1,0)</f>
        <v>0</v>
      </c>
      <c r="AC274" s="621"/>
      <c r="AD274" s="74" t="str">
        <f t="shared" si="127"/>
        <v/>
      </c>
      <c r="AE274" s="74" t="str">
        <f t="shared" si="128"/>
        <v/>
      </c>
      <c r="AF274" s="74" t="str">
        <f t="shared" si="129"/>
        <v/>
      </c>
      <c r="AG274" s="74" t="str">
        <f t="shared" si="130"/>
        <v/>
      </c>
      <c r="AH274" s="95">
        <f t="shared" ref="AH274:AH337" si="137">IF(ISNA(OR(AD274:AG274)),1,SUM(AD274:AG274))</f>
        <v>0</v>
      </c>
      <c r="AI274" s="95" t="str">
        <f>AI273</f>
        <v/>
      </c>
      <c r="AJ274" s="74" t="str">
        <f t="shared" ref="AJ274:AJ337" si="138">IF($AI274="","",IF(M274="","",$AI274&amp;"-"&amp;M274))</f>
        <v/>
      </c>
      <c r="AK274" s="74" t="str">
        <f t="shared" si="131"/>
        <v/>
      </c>
      <c r="AL274" s="99" t="str">
        <f t="shared" si="132"/>
        <v/>
      </c>
      <c r="AM274" s="81">
        <f t="shared" ref="AM274:AM337" si="139">IF(MAX(AL274)&gt;1,1,0)</f>
        <v>0</v>
      </c>
      <c r="AO274" s="81">
        <f t="shared" ref="AO274:AO337" si="140">IF(COUNTIF(M274,"*m*")&gt;0,IF(VALUE(AS274)&gt;59,1,0),0)</f>
        <v>0</v>
      </c>
      <c r="AP274" s="81" t="str">
        <f t="shared" ref="AP274:AP337" si="141">IF(COUNTIF(N274,"*m*")&gt;0,RIGHT(10000000+AW274,7),RIGHT(100000+AW274,5))</f>
        <v>00000</v>
      </c>
      <c r="AQ274" s="105" t="str">
        <f t="shared" ref="AQ274:AQ337" si="142">IF(AR274=0,AS274&amp;"秒"&amp;AT274,AR274&amp;"分"&amp;AS274&amp;"秒"&amp;AT274)</f>
        <v>0秒0</v>
      </c>
      <c r="AR274" s="106">
        <f t="shared" ref="AR274:AR337" si="143">INT(P274/10000)</f>
        <v>0</v>
      </c>
      <c r="AS274" s="106" t="str">
        <f t="shared" ref="AS274:AS337" si="144">RIGHT(INT(P274/100),2)</f>
        <v>0</v>
      </c>
      <c r="AT274" s="106" t="str">
        <f t="shared" ref="AT274:AT337" si="145">RIGHT(INT(P274/1),2)</f>
        <v>0</v>
      </c>
      <c r="AU274" s="106" t="str">
        <f t="shared" ref="AU274:AU337" si="146">INT(P274/100)&amp;"m"&amp;RIGHT(P274,2)</f>
        <v>0m</v>
      </c>
      <c r="AV274" s="106" t="str">
        <f t="shared" ref="AV274:AV337" si="147">P274&amp;"点"</f>
        <v>点</v>
      </c>
      <c r="AW274" s="81">
        <f t="shared" ref="AW274:AW337" si="148">VALUE(P274)</f>
        <v>0</v>
      </c>
      <c r="AX274" s="73" t="str">
        <f t="shared" ref="AX274:AX337" si="149">IF(COUNTIF(M274,"*m*")=0,"",IF($M274="","",COUNTIF($P274,AX$13)))</f>
        <v/>
      </c>
      <c r="AY274" s="81">
        <f t="shared" ref="AY274:AY337" si="150">IF(S274="",0,IF(OR(S274&lt;$AY$12,S274&gt;$AY$13),1,0))</f>
        <v>0</v>
      </c>
      <c r="AZ274" s="81">
        <f t="shared" ref="AZ274:AZ337" si="151">IF($P274="",0,IF($S274="",1,0))</f>
        <v>0</v>
      </c>
      <c r="BA274" s="81">
        <f t="shared" ref="BA274:BA337" si="152">IF($P274="",0,IF($T274="",1,0))</f>
        <v>0</v>
      </c>
      <c r="BB274" s="587"/>
      <c r="BC274" s="587"/>
      <c r="BD274" s="630"/>
      <c r="BE274" s="770"/>
      <c r="BF274" s="74" t="str">
        <f t="shared" si="133"/>
        <v/>
      </c>
      <c r="BG274" s="74" t="str">
        <f t="shared" si="134"/>
        <v/>
      </c>
      <c r="BH274" s="74" t="str">
        <f t="shared" si="135"/>
        <v/>
      </c>
      <c r="BI274" s="120" t="str">
        <f>IF(M274="","",COUNTIF($BH$17:BH274,BH274))</f>
        <v/>
      </c>
      <c r="BJ274" s="98"/>
      <c r="BK274" s="1" t="str">
        <f t="shared" ref="BK274:BK337" si="153">IFERROR(BG274*BI274,"")</f>
        <v/>
      </c>
      <c r="BL274" s="621"/>
      <c r="BM274" s="621"/>
      <c r="BN274" s="621"/>
      <c r="BO274" s="621"/>
      <c r="BP274" s="621"/>
      <c r="BQ274" s="624"/>
      <c r="BR274" s="621"/>
      <c r="BS274" s="621"/>
      <c r="BV274" s="624"/>
      <c r="BW274" s="621"/>
      <c r="BX274" s="621"/>
      <c r="BY274" s="621"/>
      <c r="BZ274" s="621"/>
      <c r="CA274" s="621"/>
      <c r="CB274" s="621"/>
    </row>
    <row r="275" spans="1:80" s="1" customFormat="1" ht="18" hidden="1" customHeight="1" thickTop="1" thickBot="1">
      <c r="A275" s="683">
        <v>87</v>
      </c>
      <c r="B275" s="764" t="s">
        <v>339</v>
      </c>
      <c r="C275" s="766"/>
      <c r="D275" s="246"/>
      <c r="E275" s="246"/>
      <c r="F275" s="766" t="str">
        <f>IF(C275&gt;0,VLOOKUP(C275,女子登録情報!$A$1:$H$2001,3,0),"")</f>
        <v/>
      </c>
      <c r="G275" s="766" t="str">
        <f>IF(C275&gt;0,VLOOKUP(C275,女子登録情報!$A$1:$H$2001,4,0),"")</f>
        <v/>
      </c>
      <c r="H275" s="667" t="str">
        <f>IF(C275&gt;0,VLOOKUP(C275,女子登録情報!$A$1:$H$1688,7,0),"")</f>
        <v/>
      </c>
      <c r="I275" s="194" t="str">
        <f>IF(C275&gt;0,VLOOKUP(C275,女子登録情報!$A$1:$H$2001,8,0),"")</f>
        <v/>
      </c>
      <c r="J275" s="747" t="e">
        <f>IF(I276&gt;0,VLOOKUP(I276,女子登録情報!$Q$2:$R$48,2,0),"")</f>
        <v>#N/A</v>
      </c>
      <c r="K275" s="747" t="str">
        <f>IF(C275&gt;0,TEXT(C275,"100000000"),"000000000")</f>
        <v>000000000</v>
      </c>
      <c r="L275" s="195" t="s">
        <v>24</v>
      </c>
      <c r="M275" s="194"/>
      <c r="N275" s="196" t="str">
        <f>IF(M275&gt;0,VLOOKUP(M275,女子登録情報!$N$1:$O$22,2,0),"")</f>
        <v/>
      </c>
      <c r="O275" s="195" t="s">
        <v>27</v>
      </c>
      <c r="P275" s="102"/>
      <c r="Q275" s="53" t="str">
        <f t="shared" si="126"/>
        <v/>
      </c>
      <c r="R275" s="240"/>
      <c r="S275" s="197"/>
      <c r="T275" s="793"/>
      <c r="U275" s="794"/>
      <c r="V275" s="795"/>
      <c r="W275" s="750"/>
      <c r="X275" s="753"/>
      <c r="AA275" s="1">
        <f>IF(C275="",0,IF(H275=F5,0,1))</f>
        <v>0</v>
      </c>
      <c r="AB275" s="85">
        <f t="shared" si="136"/>
        <v>0</v>
      </c>
      <c r="AC275" s="621" t="str">
        <f>IF(C275="","",C275)</f>
        <v/>
      </c>
      <c r="AD275" s="74" t="str">
        <f t="shared" si="127"/>
        <v/>
      </c>
      <c r="AE275" s="74" t="str">
        <f t="shared" si="128"/>
        <v/>
      </c>
      <c r="AF275" s="74" t="str">
        <f t="shared" si="129"/>
        <v/>
      </c>
      <c r="AG275" s="74" t="str">
        <f t="shared" si="130"/>
        <v/>
      </c>
      <c r="AH275" s="95">
        <f t="shared" si="137"/>
        <v>0</v>
      </c>
      <c r="AI275" s="95" t="str">
        <f>IF(F275="","",F275)</f>
        <v/>
      </c>
      <c r="AJ275" s="74" t="str">
        <f t="shared" si="138"/>
        <v/>
      </c>
      <c r="AK275" s="74" t="str">
        <f t="shared" si="131"/>
        <v/>
      </c>
      <c r="AL275" s="99" t="str">
        <f t="shared" si="132"/>
        <v/>
      </c>
      <c r="AM275" s="81">
        <f t="shared" si="139"/>
        <v>0</v>
      </c>
      <c r="AO275" s="81">
        <f t="shared" si="140"/>
        <v>0</v>
      </c>
      <c r="AP275" s="81" t="str">
        <f t="shared" si="141"/>
        <v>00000</v>
      </c>
      <c r="AQ275" s="105" t="str">
        <f t="shared" si="142"/>
        <v>0秒0</v>
      </c>
      <c r="AR275" s="106">
        <f t="shared" si="143"/>
        <v>0</v>
      </c>
      <c r="AS275" s="106" t="str">
        <f t="shared" si="144"/>
        <v>0</v>
      </c>
      <c r="AT275" s="106" t="str">
        <f t="shared" si="145"/>
        <v>0</v>
      </c>
      <c r="AU275" s="106" t="str">
        <f t="shared" si="146"/>
        <v>0m</v>
      </c>
      <c r="AV275" s="106" t="str">
        <f t="shared" si="147"/>
        <v>点</v>
      </c>
      <c r="AW275" s="81">
        <f t="shared" si="148"/>
        <v>0</v>
      </c>
      <c r="AX275" s="73" t="str">
        <f t="shared" si="149"/>
        <v/>
      </c>
      <c r="AY275" s="81">
        <f t="shared" si="150"/>
        <v>0</v>
      </c>
      <c r="AZ275" s="81">
        <f t="shared" si="151"/>
        <v>0</v>
      </c>
      <c r="BA275" s="81">
        <f t="shared" si="152"/>
        <v>0</v>
      </c>
      <c r="BB275" s="586">
        <f>IF(W275="",0,COUNTA($W$17:W277))</f>
        <v>0</v>
      </c>
      <c r="BC275" s="586">
        <f>IF(X275="",0,COUNTA($X$17:X277))</f>
        <v>0</v>
      </c>
      <c r="BD275" s="628">
        <f>IF(OR($N275="20200",$N276="20200",$N277="20200"),COUNTIF($N$17:N277,"20200"),0)</f>
        <v>0</v>
      </c>
      <c r="BE275" s="768">
        <f>IF($BD275=0,0,INDEX($P275:$P277,MATCH("20200",$N275:$N277,0),1))</f>
        <v>0</v>
      </c>
      <c r="BF275" s="74" t="str">
        <f t="shared" si="133"/>
        <v/>
      </c>
      <c r="BG275" s="74" t="str">
        <f t="shared" si="134"/>
        <v/>
      </c>
      <c r="BH275" s="74" t="str">
        <f t="shared" si="135"/>
        <v/>
      </c>
      <c r="BI275" s="120" t="str">
        <f>IF(M275="","",COUNTIF($BH$17:BH275,BH275))</f>
        <v/>
      </c>
      <c r="BJ275" s="98"/>
      <c r="BK275" s="1" t="str">
        <f t="shared" si="153"/>
        <v/>
      </c>
      <c r="BL275" s="621" t="str">
        <f>IF(F275="","",COUNTIF($AI$17:AI275,AI275))</f>
        <v/>
      </c>
      <c r="BM275" s="621">
        <f>IF(BL275=1,BL275,0)</f>
        <v>0</v>
      </c>
      <c r="BN275" s="621" t="str">
        <f>IF(F275="","",$BR275)</f>
        <v/>
      </c>
      <c r="BO275" s="621" t="str">
        <f>IF(G275="","",$BR275)</f>
        <v/>
      </c>
      <c r="BP275" s="621" t="str">
        <f>IF(I275="","",$BR275)</f>
        <v/>
      </c>
      <c r="BQ275" s="622" t="str">
        <f>IFERROR(IF(J275="","",BR275),"")</f>
        <v/>
      </c>
      <c r="BR275" s="621">
        <v>87</v>
      </c>
      <c r="BS275" s="621">
        <f>IF(C275&gt;0,"",IF(COUNTIF(BN275:BQ277,BR275)=4,"",1))</f>
        <v>1</v>
      </c>
      <c r="BV275" s="622" t="str">
        <f>IF(AI275="","",IF(AND(COUNTA(M275:M277)=0,COUNTA(W275:X277)=0),1,""))</f>
        <v/>
      </c>
      <c r="BW275" s="621">
        <f>IF(AND($AI275="",COUNTA(W275)&gt;0),1,0)</f>
        <v>0</v>
      </c>
      <c r="BX275" s="621">
        <f>IF(AND($AI275="",COUNTA(X275)&gt;0),1,0)</f>
        <v>0</v>
      </c>
      <c r="BY275" s="621" t="str">
        <f>F275&amp;"-"&amp;W275</f>
        <v>-</v>
      </c>
      <c r="BZ275" s="621" t="str">
        <f>IF(W275="","",COUNTIF($BY$17:BY275,BY275))</f>
        <v/>
      </c>
      <c r="CA275" s="621" t="str">
        <f>F275&amp;"-"&amp;X275</f>
        <v>-</v>
      </c>
      <c r="CB275" s="621" t="str">
        <f>IF(X275="","",COUNTIF($CA$17:CA275,CA275))</f>
        <v/>
      </c>
    </row>
    <row r="276" spans="1:80" s="1" customFormat="1" ht="18" hidden="1" customHeight="1" thickBot="1">
      <c r="A276" s="684"/>
      <c r="B276" s="765"/>
      <c r="C276" s="767"/>
      <c r="D276" s="194"/>
      <c r="E276" s="194"/>
      <c r="F276" s="767"/>
      <c r="G276" s="767"/>
      <c r="H276" s="668"/>
      <c r="I276" s="198" t="str">
        <f>IF(C275&gt;0,VLOOKUP(C275,女子登録情報!$A$1:$H$2001,5,0),"")</f>
        <v/>
      </c>
      <c r="J276" s="748"/>
      <c r="K276" s="748"/>
      <c r="L276" s="199" t="s">
        <v>28</v>
      </c>
      <c r="M276" s="198"/>
      <c r="N276" s="196" t="str">
        <f>IF(M276&gt;0,VLOOKUP(M276,女子登録情報!$N$1:$O$22,2,0),"")</f>
        <v/>
      </c>
      <c r="O276" s="199" t="s">
        <v>29</v>
      </c>
      <c r="P276" s="200"/>
      <c r="Q276" s="53" t="str">
        <f t="shared" si="126"/>
        <v/>
      </c>
      <c r="R276" s="240"/>
      <c r="S276" s="197"/>
      <c r="T276" s="796"/>
      <c r="U276" s="797"/>
      <c r="V276" s="798"/>
      <c r="W276" s="751"/>
      <c r="X276" s="754"/>
      <c r="AB276" s="85">
        <f t="shared" si="136"/>
        <v>0</v>
      </c>
      <c r="AC276" s="621"/>
      <c r="AD276" s="74" t="str">
        <f t="shared" si="127"/>
        <v/>
      </c>
      <c r="AE276" s="74" t="str">
        <f t="shared" si="128"/>
        <v/>
      </c>
      <c r="AF276" s="74" t="str">
        <f t="shared" si="129"/>
        <v/>
      </c>
      <c r="AG276" s="74" t="str">
        <f t="shared" si="130"/>
        <v/>
      </c>
      <c r="AH276" s="95">
        <f t="shared" si="137"/>
        <v>0</v>
      </c>
      <c r="AI276" s="95" t="str">
        <f>AI275</f>
        <v/>
      </c>
      <c r="AJ276" s="74" t="str">
        <f t="shared" si="138"/>
        <v/>
      </c>
      <c r="AK276" s="74" t="str">
        <f t="shared" si="131"/>
        <v/>
      </c>
      <c r="AL276" s="99" t="str">
        <f t="shared" si="132"/>
        <v/>
      </c>
      <c r="AM276" s="81">
        <f t="shared" si="139"/>
        <v>0</v>
      </c>
      <c r="AO276" s="81">
        <f t="shared" si="140"/>
        <v>0</v>
      </c>
      <c r="AP276" s="81" t="str">
        <f t="shared" si="141"/>
        <v>00000</v>
      </c>
      <c r="AQ276" s="105" t="str">
        <f t="shared" si="142"/>
        <v>0秒0</v>
      </c>
      <c r="AR276" s="106">
        <f t="shared" si="143"/>
        <v>0</v>
      </c>
      <c r="AS276" s="106" t="str">
        <f t="shared" si="144"/>
        <v>0</v>
      </c>
      <c r="AT276" s="106" t="str">
        <f t="shared" si="145"/>
        <v>0</v>
      </c>
      <c r="AU276" s="106" t="str">
        <f t="shared" si="146"/>
        <v>0m</v>
      </c>
      <c r="AV276" s="106" t="str">
        <f t="shared" si="147"/>
        <v>点</v>
      </c>
      <c r="AW276" s="81">
        <f t="shared" si="148"/>
        <v>0</v>
      </c>
      <c r="AX276" s="73" t="str">
        <f t="shared" si="149"/>
        <v/>
      </c>
      <c r="AY276" s="81">
        <f t="shared" si="150"/>
        <v>0</v>
      </c>
      <c r="AZ276" s="81">
        <f t="shared" si="151"/>
        <v>0</v>
      </c>
      <c r="BA276" s="81">
        <f t="shared" si="152"/>
        <v>0</v>
      </c>
      <c r="BB276" s="595"/>
      <c r="BC276" s="595"/>
      <c r="BD276" s="629"/>
      <c r="BE276" s="769"/>
      <c r="BF276" s="74" t="str">
        <f t="shared" si="133"/>
        <v/>
      </c>
      <c r="BG276" s="74" t="str">
        <f t="shared" si="134"/>
        <v/>
      </c>
      <c r="BH276" s="74" t="str">
        <f t="shared" si="135"/>
        <v/>
      </c>
      <c r="BI276" s="120" t="str">
        <f>IF(M276="","",COUNTIF($BH$17:BH276,BH276))</f>
        <v/>
      </c>
      <c r="BJ276" s="98"/>
      <c r="BK276" s="1" t="str">
        <f t="shared" si="153"/>
        <v/>
      </c>
      <c r="BL276" s="621"/>
      <c r="BM276" s="621"/>
      <c r="BN276" s="621"/>
      <c r="BO276" s="621"/>
      <c r="BP276" s="621"/>
      <c r="BQ276" s="623"/>
      <c r="BR276" s="621"/>
      <c r="BS276" s="621"/>
      <c r="BV276" s="623"/>
      <c r="BW276" s="621"/>
      <c r="BX276" s="621"/>
      <c r="BY276" s="621"/>
      <c r="BZ276" s="621"/>
      <c r="CA276" s="621"/>
      <c r="CB276" s="621"/>
    </row>
    <row r="277" spans="1:80" s="1" customFormat="1" ht="18" hidden="1" customHeight="1" thickBot="1">
      <c r="A277" s="685"/>
      <c r="B277" s="201" t="s">
        <v>30</v>
      </c>
      <c r="C277" s="202"/>
      <c r="D277" s="202"/>
      <c r="E277" s="202"/>
      <c r="F277" s="210"/>
      <c r="G277" s="210"/>
      <c r="H277" s="28"/>
      <c r="I277" s="211"/>
      <c r="J277" s="749"/>
      <c r="K277" s="749"/>
      <c r="L277" s="203" t="s">
        <v>31</v>
      </c>
      <c r="M277" s="204"/>
      <c r="N277" s="196" t="str">
        <f>IF(M277&gt;0,VLOOKUP(M277,女子登録情報!$N$1:$O$22,2,0),"")</f>
        <v/>
      </c>
      <c r="O277" s="205" t="s">
        <v>32</v>
      </c>
      <c r="P277" s="206"/>
      <c r="Q277" s="53" t="str">
        <f t="shared" si="126"/>
        <v/>
      </c>
      <c r="R277" s="240"/>
      <c r="S277" s="207"/>
      <c r="T277" s="799"/>
      <c r="U277" s="800"/>
      <c r="V277" s="801"/>
      <c r="W277" s="752"/>
      <c r="X277" s="755"/>
      <c r="AB277" s="85">
        <f t="shared" si="136"/>
        <v>0</v>
      </c>
      <c r="AC277" s="621"/>
      <c r="AD277" s="74" t="str">
        <f t="shared" si="127"/>
        <v/>
      </c>
      <c r="AE277" s="74" t="str">
        <f t="shared" si="128"/>
        <v/>
      </c>
      <c r="AF277" s="74" t="str">
        <f t="shared" si="129"/>
        <v/>
      </c>
      <c r="AG277" s="74" t="str">
        <f t="shared" si="130"/>
        <v/>
      </c>
      <c r="AH277" s="95">
        <f t="shared" si="137"/>
        <v>0</v>
      </c>
      <c r="AI277" s="95" t="str">
        <f>AI276</f>
        <v/>
      </c>
      <c r="AJ277" s="74" t="str">
        <f t="shared" si="138"/>
        <v/>
      </c>
      <c r="AK277" s="74" t="str">
        <f t="shared" si="131"/>
        <v/>
      </c>
      <c r="AL277" s="99" t="str">
        <f t="shared" si="132"/>
        <v/>
      </c>
      <c r="AM277" s="81">
        <f t="shared" si="139"/>
        <v>0</v>
      </c>
      <c r="AO277" s="81">
        <f t="shared" si="140"/>
        <v>0</v>
      </c>
      <c r="AP277" s="81" t="str">
        <f t="shared" si="141"/>
        <v>00000</v>
      </c>
      <c r="AQ277" s="105" t="str">
        <f t="shared" si="142"/>
        <v>0秒0</v>
      </c>
      <c r="AR277" s="106">
        <f t="shared" si="143"/>
        <v>0</v>
      </c>
      <c r="AS277" s="106" t="str">
        <f t="shared" si="144"/>
        <v>0</v>
      </c>
      <c r="AT277" s="106" t="str">
        <f t="shared" si="145"/>
        <v>0</v>
      </c>
      <c r="AU277" s="106" t="str">
        <f t="shared" si="146"/>
        <v>0m</v>
      </c>
      <c r="AV277" s="106" t="str">
        <f t="shared" si="147"/>
        <v>点</v>
      </c>
      <c r="AW277" s="81">
        <f t="shared" si="148"/>
        <v>0</v>
      </c>
      <c r="AX277" s="73" t="str">
        <f t="shared" si="149"/>
        <v/>
      </c>
      <c r="AY277" s="81">
        <f t="shared" si="150"/>
        <v>0</v>
      </c>
      <c r="AZ277" s="81">
        <f t="shared" si="151"/>
        <v>0</v>
      </c>
      <c r="BA277" s="81">
        <f t="shared" si="152"/>
        <v>0</v>
      </c>
      <c r="BB277" s="587"/>
      <c r="BC277" s="587"/>
      <c r="BD277" s="630"/>
      <c r="BE277" s="770"/>
      <c r="BF277" s="74" t="str">
        <f t="shared" si="133"/>
        <v/>
      </c>
      <c r="BG277" s="74" t="str">
        <f t="shared" si="134"/>
        <v/>
      </c>
      <c r="BH277" s="74" t="str">
        <f t="shared" si="135"/>
        <v/>
      </c>
      <c r="BI277" s="120" t="str">
        <f>IF(M277="","",COUNTIF($BH$17:BH277,BH277))</f>
        <v/>
      </c>
      <c r="BJ277" s="98"/>
      <c r="BK277" s="1" t="str">
        <f t="shared" si="153"/>
        <v/>
      </c>
      <c r="BL277" s="621"/>
      <c r="BM277" s="621"/>
      <c r="BN277" s="621"/>
      <c r="BO277" s="621"/>
      <c r="BP277" s="621"/>
      <c r="BQ277" s="624"/>
      <c r="BR277" s="621"/>
      <c r="BS277" s="621"/>
      <c r="BV277" s="624"/>
      <c r="BW277" s="621"/>
      <c r="BX277" s="621"/>
      <c r="BY277" s="621"/>
      <c r="BZ277" s="621"/>
      <c r="CA277" s="621"/>
      <c r="CB277" s="621"/>
    </row>
    <row r="278" spans="1:80" s="1" customFormat="1" ht="18" hidden="1" customHeight="1" thickTop="1" thickBot="1">
      <c r="A278" s="683">
        <v>88</v>
      </c>
      <c r="B278" s="764" t="s">
        <v>339</v>
      </c>
      <c r="C278" s="766"/>
      <c r="D278" s="246"/>
      <c r="E278" s="246"/>
      <c r="F278" s="766" t="str">
        <f>IF(C278&gt;0,VLOOKUP(C278,女子登録情報!$A$1:$H$2001,3,0),"")</f>
        <v/>
      </c>
      <c r="G278" s="766" t="str">
        <f>IF(C278&gt;0,VLOOKUP(C278,女子登録情報!$A$1:$H$2001,4,0),"")</f>
        <v/>
      </c>
      <c r="H278" s="667" t="str">
        <f>IF(C278&gt;0,VLOOKUP(C278,女子登録情報!$A$1:$H$1688,7,0),"")</f>
        <v/>
      </c>
      <c r="I278" s="194" t="str">
        <f>IF(C278&gt;0,VLOOKUP(C278,女子登録情報!$A$1:$H$2001,8,0),"")</f>
        <v/>
      </c>
      <c r="J278" s="747" t="e">
        <f>IF(I279&gt;0,VLOOKUP(I279,女子登録情報!$Q$2:$R$48,2,0),"")</f>
        <v>#N/A</v>
      </c>
      <c r="K278" s="747" t="str">
        <f>IF(C278&gt;0,TEXT(C278,"100000000"),"000000000")</f>
        <v>000000000</v>
      </c>
      <c r="L278" s="195" t="s">
        <v>24</v>
      </c>
      <c r="M278" s="194"/>
      <c r="N278" s="196" t="str">
        <f>IF(M278&gt;0,VLOOKUP(M278,女子登録情報!$N$1:$O$22,2,0),"")</f>
        <v/>
      </c>
      <c r="O278" s="195" t="s">
        <v>27</v>
      </c>
      <c r="P278" s="102"/>
      <c r="Q278" s="53" t="str">
        <f t="shared" si="126"/>
        <v/>
      </c>
      <c r="R278" s="240"/>
      <c r="S278" s="197"/>
      <c r="T278" s="793"/>
      <c r="U278" s="794"/>
      <c r="V278" s="795"/>
      <c r="W278" s="750"/>
      <c r="X278" s="753"/>
      <c r="AA278" s="1">
        <f>IF(C278="",0,IF(H278=F5,0,1))</f>
        <v>0</v>
      </c>
      <c r="AB278" s="85">
        <f t="shared" si="136"/>
        <v>0</v>
      </c>
      <c r="AC278" s="621" t="str">
        <f>IF(C278="","",C278)</f>
        <v/>
      </c>
      <c r="AD278" s="74" t="str">
        <f t="shared" si="127"/>
        <v/>
      </c>
      <c r="AE278" s="74" t="str">
        <f t="shared" si="128"/>
        <v/>
      </c>
      <c r="AF278" s="74" t="str">
        <f t="shared" si="129"/>
        <v/>
      </c>
      <c r="AG278" s="74" t="str">
        <f t="shared" si="130"/>
        <v/>
      </c>
      <c r="AH278" s="95">
        <f t="shared" si="137"/>
        <v>0</v>
      </c>
      <c r="AI278" s="95" t="str">
        <f>IF(F278="","",F278)</f>
        <v/>
      </c>
      <c r="AJ278" s="74" t="str">
        <f t="shared" si="138"/>
        <v/>
      </c>
      <c r="AK278" s="74" t="str">
        <f t="shared" si="131"/>
        <v/>
      </c>
      <c r="AL278" s="99" t="str">
        <f t="shared" si="132"/>
        <v/>
      </c>
      <c r="AM278" s="81">
        <f t="shared" si="139"/>
        <v>0</v>
      </c>
      <c r="AO278" s="81">
        <f t="shared" si="140"/>
        <v>0</v>
      </c>
      <c r="AP278" s="81" t="str">
        <f t="shared" si="141"/>
        <v>00000</v>
      </c>
      <c r="AQ278" s="105" t="str">
        <f t="shared" si="142"/>
        <v>0秒0</v>
      </c>
      <c r="AR278" s="106">
        <f t="shared" si="143"/>
        <v>0</v>
      </c>
      <c r="AS278" s="106" t="str">
        <f t="shared" si="144"/>
        <v>0</v>
      </c>
      <c r="AT278" s="106" t="str">
        <f t="shared" si="145"/>
        <v>0</v>
      </c>
      <c r="AU278" s="106" t="str">
        <f t="shared" si="146"/>
        <v>0m</v>
      </c>
      <c r="AV278" s="106" t="str">
        <f t="shared" si="147"/>
        <v>点</v>
      </c>
      <c r="AW278" s="81">
        <f t="shared" si="148"/>
        <v>0</v>
      </c>
      <c r="AX278" s="73" t="str">
        <f t="shared" si="149"/>
        <v/>
      </c>
      <c r="AY278" s="81">
        <f t="shared" si="150"/>
        <v>0</v>
      </c>
      <c r="AZ278" s="81">
        <f t="shared" si="151"/>
        <v>0</v>
      </c>
      <c r="BA278" s="81">
        <f t="shared" si="152"/>
        <v>0</v>
      </c>
      <c r="BB278" s="586">
        <f>IF(W278="",0,COUNTA($W$17:W280))</f>
        <v>0</v>
      </c>
      <c r="BC278" s="586">
        <f>IF(X278="",0,COUNTA($X$17:X280))</f>
        <v>0</v>
      </c>
      <c r="BD278" s="628">
        <f>IF(OR($N278="20200",$N279="20200",$N280="20200"),COUNTIF($N$17:N280,"20200"),0)</f>
        <v>0</v>
      </c>
      <c r="BE278" s="768">
        <f>IF($BD278=0,0,INDEX($P278:$P280,MATCH("20200",$N278:$N280,0),1))</f>
        <v>0</v>
      </c>
      <c r="BF278" s="74" t="str">
        <f t="shared" si="133"/>
        <v/>
      </c>
      <c r="BG278" s="74" t="str">
        <f t="shared" si="134"/>
        <v/>
      </c>
      <c r="BH278" s="74" t="str">
        <f t="shared" si="135"/>
        <v/>
      </c>
      <c r="BI278" s="120" t="str">
        <f>IF(M278="","",COUNTIF($BH$17:BH278,BH278))</f>
        <v/>
      </c>
      <c r="BJ278" s="98"/>
      <c r="BK278" s="1" t="str">
        <f t="shared" si="153"/>
        <v/>
      </c>
      <c r="BL278" s="621" t="str">
        <f>IF(F278="","",COUNTIF($AI$17:AI278,AI278))</f>
        <v/>
      </c>
      <c r="BM278" s="621">
        <f>IF(BL278=1,BL278,0)</f>
        <v>0</v>
      </c>
      <c r="BN278" s="621" t="str">
        <f>IF(F278="","",$BR278)</f>
        <v/>
      </c>
      <c r="BO278" s="621" t="str">
        <f>IF(G278="","",$BR278)</f>
        <v/>
      </c>
      <c r="BP278" s="621" t="str">
        <f>IF(I278="","",$BR278)</f>
        <v/>
      </c>
      <c r="BQ278" s="622" t="str">
        <f>IFERROR(IF(J278="","",BR278),"")</f>
        <v/>
      </c>
      <c r="BR278" s="621">
        <v>88</v>
      </c>
      <c r="BS278" s="621">
        <f>IF(C278&gt;0,"",IF(COUNTIF(BN278:BQ280,BR278)=4,"",1))</f>
        <v>1</v>
      </c>
      <c r="BV278" s="622" t="str">
        <f>IF(AI278="","",IF(AND(COUNTA(M278:M280)=0,COUNTA(W278:X280)=0),1,""))</f>
        <v/>
      </c>
      <c r="BW278" s="621">
        <f>IF(AND($AI278="",COUNTA(W278)&gt;0),1,0)</f>
        <v>0</v>
      </c>
      <c r="BX278" s="621">
        <f>IF(AND($AI278="",COUNTA(X278)&gt;0),1,0)</f>
        <v>0</v>
      </c>
      <c r="BY278" s="621" t="str">
        <f>F278&amp;"-"&amp;W278</f>
        <v>-</v>
      </c>
      <c r="BZ278" s="621" t="str">
        <f>IF(W278="","",COUNTIF($BY$17:BY278,BY278))</f>
        <v/>
      </c>
      <c r="CA278" s="621" t="str">
        <f>F278&amp;"-"&amp;X278</f>
        <v>-</v>
      </c>
      <c r="CB278" s="621" t="str">
        <f>IF(X278="","",COUNTIF($CA$17:CA278,CA278))</f>
        <v/>
      </c>
    </row>
    <row r="279" spans="1:80" s="1" customFormat="1" ht="18" hidden="1" customHeight="1" thickBot="1">
      <c r="A279" s="684"/>
      <c r="B279" s="765"/>
      <c r="C279" s="767"/>
      <c r="D279" s="194"/>
      <c r="E279" s="194"/>
      <c r="F279" s="767"/>
      <c r="G279" s="767"/>
      <c r="H279" s="668"/>
      <c r="I279" s="198" t="str">
        <f>IF(C278&gt;0,VLOOKUP(C278,女子登録情報!$A$1:$H$2001,5,0),"")</f>
        <v/>
      </c>
      <c r="J279" s="748"/>
      <c r="K279" s="748"/>
      <c r="L279" s="199" t="s">
        <v>28</v>
      </c>
      <c r="M279" s="198"/>
      <c r="N279" s="196" t="str">
        <f>IF(M279&gt;0,VLOOKUP(M279,女子登録情報!$N$1:$O$22,2,0),"")</f>
        <v/>
      </c>
      <c r="O279" s="199" t="s">
        <v>29</v>
      </c>
      <c r="P279" s="200"/>
      <c r="Q279" s="53" t="str">
        <f t="shared" si="126"/>
        <v/>
      </c>
      <c r="R279" s="240"/>
      <c r="S279" s="197"/>
      <c r="T279" s="796"/>
      <c r="U279" s="797"/>
      <c r="V279" s="798"/>
      <c r="W279" s="751"/>
      <c r="X279" s="754"/>
      <c r="AB279" s="85">
        <f t="shared" si="136"/>
        <v>0</v>
      </c>
      <c r="AC279" s="621"/>
      <c r="AD279" s="74" t="str">
        <f t="shared" si="127"/>
        <v/>
      </c>
      <c r="AE279" s="74" t="str">
        <f t="shared" si="128"/>
        <v/>
      </c>
      <c r="AF279" s="74" t="str">
        <f t="shared" si="129"/>
        <v/>
      </c>
      <c r="AG279" s="74" t="str">
        <f t="shared" si="130"/>
        <v/>
      </c>
      <c r="AH279" s="95">
        <f t="shared" si="137"/>
        <v>0</v>
      </c>
      <c r="AI279" s="95" t="str">
        <f>AI278</f>
        <v/>
      </c>
      <c r="AJ279" s="74" t="str">
        <f t="shared" si="138"/>
        <v/>
      </c>
      <c r="AK279" s="74" t="str">
        <f t="shared" si="131"/>
        <v/>
      </c>
      <c r="AL279" s="99" t="str">
        <f t="shared" si="132"/>
        <v/>
      </c>
      <c r="AM279" s="81">
        <f t="shared" si="139"/>
        <v>0</v>
      </c>
      <c r="AO279" s="81">
        <f t="shared" si="140"/>
        <v>0</v>
      </c>
      <c r="AP279" s="81" t="str">
        <f t="shared" si="141"/>
        <v>00000</v>
      </c>
      <c r="AQ279" s="105" t="str">
        <f t="shared" si="142"/>
        <v>0秒0</v>
      </c>
      <c r="AR279" s="106">
        <f t="shared" si="143"/>
        <v>0</v>
      </c>
      <c r="AS279" s="106" t="str">
        <f t="shared" si="144"/>
        <v>0</v>
      </c>
      <c r="AT279" s="106" t="str">
        <f t="shared" si="145"/>
        <v>0</v>
      </c>
      <c r="AU279" s="106" t="str">
        <f t="shared" si="146"/>
        <v>0m</v>
      </c>
      <c r="AV279" s="106" t="str">
        <f t="shared" si="147"/>
        <v>点</v>
      </c>
      <c r="AW279" s="81">
        <f t="shared" si="148"/>
        <v>0</v>
      </c>
      <c r="AX279" s="73" t="str">
        <f t="shared" si="149"/>
        <v/>
      </c>
      <c r="AY279" s="81">
        <f t="shared" si="150"/>
        <v>0</v>
      </c>
      <c r="AZ279" s="81">
        <f t="shared" si="151"/>
        <v>0</v>
      </c>
      <c r="BA279" s="81">
        <f t="shared" si="152"/>
        <v>0</v>
      </c>
      <c r="BB279" s="595"/>
      <c r="BC279" s="595"/>
      <c r="BD279" s="629"/>
      <c r="BE279" s="769"/>
      <c r="BF279" s="74" t="str">
        <f t="shared" si="133"/>
        <v/>
      </c>
      <c r="BG279" s="74" t="str">
        <f t="shared" si="134"/>
        <v/>
      </c>
      <c r="BH279" s="74" t="str">
        <f t="shared" si="135"/>
        <v/>
      </c>
      <c r="BI279" s="120" t="str">
        <f>IF(M279="","",COUNTIF($BH$17:BH279,BH279))</f>
        <v/>
      </c>
      <c r="BJ279" s="98"/>
      <c r="BK279" s="1" t="str">
        <f t="shared" si="153"/>
        <v/>
      </c>
      <c r="BL279" s="621"/>
      <c r="BM279" s="621"/>
      <c r="BN279" s="621"/>
      <c r="BO279" s="621"/>
      <c r="BP279" s="621"/>
      <c r="BQ279" s="623"/>
      <c r="BR279" s="621"/>
      <c r="BS279" s="621"/>
      <c r="BV279" s="623"/>
      <c r="BW279" s="621"/>
      <c r="BX279" s="621"/>
      <c r="BY279" s="621"/>
      <c r="BZ279" s="621"/>
      <c r="CA279" s="621"/>
      <c r="CB279" s="621"/>
    </row>
    <row r="280" spans="1:80" s="1" customFormat="1" ht="18" hidden="1" customHeight="1" thickBot="1">
      <c r="A280" s="685"/>
      <c r="B280" s="201" t="s">
        <v>30</v>
      </c>
      <c r="C280" s="202"/>
      <c r="D280" s="202"/>
      <c r="E280" s="202"/>
      <c r="F280" s="210"/>
      <c r="G280" s="210"/>
      <c r="H280" s="28"/>
      <c r="I280" s="211"/>
      <c r="J280" s="749"/>
      <c r="K280" s="749"/>
      <c r="L280" s="203" t="s">
        <v>31</v>
      </c>
      <c r="M280" s="204"/>
      <c r="N280" s="196" t="str">
        <f>IF(M280&gt;0,VLOOKUP(M280,女子登録情報!$N$1:$O$22,2,0),"")</f>
        <v/>
      </c>
      <c r="O280" s="205" t="s">
        <v>32</v>
      </c>
      <c r="P280" s="206"/>
      <c r="Q280" s="53" t="str">
        <f t="shared" si="126"/>
        <v/>
      </c>
      <c r="R280" s="240"/>
      <c r="S280" s="207"/>
      <c r="T280" s="799"/>
      <c r="U280" s="800"/>
      <c r="V280" s="801"/>
      <c r="W280" s="752"/>
      <c r="X280" s="755"/>
      <c r="AB280" s="85">
        <f t="shared" si="136"/>
        <v>0</v>
      </c>
      <c r="AC280" s="621"/>
      <c r="AD280" s="74" t="str">
        <f t="shared" si="127"/>
        <v/>
      </c>
      <c r="AE280" s="74" t="str">
        <f t="shared" si="128"/>
        <v/>
      </c>
      <c r="AF280" s="74" t="str">
        <f t="shared" si="129"/>
        <v/>
      </c>
      <c r="AG280" s="74" t="str">
        <f t="shared" si="130"/>
        <v/>
      </c>
      <c r="AH280" s="95">
        <f t="shared" si="137"/>
        <v>0</v>
      </c>
      <c r="AI280" s="95" t="str">
        <f>AI279</f>
        <v/>
      </c>
      <c r="AJ280" s="74" t="str">
        <f t="shared" si="138"/>
        <v/>
      </c>
      <c r="AK280" s="74" t="str">
        <f t="shared" si="131"/>
        <v/>
      </c>
      <c r="AL280" s="99" t="str">
        <f t="shared" si="132"/>
        <v/>
      </c>
      <c r="AM280" s="81">
        <f t="shared" si="139"/>
        <v>0</v>
      </c>
      <c r="AO280" s="81">
        <f t="shared" si="140"/>
        <v>0</v>
      </c>
      <c r="AP280" s="81" t="str">
        <f t="shared" si="141"/>
        <v>00000</v>
      </c>
      <c r="AQ280" s="105" t="str">
        <f t="shared" si="142"/>
        <v>0秒0</v>
      </c>
      <c r="AR280" s="106">
        <f t="shared" si="143"/>
        <v>0</v>
      </c>
      <c r="AS280" s="106" t="str">
        <f t="shared" si="144"/>
        <v>0</v>
      </c>
      <c r="AT280" s="106" t="str">
        <f t="shared" si="145"/>
        <v>0</v>
      </c>
      <c r="AU280" s="106" t="str">
        <f t="shared" si="146"/>
        <v>0m</v>
      </c>
      <c r="AV280" s="106" t="str">
        <f t="shared" si="147"/>
        <v>点</v>
      </c>
      <c r="AW280" s="81">
        <f t="shared" si="148"/>
        <v>0</v>
      </c>
      <c r="AX280" s="73" t="str">
        <f t="shared" si="149"/>
        <v/>
      </c>
      <c r="AY280" s="81">
        <f t="shared" si="150"/>
        <v>0</v>
      </c>
      <c r="AZ280" s="81">
        <f t="shared" si="151"/>
        <v>0</v>
      </c>
      <c r="BA280" s="81">
        <f t="shared" si="152"/>
        <v>0</v>
      </c>
      <c r="BB280" s="587"/>
      <c r="BC280" s="587"/>
      <c r="BD280" s="630"/>
      <c r="BE280" s="770"/>
      <c r="BF280" s="74" t="str">
        <f t="shared" si="133"/>
        <v/>
      </c>
      <c r="BG280" s="74" t="str">
        <f t="shared" si="134"/>
        <v/>
      </c>
      <c r="BH280" s="74" t="str">
        <f t="shared" si="135"/>
        <v/>
      </c>
      <c r="BI280" s="120" t="str">
        <f>IF(M280="","",COUNTIF($BH$17:BH280,BH280))</f>
        <v/>
      </c>
      <c r="BJ280" s="98"/>
      <c r="BK280" s="1" t="str">
        <f t="shared" si="153"/>
        <v/>
      </c>
      <c r="BL280" s="621"/>
      <c r="BM280" s="621"/>
      <c r="BN280" s="621"/>
      <c r="BO280" s="621"/>
      <c r="BP280" s="621"/>
      <c r="BQ280" s="624"/>
      <c r="BR280" s="621"/>
      <c r="BS280" s="621"/>
      <c r="BV280" s="624"/>
      <c r="BW280" s="621"/>
      <c r="BX280" s="621"/>
      <c r="BY280" s="621"/>
      <c r="BZ280" s="621"/>
      <c r="CA280" s="621"/>
      <c r="CB280" s="621"/>
    </row>
    <row r="281" spans="1:80" s="1" customFormat="1" ht="18" hidden="1" customHeight="1" thickTop="1" thickBot="1">
      <c r="A281" s="683">
        <v>89</v>
      </c>
      <c r="B281" s="764" t="s">
        <v>339</v>
      </c>
      <c r="C281" s="766"/>
      <c r="D281" s="246"/>
      <c r="E281" s="246"/>
      <c r="F281" s="766" t="str">
        <f>IF(C281&gt;0,VLOOKUP(C281,女子登録情報!$A$1:$H$2001,3,0),"")</f>
        <v/>
      </c>
      <c r="G281" s="766" t="str">
        <f>IF(C281&gt;0,VLOOKUP(C281,女子登録情報!$A$1:$H$2001,4,0),"")</f>
        <v/>
      </c>
      <c r="H281" s="667" t="str">
        <f>IF(C281&gt;0,VLOOKUP(C281,女子登録情報!$A$1:$H$1688,7,0),"")</f>
        <v/>
      </c>
      <c r="I281" s="194" t="str">
        <f>IF(C281&gt;0,VLOOKUP(C281,女子登録情報!$A$1:$H$2001,8,0),"")</f>
        <v/>
      </c>
      <c r="J281" s="747" t="e">
        <f>IF(I282&gt;0,VLOOKUP(I282,女子登録情報!$Q$2:$R$48,2,0),"")</f>
        <v>#N/A</v>
      </c>
      <c r="K281" s="747" t="str">
        <f>IF(C281&gt;0,TEXT(C281,"100000000"),"000000000")</f>
        <v>000000000</v>
      </c>
      <c r="L281" s="195" t="s">
        <v>24</v>
      </c>
      <c r="M281" s="194"/>
      <c r="N281" s="196" t="str">
        <f>IF(M281&gt;0,VLOOKUP(M281,女子登録情報!$N$1:$O$22,2,0),"")</f>
        <v/>
      </c>
      <c r="O281" s="195" t="s">
        <v>27</v>
      </c>
      <c r="P281" s="102"/>
      <c r="Q281" s="53" t="str">
        <f t="shared" si="126"/>
        <v/>
      </c>
      <c r="R281" s="240"/>
      <c r="S281" s="197"/>
      <c r="T281" s="793"/>
      <c r="U281" s="794"/>
      <c r="V281" s="795"/>
      <c r="W281" s="750"/>
      <c r="X281" s="753"/>
      <c r="AA281" s="1">
        <f>IF(C281="",0,IF(H281=F5,0,1))</f>
        <v>0</v>
      </c>
      <c r="AB281" s="85">
        <f t="shared" si="136"/>
        <v>0</v>
      </c>
      <c r="AC281" s="621" t="str">
        <f>IF(C281="","",C281)</f>
        <v/>
      </c>
      <c r="AD281" s="74" t="str">
        <f t="shared" si="127"/>
        <v/>
      </c>
      <c r="AE281" s="74" t="str">
        <f t="shared" si="128"/>
        <v/>
      </c>
      <c r="AF281" s="74" t="str">
        <f t="shared" si="129"/>
        <v/>
      </c>
      <c r="AG281" s="74" t="str">
        <f t="shared" si="130"/>
        <v/>
      </c>
      <c r="AH281" s="95">
        <f t="shared" si="137"/>
        <v>0</v>
      </c>
      <c r="AI281" s="95" t="str">
        <f>IF(F281="","",F281)</f>
        <v/>
      </c>
      <c r="AJ281" s="74" t="str">
        <f t="shared" si="138"/>
        <v/>
      </c>
      <c r="AK281" s="74" t="str">
        <f t="shared" si="131"/>
        <v/>
      </c>
      <c r="AL281" s="99" t="str">
        <f t="shared" si="132"/>
        <v/>
      </c>
      <c r="AM281" s="81">
        <f t="shared" si="139"/>
        <v>0</v>
      </c>
      <c r="AO281" s="81">
        <f t="shared" si="140"/>
        <v>0</v>
      </c>
      <c r="AP281" s="81" t="str">
        <f t="shared" si="141"/>
        <v>00000</v>
      </c>
      <c r="AQ281" s="105" t="str">
        <f t="shared" si="142"/>
        <v>0秒0</v>
      </c>
      <c r="AR281" s="106">
        <f t="shared" si="143"/>
        <v>0</v>
      </c>
      <c r="AS281" s="106" t="str">
        <f t="shared" si="144"/>
        <v>0</v>
      </c>
      <c r="AT281" s="106" t="str">
        <f t="shared" si="145"/>
        <v>0</v>
      </c>
      <c r="AU281" s="106" t="str">
        <f t="shared" si="146"/>
        <v>0m</v>
      </c>
      <c r="AV281" s="106" t="str">
        <f t="shared" si="147"/>
        <v>点</v>
      </c>
      <c r="AW281" s="81">
        <f t="shared" si="148"/>
        <v>0</v>
      </c>
      <c r="AX281" s="73" t="str">
        <f t="shared" si="149"/>
        <v/>
      </c>
      <c r="AY281" s="81">
        <f t="shared" si="150"/>
        <v>0</v>
      </c>
      <c r="AZ281" s="81">
        <f t="shared" si="151"/>
        <v>0</v>
      </c>
      <c r="BA281" s="81">
        <f t="shared" si="152"/>
        <v>0</v>
      </c>
      <c r="BB281" s="586">
        <f>IF(W281="",0,COUNTA($W$17:W283))</f>
        <v>0</v>
      </c>
      <c r="BC281" s="586">
        <f>IF(X281="",0,COUNTA($X$17:X283))</f>
        <v>0</v>
      </c>
      <c r="BD281" s="628">
        <f>IF(OR($N281="20200",$N282="20200",$N283="20200"),COUNTIF($N$17:N283,"20200"),0)</f>
        <v>0</v>
      </c>
      <c r="BE281" s="768">
        <f>IF($BD281=0,0,INDEX($P281:$P283,MATCH("20200",$N281:$N283,0),1))</f>
        <v>0</v>
      </c>
      <c r="BF281" s="74" t="str">
        <f t="shared" si="133"/>
        <v/>
      </c>
      <c r="BG281" s="74" t="str">
        <f t="shared" si="134"/>
        <v/>
      </c>
      <c r="BH281" s="74" t="str">
        <f t="shared" si="135"/>
        <v/>
      </c>
      <c r="BI281" s="120" t="str">
        <f>IF(M281="","",COUNTIF($BH$17:BH281,BH281))</f>
        <v/>
      </c>
      <c r="BJ281" s="98"/>
      <c r="BK281" s="1" t="str">
        <f t="shared" si="153"/>
        <v/>
      </c>
      <c r="BL281" s="621" t="str">
        <f>IF(F281="","",COUNTIF($AI$17:AI281,AI281))</f>
        <v/>
      </c>
      <c r="BM281" s="621">
        <f>IF(BL281=1,BL281,0)</f>
        <v>0</v>
      </c>
      <c r="BN281" s="621" t="str">
        <f>IF(F281="","",$BR281)</f>
        <v/>
      </c>
      <c r="BO281" s="621" t="str">
        <f>IF(G281="","",$BR281)</f>
        <v/>
      </c>
      <c r="BP281" s="621" t="str">
        <f>IF(I281="","",$BR281)</f>
        <v/>
      </c>
      <c r="BQ281" s="622" t="str">
        <f>IFERROR(IF(J281="","",BR281),"")</f>
        <v/>
      </c>
      <c r="BR281" s="621">
        <v>89</v>
      </c>
      <c r="BS281" s="621">
        <f>IF(C281&gt;0,"",IF(COUNTIF(BN281:BQ283,BR281)=4,"",1))</f>
        <v>1</v>
      </c>
      <c r="BV281" s="622" t="str">
        <f>IF(AI281="","",IF(AND(COUNTA(M281:M283)=0,COUNTA(W281:X283)=0),1,""))</f>
        <v/>
      </c>
      <c r="BW281" s="621">
        <f>IF(AND($AI281="",COUNTA(W281)&gt;0),1,0)</f>
        <v>0</v>
      </c>
      <c r="BX281" s="621">
        <f>IF(AND($AI281="",COUNTA(X281)&gt;0),1,0)</f>
        <v>0</v>
      </c>
      <c r="BY281" s="621" t="str">
        <f>F281&amp;"-"&amp;W281</f>
        <v>-</v>
      </c>
      <c r="BZ281" s="621" t="str">
        <f>IF(W281="","",COUNTIF($BY$17:BY281,BY281))</f>
        <v/>
      </c>
      <c r="CA281" s="621" t="str">
        <f>F281&amp;"-"&amp;X281</f>
        <v>-</v>
      </c>
      <c r="CB281" s="621" t="str">
        <f>IF(X281="","",COUNTIF($CA$17:CA281,CA281))</f>
        <v/>
      </c>
    </row>
    <row r="282" spans="1:80" s="1" customFormat="1" ht="18" hidden="1" customHeight="1" thickBot="1">
      <c r="A282" s="684"/>
      <c r="B282" s="765"/>
      <c r="C282" s="767"/>
      <c r="D282" s="194"/>
      <c r="E282" s="194"/>
      <c r="F282" s="767"/>
      <c r="G282" s="767"/>
      <c r="H282" s="668"/>
      <c r="I282" s="198" t="str">
        <f>IF(C281&gt;0,VLOOKUP(C281,女子登録情報!$A$1:$H$2001,5,0),"")</f>
        <v/>
      </c>
      <c r="J282" s="748"/>
      <c r="K282" s="748"/>
      <c r="L282" s="199" t="s">
        <v>28</v>
      </c>
      <c r="M282" s="198"/>
      <c r="N282" s="196" t="str">
        <f>IF(M282&gt;0,VLOOKUP(M282,女子登録情報!$N$1:$O$22,2,0),"")</f>
        <v/>
      </c>
      <c r="O282" s="199" t="s">
        <v>29</v>
      </c>
      <c r="P282" s="200"/>
      <c r="Q282" s="53" t="str">
        <f t="shared" si="126"/>
        <v/>
      </c>
      <c r="R282" s="240"/>
      <c r="S282" s="197"/>
      <c r="T282" s="796"/>
      <c r="U282" s="797"/>
      <c r="V282" s="798"/>
      <c r="W282" s="751"/>
      <c r="X282" s="754"/>
      <c r="AB282" s="85">
        <f t="shared" si="136"/>
        <v>0</v>
      </c>
      <c r="AC282" s="621"/>
      <c r="AD282" s="74" t="str">
        <f t="shared" si="127"/>
        <v/>
      </c>
      <c r="AE282" s="74" t="str">
        <f t="shared" si="128"/>
        <v/>
      </c>
      <c r="AF282" s="74" t="str">
        <f t="shared" si="129"/>
        <v/>
      </c>
      <c r="AG282" s="74" t="str">
        <f t="shared" si="130"/>
        <v/>
      </c>
      <c r="AH282" s="95">
        <f t="shared" si="137"/>
        <v>0</v>
      </c>
      <c r="AI282" s="95" t="str">
        <f>AI281</f>
        <v/>
      </c>
      <c r="AJ282" s="74" t="str">
        <f t="shared" si="138"/>
        <v/>
      </c>
      <c r="AK282" s="74" t="str">
        <f t="shared" si="131"/>
        <v/>
      </c>
      <c r="AL282" s="99" t="str">
        <f t="shared" si="132"/>
        <v/>
      </c>
      <c r="AM282" s="81">
        <f t="shared" si="139"/>
        <v>0</v>
      </c>
      <c r="AO282" s="81">
        <f t="shared" si="140"/>
        <v>0</v>
      </c>
      <c r="AP282" s="81" t="str">
        <f t="shared" si="141"/>
        <v>00000</v>
      </c>
      <c r="AQ282" s="105" t="str">
        <f t="shared" si="142"/>
        <v>0秒0</v>
      </c>
      <c r="AR282" s="106">
        <f t="shared" si="143"/>
        <v>0</v>
      </c>
      <c r="AS282" s="106" t="str">
        <f t="shared" si="144"/>
        <v>0</v>
      </c>
      <c r="AT282" s="106" t="str">
        <f t="shared" si="145"/>
        <v>0</v>
      </c>
      <c r="AU282" s="106" t="str">
        <f t="shared" si="146"/>
        <v>0m</v>
      </c>
      <c r="AV282" s="106" t="str">
        <f t="shared" si="147"/>
        <v>点</v>
      </c>
      <c r="AW282" s="81">
        <f t="shared" si="148"/>
        <v>0</v>
      </c>
      <c r="AX282" s="73" t="str">
        <f t="shared" si="149"/>
        <v/>
      </c>
      <c r="AY282" s="81">
        <f t="shared" si="150"/>
        <v>0</v>
      </c>
      <c r="AZ282" s="81">
        <f t="shared" si="151"/>
        <v>0</v>
      </c>
      <c r="BA282" s="81">
        <f t="shared" si="152"/>
        <v>0</v>
      </c>
      <c r="BB282" s="595"/>
      <c r="BC282" s="595"/>
      <c r="BD282" s="629"/>
      <c r="BE282" s="769"/>
      <c r="BF282" s="74" t="str">
        <f t="shared" si="133"/>
        <v/>
      </c>
      <c r="BG282" s="74" t="str">
        <f t="shared" si="134"/>
        <v/>
      </c>
      <c r="BH282" s="74" t="str">
        <f t="shared" si="135"/>
        <v/>
      </c>
      <c r="BI282" s="120" t="str">
        <f>IF(M282="","",COUNTIF($BH$17:BH282,BH282))</f>
        <v/>
      </c>
      <c r="BJ282" s="98"/>
      <c r="BK282" s="1" t="str">
        <f t="shared" si="153"/>
        <v/>
      </c>
      <c r="BL282" s="621"/>
      <c r="BM282" s="621"/>
      <c r="BN282" s="621"/>
      <c r="BO282" s="621"/>
      <c r="BP282" s="621"/>
      <c r="BQ282" s="623"/>
      <c r="BR282" s="621"/>
      <c r="BS282" s="621"/>
      <c r="BV282" s="623"/>
      <c r="BW282" s="621"/>
      <c r="BX282" s="621"/>
      <c r="BY282" s="621"/>
      <c r="BZ282" s="621"/>
      <c r="CA282" s="621"/>
      <c r="CB282" s="621"/>
    </row>
    <row r="283" spans="1:80" s="1" customFormat="1" ht="18" hidden="1" customHeight="1" thickBot="1">
      <c r="A283" s="685"/>
      <c r="B283" s="201" t="s">
        <v>30</v>
      </c>
      <c r="C283" s="202"/>
      <c r="D283" s="202"/>
      <c r="E283" s="202"/>
      <c r="F283" s="210"/>
      <c r="G283" s="210"/>
      <c r="H283" s="28"/>
      <c r="I283" s="211"/>
      <c r="J283" s="749"/>
      <c r="K283" s="749"/>
      <c r="L283" s="203" t="s">
        <v>31</v>
      </c>
      <c r="M283" s="204"/>
      <c r="N283" s="196" t="str">
        <f>IF(M283&gt;0,VLOOKUP(M283,女子登録情報!$N$1:$O$22,2,0),"")</f>
        <v/>
      </c>
      <c r="O283" s="205" t="s">
        <v>32</v>
      </c>
      <c r="P283" s="206"/>
      <c r="Q283" s="53" t="str">
        <f t="shared" si="126"/>
        <v/>
      </c>
      <c r="R283" s="240"/>
      <c r="S283" s="207"/>
      <c r="T283" s="799"/>
      <c r="U283" s="800"/>
      <c r="V283" s="801"/>
      <c r="W283" s="752"/>
      <c r="X283" s="755"/>
      <c r="AB283" s="85">
        <f t="shared" si="136"/>
        <v>0</v>
      </c>
      <c r="AC283" s="621"/>
      <c r="AD283" s="74" t="str">
        <f t="shared" si="127"/>
        <v/>
      </c>
      <c r="AE283" s="74" t="str">
        <f t="shared" si="128"/>
        <v/>
      </c>
      <c r="AF283" s="74" t="str">
        <f t="shared" si="129"/>
        <v/>
      </c>
      <c r="AG283" s="74" t="str">
        <f t="shared" si="130"/>
        <v/>
      </c>
      <c r="AH283" s="95">
        <f t="shared" si="137"/>
        <v>0</v>
      </c>
      <c r="AI283" s="95" t="str">
        <f>AI282</f>
        <v/>
      </c>
      <c r="AJ283" s="74" t="str">
        <f t="shared" si="138"/>
        <v/>
      </c>
      <c r="AK283" s="74" t="str">
        <f t="shared" si="131"/>
        <v/>
      </c>
      <c r="AL283" s="99" t="str">
        <f t="shared" si="132"/>
        <v/>
      </c>
      <c r="AM283" s="81">
        <f t="shared" si="139"/>
        <v>0</v>
      </c>
      <c r="AO283" s="81">
        <f t="shared" si="140"/>
        <v>0</v>
      </c>
      <c r="AP283" s="81" t="str">
        <f t="shared" si="141"/>
        <v>00000</v>
      </c>
      <c r="AQ283" s="105" t="str">
        <f t="shared" si="142"/>
        <v>0秒0</v>
      </c>
      <c r="AR283" s="106">
        <f t="shared" si="143"/>
        <v>0</v>
      </c>
      <c r="AS283" s="106" t="str">
        <f t="shared" si="144"/>
        <v>0</v>
      </c>
      <c r="AT283" s="106" t="str">
        <f t="shared" si="145"/>
        <v>0</v>
      </c>
      <c r="AU283" s="106" t="str">
        <f t="shared" si="146"/>
        <v>0m</v>
      </c>
      <c r="AV283" s="106" t="str">
        <f t="shared" si="147"/>
        <v>点</v>
      </c>
      <c r="AW283" s="81">
        <f t="shared" si="148"/>
        <v>0</v>
      </c>
      <c r="AX283" s="73" t="str">
        <f t="shared" si="149"/>
        <v/>
      </c>
      <c r="AY283" s="81">
        <f t="shared" si="150"/>
        <v>0</v>
      </c>
      <c r="AZ283" s="81">
        <f t="shared" si="151"/>
        <v>0</v>
      </c>
      <c r="BA283" s="81">
        <f t="shared" si="152"/>
        <v>0</v>
      </c>
      <c r="BB283" s="587"/>
      <c r="BC283" s="587"/>
      <c r="BD283" s="630"/>
      <c r="BE283" s="770"/>
      <c r="BF283" s="74" t="str">
        <f t="shared" si="133"/>
        <v/>
      </c>
      <c r="BG283" s="74" t="str">
        <f t="shared" si="134"/>
        <v/>
      </c>
      <c r="BH283" s="74" t="str">
        <f t="shared" si="135"/>
        <v/>
      </c>
      <c r="BI283" s="120" t="str">
        <f>IF(M283="","",COUNTIF($BH$17:BH283,BH283))</f>
        <v/>
      </c>
      <c r="BJ283" s="98"/>
      <c r="BK283" s="1" t="str">
        <f t="shared" si="153"/>
        <v/>
      </c>
      <c r="BL283" s="621"/>
      <c r="BM283" s="621"/>
      <c r="BN283" s="621"/>
      <c r="BO283" s="621"/>
      <c r="BP283" s="621"/>
      <c r="BQ283" s="624"/>
      <c r="BR283" s="621"/>
      <c r="BS283" s="621"/>
      <c r="BV283" s="624"/>
      <c r="BW283" s="621"/>
      <c r="BX283" s="621"/>
      <c r="BY283" s="621"/>
      <c r="BZ283" s="621"/>
      <c r="CA283" s="621"/>
      <c r="CB283" s="621"/>
    </row>
    <row r="284" spans="1:80" s="1" customFormat="1" ht="18" hidden="1" customHeight="1" thickTop="1" thickBot="1">
      <c r="A284" s="683">
        <v>90</v>
      </c>
      <c r="B284" s="764" t="s">
        <v>339</v>
      </c>
      <c r="C284" s="766"/>
      <c r="D284" s="246"/>
      <c r="E284" s="246"/>
      <c r="F284" s="766" t="str">
        <f>IF(C284&gt;0,VLOOKUP(C284,女子登録情報!$A$1:$H$2001,3,0),"")</f>
        <v/>
      </c>
      <c r="G284" s="766" t="str">
        <f>IF(C284&gt;0,VLOOKUP(C284,女子登録情報!$A$1:$H$2001,4,0),"")</f>
        <v/>
      </c>
      <c r="H284" s="667" t="str">
        <f>IF(C284&gt;0,VLOOKUP(C284,女子登録情報!$A$1:$H$1688,7,0),"")</f>
        <v/>
      </c>
      <c r="I284" s="194" t="str">
        <f>IF(C284&gt;0,VLOOKUP(C284,女子登録情報!$A$1:$H$2001,8,0),"")</f>
        <v/>
      </c>
      <c r="J284" s="747" t="e">
        <f>IF(I285&gt;0,VLOOKUP(I285,女子登録情報!$Q$2:$R$48,2,0),"")</f>
        <v>#N/A</v>
      </c>
      <c r="K284" s="747" t="str">
        <f>IF(C284&gt;0,TEXT(C284,"100000000"),"000000000")</f>
        <v>000000000</v>
      </c>
      <c r="L284" s="195" t="s">
        <v>24</v>
      </c>
      <c r="M284" s="194"/>
      <c r="N284" s="196" t="str">
        <f>IF(M284&gt;0,VLOOKUP(M284,女子登録情報!$N$1:$O$22,2,0),"")</f>
        <v/>
      </c>
      <c r="O284" s="195" t="s">
        <v>27</v>
      </c>
      <c r="P284" s="102"/>
      <c r="Q284" s="53" t="str">
        <f t="shared" si="126"/>
        <v/>
      </c>
      <c r="R284" s="240"/>
      <c r="S284" s="197"/>
      <c r="T284" s="793"/>
      <c r="U284" s="794"/>
      <c r="V284" s="795"/>
      <c r="W284" s="750"/>
      <c r="X284" s="753"/>
      <c r="AA284" s="1">
        <f>IF(C284="",0,IF(H284=F5,0,1))</f>
        <v>0</v>
      </c>
      <c r="AB284" s="85">
        <f t="shared" si="136"/>
        <v>0</v>
      </c>
      <c r="AC284" s="621" t="str">
        <f>IF(C284="","",C284)</f>
        <v/>
      </c>
      <c r="AD284" s="74" t="str">
        <f t="shared" si="127"/>
        <v/>
      </c>
      <c r="AE284" s="74" t="str">
        <f t="shared" si="128"/>
        <v/>
      </c>
      <c r="AF284" s="74" t="str">
        <f t="shared" si="129"/>
        <v/>
      </c>
      <c r="AG284" s="74" t="str">
        <f t="shared" si="130"/>
        <v/>
      </c>
      <c r="AH284" s="95">
        <f t="shared" si="137"/>
        <v>0</v>
      </c>
      <c r="AI284" s="95" t="str">
        <f>IF(F284="","",F284)</f>
        <v/>
      </c>
      <c r="AJ284" s="74" t="str">
        <f t="shared" si="138"/>
        <v/>
      </c>
      <c r="AK284" s="74" t="str">
        <f t="shared" si="131"/>
        <v/>
      </c>
      <c r="AL284" s="99" t="str">
        <f t="shared" si="132"/>
        <v/>
      </c>
      <c r="AM284" s="81">
        <f t="shared" si="139"/>
        <v>0</v>
      </c>
      <c r="AO284" s="81">
        <f t="shared" si="140"/>
        <v>0</v>
      </c>
      <c r="AP284" s="81" t="str">
        <f t="shared" si="141"/>
        <v>00000</v>
      </c>
      <c r="AQ284" s="105" t="str">
        <f t="shared" si="142"/>
        <v>0秒0</v>
      </c>
      <c r="AR284" s="106">
        <f t="shared" si="143"/>
        <v>0</v>
      </c>
      <c r="AS284" s="106" t="str">
        <f t="shared" si="144"/>
        <v>0</v>
      </c>
      <c r="AT284" s="106" t="str">
        <f t="shared" si="145"/>
        <v>0</v>
      </c>
      <c r="AU284" s="106" t="str">
        <f t="shared" si="146"/>
        <v>0m</v>
      </c>
      <c r="AV284" s="106" t="str">
        <f t="shared" si="147"/>
        <v>点</v>
      </c>
      <c r="AW284" s="81">
        <f t="shared" si="148"/>
        <v>0</v>
      </c>
      <c r="AX284" s="73" t="str">
        <f t="shared" si="149"/>
        <v/>
      </c>
      <c r="AY284" s="81">
        <f t="shared" si="150"/>
        <v>0</v>
      </c>
      <c r="AZ284" s="81">
        <f t="shared" si="151"/>
        <v>0</v>
      </c>
      <c r="BA284" s="81">
        <f t="shared" si="152"/>
        <v>0</v>
      </c>
      <c r="BB284" s="586">
        <f>IF(W284="",0,COUNTA($W$17:W286))</f>
        <v>0</v>
      </c>
      <c r="BC284" s="586">
        <f>IF(X284="",0,COUNTA($X$17:X286))</f>
        <v>0</v>
      </c>
      <c r="BD284" s="628">
        <f>IF(OR($N284="20200",$N285="20200",$N286="20200"),COUNTIF($N$17:N286,"20200"),0)</f>
        <v>0</v>
      </c>
      <c r="BE284" s="768">
        <f>IF($BD284=0,0,INDEX($P284:$P286,MATCH("20200",$N284:$N286,0),1))</f>
        <v>0</v>
      </c>
      <c r="BF284" s="74" t="str">
        <f t="shared" si="133"/>
        <v/>
      </c>
      <c r="BG284" s="74" t="str">
        <f t="shared" si="134"/>
        <v/>
      </c>
      <c r="BH284" s="74" t="str">
        <f t="shared" si="135"/>
        <v/>
      </c>
      <c r="BI284" s="120" t="str">
        <f>IF(M284="","",COUNTIF($BH$17:BH284,BH284))</f>
        <v/>
      </c>
      <c r="BJ284" s="98"/>
      <c r="BK284" s="1" t="str">
        <f t="shared" si="153"/>
        <v/>
      </c>
      <c r="BL284" s="621" t="str">
        <f>IF(F284="","",COUNTIF($AI$17:AI284,AI284))</f>
        <v/>
      </c>
      <c r="BM284" s="621">
        <f>IF(BL284=1,BL284,0)</f>
        <v>0</v>
      </c>
      <c r="BN284" s="621" t="str">
        <f>IF(F284="","",$BR284)</f>
        <v/>
      </c>
      <c r="BO284" s="621" t="str">
        <f>IF(G284="","",$BR284)</f>
        <v/>
      </c>
      <c r="BP284" s="621" t="str">
        <f>IF(I284="","",$BR284)</f>
        <v/>
      </c>
      <c r="BQ284" s="622" t="str">
        <f>IFERROR(IF(J284="","",BR284),"")</f>
        <v/>
      </c>
      <c r="BR284" s="621">
        <v>90</v>
      </c>
      <c r="BS284" s="621">
        <f>IF(C284&gt;0,"",IF(COUNTIF(BN284:BQ286,BR284)=4,"",1))</f>
        <v>1</v>
      </c>
      <c r="BV284" s="622" t="str">
        <f>IF(AI284="","",IF(AND(COUNTA(M284:M286)=0,COUNTA(W284:X286)=0),1,""))</f>
        <v/>
      </c>
      <c r="BW284" s="621">
        <f>IF(AND($AI284="",COUNTA(W284)&gt;0),1,0)</f>
        <v>0</v>
      </c>
      <c r="BX284" s="621">
        <f>IF(AND($AI284="",COUNTA(X284)&gt;0),1,0)</f>
        <v>0</v>
      </c>
      <c r="BY284" s="621" t="str">
        <f>F284&amp;"-"&amp;W284</f>
        <v>-</v>
      </c>
      <c r="BZ284" s="621" t="str">
        <f>IF(W284="","",COUNTIF($BY$17:BY284,BY284))</f>
        <v/>
      </c>
      <c r="CA284" s="621" t="str">
        <f>F284&amp;"-"&amp;X284</f>
        <v>-</v>
      </c>
      <c r="CB284" s="621" t="str">
        <f>IF(X284="","",COUNTIF($CA$17:CA284,CA284))</f>
        <v/>
      </c>
    </row>
    <row r="285" spans="1:80" s="1" customFormat="1" ht="18" hidden="1" customHeight="1" thickBot="1">
      <c r="A285" s="684"/>
      <c r="B285" s="765"/>
      <c r="C285" s="767"/>
      <c r="D285" s="194"/>
      <c r="E285" s="194"/>
      <c r="F285" s="767"/>
      <c r="G285" s="767"/>
      <c r="H285" s="668"/>
      <c r="I285" s="198" t="str">
        <f>IF(C284&gt;0,VLOOKUP(C284,女子登録情報!$A$1:$H$2001,5,0),"")</f>
        <v/>
      </c>
      <c r="J285" s="748"/>
      <c r="K285" s="748"/>
      <c r="L285" s="199" t="s">
        <v>28</v>
      </c>
      <c r="M285" s="198"/>
      <c r="N285" s="196" t="str">
        <f>IF(M285&gt;0,VLOOKUP(M285,女子登録情報!$N$1:$O$22,2,0),"")</f>
        <v/>
      </c>
      <c r="O285" s="199" t="s">
        <v>29</v>
      </c>
      <c r="P285" s="200"/>
      <c r="Q285" s="53" t="str">
        <f t="shared" si="126"/>
        <v/>
      </c>
      <c r="R285" s="240"/>
      <c r="S285" s="197"/>
      <c r="T285" s="796"/>
      <c r="U285" s="797"/>
      <c r="V285" s="798"/>
      <c r="W285" s="751"/>
      <c r="X285" s="754"/>
      <c r="AB285" s="85">
        <f t="shared" si="136"/>
        <v>0</v>
      </c>
      <c r="AC285" s="621"/>
      <c r="AD285" s="74" t="str">
        <f t="shared" si="127"/>
        <v/>
      </c>
      <c r="AE285" s="74" t="str">
        <f t="shared" si="128"/>
        <v/>
      </c>
      <c r="AF285" s="74" t="str">
        <f t="shared" si="129"/>
        <v/>
      </c>
      <c r="AG285" s="74" t="str">
        <f t="shared" si="130"/>
        <v/>
      </c>
      <c r="AH285" s="95">
        <f t="shared" si="137"/>
        <v>0</v>
      </c>
      <c r="AI285" s="95" t="str">
        <f>AI284</f>
        <v/>
      </c>
      <c r="AJ285" s="74" t="str">
        <f t="shared" si="138"/>
        <v/>
      </c>
      <c r="AK285" s="74" t="str">
        <f t="shared" si="131"/>
        <v/>
      </c>
      <c r="AL285" s="99" t="str">
        <f t="shared" si="132"/>
        <v/>
      </c>
      <c r="AM285" s="81">
        <f t="shared" si="139"/>
        <v>0</v>
      </c>
      <c r="AO285" s="81">
        <f t="shared" si="140"/>
        <v>0</v>
      </c>
      <c r="AP285" s="81" t="str">
        <f t="shared" si="141"/>
        <v>00000</v>
      </c>
      <c r="AQ285" s="105" t="str">
        <f t="shared" si="142"/>
        <v>0秒0</v>
      </c>
      <c r="AR285" s="106">
        <f t="shared" si="143"/>
        <v>0</v>
      </c>
      <c r="AS285" s="106" t="str">
        <f t="shared" si="144"/>
        <v>0</v>
      </c>
      <c r="AT285" s="106" t="str">
        <f t="shared" si="145"/>
        <v>0</v>
      </c>
      <c r="AU285" s="106" t="str">
        <f t="shared" si="146"/>
        <v>0m</v>
      </c>
      <c r="AV285" s="106" t="str">
        <f t="shared" si="147"/>
        <v>点</v>
      </c>
      <c r="AW285" s="81">
        <f t="shared" si="148"/>
        <v>0</v>
      </c>
      <c r="AX285" s="73" t="str">
        <f t="shared" si="149"/>
        <v/>
      </c>
      <c r="AY285" s="81">
        <f t="shared" si="150"/>
        <v>0</v>
      </c>
      <c r="AZ285" s="81">
        <f t="shared" si="151"/>
        <v>0</v>
      </c>
      <c r="BA285" s="81">
        <f t="shared" si="152"/>
        <v>0</v>
      </c>
      <c r="BB285" s="595"/>
      <c r="BC285" s="595"/>
      <c r="BD285" s="629"/>
      <c r="BE285" s="769"/>
      <c r="BF285" s="74" t="str">
        <f t="shared" si="133"/>
        <v/>
      </c>
      <c r="BG285" s="74" t="str">
        <f t="shared" si="134"/>
        <v/>
      </c>
      <c r="BH285" s="74" t="str">
        <f t="shared" si="135"/>
        <v/>
      </c>
      <c r="BI285" s="120" t="str">
        <f>IF(M285="","",COUNTIF($BH$17:BH285,BH285))</f>
        <v/>
      </c>
      <c r="BJ285" s="98"/>
      <c r="BK285" s="1" t="str">
        <f t="shared" si="153"/>
        <v/>
      </c>
      <c r="BL285" s="621"/>
      <c r="BM285" s="621"/>
      <c r="BN285" s="621"/>
      <c r="BO285" s="621"/>
      <c r="BP285" s="621"/>
      <c r="BQ285" s="623"/>
      <c r="BR285" s="621"/>
      <c r="BS285" s="621"/>
      <c r="BV285" s="623"/>
      <c r="BW285" s="621"/>
      <c r="BX285" s="621"/>
      <c r="BY285" s="621"/>
      <c r="BZ285" s="621"/>
      <c r="CA285" s="621"/>
      <c r="CB285" s="621"/>
    </row>
    <row r="286" spans="1:80" s="1" customFormat="1" ht="18" hidden="1" customHeight="1" thickBot="1">
      <c r="A286" s="685"/>
      <c r="B286" s="201" t="s">
        <v>30</v>
      </c>
      <c r="C286" s="202"/>
      <c r="D286" s="202"/>
      <c r="E286" s="202"/>
      <c r="F286" s="210"/>
      <c r="G286" s="210"/>
      <c r="H286" s="28"/>
      <c r="I286" s="211"/>
      <c r="J286" s="749"/>
      <c r="K286" s="749"/>
      <c r="L286" s="203" t="s">
        <v>31</v>
      </c>
      <c r="M286" s="204"/>
      <c r="N286" s="196" t="str">
        <f>IF(M286&gt;0,VLOOKUP(M286,女子登録情報!$N$1:$O$22,2,0),"")</f>
        <v/>
      </c>
      <c r="O286" s="205" t="s">
        <v>32</v>
      </c>
      <c r="P286" s="206"/>
      <c r="Q286" s="53" t="str">
        <f t="shared" si="126"/>
        <v/>
      </c>
      <c r="R286" s="240"/>
      <c r="S286" s="207"/>
      <c r="T286" s="799"/>
      <c r="U286" s="800"/>
      <c r="V286" s="801"/>
      <c r="W286" s="752"/>
      <c r="X286" s="755"/>
      <c r="AB286" s="85">
        <f t="shared" si="136"/>
        <v>0</v>
      </c>
      <c r="AC286" s="621"/>
      <c r="AD286" s="74" t="str">
        <f t="shared" si="127"/>
        <v/>
      </c>
      <c r="AE286" s="74" t="str">
        <f t="shared" si="128"/>
        <v/>
      </c>
      <c r="AF286" s="74" t="str">
        <f t="shared" si="129"/>
        <v/>
      </c>
      <c r="AG286" s="74" t="str">
        <f t="shared" si="130"/>
        <v/>
      </c>
      <c r="AH286" s="95">
        <f t="shared" si="137"/>
        <v>0</v>
      </c>
      <c r="AI286" s="95" t="str">
        <f>AI285</f>
        <v/>
      </c>
      <c r="AJ286" s="74" t="str">
        <f t="shared" si="138"/>
        <v/>
      </c>
      <c r="AK286" s="74" t="str">
        <f t="shared" si="131"/>
        <v/>
      </c>
      <c r="AL286" s="99" t="str">
        <f t="shared" si="132"/>
        <v/>
      </c>
      <c r="AM286" s="81">
        <f t="shared" si="139"/>
        <v>0</v>
      </c>
      <c r="AO286" s="81">
        <f t="shared" si="140"/>
        <v>0</v>
      </c>
      <c r="AP286" s="81" t="str">
        <f t="shared" si="141"/>
        <v>00000</v>
      </c>
      <c r="AQ286" s="105" t="str">
        <f t="shared" si="142"/>
        <v>0秒0</v>
      </c>
      <c r="AR286" s="106">
        <f t="shared" si="143"/>
        <v>0</v>
      </c>
      <c r="AS286" s="106" t="str">
        <f t="shared" si="144"/>
        <v>0</v>
      </c>
      <c r="AT286" s="106" t="str">
        <f t="shared" si="145"/>
        <v>0</v>
      </c>
      <c r="AU286" s="106" t="str">
        <f t="shared" si="146"/>
        <v>0m</v>
      </c>
      <c r="AV286" s="106" t="str">
        <f t="shared" si="147"/>
        <v>点</v>
      </c>
      <c r="AW286" s="81">
        <f t="shared" si="148"/>
        <v>0</v>
      </c>
      <c r="AX286" s="73" t="str">
        <f t="shared" si="149"/>
        <v/>
      </c>
      <c r="AY286" s="81">
        <f t="shared" si="150"/>
        <v>0</v>
      </c>
      <c r="AZ286" s="81">
        <f t="shared" si="151"/>
        <v>0</v>
      </c>
      <c r="BA286" s="81">
        <f t="shared" si="152"/>
        <v>0</v>
      </c>
      <c r="BB286" s="587"/>
      <c r="BC286" s="587"/>
      <c r="BD286" s="630"/>
      <c r="BE286" s="770"/>
      <c r="BF286" s="74" t="str">
        <f t="shared" si="133"/>
        <v/>
      </c>
      <c r="BG286" s="74" t="str">
        <f t="shared" si="134"/>
        <v/>
      </c>
      <c r="BH286" s="74" t="str">
        <f t="shared" si="135"/>
        <v/>
      </c>
      <c r="BI286" s="120" t="str">
        <f>IF(M286="","",COUNTIF($BH$17:BH286,BH286))</f>
        <v/>
      </c>
      <c r="BJ286" s="98"/>
      <c r="BK286" s="1" t="str">
        <f t="shared" si="153"/>
        <v/>
      </c>
      <c r="BL286" s="621"/>
      <c r="BM286" s="621"/>
      <c r="BN286" s="621"/>
      <c r="BO286" s="621"/>
      <c r="BP286" s="621"/>
      <c r="BQ286" s="624"/>
      <c r="BR286" s="621"/>
      <c r="BS286" s="621"/>
      <c r="BV286" s="624"/>
      <c r="BW286" s="621"/>
      <c r="BX286" s="621"/>
      <c r="BY286" s="621"/>
      <c r="BZ286" s="621"/>
      <c r="CA286" s="621"/>
      <c r="CB286" s="621"/>
    </row>
    <row r="287" spans="1:80" s="1" customFormat="1" ht="18" hidden="1" customHeight="1" thickTop="1" thickBot="1">
      <c r="A287" s="683">
        <v>91</v>
      </c>
      <c r="B287" s="764" t="s">
        <v>339</v>
      </c>
      <c r="C287" s="766"/>
      <c r="D287" s="246"/>
      <c r="E287" s="246"/>
      <c r="F287" s="766" t="str">
        <f>IF(C287&gt;0,VLOOKUP(C287,女子登録情報!$A$1:$H$2001,3,0),"")</f>
        <v/>
      </c>
      <c r="G287" s="766" t="str">
        <f>IF(C287&gt;0,VLOOKUP(C287,女子登録情報!$A$1:$H$2001,4,0),"")</f>
        <v/>
      </c>
      <c r="H287" s="667" t="str">
        <f>IF(C287&gt;0,VLOOKUP(C287,女子登録情報!$A$1:$H$1688,7,0),"")</f>
        <v/>
      </c>
      <c r="I287" s="194" t="str">
        <f>IF(C287&gt;0,VLOOKUP(C287,女子登録情報!$A$1:$H$2001,8,0),"")</f>
        <v/>
      </c>
      <c r="J287" s="747" t="e">
        <f>IF(I288&gt;0,VLOOKUP(I288,女子登録情報!$Q$2:$R$48,2,0),"")</f>
        <v>#N/A</v>
      </c>
      <c r="K287" s="747" t="str">
        <f>IF(C287&gt;0,TEXT(C287,"100000000"),"000000000")</f>
        <v>000000000</v>
      </c>
      <c r="L287" s="195" t="s">
        <v>24</v>
      </c>
      <c r="M287" s="194"/>
      <c r="N287" s="196" t="str">
        <f>IF(M287&gt;0,VLOOKUP(M287,女子登録情報!$N$1:$O$22,2,0),"")</f>
        <v/>
      </c>
      <c r="O287" s="195" t="s">
        <v>27</v>
      </c>
      <c r="P287" s="102"/>
      <c r="Q287" s="53" t="str">
        <f t="shared" si="126"/>
        <v/>
      </c>
      <c r="R287" s="240"/>
      <c r="S287" s="197"/>
      <c r="T287" s="793"/>
      <c r="U287" s="794"/>
      <c r="V287" s="795"/>
      <c r="W287" s="750"/>
      <c r="X287" s="753"/>
      <c r="AA287" s="1">
        <f>IF(C287="",0,IF(H287=F5,0,1))</f>
        <v>0</v>
      </c>
      <c r="AB287" s="85">
        <f t="shared" si="136"/>
        <v>0</v>
      </c>
      <c r="AC287" s="621" t="str">
        <f>IF(C287="","",C287)</f>
        <v/>
      </c>
      <c r="AD287" s="74" t="str">
        <f t="shared" si="127"/>
        <v/>
      </c>
      <c r="AE287" s="74" t="str">
        <f t="shared" si="128"/>
        <v/>
      </c>
      <c r="AF287" s="74" t="str">
        <f t="shared" si="129"/>
        <v/>
      </c>
      <c r="AG287" s="74" t="str">
        <f t="shared" si="130"/>
        <v/>
      </c>
      <c r="AH287" s="95">
        <f t="shared" si="137"/>
        <v>0</v>
      </c>
      <c r="AI287" s="95" t="str">
        <f>IF(F287="","",F287)</f>
        <v/>
      </c>
      <c r="AJ287" s="74" t="str">
        <f t="shared" si="138"/>
        <v/>
      </c>
      <c r="AK287" s="74" t="str">
        <f t="shared" si="131"/>
        <v/>
      </c>
      <c r="AL287" s="99" t="str">
        <f t="shared" si="132"/>
        <v/>
      </c>
      <c r="AM287" s="81">
        <f t="shared" si="139"/>
        <v>0</v>
      </c>
      <c r="AO287" s="81">
        <f t="shared" si="140"/>
        <v>0</v>
      </c>
      <c r="AP287" s="81" t="str">
        <f t="shared" si="141"/>
        <v>00000</v>
      </c>
      <c r="AQ287" s="105" t="str">
        <f t="shared" si="142"/>
        <v>0秒0</v>
      </c>
      <c r="AR287" s="106">
        <f t="shared" si="143"/>
        <v>0</v>
      </c>
      <c r="AS287" s="106" t="str">
        <f t="shared" si="144"/>
        <v>0</v>
      </c>
      <c r="AT287" s="106" t="str">
        <f t="shared" si="145"/>
        <v>0</v>
      </c>
      <c r="AU287" s="106" t="str">
        <f t="shared" si="146"/>
        <v>0m</v>
      </c>
      <c r="AV287" s="106" t="str">
        <f t="shared" si="147"/>
        <v>点</v>
      </c>
      <c r="AW287" s="81">
        <f t="shared" si="148"/>
        <v>0</v>
      </c>
      <c r="AX287" s="73" t="str">
        <f t="shared" si="149"/>
        <v/>
      </c>
      <c r="AY287" s="81">
        <f t="shared" si="150"/>
        <v>0</v>
      </c>
      <c r="AZ287" s="81">
        <f t="shared" si="151"/>
        <v>0</v>
      </c>
      <c r="BA287" s="81">
        <f t="shared" si="152"/>
        <v>0</v>
      </c>
      <c r="BB287" s="586">
        <f>IF(W287="",0,COUNTA($W$17:W289))</f>
        <v>0</v>
      </c>
      <c r="BC287" s="586">
        <f>IF(X287="",0,COUNTA($X$17:X289))</f>
        <v>0</v>
      </c>
      <c r="BD287" s="628">
        <f>IF(OR($N287="20200",$N288="20200",$N289="20200"),COUNTIF($N$17:N289,"20200"),0)</f>
        <v>0</v>
      </c>
      <c r="BE287" s="768">
        <f>IF($BD287=0,0,INDEX($P287:$P289,MATCH("20200",$N287:$N289,0),1))</f>
        <v>0</v>
      </c>
      <c r="BF287" s="74" t="str">
        <f t="shared" si="133"/>
        <v/>
      </c>
      <c r="BG287" s="74" t="str">
        <f t="shared" si="134"/>
        <v/>
      </c>
      <c r="BH287" s="74" t="str">
        <f t="shared" si="135"/>
        <v/>
      </c>
      <c r="BI287" s="120" t="str">
        <f>IF(M287="","",COUNTIF($BH$17:BH287,BH287))</f>
        <v/>
      </c>
      <c r="BJ287" s="98"/>
      <c r="BK287" s="1" t="str">
        <f t="shared" si="153"/>
        <v/>
      </c>
      <c r="BL287" s="621" t="str">
        <f>IF(F287="","",COUNTIF($AI$17:AI287,AI287))</f>
        <v/>
      </c>
      <c r="BM287" s="621">
        <f>IF(BL287=1,BL287,0)</f>
        <v>0</v>
      </c>
      <c r="BN287" s="621" t="str">
        <f>IF(F287="","",$BR287)</f>
        <v/>
      </c>
      <c r="BO287" s="621" t="str">
        <f>IF(G287="","",$BR287)</f>
        <v/>
      </c>
      <c r="BP287" s="621" t="str">
        <f>IF(I287="","",$BR287)</f>
        <v/>
      </c>
      <c r="BQ287" s="622" t="str">
        <f>IFERROR(IF(J287="","",BR287),"")</f>
        <v/>
      </c>
      <c r="BR287" s="621">
        <v>91</v>
      </c>
      <c r="BS287" s="621">
        <f>IF(C287&gt;0,"",IF(COUNTIF(BN287:BQ289,BR287)=4,"",1))</f>
        <v>1</v>
      </c>
      <c r="BV287" s="622" t="str">
        <f>IF(AI287="","",IF(AND(COUNTA(M287:M289)=0,COUNTA(W287:X289)=0),1,""))</f>
        <v/>
      </c>
      <c r="BW287" s="621">
        <f>IF(AND($AI287="",COUNTA(W287)&gt;0),1,0)</f>
        <v>0</v>
      </c>
      <c r="BX287" s="621">
        <f>IF(AND($AI287="",COUNTA(X287)&gt;0),1,0)</f>
        <v>0</v>
      </c>
      <c r="BY287" s="621" t="str">
        <f>F287&amp;"-"&amp;W287</f>
        <v>-</v>
      </c>
      <c r="BZ287" s="621" t="str">
        <f>IF(W287="","",COUNTIF($BY$17:BY287,BY287))</f>
        <v/>
      </c>
      <c r="CA287" s="621" t="str">
        <f>F287&amp;"-"&amp;X287</f>
        <v>-</v>
      </c>
      <c r="CB287" s="621" t="str">
        <f>IF(X287="","",COUNTIF($CA$17:CA287,CA287))</f>
        <v/>
      </c>
    </row>
    <row r="288" spans="1:80" s="1" customFormat="1" ht="18" hidden="1" customHeight="1" thickBot="1">
      <c r="A288" s="684"/>
      <c r="B288" s="765"/>
      <c r="C288" s="767"/>
      <c r="D288" s="194"/>
      <c r="E288" s="194"/>
      <c r="F288" s="767"/>
      <c r="G288" s="767"/>
      <c r="H288" s="668"/>
      <c r="I288" s="198" t="str">
        <f>IF(C287&gt;0,VLOOKUP(C287,女子登録情報!$A$1:$H$2001,5,0),"")</f>
        <v/>
      </c>
      <c r="J288" s="748"/>
      <c r="K288" s="748"/>
      <c r="L288" s="199" t="s">
        <v>28</v>
      </c>
      <c r="M288" s="198"/>
      <c r="N288" s="196" t="str">
        <f>IF(M288&gt;0,VLOOKUP(M288,女子登録情報!$N$1:$O$22,2,0),"")</f>
        <v/>
      </c>
      <c r="O288" s="199" t="s">
        <v>29</v>
      </c>
      <c r="P288" s="200"/>
      <c r="Q288" s="53" t="str">
        <f t="shared" si="126"/>
        <v/>
      </c>
      <c r="R288" s="240"/>
      <c r="S288" s="197"/>
      <c r="T288" s="796"/>
      <c r="U288" s="797"/>
      <c r="V288" s="798"/>
      <c r="W288" s="751"/>
      <c r="X288" s="754"/>
      <c r="AB288" s="85">
        <f t="shared" si="136"/>
        <v>0</v>
      </c>
      <c r="AC288" s="621"/>
      <c r="AD288" s="74" t="str">
        <f t="shared" si="127"/>
        <v/>
      </c>
      <c r="AE288" s="74" t="str">
        <f t="shared" si="128"/>
        <v/>
      </c>
      <c r="AF288" s="74" t="str">
        <f t="shared" si="129"/>
        <v/>
      </c>
      <c r="AG288" s="74" t="str">
        <f t="shared" si="130"/>
        <v/>
      </c>
      <c r="AH288" s="95">
        <f t="shared" si="137"/>
        <v>0</v>
      </c>
      <c r="AI288" s="95" t="str">
        <f>AI287</f>
        <v/>
      </c>
      <c r="AJ288" s="74" t="str">
        <f t="shared" si="138"/>
        <v/>
      </c>
      <c r="AK288" s="74" t="str">
        <f t="shared" si="131"/>
        <v/>
      </c>
      <c r="AL288" s="99" t="str">
        <f t="shared" si="132"/>
        <v/>
      </c>
      <c r="AM288" s="81">
        <f t="shared" si="139"/>
        <v>0</v>
      </c>
      <c r="AO288" s="81">
        <f t="shared" si="140"/>
        <v>0</v>
      </c>
      <c r="AP288" s="81" t="str">
        <f t="shared" si="141"/>
        <v>00000</v>
      </c>
      <c r="AQ288" s="105" t="str">
        <f t="shared" si="142"/>
        <v>0秒0</v>
      </c>
      <c r="AR288" s="106">
        <f t="shared" si="143"/>
        <v>0</v>
      </c>
      <c r="AS288" s="106" t="str">
        <f t="shared" si="144"/>
        <v>0</v>
      </c>
      <c r="AT288" s="106" t="str">
        <f t="shared" si="145"/>
        <v>0</v>
      </c>
      <c r="AU288" s="106" t="str">
        <f t="shared" si="146"/>
        <v>0m</v>
      </c>
      <c r="AV288" s="106" t="str">
        <f t="shared" si="147"/>
        <v>点</v>
      </c>
      <c r="AW288" s="81">
        <f t="shared" si="148"/>
        <v>0</v>
      </c>
      <c r="AX288" s="73" t="str">
        <f t="shared" si="149"/>
        <v/>
      </c>
      <c r="AY288" s="81">
        <f t="shared" si="150"/>
        <v>0</v>
      </c>
      <c r="AZ288" s="81">
        <f t="shared" si="151"/>
        <v>0</v>
      </c>
      <c r="BA288" s="81">
        <f t="shared" si="152"/>
        <v>0</v>
      </c>
      <c r="BB288" s="595"/>
      <c r="BC288" s="595"/>
      <c r="BD288" s="629"/>
      <c r="BE288" s="769"/>
      <c r="BF288" s="74" t="str">
        <f t="shared" si="133"/>
        <v/>
      </c>
      <c r="BG288" s="74" t="str">
        <f t="shared" si="134"/>
        <v/>
      </c>
      <c r="BH288" s="74" t="str">
        <f t="shared" si="135"/>
        <v/>
      </c>
      <c r="BI288" s="120" t="str">
        <f>IF(M288="","",COUNTIF($BH$17:BH288,BH288))</f>
        <v/>
      </c>
      <c r="BJ288" s="98"/>
      <c r="BK288" s="1" t="str">
        <f t="shared" si="153"/>
        <v/>
      </c>
      <c r="BL288" s="621"/>
      <c r="BM288" s="621"/>
      <c r="BN288" s="621"/>
      <c r="BO288" s="621"/>
      <c r="BP288" s="621"/>
      <c r="BQ288" s="623"/>
      <c r="BR288" s="621"/>
      <c r="BS288" s="621"/>
      <c r="BV288" s="623"/>
      <c r="BW288" s="621"/>
      <c r="BX288" s="621"/>
      <c r="BY288" s="621"/>
      <c r="BZ288" s="621"/>
      <c r="CA288" s="621"/>
      <c r="CB288" s="621"/>
    </row>
    <row r="289" spans="1:80" s="1" customFormat="1" ht="18" hidden="1" customHeight="1" thickBot="1">
      <c r="A289" s="685"/>
      <c r="B289" s="201" t="s">
        <v>30</v>
      </c>
      <c r="C289" s="202"/>
      <c r="D289" s="202"/>
      <c r="E289" s="202"/>
      <c r="F289" s="210"/>
      <c r="G289" s="210"/>
      <c r="H289" s="28"/>
      <c r="I289" s="211"/>
      <c r="J289" s="749"/>
      <c r="K289" s="749"/>
      <c r="L289" s="203" t="s">
        <v>31</v>
      </c>
      <c r="M289" s="204"/>
      <c r="N289" s="196" t="str">
        <f>IF(M289&gt;0,VLOOKUP(M289,女子登録情報!$N$1:$O$22,2,0),"")</f>
        <v/>
      </c>
      <c r="O289" s="205" t="s">
        <v>32</v>
      </c>
      <c r="P289" s="206"/>
      <c r="Q289" s="53" t="str">
        <f t="shared" si="126"/>
        <v/>
      </c>
      <c r="R289" s="240"/>
      <c r="S289" s="207"/>
      <c r="T289" s="799"/>
      <c r="U289" s="800"/>
      <c r="V289" s="801"/>
      <c r="W289" s="752"/>
      <c r="X289" s="755"/>
      <c r="AB289" s="85">
        <f t="shared" si="136"/>
        <v>0</v>
      </c>
      <c r="AC289" s="621"/>
      <c r="AD289" s="74" t="str">
        <f t="shared" si="127"/>
        <v/>
      </c>
      <c r="AE289" s="74" t="str">
        <f t="shared" si="128"/>
        <v/>
      </c>
      <c r="AF289" s="74" t="str">
        <f t="shared" si="129"/>
        <v/>
      </c>
      <c r="AG289" s="74" t="str">
        <f t="shared" si="130"/>
        <v/>
      </c>
      <c r="AH289" s="95">
        <f t="shared" si="137"/>
        <v>0</v>
      </c>
      <c r="AI289" s="95" t="str">
        <f>AI288</f>
        <v/>
      </c>
      <c r="AJ289" s="74" t="str">
        <f t="shared" si="138"/>
        <v/>
      </c>
      <c r="AK289" s="74" t="str">
        <f t="shared" si="131"/>
        <v/>
      </c>
      <c r="AL289" s="99" t="str">
        <f t="shared" si="132"/>
        <v/>
      </c>
      <c r="AM289" s="81">
        <f t="shared" si="139"/>
        <v>0</v>
      </c>
      <c r="AO289" s="81">
        <f t="shared" si="140"/>
        <v>0</v>
      </c>
      <c r="AP289" s="81" t="str">
        <f t="shared" si="141"/>
        <v>00000</v>
      </c>
      <c r="AQ289" s="105" t="str">
        <f t="shared" si="142"/>
        <v>0秒0</v>
      </c>
      <c r="AR289" s="106">
        <f t="shared" si="143"/>
        <v>0</v>
      </c>
      <c r="AS289" s="106" t="str">
        <f t="shared" si="144"/>
        <v>0</v>
      </c>
      <c r="AT289" s="106" t="str">
        <f t="shared" si="145"/>
        <v>0</v>
      </c>
      <c r="AU289" s="106" t="str">
        <f t="shared" si="146"/>
        <v>0m</v>
      </c>
      <c r="AV289" s="106" t="str">
        <f t="shared" si="147"/>
        <v>点</v>
      </c>
      <c r="AW289" s="81">
        <f t="shared" si="148"/>
        <v>0</v>
      </c>
      <c r="AX289" s="73" t="str">
        <f t="shared" si="149"/>
        <v/>
      </c>
      <c r="AY289" s="81">
        <f t="shared" si="150"/>
        <v>0</v>
      </c>
      <c r="AZ289" s="81">
        <f t="shared" si="151"/>
        <v>0</v>
      </c>
      <c r="BA289" s="81">
        <f t="shared" si="152"/>
        <v>0</v>
      </c>
      <c r="BB289" s="587"/>
      <c r="BC289" s="587"/>
      <c r="BD289" s="630"/>
      <c r="BE289" s="770"/>
      <c r="BF289" s="74" t="str">
        <f t="shared" si="133"/>
        <v/>
      </c>
      <c r="BG289" s="74" t="str">
        <f t="shared" si="134"/>
        <v/>
      </c>
      <c r="BH289" s="74" t="str">
        <f t="shared" si="135"/>
        <v/>
      </c>
      <c r="BI289" s="120" t="str">
        <f>IF(M289="","",COUNTIF($BH$17:BH289,BH289))</f>
        <v/>
      </c>
      <c r="BJ289" s="98"/>
      <c r="BK289" s="1" t="str">
        <f t="shared" si="153"/>
        <v/>
      </c>
      <c r="BL289" s="621"/>
      <c r="BM289" s="621"/>
      <c r="BN289" s="621"/>
      <c r="BO289" s="621"/>
      <c r="BP289" s="621"/>
      <c r="BQ289" s="624"/>
      <c r="BR289" s="621"/>
      <c r="BS289" s="621"/>
      <c r="BV289" s="624"/>
      <c r="BW289" s="621"/>
      <c r="BX289" s="621"/>
      <c r="BY289" s="621"/>
      <c r="BZ289" s="621"/>
      <c r="CA289" s="621"/>
      <c r="CB289" s="621"/>
    </row>
    <row r="290" spans="1:80" s="1" customFormat="1" ht="18" hidden="1" customHeight="1" thickTop="1" thickBot="1">
      <c r="A290" s="683">
        <v>92</v>
      </c>
      <c r="B290" s="764" t="s">
        <v>339</v>
      </c>
      <c r="C290" s="766"/>
      <c r="D290" s="246"/>
      <c r="E290" s="246"/>
      <c r="F290" s="766" t="str">
        <f>IF(C290&gt;0,VLOOKUP(C290,女子登録情報!$A$1:$H$2001,3,0),"")</f>
        <v/>
      </c>
      <c r="G290" s="766" t="str">
        <f>IF(C290&gt;0,VLOOKUP(C290,女子登録情報!$A$1:$H$2001,4,0),"")</f>
        <v/>
      </c>
      <c r="H290" s="667" t="str">
        <f>IF(C290&gt;0,VLOOKUP(C290,女子登録情報!$A$1:$H$1688,7,0),"")</f>
        <v/>
      </c>
      <c r="I290" s="194" t="str">
        <f>IF(C290&gt;0,VLOOKUP(C290,女子登録情報!$A$1:$H$2001,8,0),"")</f>
        <v/>
      </c>
      <c r="J290" s="747" t="e">
        <f>IF(I291&gt;0,VLOOKUP(I291,女子登録情報!$Q$2:$R$48,2,0),"")</f>
        <v>#N/A</v>
      </c>
      <c r="K290" s="747" t="str">
        <f>IF(C290&gt;0,TEXT(C290,"100000000"),"000000000")</f>
        <v>000000000</v>
      </c>
      <c r="L290" s="195" t="s">
        <v>24</v>
      </c>
      <c r="M290" s="194"/>
      <c r="N290" s="196" t="str">
        <f>IF(M290&gt;0,VLOOKUP(M290,女子登録情報!$N$1:$O$22,2,0),"")</f>
        <v/>
      </c>
      <c r="O290" s="195" t="s">
        <v>27</v>
      </c>
      <c r="P290" s="102"/>
      <c r="Q290" s="53" t="str">
        <f t="shared" si="126"/>
        <v/>
      </c>
      <c r="R290" s="240"/>
      <c r="S290" s="197"/>
      <c r="T290" s="793"/>
      <c r="U290" s="794"/>
      <c r="V290" s="795"/>
      <c r="W290" s="750"/>
      <c r="X290" s="753"/>
      <c r="AA290" s="1">
        <f>IF(C290="",0,IF(H290=F5,0,1))</f>
        <v>0</v>
      </c>
      <c r="AB290" s="85">
        <f t="shared" si="136"/>
        <v>0</v>
      </c>
      <c r="AC290" s="621" t="str">
        <f>IF(C290="","",C290)</f>
        <v/>
      </c>
      <c r="AD290" s="74" t="str">
        <f t="shared" si="127"/>
        <v/>
      </c>
      <c r="AE290" s="74" t="str">
        <f t="shared" si="128"/>
        <v/>
      </c>
      <c r="AF290" s="74" t="str">
        <f t="shared" si="129"/>
        <v/>
      </c>
      <c r="AG290" s="74" t="str">
        <f t="shared" si="130"/>
        <v/>
      </c>
      <c r="AH290" s="95">
        <f t="shared" si="137"/>
        <v>0</v>
      </c>
      <c r="AI290" s="95" t="str">
        <f>IF(F290="","",F290)</f>
        <v/>
      </c>
      <c r="AJ290" s="74" t="str">
        <f t="shared" si="138"/>
        <v/>
      </c>
      <c r="AK290" s="74" t="str">
        <f t="shared" si="131"/>
        <v/>
      </c>
      <c r="AL290" s="99" t="str">
        <f t="shared" si="132"/>
        <v/>
      </c>
      <c r="AM290" s="81">
        <f t="shared" si="139"/>
        <v>0</v>
      </c>
      <c r="AO290" s="81">
        <f t="shared" si="140"/>
        <v>0</v>
      </c>
      <c r="AP290" s="81" t="str">
        <f t="shared" si="141"/>
        <v>00000</v>
      </c>
      <c r="AQ290" s="105" t="str">
        <f t="shared" si="142"/>
        <v>0秒0</v>
      </c>
      <c r="AR290" s="106">
        <f t="shared" si="143"/>
        <v>0</v>
      </c>
      <c r="AS290" s="106" t="str">
        <f t="shared" si="144"/>
        <v>0</v>
      </c>
      <c r="AT290" s="106" t="str">
        <f t="shared" si="145"/>
        <v>0</v>
      </c>
      <c r="AU290" s="106" t="str">
        <f t="shared" si="146"/>
        <v>0m</v>
      </c>
      <c r="AV290" s="106" t="str">
        <f t="shared" si="147"/>
        <v>点</v>
      </c>
      <c r="AW290" s="81">
        <f t="shared" si="148"/>
        <v>0</v>
      </c>
      <c r="AX290" s="73" t="str">
        <f t="shared" si="149"/>
        <v/>
      </c>
      <c r="AY290" s="81">
        <f t="shared" si="150"/>
        <v>0</v>
      </c>
      <c r="AZ290" s="81">
        <f t="shared" si="151"/>
        <v>0</v>
      </c>
      <c r="BA290" s="81">
        <f t="shared" si="152"/>
        <v>0</v>
      </c>
      <c r="BB290" s="586">
        <f>IF(W290="",0,COUNTA($W$17:W292))</f>
        <v>0</v>
      </c>
      <c r="BC290" s="586">
        <f>IF(X290="",0,COUNTA($X$17:X292))</f>
        <v>0</v>
      </c>
      <c r="BD290" s="628">
        <f>IF(OR($N290="20200",$N291="20200",$N292="20200"),COUNTIF($N$17:N292,"20200"),0)</f>
        <v>0</v>
      </c>
      <c r="BE290" s="768">
        <f>IF($BD290=0,0,INDEX($P290:$P292,MATCH("20200",$N290:$N292,0),1))</f>
        <v>0</v>
      </c>
      <c r="BF290" s="74" t="str">
        <f t="shared" si="133"/>
        <v/>
      </c>
      <c r="BG290" s="74" t="str">
        <f t="shared" si="134"/>
        <v/>
      </c>
      <c r="BH290" s="74" t="str">
        <f t="shared" si="135"/>
        <v/>
      </c>
      <c r="BI290" s="120" t="str">
        <f>IF(M290="","",COUNTIF($BH$17:BH290,BH290))</f>
        <v/>
      </c>
      <c r="BJ290" s="98"/>
      <c r="BK290" s="1" t="str">
        <f t="shared" si="153"/>
        <v/>
      </c>
      <c r="BL290" s="621" t="str">
        <f>IF(F290="","",COUNTIF($AI$17:AI290,AI290))</f>
        <v/>
      </c>
      <c r="BM290" s="621">
        <f>IF(BL290=1,BL290,0)</f>
        <v>0</v>
      </c>
      <c r="BN290" s="621" t="str">
        <f>IF(F290="","",$BR290)</f>
        <v/>
      </c>
      <c r="BO290" s="621" t="str">
        <f>IF(G290="","",$BR290)</f>
        <v/>
      </c>
      <c r="BP290" s="621" t="str">
        <f>IF(I290="","",$BR290)</f>
        <v/>
      </c>
      <c r="BQ290" s="622" t="str">
        <f>IFERROR(IF(J290="","",BR290),"")</f>
        <v/>
      </c>
      <c r="BR290" s="621">
        <v>92</v>
      </c>
      <c r="BS290" s="621">
        <f>IF(C290&gt;0,"",IF(COUNTIF(BN290:BQ292,BR290)=4,"",1))</f>
        <v>1</v>
      </c>
      <c r="BV290" s="622" t="str">
        <f>IF(AI290="","",IF(AND(COUNTA(M290:M292)=0,COUNTA(W290:X292)=0),1,""))</f>
        <v/>
      </c>
      <c r="BW290" s="621">
        <f>IF(AND($AI290="",COUNTA(W290)&gt;0),1,0)</f>
        <v>0</v>
      </c>
      <c r="BX290" s="621">
        <f>IF(AND($AI290="",COUNTA(X290)&gt;0),1,0)</f>
        <v>0</v>
      </c>
      <c r="BY290" s="621" t="str">
        <f>F290&amp;"-"&amp;W290</f>
        <v>-</v>
      </c>
      <c r="BZ290" s="621" t="str">
        <f>IF(W290="","",COUNTIF($BY$17:BY290,BY290))</f>
        <v/>
      </c>
      <c r="CA290" s="621" t="str">
        <f>F290&amp;"-"&amp;X290</f>
        <v>-</v>
      </c>
      <c r="CB290" s="621" t="str">
        <f>IF(X290="","",COUNTIF($CA$17:CA290,CA290))</f>
        <v/>
      </c>
    </row>
    <row r="291" spans="1:80" s="1" customFormat="1" ht="18" hidden="1" customHeight="1" thickBot="1">
      <c r="A291" s="684"/>
      <c r="B291" s="765"/>
      <c r="C291" s="767"/>
      <c r="D291" s="194"/>
      <c r="E291" s="194"/>
      <c r="F291" s="767"/>
      <c r="G291" s="767"/>
      <c r="H291" s="668"/>
      <c r="I291" s="198" t="str">
        <f>IF(C290&gt;0,VLOOKUP(C290,女子登録情報!$A$1:$H$2001,5,0),"")</f>
        <v/>
      </c>
      <c r="J291" s="748"/>
      <c r="K291" s="748"/>
      <c r="L291" s="199" t="s">
        <v>28</v>
      </c>
      <c r="M291" s="198"/>
      <c r="N291" s="196" t="str">
        <f>IF(M291&gt;0,VLOOKUP(M291,女子登録情報!$N$1:$O$22,2,0),"")</f>
        <v/>
      </c>
      <c r="O291" s="199" t="s">
        <v>29</v>
      </c>
      <c r="P291" s="200"/>
      <c r="Q291" s="53" t="str">
        <f t="shared" si="126"/>
        <v/>
      </c>
      <c r="R291" s="240"/>
      <c r="S291" s="197"/>
      <c r="T291" s="796"/>
      <c r="U291" s="797"/>
      <c r="V291" s="798"/>
      <c r="W291" s="751"/>
      <c r="X291" s="754"/>
      <c r="AB291" s="85">
        <f t="shared" si="136"/>
        <v>0</v>
      </c>
      <c r="AC291" s="621"/>
      <c r="AD291" s="74" t="str">
        <f t="shared" si="127"/>
        <v/>
      </c>
      <c r="AE291" s="74" t="str">
        <f t="shared" si="128"/>
        <v/>
      </c>
      <c r="AF291" s="74" t="str">
        <f t="shared" si="129"/>
        <v/>
      </c>
      <c r="AG291" s="74" t="str">
        <f t="shared" si="130"/>
        <v/>
      </c>
      <c r="AH291" s="95">
        <f t="shared" si="137"/>
        <v>0</v>
      </c>
      <c r="AI291" s="95" t="str">
        <f>AI290</f>
        <v/>
      </c>
      <c r="AJ291" s="74" t="str">
        <f t="shared" si="138"/>
        <v/>
      </c>
      <c r="AK291" s="74" t="str">
        <f t="shared" si="131"/>
        <v/>
      </c>
      <c r="AL291" s="99" t="str">
        <f t="shared" si="132"/>
        <v/>
      </c>
      <c r="AM291" s="81">
        <f t="shared" si="139"/>
        <v>0</v>
      </c>
      <c r="AO291" s="81">
        <f t="shared" si="140"/>
        <v>0</v>
      </c>
      <c r="AP291" s="81" t="str">
        <f t="shared" si="141"/>
        <v>00000</v>
      </c>
      <c r="AQ291" s="105" t="str">
        <f t="shared" si="142"/>
        <v>0秒0</v>
      </c>
      <c r="AR291" s="106">
        <f t="shared" si="143"/>
        <v>0</v>
      </c>
      <c r="AS291" s="106" t="str">
        <f t="shared" si="144"/>
        <v>0</v>
      </c>
      <c r="AT291" s="106" t="str">
        <f t="shared" si="145"/>
        <v>0</v>
      </c>
      <c r="AU291" s="106" t="str">
        <f t="shared" si="146"/>
        <v>0m</v>
      </c>
      <c r="AV291" s="106" t="str">
        <f t="shared" si="147"/>
        <v>点</v>
      </c>
      <c r="AW291" s="81">
        <f t="shared" si="148"/>
        <v>0</v>
      </c>
      <c r="AX291" s="73" t="str">
        <f t="shared" si="149"/>
        <v/>
      </c>
      <c r="AY291" s="81">
        <f t="shared" si="150"/>
        <v>0</v>
      </c>
      <c r="AZ291" s="81">
        <f t="shared" si="151"/>
        <v>0</v>
      </c>
      <c r="BA291" s="81">
        <f t="shared" si="152"/>
        <v>0</v>
      </c>
      <c r="BB291" s="595"/>
      <c r="BC291" s="595"/>
      <c r="BD291" s="629"/>
      <c r="BE291" s="769"/>
      <c r="BF291" s="74" t="str">
        <f t="shared" si="133"/>
        <v/>
      </c>
      <c r="BG291" s="74" t="str">
        <f t="shared" si="134"/>
        <v/>
      </c>
      <c r="BH291" s="74" t="str">
        <f t="shared" si="135"/>
        <v/>
      </c>
      <c r="BI291" s="120" t="str">
        <f>IF(M291="","",COUNTIF($BH$17:BH291,BH291))</f>
        <v/>
      </c>
      <c r="BJ291" s="98"/>
      <c r="BK291" s="1" t="str">
        <f t="shared" si="153"/>
        <v/>
      </c>
      <c r="BL291" s="621"/>
      <c r="BM291" s="621"/>
      <c r="BN291" s="621"/>
      <c r="BO291" s="621"/>
      <c r="BP291" s="621"/>
      <c r="BQ291" s="623"/>
      <c r="BR291" s="621"/>
      <c r="BS291" s="621"/>
      <c r="BV291" s="623"/>
      <c r="BW291" s="621"/>
      <c r="BX291" s="621"/>
      <c r="BY291" s="621"/>
      <c r="BZ291" s="621"/>
      <c r="CA291" s="621"/>
      <c r="CB291" s="621"/>
    </row>
    <row r="292" spans="1:80" s="1" customFormat="1" ht="18" hidden="1" customHeight="1" thickBot="1">
      <c r="A292" s="685"/>
      <c r="B292" s="201" t="s">
        <v>30</v>
      </c>
      <c r="C292" s="202"/>
      <c r="D292" s="202"/>
      <c r="E292" s="202"/>
      <c r="F292" s="210"/>
      <c r="G292" s="210"/>
      <c r="H292" s="28"/>
      <c r="I292" s="211"/>
      <c r="J292" s="749"/>
      <c r="K292" s="749"/>
      <c r="L292" s="203" t="s">
        <v>31</v>
      </c>
      <c r="M292" s="204"/>
      <c r="N292" s="196" t="str">
        <f>IF(M292&gt;0,VLOOKUP(M292,女子登録情報!$N$1:$O$22,2,0),"")</f>
        <v/>
      </c>
      <c r="O292" s="205" t="s">
        <v>32</v>
      </c>
      <c r="P292" s="206"/>
      <c r="Q292" s="53" t="str">
        <f t="shared" si="126"/>
        <v/>
      </c>
      <c r="R292" s="240"/>
      <c r="S292" s="207"/>
      <c r="T292" s="799"/>
      <c r="U292" s="800"/>
      <c r="V292" s="801"/>
      <c r="W292" s="752"/>
      <c r="X292" s="755"/>
      <c r="AB292" s="85">
        <f t="shared" si="136"/>
        <v>0</v>
      </c>
      <c r="AC292" s="621"/>
      <c r="AD292" s="74" t="str">
        <f t="shared" si="127"/>
        <v/>
      </c>
      <c r="AE292" s="74" t="str">
        <f t="shared" si="128"/>
        <v/>
      </c>
      <c r="AF292" s="74" t="str">
        <f t="shared" si="129"/>
        <v/>
      </c>
      <c r="AG292" s="74" t="str">
        <f t="shared" si="130"/>
        <v/>
      </c>
      <c r="AH292" s="95">
        <f t="shared" si="137"/>
        <v>0</v>
      </c>
      <c r="AI292" s="95" t="str">
        <f>AI291</f>
        <v/>
      </c>
      <c r="AJ292" s="74" t="str">
        <f t="shared" si="138"/>
        <v/>
      </c>
      <c r="AK292" s="74" t="str">
        <f t="shared" si="131"/>
        <v/>
      </c>
      <c r="AL292" s="99" t="str">
        <f t="shared" si="132"/>
        <v/>
      </c>
      <c r="AM292" s="81">
        <f t="shared" si="139"/>
        <v>0</v>
      </c>
      <c r="AO292" s="81">
        <f t="shared" si="140"/>
        <v>0</v>
      </c>
      <c r="AP292" s="81" t="str">
        <f t="shared" si="141"/>
        <v>00000</v>
      </c>
      <c r="AQ292" s="105" t="str">
        <f t="shared" si="142"/>
        <v>0秒0</v>
      </c>
      <c r="AR292" s="106">
        <f t="shared" si="143"/>
        <v>0</v>
      </c>
      <c r="AS292" s="106" t="str">
        <f t="shared" si="144"/>
        <v>0</v>
      </c>
      <c r="AT292" s="106" t="str">
        <f t="shared" si="145"/>
        <v>0</v>
      </c>
      <c r="AU292" s="106" t="str">
        <f t="shared" si="146"/>
        <v>0m</v>
      </c>
      <c r="AV292" s="106" t="str">
        <f t="shared" si="147"/>
        <v>点</v>
      </c>
      <c r="AW292" s="81">
        <f t="shared" si="148"/>
        <v>0</v>
      </c>
      <c r="AX292" s="73" t="str">
        <f t="shared" si="149"/>
        <v/>
      </c>
      <c r="AY292" s="81">
        <f t="shared" si="150"/>
        <v>0</v>
      </c>
      <c r="AZ292" s="81">
        <f t="shared" si="151"/>
        <v>0</v>
      </c>
      <c r="BA292" s="81">
        <f t="shared" si="152"/>
        <v>0</v>
      </c>
      <c r="BB292" s="587"/>
      <c r="BC292" s="587"/>
      <c r="BD292" s="630"/>
      <c r="BE292" s="770"/>
      <c r="BF292" s="74" t="str">
        <f t="shared" si="133"/>
        <v/>
      </c>
      <c r="BG292" s="74" t="str">
        <f t="shared" si="134"/>
        <v/>
      </c>
      <c r="BH292" s="74" t="str">
        <f t="shared" si="135"/>
        <v/>
      </c>
      <c r="BI292" s="120" t="str">
        <f>IF(M292="","",COUNTIF($BH$17:BH292,BH292))</f>
        <v/>
      </c>
      <c r="BJ292" s="98"/>
      <c r="BK292" s="1" t="str">
        <f t="shared" si="153"/>
        <v/>
      </c>
      <c r="BL292" s="621"/>
      <c r="BM292" s="621"/>
      <c r="BN292" s="621"/>
      <c r="BO292" s="621"/>
      <c r="BP292" s="621"/>
      <c r="BQ292" s="624"/>
      <c r="BR292" s="621"/>
      <c r="BS292" s="621"/>
      <c r="BV292" s="624"/>
      <c r="BW292" s="621"/>
      <c r="BX292" s="621"/>
      <c r="BY292" s="621"/>
      <c r="BZ292" s="621"/>
      <c r="CA292" s="621"/>
      <c r="CB292" s="621"/>
    </row>
    <row r="293" spans="1:80" s="1" customFormat="1" ht="18" hidden="1" customHeight="1" thickTop="1" thickBot="1">
      <c r="A293" s="683">
        <v>93</v>
      </c>
      <c r="B293" s="764" t="s">
        <v>339</v>
      </c>
      <c r="C293" s="766"/>
      <c r="D293" s="246"/>
      <c r="E293" s="246"/>
      <c r="F293" s="766" t="str">
        <f>IF(C293&gt;0,VLOOKUP(C293,女子登録情報!$A$1:$H$2001,3,0),"")</f>
        <v/>
      </c>
      <c r="G293" s="766" t="str">
        <f>IF(C293&gt;0,VLOOKUP(C293,女子登録情報!$A$1:$H$2001,4,0),"")</f>
        <v/>
      </c>
      <c r="H293" s="667" t="str">
        <f>IF(C293&gt;0,VLOOKUP(C293,女子登録情報!$A$1:$H$1688,7,0),"")</f>
        <v/>
      </c>
      <c r="I293" s="194" t="str">
        <f>IF(C293&gt;0,VLOOKUP(C293,女子登録情報!$A$1:$H$2001,8,0),"")</f>
        <v/>
      </c>
      <c r="J293" s="747" t="e">
        <f>IF(I294&gt;0,VLOOKUP(I294,女子登録情報!$Q$2:$R$48,2,0),"")</f>
        <v>#N/A</v>
      </c>
      <c r="K293" s="747" t="str">
        <f>IF(C293&gt;0,TEXT(C293,"100000000"),"000000000")</f>
        <v>000000000</v>
      </c>
      <c r="L293" s="195" t="s">
        <v>24</v>
      </c>
      <c r="M293" s="194"/>
      <c r="N293" s="196" t="str">
        <f>IF(M293&gt;0,VLOOKUP(M293,女子登録情報!$N$1:$O$22,2,0),"")</f>
        <v/>
      </c>
      <c r="O293" s="195" t="s">
        <v>27</v>
      </c>
      <c r="P293" s="102"/>
      <c r="Q293" s="53" t="str">
        <f t="shared" si="126"/>
        <v/>
      </c>
      <c r="R293" s="240"/>
      <c r="S293" s="197"/>
      <c r="T293" s="793"/>
      <c r="U293" s="794"/>
      <c r="V293" s="795"/>
      <c r="W293" s="750"/>
      <c r="X293" s="753"/>
      <c r="AA293" s="1">
        <f>IF(C293="",0,IF(H293=F5,0,1))</f>
        <v>0</v>
      </c>
      <c r="AB293" s="85">
        <f t="shared" si="136"/>
        <v>0</v>
      </c>
      <c r="AC293" s="621" t="str">
        <f>IF(C293="","",C293)</f>
        <v/>
      </c>
      <c r="AD293" s="74" t="str">
        <f t="shared" si="127"/>
        <v/>
      </c>
      <c r="AE293" s="74" t="str">
        <f t="shared" si="128"/>
        <v/>
      </c>
      <c r="AF293" s="74" t="str">
        <f t="shared" si="129"/>
        <v/>
      </c>
      <c r="AG293" s="74" t="str">
        <f t="shared" si="130"/>
        <v/>
      </c>
      <c r="AH293" s="95">
        <f t="shared" si="137"/>
        <v>0</v>
      </c>
      <c r="AI293" s="95" t="str">
        <f>IF(F293="","",F293)</f>
        <v/>
      </c>
      <c r="AJ293" s="74" t="str">
        <f t="shared" si="138"/>
        <v/>
      </c>
      <c r="AK293" s="74" t="str">
        <f t="shared" si="131"/>
        <v/>
      </c>
      <c r="AL293" s="99" t="str">
        <f t="shared" si="132"/>
        <v/>
      </c>
      <c r="AM293" s="81">
        <f t="shared" si="139"/>
        <v>0</v>
      </c>
      <c r="AO293" s="81">
        <f t="shared" si="140"/>
        <v>0</v>
      </c>
      <c r="AP293" s="81" t="str">
        <f t="shared" si="141"/>
        <v>00000</v>
      </c>
      <c r="AQ293" s="105" t="str">
        <f t="shared" si="142"/>
        <v>0秒0</v>
      </c>
      <c r="AR293" s="106">
        <f t="shared" si="143"/>
        <v>0</v>
      </c>
      <c r="AS293" s="106" t="str">
        <f t="shared" si="144"/>
        <v>0</v>
      </c>
      <c r="AT293" s="106" t="str">
        <f t="shared" si="145"/>
        <v>0</v>
      </c>
      <c r="AU293" s="106" t="str">
        <f t="shared" si="146"/>
        <v>0m</v>
      </c>
      <c r="AV293" s="106" t="str">
        <f t="shared" si="147"/>
        <v>点</v>
      </c>
      <c r="AW293" s="81">
        <f t="shared" si="148"/>
        <v>0</v>
      </c>
      <c r="AX293" s="73" t="str">
        <f t="shared" si="149"/>
        <v/>
      </c>
      <c r="AY293" s="81">
        <f t="shared" si="150"/>
        <v>0</v>
      </c>
      <c r="AZ293" s="81">
        <f t="shared" si="151"/>
        <v>0</v>
      </c>
      <c r="BA293" s="81">
        <f t="shared" si="152"/>
        <v>0</v>
      </c>
      <c r="BB293" s="586">
        <f>IF(W293="",0,COUNTA($W$17:W295))</f>
        <v>0</v>
      </c>
      <c r="BC293" s="586">
        <f>IF(X293="",0,COUNTA($X$17:X295))</f>
        <v>0</v>
      </c>
      <c r="BD293" s="628">
        <f>IF(OR($N293="20200",$N294="20200",$N295="20200"),COUNTIF($N$17:N295,"20200"),0)</f>
        <v>0</v>
      </c>
      <c r="BE293" s="768">
        <f>IF($BD293=0,0,INDEX($P293:$P295,MATCH("20200",$N293:$N295,0),1))</f>
        <v>0</v>
      </c>
      <c r="BF293" s="74" t="str">
        <f t="shared" si="133"/>
        <v/>
      </c>
      <c r="BG293" s="74" t="str">
        <f t="shared" si="134"/>
        <v/>
      </c>
      <c r="BH293" s="74" t="str">
        <f t="shared" si="135"/>
        <v/>
      </c>
      <c r="BI293" s="120" t="str">
        <f>IF(M293="","",COUNTIF($BH$17:BH293,BH293))</f>
        <v/>
      </c>
      <c r="BJ293" s="98"/>
      <c r="BK293" s="1" t="str">
        <f t="shared" si="153"/>
        <v/>
      </c>
      <c r="BL293" s="621" t="str">
        <f>IF(F293="","",COUNTIF($AI$17:AI293,AI293))</f>
        <v/>
      </c>
      <c r="BM293" s="621">
        <f>IF(BL293=1,BL293,0)</f>
        <v>0</v>
      </c>
      <c r="BN293" s="621" t="str">
        <f>IF(F293="","",$BR293)</f>
        <v/>
      </c>
      <c r="BO293" s="621" t="str">
        <f>IF(G293="","",$BR293)</f>
        <v/>
      </c>
      <c r="BP293" s="621" t="str">
        <f>IF(I293="","",$BR293)</f>
        <v/>
      </c>
      <c r="BQ293" s="622" t="str">
        <f>IFERROR(IF(J293="","",BR293),"")</f>
        <v/>
      </c>
      <c r="BR293" s="621">
        <v>93</v>
      </c>
      <c r="BS293" s="621">
        <f>IF(C293&gt;0,"",IF(COUNTIF(BN293:BQ295,BR293)=4,"",1))</f>
        <v>1</v>
      </c>
      <c r="BV293" s="622" t="str">
        <f>IF(AI293="","",IF(AND(COUNTA(M293:M295)=0,COUNTA(W293:X295)=0),1,""))</f>
        <v/>
      </c>
      <c r="BW293" s="621">
        <f>IF(AND($AI293="",COUNTA(W293)&gt;0),1,0)</f>
        <v>0</v>
      </c>
      <c r="BX293" s="621">
        <f>IF(AND($AI293="",COUNTA(X293)&gt;0),1,0)</f>
        <v>0</v>
      </c>
      <c r="BY293" s="621" t="str">
        <f>F293&amp;"-"&amp;W293</f>
        <v>-</v>
      </c>
      <c r="BZ293" s="621" t="str">
        <f>IF(W293="","",COUNTIF($BY$17:BY293,BY293))</f>
        <v/>
      </c>
      <c r="CA293" s="621" t="str">
        <f>F293&amp;"-"&amp;X293</f>
        <v>-</v>
      </c>
      <c r="CB293" s="621" t="str">
        <f>IF(X293="","",COUNTIF($CA$17:CA293,CA293))</f>
        <v/>
      </c>
    </row>
    <row r="294" spans="1:80" s="1" customFormat="1" ht="18" hidden="1" customHeight="1" thickBot="1">
      <c r="A294" s="684"/>
      <c r="B294" s="765"/>
      <c r="C294" s="767"/>
      <c r="D294" s="194"/>
      <c r="E294" s="194"/>
      <c r="F294" s="767"/>
      <c r="G294" s="767"/>
      <c r="H294" s="668"/>
      <c r="I294" s="198" t="str">
        <f>IF(C293&gt;0,VLOOKUP(C293,女子登録情報!$A$1:$H$2001,5,0),"")</f>
        <v/>
      </c>
      <c r="J294" s="748"/>
      <c r="K294" s="748"/>
      <c r="L294" s="199" t="s">
        <v>28</v>
      </c>
      <c r="M294" s="198"/>
      <c r="N294" s="196" t="str">
        <f>IF(M294&gt;0,VLOOKUP(M294,女子登録情報!$N$1:$O$22,2,0),"")</f>
        <v/>
      </c>
      <c r="O294" s="199" t="s">
        <v>29</v>
      </c>
      <c r="P294" s="200"/>
      <c r="Q294" s="53" t="str">
        <f t="shared" si="126"/>
        <v/>
      </c>
      <c r="R294" s="240"/>
      <c r="S294" s="197"/>
      <c r="T294" s="796"/>
      <c r="U294" s="797"/>
      <c r="V294" s="798"/>
      <c r="W294" s="751"/>
      <c r="X294" s="754"/>
      <c r="AB294" s="85">
        <f t="shared" si="136"/>
        <v>0</v>
      </c>
      <c r="AC294" s="621"/>
      <c r="AD294" s="74" t="str">
        <f t="shared" si="127"/>
        <v/>
      </c>
      <c r="AE294" s="74" t="str">
        <f t="shared" si="128"/>
        <v/>
      </c>
      <c r="AF294" s="74" t="str">
        <f t="shared" si="129"/>
        <v/>
      </c>
      <c r="AG294" s="74" t="str">
        <f t="shared" si="130"/>
        <v/>
      </c>
      <c r="AH294" s="95">
        <f t="shared" si="137"/>
        <v>0</v>
      </c>
      <c r="AI294" s="95" t="str">
        <f>AI293</f>
        <v/>
      </c>
      <c r="AJ294" s="74" t="str">
        <f t="shared" si="138"/>
        <v/>
      </c>
      <c r="AK294" s="74" t="str">
        <f t="shared" si="131"/>
        <v/>
      </c>
      <c r="AL294" s="99" t="str">
        <f t="shared" si="132"/>
        <v/>
      </c>
      <c r="AM294" s="81">
        <f t="shared" si="139"/>
        <v>0</v>
      </c>
      <c r="AO294" s="81">
        <f t="shared" si="140"/>
        <v>0</v>
      </c>
      <c r="AP294" s="81" t="str">
        <f t="shared" si="141"/>
        <v>00000</v>
      </c>
      <c r="AQ294" s="105" t="str">
        <f t="shared" si="142"/>
        <v>0秒0</v>
      </c>
      <c r="AR294" s="106">
        <f t="shared" si="143"/>
        <v>0</v>
      </c>
      <c r="AS294" s="106" t="str">
        <f t="shared" si="144"/>
        <v>0</v>
      </c>
      <c r="AT294" s="106" t="str">
        <f t="shared" si="145"/>
        <v>0</v>
      </c>
      <c r="AU294" s="106" t="str">
        <f t="shared" si="146"/>
        <v>0m</v>
      </c>
      <c r="AV294" s="106" t="str">
        <f t="shared" si="147"/>
        <v>点</v>
      </c>
      <c r="AW294" s="81">
        <f t="shared" si="148"/>
        <v>0</v>
      </c>
      <c r="AX294" s="73" t="str">
        <f t="shared" si="149"/>
        <v/>
      </c>
      <c r="AY294" s="81">
        <f t="shared" si="150"/>
        <v>0</v>
      </c>
      <c r="AZ294" s="81">
        <f t="shared" si="151"/>
        <v>0</v>
      </c>
      <c r="BA294" s="81">
        <f t="shared" si="152"/>
        <v>0</v>
      </c>
      <c r="BB294" s="595"/>
      <c r="BC294" s="595"/>
      <c r="BD294" s="629"/>
      <c r="BE294" s="769"/>
      <c r="BF294" s="74" t="str">
        <f t="shared" si="133"/>
        <v/>
      </c>
      <c r="BG294" s="74" t="str">
        <f t="shared" si="134"/>
        <v/>
      </c>
      <c r="BH294" s="74" t="str">
        <f t="shared" si="135"/>
        <v/>
      </c>
      <c r="BI294" s="120" t="str">
        <f>IF(M294="","",COUNTIF($BH$17:BH294,BH294))</f>
        <v/>
      </c>
      <c r="BJ294" s="98"/>
      <c r="BK294" s="1" t="str">
        <f t="shared" si="153"/>
        <v/>
      </c>
      <c r="BL294" s="621"/>
      <c r="BM294" s="621"/>
      <c r="BN294" s="621"/>
      <c r="BO294" s="621"/>
      <c r="BP294" s="621"/>
      <c r="BQ294" s="623"/>
      <c r="BR294" s="621"/>
      <c r="BS294" s="621"/>
      <c r="BV294" s="623"/>
      <c r="BW294" s="621"/>
      <c r="BX294" s="621"/>
      <c r="BY294" s="621"/>
      <c r="BZ294" s="621"/>
      <c r="CA294" s="621"/>
      <c r="CB294" s="621"/>
    </row>
    <row r="295" spans="1:80" s="1" customFormat="1" ht="18" hidden="1" customHeight="1" thickBot="1">
      <c r="A295" s="685"/>
      <c r="B295" s="201" t="s">
        <v>30</v>
      </c>
      <c r="C295" s="202"/>
      <c r="D295" s="202"/>
      <c r="E295" s="202"/>
      <c r="F295" s="210"/>
      <c r="G295" s="210"/>
      <c r="H295" s="28"/>
      <c r="I295" s="211"/>
      <c r="J295" s="749"/>
      <c r="K295" s="749"/>
      <c r="L295" s="203" t="s">
        <v>31</v>
      </c>
      <c r="M295" s="204"/>
      <c r="N295" s="196" t="str">
        <f>IF(M295&gt;0,VLOOKUP(M295,女子登録情報!$N$1:$O$22,2,0),"")</f>
        <v/>
      </c>
      <c r="O295" s="205" t="s">
        <v>32</v>
      </c>
      <c r="P295" s="206"/>
      <c r="Q295" s="53" t="str">
        <f t="shared" si="126"/>
        <v/>
      </c>
      <c r="R295" s="240"/>
      <c r="S295" s="207"/>
      <c r="T295" s="799"/>
      <c r="U295" s="800"/>
      <c r="V295" s="801"/>
      <c r="W295" s="752"/>
      <c r="X295" s="755"/>
      <c r="AB295" s="85">
        <f t="shared" si="136"/>
        <v>0</v>
      </c>
      <c r="AC295" s="621"/>
      <c r="AD295" s="74" t="str">
        <f t="shared" si="127"/>
        <v/>
      </c>
      <c r="AE295" s="74" t="str">
        <f t="shared" si="128"/>
        <v/>
      </c>
      <c r="AF295" s="74" t="str">
        <f t="shared" si="129"/>
        <v/>
      </c>
      <c r="AG295" s="74" t="str">
        <f t="shared" si="130"/>
        <v/>
      </c>
      <c r="AH295" s="95">
        <f t="shared" si="137"/>
        <v>0</v>
      </c>
      <c r="AI295" s="95" t="str">
        <f>AI294</f>
        <v/>
      </c>
      <c r="AJ295" s="74" t="str">
        <f t="shared" si="138"/>
        <v/>
      </c>
      <c r="AK295" s="74" t="str">
        <f t="shared" si="131"/>
        <v/>
      </c>
      <c r="AL295" s="99" t="str">
        <f t="shared" si="132"/>
        <v/>
      </c>
      <c r="AM295" s="81">
        <f t="shared" si="139"/>
        <v>0</v>
      </c>
      <c r="AO295" s="81">
        <f t="shared" si="140"/>
        <v>0</v>
      </c>
      <c r="AP295" s="81" t="str">
        <f t="shared" si="141"/>
        <v>00000</v>
      </c>
      <c r="AQ295" s="105" t="str">
        <f t="shared" si="142"/>
        <v>0秒0</v>
      </c>
      <c r="AR295" s="106">
        <f t="shared" si="143"/>
        <v>0</v>
      </c>
      <c r="AS295" s="106" t="str">
        <f t="shared" si="144"/>
        <v>0</v>
      </c>
      <c r="AT295" s="106" t="str">
        <f t="shared" si="145"/>
        <v>0</v>
      </c>
      <c r="AU295" s="106" t="str">
        <f t="shared" si="146"/>
        <v>0m</v>
      </c>
      <c r="AV295" s="106" t="str">
        <f t="shared" si="147"/>
        <v>点</v>
      </c>
      <c r="AW295" s="81">
        <f t="shared" si="148"/>
        <v>0</v>
      </c>
      <c r="AX295" s="73" t="str">
        <f t="shared" si="149"/>
        <v/>
      </c>
      <c r="AY295" s="81">
        <f t="shared" si="150"/>
        <v>0</v>
      </c>
      <c r="AZ295" s="81">
        <f t="shared" si="151"/>
        <v>0</v>
      </c>
      <c r="BA295" s="81">
        <f t="shared" si="152"/>
        <v>0</v>
      </c>
      <c r="BB295" s="587"/>
      <c r="BC295" s="587"/>
      <c r="BD295" s="630"/>
      <c r="BE295" s="770"/>
      <c r="BF295" s="74" t="str">
        <f t="shared" si="133"/>
        <v/>
      </c>
      <c r="BG295" s="74" t="str">
        <f t="shared" si="134"/>
        <v/>
      </c>
      <c r="BH295" s="74" t="str">
        <f t="shared" si="135"/>
        <v/>
      </c>
      <c r="BI295" s="120" t="str">
        <f>IF(M295="","",COUNTIF($BH$17:BH295,BH295))</f>
        <v/>
      </c>
      <c r="BJ295" s="98"/>
      <c r="BK295" s="1" t="str">
        <f t="shared" si="153"/>
        <v/>
      </c>
      <c r="BL295" s="621"/>
      <c r="BM295" s="621"/>
      <c r="BN295" s="621"/>
      <c r="BO295" s="621"/>
      <c r="BP295" s="621"/>
      <c r="BQ295" s="624"/>
      <c r="BR295" s="621"/>
      <c r="BS295" s="621"/>
      <c r="BV295" s="624"/>
      <c r="BW295" s="621"/>
      <c r="BX295" s="621"/>
      <c r="BY295" s="621"/>
      <c r="BZ295" s="621"/>
      <c r="CA295" s="621"/>
      <c r="CB295" s="621"/>
    </row>
    <row r="296" spans="1:80" s="1" customFormat="1" ht="18" hidden="1" customHeight="1" thickTop="1" thickBot="1">
      <c r="A296" s="683">
        <v>94</v>
      </c>
      <c r="B296" s="764" t="s">
        <v>339</v>
      </c>
      <c r="C296" s="766"/>
      <c r="D296" s="246"/>
      <c r="E296" s="246"/>
      <c r="F296" s="766" t="str">
        <f>IF(C296&gt;0,VLOOKUP(C296,女子登録情報!$A$1:$H$2001,3,0),"")</f>
        <v/>
      </c>
      <c r="G296" s="766" t="str">
        <f>IF(C296&gt;0,VLOOKUP(C296,女子登録情報!$A$1:$H$2001,4,0),"")</f>
        <v/>
      </c>
      <c r="H296" s="667" t="str">
        <f>IF(C296&gt;0,VLOOKUP(C296,女子登録情報!$A$1:$H$1688,7,0),"")</f>
        <v/>
      </c>
      <c r="I296" s="194" t="str">
        <f>IF(C296&gt;0,VLOOKUP(C296,女子登録情報!$A$1:$H$2001,8,0),"")</f>
        <v/>
      </c>
      <c r="J296" s="747" t="e">
        <f>IF(I297&gt;0,VLOOKUP(I297,女子登録情報!$Q$2:$R$48,2,0),"")</f>
        <v>#N/A</v>
      </c>
      <c r="K296" s="747" t="str">
        <f>IF(C296&gt;0,TEXT(C296,"100000000"),"000000000")</f>
        <v>000000000</v>
      </c>
      <c r="L296" s="195" t="s">
        <v>24</v>
      </c>
      <c r="M296" s="194"/>
      <c r="N296" s="196" t="str">
        <f>IF(M296&gt;0,VLOOKUP(M296,女子登録情報!$N$1:$O$22,2,0),"")</f>
        <v/>
      </c>
      <c r="O296" s="195" t="s">
        <v>27</v>
      </c>
      <c r="P296" s="102"/>
      <c r="Q296" s="53" t="str">
        <f t="shared" si="126"/>
        <v/>
      </c>
      <c r="R296" s="240"/>
      <c r="S296" s="197"/>
      <c r="T296" s="793"/>
      <c r="U296" s="794"/>
      <c r="V296" s="795"/>
      <c r="W296" s="750"/>
      <c r="X296" s="753"/>
      <c r="AA296" s="1">
        <f>IF(C296="",0,IF(H296=F5,0,1))</f>
        <v>0</v>
      </c>
      <c r="AB296" s="85">
        <f t="shared" si="136"/>
        <v>0</v>
      </c>
      <c r="AC296" s="621" t="str">
        <f>IF(C296="","",C296)</f>
        <v/>
      </c>
      <c r="AD296" s="74" t="str">
        <f t="shared" si="127"/>
        <v/>
      </c>
      <c r="AE296" s="74" t="str">
        <f t="shared" si="128"/>
        <v/>
      </c>
      <c r="AF296" s="74" t="str">
        <f t="shared" si="129"/>
        <v/>
      </c>
      <c r="AG296" s="74" t="str">
        <f t="shared" si="130"/>
        <v/>
      </c>
      <c r="AH296" s="95">
        <f t="shared" si="137"/>
        <v>0</v>
      </c>
      <c r="AI296" s="95" t="str">
        <f>IF(F296="","",F296)</f>
        <v/>
      </c>
      <c r="AJ296" s="74" t="str">
        <f t="shared" si="138"/>
        <v/>
      </c>
      <c r="AK296" s="74" t="str">
        <f t="shared" si="131"/>
        <v/>
      </c>
      <c r="AL296" s="99" t="str">
        <f t="shared" si="132"/>
        <v/>
      </c>
      <c r="AM296" s="81">
        <f t="shared" si="139"/>
        <v>0</v>
      </c>
      <c r="AO296" s="81">
        <f t="shared" si="140"/>
        <v>0</v>
      </c>
      <c r="AP296" s="81" t="str">
        <f t="shared" si="141"/>
        <v>00000</v>
      </c>
      <c r="AQ296" s="105" t="str">
        <f t="shared" si="142"/>
        <v>0秒0</v>
      </c>
      <c r="AR296" s="106">
        <f t="shared" si="143"/>
        <v>0</v>
      </c>
      <c r="AS296" s="106" t="str">
        <f t="shared" si="144"/>
        <v>0</v>
      </c>
      <c r="AT296" s="106" t="str">
        <f t="shared" si="145"/>
        <v>0</v>
      </c>
      <c r="AU296" s="106" t="str">
        <f t="shared" si="146"/>
        <v>0m</v>
      </c>
      <c r="AV296" s="106" t="str">
        <f t="shared" si="147"/>
        <v>点</v>
      </c>
      <c r="AW296" s="81">
        <f t="shared" si="148"/>
        <v>0</v>
      </c>
      <c r="AX296" s="73" t="str">
        <f t="shared" si="149"/>
        <v/>
      </c>
      <c r="AY296" s="81">
        <f t="shared" si="150"/>
        <v>0</v>
      </c>
      <c r="AZ296" s="81">
        <f t="shared" si="151"/>
        <v>0</v>
      </c>
      <c r="BA296" s="81">
        <f t="shared" si="152"/>
        <v>0</v>
      </c>
      <c r="BB296" s="586">
        <f>IF(W296="",0,COUNTA($W$17:W298))</f>
        <v>0</v>
      </c>
      <c r="BC296" s="586">
        <f>IF(X296="",0,COUNTA($X$17:X298))</f>
        <v>0</v>
      </c>
      <c r="BD296" s="628">
        <f>IF(OR($N296="20200",$N297="20200",$N298="20200"),COUNTIF($N$17:N298,"20200"),0)</f>
        <v>0</v>
      </c>
      <c r="BE296" s="768">
        <f>IF($BD296=0,0,INDEX($P296:$P298,MATCH("20200",$N296:$N298,0),1))</f>
        <v>0</v>
      </c>
      <c r="BF296" s="74" t="str">
        <f t="shared" si="133"/>
        <v/>
      </c>
      <c r="BG296" s="74" t="str">
        <f t="shared" si="134"/>
        <v/>
      </c>
      <c r="BH296" s="74" t="str">
        <f t="shared" si="135"/>
        <v/>
      </c>
      <c r="BI296" s="120" t="str">
        <f>IF(M296="","",COUNTIF($BH$17:BH296,BH296))</f>
        <v/>
      </c>
      <c r="BJ296" s="98"/>
      <c r="BK296" s="1" t="str">
        <f t="shared" si="153"/>
        <v/>
      </c>
      <c r="BL296" s="621" t="str">
        <f>IF(F296="","",COUNTIF($AI$17:AI296,AI296))</f>
        <v/>
      </c>
      <c r="BM296" s="621">
        <f>IF(BL296=1,BL296,0)</f>
        <v>0</v>
      </c>
      <c r="BN296" s="621" t="str">
        <f>IF(F296="","",$BR296)</f>
        <v/>
      </c>
      <c r="BO296" s="621" t="str">
        <f>IF(G296="","",$BR296)</f>
        <v/>
      </c>
      <c r="BP296" s="621" t="str">
        <f>IF(I296="","",$BR296)</f>
        <v/>
      </c>
      <c r="BQ296" s="622" t="str">
        <f>IFERROR(IF(J296="","",BR296),"")</f>
        <v/>
      </c>
      <c r="BR296" s="621">
        <v>94</v>
      </c>
      <c r="BS296" s="621">
        <f>IF(C296&gt;0,"",IF(COUNTIF(BN296:BQ298,BR296)=4,"",1))</f>
        <v>1</v>
      </c>
      <c r="BV296" s="622" t="str">
        <f>IF(AI296="","",IF(AND(COUNTA(M296:M298)=0,COUNTA(W296:X298)=0),1,""))</f>
        <v/>
      </c>
      <c r="BW296" s="621">
        <f>IF(AND($AI296="",COUNTA(W296)&gt;0),1,0)</f>
        <v>0</v>
      </c>
      <c r="BX296" s="621">
        <f>IF(AND($AI296="",COUNTA(X296)&gt;0),1,0)</f>
        <v>0</v>
      </c>
      <c r="BY296" s="621" t="str">
        <f>F296&amp;"-"&amp;W296</f>
        <v>-</v>
      </c>
      <c r="BZ296" s="621" t="str">
        <f>IF(W296="","",COUNTIF($BY$17:BY296,BY296))</f>
        <v/>
      </c>
      <c r="CA296" s="621" t="str">
        <f>F296&amp;"-"&amp;X296</f>
        <v>-</v>
      </c>
      <c r="CB296" s="621" t="str">
        <f>IF(X296="","",COUNTIF($CA$17:CA296,CA296))</f>
        <v/>
      </c>
    </row>
    <row r="297" spans="1:80" s="1" customFormat="1" ht="18" hidden="1" customHeight="1" thickBot="1">
      <c r="A297" s="684"/>
      <c r="B297" s="765"/>
      <c r="C297" s="767"/>
      <c r="D297" s="194"/>
      <c r="E297" s="194"/>
      <c r="F297" s="767"/>
      <c r="G297" s="767"/>
      <c r="H297" s="668"/>
      <c r="I297" s="198" t="str">
        <f>IF(C296&gt;0,VLOOKUP(C296,女子登録情報!$A$1:$H$2001,5,0),"")</f>
        <v/>
      </c>
      <c r="J297" s="748"/>
      <c r="K297" s="748"/>
      <c r="L297" s="199" t="s">
        <v>28</v>
      </c>
      <c r="M297" s="198"/>
      <c r="N297" s="196" t="str">
        <f>IF(M297&gt;0,VLOOKUP(M297,女子登録情報!$N$1:$O$22,2,0),"")</f>
        <v/>
      </c>
      <c r="O297" s="199" t="s">
        <v>29</v>
      </c>
      <c r="P297" s="200"/>
      <c r="Q297" s="53" t="str">
        <f t="shared" si="126"/>
        <v/>
      </c>
      <c r="R297" s="240"/>
      <c r="S297" s="197"/>
      <c r="T297" s="796"/>
      <c r="U297" s="797"/>
      <c r="V297" s="798"/>
      <c r="W297" s="751"/>
      <c r="X297" s="754"/>
      <c r="AB297" s="85">
        <f t="shared" si="136"/>
        <v>0</v>
      </c>
      <c r="AC297" s="621"/>
      <c r="AD297" s="74" t="str">
        <f t="shared" si="127"/>
        <v/>
      </c>
      <c r="AE297" s="74" t="str">
        <f t="shared" si="128"/>
        <v/>
      </c>
      <c r="AF297" s="74" t="str">
        <f t="shared" si="129"/>
        <v/>
      </c>
      <c r="AG297" s="74" t="str">
        <f t="shared" si="130"/>
        <v/>
      </c>
      <c r="AH297" s="95">
        <f t="shared" si="137"/>
        <v>0</v>
      </c>
      <c r="AI297" s="95" t="str">
        <f>AI296</f>
        <v/>
      </c>
      <c r="AJ297" s="74" t="str">
        <f t="shared" si="138"/>
        <v/>
      </c>
      <c r="AK297" s="74" t="str">
        <f t="shared" si="131"/>
        <v/>
      </c>
      <c r="AL297" s="99" t="str">
        <f t="shared" si="132"/>
        <v/>
      </c>
      <c r="AM297" s="81">
        <f t="shared" si="139"/>
        <v>0</v>
      </c>
      <c r="AO297" s="81">
        <f t="shared" si="140"/>
        <v>0</v>
      </c>
      <c r="AP297" s="81" t="str">
        <f t="shared" si="141"/>
        <v>00000</v>
      </c>
      <c r="AQ297" s="105" t="str">
        <f t="shared" si="142"/>
        <v>0秒0</v>
      </c>
      <c r="AR297" s="106">
        <f t="shared" si="143"/>
        <v>0</v>
      </c>
      <c r="AS297" s="106" t="str">
        <f t="shared" si="144"/>
        <v>0</v>
      </c>
      <c r="AT297" s="106" t="str">
        <f t="shared" si="145"/>
        <v>0</v>
      </c>
      <c r="AU297" s="106" t="str">
        <f t="shared" si="146"/>
        <v>0m</v>
      </c>
      <c r="AV297" s="106" t="str">
        <f t="shared" si="147"/>
        <v>点</v>
      </c>
      <c r="AW297" s="81">
        <f t="shared" si="148"/>
        <v>0</v>
      </c>
      <c r="AX297" s="73" t="str">
        <f t="shared" si="149"/>
        <v/>
      </c>
      <c r="AY297" s="81">
        <f t="shared" si="150"/>
        <v>0</v>
      </c>
      <c r="AZ297" s="81">
        <f t="shared" si="151"/>
        <v>0</v>
      </c>
      <c r="BA297" s="81">
        <f t="shared" si="152"/>
        <v>0</v>
      </c>
      <c r="BB297" s="595"/>
      <c r="BC297" s="595"/>
      <c r="BD297" s="629"/>
      <c r="BE297" s="769"/>
      <c r="BF297" s="74" t="str">
        <f t="shared" si="133"/>
        <v/>
      </c>
      <c r="BG297" s="74" t="str">
        <f t="shared" si="134"/>
        <v/>
      </c>
      <c r="BH297" s="74" t="str">
        <f t="shared" si="135"/>
        <v/>
      </c>
      <c r="BI297" s="120" t="str">
        <f>IF(M297="","",COUNTIF($BH$17:BH297,BH297))</f>
        <v/>
      </c>
      <c r="BJ297" s="98"/>
      <c r="BK297" s="1" t="str">
        <f t="shared" si="153"/>
        <v/>
      </c>
      <c r="BL297" s="621"/>
      <c r="BM297" s="621"/>
      <c r="BN297" s="621"/>
      <c r="BO297" s="621"/>
      <c r="BP297" s="621"/>
      <c r="BQ297" s="623"/>
      <c r="BR297" s="621"/>
      <c r="BS297" s="621"/>
      <c r="BV297" s="623"/>
      <c r="BW297" s="621"/>
      <c r="BX297" s="621"/>
      <c r="BY297" s="621"/>
      <c r="BZ297" s="621"/>
      <c r="CA297" s="621"/>
      <c r="CB297" s="621"/>
    </row>
    <row r="298" spans="1:80" s="1" customFormat="1" ht="18" hidden="1" customHeight="1" thickBot="1">
      <c r="A298" s="685"/>
      <c r="B298" s="201" t="s">
        <v>30</v>
      </c>
      <c r="C298" s="202"/>
      <c r="D298" s="202"/>
      <c r="E298" s="202"/>
      <c r="F298" s="210"/>
      <c r="G298" s="210"/>
      <c r="H298" s="28"/>
      <c r="I298" s="211"/>
      <c r="J298" s="749"/>
      <c r="K298" s="749"/>
      <c r="L298" s="203" t="s">
        <v>31</v>
      </c>
      <c r="M298" s="204"/>
      <c r="N298" s="196" t="str">
        <f>IF(M298&gt;0,VLOOKUP(M298,女子登録情報!$N$1:$O$22,2,0),"")</f>
        <v/>
      </c>
      <c r="O298" s="205" t="s">
        <v>32</v>
      </c>
      <c r="P298" s="206"/>
      <c r="Q298" s="53" t="str">
        <f t="shared" si="126"/>
        <v/>
      </c>
      <c r="R298" s="240"/>
      <c r="S298" s="207"/>
      <c r="T298" s="799"/>
      <c r="U298" s="800"/>
      <c r="V298" s="801"/>
      <c r="W298" s="752"/>
      <c r="X298" s="755"/>
      <c r="AB298" s="85">
        <f t="shared" si="136"/>
        <v>0</v>
      </c>
      <c r="AC298" s="621"/>
      <c r="AD298" s="74" t="str">
        <f t="shared" si="127"/>
        <v/>
      </c>
      <c r="AE298" s="74" t="str">
        <f t="shared" si="128"/>
        <v/>
      </c>
      <c r="AF298" s="74" t="str">
        <f t="shared" si="129"/>
        <v/>
      </c>
      <c r="AG298" s="74" t="str">
        <f t="shared" si="130"/>
        <v/>
      </c>
      <c r="AH298" s="95">
        <f t="shared" si="137"/>
        <v>0</v>
      </c>
      <c r="AI298" s="95" t="str">
        <f>AI297</f>
        <v/>
      </c>
      <c r="AJ298" s="74" t="str">
        <f t="shared" si="138"/>
        <v/>
      </c>
      <c r="AK298" s="74" t="str">
        <f t="shared" si="131"/>
        <v/>
      </c>
      <c r="AL298" s="99" t="str">
        <f t="shared" si="132"/>
        <v/>
      </c>
      <c r="AM298" s="81">
        <f t="shared" si="139"/>
        <v>0</v>
      </c>
      <c r="AO298" s="81">
        <f t="shared" si="140"/>
        <v>0</v>
      </c>
      <c r="AP298" s="81" t="str">
        <f t="shared" si="141"/>
        <v>00000</v>
      </c>
      <c r="AQ298" s="105" t="str">
        <f t="shared" si="142"/>
        <v>0秒0</v>
      </c>
      <c r="AR298" s="106">
        <f t="shared" si="143"/>
        <v>0</v>
      </c>
      <c r="AS298" s="106" t="str">
        <f t="shared" si="144"/>
        <v>0</v>
      </c>
      <c r="AT298" s="106" t="str">
        <f t="shared" si="145"/>
        <v>0</v>
      </c>
      <c r="AU298" s="106" t="str">
        <f t="shared" si="146"/>
        <v>0m</v>
      </c>
      <c r="AV298" s="106" t="str">
        <f t="shared" si="147"/>
        <v>点</v>
      </c>
      <c r="AW298" s="81">
        <f t="shared" si="148"/>
        <v>0</v>
      </c>
      <c r="AX298" s="73" t="str">
        <f t="shared" si="149"/>
        <v/>
      </c>
      <c r="AY298" s="81">
        <f t="shared" si="150"/>
        <v>0</v>
      </c>
      <c r="AZ298" s="81">
        <f t="shared" si="151"/>
        <v>0</v>
      </c>
      <c r="BA298" s="81">
        <f t="shared" si="152"/>
        <v>0</v>
      </c>
      <c r="BB298" s="587"/>
      <c r="BC298" s="587"/>
      <c r="BD298" s="630"/>
      <c r="BE298" s="770"/>
      <c r="BF298" s="74" t="str">
        <f t="shared" si="133"/>
        <v/>
      </c>
      <c r="BG298" s="74" t="str">
        <f t="shared" si="134"/>
        <v/>
      </c>
      <c r="BH298" s="74" t="str">
        <f t="shared" si="135"/>
        <v/>
      </c>
      <c r="BI298" s="120" t="str">
        <f>IF(M298="","",COUNTIF($BH$17:BH298,BH298))</f>
        <v/>
      </c>
      <c r="BJ298" s="98"/>
      <c r="BK298" s="1" t="str">
        <f t="shared" si="153"/>
        <v/>
      </c>
      <c r="BL298" s="621"/>
      <c r="BM298" s="621"/>
      <c r="BN298" s="621"/>
      <c r="BO298" s="621"/>
      <c r="BP298" s="621"/>
      <c r="BQ298" s="624"/>
      <c r="BR298" s="621"/>
      <c r="BS298" s="621"/>
      <c r="BV298" s="624"/>
      <c r="BW298" s="621"/>
      <c r="BX298" s="621"/>
      <c r="BY298" s="621"/>
      <c r="BZ298" s="621"/>
      <c r="CA298" s="621"/>
      <c r="CB298" s="621"/>
    </row>
    <row r="299" spans="1:80" s="1" customFormat="1" ht="18" hidden="1" customHeight="1" thickTop="1" thickBot="1">
      <c r="A299" s="683">
        <v>95</v>
      </c>
      <c r="B299" s="764" t="s">
        <v>339</v>
      </c>
      <c r="C299" s="766"/>
      <c r="D299" s="246"/>
      <c r="E299" s="246"/>
      <c r="F299" s="766" t="str">
        <f>IF(C299&gt;0,VLOOKUP(C299,女子登録情報!$A$1:$H$2001,3,0),"")</f>
        <v/>
      </c>
      <c r="G299" s="766" t="str">
        <f>IF(C299&gt;0,VLOOKUP(C299,女子登録情報!$A$1:$H$2001,4,0),"")</f>
        <v/>
      </c>
      <c r="H299" s="667" t="str">
        <f>IF(C299&gt;0,VLOOKUP(C299,女子登録情報!$A$1:$H$1688,7,0),"")</f>
        <v/>
      </c>
      <c r="I299" s="194" t="str">
        <f>IF(C299&gt;0,VLOOKUP(C299,女子登録情報!$A$1:$H$2001,8,0),"")</f>
        <v/>
      </c>
      <c r="J299" s="747" t="e">
        <f>IF(I300&gt;0,VLOOKUP(I300,女子登録情報!$Q$2:$R$48,2,0),"")</f>
        <v>#N/A</v>
      </c>
      <c r="K299" s="747" t="str">
        <f>IF(C299&gt;0,TEXT(C299,"100000000"),"000000000")</f>
        <v>000000000</v>
      </c>
      <c r="L299" s="195" t="s">
        <v>24</v>
      </c>
      <c r="M299" s="194"/>
      <c r="N299" s="196" t="str">
        <f>IF(M299&gt;0,VLOOKUP(M299,女子登録情報!$N$1:$O$22,2,0),"")</f>
        <v/>
      </c>
      <c r="O299" s="195" t="s">
        <v>27</v>
      </c>
      <c r="P299" s="102"/>
      <c r="Q299" s="53" t="str">
        <f t="shared" si="126"/>
        <v/>
      </c>
      <c r="R299" s="240"/>
      <c r="S299" s="197"/>
      <c r="T299" s="793"/>
      <c r="U299" s="794"/>
      <c r="V299" s="795"/>
      <c r="W299" s="750"/>
      <c r="X299" s="753"/>
      <c r="AA299" s="1">
        <f>IF(C299="",0,IF(H299=F5,0,1))</f>
        <v>0</v>
      </c>
      <c r="AB299" s="85">
        <f t="shared" si="136"/>
        <v>0</v>
      </c>
      <c r="AC299" s="621" t="str">
        <f>IF(C299="","",C299)</f>
        <v/>
      </c>
      <c r="AD299" s="74" t="str">
        <f t="shared" si="127"/>
        <v/>
      </c>
      <c r="AE299" s="74" t="str">
        <f t="shared" si="128"/>
        <v/>
      </c>
      <c r="AF299" s="74" t="str">
        <f t="shared" si="129"/>
        <v/>
      </c>
      <c r="AG299" s="74" t="str">
        <f t="shared" si="130"/>
        <v/>
      </c>
      <c r="AH299" s="95">
        <f t="shared" si="137"/>
        <v>0</v>
      </c>
      <c r="AI299" s="95" t="str">
        <f>IF(F299="","",F299)</f>
        <v/>
      </c>
      <c r="AJ299" s="74" t="str">
        <f t="shared" si="138"/>
        <v/>
      </c>
      <c r="AK299" s="74" t="str">
        <f t="shared" si="131"/>
        <v/>
      </c>
      <c r="AL299" s="99" t="str">
        <f t="shared" si="132"/>
        <v/>
      </c>
      <c r="AM299" s="81">
        <f t="shared" si="139"/>
        <v>0</v>
      </c>
      <c r="AO299" s="81">
        <f t="shared" si="140"/>
        <v>0</v>
      </c>
      <c r="AP299" s="81" t="str">
        <f t="shared" si="141"/>
        <v>00000</v>
      </c>
      <c r="AQ299" s="105" t="str">
        <f t="shared" si="142"/>
        <v>0秒0</v>
      </c>
      <c r="AR299" s="106">
        <f t="shared" si="143"/>
        <v>0</v>
      </c>
      <c r="AS299" s="106" t="str">
        <f t="shared" si="144"/>
        <v>0</v>
      </c>
      <c r="AT299" s="106" t="str">
        <f t="shared" si="145"/>
        <v>0</v>
      </c>
      <c r="AU299" s="106" t="str">
        <f t="shared" si="146"/>
        <v>0m</v>
      </c>
      <c r="AV299" s="106" t="str">
        <f t="shared" si="147"/>
        <v>点</v>
      </c>
      <c r="AW299" s="81">
        <f t="shared" si="148"/>
        <v>0</v>
      </c>
      <c r="AX299" s="73" t="str">
        <f t="shared" si="149"/>
        <v/>
      </c>
      <c r="AY299" s="81">
        <f t="shared" si="150"/>
        <v>0</v>
      </c>
      <c r="AZ299" s="81">
        <f t="shared" si="151"/>
        <v>0</v>
      </c>
      <c r="BA299" s="81">
        <f t="shared" si="152"/>
        <v>0</v>
      </c>
      <c r="BB299" s="586">
        <f>IF(W299="",0,COUNTA($W$17:W301))</f>
        <v>0</v>
      </c>
      <c r="BC299" s="586">
        <f>IF(X299="",0,COUNTA($X$17:X301))</f>
        <v>0</v>
      </c>
      <c r="BD299" s="628">
        <f>IF(OR($N299="20200",$N300="20200",$N301="20200"),COUNTIF($N$17:N301,"20200"),0)</f>
        <v>0</v>
      </c>
      <c r="BE299" s="768">
        <f>IF($BD299=0,0,INDEX($P299:$P301,MATCH("20200",$N299:$N301,0),1))</f>
        <v>0</v>
      </c>
      <c r="BF299" s="74" t="str">
        <f t="shared" si="133"/>
        <v/>
      </c>
      <c r="BG299" s="74" t="str">
        <f t="shared" si="134"/>
        <v/>
      </c>
      <c r="BH299" s="74" t="str">
        <f t="shared" si="135"/>
        <v/>
      </c>
      <c r="BI299" s="120" t="str">
        <f>IF(M299="","",COUNTIF($BH$17:BH299,BH299))</f>
        <v/>
      </c>
      <c r="BJ299" s="98"/>
      <c r="BK299" s="1" t="str">
        <f t="shared" si="153"/>
        <v/>
      </c>
      <c r="BL299" s="621" t="str">
        <f>IF(F299="","",COUNTIF($AI$17:AI299,AI299))</f>
        <v/>
      </c>
      <c r="BM299" s="621">
        <f>IF(BL299=1,BL299,0)</f>
        <v>0</v>
      </c>
      <c r="BN299" s="621" t="str">
        <f>IF(F299="","",$BR299)</f>
        <v/>
      </c>
      <c r="BO299" s="621" t="str">
        <f>IF(G299="","",$BR299)</f>
        <v/>
      </c>
      <c r="BP299" s="621" t="str">
        <f>IF(I299="","",$BR299)</f>
        <v/>
      </c>
      <c r="BQ299" s="622" t="str">
        <f>IFERROR(IF(J299="","",BR299),"")</f>
        <v/>
      </c>
      <c r="BR299" s="621">
        <v>95</v>
      </c>
      <c r="BS299" s="621">
        <f>IF(C299&gt;0,"",IF(COUNTIF(BN299:BQ301,BR299)=4,"",1))</f>
        <v>1</v>
      </c>
      <c r="BV299" s="622" t="str">
        <f>IF(AI299="","",IF(AND(COUNTA(M299:M301)=0,COUNTA(W299:X301)=0),1,""))</f>
        <v/>
      </c>
      <c r="BW299" s="621">
        <f>IF(AND($AI299="",COUNTA(W299)&gt;0),1,0)</f>
        <v>0</v>
      </c>
      <c r="BX299" s="621">
        <f>IF(AND($AI299="",COUNTA(X299)&gt;0),1,0)</f>
        <v>0</v>
      </c>
      <c r="BY299" s="621" t="str">
        <f>F299&amp;"-"&amp;W299</f>
        <v>-</v>
      </c>
      <c r="BZ299" s="621" t="str">
        <f>IF(W299="","",COUNTIF($BY$17:BY299,BY299))</f>
        <v/>
      </c>
      <c r="CA299" s="621" t="str">
        <f>F299&amp;"-"&amp;X299</f>
        <v>-</v>
      </c>
      <c r="CB299" s="621" t="str">
        <f>IF(X299="","",COUNTIF($CA$17:CA299,CA299))</f>
        <v/>
      </c>
    </row>
    <row r="300" spans="1:80" s="1" customFormat="1" ht="18" hidden="1" customHeight="1" thickBot="1">
      <c r="A300" s="684"/>
      <c r="B300" s="765"/>
      <c r="C300" s="767"/>
      <c r="D300" s="194"/>
      <c r="E300" s="194"/>
      <c r="F300" s="767"/>
      <c r="G300" s="767"/>
      <c r="H300" s="668"/>
      <c r="I300" s="198" t="str">
        <f>IF(C299&gt;0,VLOOKUP(C299,女子登録情報!$A$1:$H$2001,5,0),"")</f>
        <v/>
      </c>
      <c r="J300" s="748"/>
      <c r="K300" s="748"/>
      <c r="L300" s="199" t="s">
        <v>28</v>
      </c>
      <c r="M300" s="198"/>
      <c r="N300" s="196" t="str">
        <f>IF(M300&gt;0,VLOOKUP(M300,女子登録情報!$N$1:$O$22,2,0),"")</f>
        <v/>
      </c>
      <c r="O300" s="199" t="s">
        <v>29</v>
      </c>
      <c r="P300" s="200"/>
      <c r="Q300" s="53" t="str">
        <f t="shared" si="126"/>
        <v/>
      </c>
      <c r="R300" s="240"/>
      <c r="S300" s="197"/>
      <c r="T300" s="796"/>
      <c r="U300" s="797"/>
      <c r="V300" s="798"/>
      <c r="W300" s="751"/>
      <c r="X300" s="754"/>
      <c r="AB300" s="85">
        <f t="shared" si="136"/>
        <v>0</v>
      </c>
      <c r="AC300" s="621"/>
      <c r="AD300" s="74" t="str">
        <f t="shared" si="127"/>
        <v/>
      </c>
      <c r="AE300" s="74" t="str">
        <f t="shared" si="128"/>
        <v/>
      </c>
      <c r="AF300" s="74" t="str">
        <f t="shared" si="129"/>
        <v/>
      </c>
      <c r="AG300" s="74" t="str">
        <f t="shared" si="130"/>
        <v/>
      </c>
      <c r="AH300" s="95">
        <f t="shared" si="137"/>
        <v>0</v>
      </c>
      <c r="AI300" s="95" t="str">
        <f>AI299</f>
        <v/>
      </c>
      <c r="AJ300" s="74" t="str">
        <f t="shared" si="138"/>
        <v/>
      </c>
      <c r="AK300" s="74" t="str">
        <f t="shared" si="131"/>
        <v/>
      </c>
      <c r="AL300" s="99" t="str">
        <f t="shared" si="132"/>
        <v/>
      </c>
      <c r="AM300" s="81">
        <f t="shared" si="139"/>
        <v>0</v>
      </c>
      <c r="AO300" s="81">
        <f t="shared" si="140"/>
        <v>0</v>
      </c>
      <c r="AP300" s="81" t="str">
        <f t="shared" si="141"/>
        <v>00000</v>
      </c>
      <c r="AQ300" s="105" t="str">
        <f t="shared" si="142"/>
        <v>0秒0</v>
      </c>
      <c r="AR300" s="106">
        <f t="shared" si="143"/>
        <v>0</v>
      </c>
      <c r="AS300" s="106" t="str">
        <f t="shared" si="144"/>
        <v>0</v>
      </c>
      <c r="AT300" s="106" t="str">
        <f t="shared" si="145"/>
        <v>0</v>
      </c>
      <c r="AU300" s="106" t="str">
        <f t="shared" si="146"/>
        <v>0m</v>
      </c>
      <c r="AV300" s="106" t="str">
        <f t="shared" si="147"/>
        <v>点</v>
      </c>
      <c r="AW300" s="81">
        <f t="shared" si="148"/>
        <v>0</v>
      </c>
      <c r="AX300" s="73" t="str">
        <f t="shared" si="149"/>
        <v/>
      </c>
      <c r="AY300" s="81">
        <f t="shared" si="150"/>
        <v>0</v>
      </c>
      <c r="AZ300" s="81">
        <f t="shared" si="151"/>
        <v>0</v>
      </c>
      <c r="BA300" s="81">
        <f t="shared" si="152"/>
        <v>0</v>
      </c>
      <c r="BB300" s="595"/>
      <c r="BC300" s="595"/>
      <c r="BD300" s="629"/>
      <c r="BE300" s="769"/>
      <c r="BF300" s="74" t="str">
        <f t="shared" si="133"/>
        <v/>
      </c>
      <c r="BG300" s="74" t="str">
        <f t="shared" si="134"/>
        <v/>
      </c>
      <c r="BH300" s="74" t="str">
        <f t="shared" si="135"/>
        <v/>
      </c>
      <c r="BI300" s="120" t="str">
        <f>IF(M300="","",COUNTIF($BH$17:BH300,BH300))</f>
        <v/>
      </c>
      <c r="BJ300" s="98"/>
      <c r="BK300" s="1" t="str">
        <f t="shared" si="153"/>
        <v/>
      </c>
      <c r="BL300" s="621"/>
      <c r="BM300" s="621"/>
      <c r="BN300" s="621"/>
      <c r="BO300" s="621"/>
      <c r="BP300" s="621"/>
      <c r="BQ300" s="623"/>
      <c r="BR300" s="621"/>
      <c r="BS300" s="621"/>
      <c r="BV300" s="623"/>
      <c r="BW300" s="621"/>
      <c r="BX300" s="621"/>
      <c r="BY300" s="621"/>
      <c r="BZ300" s="621"/>
      <c r="CA300" s="621"/>
      <c r="CB300" s="621"/>
    </row>
    <row r="301" spans="1:80" s="1" customFormat="1" ht="18" hidden="1" customHeight="1" thickBot="1">
      <c r="A301" s="685"/>
      <c r="B301" s="201" t="s">
        <v>30</v>
      </c>
      <c r="C301" s="202"/>
      <c r="D301" s="202"/>
      <c r="E301" s="202"/>
      <c r="F301" s="210"/>
      <c r="G301" s="210"/>
      <c r="H301" s="28"/>
      <c r="I301" s="211"/>
      <c r="J301" s="749"/>
      <c r="K301" s="749"/>
      <c r="L301" s="203" t="s">
        <v>31</v>
      </c>
      <c r="M301" s="204"/>
      <c r="N301" s="196" t="str">
        <f>IF(M301&gt;0,VLOOKUP(M301,女子登録情報!$N$1:$O$22,2,0),"")</f>
        <v/>
      </c>
      <c r="O301" s="205" t="s">
        <v>32</v>
      </c>
      <c r="P301" s="206"/>
      <c r="Q301" s="53" t="str">
        <f t="shared" si="126"/>
        <v/>
      </c>
      <c r="R301" s="240"/>
      <c r="S301" s="207"/>
      <c r="T301" s="799"/>
      <c r="U301" s="800"/>
      <c r="V301" s="801"/>
      <c r="W301" s="752"/>
      <c r="X301" s="755"/>
      <c r="AB301" s="85">
        <f t="shared" si="136"/>
        <v>0</v>
      </c>
      <c r="AC301" s="621"/>
      <c r="AD301" s="74" t="str">
        <f t="shared" si="127"/>
        <v/>
      </c>
      <c r="AE301" s="74" t="str">
        <f t="shared" si="128"/>
        <v/>
      </c>
      <c r="AF301" s="74" t="str">
        <f t="shared" si="129"/>
        <v/>
      </c>
      <c r="AG301" s="74" t="str">
        <f t="shared" si="130"/>
        <v/>
      </c>
      <c r="AH301" s="95">
        <f t="shared" si="137"/>
        <v>0</v>
      </c>
      <c r="AI301" s="95" t="str">
        <f>AI300</f>
        <v/>
      </c>
      <c r="AJ301" s="74" t="str">
        <f t="shared" si="138"/>
        <v/>
      </c>
      <c r="AK301" s="74" t="str">
        <f t="shared" si="131"/>
        <v/>
      </c>
      <c r="AL301" s="99" t="str">
        <f t="shared" si="132"/>
        <v/>
      </c>
      <c r="AM301" s="81">
        <f t="shared" si="139"/>
        <v>0</v>
      </c>
      <c r="AO301" s="81">
        <f t="shared" si="140"/>
        <v>0</v>
      </c>
      <c r="AP301" s="81" t="str">
        <f t="shared" si="141"/>
        <v>00000</v>
      </c>
      <c r="AQ301" s="105" t="str">
        <f t="shared" si="142"/>
        <v>0秒0</v>
      </c>
      <c r="AR301" s="106">
        <f t="shared" si="143"/>
        <v>0</v>
      </c>
      <c r="AS301" s="106" t="str">
        <f t="shared" si="144"/>
        <v>0</v>
      </c>
      <c r="AT301" s="106" t="str">
        <f t="shared" si="145"/>
        <v>0</v>
      </c>
      <c r="AU301" s="106" t="str">
        <f t="shared" si="146"/>
        <v>0m</v>
      </c>
      <c r="AV301" s="106" t="str">
        <f t="shared" si="147"/>
        <v>点</v>
      </c>
      <c r="AW301" s="81">
        <f t="shared" si="148"/>
        <v>0</v>
      </c>
      <c r="AX301" s="73" t="str">
        <f t="shared" si="149"/>
        <v/>
      </c>
      <c r="AY301" s="81">
        <f t="shared" si="150"/>
        <v>0</v>
      </c>
      <c r="AZ301" s="81">
        <f t="shared" si="151"/>
        <v>0</v>
      </c>
      <c r="BA301" s="81">
        <f t="shared" si="152"/>
        <v>0</v>
      </c>
      <c r="BB301" s="587"/>
      <c r="BC301" s="587"/>
      <c r="BD301" s="630"/>
      <c r="BE301" s="770"/>
      <c r="BF301" s="74" t="str">
        <f t="shared" si="133"/>
        <v/>
      </c>
      <c r="BG301" s="74" t="str">
        <f t="shared" si="134"/>
        <v/>
      </c>
      <c r="BH301" s="74" t="str">
        <f t="shared" si="135"/>
        <v/>
      </c>
      <c r="BI301" s="120" t="str">
        <f>IF(M301="","",COUNTIF($BH$17:BH301,BH301))</f>
        <v/>
      </c>
      <c r="BJ301" s="98"/>
      <c r="BK301" s="1" t="str">
        <f t="shared" si="153"/>
        <v/>
      </c>
      <c r="BL301" s="621"/>
      <c r="BM301" s="621"/>
      <c r="BN301" s="621"/>
      <c r="BO301" s="621"/>
      <c r="BP301" s="621"/>
      <c r="BQ301" s="624"/>
      <c r="BR301" s="621"/>
      <c r="BS301" s="621"/>
      <c r="BV301" s="624"/>
      <c r="BW301" s="621"/>
      <c r="BX301" s="621"/>
      <c r="BY301" s="621"/>
      <c r="BZ301" s="621"/>
      <c r="CA301" s="621"/>
      <c r="CB301" s="621"/>
    </row>
    <row r="302" spans="1:80" s="1" customFormat="1" ht="18" hidden="1" customHeight="1" thickTop="1" thickBot="1">
      <c r="A302" s="683">
        <v>96</v>
      </c>
      <c r="B302" s="764" t="s">
        <v>339</v>
      </c>
      <c r="C302" s="766"/>
      <c r="D302" s="246"/>
      <c r="E302" s="246"/>
      <c r="F302" s="766" t="str">
        <f>IF(C302&gt;0,VLOOKUP(C302,女子登録情報!$A$1:$H$2001,3,0),"")</f>
        <v/>
      </c>
      <c r="G302" s="766" t="str">
        <f>IF(C302&gt;0,VLOOKUP(C302,女子登録情報!$A$1:$H$2001,4,0),"")</f>
        <v/>
      </c>
      <c r="H302" s="667" t="str">
        <f>IF(C302&gt;0,VLOOKUP(C302,女子登録情報!$A$1:$H$1688,7,0),"")</f>
        <v/>
      </c>
      <c r="I302" s="194" t="str">
        <f>IF(C302&gt;0,VLOOKUP(C302,女子登録情報!$A$1:$H$2001,8,0),"")</f>
        <v/>
      </c>
      <c r="J302" s="747" t="e">
        <f>IF(I303&gt;0,VLOOKUP(I303,女子登録情報!$Q$2:$R$48,2,0),"")</f>
        <v>#N/A</v>
      </c>
      <c r="K302" s="747" t="str">
        <f>IF(C302&gt;0,TEXT(C302,"100000000"),"000000000")</f>
        <v>000000000</v>
      </c>
      <c r="L302" s="195" t="s">
        <v>24</v>
      </c>
      <c r="M302" s="194"/>
      <c r="N302" s="196" t="str">
        <f>IF(M302&gt;0,VLOOKUP(M302,女子登録情報!$N$1:$O$22,2,0),"")</f>
        <v/>
      </c>
      <c r="O302" s="195" t="s">
        <v>27</v>
      </c>
      <c r="P302" s="102"/>
      <c r="Q302" s="53" t="str">
        <f t="shared" si="126"/>
        <v/>
      </c>
      <c r="R302" s="240"/>
      <c r="S302" s="197"/>
      <c r="T302" s="793"/>
      <c r="U302" s="794"/>
      <c r="V302" s="795"/>
      <c r="W302" s="750"/>
      <c r="X302" s="753"/>
      <c r="AA302" s="1">
        <f>IF(C302="",0,IF(H302=F5,0,1))</f>
        <v>0</v>
      </c>
      <c r="AB302" s="85">
        <f t="shared" si="136"/>
        <v>0</v>
      </c>
      <c r="AC302" s="621" t="str">
        <f>IF(C302="","",C302)</f>
        <v/>
      </c>
      <c r="AD302" s="74" t="str">
        <f t="shared" si="127"/>
        <v/>
      </c>
      <c r="AE302" s="74" t="str">
        <f t="shared" si="128"/>
        <v/>
      </c>
      <c r="AF302" s="74" t="str">
        <f t="shared" si="129"/>
        <v/>
      </c>
      <c r="AG302" s="74" t="str">
        <f t="shared" si="130"/>
        <v/>
      </c>
      <c r="AH302" s="95">
        <f t="shared" si="137"/>
        <v>0</v>
      </c>
      <c r="AI302" s="95" t="str">
        <f>IF(F302="","",F302)</f>
        <v/>
      </c>
      <c r="AJ302" s="74" t="str">
        <f t="shared" si="138"/>
        <v/>
      </c>
      <c r="AK302" s="74" t="str">
        <f t="shared" si="131"/>
        <v/>
      </c>
      <c r="AL302" s="99" t="str">
        <f t="shared" si="132"/>
        <v/>
      </c>
      <c r="AM302" s="81">
        <f t="shared" si="139"/>
        <v>0</v>
      </c>
      <c r="AO302" s="81">
        <f t="shared" si="140"/>
        <v>0</v>
      </c>
      <c r="AP302" s="81" t="str">
        <f t="shared" si="141"/>
        <v>00000</v>
      </c>
      <c r="AQ302" s="105" t="str">
        <f t="shared" si="142"/>
        <v>0秒0</v>
      </c>
      <c r="AR302" s="106">
        <f t="shared" si="143"/>
        <v>0</v>
      </c>
      <c r="AS302" s="106" t="str">
        <f t="shared" si="144"/>
        <v>0</v>
      </c>
      <c r="AT302" s="106" t="str">
        <f t="shared" si="145"/>
        <v>0</v>
      </c>
      <c r="AU302" s="106" t="str">
        <f t="shared" si="146"/>
        <v>0m</v>
      </c>
      <c r="AV302" s="106" t="str">
        <f t="shared" si="147"/>
        <v>点</v>
      </c>
      <c r="AW302" s="81">
        <f t="shared" si="148"/>
        <v>0</v>
      </c>
      <c r="AX302" s="73" t="str">
        <f t="shared" si="149"/>
        <v/>
      </c>
      <c r="AY302" s="81">
        <f t="shared" si="150"/>
        <v>0</v>
      </c>
      <c r="AZ302" s="81">
        <f t="shared" si="151"/>
        <v>0</v>
      </c>
      <c r="BA302" s="81">
        <f t="shared" si="152"/>
        <v>0</v>
      </c>
      <c r="BB302" s="586">
        <f>IF(W302="",0,COUNTA($W$17:W304))</f>
        <v>0</v>
      </c>
      <c r="BC302" s="586">
        <f>IF(X302="",0,COUNTA($X$17:X304))</f>
        <v>0</v>
      </c>
      <c r="BD302" s="628">
        <f>IF(OR($N302="20200",$N303="20200",$N304="20200"),COUNTIF($N$17:N304,"20200"),0)</f>
        <v>0</v>
      </c>
      <c r="BE302" s="768">
        <f>IF($BD302=0,0,INDEX($P302:$P304,MATCH("20200",$N302:$N304,0),1))</f>
        <v>0</v>
      </c>
      <c r="BF302" s="74" t="str">
        <f t="shared" si="133"/>
        <v/>
      </c>
      <c r="BG302" s="74" t="str">
        <f t="shared" si="134"/>
        <v/>
      </c>
      <c r="BH302" s="74" t="str">
        <f t="shared" si="135"/>
        <v/>
      </c>
      <c r="BI302" s="120" t="str">
        <f>IF(M302="","",COUNTIF($BH$17:BH302,BH302))</f>
        <v/>
      </c>
      <c r="BJ302" s="98"/>
      <c r="BK302" s="1" t="str">
        <f t="shared" si="153"/>
        <v/>
      </c>
      <c r="BL302" s="621" t="str">
        <f>IF(F302="","",COUNTIF($AI$17:AI302,AI302))</f>
        <v/>
      </c>
      <c r="BM302" s="621">
        <f>IF(BL302=1,BL302,0)</f>
        <v>0</v>
      </c>
      <c r="BN302" s="621" t="str">
        <f>IF(F302="","",$BR302)</f>
        <v/>
      </c>
      <c r="BO302" s="621" t="str">
        <f>IF(G302="","",$BR302)</f>
        <v/>
      </c>
      <c r="BP302" s="621" t="str">
        <f>IF(I302="","",$BR302)</f>
        <v/>
      </c>
      <c r="BQ302" s="622" t="str">
        <f>IFERROR(IF(J302="","",BR302),"")</f>
        <v/>
      </c>
      <c r="BR302" s="621">
        <v>96</v>
      </c>
      <c r="BS302" s="621">
        <f>IF(C302&gt;0,"",IF(COUNTIF(BN302:BQ304,BR302)=4,"",1))</f>
        <v>1</v>
      </c>
      <c r="BV302" s="622" t="str">
        <f>IF(AI302="","",IF(AND(COUNTA(M302:M304)=0,COUNTA(W302:X304)=0),1,""))</f>
        <v/>
      </c>
      <c r="BW302" s="621">
        <f>IF(AND($AI302="",COUNTA(W302)&gt;0),1,0)</f>
        <v>0</v>
      </c>
      <c r="BX302" s="621">
        <f>IF(AND($AI302="",COUNTA(X302)&gt;0),1,0)</f>
        <v>0</v>
      </c>
      <c r="BY302" s="621" t="str">
        <f>F302&amp;"-"&amp;W302</f>
        <v>-</v>
      </c>
      <c r="BZ302" s="621" t="str">
        <f>IF(W302="","",COUNTIF($BY$17:BY302,BY302))</f>
        <v/>
      </c>
      <c r="CA302" s="621" t="str">
        <f>F302&amp;"-"&amp;X302</f>
        <v>-</v>
      </c>
      <c r="CB302" s="621" t="str">
        <f>IF(X302="","",COUNTIF($CA$17:CA302,CA302))</f>
        <v/>
      </c>
    </row>
    <row r="303" spans="1:80" s="1" customFormat="1" ht="18" hidden="1" customHeight="1" thickBot="1">
      <c r="A303" s="684"/>
      <c r="B303" s="765"/>
      <c r="C303" s="767"/>
      <c r="D303" s="194"/>
      <c r="E303" s="194"/>
      <c r="F303" s="767"/>
      <c r="G303" s="767"/>
      <c r="H303" s="668"/>
      <c r="I303" s="198" t="str">
        <f>IF(C302&gt;0,VLOOKUP(C302,女子登録情報!$A$1:$H$2001,5,0),"")</f>
        <v/>
      </c>
      <c r="J303" s="748"/>
      <c r="K303" s="748"/>
      <c r="L303" s="199" t="s">
        <v>28</v>
      </c>
      <c r="M303" s="198"/>
      <c r="N303" s="196" t="str">
        <f>IF(M303&gt;0,VLOOKUP(M303,女子登録情報!$N$1:$O$22,2,0),"")</f>
        <v/>
      </c>
      <c r="O303" s="199" t="s">
        <v>29</v>
      </c>
      <c r="P303" s="200"/>
      <c r="Q303" s="53" t="str">
        <f t="shared" si="126"/>
        <v/>
      </c>
      <c r="R303" s="240"/>
      <c r="S303" s="197"/>
      <c r="T303" s="796"/>
      <c r="U303" s="797"/>
      <c r="V303" s="798"/>
      <c r="W303" s="751"/>
      <c r="X303" s="754"/>
      <c r="AB303" s="85">
        <f t="shared" si="136"/>
        <v>0</v>
      </c>
      <c r="AC303" s="621"/>
      <c r="AD303" s="74" t="str">
        <f t="shared" si="127"/>
        <v/>
      </c>
      <c r="AE303" s="74" t="str">
        <f t="shared" si="128"/>
        <v/>
      </c>
      <c r="AF303" s="74" t="str">
        <f t="shared" si="129"/>
        <v/>
      </c>
      <c r="AG303" s="74" t="str">
        <f t="shared" si="130"/>
        <v/>
      </c>
      <c r="AH303" s="95">
        <f t="shared" si="137"/>
        <v>0</v>
      </c>
      <c r="AI303" s="95" t="str">
        <f>AI302</f>
        <v/>
      </c>
      <c r="AJ303" s="74" t="str">
        <f t="shared" si="138"/>
        <v/>
      </c>
      <c r="AK303" s="74" t="str">
        <f t="shared" si="131"/>
        <v/>
      </c>
      <c r="AL303" s="99" t="str">
        <f t="shared" si="132"/>
        <v/>
      </c>
      <c r="AM303" s="81">
        <f t="shared" si="139"/>
        <v>0</v>
      </c>
      <c r="AO303" s="81">
        <f t="shared" si="140"/>
        <v>0</v>
      </c>
      <c r="AP303" s="81" t="str">
        <f t="shared" si="141"/>
        <v>00000</v>
      </c>
      <c r="AQ303" s="105" t="str">
        <f t="shared" si="142"/>
        <v>0秒0</v>
      </c>
      <c r="AR303" s="106">
        <f t="shared" si="143"/>
        <v>0</v>
      </c>
      <c r="AS303" s="106" t="str">
        <f t="shared" si="144"/>
        <v>0</v>
      </c>
      <c r="AT303" s="106" t="str">
        <f t="shared" si="145"/>
        <v>0</v>
      </c>
      <c r="AU303" s="106" t="str">
        <f t="shared" si="146"/>
        <v>0m</v>
      </c>
      <c r="AV303" s="106" t="str">
        <f t="shared" si="147"/>
        <v>点</v>
      </c>
      <c r="AW303" s="81">
        <f t="shared" si="148"/>
        <v>0</v>
      </c>
      <c r="AX303" s="73" t="str">
        <f t="shared" si="149"/>
        <v/>
      </c>
      <c r="AY303" s="81">
        <f t="shared" si="150"/>
        <v>0</v>
      </c>
      <c r="AZ303" s="81">
        <f t="shared" si="151"/>
        <v>0</v>
      </c>
      <c r="BA303" s="81">
        <f t="shared" si="152"/>
        <v>0</v>
      </c>
      <c r="BB303" s="595"/>
      <c r="BC303" s="595"/>
      <c r="BD303" s="629"/>
      <c r="BE303" s="769"/>
      <c r="BF303" s="74" t="str">
        <f t="shared" si="133"/>
        <v/>
      </c>
      <c r="BG303" s="74" t="str">
        <f t="shared" si="134"/>
        <v/>
      </c>
      <c r="BH303" s="74" t="str">
        <f t="shared" si="135"/>
        <v/>
      </c>
      <c r="BI303" s="120" t="str">
        <f>IF(M303="","",COUNTIF($BH$17:BH303,BH303))</f>
        <v/>
      </c>
      <c r="BJ303" s="98"/>
      <c r="BK303" s="1" t="str">
        <f t="shared" si="153"/>
        <v/>
      </c>
      <c r="BL303" s="621"/>
      <c r="BM303" s="621"/>
      <c r="BN303" s="621"/>
      <c r="BO303" s="621"/>
      <c r="BP303" s="621"/>
      <c r="BQ303" s="623"/>
      <c r="BR303" s="621"/>
      <c r="BS303" s="621"/>
      <c r="BV303" s="623"/>
      <c r="BW303" s="621"/>
      <c r="BX303" s="621"/>
      <c r="BY303" s="621"/>
      <c r="BZ303" s="621"/>
      <c r="CA303" s="621"/>
      <c r="CB303" s="621"/>
    </row>
    <row r="304" spans="1:80" s="1" customFormat="1" ht="18" hidden="1" customHeight="1" thickBot="1">
      <c r="A304" s="685"/>
      <c r="B304" s="201" t="s">
        <v>30</v>
      </c>
      <c r="C304" s="202"/>
      <c r="D304" s="202"/>
      <c r="E304" s="202"/>
      <c r="F304" s="210"/>
      <c r="G304" s="210"/>
      <c r="H304" s="28"/>
      <c r="I304" s="211"/>
      <c r="J304" s="749"/>
      <c r="K304" s="749"/>
      <c r="L304" s="203" t="s">
        <v>31</v>
      </c>
      <c r="M304" s="204"/>
      <c r="N304" s="196" t="str">
        <f>IF(M304&gt;0,VLOOKUP(M304,女子登録情報!$N$1:$O$22,2,0),"")</f>
        <v/>
      </c>
      <c r="O304" s="205" t="s">
        <v>32</v>
      </c>
      <c r="P304" s="206"/>
      <c r="Q304" s="53" t="str">
        <f t="shared" si="126"/>
        <v/>
      </c>
      <c r="R304" s="240"/>
      <c r="S304" s="207"/>
      <c r="T304" s="799"/>
      <c r="U304" s="800"/>
      <c r="V304" s="801"/>
      <c r="W304" s="752"/>
      <c r="X304" s="755"/>
      <c r="AB304" s="85">
        <f t="shared" si="136"/>
        <v>0</v>
      </c>
      <c r="AC304" s="621"/>
      <c r="AD304" s="74" t="str">
        <f t="shared" si="127"/>
        <v/>
      </c>
      <c r="AE304" s="74" t="str">
        <f t="shared" si="128"/>
        <v/>
      </c>
      <c r="AF304" s="74" t="str">
        <f t="shared" si="129"/>
        <v/>
      </c>
      <c r="AG304" s="74" t="str">
        <f t="shared" si="130"/>
        <v/>
      </c>
      <c r="AH304" s="95">
        <f t="shared" si="137"/>
        <v>0</v>
      </c>
      <c r="AI304" s="95" t="str">
        <f>AI303</f>
        <v/>
      </c>
      <c r="AJ304" s="74" t="str">
        <f t="shared" si="138"/>
        <v/>
      </c>
      <c r="AK304" s="74" t="str">
        <f t="shared" si="131"/>
        <v/>
      </c>
      <c r="AL304" s="99" t="str">
        <f t="shared" si="132"/>
        <v/>
      </c>
      <c r="AM304" s="81">
        <f t="shared" si="139"/>
        <v>0</v>
      </c>
      <c r="AO304" s="81">
        <f t="shared" si="140"/>
        <v>0</v>
      </c>
      <c r="AP304" s="81" t="str">
        <f t="shared" si="141"/>
        <v>00000</v>
      </c>
      <c r="AQ304" s="105" t="str">
        <f t="shared" si="142"/>
        <v>0秒0</v>
      </c>
      <c r="AR304" s="106">
        <f t="shared" si="143"/>
        <v>0</v>
      </c>
      <c r="AS304" s="106" t="str">
        <f t="shared" si="144"/>
        <v>0</v>
      </c>
      <c r="AT304" s="106" t="str">
        <f t="shared" si="145"/>
        <v>0</v>
      </c>
      <c r="AU304" s="106" t="str">
        <f t="shared" si="146"/>
        <v>0m</v>
      </c>
      <c r="AV304" s="106" t="str">
        <f t="shared" si="147"/>
        <v>点</v>
      </c>
      <c r="AW304" s="81">
        <f t="shared" si="148"/>
        <v>0</v>
      </c>
      <c r="AX304" s="73" t="str">
        <f t="shared" si="149"/>
        <v/>
      </c>
      <c r="AY304" s="81">
        <f t="shared" si="150"/>
        <v>0</v>
      </c>
      <c r="AZ304" s="81">
        <f t="shared" si="151"/>
        <v>0</v>
      </c>
      <c r="BA304" s="81">
        <f t="shared" si="152"/>
        <v>0</v>
      </c>
      <c r="BB304" s="587"/>
      <c r="BC304" s="587"/>
      <c r="BD304" s="630"/>
      <c r="BE304" s="770"/>
      <c r="BF304" s="74" t="str">
        <f t="shared" si="133"/>
        <v/>
      </c>
      <c r="BG304" s="74" t="str">
        <f t="shared" si="134"/>
        <v/>
      </c>
      <c r="BH304" s="74" t="str">
        <f t="shared" si="135"/>
        <v/>
      </c>
      <c r="BI304" s="120" t="str">
        <f>IF(M304="","",COUNTIF($BH$17:BH304,BH304))</f>
        <v/>
      </c>
      <c r="BJ304" s="98"/>
      <c r="BK304" s="1" t="str">
        <f t="shared" si="153"/>
        <v/>
      </c>
      <c r="BL304" s="621"/>
      <c r="BM304" s="621"/>
      <c r="BN304" s="621"/>
      <c r="BO304" s="621"/>
      <c r="BP304" s="621"/>
      <c r="BQ304" s="624"/>
      <c r="BR304" s="621"/>
      <c r="BS304" s="621"/>
      <c r="BV304" s="624"/>
      <c r="BW304" s="621"/>
      <c r="BX304" s="621"/>
      <c r="BY304" s="621"/>
      <c r="BZ304" s="621"/>
      <c r="CA304" s="621"/>
      <c r="CB304" s="621"/>
    </row>
    <row r="305" spans="1:80" s="1" customFormat="1" ht="18" hidden="1" customHeight="1" thickTop="1" thickBot="1">
      <c r="A305" s="683">
        <v>97</v>
      </c>
      <c r="B305" s="764" t="s">
        <v>339</v>
      </c>
      <c r="C305" s="766"/>
      <c r="D305" s="246"/>
      <c r="E305" s="246"/>
      <c r="F305" s="766" t="str">
        <f>IF(C305&gt;0,VLOOKUP(C305,女子登録情報!$A$1:$H$2001,3,0),"")</f>
        <v/>
      </c>
      <c r="G305" s="766" t="str">
        <f>IF(C305&gt;0,VLOOKUP(C305,女子登録情報!$A$1:$H$2001,4,0),"")</f>
        <v/>
      </c>
      <c r="H305" s="667" t="str">
        <f>IF(C305&gt;0,VLOOKUP(C305,女子登録情報!$A$1:$H$1688,7,0),"")</f>
        <v/>
      </c>
      <c r="I305" s="194" t="str">
        <f>IF(C305&gt;0,VLOOKUP(C305,女子登録情報!$A$1:$H$2001,8,0),"")</f>
        <v/>
      </c>
      <c r="J305" s="747" t="e">
        <f>IF(I306&gt;0,VLOOKUP(I306,女子登録情報!$Q$2:$R$48,2,0),"")</f>
        <v>#N/A</v>
      </c>
      <c r="K305" s="747" t="str">
        <f>IF(C305&gt;0,TEXT(C305,"100000000"),"000000000")</f>
        <v>000000000</v>
      </c>
      <c r="L305" s="195" t="s">
        <v>24</v>
      </c>
      <c r="M305" s="194"/>
      <c r="N305" s="196" t="str">
        <f>IF(M305&gt;0,VLOOKUP(M305,女子登録情報!$N$1:$O$22,2,0),"")</f>
        <v/>
      </c>
      <c r="O305" s="195" t="s">
        <v>27</v>
      </c>
      <c r="P305" s="102"/>
      <c r="Q305" s="53" t="str">
        <f t="shared" si="126"/>
        <v/>
      </c>
      <c r="R305" s="240"/>
      <c r="S305" s="197"/>
      <c r="T305" s="793"/>
      <c r="U305" s="794"/>
      <c r="V305" s="795"/>
      <c r="W305" s="750"/>
      <c r="X305" s="753"/>
      <c r="AA305" s="1">
        <f>IF(C305="",0,IF(H305=F5,0,1))</f>
        <v>0</v>
      </c>
      <c r="AB305" s="85">
        <f t="shared" si="136"/>
        <v>0</v>
      </c>
      <c r="AC305" s="621" t="str">
        <f>IF(C305="","",C305)</f>
        <v/>
      </c>
      <c r="AD305" s="74" t="str">
        <f t="shared" si="127"/>
        <v/>
      </c>
      <c r="AE305" s="74" t="str">
        <f t="shared" si="128"/>
        <v/>
      </c>
      <c r="AF305" s="74" t="str">
        <f t="shared" si="129"/>
        <v/>
      </c>
      <c r="AG305" s="74" t="str">
        <f t="shared" si="130"/>
        <v/>
      </c>
      <c r="AH305" s="95">
        <f t="shared" si="137"/>
        <v>0</v>
      </c>
      <c r="AI305" s="95" t="str">
        <f>IF(F305="","",F305)</f>
        <v/>
      </c>
      <c r="AJ305" s="74" t="str">
        <f t="shared" si="138"/>
        <v/>
      </c>
      <c r="AK305" s="74" t="str">
        <f t="shared" si="131"/>
        <v/>
      </c>
      <c r="AL305" s="99" t="str">
        <f t="shared" si="132"/>
        <v/>
      </c>
      <c r="AM305" s="81">
        <f t="shared" si="139"/>
        <v>0</v>
      </c>
      <c r="AO305" s="81">
        <f t="shared" si="140"/>
        <v>0</v>
      </c>
      <c r="AP305" s="81" t="str">
        <f t="shared" si="141"/>
        <v>00000</v>
      </c>
      <c r="AQ305" s="105" t="str">
        <f t="shared" si="142"/>
        <v>0秒0</v>
      </c>
      <c r="AR305" s="106">
        <f t="shared" si="143"/>
        <v>0</v>
      </c>
      <c r="AS305" s="106" t="str">
        <f t="shared" si="144"/>
        <v>0</v>
      </c>
      <c r="AT305" s="106" t="str">
        <f t="shared" si="145"/>
        <v>0</v>
      </c>
      <c r="AU305" s="106" t="str">
        <f t="shared" si="146"/>
        <v>0m</v>
      </c>
      <c r="AV305" s="106" t="str">
        <f t="shared" si="147"/>
        <v>点</v>
      </c>
      <c r="AW305" s="81">
        <f t="shared" si="148"/>
        <v>0</v>
      </c>
      <c r="AX305" s="73" t="str">
        <f t="shared" si="149"/>
        <v/>
      </c>
      <c r="AY305" s="81">
        <f t="shared" si="150"/>
        <v>0</v>
      </c>
      <c r="AZ305" s="81">
        <f t="shared" si="151"/>
        <v>0</v>
      </c>
      <c r="BA305" s="81">
        <f t="shared" si="152"/>
        <v>0</v>
      </c>
      <c r="BB305" s="586">
        <f>IF(W305="",0,COUNTA($W$17:W307))</f>
        <v>0</v>
      </c>
      <c r="BC305" s="586">
        <f>IF(X305="",0,COUNTA($X$17:X307))</f>
        <v>0</v>
      </c>
      <c r="BD305" s="628">
        <f>IF(OR($N305="20200",$N306="20200",$N307="20200"),COUNTIF($N$17:N307,"20200"),0)</f>
        <v>0</v>
      </c>
      <c r="BE305" s="768">
        <f>IF($BD305=0,0,INDEX($P305:$P307,MATCH("20200",$N305:$N307,0),1))</f>
        <v>0</v>
      </c>
      <c r="BF305" s="74" t="str">
        <f t="shared" si="133"/>
        <v/>
      </c>
      <c r="BG305" s="74" t="str">
        <f t="shared" si="134"/>
        <v/>
      </c>
      <c r="BH305" s="74" t="str">
        <f t="shared" si="135"/>
        <v/>
      </c>
      <c r="BI305" s="120" t="str">
        <f>IF(M305="","",COUNTIF($BH$17:BH305,BH305))</f>
        <v/>
      </c>
      <c r="BJ305" s="98"/>
      <c r="BK305" s="1" t="str">
        <f t="shared" si="153"/>
        <v/>
      </c>
      <c r="BL305" s="621" t="str">
        <f>IF(F305="","",COUNTIF($AI$17:AI305,AI305))</f>
        <v/>
      </c>
      <c r="BM305" s="621">
        <f>IF(BL305=1,BL305,0)</f>
        <v>0</v>
      </c>
      <c r="BN305" s="621" t="str">
        <f>IF(F305="","",$BR305)</f>
        <v/>
      </c>
      <c r="BO305" s="621" t="str">
        <f>IF(G305="","",$BR305)</f>
        <v/>
      </c>
      <c r="BP305" s="621" t="str">
        <f>IF(I305="","",$BR305)</f>
        <v/>
      </c>
      <c r="BQ305" s="622" t="str">
        <f>IFERROR(IF(J305="","",BR305),"")</f>
        <v/>
      </c>
      <c r="BR305" s="621">
        <v>97</v>
      </c>
      <c r="BS305" s="621">
        <f>IF(C305&gt;0,"",IF(COUNTIF(BN305:BQ307,BR305)=4,"",1))</f>
        <v>1</v>
      </c>
      <c r="BV305" s="622" t="str">
        <f>IF(AI305="","",IF(AND(COUNTA(M305:M307)=0,COUNTA(W305:X307)=0),1,""))</f>
        <v/>
      </c>
      <c r="BW305" s="621">
        <f>IF(AND($AI305="",COUNTA(W305)&gt;0),1,0)</f>
        <v>0</v>
      </c>
      <c r="BX305" s="621">
        <f>IF(AND($AI305="",COUNTA(X305)&gt;0),1,0)</f>
        <v>0</v>
      </c>
      <c r="BY305" s="621" t="str">
        <f>F305&amp;"-"&amp;W305</f>
        <v>-</v>
      </c>
      <c r="BZ305" s="621" t="str">
        <f>IF(W305="","",COUNTIF($BY$17:BY305,BY305))</f>
        <v/>
      </c>
      <c r="CA305" s="621" t="str">
        <f>F305&amp;"-"&amp;X305</f>
        <v>-</v>
      </c>
      <c r="CB305" s="621" t="str">
        <f>IF(X305="","",COUNTIF($CA$17:CA305,CA305))</f>
        <v/>
      </c>
    </row>
    <row r="306" spans="1:80" s="1" customFormat="1" ht="18" hidden="1" customHeight="1" thickBot="1">
      <c r="A306" s="684"/>
      <c r="B306" s="765"/>
      <c r="C306" s="767"/>
      <c r="D306" s="194"/>
      <c r="E306" s="194"/>
      <c r="F306" s="767"/>
      <c r="G306" s="767"/>
      <c r="H306" s="668"/>
      <c r="I306" s="198" t="str">
        <f>IF(C305&gt;0,VLOOKUP(C305,女子登録情報!$A$1:$H$2001,5,0),"")</f>
        <v/>
      </c>
      <c r="J306" s="748"/>
      <c r="K306" s="748"/>
      <c r="L306" s="199" t="s">
        <v>28</v>
      </c>
      <c r="M306" s="198"/>
      <c r="N306" s="196" t="str">
        <f>IF(M306&gt;0,VLOOKUP(M306,女子登録情報!$N$1:$O$22,2,0),"")</f>
        <v/>
      </c>
      <c r="O306" s="199" t="s">
        <v>29</v>
      </c>
      <c r="P306" s="200"/>
      <c r="Q306" s="53" t="str">
        <f t="shared" si="126"/>
        <v/>
      </c>
      <c r="R306" s="240"/>
      <c r="S306" s="197"/>
      <c r="T306" s="796"/>
      <c r="U306" s="797"/>
      <c r="V306" s="798"/>
      <c r="W306" s="751"/>
      <c r="X306" s="754"/>
      <c r="AB306" s="85">
        <f t="shared" si="136"/>
        <v>0</v>
      </c>
      <c r="AC306" s="621"/>
      <c r="AD306" s="74" t="str">
        <f t="shared" si="127"/>
        <v/>
      </c>
      <c r="AE306" s="74" t="str">
        <f t="shared" si="128"/>
        <v/>
      </c>
      <c r="AF306" s="74" t="str">
        <f t="shared" si="129"/>
        <v/>
      </c>
      <c r="AG306" s="74" t="str">
        <f t="shared" si="130"/>
        <v/>
      </c>
      <c r="AH306" s="95">
        <f t="shared" si="137"/>
        <v>0</v>
      </c>
      <c r="AI306" s="95" t="str">
        <f>AI305</f>
        <v/>
      </c>
      <c r="AJ306" s="74" t="str">
        <f t="shared" si="138"/>
        <v/>
      </c>
      <c r="AK306" s="74" t="str">
        <f t="shared" si="131"/>
        <v/>
      </c>
      <c r="AL306" s="99" t="str">
        <f t="shared" si="132"/>
        <v/>
      </c>
      <c r="AM306" s="81">
        <f t="shared" si="139"/>
        <v>0</v>
      </c>
      <c r="AO306" s="81">
        <f t="shared" si="140"/>
        <v>0</v>
      </c>
      <c r="AP306" s="81" t="str">
        <f t="shared" si="141"/>
        <v>00000</v>
      </c>
      <c r="AQ306" s="105" t="str">
        <f t="shared" si="142"/>
        <v>0秒0</v>
      </c>
      <c r="AR306" s="106">
        <f t="shared" si="143"/>
        <v>0</v>
      </c>
      <c r="AS306" s="106" t="str">
        <f t="shared" si="144"/>
        <v>0</v>
      </c>
      <c r="AT306" s="106" t="str">
        <f t="shared" si="145"/>
        <v>0</v>
      </c>
      <c r="AU306" s="106" t="str">
        <f t="shared" si="146"/>
        <v>0m</v>
      </c>
      <c r="AV306" s="106" t="str">
        <f t="shared" si="147"/>
        <v>点</v>
      </c>
      <c r="AW306" s="81">
        <f t="shared" si="148"/>
        <v>0</v>
      </c>
      <c r="AX306" s="73" t="str">
        <f t="shared" si="149"/>
        <v/>
      </c>
      <c r="AY306" s="81">
        <f t="shared" si="150"/>
        <v>0</v>
      </c>
      <c r="AZ306" s="81">
        <f t="shared" si="151"/>
        <v>0</v>
      </c>
      <c r="BA306" s="81">
        <f t="shared" si="152"/>
        <v>0</v>
      </c>
      <c r="BB306" s="595"/>
      <c r="BC306" s="595"/>
      <c r="BD306" s="629"/>
      <c r="BE306" s="769"/>
      <c r="BF306" s="74" t="str">
        <f t="shared" si="133"/>
        <v/>
      </c>
      <c r="BG306" s="74" t="str">
        <f t="shared" si="134"/>
        <v/>
      </c>
      <c r="BH306" s="74" t="str">
        <f t="shared" si="135"/>
        <v/>
      </c>
      <c r="BI306" s="120" t="str">
        <f>IF(M306="","",COUNTIF($BH$17:BH306,BH306))</f>
        <v/>
      </c>
      <c r="BJ306" s="98"/>
      <c r="BK306" s="1" t="str">
        <f t="shared" si="153"/>
        <v/>
      </c>
      <c r="BL306" s="621"/>
      <c r="BM306" s="621"/>
      <c r="BN306" s="621"/>
      <c r="BO306" s="621"/>
      <c r="BP306" s="621"/>
      <c r="BQ306" s="623"/>
      <c r="BR306" s="621"/>
      <c r="BS306" s="621"/>
      <c r="BV306" s="623"/>
      <c r="BW306" s="621"/>
      <c r="BX306" s="621"/>
      <c r="BY306" s="621"/>
      <c r="BZ306" s="621"/>
      <c r="CA306" s="621"/>
      <c r="CB306" s="621"/>
    </row>
    <row r="307" spans="1:80" s="1" customFormat="1" ht="18" hidden="1" customHeight="1" thickBot="1">
      <c r="A307" s="685"/>
      <c r="B307" s="201" t="s">
        <v>30</v>
      </c>
      <c r="C307" s="202"/>
      <c r="D307" s="202"/>
      <c r="E307" s="202"/>
      <c r="F307" s="210"/>
      <c r="G307" s="210"/>
      <c r="H307" s="28"/>
      <c r="I307" s="211"/>
      <c r="J307" s="749"/>
      <c r="K307" s="749"/>
      <c r="L307" s="203" t="s">
        <v>31</v>
      </c>
      <c r="M307" s="204"/>
      <c r="N307" s="196" t="str">
        <f>IF(M307&gt;0,VLOOKUP(M307,女子登録情報!$N$1:$O$22,2,0),"")</f>
        <v/>
      </c>
      <c r="O307" s="205" t="s">
        <v>32</v>
      </c>
      <c r="P307" s="206"/>
      <c r="Q307" s="53" t="str">
        <f t="shared" si="126"/>
        <v/>
      </c>
      <c r="R307" s="240"/>
      <c r="S307" s="207"/>
      <c r="T307" s="799"/>
      <c r="U307" s="800"/>
      <c r="V307" s="801"/>
      <c r="W307" s="752"/>
      <c r="X307" s="755"/>
      <c r="AB307" s="85">
        <f t="shared" si="136"/>
        <v>0</v>
      </c>
      <c r="AC307" s="621"/>
      <c r="AD307" s="74" t="str">
        <f t="shared" si="127"/>
        <v/>
      </c>
      <c r="AE307" s="74" t="str">
        <f t="shared" si="128"/>
        <v/>
      </c>
      <c r="AF307" s="74" t="str">
        <f t="shared" si="129"/>
        <v/>
      </c>
      <c r="AG307" s="74" t="str">
        <f t="shared" si="130"/>
        <v/>
      </c>
      <c r="AH307" s="95">
        <f t="shared" si="137"/>
        <v>0</v>
      </c>
      <c r="AI307" s="95" t="str">
        <f>AI306</f>
        <v/>
      </c>
      <c r="AJ307" s="74" t="str">
        <f t="shared" si="138"/>
        <v/>
      </c>
      <c r="AK307" s="74" t="str">
        <f t="shared" si="131"/>
        <v/>
      </c>
      <c r="AL307" s="99" t="str">
        <f t="shared" si="132"/>
        <v/>
      </c>
      <c r="AM307" s="81">
        <f t="shared" si="139"/>
        <v>0</v>
      </c>
      <c r="AO307" s="81">
        <f t="shared" si="140"/>
        <v>0</v>
      </c>
      <c r="AP307" s="81" t="str">
        <f t="shared" si="141"/>
        <v>00000</v>
      </c>
      <c r="AQ307" s="105" t="str">
        <f t="shared" si="142"/>
        <v>0秒0</v>
      </c>
      <c r="AR307" s="106">
        <f t="shared" si="143"/>
        <v>0</v>
      </c>
      <c r="AS307" s="106" t="str">
        <f t="shared" si="144"/>
        <v>0</v>
      </c>
      <c r="AT307" s="106" t="str">
        <f t="shared" si="145"/>
        <v>0</v>
      </c>
      <c r="AU307" s="106" t="str">
        <f t="shared" si="146"/>
        <v>0m</v>
      </c>
      <c r="AV307" s="106" t="str">
        <f t="shared" si="147"/>
        <v>点</v>
      </c>
      <c r="AW307" s="81">
        <f t="shared" si="148"/>
        <v>0</v>
      </c>
      <c r="AX307" s="73" t="str">
        <f t="shared" si="149"/>
        <v/>
      </c>
      <c r="AY307" s="81">
        <f t="shared" si="150"/>
        <v>0</v>
      </c>
      <c r="AZ307" s="81">
        <f t="shared" si="151"/>
        <v>0</v>
      </c>
      <c r="BA307" s="81">
        <f t="shared" si="152"/>
        <v>0</v>
      </c>
      <c r="BB307" s="587"/>
      <c r="BC307" s="587"/>
      <c r="BD307" s="630"/>
      <c r="BE307" s="770"/>
      <c r="BF307" s="74" t="str">
        <f t="shared" si="133"/>
        <v/>
      </c>
      <c r="BG307" s="74" t="str">
        <f t="shared" si="134"/>
        <v/>
      </c>
      <c r="BH307" s="74" t="str">
        <f t="shared" si="135"/>
        <v/>
      </c>
      <c r="BI307" s="120" t="str">
        <f>IF(M307="","",COUNTIF($BH$17:BH307,BH307))</f>
        <v/>
      </c>
      <c r="BJ307" s="98"/>
      <c r="BK307" s="1" t="str">
        <f t="shared" si="153"/>
        <v/>
      </c>
      <c r="BL307" s="621"/>
      <c r="BM307" s="621"/>
      <c r="BN307" s="621"/>
      <c r="BO307" s="621"/>
      <c r="BP307" s="621"/>
      <c r="BQ307" s="624"/>
      <c r="BR307" s="621"/>
      <c r="BS307" s="621"/>
      <c r="BV307" s="624"/>
      <c r="BW307" s="621"/>
      <c r="BX307" s="621"/>
      <c r="BY307" s="621"/>
      <c r="BZ307" s="621"/>
      <c r="CA307" s="621"/>
      <c r="CB307" s="621"/>
    </row>
    <row r="308" spans="1:80" s="1" customFormat="1" ht="18" hidden="1" customHeight="1" thickTop="1" thickBot="1">
      <c r="A308" s="683">
        <v>98</v>
      </c>
      <c r="B308" s="764" t="s">
        <v>339</v>
      </c>
      <c r="C308" s="766"/>
      <c r="D308" s="246"/>
      <c r="E308" s="246"/>
      <c r="F308" s="766" t="str">
        <f>IF(C308&gt;0,VLOOKUP(C308,女子登録情報!$A$1:$H$2001,3,0),"")</f>
        <v/>
      </c>
      <c r="G308" s="766" t="str">
        <f>IF(C308&gt;0,VLOOKUP(C308,女子登録情報!$A$1:$H$2001,4,0),"")</f>
        <v/>
      </c>
      <c r="H308" s="667" t="str">
        <f>IF(C308&gt;0,VLOOKUP(C308,女子登録情報!$A$1:$H$1688,7,0),"")</f>
        <v/>
      </c>
      <c r="I308" s="194" t="str">
        <f>IF(C308&gt;0,VLOOKUP(C308,女子登録情報!$A$1:$H$2001,8,0),"")</f>
        <v/>
      </c>
      <c r="J308" s="747" t="e">
        <f>IF(I309&gt;0,VLOOKUP(I309,女子登録情報!$Q$2:$R$48,2,0),"")</f>
        <v>#N/A</v>
      </c>
      <c r="K308" s="747" t="str">
        <f>IF(C308&gt;0,TEXT(C308,"100000000"),"000000000")</f>
        <v>000000000</v>
      </c>
      <c r="L308" s="195" t="s">
        <v>24</v>
      </c>
      <c r="M308" s="194"/>
      <c r="N308" s="196" t="str">
        <f>IF(M308&gt;0,VLOOKUP(M308,女子登録情報!$N$1:$O$22,2,0),"")</f>
        <v/>
      </c>
      <c r="O308" s="195" t="s">
        <v>27</v>
      </c>
      <c r="P308" s="102"/>
      <c r="Q308" s="53" t="str">
        <f t="shared" si="126"/>
        <v/>
      </c>
      <c r="R308" s="240"/>
      <c r="S308" s="197"/>
      <c r="T308" s="793"/>
      <c r="U308" s="794"/>
      <c r="V308" s="795"/>
      <c r="W308" s="750"/>
      <c r="X308" s="753"/>
      <c r="AA308" s="1">
        <f>IF(C308="",0,IF(H308=F5,0,1))</f>
        <v>0</v>
      </c>
      <c r="AB308" s="85">
        <f t="shared" si="136"/>
        <v>0</v>
      </c>
      <c r="AC308" s="621" t="str">
        <f>IF(C308="","",C308)</f>
        <v/>
      </c>
      <c r="AD308" s="74" t="str">
        <f t="shared" si="127"/>
        <v/>
      </c>
      <c r="AE308" s="74" t="str">
        <f t="shared" si="128"/>
        <v/>
      </c>
      <c r="AF308" s="74" t="str">
        <f t="shared" si="129"/>
        <v/>
      </c>
      <c r="AG308" s="74" t="str">
        <f t="shared" si="130"/>
        <v/>
      </c>
      <c r="AH308" s="95">
        <f t="shared" si="137"/>
        <v>0</v>
      </c>
      <c r="AI308" s="95" t="str">
        <f>IF(F308="","",F308)</f>
        <v/>
      </c>
      <c r="AJ308" s="74" t="str">
        <f t="shared" si="138"/>
        <v/>
      </c>
      <c r="AK308" s="74" t="str">
        <f t="shared" si="131"/>
        <v/>
      </c>
      <c r="AL308" s="99" t="str">
        <f t="shared" si="132"/>
        <v/>
      </c>
      <c r="AM308" s="81">
        <f t="shared" si="139"/>
        <v>0</v>
      </c>
      <c r="AO308" s="81">
        <f t="shared" si="140"/>
        <v>0</v>
      </c>
      <c r="AP308" s="81" t="str">
        <f t="shared" si="141"/>
        <v>00000</v>
      </c>
      <c r="AQ308" s="105" t="str">
        <f t="shared" si="142"/>
        <v>0秒0</v>
      </c>
      <c r="AR308" s="106">
        <f t="shared" si="143"/>
        <v>0</v>
      </c>
      <c r="AS308" s="106" t="str">
        <f t="shared" si="144"/>
        <v>0</v>
      </c>
      <c r="AT308" s="106" t="str">
        <f t="shared" si="145"/>
        <v>0</v>
      </c>
      <c r="AU308" s="106" t="str">
        <f t="shared" si="146"/>
        <v>0m</v>
      </c>
      <c r="AV308" s="106" t="str">
        <f t="shared" si="147"/>
        <v>点</v>
      </c>
      <c r="AW308" s="81">
        <f t="shared" si="148"/>
        <v>0</v>
      </c>
      <c r="AX308" s="73" t="str">
        <f t="shared" si="149"/>
        <v/>
      </c>
      <c r="AY308" s="81">
        <f t="shared" si="150"/>
        <v>0</v>
      </c>
      <c r="AZ308" s="81">
        <f t="shared" si="151"/>
        <v>0</v>
      </c>
      <c r="BA308" s="81">
        <f t="shared" si="152"/>
        <v>0</v>
      </c>
      <c r="BB308" s="586">
        <f>IF(W308="",0,COUNTA($W$17:W310))</f>
        <v>0</v>
      </c>
      <c r="BC308" s="586">
        <f>IF(X308="",0,COUNTA($X$17:X310))</f>
        <v>0</v>
      </c>
      <c r="BD308" s="628">
        <f>IF(OR($N308="20200",$N309="20200",$N310="20200"),COUNTIF($N$17:N310,"20200"),0)</f>
        <v>0</v>
      </c>
      <c r="BE308" s="768">
        <f>IF($BD308=0,0,INDEX($P308:$P310,MATCH("20200",$N308:$N310,0),1))</f>
        <v>0</v>
      </c>
      <c r="BF308" s="74" t="str">
        <f t="shared" si="133"/>
        <v/>
      </c>
      <c r="BG308" s="74" t="str">
        <f t="shared" si="134"/>
        <v/>
      </c>
      <c r="BH308" s="74" t="str">
        <f t="shared" si="135"/>
        <v/>
      </c>
      <c r="BI308" s="120" t="str">
        <f>IF(M308="","",COUNTIF($BH$17:BH308,BH308))</f>
        <v/>
      </c>
      <c r="BJ308" s="98"/>
      <c r="BK308" s="1" t="str">
        <f t="shared" si="153"/>
        <v/>
      </c>
      <c r="BL308" s="621" t="str">
        <f>IF(F308="","",COUNTIF($AI$17:AI308,AI308))</f>
        <v/>
      </c>
      <c r="BM308" s="621">
        <f>IF(BL308=1,BL308,0)</f>
        <v>0</v>
      </c>
      <c r="BN308" s="621" t="str">
        <f>IF(F308="","",$BR308)</f>
        <v/>
      </c>
      <c r="BO308" s="621" t="str">
        <f>IF(G308="","",$BR308)</f>
        <v/>
      </c>
      <c r="BP308" s="621" t="str">
        <f>IF(I308="","",$BR308)</f>
        <v/>
      </c>
      <c r="BQ308" s="622" t="str">
        <f>IFERROR(IF(J308="","",BR308),"")</f>
        <v/>
      </c>
      <c r="BR308" s="621">
        <v>98</v>
      </c>
      <c r="BS308" s="621">
        <f>IF(C308&gt;0,"",IF(COUNTIF(BN308:BQ310,BR308)=4,"",1))</f>
        <v>1</v>
      </c>
      <c r="BV308" s="622" t="str">
        <f>IF(AI308="","",IF(AND(COUNTA(M308:M310)=0,COUNTA(W308:X310)=0),1,""))</f>
        <v/>
      </c>
      <c r="BW308" s="621">
        <f>IF(AND($AI308="",COUNTA(W308)&gt;0),1,0)</f>
        <v>0</v>
      </c>
      <c r="BX308" s="621">
        <f>IF(AND($AI308="",COUNTA(X308)&gt;0),1,0)</f>
        <v>0</v>
      </c>
      <c r="BY308" s="621" t="str">
        <f>F308&amp;"-"&amp;W308</f>
        <v>-</v>
      </c>
      <c r="BZ308" s="621" t="str">
        <f>IF(W308="","",COUNTIF($BY$17:BY308,BY308))</f>
        <v/>
      </c>
      <c r="CA308" s="621" t="str">
        <f>F308&amp;"-"&amp;X308</f>
        <v>-</v>
      </c>
      <c r="CB308" s="621" t="str">
        <f>IF(X308="","",COUNTIF($CA$17:CA308,CA308))</f>
        <v/>
      </c>
    </row>
    <row r="309" spans="1:80" s="1" customFormat="1" ht="18" hidden="1" customHeight="1" thickBot="1">
      <c r="A309" s="684"/>
      <c r="B309" s="765"/>
      <c r="C309" s="767"/>
      <c r="D309" s="194"/>
      <c r="E309" s="194"/>
      <c r="F309" s="767"/>
      <c r="G309" s="767"/>
      <c r="H309" s="668"/>
      <c r="I309" s="198" t="str">
        <f>IF(C308&gt;0,VLOOKUP(C308,女子登録情報!$A$1:$H$2001,5,0),"")</f>
        <v/>
      </c>
      <c r="J309" s="748"/>
      <c r="K309" s="748"/>
      <c r="L309" s="199" t="s">
        <v>28</v>
      </c>
      <c r="M309" s="198"/>
      <c r="N309" s="196" t="str">
        <f>IF(M309&gt;0,VLOOKUP(M309,女子登録情報!$N$1:$O$22,2,0),"")</f>
        <v/>
      </c>
      <c r="O309" s="199" t="s">
        <v>29</v>
      </c>
      <c r="P309" s="200"/>
      <c r="Q309" s="53" t="str">
        <f t="shared" si="126"/>
        <v/>
      </c>
      <c r="R309" s="240"/>
      <c r="S309" s="197"/>
      <c r="T309" s="796"/>
      <c r="U309" s="797"/>
      <c r="V309" s="798"/>
      <c r="W309" s="751"/>
      <c r="X309" s="754"/>
      <c r="AB309" s="85">
        <f t="shared" si="136"/>
        <v>0</v>
      </c>
      <c r="AC309" s="621"/>
      <c r="AD309" s="74" t="str">
        <f t="shared" si="127"/>
        <v/>
      </c>
      <c r="AE309" s="74" t="str">
        <f t="shared" si="128"/>
        <v/>
      </c>
      <c r="AF309" s="74" t="str">
        <f t="shared" si="129"/>
        <v/>
      </c>
      <c r="AG309" s="74" t="str">
        <f t="shared" si="130"/>
        <v/>
      </c>
      <c r="AH309" s="95">
        <f t="shared" si="137"/>
        <v>0</v>
      </c>
      <c r="AI309" s="95" t="str">
        <f>AI308</f>
        <v/>
      </c>
      <c r="AJ309" s="74" t="str">
        <f t="shared" si="138"/>
        <v/>
      </c>
      <c r="AK309" s="74" t="str">
        <f t="shared" si="131"/>
        <v/>
      </c>
      <c r="AL309" s="99" t="str">
        <f t="shared" si="132"/>
        <v/>
      </c>
      <c r="AM309" s="81">
        <f t="shared" si="139"/>
        <v>0</v>
      </c>
      <c r="AO309" s="81">
        <f t="shared" si="140"/>
        <v>0</v>
      </c>
      <c r="AP309" s="81" t="str">
        <f t="shared" si="141"/>
        <v>00000</v>
      </c>
      <c r="AQ309" s="105" t="str">
        <f t="shared" si="142"/>
        <v>0秒0</v>
      </c>
      <c r="AR309" s="106">
        <f t="shared" si="143"/>
        <v>0</v>
      </c>
      <c r="AS309" s="106" t="str">
        <f t="shared" si="144"/>
        <v>0</v>
      </c>
      <c r="AT309" s="106" t="str">
        <f t="shared" si="145"/>
        <v>0</v>
      </c>
      <c r="AU309" s="106" t="str">
        <f t="shared" si="146"/>
        <v>0m</v>
      </c>
      <c r="AV309" s="106" t="str">
        <f t="shared" si="147"/>
        <v>点</v>
      </c>
      <c r="AW309" s="81">
        <f t="shared" si="148"/>
        <v>0</v>
      </c>
      <c r="AX309" s="73" t="str">
        <f t="shared" si="149"/>
        <v/>
      </c>
      <c r="AY309" s="81">
        <f t="shared" si="150"/>
        <v>0</v>
      </c>
      <c r="AZ309" s="81">
        <f t="shared" si="151"/>
        <v>0</v>
      </c>
      <c r="BA309" s="81">
        <f t="shared" si="152"/>
        <v>0</v>
      </c>
      <c r="BB309" s="595"/>
      <c r="BC309" s="595"/>
      <c r="BD309" s="629"/>
      <c r="BE309" s="769"/>
      <c r="BF309" s="74" t="str">
        <f t="shared" si="133"/>
        <v/>
      </c>
      <c r="BG309" s="74" t="str">
        <f t="shared" si="134"/>
        <v/>
      </c>
      <c r="BH309" s="74" t="str">
        <f t="shared" si="135"/>
        <v/>
      </c>
      <c r="BI309" s="120" t="str">
        <f>IF(M309="","",COUNTIF($BH$17:BH309,BH309))</f>
        <v/>
      </c>
      <c r="BJ309" s="98"/>
      <c r="BK309" s="1" t="str">
        <f t="shared" si="153"/>
        <v/>
      </c>
      <c r="BL309" s="621"/>
      <c r="BM309" s="621"/>
      <c r="BN309" s="621"/>
      <c r="BO309" s="621"/>
      <c r="BP309" s="621"/>
      <c r="BQ309" s="623"/>
      <c r="BR309" s="621"/>
      <c r="BS309" s="621"/>
      <c r="BV309" s="623"/>
      <c r="BW309" s="621"/>
      <c r="BX309" s="621"/>
      <c r="BY309" s="621"/>
      <c r="BZ309" s="621"/>
      <c r="CA309" s="621"/>
      <c r="CB309" s="621"/>
    </row>
    <row r="310" spans="1:80" s="1" customFormat="1" ht="18" hidden="1" customHeight="1" thickBot="1">
      <c r="A310" s="685"/>
      <c r="B310" s="201" t="s">
        <v>30</v>
      </c>
      <c r="C310" s="202"/>
      <c r="D310" s="202"/>
      <c r="E310" s="202"/>
      <c r="F310" s="210"/>
      <c r="G310" s="210"/>
      <c r="H310" s="28"/>
      <c r="I310" s="211"/>
      <c r="J310" s="749"/>
      <c r="K310" s="749"/>
      <c r="L310" s="203" t="s">
        <v>31</v>
      </c>
      <c r="M310" s="204"/>
      <c r="N310" s="196" t="str">
        <f>IF(M310&gt;0,VLOOKUP(M310,女子登録情報!$N$1:$O$22,2,0),"")</f>
        <v/>
      </c>
      <c r="O310" s="205" t="s">
        <v>32</v>
      </c>
      <c r="P310" s="206"/>
      <c r="Q310" s="53" t="str">
        <f t="shared" si="126"/>
        <v/>
      </c>
      <c r="R310" s="240"/>
      <c r="S310" s="207"/>
      <c r="T310" s="799"/>
      <c r="U310" s="800"/>
      <c r="V310" s="801"/>
      <c r="W310" s="752"/>
      <c r="X310" s="755"/>
      <c r="AB310" s="85">
        <f t="shared" si="136"/>
        <v>0</v>
      </c>
      <c r="AC310" s="621"/>
      <c r="AD310" s="74" t="str">
        <f t="shared" si="127"/>
        <v/>
      </c>
      <c r="AE310" s="74" t="str">
        <f t="shared" si="128"/>
        <v/>
      </c>
      <c r="AF310" s="74" t="str">
        <f t="shared" si="129"/>
        <v/>
      </c>
      <c r="AG310" s="74" t="str">
        <f t="shared" si="130"/>
        <v/>
      </c>
      <c r="AH310" s="95">
        <f t="shared" si="137"/>
        <v>0</v>
      </c>
      <c r="AI310" s="95" t="str">
        <f>AI309</f>
        <v/>
      </c>
      <c r="AJ310" s="74" t="str">
        <f t="shared" si="138"/>
        <v/>
      </c>
      <c r="AK310" s="74" t="str">
        <f t="shared" si="131"/>
        <v/>
      </c>
      <c r="AL310" s="99" t="str">
        <f t="shared" si="132"/>
        <v/>
      </c>
      <c r="AM310" s="81">
        <f t="shared" si="139"/>
        <v>0</v>
      </c>
      <c r="AO310" s="81">
        <f t="shared" si="140"/>
        <v>0</v>
      </c>
      <c r="AP310" s="81" t="str">
        <f t="shared" si="141"/>
        <v>00000</v>
      </c>
      <c r="AQ310" s="105" t="str">
        <f t="shared" si="142"/>
        <v>0秒0</v>
      </c>
      <c r="AR310" s="106">
        <f t="shared" si="143"/>
        <v>0</v>
      </c>
      <c r="AS310" s="106" t="str">
        <f t="shared" si="144"/>
        <v>0</v>
      </c>
      <c r="AT310" s="106" t="str">
        <f t="shared" si="145"/>
        <v>0</v>
      </c>
      <c r="AU310" s="106" t="str">
        <f t="shared" si="146"/>
        <v>0m</v>
      </c>
      <c r="AV310" s="106" t="str">
        <f t="shared" si="147"/>
        <v>点</v>
      </c>
      <c r="AW310" s="81">
        <f t="shared" si="148"/>
        <v>0</v>
      </c>
      <c r="AX310" s="73" t="str">
        <f t="shared" si="149"/>
        <v/>
      </c>
      <c r="AY310" s="81">
        <f t="shared" si="150"/>
        <v>0</v>
      </c>
      <c r="AZ310" s="81">
        <f t="shared" si="151"/>
        <v>0</v>
      </c>
      <c r="BA310" s="81">
        <f t="shared" si="152"/>
        <v>0</v>
      </c>
      <c r="BB310" s="587"/>
      <c r="BC310" s="587"/>
      <c r="BD310" s="630"/>
      <c r="BE310" s="770"/>
      <c r="BF310" s="74" t="str">
        <f t="shared" si="133"/>
        <v/>
      </c>
      <c r="BG310" s="74" t="str">
        <f t="shared" si="134"/>
        <v/>
      </c>
      <c r="BH310" s="74" t="str">
        <f t="shared" si="135"/>
        <v/>
      </c>
      <c r="BI310" s="120" t="str">
        <f>IF(M310="","",COUNTIF($BH$17:BH310,BH310))</f>
        <v/>
      </c>
      <c r="BJ310" s="98"/>
      <c r="BK310" s="1" t="str">
        <f t="shared" si="153"/>
        <v/>
      </c>
      <c r="BL310" s="621"/>
      <c r="BM310" s="621"/>
      <c r="BN310" s="621"/>
      <c r="BO310" s="621"/>
      <c r="BP310" s="621"/>
      <c r="BQ310" s="624"/>
      <c r="BR310" s="621"/>
      <c r="BS310" s="621"/>
      <c r="BV310" s="624"/>
      <c r="BW310" s="621"/>
      <c r="BX310" s="621"/>
      <c r="BY310" s="621"/>
      <c r="BZ310" s="621"/>
      <c r="CA310" s="621"/>
      <c r="CB310" s="621"/>
    </row>
    <row r="311" spans="1:80" s="1" customFormat="1" ht="18" hidden="1" customHeight="1" thickTop="1" thickBot="1">
      <c r="A311" s="683">
        <v>99</v>
      </c>
      <c r="B311" s="764" t="s">
        <v>339</v>
      </c>
      <c r="C311" s="766"/>
      <c r="D311" s="246"/>
      <c r="E311" s="246"/>
      <c r="F311" s="766" t="str">
        <f>IF(C311&gt;0,VLOOKUP(C311,女子登録情報!$A$1:$H$2001,3,0),"")</f>
        <v/>
      </c>
      <c r="G311" s="766" t="str">
        <f>IF(C311&gt;0,VLOOKUP(C311,女子登録情報!$A$1:$H$2001,4,0),"")</f>
        <v/>
      </c>
      <c r="H311" s="667" t="str">
        <f>IF(C311&gt;0,VLOOKUP(C311,女子登録情報!$A$1:$H$1688,7,0),"")</f>
        <v/>
      </c>
      <c r="I311" s="194" t="str">
        <f>IF(C311&gt;0,VLOOKUP(C311,女子登録情報!$A$1:$H$2001,8,0),"")</f>
        <v/>
      </c>
      <c r="J311" s="747" t="e">
        <f>IF(I312&gt;0,VLOOKUP(I312,女子登録情報!$Q$2:$R$48,2,0),"")</f>
        <v>#N/A</v>
      </c>
      <c r="K311" s="747" t="str">
        <f>IF(C311&gt;0,TEXT(C311,"100000000"),"000000000")</f>
        <v>000000000</v>
      </c>
      <c r="L311" s="195" t="s">
        <v>24</v>
      </c>
      <c r="M311" s="194"/>
      <c r="N311" s="196" t="str">
        <f>IF(M311&gt;0,VLOOKUP(M311,女子登録情報!$N$1:$O$22,2,0),"")</f>
        <v/>
      </c>
      <c r="O311" s="195" t="s">
        <v>27</v>
      </c>
      <c r="P311" s="102"/>
      <c r="Q311" s="53" t="str">
        <f t="shared" si="126"/>
        <v/>
      </c>
      <c r="R311" s="240"/>
      <c r="S311" s="197"/>
      <c r="T311" s="793"/>
      <c r="U311" s="794"/>
      <c r="V311" s="795"/>
      <c r="W311" s="750"/>
      <c r="X311" s="753"/>
      <c r="AA311" s="1">
        <f>IF(C311="",0,IF(H311=F5,0,1))</f>
        <v>0</v>
      </c>
      <c r="AB311" s="85">
        <f t="shared" si="136"/>
        <v>0</v>
      </c>
      <c r="AC311" s="621" t="str">
        <f>IF(C311="","",C311)</f>
        <v/>
      </c>
      <c r="AD311" s="74" t="str">
        <f t="shared" si="127"/>
        <v/>
      </c>
      <c r="AE311" s="74" t="str">
        <f t="shared" si="128"/>
        <v/>
      </c>
      <c r="AF311" s="74" t="str">
        <f t="shared" si="129"/>
        <v/>
      </c>
      <c r="AG311" s="74" t="str">
        <f t="shared" si="130"/>
        <v/>
      </c>
      <c r="AH311" s="95">
        <f t="shared" si="137"/>
        <v>0</v>
      </c>
      <c r="AI311" s="95" t="str">
        <f>IF(F311="","",F311)</f>
        <v/>
      </c>
      <c r="AJ311" s="74" t="str">
        <f t="shared" si="138"/>
        <v/>
      </c>
      <c r="AK311" s="74" t="str">
        <f t="shared" si="131"/>
        <v/>
      </c>
      <c r="AL311" s="99" t="str">
        <f t="shared" si="132"/>
        <v/>
      </c>
      <c r="AM311" s="81">
        <f t="shared" si="139"/>
        <v>0</v>
      </c>
      <c r="AO311" s="81">
        <f t="shared" si="140"/>
        <v>0</v>
      </c>
      <c r="AP311" s="81" t="str">
        <f t="shared" si="141"/>
        <v>00000</v>
      </c>
      <c r="AQ311" s="105" t="str">
        <f t="shared" si="142"/>
        <v>0秒0</v>
      </c>
      <c r="AR311" s="106">
        <f t="shared" si="143"/>
        <v>0</v>
      </c>
      <c r="AS311" s="106" t="str">
        <f t="shared" si="144"/>
        <v>0</v>
      </c>
      <c r="AT311" s="106" t="str">
        <f t="shared" si="145"/>
        <v>0</v>
      </c>
      <c r="AU311" s="106" t="str">
        <f t="shared" si="146"/>
        <v>0m</v>
      </c>
      <c r="AV311" s="106" t="str">
        <f t="shared" si="147"/>
        <v>点</v>
      </c>
      <c r="AW311" s="81">
        <f t="shared" si="148"/>
        <v>0</v>
      </c>
      <c r="AX311" s="73" t="str">
        <f t="shared" si="149"/>
        <v/>
      </c>
      <c r="AY311" s="81">
        <f t="shared" si="150"/>
        <v>0</v>
      </c>
      <c r="AZ311" s="81">
        <f t="shared" si="151"/>
        <v>0</v>
      </c>
      <c r="BA311" s="81">
        <f t="shared" si="152"/>
        <v>0</v>
      </c>
      <c r="BB311" s="586">
        <f>IF(W311="",0,COUNTA($W$17:W313))</f>
        <v>0</v>
      </c>
      <c r="BC311" s="586">
        <f>IF(X311="",0,COUNTA($X$17:X313))</f>
        <v>0</v>
      </c>
      <c r="BD311" s="628">
        <f>IF(OR($N311="20200",$N312="20200",$N313="20200"),COUNTIF($N$17:N313,"20200"),0)</f>
        <v>0</v>
      </c>
      <c r="BE311" s="768">
        <f>IF($BD311=0,0,INDEX($P311:$P313,MATCH("20200",$N311:$N313,0),1))</f>
        <v>0</v>
      </c>
      <c r="BF311" s="74" t="str">
        <f t="shared" si="133"/>
        <v/>
      </c>
      <c r="BG311" s="74" t="str">
        <f t="shared" si="134"/>
        <v/>
      </c>
      <c r="BH311" s="74" t="str">
        <f t="shared" si="135"/>
        <v/>
      </c>
      <c r="BI311" s="120" t="str">
        <f>IF(M311="","",COUNTIF($BH$17:BH311,BH311))</f>
        <v/>
      </c>
      <c r="BJ311" s="98"/>
      <c r="BK311" s="1" t="str">
        <f t="shared" si="153"/>
        <v/>
      </c>
      <c r="BL311" s="621" t="str">
        <f>IF(F311="","",COUNTIF($AI$17:AI311,AI311))</f>
        <v/>
      </c>
      <c r="BM311" s="621">
        <f>IF(BL311=1,BL311,0)</f>
        <v>0</v>
      </c>
      <c r="BN311" s="621" t="str">
        <f>IF(F311="","",$BR311)</f>
        <v/>
      </c>
      <c r="BO311" s="621" t="str">
        <f>IF(G311="","",$BR311)</f>
        <v/>
      </c>
      <c r="BP311" s="621" t="str">
        <f>IF(I311="","",$BR311)</f>
        <v/>
      </c>
      <c r="BQ311" s="622" t="str">
        <f>IFERROR(IF(J311="","",BR311),"")</f>
        <v/>
      </c>
      <c r="BR311" s="621">
        <v>99</v>
      </c>
      <c r="BS311" s="621">
        <f>IF(C311&gt;0,"",IF(COUNTIF(BN311:BQ313,BR311)=4,"",1))</f>
        <v>1</v>
      </c>
      <c r="BV311" s="622" t="str">
        <f>IF(AI311="","",IF(AND(COUNTA(M311:M313)=0,COUNTA(W311:X313)=0),1,""))</f>
        <v/>
      </c>
      <c r="BW311" s="621">
        <f>IF(AND($AI311="",COUNTA(W311)&gt;0),1,0)</f>
        <v>0</v>
      </c>
      <c r="BX311" s="621">
        <f>IF(AND($AI311="",COUNTA(X311)&gt;0),1,0)</f>
        <v>0</v>
      </c>
      <c r="BY311" s="621" t="str">
        <f>F311&amp;"-"&amp;W311</f>
        <v>-</v>
      </c>
      <c r="BZ311" s="621" t="str">
        <f>IF(W311="","",COUNTIF($BY$17:BY311,BY311))</f>
        <v/>
      </c>
      <c r="CA311" s="621" t="str">
        <f>F311&amp;"-"&amp;X311</f>
        <v>-</v>
      </c>
      <c r="CB311" s="621" t="str">
        <f>IF(X311="","",COUNTIF($CA$17:CA311,CA311))</f>
        <v/>
      </c>
    </row>
    <row r="312" spans="1:80" s="1" customFormat="1" ht="18" hidden="1" customHeight="1" thickBot="1">
      <c r="A312" s="684"/>
      <c r="B312" s="765"/>
      <c r="C312" s="767"/>
      <c r="D312" s="194"/>
      <c r="E312" s="194"/>
      <c r="F312" s="767"/>
      <c r="G312" s="767"/>
      <c r="H312" s="668"/>
      <c r="I312" s="198" t="str">
        <f>IF(C311&gt;0,VLOOKUP(C311,女子登録情報!$A$1:$H$2001,5,0),"")</f>
        <v/>
      </c>
      <c r="J312" s="748"/>
      <c r="K312" s="748"/>
      <c r="L312" s="199" t="s">
        <v>28</v>
      </c>
      <c r="M312" s="198"/>
      <c r="N312" s="196" t="str">
        <f>IF(M312&gt;0,VLOOKUP(M312,女子登録情報!$N$1:$O$22,2,0),"")</f>
        <v/>
      </c>
      <c r="O312" s="199" t="s">
        <v>29</v>
      </c>
      <c r="P312" s="200"/>
      <c r="Q312" s="53" t="str">
        <f t="shared" si="126"/>
        <v/>
      </c>
      <c r="R312" s="240"/>
      <c r="S312" s="197"/>
      <c r="T312" s="796"/>
      <c r="U312" s="797"/>
      <c r="V312" s="798"/>
      <c r="W312" s="751"/>
      <c r="X312" s="754"/>
      <c r="AB312" s="85">
        <f t="shared" si="136"/>
        <v>0</v>
      </c>
      <c r="AC312" s="621"/>
      <c r="AD312" s="74" t="str">
        <f t="shared" si="127"/>
        <v/>
      </c>
      <c r="AE312" s="74" t="str">
        <f t="shared" si="128"/>
        <v/>
      </c>
      <c r="AF312" s="74" t="str">
        <f t="shared" si="129"/>
        <v/>
      </c>
      <c r="AG312" s="74" t="str">
        <f t="shared" si="130"/>
        <v/>
      </c>
      <c r="AH312" s="95">
        <f t="shared" si="137"/>
        <v>0</v>
      </c>
      <c r="AI312" s="95" t="str">
        <f>AI311</f>
        <v/>
      </c>
      <c r="AJ312" s="74" t="str">
        <f t="shared" si="138"/>
        <v/>
      </c>
      <c r="AK312" s="74" t="str">
        <f t="shared" si="131"/>
        <v/>
      </c>
      <c r="AL312" s="99" t="str">
        <f t="shared" si="132"/>
        <v/>
      </c>
      <c r="AM312" s="81">
        <f t="shared" si="139"/>
        <v>0</v>
      </c>
      <c r="AO312" s="81">
        <f t="shared" si="140"/>
        <v>0</v>
      </c>
      <c r="AP312" s="81" t="str">
        <f t="shared" si="141"/>
        <v>00000</v>
      </c>
      <c r="AQ312" s="105" t="str">
        <f t="shared" si="142"/>
        <v>0秒0</v>
      </c>
      <c r="AR312" s="106">
        <f t="shared" si="143"/>
        <v>0</v>
      </c>
      <c r="AS312" s="106" t="str">
        <f t="shared" si="144"/>
        <v>0</v>
      </c>
      <c r="AT312" s="106" t="str">
        <f t="shared" si="145"/>
        <v>0</v>
      </c>
      <c r="AU312" s="106" t="str">
        <f t="shared" si="146"/>
        <v>0m</v>
      </c>
      <c r="AV312" s="106" t="str">
        <f t="shared" si="147"/>
        <v>点</v>
      </c>
      <c r="AW312" s="81">
        <f t="shared" si="148"/>
        <v>0</v>
      </c>
      <c r="AX312" s="73" t="str">
        <f t="shared" si="149"/>
        <v/>
      </c>
      <c r="AY312" s="81">
        <f t="shared" si="150"/>
        <v>0</v>
      </c>
      <c r="AZ312" s="81">
        <f t="shared" si="151"/>
        <v>0</v>
      </c>
      <c r="BA312" s="81">
        <f t="shared" si="152"/>
        <v>0</v>
      </c>
      <c r="BB312" s="595"/>
      <c r="BC312" s="595"/>
      <c r="BD312" s="629"/>
      <c r="BE312" s="769"/>
      <c r="BF312" s="74" t="str">
        <f t="shared" si="133"/>
        <v/>
      </c>
      <c r="BG312" s="74" t="str">
        <f t="shared" si="134"/>
        <v/>
      </c>
      <c r="BH312" s="74" t="str">
        <f t="shared" si="135"/>
        <v/>
      </c>
      <c r="BI312" s="120" t="str">
        <f>IF(M312="","",COUNTIF($BH$17:BH312,BH312))</f>
        <v/>
      </c>
      <c r="BJ312" s="98"/>
      <c r="BK312" s="1" t="str">
        <f t="shared" si="153"/>
        <v/>
      </c>
      <c r="BL312" s="621"/>
      <c r="BM312" s="621"/>
      <c r="BN312" s="621"/>
      <c r="BO312" s="621"/>
      <c r="BP312" s="621"/>
      <c r="BQ312" s="623"/>
      <c r="BR312" s="621"/>
      <c r="BS312" s="621"/>
      <c r="BV312" s="623"/>
      <c r="BW312" s="621"/>
      <c r="BX312" s="621"/>
      <c r="BY312" s="621"/>
      <c r="BZ312" s="621"/>
      <c r="CA312" s="621"/>
      <c r="CB312" s="621"/>
    </row>
    <row r="313" spans="1:80" s="1" customFormat="1" ht="18" hidden="1" customHeight="1" thickBot="1">
      <c r="A313" s="685"/>
      <c r="B313" s="201" t="s">
        <v>30</v>
      </c>
      <c r="C313" s="202"/>
      <c r="D313" s="202"/>
      <c r="E313" s="202"/>
      <c r="F313" s="210"/>
      <c r="G313" s="210"/>
      <c r="H313" s="28"/>
      <c r="I313" s="211"/>
      <c r="J313" s="749"/>
      <c r="K313" s="749"/>
      <c r="L313" s="203" t="s">
        <v>31</v>
      </c>
      <c r="M313" s="204"/>
      <c r="N313" s="196" t="str">
        <f>IF(M313&gt;0,VLOOKUP(M313,女子登録情報!$N$1:$O$22,2,0),"")</f>
        <v/>
      </c>
      <c r="O313" s="205" t="s">
        <v>32</v>
      </c>
      <c r="P313" s="206"/>
      <c r="Q313" s="53" t="str">
        <f t="shared" si="126"/>
        <v/>
      </c>
      <c r="R313" s="240"/>
      <c r="S313" s="207"/>
      <c r="T313" s="799"/>
      <c r="U313" s="800"/>
      <c r="V313" s="801"/>
      <c r="W313" s="752"/>
      <c r="X313" s="755"/>
      <c r="AB313" s="85">
        <f t="shared" si="136"/>
        <v>0</v>
      </c>
      <c r="AC313" s="621"/>
      <c r="AD313" s="74" t="str">
        <f t="shared" si="127"/>
        <v/>
      </c>
      <c r="AE313" s="74" t="str">
        <f t="shared" si="128"/>
        <v/>
      </c>
      <c r="AF313" s="74" t="str">
        <f t="shared" si="129"/>
        <v/>
      </c>
      <c r="AG313" s="74" t="str">
        <f t="shared" si="130"/>
        <v/>
      </c>
      <c r="AH313" s="95">
        <f t="shared" si="137"/>
        <v>0</v>
      </c>
      <c r="AI313" s="95" t="str">
        <f>AI312</f>
        <v/>
      </c>
      <c r="AJ313" s="74" t="str">
        <f t="shared" si="138"/>
        <v/>
      </c>
      <c r="AK313" s="74" t="str">
        <f t="shared" si="131"/>
        <v/>
      </c>
      <c r="AL313" s="99" t="str">
        <f t="shared" si="132"/>
        <v/>
      </c>
      <c r="AM313" s="81">
        <f t="shared" si="139"/>
        <v>0</v>
      </c>
      <c r="AO313" s="81">
        <f t="shared" si="140"/>
        <v>0</v>
      </c>
      <c r="AP313" s="81" t="str">
        <f t="shared" si="141"/>
        <v>00000</v>
      </c>
      <c r="AQ313" s="105" t="str">
        <f t="shared" si="142"/>
        <v>0秒0</v>
      </c>
      <c r="AR313" s="106">
        <f t="shared" si="143"/>
        <v>0</v>
      </c>
      <c r="AS313" s="106" t="str">
        <f t="shared" si="144"/>
        <v>0</v>
      </c>
      <c r="AT313" s="106" t="str">
        <f t="shared" si="145"/>
        <v>0</v>
      </c>
      <c r="AU313" s="106" t="str">
        <f t="shared" si="146"/>
        <v>0m</v>
      </c>
      <c r="AV313" s="106" t="str">
        <f t="shared" si="147"/>
        <v>点</v>
      </c>
      <c r="AW313" s="81">
        <f t="shared" si="148"/>
        <v>0</v>
      </c>
      <c r="AX313" s="73" t="str">
        <f t="shared" si="149"/>
        <v/>
      </c>
      <c r="AY313" s="81">
        <f t="shared" si="150"/>
        <v>0</v>
      </c>
      <c r="AZ313" s="81">
        <f t="shared" si="151"/>
        <v>0</v>
      </c>
      <c r="BA313" s="81">
        <f t="shared" si="152"/>
        <v>0</v>
      </c>
      <c r="BB313" s="587"/>
      <c r="BC313" s="587"/>
      <c r="BD313" s="630"/>
      <c r="BE313" s="770"/>
      <c r="BF313" s="74" t="str">
        <f t="shared" si="133"/>
        <v/>
      </c>
      <c r="BG313" s="74" t="str">
        <f t="shared" si="134"/>
        <v/>
      </c>
      <c r="BH313" s="74" t="str">
        <f t="shared" si="135"/>
        <v/>
      </c>
      <c r="BI313" s="120" t="str">
        <f>IF(M313="","",COUNTIF($BH$17:BH313,BH313))</f>
        <v/>
      </c>
      <c r="BJ313" s="98"/>
      <c r="BK313" s="1" t="str">
        <f t="shared" si="153"/>
        <v/>
      </c>
      <c r="BL313" s="621"/>
      <c r="BM313" s="621"/>
      <c r="BN313" s="621"/>
      <c r="BO313" s="621"/>
      <c r="BP313" s="621"/>
      <c r="BQ313" s="624"/>
      <c r="BR313" s="621"/>
      <c r="BS313" s="621"/>
      <c r="BV313" s="624"/>
      <c r="BW313" s="621"/>
      <c r="BX313" s="621"/>
      <c r="BY313" s="621"/>
      <c r="BZ313" s="621"/>
      <c r="CA313" s="621"/>
      <c r="CB313" s="621"/>
    </row>
    <row r="314" spans="1:80" s="1" customFormat="1" ht="18" hidden="1" customHeight="1" thickTop="1" thickBot="1">
      <c r="A314" s="683">
        <v>100</v>
      </c>
      <c r="B314" s="764" t="s">
        <v>339</v>
      </c>
      <c r="C314" s="766"/>
      <c r="D314" s="246"/>
      <c r="E314" s="246"/>
      <c r="F314" s="766" t="str">
        <f>IF(C314&gt;0,VLOOKUP(C314,女子登録情報!$A$1:$H$2001,3,0),"")</f>
        <v/>
      </c>
      <c r="G314" s="766" t="str">
        <f>IF(C314&gt;0,VLOOKUP(C314,女子登録情報!$A$1:$H$2001,4,0),"")</f>
        <v/>
      </c>
      <c r="H314" s="667" t="str">
        <f>IF(C314&gt;0,VLOOKUP(C314,女子登録情報!$A$1:$H$1688,7,0),"")</f>
        <v/>
      </c>
      <c r="I314" s="194" t="str">
        <f>IF(C314&gt;0,VLOOKUP(C314,女子登録情報!$A$1:$H$2001,8,0),"")</f>
        <v/>
      </c>
      <c r="J314" s="747" t="e">
        <f>IF(I315&gt;0,VLOOKUP(I315,女子登録情報!$Q$2:$R$48,2,0),"")</f>
        <v>#N/A</v>
      </c>
      <c r="K314" s="747" t="str">
        <f>IF(C314&gt;0,TEXT(C314,"100000000"),"000000000")</f>
        <v>000000000</v>
      </c>
      <c r="L314" s="195" t="s">
        <v>24</v>
      </c>
      <c r="M314" s="194"/>
      <c r="N314" s="196" t="str">
        <f>IF(M314&gt;0,VLOOKUP(M314,女子登録情報!$N$1:$O$22,2,0),"")</f>
        <v/>
      </c>
      <c r="O314" s="195" t="s">
        <v>27</v>
      </c>
      <c r="P314" s="102"/>
      <c r="Q314" s="53" t="str">
        <f t="shared" si="126"/>
        <v/>
      </c>
      <c r="R314" s="240"/>
      <c r="S314" s="197"/>
      <c r="T314" s="793"/>
      <c r="U314" s="794"/>
      <c r="V314" s="795"/>
      <c r="W314" s="750"/>
      <c r="X314" s="753"/>
      <c r="AA314" s="1">
        <f>IF(C314="",0,IF(H314=F5,0,1))</f>
        <v>0</v>
      </c>
      <c r="AB314" s="85">
        <f t="shared" si="136"/>
        <v>0</v>
      </c>
      <c r="AC314" s="621" t="str">
        <f>IF(C314="","",C314)</f>
        <v/>
      </c>
      <c r="AD314" s="74" t="str">
        <f t="shared" si="127"/>
        <v/>
      </c>
      <c r="AE314" s="74" t="str">
        <f t="shared" si="128"/>
        <v/>
      </c>
      <c r="AF314" s="74" t="str">
        <f t="shared" si="129"/>
        <v/>
      </c>
      <c r="AG314" s="74" t="str">
        <f t="shared" si="130"/>
        <v/>
      </c>
      <c r="AH314" s="95">
        <f t="shared" si="137"/>
        <v>0</v>
      </c>
      <c r="AI314" s="95" t="str">
        <f>IF(F314="","",F314)</f>
        <v/>
      </c>
      <c r="AJ314" s="74" t="str">
        <f t="shared" si="138"/>
        <v/>
      </c>
      <c r="AK314" s="74" t="str">
        <f t="shared" si="131"/>
        <v/>
      </c>
      <c r="AL314" s="99" t="str">
        <f t="shared" si="132"/>
        <v/>
      </c>
      <c r="AM314" s="81">
        <f t="shared" si="139"/>
        <v>0</v>
      </c>
      <c r="AO314" s="81">
        <f t="shared" si="140"/>
        <v>0</v>
      </c>
      <c r="AP314" s="81" t="str">
        <f t="shared" si="141"/>
        <v>00000</v>
      </c>
      <c r="AQ314" s="105" t="str">
        <f t="shared" si="142"/>
        <v>0秒0</v>
      </c>
      <c r="AR314" s="106">
        <f t="shared" si="143"/>
        <v>0</v>
      </c>
      <c r="AS314" s="106" t="str">
        <f t="shared" si="144"/>
        <v>0</v>
      </c>
      <c r="AT314" s="106" t="str">
        <f t="shared" si="145"/>
        <v>0</v>
      </c>
      <c r="AU314" s="106" t="str">
        <f t="shared" si="146"/>
        <v>0m</v>
      </c>
      <c r="AV314" s="106" t="str">
        <f t="shared" si="147"/>
        <v>点</v>
      </c>
      <c r="AW314" s="81">
        <f t="shared" si="148"/>
        <v>0</v>
      </c>
      <c r="AX314" s="73" t="str">
        <f t="shared" si="149"/>
        <v/>
      </c>
      <c r="AY314" s="81">
        <f t="shared" si="150"/>
        <v>0</v>
      </c>
      <c r="AZ314" s="81">
        <f t="shared" si="151"/>
        <v>0</v>
      </c>
      <c r="BA314" s="81">
        <f t="shared" si="152"/>
        <v>0</v>
      </c>
      <c r="BB314" s="586">
        <f>IF(W314="",0,COUNTA($W$17:W316))</f>
        <v>0</v>
      </c>
      <c r="BC314" s="586">
        <f>IF(X314="",0,COUNTA($X$17:X316))</f>
        <v>0</v>
      </c>
      <c r="BD314" s="628">
        <f>IF(OR($N314="20200",$N315="20200",$N316="20200"),COUNTIF($N$17:N316,"20200"),0)</f>
        <v>0</v>
      </c>
      <c r="BE314" s="768">
        <f>IF($BD314=0,0,INDEX($P314:$P316,MATCH("20200",$N314:$N316,0),1))</f>
        <v>0</v>
      </c>
      <c r="BF314" s="74" t="str">
        <f t="shared" si="133"/>
        <v/>
      </c>
      <c r="BG314" s="74" t="str">
        <f t="shared" si="134"/>
        <v/>
      </c>
      <c r="BH314" s="74" t="str">
        <f t="shared" si="135"/>
        <v/>
      </c>
      <c r="BI314" s="120" t="str">
        <f>IF(M314="","",COUNTIF($BH$17:BH314,BH314))</f>
        <v/>
      </c>
      <c r="BJ314" s="98"/>
      <c r="BK314" s="1" t="str">
        <f t="shared" si="153"/>
        <v/>
      </c>
      <c r="BL314" s="621" t="str">
        <f>IF(F314="","",COUNTIF($AI$17:AI314,AI314))</f>
        <v/>
      </c>
      <c r="BM314" s="621">
        <f>IF(BL314=1,BL314,0)</f>
        <v>0</v>
      </c>
      <c r="BN314" s="621" t="str">
        <f>IF(F314="","",$BR314)</f>
        <v/>
      </c>
      <c r="BO314" s="621" t="str">
        <f>IF(G314="","",$BR314)</f>
        <v/>
      </c>
      <c r="BP314" s="621" t="str">
        <f>IF(I314="","",$BR314)</f>
        <v/>
      </c>
      <c r="BQ314" s="622" t="str">
        <f>IFERROR(IF(J314="","",BR314),"")</f>
        <v/>
      </c>
      <c r="BR314" s="621">
        <v>100</v>
      </c>
      <c r="BS314" s="621">
        <f>IF(C314&gt;0,"",IF(COUNTIF(BN314:BQ316,BR314)=4,"",1))</f>
        <v>1</v>
      </c>
      <c r="BV314" s="622" t="str">
        <f>IF(AI314="","",IF(AND(COUNTA(M314:M316)=0,COUNTA(W314:X316)=0),1,""))</f>
        <v/>
      </c>
      <c r="BW314" s="621">
        <f>IF(AND($AI314="",COUNTA(W314)&gt;0),1,0)</f>
        <v>0</v>
      </c>
      <c r="BX314" s="621">
        <f>IF(AND($AI314="",COUNTA(X314)&gt;0),1,0)</f>
        <v>0</v>
      </c>
      <c r="BY314" s="621" t="str">
        <f>F314&amp;"-"&amp;W314</f>
        <v>-</v>
      </c>
      <c r="BZ314" s="621" t="str">
        <f>IF(W314="","",COUNTIF($BY$17:BY314,BY314))</f>
        <v/>
      </c>
      <c r="CA314" s="621" t="str">
        <f>F314&amp;"-"&amp;X314</f>
        <v>-</v>
      </c>
      <c r="CB314" s="621" t="str">
        <f>IF(X314="","",COUNTIF($CA$17:CA314,CA314))</f>
        <v/>
      </c>
    </row>
    <row r="315" spans="1:80" s="1" customFormat="1" ht="18" hidden="1" customHeight="1" thickBot="1">
      <c r="A315" s="684"/>
      <c r="B315" s="765"/>
      <c r="C315" s="767"/>
      <c r="D315" s="194"/>
      <c r="E315" s="194"/>
      <c r="F315" s="767"/>
      <c r="G315" s="767"/>
      <c r="H315" s="668"/>
      <c r="I315" s="198" t="str">
        <f>IF(C314&gt;0,VLOOKUP(C314,女子登録情報!$A$1:$H$2001,5,0),"")</f>
        <v/>
      </c>
      <c r="J315" s="748"/>
      <c r="K315" s="748"/>
      <c r="L315" s="199" t="s">
        <v>28</v>
      </c>
      <c r="M315" s="198"/>
      <c r="N315" s="196" t="str">
        <f>IF(M315&gt;0,VLOOKUP(M315,女子登録情報!$N$1:$O$22,2,0),"")</f>
        <v/>
      </c>
      <c r="O315" s="199" t="s">
        <v>29</v>
      </c>
      <c r="P315" s="200"/>
      <c r="Q315" s="53" t="str">
        <f t="shared" si="126"/>
        <v/>
      </c>
      <c r="R315" s="240"/>
      <c r="S315" s="197"/>
      <c r="T315" s="796"/>
      <c r="U315" s="797"/>
      <c r="V315" s="798"/>
      <c r="W315" s="751"/>
      <c r="X315" s="754"/>
      <c r="AB315" s="85">
        <f t="shared" si="136"/>
        <v>0</v>
      </c>
      <c r="AC315" s="621"/>
      <c r="AD315" s="74" t="str">
        <f t="shared" si="127"/>
        <v/>
      </c>
      <c r="AE315" s="74" t="str">
        <f t="shared" si="128"/>
        <v/>
      </c>
      <c r="AF315" s="74" t="str">
        <f t="shared" si="129"/>
        <v/>
      </c>
      <c r="AG315" s="74" t="str">
        <f t="shared" si="130"/>
        <v/>
      </c>
      <c r="AH315" s="95">
        <f t="shared" si="137"/>
        <v>0</v>
      </c>
      <c r="AI315" s="95" t="str">
        <f>AI314</f>
        <v/>
      </c>
      <c r="AJ315" s="74" t="str">
        <f t="shared" si="138"/>
        <v/>
      </c>
      <c r="AK315" s="74" t="str">
        <f t="shared" si="131"/>
        <v/>
      </c>
      <c r="AL315" s="99" t="str">
        <f t="shared" si="132"/>
        <v/>
      </c>
      <c r="AM315" s="81">
        <f t="shared" si="139"/>
        <v>0</v>
      </c>
      <c r="AO315" s="81">
        <f t="shared" si="140"/>
        <v>0</v>
      </c>
      <c r="AP315" s="81" t="str">
        <f t="shared" si="141"/>
        <v>00000</v>
      </c>
      <c r="AQ315" s="105" t="str">
        <f t="shared" si="142"/>
        <v>0秒0</v>
      </c>
      <c r="AR315" s="106">
        <f t="shared" si="143"/>
        <v>0</v>
      </c>
      <c r="AS315" s="106" t="str">
        <f t="shared" si="144"/>
        <v>0</v>
      </c>
      <c r="AT315" s="106" t="str">
        <f t="shared" si="145"/>
        <v>0</v>
      </c>
      <c r="AU315" s="106" t="str">
        <f t="shared" si="146"/>
        <v>0m</v>
      </c>
      <c r="AV315" s="106" t="str">
        <f t="shared" si="147"/>
        <v>点</v>
      </c>
      <c r="AW315" s="81">
        <f t="shared" si="148"/>
        <v>0</v>
      </c>
      <c r="AX315" s="73" t="str">
        <f t="shared" si="149"/>
        <v/>
      </c>
      <c r="AY315" s="81">
        <f t="shared" si="150"/>
        <v>0</v>
      </c>
      <c r="AZ315" s="81">
        <f t="shared" si="151"/>
        <v>0</v>
      </c>
      <c r="BA315" s="81">
        <f t="shared" si="152"/>
        <v>0</v>
      </c>
      <c r="BB315" s="595"/>
      <c r="BC315" s="595"/>
      <c r="BD315" s="629"/>
      <c r="BE315" s="769"/>
      <c r="BF315" s="74" t="str">
        <f t="shared" si="133"/>
        <v/>
      </c>
      <c r="BG315" s="74" t="str">
        <f t="shared" si="134"/>
        <v/>
      </c>
      <c r="BH315" s="74" t="str">
        <f t="shared" si="135"/>
        <v/>
      </c>
      <c r="BI315" s="120" t="str">
        <f>IF(M315="","",COUNTIF($BH$17:BH315,BH315))</f>
        <v/>
      </c>
      <c r="BJ315" s="98"/>
      <c r="BK315" s="1" t="str">
        <f t="shared" si="153"/>
        <v/>
      </c>
      <c r="BL315" s="621"/>
      <c r="BM315" s="621"/>
      <c r="BN315" s="621"/>
      <c r="BO315" s="621"/>
      <c r="BP315" s="621"/>
      <c r="BQ315" s="623"/>
      <c r="BR315" s="621"/>
      <c r="BS315" s="621"/>
      <c r="BV315" s="623"/>
      <c r="BW315" s="621"/>
      <c r="BX315" s="621"/>
      <c r="BY315" s="621"/>
      <c r="BZ315" s="621"/>
      <c r="CA315" s="621"/>
      <c r="CB315" s="621"/>
    </row>
    <row r="316" spans="1:80" s="1" customFormat="1" ht="18" hidden="1" customHeight="1" thickBot="1">
      <c r="A316" s="685"/>
      <c r="B316" s="201" t="s">
        <v>30</v>
      </c>
      <c r="C316" s="202"/>
      <c r="D316" s="202"/>
      <c r="E316" s="202"/>
      <c r="F316" s="210"/>
      <c r="G316" s="210"/>
      <c r="H316" s="28"/>
      <c r="I316" s="211"/>
      <c r="J316" s="749"/>
      <c r="K316" s="749"/>
      <c r="L316" s="203" t="s">
        <v>31</v>
      </c>
      <c r="M316" s="204"/>
      <c r="N316" s="196" t="str">
        <f>IF(M316&gt;0,VLOOKUP(M316,女子登録情報!$N$1:$O$22,2,0),"")</f>
        <v/>
      </c>
      <c r="O316" s="205" t="s">
        <v>32</v>
      </c>
      <c r="P316" s="206"/>
      <c r="Q316" s="53" t="str">
        <f t="shared" si="126"/>
        <v/>
      </c>
      <c r="R316" s="240"/>
      <c r="S316" s="207"/>
      <c r="T316" s="799"/>
      <c r="U316" s="800"/>
      <c r="V316" s="801"/>
      <c r="W316" s="752"/>
      <c r="X316" s="755"/>
      <c r="AB316" s="85">
        <f t="shared" si="136"/>
        <v>0</v>
      </c>
      <c r="AC316" s="621"/>
      <c r="AD316" s="74" t="str">
        <f t="shared" si="127"/>
        <v/>
      </c>
      <c r="AE316" s="74" t="str">
        <f t="shared" si="128"/>
        <v/>
      </c>
      <c r="AF316" s="74" t="str">
        <f t="shared" si="129"/>
        <v/>
      </c>
      <c r="AG316" s="74" t="str">
        <f t="shared" si="130"/>
        <v/>
      </c>
      <c r="AH316" s="95">
        <f t="shared" si="137"/>
        <v>0</v>
      </c>
      <c r="AI316" s="95" t="str">
        <f>AI315</f>
        <v/>
      </c>
      <c r="AJ316" s="74" t="str">
        <f t="shared" si="138"/>
        <v/>
      </c>
      <c r="AK316" s="74" t="str">
        <f t="shared" si="131"/>
        <v/>
      </c>
      <c r="AL316" s="99" t="str">
        <f t="shared" si="132"/>
        <v/>
      </c>
      <c r="AM316" s="81">
        <f t="shared" si="139"/>
        <v>0</v>
      </c>
      <c r="AO316" s="81">
        <f t="shared" si="140"/>
        <v>0</v>
      </c>
      <c r="AP316" s="81" t="str">
        <f t="shared" si="141"/>
        <v>00000</v>
      </c>
      <c r="AQ316" s="105" t="str">
        <f t="shared" si="142"/>
        <v>0秒0</v>
      </c>
      <c r="AR316" s="106">
        <f t="shared" si="143"/>
        <v>0</v>
      </c>
      <c r="AS316" s="106" t="str">
        <f t="shared" si="144"/>
        <v>0</v>
      </c>
      <c r="AT316" s="106" t="str">
        <f t="shared" si="145"/>
        <v>0</v>
      </c>
      <c r="AU316" s="106" t="str">
        <f t="shared" si="146"/>
        <v>0m</v>
      </c>
      <c r="AV316" s="106" t="str">
        <f t="shared" si="147"/>
        <v>点</v>
      </c>
      <c r="AW316" s="81">
        <f t="shared" si="148"/>
        <v>0</v>
      </c>
      <c r="AX316" s="73" t="str">
        <f t="shared" si="149"/>
        <v/>
      </c>
      <c r="AY316" s="81">
        <f t="shared" si="150"/>
        <v>0</v>
      </c>
      <c r="AZ316" s="81">
        <f t="shared" si="151"/>
        <v>0</v>
      </c>
      <c r="BA316" s="81">
        <f t="shared" si="152"/>
        <v>0</v>
      </c>
      <c r="BB316" s="587"/>
      <c r="BC316" s="587"/>
      <c r="BD316" s="630"/>
      <c r="BE316" s="770"/>
      <c r="BF316" s="74" t="str">
        <f t="shared" si="133"/>
        <v/>
      </c>
      <c r="BG316" s="74" t="str">
        <f t="shared" si="134"/>
        <v/>
      </c>
      <c r="BH316" s="74" t="str">
        <f t="shared" si="135"/>
        <v/>
      </c>
      <c r="BI316" s="120" t="str">
        <f>IF(M316="","",COUNTIF($BH$17:BH316,BH316))</f>
        <v/>
      </c>
      <c r="BJ316" s="98"/>
      <c r="BK316" s="1" t="str">
        <f t="shared" si="153"/>
        <v/>
      </c>
      <c r="BL316" s="621"/>
      <c r="BM316" s="621"/>
      <c r="BN316" s="621"/>
      <c r="BO316" s="621"/>
      <c r="BP316" s="621"/>
      <c r="BQ316" s="624"/>
      <c r="BR316" s="621"/>
      <c r="BS316" s="621"/>
      <c r="BV316" s="624"/>
      <c r="BW316" s="621"/>
      <c r="BX316" s="621"/>
      <c r="BY316" s="621"/>
      <c r="BZ316" s="621"/>
      <c r="CA316" s="621"/>
      <c r="CB316" s="621"/>
    </row>
    <row r="317" spans="1:80" s="1" customFormat="1" ht="18" hidden="1" customHeight="1" thickTop="1" thickBot="1">
      <c r="A317" s="683">
        <v>101</v>
      </c>
      <c r="B317" s="764" t="s">
        <v>339</v>
      </c>
      <c r="C317" s="766"/>
      <c r="D317" s="246"/>
      <c r="E317" s="246"/>
      <c r="F317" s="766" t="str">
        <f>IF(C317&gt;0,VLOOKUP(C317,女子登録情報!$A$1:$H$2001,3,0),"")</f>
        <v/>
      </c>
      <c r="G317" s="766" t="str">
        <f>IF(C317&gt;0,VLOOKUP(C317,女子登録情報!$A$1:$H$2001,4,0),"")</f>
        <v/>
      </c>
      <c r="H317" s="667" t="str">
        <f>IF(C317&gt;0,VLOOKUP(C317,女子登録情報!$A$1:$H$1688,7,0),"")</f>
        <v/>
      </c>
      <c r="I317" s="194" t="str">
        <f>IF(C317&gt;0,VLOOKUP(C317,女子登録情報!$A$1:$H$2001,8,0),"")</f>
        <v/>
      </c>
      <c r="J317" s="747" t="e">
        <f>IF(I318&gt;0,VLOOKUP(I318,女子登録情報!$Q$2:$R$48,2,0),"")</f>
        <v>#N/A</v>
      </c>
      <c r="K317" s="747" t="str">
        <f>IF(C317&gt;0,TEXT(C317,"100000000"),"000000000")</f>
        <v>000000000</v>
      </c>
      <c r="L317" s="195" t="s">
        <v>24</v>
      </c>
      <c r="M317" s="194"/>
      <c r="N317" s="196" t="str">
        <f>IF(M317&gt;0,VLOOKUP(M317,女子登録情報!$N$1:$O$22,2,0),"")</f>
        <v/>
      </c>
      <c r="O317" s="195" t="s">
        <v>27</v>
      </c>
      <c r="P317" s="102"/>
      <c r="Q317" s="53" t="str">
        <f t="shared" si="126"/>
        <v/>
      </c>
      <c r="R317" s="240"/>
      <c r="S317" s="197"/>
      <c r="T317" s="793"/>
      <c r="U317" s="794"/>
      <c r="V317" s="795"/>
      <c r="W317" s="750"/>
      <c r="X317" s="753"/>
      <c r="AA317" s="1">
        <f>IF(C317="",0,IF(H317=F5,0,1))</f>
        <v>0</v>
      </c>
      <c r="AB317" s="85">
        <f t="shared" si="136"/>
        <v>0</v>
      </c>
      <c r="AC317" s="621" t="str">
        <f>IF(C317="","",C317)</f>
        <v/>
      </c>
      <c r="AD317" s="74" t="str">
        <f t="shared" si="127"/>
        <v/>
      </c>
      <c r="AE317" s="74" t="str">
        <f t="shared" si="128"/>
        <v/>
      </c>
      <c r="AF317" s="74" t="str">
        <f t="shared" si="129"/>
        <v/>
      </c>
      <c r="AG317" s="74" t="str">
        <f t="shared" si="130"/>
        <v/>
      </c>
      <c r="AH317" s="95">
        <f t="shared" si="137"/>
        <v>0</v>
      </c>
      <c r="AI317" s="95" t="str">
        <f>IF(F317="","",F317)</f>
        <v/>
      </c>
      <c r="AJ317" s="74" t="str">
        <f t="shared" si="138"/>
        <v/>
      </c>
      <c r="AK317" s="74" t="str">
        <f t="shared" si="131"/>
        <v/>
      </c>
      <c r="AL317" s="99" t="str">
        <f t="shared" si="132"/>
        <v/>
      </c>
      <c r="AM317" s="81">
        <f t="shared" si="139"/>
        <v>0</v>
      </c>
      <c r="AO317" s="81">
        <f t="shared" si="140"/>
        <v>0</v>
      </c>
      <c r="AP317" s="81" t="str">
        <f t="shared" si="141"/>
        <v>00000</v>
      </c>
      <c r="AQ317" s="105" t="str">
        <f t="shared" si="142"/>
        <v>0秒0</v>
      </c>
      <c r="AR317" s="106">
        <f t="shared" si="143"/>
        <v>0</v>
      </c>
      <c r="AS317" s="106" t="str">
        <f t="shared" si="144"/>
        <v>0</v>
      </c>
      <c r="AT317" s="106" t="str">
        <f t="shared" si="145"/>
        <v>0</v>
      </c>
      <c r="AU317" s="106" t="str">
        <f t="shared" si="146"/>
        <v>0m</v>
      </c>
      <c r="AV317" s="106" t="str">
        <f t="shared" si="147"/>
        <v>点</v>
      </c>
      <c r="AW317" s="81">
        <f t="shared" si="148"/>
        <v>0</v>
      </c>
      <c r="AX317" s="73" t="str">
        <f t="shared" si="149"/>
        <v/>
      </c>
      <c r="AY317" s="81">
        <f t="shared" si="150"/>
        <v>0</v>
      </c>
      <c r="AZ317" s="81">
        <f t="shared" si="151"/>
        <v>0</v>
      </c>
      <c r="BA317" s="81">
        <f t="shared" si="152"/>
        <v>0</v>
      </c>
      <c r="BB317" s="586">
        <f>IF(W317="",0,COUNTA($W$17:W319))</f>
        <v>0</v>
      </c>
      <c r="BC317" s="586">
        <f>IF(X317="",0,COUNTA($X$17:X319))</f>
        <v>0</v>
      </c>
      <c r="BD317" s="628">
        <f>IF(OR($N317="20200",$N318="20200",$N319="20200"),COUNTIF($N$17:N319,"20200"),0)</f>
        <v>0</v>
      </c>
      <c r="BE317" s="768">
        <f>IF($BD317=0,0,INDEX($P317:$P319,MATCH("20200",$N317:$N319,0),1))</f>
        <v>0</v>
      </c>
      <c r="BF317" s="74" t="str">
        <f t="shared" si="133"/>
        <v/>
      </c>
      <c r="BG317" s="74" t="str">
        <f t="shared" si="134"/>
        <v/>
      </c>
      <c r="BH317" s="74" t="str">
        <f t="shared" si="135"/>
        <v/>
      </c>
      <c r="BI317" s="120" t="str">
        <f>IF(M317="","",COUNTIF($BH$17:BH317,BH317))</f>
        <v/>
      </c>
      <c r="BJ317" s="98"/>
      <c r="BK317" s="1" t="str">
        <f t="shared" si="153"/>
        <v/>
      </c>
      <c r="BL317" s="621" t="str">
        <f>IF(F317="","",COUNTIF($AI$17:AI317,AI317))</f>
        <v/>
      </c>
      <c r="BM317" s="621">
        <f>IF(BL317=1,BL317,0)</f>
        <v>0</v>
      </c>
      <c r="BN317" s="621" t="str">
        <f>IF(F317="","",$BR317)</f>
        <v/>
      </c>
      <c r="BO317" s="621" t="str">
        <f>IF(G317="","",$BR317)</f>
        <v/>
      </c>
      <c r="BP317" s="621" t="str">
        <f>IF(I317="","",$BR317)</f>
        <v/>
      </c>
      <c r="BQ317" s="622" t="str">
        <f>IFERROR(IF(J317="","",BR317),"")</f>
        <v/>
      </c>
      <c r="BR317" s="621">
        <v>101</v>
      </c>
      <c r="BS317" s="621">
        <f>IF(C317&gt;0,"",IF(COUNTIF(BN317:BQ319,BR317)=4,"",1))</f>
        <v>1</v>
      </c>
      <c r="BV317" s="622" t="str">
        <f>IF(AI317="","",IF(AND(COUNTA(M317:M319)=0,COUNTA(W317:X319)=0),1,""))</f>
        <v/>
      </c>
      <c r="BW317" s="621">
        <f>IF(AND($AI317="",COUNTA(W317)&gt;0),1,0)</f>
        <v>0</v>
      </c>
      <c r="BX317" s="621">
        <f>IF(AND($AI317="",COUNTA(X317)&gt;0),1,0)</f>
        <v>0</v>
      </c>
      <c r="BY317" s="621" t="str">
        <f>F317&amp;"-"&amp;W317</f>
        <v>-</v>
      </c>
      <c r="BZ317" s="621" t="str">
        <f>IF(W317="","",COUNTIF($BY$17:BY317,BY317))</f>
        <v/>
      </c>
      <c r="CA317" s="621" t="str">
        <f>F317&amp;"-"&amp;X317</f>
        <v>-</v>
      </c>
      <c r="CB317" s="621" t="str">
        <f>IF(X317="","",COUNTIF($CA$17:CA317,CA317))</f>
        <v/>
      </c>
    </row>
    <row r="318" spans="1:80" s="1" customFormat="1" ht="18" hidden="1" customHeight="1" thickBot="1">
      <c r="A318" s="684"/>
      <c r="B318" s="765"/>
      <c r="C318" s="767"/>
      <c r="D318" s="194"/>
      <c r="E318" s="194"/>
      <c r="F318" s="767"/>
      <c r="G318" s="767"/>
      <c r="H318" s="668"/>
      <c r="I318" s="198" t="str">
        <f>IF(C317&gt;0,VLOOKUP(C317,女子登録情報!$A$1:$H$2001,5,0),"")</f>
        <v/>
      </c>
      <c r="J318" s="748"/>
      <c r="K318" s="748"/>
      <c r="L318" s="199" t="s">
        <v>28</v>
      </c>
      <c r="M318" s="198"/>
      <c r="N318" s="196" t="str">
        <f>IF(M318&gt;0,VLOOKUP(M318,女子登録情報!$N$1:$O$22,2,0),"")</f>
        <v/>
      </c>
      <c r="O318" s="199" t="s">
        <v>29</v>
      </c>
      <c r="P318" s="200"/>
      <c r="Q318" s="53" t="str">
        <f t="shared" si="126"/>
        <v/>
      </c>
      <c r="R318" s="240"/>
      <c r="S318" s="197"/>
      <c r="T318" s="796"/>
      <c r="U318" s="797"/>
      <c r="V318" s="798"/>
      <c r="W318" s="751"/>
      <c r="X318" s="754"/>
      <c r="AB318" s="85">
        <f t="shared" si="136"/>
        <v>0</v>
      </c>
      <c r="AC318" s="621"/>
      <c r="AD318" s="74" t="str">
        <f t="shared" si="127"/>
        <v/>
      </c>
      <c r="AE318" s="74" t="str">
        <f t="shared" si="128"/>
        <v/>
      </c>
      <c r="AF318" s="74" t="str">
        <f t="shared" si="129"/>
        <v/>
      </c>
      <c r="AG318" s="74" t="str">
        <f t="shared" si="130"/>
        <v/>
      </c>
      <c r="AH318" s="95">
        <f t="shared" si="137"/>
        <v>0</v>
      </c>
      <c r="AI318" s="95" t="str">
        <f>AI317</f>
        <v/>
      </c>
      <c r="AJ318" s="74" t="str">
        <f t="shared" si="138"/>
        <v/>
      </c>
      <c r="AK318" s="74" t="str">
        <f t="shared" si="131"/>
        <v/>
      </c>
      <c r="AL318" s="99" t="str">
        <f t="shared" si="132"/>
        <v/>
      </c>
      <c r="AM318" s="81">
        <f t="shared" si="139"/>
        <v>0</v>
      </c>
      <c r="AO318" s="81">
        <f t="shared" si="140"/>
        <v>0</v>
      </c>
      <c r="AP318" s="81" t="str">
        <f t="shared" si="141"/>
        <v>00000</v>
      </c>
      <c r="AQ318" s="105" t="str">
        <f t="shared" si="142"/>
        <v>0秒0</v>
      </c>
      <c r="AR318" s="106">
        <f t="shared" si="143"/>
        <v>0</v>
      </c>
      <c r="AS318" s="106" t="str">
        <f t="shared" si="144"/>
        <v>0</v>
      </c>
      <c r="AT318" s="106" t="str">
        <f t="shared" si="145"/>
        <v>0</v>
      </c>
      <c r="AU318" s="106" t="str">
        <f t="shared" si="146"/>
        <v>0m</v>
      </c>
      <c r="AV318" s="106" t="str">
        <f t="shared" si="147"/>
        <v>点</v>
      </c>
      <c r="AW318" s="81">
        <f t="shared" si="148"/>
        <v>0</v>
      </c>
      <c r="AX318" s="73" t="str">
        <f t="shared" si="149"/>
        <v/>
      </c>
      <c r="AY318" s="81">
        <f t="shared" si="150"/>
        <v>0</v>
      </c>
      <c r="AZ318" s="81">
        <f t="shared" si="151"/>
        <v>0</v>
      </c>
      <c r="BA318" s="81">
        <f t="shared" si="152"/>
        <v>0</v>
      </c>
      <c r="BB318" s="595"/>
      <c r="BC318" s="595"/>
      <c r="BD318" s="629"/>
      <c r="BE318" s="769"/>
      <c r="BF318" s="74" t="str">
        <f t="shared" si="133"/>
        <v/>
      </c>
      <c r="BG318" s="74" t="str">
        <f t="shared" si="134"/>
        <v/>
      </c>
      <c r="BH318" s="74" t="str">
        <f t="shared" si="135"/>
        <v/>
      </c>
      <c r="BI318" s="120" t="str">
        <f>IF(M318="","",COUNTIF($BH$17:BH318,BH318))</f>
        <v/>
      </c>
      <c r="BJ318" s="98"/>
      <c r="BK318" s="1" t="str">
        <f t="shared" si="153"/>
        <v/>
      </c>
      <c r="BL318" s="621"/>
      <c r="BM318" s="621"/>
      <c r="BN318" s="621"/>
      <c r="BO318" s="621"/>
      <c r="BP318" s="621"/>
      <c r="BQ318" s="623"/>
      <c r="BR318" s="621"/>
      <c r="BS318" s="621"/>
      <c r="BV318" s="623"/>
      <c r="BW318" s="621"/>
      <c r="BX318" s="621"/>
      <c r="BY318" s="621"/>
      <c r="BZ318" s="621"/>
      <c r="CA318" s="621"/>
      <c r="CB318" s="621"/>
    </row>
    <row r="319" spans="1:80" s="1" customFormat="1" ht="18" hidden="1" customHeight="1" thickBot="1">
      <c r="A319" s="685"/>
      <c r="B319" s="201" t="s">
        <v>30</v>
      </c>
      <c r="C319" s="202"/>
      <c r="D319" s="202"/>
      <c r="E319" s="202"/>
      <c r="F319" s="210"/>
      <c r="G319" s="210"/>
      <c r="H319" s="28"/>
      <c r="I319" s="211"/>
      <c r="J319" s="749"/>
      <c r="K319" s="749"/>
      <c r="L319" s="203" t="s">
        <v>31</v>
      </c>
      <c r="M319" s="204"/>
      <c r="N319" s="196" t="str">
        <f>IF(M319&gt;0,VLOOKUP(M319,女子登録情報!$N$1:$O$22,2,0),"")</f>
        <v/>
      </c>
      <c r="O319" s="205" t="s">
        <v>32</v>
      </c>
      <c r="P319" s="206"/>
      <c r="Q319" s="53" t="str">
        <f t="shared" si="126"/>
        <v/>
      </c>
      <c r="R319" s="240"/>
      <c r="S319" s="207"/>
      <c r="T319" s="799"/>
      <c r="U319" s="800"/>
      <c r="V319" s="801"/>
      <c r="W319" s="752"/>
      <c r="X319" s="755"/>
      <c r="AB319" s="85">
        <f t="shared" si="136"/>
        <v>0</v>
      </c>
      <c r="AC319" s="621"/>
      <c r="AD319" s="74" t="str">
        <f t="shared" si="127"/>
        <v/>
      </c>
      <c r="AE319" s="74" t="str">
        <f t="shared" si="128"/>
        <v/>
      </c>
      <c r="AF319" s="74" t="str">
        <f t="shared" si="129"/>
        <v/>
      </c>
      <c r="AG319" s="74" t="str">
        <f t="shared" si="130"/>
        <v/>
      </c>
      <c r="AH319" s="95">
        <f t="shared" si="137"/>
        <v>0</v>
      </c>
      <c r="AI319" s="95" t="str">
        <f>AI318</f>
        <v/>
      </c>
      <c r="AJ319" s="74" t="str">
        <f t="shared" si="138"/>
        <v/>
      </c>
      <c r="AK319" s="74" t="str">
        <f t="shared" si="131"/>
        <v/>
      </c>
      <c r="AL319" s="99" t="str">
        <f t="shared" si="132"/>
        <v/>
      </c>
      <c r="AM319" s="81">
        <f t="shared" si="139"/>
        <v>0</v>
      </c>
      <c r="AO319" s="81">
        <f t="shared" si="140"/>
        <v>0</v>
      </c>
      <c r="AP319" s="81" t="str">
        <f t="shared" si="141"/>
        <v>00000</v>
      </c>
      <c r="AQ319" s="105" t="str">
        <f t="shared" si="142"/>
        <v>0秒0</v>
      </c>
      <c r="AR319" s="106">
        <f t="shared" si="143"/>
        <v>0</v>
      </c>
      <c r="AS319" s="106" t="str">
        <f t="shared" si="144"/>
        <v>0</v>
      </c>
      <c r="AT319" s="106" t="str">
        <f t="shared" si="145"/>
        <v>0</v>
      </c>
      <c r="AU319" s="106" t="str">
        <f t="shared" si="146"/>
        <v>0m</v>
      </c>
      <c r="AV319" s="106" t="str">
        <f t="shared" si="147"/>
        <v>点</v>
      </c>
      <c r="AW319" s="81">
        <f t="shared" si="148"/>
        <v>0</v>
      </c>
      <c r="AX319" s="73" t="str">
        <f t="shared" si="149"/>
        <v/>
      </c>
      <c r="AY319" s="81">
        <f t="shared" si="150"/>
        <v>0</v>
      </c>
      <c r="AZ319" s="81">
        <f t="shared" si="151"/>
        <v>0</v>
      </c>
      <c r="BA319" s="81">
        <f t="shared" si="152"/>
        <v>0</v>
      </c>
      <c r="BB319" s="587"/>
      <c r="BC319" s="587"/>
      <c r="BD319" s="630"/>
      <c r="BE319" s="770"/>
      <c r="BF319" s="74" t="str">
        <f t="shared" si="133"/>
        <v/>
      </c>
      <c r="BG319" s="74" t="str">
        <f t="shared" si="134"/>
        <v/>
      </c>
      <c r="BH319" s="74" t="str">
        <f t="shared" si="135"/>
        <v/>
      </c>
      <c r="BI319" s="120" t="str">
        <f>IF(M319="","",COUNTIF($BH$17:BH319,BH319))</f>
        <v/>
      </c>
      <c r="BJ319" s="98"/>
      <c r="BK319" s="1" t="str">
        <f t="shared" si="153"/>
        <v/>
      </c>
      <c r="BL319" s="621"/>
      <c r="BM319" s="621"/>
      <c r="BN319" s="621"/>
      <c r="BO319" s="621"/>
      <c r="BP319" s="621"/>
      <c r="BQ319" s="624"/>
      <c r="BR319" s="621"/>
      <c r="BS319" s="621"/>
      <c r="BV319" s="624"/>
      <c r="BW319" s="621"/>
      <c r="BX319" s="621"/>
      <c r="BY319" s="621"/>
      <c r="BZ319" s="621"/>
      <c r="CA319" s="621"/>
      <c r="CB319" s="621"/>
    </row>
    <row r="320" spans="1:80" s="1" customFormat="1" ht="18" hidden="1" customHeight="1" thickTop="1" thickBot="1">
      <c r="A320" s="683">
        <v>102</v>
      </c>
      <c r="B320" s="764" t="s">
        <v>339</v>
      </c>
      <c r="C320" s="766"/>
      <c r="D320" s="246"/>
      <c r="E320" s="246"/>
      <c r="F320" s="766" t="str">
        <f>IF(C320&gt;0,VLOOKUP(C320,女子登録情報!$A$1:$H$2001,3,0),"")</f>
        <v/>
      </c>
      <c r="G320" s="766" t="str">
        <f>IF(C320&gt;0,VLOOKUP(C320,女子登録情報!$A$1:$H$2001,4,0),"")</f>
        <v/>
      </c>
      <c r="H320" s="667" t="str">
        <f>IF(C320&gt;0,VLOOKUP(C320,女子登録情報!$A$1:$H$1688,7,0),"")</f>
        <v/>
      </c>
      <c r="I320" s="194" t="str">
        <f>IF(C320&gt;0,VLOOKUP(C320,女子登録情報!$A$1:$H$2001,8,0),"")</f>
        <v/>
      </c>
      <c r="J320" s="747" t="e">
        <f>IF(I321&gt;0,VLOOKUP(I321,女子登録情報!$Q$2:$R$48,2,0),"")</f>
        <v>#N/A</v>
      </c>
      <c r="K320" s="747" t="str">
        <f>IF(C320&gt;0,TEXT(C320,"100000000"),"000000000")</f>
        <v>000000000</v>
      </c>
      <c r="L320" s="195" t="s">
        <v>24</v>
      </c>
      <c r="M320" s="194"/>
      <c r="N320" s="196" t="str">
        <f>IF(M320&gt;0,VLOOKUP(M320,女子登録情報!$N$1:$O$22,2,0),"")</f>
        <v/>
      </c>
      <c r="O320" s="195" t="s">
        <v>27</v>
      </c>
      <c r="P320" s="102"/>
      <c r="Q320" s="53" t="str">
        <f t="shared" si="126"/>
        <v/>
      </c>
      <c r="R320" s="240"/>
      <c r="S320" s="197"/>
      <c r="T320" s="793"/>
      <c r="U320" s="794"/>
      <c r="V320" s="795"/>
      <c r="W320" s="750"/>
      <c r="X320" s="753"/>
      <c r="AA320" s="1">
        <f>IF(C320="",0,IF(H320=F5,0,1))</f>
        <v>0</v>
      </c>
      <c r="AB320" s="85">
        <f t="shared" si="136"/>
        <v>0</v>
      </c>
      <c r="AC320" s="621" t="str">
        <f>IF(C320="","",C320)</f>
        <v/>
      </c>
      <c r="AD320" s="74" t="str">
        <f t="shared" si="127"/>
        <v/>
      </c>
      <c r="AE320" s="74" t="str">
        <f t="shared" si="128"/>
        <v/>
      </c>
      <c r="AF320" s="74" t="str">
        <f t="shared" si="129"/>
        <v/>
      </c>
      <c r="AG320" s="74" t="str">
        <f t="shared" si="130"/>
        <v/>
      </c>
      <c r="AH320" s="95">
        <f t="shared" si="137"/>
        <v>0</v>
      </c>
      <c r="AI320" s="95" t="str">
        <f>IF(F320="","",F320)</f>
        <v/>
      </c>
      <c r="AJ320" s="74" t="str">
        <f t="shared" si="138"/>
        <v/>
      </c>
      <c r="AK320" s="74" t="str">
        <f t="shared" si="131"/>
        <v/>
      </c>
      <c r="AL320" s="99" t="str">
        <f t="shared" si="132"/>
        <v/>
      </c>
      <c r="AM320" s="81">
        <f t="shared" si="139"/>
        <v>0</v>
      </c>
      <c r="AO320" s="81">
        <f t="shared" si="140"/>
        <v>0</v>
      </c>
      <c r="AP320" s="81" t="str">
        <f t="shared" si="141"/>
        <v>00000</v>
      </c>
      <c r="AQ320" s="105" t="str">
        <f t="shared" si="142"/>
        <v>0秒0</v>
      </c>
      <c r="AR320" s="106">
        <f t="shared" si="143"/>
        <v>0</v>
      </c>
      <c r="AS320" s="106" t="str">
        <f t="shared" si="144"/>
        <v>0</v>
      </c>
      <c r="AT320" s="106" t="str">
        <f t="shared" si="145"/>
        <v>0</v>
      </c>
      <c r="AU320" s="106" t="str">
        <f t="shared" si="146"/>
        <v>0m</v>
      </c>
      <c r="AV320" s="106" t="str">
        <f t="shared" si="147"/>
        <v>点</v>
      </c>
      <c r="AW320" s="81">
        <f t="shared" si="148"/>
        <v>0</v>
      </c>
      <c r="AX320" s="73" t="str">
        <f t="shared" si="149"/>
        <v/>
      </c>
      <c r="AY320" s="81">
        <f t="shared" si="150"/>
        <v>0</v>
      </c>
      <c r="AZ320" s="81">
        <f t="shared" si="151"/>
        <v>0</v>
      </c>
      <c r="BA320" s="81">
        <f t="shared" si="152"/>
        <v>0</v>
      </c>
      <c r="BB320" s="586">
        <f>IF(W320="",0,COUNTA($W$17:W322))</f>
        <v>0</v>
      </c>
      <c r="BC320" s="586">
        <f>IF(X320="",0,COUNTA($X$17:X322))</f>
        <v>0</v>
      </c>
      <c r="BD320" s="628">
        <f>IF(OR($N320="20200",$N321="20200",$N322="20200"),COUNTIF($N$17:N322,"20200"),0)</f>
        <v>0</v>
      </c>
      <c r="BE320" s="768">
        <f>IF($BD320=0,0,INDEX($P320:$P322,MATCH("20200",$N320:$N322,0),1))</f>
        <v>0</v>
      </c>
      <c r="BF320" s="74" t="str">
        <f t="shared" si="133"/>
        <v/>
      </c>
      <c r="BG320" s="74" t="str">
        <f t="shared" si="134"/>
        <v/>
      </c>
      <c r="BH320" s="74" t="str">
        <f t="shared" si="135"/>
        <v/>
      </c>
      <c r="BI320" s="120" t="str">
        <f>IF(M320="","",COUNTIF($BH$17:BH320,BH320))</f>
        <v/>
      </c>
      <c r="BJ320" s="98"/>
      <c r="BK320" s="1" t="str">
        <f t="shared" si="153"/>
        <v/>
      </c>
      <c r="BL320" s="621" t="str">
        <f>IF(F320="","",COUNTIF($AI$17:AI320,AI320))</f>
        <v/>
      </c>
      <c r="BM320" s="621">
        <f>IF(BL320=1,BL320,0)</f>
        <v>0</v>
      </c>
      <c r="BN320" s="621" t="str">
        <f>IF(F320="","",$BR320)</f>
        <v/>
      </c>
      <c r="BO320" s="621" t="str">
        <f>IF(G320="","",$BR320)</f>
        <v/>
      </c>
      <c r="BP320" s="621" t="str">
        <f>IF(I320="","",$BR320)</f>
        <v/>
      </c>
      <c r="BQ320" s="622" t="str">
        <f>IFERROR(IF(J320="","",BR320),"")</f>
        <v/>
      </c>
      <c r="BR320" s="621">
        <v>102</v>
      </c>
      <c r="BS320" s="621">
        <f>IF(C320&gt;0,"",IF(COUNTIF(BN320:BQ322,BR320)=4,"",1))</f>
        <v>1</v>
      </c>
      <c r="BV320" s="622" t="str">
        <f>IF(AI320="","",IF(AND(COUNTA(M320:M322)=0,COUNTA(W320:X322)=0),1,""))</f>
        <v/>
      </c>
      <c r="BW320" s="621">
        <f>IF(AND($AI320="",COUNTA(W320)&gt;0),1,0)</f>
        <v>0</v>
      </c>
      <c r="BX320" s="621">
        <f>IF(AND($AI320="",COUNTA(X320)&gt;0),1,0)</f>
        <v>0</v>
      </c>
      <c r="BY320" s="621" t="str">
        <f>F320&amp;"-"&amp;W320</f>
        <v>-</v>
      </c>
      <c r="BZ320" s="621" t="str">
        <f>IF(W320="","",COUNTIF($BY$17:BY320,BY320))</f>
        <v/>
      </c>
      <c r="CA320" s="621" t="str">
        <f>F320&amp;"-"&amp;X320</f>
        <v>-</v>
      </c>
      <c r="CB320" s="621" t="str">
        <f>IF(X320="","",COUNTIF($CA$17:CA320,CA320))</f>
        <v/>
      </c>
    </row>
    <row r="321" spans="1:80" s="1" customFormat="1" ht="18" hidden="1" customHeight="1" thickBot="1">
      <c r="A321" s="684"/>
      <c r="B321" s="765"/>
      <c r="C321" s="767"/>
      <c r="D321" s="194"/>
      <c r="E321" s="194"/>
      <c r="F321" s="767"/>
      <c r="G321" s="767"/>
      <c r="H321" s="668"/>
      <c r="I321" s="198" t="str">
        <f>IF(C320&gt;0,VLOOKUP(C320,女子登録情報!$A$1:$H$2001,5,0),"")</f>
        <v/>
      </c>
      <c r="J321" s="748"/>
      <c r="K321" s="748"/>
      <c r="L321" s="199" t="s">
        <v>28</v>
      </c>
      <c r="M321" s="198"/>
      <c r="N321" s="196" t="str">
        <f>IF(M321&gt;0,VLOOKUP(M321,女子登録情報!$N$1:$O$22,2,0),"")</f>
        <v/>
      </c>
      <c r="O321" s="199" t="s">
        <v>29</v>
      </c>
      <c r="P321" s="200"/>
      <c r="Q321" s="53" t="str">
        <f t="shared" si="126"/>
        <v/>
      </c>
      <c r="R321" s="240"/>
      <c r="S321" s="197"/>
      <c r="T321" s="796"/>
      <c r="U321" s="797"/>
      <c r="V321" s="798"/>
      <c r="W321" s="751"/>
      <c r="X321" s="754"/>
      <c r="AB321" s="85">
        <f t="shared" si="136"/>
        <v>0</v>
      </c>
      <c r="AC321" s="621"/>
      <c r="AD321" s="74" t="str">
        <f t="shared" si="127"/>
        <v/>
      </c>
      <c r="AE321" s="74" t="str">
        <f t="shared" si="128"/>
        <v/>
      </c>
      <c r="AF321" s="74" t="str">
        <f t="shared" si="129"/>
        <v/>
      </c>
      <c r="AG321" s="74" t="str">
        <f t="shared" si="130"/>
        <v/>
      </c>
      <c r="AH321" s="95">
        <f t="shared" si="137"/>
        <v>0</v>
      </c>
      <c r="AI321" s="95" t="str">
        <f>AI320</f>
        <v/>
      </c>
      <c r="AJ321" s="74" t="str">
        <f t="shared" si="138"/>
        <v/>
      </c>
      <c r="AK321" s="74" t="str">
        <f t="shared" si="131"/>
        <v/>
      </c>
      <c r="AL321" s="99" t="str">
        <f t="shared" si="132"/>
        <v/>
      </c>
      <c r="AM321" s="81">
        <f t="shared" si="139"/>
        <v>0</v>
      </c>
      <c r="AO321" s="81">
        <f t="shared" si="140"/>
        <v>0</v>
      </c>
      <c r="AP321" s="81" t="str">
        <f t="shared" si="141"/>
        <v>00000</v>
      </c>
      <c r="AQ321" s="105" t="str">
        <f t="shared" si="142"/>
        <v>0秒0</v>
      </c>
      <c r="AR321" s="106">
        <f t="shared" si="143"/>
        <v>0</v>
      </c>
      <c r="AS321" s="106" t="str">
        <f t="shared" si="144"/>
        <v>0</v>
      </c>
      <c r="AT321" s="106" t="str">
        <f t="shared" si="145"/>
        <v>0</v>
      </c>
      <c r="AU321" s="106" t="str">
        <f t="shared" si="146"/>
        <v>0m</v>
      </c>
      <c r="AV321" s="106" t="str">
        <f t="shared" si="147"/>
        <v>点</v>
      </c>
      <c r="AW321" s="81">
        <f t="shared" si="148"/>
        <v>0</v>
      </c>
      <c r="AX321" s="73" t="str">
        <f t="shared" si="149"/>
        <v/>
      </c>
      <c r="AY321" s="81">
        <f t="shared" si="150"/>
        <v>0</v>
      </c>
      <c r="AZ321" s="81">
        <f t="shared" si="151"/>
        <v>0</v>
      </c>
      <c r="BA321" s="81">
        <f t="shared" si="152"/>
        <v>0</v>
      </c>
      <c r="BB321" s="595"/>
      <c r="BC321" s="595"/>
      <c r="BD321" s="629"/>
      <c r="BE321" s="769"/>
      <c r="BF321" s="74" t="str">
        <f t="shared" si="133"/>
        <v/>
      </c>
      <c r="BG321" s="74" t="str">
        <f t="shared" si="134"/>
        <v/>
      </c>
      <c r="BH321" s="74" t="str">
        <f t="shared" si="135"/>
        <v/>
      </c>
      <c r="BI321" s="120" t="str">
        <f>IF(M321="","",COUNTIF($BH$17:BH321,BH321))</f>
        <v/>
      </c>
      <c r="BJ321" s="98"/>
      <c r="BK321" s="1" t="str">
        <f t="shared" si="153"/>
        <v/>
      </c>
      <c r="BL321" s="621"/>
      <c r="BM321" s="621"/>
      <c r="BN321" s="621"/>
      <c r="BO321" s="621"/>
      <c r="BP321" s="621"/>
      <c r="BQ321" s="623"/>
      <c r="BR321" s="621"/>
      <c r="BS321" s="621"/>
      <c r="BV321" s="623"/>
      <c r="BW321" s="621"/>
      <c r="BX321" s="621"/>
      <c r="BY321" s="621"/>
      <c r="BZ321" s="621"/>
      <c r="CA321" s="621"/>
      <c r="CB321" s="621"/>
    </row>
    <row r="322" spans="1:80" s="1" customFormat="1" ht="18" hidden="1" customHeight="1" thickBot="1">
      <c r="A322" s="685"/>
      <c r="B322" s="201" t="s">
        <v>30</v>
      </c>
      <c r="C322" s="202"/>
      <c r="D322" s="202"/>
      <c r="E322" s="202"/>
      <c r="F322" s="210"/>
      <c r="G322" s="210"/>
      <c r="H322" s="28"/>
      <c r="I322" s="211"/>
      <c r="J322" s="749"/>
      <c r="K322" s="749"/>
      <c r="L322" s="203" t="s">
        <v>31</v>
      </c>
      <c r="M322" s="204"/>
      <c r="N322" s="196" t="str">
        <f>IF(M322&gt;0,VLOOKUP(M322,女子登録情報!$N$1:$O$22,2,0),"")</f>
        <v/>
      </c>
      <c r="O322" s="205" t="s">
        <v>32</v>
      </c>
      <c r="P322" s="206"/>
      <c r="Q322" s="53" t="str">
        <f t="shared" si="126"/>
        <v/>
      </c>
      <c r="R322" s="240"/>
      <c r="S322" s="207"/>
      <c r="T322" s="799"/>
      <c r="U322" s="800"/>
      <c r="V322" s="801"/>
      <c r="W322" s="752"/>
      <c r="X322" s="755"/>
      <c r="AB322" s="85">
        <f t="shared" si="136"/>
        <v>0</v>
      </c>
      <c r="AC322" s="621"/>
      <c r="AD322" s="74" t="str">
        <f t="shared" si="127"/>
        <v/>
      </c>
      <c r="AE322" s="74" t="str">
        <f t="shared" si="128"/>
        <v/>
      </c>
      <c r="AF322" s="74" t="str">
        <f t="shared" si="129"/>
        <v/>
      </c>
      <c r="AG322" s="74" t="str">
        <f t="shared" si="130"/>
        <v/>
      </c>
      <c r="AH322" s="95">
        <f t="shared" si="137"/>
        <v>0</v>
      </c>
      <c r="AI322" s="95" t="str">
        <f>AI321</f>
        <v/>
      </c>
      <c r="AJ322" s="74" t="str">
        <f t="shared" si="138"/>
        <v/>
      </c>
      <c r="AK322" s="74" t="str">
        <f t="shared" si="131"/>
        <v/>
      </c>
      <c r="AL322" s="99" t="str">
        <f t="shared" si="132"/>
        <v/>
      </c>
      <c r="AM322" s="81">
        <f t="shared" si="139"/>
        <v>0</v>
      </c>
      <c r="AO322" s="81">
        <f t="shared" si="140"/>
        <v>0</v>
      </c>
      <c r="AP322" s="81" t="str">
        <f t="shared" si="141"/>
        <v>00000</v>
      </c>
      <c r="AQ322" s="105" t="str">
        <f t="shared" si="142"/>
        <v>0秒0</v>
      </c>
      <c r="AR322" s="106">
        <f t="shared" si="143"/>
        <v>0</v>
      </c>
      <c r="AS322" s="106" t="str">
        <f t="shared" si="144"/>
        <v>0</v>
      </c>
      <c r="AT322" s="106" t="str">
        <f t="shared" si="145"/>
        <v>0</v>
      </c>
      <c r="AU322" s="106" t="str">
        <f t="shared" si="146"/>
        <v>0m</v>
      </c>
      <c r="AV322" s="106" t="str">
        <f t="shared" si="147"/>
        <v>点</v>
      </c>
      <c r="AW322" s="81">
        <f t="shared" si="148"/>
        <v>0</v>
      </c>
      <c r="AX322" s="73" t="str">
        <f t="shared" si="149"/>
        <v/>
      </c>
      <c r="AY322" s="81">
        <f t="shared" si="150"/>
        <v>0</v>
      </c>
      <c r="AZ322" s="81">
        <f t="shared" si="151"/>
        <v>0</v>
      </c>
      <c r="BA322" s="81">
        <f t="shared" si="152"/>
        <v>0</v>
      </c>
      <c r="BB322" s="587"/>
      <c r="BC322" s="587"/>
      <c r="BD322" s="630"/>
      <c r="BE322" s="770"/>
      <c r="BF322" s="74" t="str">
        <f t="shared" si="133"/>
        <v/>
      </c>
      <c r="BG322" s="74" t="str">
        <f t="shared" si="134"/>
        <v/>
      </c>
      <c r="BH322" s="74" t="str">
        <f t="shared" si="135"/>
        <v/>
      </c>
      <c r="BI322" s="120" t="str">
        <f>IF(M322="","",COUNTIF($BH$17:BH322,BH322))</f>
        <v/>
      </c>
      <c r="BJ322" s="98"/>
      <c r="BK322" s="1" t="str">
        <f t="shared" si="153"/>
        <v/>
      </c>
      <c r="BL322" s="621"/>
      <c r="BM322" s="621"/>
      <c r="BN322" s="621"/>
      <c r="BO322" s="621"/>
      <c r="BP322" s="621"/>
      <c r="BQ322" s="624"/>
      <c r="BR322" s="621"/>
      <c r="BS322" s="621"/>
      <c r="BV322" s="624"/>
      <c r="BW322" s="621"/>
      <c r="BX322" s="621"/>
      <c r="BY322" s="621"/>
      <c r="BZ322" s="621"/>
      <c r="CA322" s="621"/>
      <c r="CB322" s="621"/>
    </row>
    <row r="323" spans="1:80" s="1" customFormat="1" ht="18" hidden="1" customHeight="1" thickTop="1" thickBot="1">
      <c r="A323" s="683">
        <v>103</v>
      </c>
      <c r="B323" s="764" t="s">
        <v>339</v>
      </c>
      <c r="C323" s="766"/>
      <c r="D323" s="246"/>
      <c r="E323" s="246"/>
      <c r="F323" s="766" t="str">
        <f>IF(C323&gt;0,VLOOKUP(C323,女子登録情報!$A$1:$H$2001,3,0),"")</f>
        <v/>
      </c>
      <c r="G323" s="766" t="str">
        <f>IF(C323&gt;0,VLOOKUP(C323,女子登録情報!$A$1:$H$2001,4,0),"")</f>
        <v/>
      </c>
      <c r="H323" s="667" t="str">
        <f>IF(C323&gt;0,VLOOKUP(C323,女子登録情報!$A$1:$H$1688,7,0),"")</f>
        <v/>
      </c>
      <c r="I323" s="194" t="str">
        <f>IF(C323&gt;0,VLOOKUP(C323,女子登録情報!$A$1:$H$2001,8,0),"")</f>
        <v/>
      </c>
      <c r="J323" s="747" t="e">
        <f>IF(I324&gt;0,VLOOKUP(I324,女子登録情報!$Q$2:$R$48,2,0),"")</f>
        <v>#N/A</v>
      </c>
      <c r="K323" s="747" t="str">
        <f>IF(C323&gt;0,TEXT(C323,"100000000"),"000000000")</f>
        <v>000000000</v>
      </c>
      <c r="L323" s="195" t="s">
        <v>24</v>
      </c>
      <c r="M323" s="194"/>
      <c r="N323" s="196" t="str">
        <f>IF(M323&gt;0,VLOOKUP(M323,女子登録情報!$N$1:$O$22,2,0),"")</f>
        <v/>
      </c>
      <c r="O323" s="195" t="s">
        <v>27</v>
      </c>
      <c r="P323" s="102"/>
      <c r="Q323" s="53" t="str">
        <f t="shared" si="126"/>
        <v/>
      </c>
      <c r="R323" s="240"/>
      <c r="S323" s="197"/>
      <c r="T323" s="793"/>
      <c r="U323" s="794"/>
      <c r="V323" s="795"/>
      <c r="W323" s="750"/>
      <c r="X323" s="753"/>
      <c r="AA323" s="1">
        <f>IF(C323="",0,IF(H323=F5,0,1))</f>
        <v>0</v>
      </c>
      <c r="AB323" s="85">
        <f t="shared" si="136"/>
        <v>0</v>
      </c>
      <c r="AC323" s="621" t="str">
        <f>IF(C323="","",C323)</f>
        <v/>
      </c>
      <c r="AD323" s="74" t="str">
        <f t="shared" si="127"/>
        <v/>
      </c>
      <c r="AE323" s="74" t="str">
        <f t="shared" si="128"/>
        <v/>
      </c>
      <c r="AF323" s="74" t="str">
        <f t="shared" si="129"/>
        <v/>
      </c>
      <c r="AG323" s="74" t="str">
        <f t="shared" si="130"/>
        <v/>
      </c>
      <c r="AH323" s="95">
        <f t="shared" si="137"/>
        <v>0</v>
      </c>
      <c r="AI323" s="95" t="str">
        <f>IF(F323="","",F323)</f>
        <v/>
      </c>
      <c r="AJ323" s="74" t="str">
        <f t="shared" si="138"/>
        <v/>
      </c>
      <c r="AK323" s="74" t="str">
        <f t="shared" si="131"/>
        <v/>
      </c>
      <c r="AL323" s="99" t="str">
        <f t="shared" si="132"/>
        <v/>
      </c>
      <c r="AM323" s="81">
        <f t="shared" si="139"/>
        <v>0</v>
      </c>
      <c r="AO323" s="81">
        <f t="shared" si="140"/>
        <v>0</v>
      </c>
      <c r="AP323" s="81" t="str">
        <f t="shared" si="141"/>
        <v>00000</v>
      </c>
      <c r="AQ323" s="105" t="str">
        <f t="shared" si="142"/>
        <v>0秒0</v>
      </c>
      <c r="AR323" s="106">
        <f t="shared" si="143"/>
        <v>0</v>
      </c>
      <c r="AS323" s="106" t="str">
        <f t="shared" si="144"/>
        <v>0</v>
      </c>
      <c r="AT323" s="106" t="str">
        <f t="shared" si="145"/>
        <v>0</v>
      </c>
      <c r="AU323" s="106" t="str">
        <f t="shared" si="146"/>
        <v>0m</v>
      </c>
      <c r="AV323" s="106" t="str">
        <f t="shared" si="147"/>
        <v>点</v>
      </c>
      <c r="AW323" s="81">
        <f t="shared" si="148"/>
        <v>0</v>
      </c>
      <c r="AX323" s="73" t="str">
        <f t="shared" si="149"/>
        <v/>
      </c>
      <c r="AY323" s="81">
        <f t="shared" si="150"/>
        <v>0</v>
      </c>
      <c r="AZ323" s="81">
        <f t="shared" si="151"/>
        <v>0</v>
      </c>
      <c r="BA323" s="81">
        <f t="shared" si="152"/>
        <v>0</v>
      </c>
      <c r="BB323" s="586">
        <f>IF(W323="",0,COUNTA($W$17:W325))</f>
        <v>0</v>
      </c>
      <c r="BC323" s="586">
        <f>IF(X323="",0,COUNTA($X$17:X325))</f>
        <v>0</v>
      </c>
      <c r="BD323" s="628">
        <f>IF(OR($N323="20200",$N324="20200",$N325="20200"),COUNTIF($N$17:N325,"20200"),0)</f>
        <v>0</v>
      </c>
      <c r="BE323" s="768">
        <f>IF($BD323=0,0,INDEX($P323:$P325,MATCH("20200",$N323:$N325,0),1))</f>
        <v>0</v>
      </c>
      <c r="BF323" s="74" t="str">
        <f t="shared" si="133"/>
        <v/>
      </c>
      <c r="BG323" s="74" t="str">
        <f t="shared" si="134"/>
        <v/>
      </c>
      <c r="BH323" s="74" t="str">
        <f t="shared" si="135"/>
        <v/>
      </c>
      <c r="BI323" s="120" t="str">
        <f>IF(M323="","",COUNTIF($BH$17:BH323,BH323))</f>
        <v/>
      </c>
      <c r="BJ323" s="98"/>
      <c r="BK323" s="1" t="str">
        <f t="shared" si="153"/>
        <v/>
      </c>
      <c r="BL323" s="621" t="str">
        <f>IF(F323="","",COUNTIF($AI$17:AI323,AI323))</f>
        <v/>
      </c>
      <c r="BM323" s="621">
        <f>IF(BL323=1,BL323,0)</f>
        <v>0</v>
      </c>
      <c r="BN323" s="621" t="str">
        <f>IF(F323="","",$BR323)</f>
        <v/>
      </c>
      <c r="BO323" s="621" t="str">
        <f>IF(G323="","",$BR323)</f>
        <v/>
      </c>
      <c r="BP323" s="621" t="str">
        <f>IF(I323="","",$BR323)</f>
        <v/>
      </c>
      <c r="BQ323" s="622" t="str">
        <f>IFERROR(IF(J323="","",BR323),"")</f>
        <v/>
      </c>
      <c r="BR323" s="621">
        <v>103</v>
      </c>
      <c r="BS323" s="621">
        <f>IF(C323&gt;0,"",IF(COUNTIF(BN323:BQ325,BR323)=4,"",1))</f>
        <v>1</v>
      </c>
      <c r="BV323" s="622" t="str">
        <f>IF(AI323="","",IF(AND(COUNTA(M323:M325)=0,COUNTA(W323:X325)=0),1,""))</f>
        <v/>
      </c>
      <c r="BW323" s="621">
        <f>IF(AND($AI323="",COUNTA(W323)&gt;0),1,0)</f>
        <v>0</v>
      </c>
      <c r="BX323" s="621">
        <f>IF(AND($AI323="",COUNTA(X323)&gt;0),1,0)</f>
        <v>0</v>
      </c>
      <c r="BY323" s="621" t="str">
        <f>F323&amp;"-"&amp;W323</f>
        <v>-</v>
      </c>
      <c r="BZ323" s="621" t="str">
        <f>IF(W323="","",COUNTIF($BY$17:BY323,BY323))</f>
        <v/>
      </c>
      <c r="CA323" s="621" t="str">
        <f>F323&amp;"-"&amp;X323</f>
        <v>-</v>
      </c>
      <c r="CB323" s="621" t="str">
        <f>IF(X323="","",COUNTIF($CA$17:CA323,CA323))</f>
        <v/>
      </c>
    </row>
    <row r="324" spans="1:80" s="1" customFormat="1" ht="18" hidden="1" customHeight="1" thickBot="1">
      <c r="A324" s="684"/>
      <c r="B324" s="765"/>
      <c r="C324" s="767"/>
      <c r="D324" s="194"/>
      <c r="E324" s="194"/>
      <c r="F324" s="767"/>
      <c r="G324" s="767"/>
      <c r="H324" s="668"/>
      <c r="I324" s="198" t="str">
        <f>IF(C323&gt;0,VLOOKUP(C323,女子登録情報!$A$1:$H$2001,5,0),"")</f>
        <v/>
      </c>
      <c r="J324" s="748"/>
      <c r="K324" s="748"/>
      <c r="L324" s="199" t="s">
        <v>28</v>
      </c>
      <c r="M324" s="198"/>
      <c r="N324" s="196" t="str">
        <f>IF(M324&gt;0,VLOOKUP(M324,女子登録情報!$N$1:$O$22,2,0),"")</f>
        <v/>
      </c>
      <c r="O324" s="199" t="s">
        <v>29</v>
      </c>
      <c r="P324" s="200"/>
      <c r="Q324" s="53" t="str">
        <f t="shared" si="126"/>
        <v/>
      </c>
      <c r="R324" s="240"/>
      <c r="S324" s="197"/>
      <c r="T324" s="796"/>
      <c r="U324" s="797"/>
      <c r="V324" s="798"/>
      <c r="W324" s="751"/>
      <c r="X324" s="754"/>
      <c r="AB324" s="85">
        <f t="shared" si="136"/>
        <v>0</v>
      </c>
      <c r="AC324" s="621"/>
      <c r="AD324" s="74" t="str">
        <f t="shared" si="127"/>
        <v/>
      </c>
      <c r="AE324" s="74" t="str">
        <f t="shared" si="128"/>
        <v/>
      </c>
      <c r="AF324" s="74" t="str">
        <f t="shared" si="129"/>
        <v/>
      </c>
      <c r="AG324" s="74" t="str">
        <f t="shared" si="130"/>
        <v/>
      </c>
      <c r="AH324" s="95">
        <f t="shared" si="137"/>
        <v>0</v>
      </c>
      <c r="AI324" s="95" t="str">
        <f>AI323</f>
        <v/>
      </c>
      <c r="AJ324" s="74" t="str">
        <f t="shared" si="138"/>
        <v/>
      </c>
      <c r="AK324" s="74" t="str">
        <f t="shared" si="131"/>
        <v/>
      </c>
      <c r="AL324" s="99" t="str">
        <f t="shared" si="132"/>
        <v/>
      </c>
      <c r="AM324" s="81">
        <f t="shared" si="139"/>
        <v>0</v>
      </c>
      <c r="AO324" s="81">
        <f t="shared" si="140"/>
        <v>0</v>
      </c>
      <c r="AP324" s="81" t="str">
        <f t="shared" si="141"/>
        <v>00000</v>
      </c>
      <c r="AQ324" s="105" t="str">
        <f t="shared" si="142"/>
        <v>0秒0</v>
      </c>
      <c r="AR324" s="106">
        <f t="shared" si="143"/>
        <v>0</v>
      </c>
      <c r="AS324" s="106" t="str">
        <f t="shared" si="144"/>
        <v>0</v>
      </c>
      <c r="AT324" s="106" t="str">
        <f t="shared" si="145"/>
        <v>0</v>
      </c>
      <c r="AU324" s="106" t="str">
        <f t="shared" si="146"/>
        <v>0m</v>
      </c>
      <c r="AV324" s="106" t="str">
        <f t="shared" si="147"/>
        <v>点</v>
      </c>
      <c r="AW324" s="81">
        <f t="shared" si="148"/>
        <v>0</v>
      </c>
      <c r="AX324" s="73" t="str">
        <f t="shared" si="149"/>
        <v/>
      </c>
      <c r="AY324" s="81">
        <f t="shared" si="150"/>
        <v>0</v>
      </c>
      <c r="AZ324" s="81">
        <f t="shared" si="151"/>
        <v>0</v>
      </c>
      <c r="BA324" s="81">
        <f t="shared" si="152"/>
        <v>0</v>
      </c>
      <c r="BB324" s="595"/>
      <c r="BC324" s="595"/>
      <c r="BD324" s="629"/>
      <c r="BE324" s="769"/>
      <c r="BF324" s="74" t="str">
        <f t="shared" si="133"/>
        <v/>
      </c>
      <c r="BG324" s="74" t="str">
        <f t="shared" si="134"/>
        <v/>
      </c>
      <c r="BH324" s="74" t="str">
        <f t="shared" si="135"/>
        <v/>
      </c>
      <c r="BI324" s="120" t="str">
        <f>IF(M324="","",COUNTIF($BH$17:BH324,BH324))</f>
        <v/>
      </c>
      <c r="BJ324" s="98"/>
      <c r="BK324" s="1" t="str">
        <f t="shared" si="153"/>
        <v/>
      </c>
      <c r="BL324" s="621"/>
      <c r="BM324" s="621"/>
      <c r="BN324" s="621"/>
      <c r="BO324" s="621"/>
      <c r="BP324" s="621"/>
      <c r="BQ324" s="623"/>
      <c r="BR324" s="621"/>
      <c r="BS324" s="621"/>
      <c r="BV324" s="623"/>
      <c r="BW324" s="621"/>
      <c r="BX324" s="621"/>
      <c r="BY324" s="621"/>
      <c r="BZ324" s="621"/>
      <c r="CA324" s="621"/>
      <c r="CB324" s="621"/>
    </row>
    <row r="325" spans="1:80" s="1" customFormat="1" ht="18" hidden="1" customHeight="1" thickBot="1">
      <c r="A325" s="685"/>
      <c r="B325" s="201" t="s">
        <v>30</v>
      </c>
      <c r="C325" s="202"/>
      <c r="D325" s="202"/>
      <c r="E325" s="202"/>
      <c r="F325" s="210"/>
      <c r="G325" s="210"/>
      <c r="H325" s="28"/>
      <c r="I325" s="211"/>
      <c r="J325" s="749"/>
      <c r="K325" s="749"/>
      <c r="L325" s="203" t="s">
        <v>31</v>
      </c>
      <c r="M325" s="204"/>
      <c r="N325" s="196" t="str">
        <f>IF(M325&gt;0,VLOOKUP(M325,女子登録情報!$N$1:$O$22,2,0),"")</f>
        <v/>
      </c>
      <c r="O325" s="205" t="s">
        <v>32</v>
      </c>
      <c r="P325" s="206"/>
      <c r="Q325" s="53" t="str">
        <f t="shared" si="126"/>
        <v/>
      </c>
      <c r="R325" s="240"/>
      <c r="S325" s="207"/>
      <c r="T325" s="799"/>
      <c r="U325" s="800"/>
      <c r="V325" s="801"/>
      <c r="W325" s="752"/>
      <c r="X325" s="755"/>
      <c r="AB325" s="85">
        <f t="shared" si="136"/>
        <v>0</v>
      </c>
      <c r="AC325" s="621"/>
      <c r="AD325" s="74" t="str">
        <f t="shared" si="127"/>
        <v/>
      </c>
      <c r="AE325" s="74" t="str">
        <f t="shared" si="128"/>
        <v/>
      </c>
      <c r="AF325" s="74" t="str">
        <f t="shared" si="129"/>
        <v/>
      </c>
      <c r="AG325" s="74" t="str">
        <f t="shared" si="130"/>
        <v/>
      </c>
      <c r="AH325" s="95">
        <f t="shared" si="137"/>
        <v>0</v>
      </c>
      <c r="AI325" s="95" t="str">
        <f>AI324</f>
        <v/>
      </c>
      <c r="AJ325" s="74" t="str">
        <f t="shared" si="138"/>
        <v/>
      </c>
      <c r="AK325" s="74" t="str">
        <f t="shared" si="131"/>
        <v/>
      </c>
      <c r="AL325" s="99" t="str">
        <f t="shared" si="132"/>
        <v/>
      </c>
      <c r="AM325" s="81">
        <f t="shared" si="139"/>
        <v>0</v>
      </c>
      <c r="AO325" s="81">
        <f t="shared" si="140"/>
        <v>0</v>
      </c>
      <c r="AP325" s="81" t="str">
        <f t="shared" si="141"/>
        <v>00000</v>
      </c>
      <c r="AQ325" s="105" t="str">
        <f t="shared" si="142"/>
        <v>0秒0</v>
      </c>
      <c r="AR325" s="106">
        <f t="shared" si="143"/>
        <v>0</v>
      </c>
      <c r="AS325" s="106" t="str">
        <f t="shared" si="144"/>
        <v>0</v>
      </c>
      <c r="AT325" s="106" t="str">
        <f t="shared" si="145"/>
        <v>0</v>
      </c>
      <c r="AU325" s="106" t="str">
        <f t="shared" si="146"/>
        <v>0m</v>
      </c>
      <c r="AV325" s="106" t="str">
        <f t="shared" si="147"/>
        <v>点</v>
      </c>
      <c r="AW325" s="81">
        <f t="shared" si="148"/>
        <v>0</v>
      </c>
      <c r="AX325" s="73" t="str">
        <f t="shared" si="149"/>
        <v/>
      </c>
      <c r="AY325" s="81">
        <f t="shared" si="150"/>
        <v>0</v>
      </c>
      <c r="AZ325" s="81">
        <f t="shared" si="151"/>
        <v>0</v>
      </c>
      <c r="BA325" s="81">
        <f t="shared" si="152"/>
        <v>0</v>
      </c>
      <c r="BB325" s="587"/>
      <c r="BC325" s="587"/>
      <c r="BD325" s="630"/>
      <c r="BE325" s="770"/>
      <c r="BF325" s="74" t="str">
        <f t="shared" si="133"/>
        <v/>
      </c>
      <c r="BG325" s="74" t="str">
        <f t="shared" si="134"/>
        <v/>
      </c>
      <c r="BH325" s="74" t="str">
        <f t="shared" si="135"/>
        <v/>
      </c>
      <c r="BI325" s="120" t="str">
        <f>IF(M325="","",COUNTIF($BH$17:BH325,BH325))</f>
        <v/>
      </c>
      <c r="BJ325" s="98"/>
      <c r="BK325" s="1" t="str">
        <f t="shared" si="153"/>
        <v/>
      </c>
      <c r="BL325" s="621"/>
      <c r="BM325" s="621"/>
      <c r="BN325" s="621"/>
      <c r="BO325" s="621"/>
      <c r="BP325" s="621"/>
      <c r="BQ325" s="624"/>
      <c r="BR325" s="621"/>
      <c r="BS325" s="621"/>
      <c r="BV325" s="624"/>
      <c r="BW325" s="621"/>
      <c r="BX325" s="621"/>
      <c r="BY325" s="621"/>
      <c r="BZ325" s="621"/>
      <c r="CA325" s="621"/>
      <c r="CB325" s="621"/>
    </row>
    <row r="326" spans="1:80" s="1" customFormat="1" ht="18" hidden="1" customHeight="1" thickTop="1" thickBot="1">
      <c r="A326" s="683">
        <v>104</v>
      </c>
      <c r="B326" s="764" t="s">
        <v>339</v>
      </c>
      <c r="C326" s="766"/>
      <c r="D326" s="246"/>
      <c r="E326" s="246"/>
      <c r="F326" s="766" t="str">
        <f>IF(C326&gt;0,VLOOKUP(C326,女子登録情報!$A$1:$H$2001,3,0),"")</f>
        <v/>
      </c>
      <c r="G326" s="766" t="str">
        <f>IF(C326&gt;0,VLOOKUP(C326,女子登録情報!$A$1:$H$2001,4,0),"")</f>
        <v/>
      </c>
      <c r="H326" s="667" t="str">
        <f>IF(C326&gt;0,VLOOKUP(C326,女子登録情報!$A$1:$H$1688,7,0),"")</f>
        <v/>
      </c>
      <c r="I326" s="194" t="str">
        <f>IF(C326&gt;0,VLOOKUP(C326,女子登録情報!$A$1:$H$2001,8,0),"")</f>
        <v/>
      </c>
      <c r="J326" s="747" t="e">
        <f>IF(I327&gt;0,VLOOKUP(I327,女子登録情報!$Q$2:$R$48,2,0),"")</f>
        <v>#N/A</v>
      </c>
      <c r="K326" s="747" t="str">
        <f>IF(C326&gt;0,TEXT(C326,"100000000"),"000000000")</f>
        <v>000000000</v>
      </c>
      <c r="L326" s="195" t="s">
        <v>24</v>
      </c>
      <c r="M326" s="194"/>
      <c r="N326" s="196" t="str">
        <f>IF(M326&gt;0,VLOOKUP(M326,女子登録情報!$N$1:$O$22,2,0),"")</f>
        <v/>
      </c>
      <c r="O326" s="195" t="s">
        <v>27</v>
      </c>
      <c r="P326" s="102"/>
      <c r="Q326" s="53" t="str">
        <f t="shared" si="126"/>
        <v/>
      </c>
      <c r="R326" s="240"/>
      <c r="S326" s="197"/>
      <c r="T326" s="793"/>
      <c r="U326" s="794"/>
      <c r="V326" s="795"/>
      <c r="W326" s="750"/>
      <c r="X326" s="753"/>
      <c r="AA326" s="1">
        <f>IF(C326="",0,IF(H326=F5,0,1))</f>
        <v>0</v>
      </c>
      <c r="AB326" s="85">
        <f t="shared" si="136"/>
        <v>0</v>
      </c>
      <c r="AC326" s="621" t="str">
        <f>IF(C326="","",C326)</f>
        <v/>
      </c>
      <c r="AD326" s="74" t="str">
        <f t="shared" si="127"/>
        <v/>
      </c>
      <c r="AE326" s="74" t="str">
        <f t="shared" si="128"/>
        <v/>
      </c>
      <c r="AF326" s="74" t="str">
        <f t="shared" si="129"/>
        <v/>
      </c>
      <c r="AG326" s="74" t="str">
        <f t="shared" si="130"/>
        <v/>
      </c>
      <c r="AH326" s="95">
        <f t="shared" si="137"/>
        <v>0</v>
      </c>
      <c r="AI326" s="95" t="str">
        <f>IF(F326="","",F326)</f>
        <v/>
      </c>
      <c r="AJ326" s="74" t="str">
        <f t="shared" si="138"/>
        <v/>
      </c>
      <c r="AK326" s="74" t="str">
        <f t="shared" si="131"/>
        <v/>
      </c>
      <c r="AL326" s="99" t="str">
        <f t="shared" si="132"/>
        <v/>
      </c>
      <c r="AM326" s="81">
        <f t="shared" si="139"/>
        <v>0</v>
      </c>
      <c r="AO326" s="81">
        <f t="shared" si="140"/>
        <v>0</v>
      </c>
      <c r="AP326" s="81" t="str">
        <f t="shared" si="141"/>
        <v>00000</v>
      </c>
      <c r="AQ326" s="105" t="str">
        <f t="shared" si="142"/>
        <v>0秒0</v>
      </c>
      <c r="AR326" s="106">
        <f t="shared" si="143"/>
        <v>0</v>
      </c>
      <c r="AS326" s="106" t="str">
        <f t="shared" si="144"/>
        <v>0</v>
      </c>
      <c r="AT326" s="106" t="str">
        <f t="shared" si="145"/>
        <v>0</v>
      </c>
      <c r="AU326" s="106" t="str">
        <f t="shared" si="146"/>
        <v>0m</v>
      </c>
      <c r="AV326" s="106" t="str">
        <f t="shared" si="147"/>
        <v>点</v>
      </c>
      <c r="AW326" s="81">
        <f t="shared" si="148"/>
        <v>0</v>
      </c>
      <c r="AX326" s="73" t="str">
        <f t="shared" si="149"/>
        <v/>
      </c>
      <c r="AY326" s="81">
        <f t="shared" si="150"/>
        <v>0</v>
      </c>
      <c r="AZ326" s="81">
        <f t="shared" si="151"/>
        <v>0</v>
      </c>
      <c r="BA326" s="81">
        <f t="shared" si="152"/>
        <v>0</v>
      </c>
      <c r="BB326" s="586">
        <f>IF(W326="",0,COUNTA($W$17:W328))</f>
        <v>0</v>
      </c>
      <c r="BC326" s="586">
        <f>IF(X326="",0,COUNTA($X$17:X328))</f>
        <v>0</v>
      </c>
      <c r="BD326" s="628">
        <f>IF(OR($N326="20200",$N327="20200",$N328="20200"),COUNTIF($N$17:N328,"20200"),0)</f>
        <v>0</v>
      </c>
      <c r="BE326" s="768">
        <f>IF($BD326=0,0,INDEX($P326:$P328,MATCH("20200",$N326:$N328,0),1))</f>
        <v>0</v>
      </c>
      <c r="BF326" s="74" t="str">
        <f t="shared" si="133"/>
        <v/>
      </c>
      <c r="BG326" s="74" t="str">
        <f t="shared" si="134"/>
        <v/>
      </c>
      <c r="BH326" s="74" t="str">
        <f t="shared" si="135"/>
        <v/>
      </c>
      <c r="BI326" s="120" t="str">
        <f>IF(M326="","",COUNTIF($BH$17:BH326,BH326))</f>
        <v/>
      </c>
      <c r="BJ326" s="98"/>
      <c r="BK326" s="1" t="str">
        <f t="shared" si="153"/>
        <v/>
      </c>
      <c r="BL326" s="621" t="str">
        <f>IF(F326="","",COUNTIF($AI$17:AI326,AI326))</f>
        <v/>
      </c>
      <c r="BM326" s="621">
        <f>IF(BL326=1,BL326,0)</f>
        <v>0</v>
      </c>
      <c r="BN326" s="621" t="str">
        <f>IF(F326="","",$BR326)</f>
        <v/>
      </c>
      <c r="BO326" s="621" t="str">
        <f>IF(G326="","",$BR326)</f>
        <v/>
      </c>
      <c r="BP326" s="621" t="str">
        <f>IF(I326="","",$BR326)</f>
        <v/>
      </c>
      <c r="BQ326" s="622" t="str">
        <f>IFERROR(IF(J326="","",BR326),"")</f>
        <v/>
      </c>
      <c r="BR326" s="621">
        <v>104</v>
      </c>
      <c r="BS326" s="621">
        <f>IF(C326&gt;0,"",IF(COUNTIF(BN326:BQ328,BR326)=4,"",1))</f>
        <v>1</v>
      </c>
      <c r="BV326" s="622" t="str">
        <f>IF(AI326="","",IF(AND(COUNTA(M326:M328)=0,COUNTA(W326:X328)=0),1,""))</f>
        <v/>
      </c>
      <c r="BW326" s="621">
        <f>IF(AND($AI326="",COUNTA(W326)&gt;0),1,0)</f>
        <v>0</v>
      </c>
      <c r="BX326" s="621">
        <f>IF(AND($AI326="",COUNTA(X326)&gt;0),1,0)</f>
        <v>0</v>
      </c>
      <c r="BY326" s="621" t="str">
        <f>F326&amp;"-"&amp;W326</f>
        <v>-</v>
      </c>
      <c r="BZ326" s="621" t="str">
        <f>IF(W326="","",COUNTIF($BY$17:BY326,BY326))</f>
        <v/>
      </c>
      <c r="CA326" s="621" t="str">
        <f>F326&amp;"-"&amp;X326</f>
        <v>-</v>
      </c>
      <c r="CB326" s="621" t="str">
        <f>IF(X326="","",COUNTIF($CA$17:CA326,CA326))</f>
        <v/>
      </c>
    </row>
    <row r="327" spans="1:80" s="1" customFormat="1" ht="18" hidden="1" customHeight="1" thickBot="1">
      <c r="A327" s="684"/>
      <c r="B327" s="765"/>
      <c r="C327" s="767"/>
      <c r="D327" s="194"/>
      <c r="E327" s="194"/>
      <c r="F327" s="767"/>
      <c r="G327" s="767"/>
      <c r="H327" s="668"/>
      <c r="I327" s="198" t="str">
        <f>IF(C326&gt;0,VLOOKUP(C326,女子登録情報!$A$1:$H$2001,5,0),"")</f>
        <v/>
      </c>
      <c r="J327" s="748"/>
      <c r="K327" s="748"/>
      <c r="L327" s="199" t="s">
        <v>28</v>
      </c>
      <c r="M327" s="198"/>
      <c r="N327" s="196" t="str">
        <f>IF(M327&gt;0,VLOOKUP(M327,女子登録情報!$N$1:$O$22,2,0),"")</f>
        <v/>
      </c>
      <c r="O327" s="199" t="s">
        <v>29</v>
      </c>
      <c r="P327" s="200"/>
      <c r="Q327" s="53" t="str">
        <f t="shared" si="126"/>
        <v/>
      </c>
      <c r="R327" s="240"/>
      <c r="S327" s="197"/>
      <c r="T327" s="796"/>
      <c r="U327" s="797"/>
      <c r="V327" s="798"/>
      <c r="W327" s="751"/>
      <c r="X327" s="754"/>
      <c r="AB327" s="85">
        <f t="shared" si="136"/>
        <v>0</v>
      </c>
      <c r="AC327" s="621"/>
      <c r="AD327" s="74" t="str">
        <f t="shared" si="127"/>
        <v/>
      </c>
      <c r="AE327" s="74" t="str">
        <f t="shared" si="128"/>
        <v/>
      </c>
      <c r="AF327" s="74" t="str">
        <f t="shared" si="129"/>
        <v/>
      </c>
      <c r="AG327" s="74" t="str">
        <f t="shared" si="130"/>
        <v/>
      </c>
      <c r="AH327" s="95">
        <f t="shared" si="137"/>
        <v>0</v>
      </c>
      <c r="AI327" s="95" t="str">
        <f>AI326</f>
        <v/>
      </c>
      <c r="AJ327" s="74" t="str">
        <f t="shared" si="138"/>
        <v/>
      </c>
      <c r="AK327" s="74" t="str">
        <f t="shared" si="131"/>
        <v/>
      </c>
      <c r="AL327" s="99" t="str">
        <f t="shared" si="132"/>
        <v/>
      </c>
      <c r="AM327" s="81">
        <f t="shared" si="139"/>
        <v>0</v>
      </c>
      <c r="AO327" s="81">
        <f t="shared" si="140"/>
        <v>0</v>
      </c>
      <c r="AP327" s="81" t="str">
        <f t="shared" si="141"/>
        <v>00000</v>
      </c>
      <c r="AQ327" s="105" t="str">
        <f t="shared" si="142"/>
        <v>0秒0</v>
      </c>
      <c r="AR327" s="106">
        <f t="shared" si="143"/>
        <v>0</v>
      </c>
      <c r="AS327" s="106" t="str">
        <f t="shared" si="144"/>
        <v>0</v>
      </c>
      <c r="AT327" s="106" t="str">
        <f t="shared" si="145"/>
        <v>0</v>
      </c>
      <c r="AU327" s="106" t="str">
        <f t="shared" si="146"/>
        <v>0m</v>
      </c>
      <c r="AV327" s="106" t="str">
        <f t="shared" si="147"/>
        <v>点</v>
      </c>
      <c r="AW327" s="81">
        <f t="shared" si="148"/>
        <v>0</v>
      </c>
      <c r="AX327" s="73" t="str">
        <f t="shared" si="149"/>
        <v/>
      </c>
      <c r="AY327" s="81">
        <f t="shared" si="150"/>
        <v>0</v>
      </c>
      <c r="AZ327" s="81">
        <f t="shared" si="151"/>
        <v>0</v>
      </c>
      <c r="BA327" s="81">
        <f t="shared" si="152"/>
        <v>0</v>
      </c>
      <c r="BB327" s="595"/>
      <c r="BC327" s="595"/>
      <c r="BD327" s="629"/>
      <c r="BE327" s="769"/>
      <c r="BF327" s="74" t="str">
        <f t="shared" si="133"/>
        <v/>
      </c>
      <c r="BG327" s="74" t="str">
        <f t="shared" si="134"/>
        <v/>
      </c>
      <c r="BH327" s="74" t="str">
        <f t="shared" si="135"/>
        <v/>
      </c>
      <c r="BI327" s="120" t="str">
        <f>IF(M327="","",COUNTIF($BH$17:BH327,BH327))</f>
        <v/>
      </c>
      <c r="BJ327" s="98"/>
      <c r="BK327" s="1" t="str">
        <f t="shared" si="153"/>
        <v/>
      </c>
      <c r="BL327" s="621"/>
      <c r="BM327" s="621"/>
      <c r="BN327" s="621"/>
      <c r="BO327" s="621"/>
      <c r="BP327" s="621"/>
      <c r="BQ327" s="623"/>
      <c r="BR327" s="621"/>
      <c r="BS327" s="621"/>
      <c r="BV327" s="623"/>
      <c r="BW327" s="621"/>
      <c r="BX327" s="621"/>
      <c r="BY327" s="621"/>
      <c r="BZ327" s="621"/>
      <c r="CA327" s="621"/>
      <c r="CB327" s="621"/>
    </row>
    <row r="328" spans="1:80" s="1" customFormat="1" ht="18" hidden="1" customHeight="1" thickBot="1">
      <c r="A328" s="685"/>
      <c r="B328" s="201" t="s">
        <v>30</v>
      </c>
      <c r="C328" s="202"/>
      <c r="D328" s="202"/>
      <c r="E328" s="202"/>
      <c r="F328" s="210"/>
      <c r="G328" s="210"/>
      <c r="H328" s="28"/>
      <c r="I328" s="211"/>
      <c r="J328" s="749"/>
      <c r="K328" s="749"/>
      <c r="L328" s="203" t="s">
        <v>31</v>
      </c>
      <c r="M328" s="204"/>
      <c r="N328" s="196" t="str">
        <f>IF(M328&gt;0,VLOOKUP(M328,女子登録情報!$N$1:$O$22,2,0),"")</f>
        <v/>
      </c>
      <c r="O328" s="205" t="s">
        <v>32</v>
      </c>
      <c r="P328" s="206"/>
      <c r="Q328" s="53" t="str">
        <f t="shared" si="126"/>
        <v/>
      </c>
      <c r="R328" s="240"/>
      <c r="S328" s="207"/>
      <c r="T328" s="799"/>
      <c r="U328" s="800"/>
      <c r="V328" s="801"/>
      <c r="W328" s="752"/>
      <c r="X328" s="755"/>
      <c r="AB328" s="85">
        <f t="shared" si="136"/>
        <v>0</v>
      </c>
      <c r="AC328" s="621"/>
      <c r="AD328" s="74" t="str">
        <f t="shared" si="127"/>
        <v/>
      </c>
      <c r="AE328" s="74" t="str">
        <f t="shared" si="128"/>
        <v/>
      </c>
      <c r="AF328" s="74" t="str">
        <f t="shared" si="129"/>
        <v/>
      </c>
      <c r="AG328" s="74" t="str">
        <f t="shared" si="130"/>
        <v/>
      </c>
      <c r="AH328" s="95">
        <f t="shared" si="137"/>
        <v>0</v>
      </c>
      <c r="AI328" s="95" t="str">
        <f>AI327</f>
        <v/>
      </c>
      <c r="AJ328" s="74" t="str">
        <f t="shared" si="138"/>
        <v/>
      </c>
      <c r="AK328" s="74" t="str">
        <f t="shared" si="131"/>
        <v/>
      </c>
      <c r="AL328" s="99" t="str">
        <f t="shared" si="132"/>
        <v/>
      </c>
      <c r="AM328" s="81">
        <f t="shared" si="139"/>
        <v>0</v>
      </c>
      <c r="AO328" s="81">
        <f t="shared" si="140"/>
        <v>0</v>
      </c>
      <c r="AP328" s="81" t="str">
        <f t="shared" si="141"/>
        <v>00000</v>
      </c>
      <c r="AQ328" s="105" t="str">
        <f t="shared" si="142"/>
        <v>0秒0</v>
      </c>
      <c r="AR328" s="106">
        <f t="shared" si="143"/>
        <v>0</v>
      </c>
      <c r="AS328" s="106" t="str">
        <f t="shared" si="144"/>
        <v>0</v>
      </c>
      <c r="AT328" s="106" t="str">
        <f t="shared" si="145"/>
        <v>0</v>
      </c>
      <c r="AU328" s="106" t="str">
        <f t="shared" si="146"/>
        <v>0m</v>
      </c>
      <c r="AV328" s="106" t="str">
        <f t="shared" si="147"/>
        <v>点</v>
      </c>
      <c r="AW328" s="81">
        <f t="shared" si="148"/>
        <v>0</v>
      </c>
      <c r="AX328" s="73" t="str">
        <f t="shared" si="149"/>
        <v/>
      </c>
      <c r="AY328" s="81">
        <f t="shared" si="150"/>
        <v>0</v>
      </c>
      <c r="AZ328" s="81">
        <f t="shared" si="151"/>
        <v>0</v>
      </c>
      <c r="BA328" s="81">
        <f t="shared" si="152"/>
        <v>0</v>
      </c>
      <c r="BB328" s="587"/>
      <c r="BC328" s="587"/>
      <c r="BD328" s="630"/>
      <c r="BE328" s="770"/>
      <c r="BF328" s="74" t="str">
        <f t="shared" si="133"/>
        <v/>
      </c>
      <c r="BG328" s="74" t="str">
        <f t="shared" si="134"/>
        <v/>
      </c>
      <c r="BH328" s="74" t="str">
        <f t="shared" si="135"/>
        <v/>
      </c>
      <c r="BI328" s="120" t="str">
        <f>IF(M328="","",COUNTIF($BH$17:BH328,BH328))</f>
        <v/>
      </c>
      <c r="BJ328" s="98"/>
      <c r="BK328" s="1" t="str">
        <f t="shared" si="153"/>
        <v/>
      </c>
      <c r="BL328" s="621"/>
      <c r="BM328" s="621"/>
      <c r="BN328" s="621"/>
      <c r="BO328" s="621"/>
      <c r="BP328" s="621"/>
      <c r="BQ328" s="624"/>
      <c r="BR328" s="621"/>
      <c r="BS328" s="621"/>
      <c r="BV328" s="624"/>
      <c r="BW328" s="621"/>
      <c r="BX328" s="621"/>
      <c r="BY328" s="621"/>
      <c r="BZ328" s="621"/>
      <c r="CA328" s="621"/>
      <c r="CB328" s="621"/>
    </row>
    <row r="329" spans="1:80" s="1" customFormat="1" ht="18" hidden="1" customHeight="1" thickTop="1" thickBot="1">
      <c r="A329" s="683">
        <v>105</v>
      </c>
      <c r="B329" s="764" t="s">
        <v>339</v>
      </c>
      <c r="C329" s="766"/>
      <c r="D329" s="246"/>
      <c r="E329" s="246"/>
      <c r="F329" s="766" t="str">
        <f>IF(C329&gt;0,VLOOKUP(C329,女子登録情報!$A$1:$H$2001,3,0),"")</f>
        <v/>
      </c>
      <c r="G329" s="766" t="str">
        <f>IF(C329&gt;0,VLOOKUP(C329,女子登録情報!$A$1:$H$2001,4,0),"")</f>
        <v/>
      </c>
      <c r="H329" s="667" t="str">
        <f>IF(C329&gt;0,VLOOKUP(C329,女子登録情報!$A$1:$H$1688,7,0),"")</f>
        <v/>
      </c>
      <c r="I329" s="194" t="str">
        <f>IF(C329&gt;0,VLOOKUP(C329,女子登録情報!$A$1:$H$2001,8,0),"")</f>
        <v/>
      </c>
      <c r="J329" s="747" t="e">
        <f>IF(I330&gt;0,VLOOKUP(I330,女子登録情報!$Q$2:$R$48,2,0),"")</f>
        <v>#N/A</v>
      </c>
      <c r="K329" s="747" t="str">
        <f>IF(C329&gt;0,TEXT(C329,"100000000"),"000000000")</f>
        <v>000000000</v>
      </c>
      <c r="L329" s="195" t="s">
        <v>24</v>
      </c>
      <c r="M329" s="194"/>
      <c r="N329" s="196" t="str">
        <f>IF(M329&gt;0,VLOOKUP(M329,女子登録情報!$N$1:$O$22,2,0),"")</f>
        <v/>
      </c>
      <c r="O329" s="195" t="s">
        <v>27</v>
      </c>
      <c r="P329" s="102"/>
      <c r="Q329" s="53" t="str">
        <f t="shared" si="126"/>
        <v/>
      </c>
      <c r="R329" s="240"/>
      <c r="S329" s="197"/>
      <c r="T329" s="793"/>
      <c r="U329" s="794"/>
      <c r="V329" s="795"/>
      <c r="W329" s="750"/>
      <c r="X329" s="753"/>
      <c r="AA329" s="1">
        <f>IF(C329="",0,IF(H329=F5,0,1))</f>
        <v>0</v>
      </c>
      <c r="AB329" s="85">
        <f t="shared" si="136"/>
        <v>0</v>
      </c>
      <c r="AC329" s="621" t="str">
        <f>IF(C329="","",C329)</f>
        <v/>
      </c>
      <c r="AD329" s="74" t="str">
        <f t="shared" si="127"/>
        <v/>
      </c>
      <c r="AE329" s="74" t="str">
        <f t="shared" si="128"/>
        <v/>
      </c>
      <c r="AF329" s="74" t="str">
        <f t="shared" si="129"/>
        <v/>
      </c>
      <c r="AG329" s="74" t="str">
        <f t="shared" si="130"/>
        <v/>
      </c>
      <c r="AH329" s="95">
        <f t="shared" si="137"/>
        <v>0</v>
      </c>
      <c r="AI329" s="95" t="str">
        <f>IF(F329="","",F329)</f>
        <v/>
      </c>
      <c r="AJ329" s="74" t="str">
        <f t="shared" si="138"/>
        <v/>
      </c>
      <c r="AK329" s="74" t="str">
        <f t="shared" si="131"/>
        <v/>
      </c>
      <c r="AL329" s="99" t="str">
        <f t="shared" si="132"/>
        <v/>
      </c>
      <c r="AM329" s="81">
        <f t="shared" si="139"/>
        <v>0</v>
      </c>
      <c r="AO329" s="81">
        <f t="shared" si="140"/>
        <v>0</v>
      </c>
      <c r="AP329" s="81" t="str">
        <f t="shared" si="141"/>
        <v>00000</v>
      </c>
      <c r="AQ329" s="105" t="str">
        <f t="shared" si="142"/>
        <v>0秒0</v>
      </c>
      <c r="AR329" s="106">
        <f t="shared" si="143"/>
        <v>0</v>
      </c>
      <c r="AS329" s="106" t="str">
        <f t="shared" si="144"/>
        <v>0</v>
      </c>
      <c r="AT329" s="106" t="str">
        <f t="shared" si="145"/>
        <v>0</v>
      </c>
      <c r="AU329" s="106" t="str">
        <f t="shared" si="146"/>
        <v>0m</v>
      </c>
      <c r="AV329" s="106" t="str">
        <f t="shared" si="147"/>
        <v>点</v>
      </c>
      <c r="AW329" s="81">
        <f t="shared" si="148"/>
        <v>0</v>
      </c>
      <c r="AX329" s="73" t="str">
        <f t="shared" si="149"/>
        <v/>
      </c>
      <c r="AY329" s="81">
        <f t="shared" si="150"/>
        <v>0</v>
      </c>
      <c r="AZ329" s="81">
        <f t="shared" si="151"/>
        <v>0</v>
      </c>
      <c r="BA329" s="81">
        <f t="shared" si="152"/>
        <v>0</v>
      </c>
      <c r="BB329" s="586">
        <f>IF(W329="",0,COUNTA($W$17:W331))</f>
        <v>0</v>
      </c>
      <c r="BC329" s="586">
        <f>IF(X329="",0,COUNTA($X$17:X331))</f>
        <v>0</v>
      </c>
      <c r="BD329" s="628">
        <f>IF(OR($N329="20200",$N330="20200",$N331="20200"),COUNTIF($N$17:N331,"20200"),0)</f>
        <v>0</v>
      </c>
      <c r="BE329" s="768">
        <f>IF($BD329=0,0,INDEX($P329:$P331,MATCH("20200",$N329:$N331,0),1))</f>
        <v>0</v>
      </c>
      <c r="BF329" s="74" t="str">
        <f t="shared" si="133"/>
        <v/>
      </c>
      <c r="BG329" s="74" t="str">
        <f t="shared" si="134"/>
        <v/>
      </c>
      <c r="BH329" s="74" t="str">
        <f t="shared" si="135"/>
        <v/>
      </c>
      <c r="BI329" s="120" t="str">
        <f>IF(M329="","",COUNTIF($BH$17:BH329,BH329))</f>
        <v/>
      </c>
      <c r="BJ329" s="98"/>
      <c r="BK329" s="1" t="str">
        <f t="shared" si="153"/>
        <v/>
      </c>
      <c r="BL329" s="621" t="str">
        <f>IF(F329="","",COUNTIF($AI$17:AI329,AI329))</f>
        <v/>
      </c>
      <c r="BM329" s="621">
        <f>IF(BL329=1,BL329,0)</f>
        <v>0</v>
      </c>
      <c r="BN329" s="621" t="str">
        <f>IF(F329="","",$BR329)</f>
        <v/>
      </c>
      <c r="BO329" s="621" t="str">
        <f>IF(G329="","",$BR329)</f>
        <v/>
      </c>
      <c r="BP329" s="621" t="str">
        <f>IF(I329="","",$BR329)</f>
        <v/>
      </c>
      <c r="BQ329" s="622" t="str">
        <f>IFERROR(IF(J329="","",BR329),"")</f>
        <v/>
      </c>
      <c r="BR329" s="621">
        <v>105</v>
      </c>
      <c r="BS329" s="621">
        <f>IF(C329&gt;0,"",IF(COUNTIF(BN329:BQ331,BR329)=4,"",1))</f>
        <v>1</v>
      </c>
      <c r="BV329" s="622" t="str">
        <f>IF(AI329="","",IF(AND(COUNTA(M329:M331)=0,COUNTA(W329:X331)=0),1,""))</f>
        <v/>
      </c>
      <c r="BW329" s="621">
        <f>IF(AND($AI329="",COUNTA(W329)&gt;0),1,0)</f>
        <v>0</v>
      </c>
      <c r="BX329" s="621">
        <f>IF(AND($AI329="",COUNTA(X329)&gt;0),1,0)</f>
        <v>0</v>
      </c>
      <c r="BY329" s="621" t="str">
        <f>F329&amp;"-"&amp;W329</f>
        <v>-</v>
      </c>
      <c r="BZ329" s="621" t="str">
        <f>IF(W329="","",COUNTIF($BY$17:BY329,BY329))</f>
        <v/>
      </c>
      <c r="CA329" s="621" t="str">
        <f>F329&amp;"-"&amp;X329</f>
        <v>-</v>
      </c>
      <c r="CB329" s="621" t="str">
        <f>IF(X329="","",COUNTIF($CA$17:CA329,CA329))</f>
        <v/>
      </c>
    </row>
    <row r="330" spans="1:80" s="1" customFormat="1" ht="18" hidden="1" customHeight="1" thickBot="1">
      <c r="A330" s="684"/>
      <c r="B330" s="765"/>
      <c r="C330" s="767"/>
      <c r="D330" s="194"/>
      <c r="E330" s="194"/>
      <c r="F330" s="767"/>
      <c r="G330" s="767"/>
      <c r="H330" s="668"/>
      <c r="I330" s="198" t="str">
        <f>IF(C329&gt;0,VLOOKUP(C329,女子登録情報!$A$1:$H$2001,5,0),"")</f>
        <v/>
      </c>
      <c r="J330" s="748"/>
      <c r="K330" s="748"/>
      <c r="L330" s="199" t="s">
        <v>28</v>
      </c>
      <c r="M330" s="198"/>
      <c r="N330" s="196" t="str">
        <f>IF(M330&gt;0,VLOOKUP(M330,女子登録情報!$N$1:$O$22,2,0),"")</f>
        <v/>
      </c>
      <c r="O330" s="199" t="s">
        <v>29</v>
      </c>
      <c r="P330" s="200"/>
      <c r="Q330" s="53" t="str">
        <f t="shared" si="126"/>
        <v/>
      </c>
      <c r="R330" s="240"/>
      <c r="S330" s="197"/>
      <c r="T330" s="796"/>
      <c r="U330" s="797"/>
      <c r="V330" s="798"/>
      <c r="W330" s="751"/>
      <c r="X330" s="754"/>
      <c r="AB330" s="85">
        <f t="shared" si="136"/>
        <v>0</v>
      </c>
      <c r="AC330" s="621"/>
      <c r="AD330" s="74" t="str">
        <f t="shared" si="127"/>
        <v/>
      </c>
      <c r="AE330" s="74" t="str">
        <f t="shared" si="128"/>
        <v/>
      </c>
      <c r="AF330" s="74" t="str">
        <f t="shared" si="129"/>
        <v/>
      </c>
      <c r="AG330" s="74" t="str">
        <f t="shared" si="130"/>
        <v/>
      </c>
      <c r="AH330" s="95">
        <f t="shared" si="137"/>
        <v>0</v>
      </c>
      <c r="AI330" s="95" t="str">
        <f>AI329</f>
        <v/>
      </c>
      <c r="AJ330" s="74" t="str">
        <f t="shared" si="138"/>
        <v/>
      </c>
      <c r="AK330" s="74" t="str">
        <f t="shared" si="131"/>
        <v/>
      </c>
      <c r="AL330" s="99" t="str">
        <f t="shared" si="132"/>
        <v/>
      </c>
      <c r="AM330" s="81">
        <f t="shared" si="139"/>
        <v>0</v>
      </c>
      <c r="AO330" s="81">
        <f t="shared" si="140"/>
        <v>0</v>
      </c>
      <c r="AP330" s="81" t="str">
        <f t="shared" si="141"/>
        <v>00000</v>
      </c>
      <c r="AQ330" s="105" t="str">
        <f t="shared" si="142"/>
        <v>0秒0</v>
      </c>
      <c r="AR330" s="106">
        <f t="shared" si="143"/>
        <v>0</v>
      </c>
      <c r="AS330" s="106" t="str">
        <f t="shared" si="144"/>
        <v>0</v>
      </c>
      <c r="AT330" s="106" t="str">
        <f t="shared" si="145"/>
        <v>0</v>
      </c>
      <c r="AU330" s="106" t="str">
        <f t="shared" si="146"/>
        <v>0m</v>
      </c>
      <c r="AV330" s="106" t="str">
        <f t="shared" si="147"/>
        <v>点</v>
      </c>
      <c r="AW330" s="81">
        <f t="shared" si="148"/>
        <v>0</v>
      </c>
      <c r="AX330" s="73" t="str">
        <f t="shared" si="149"/>
        <v/>
      </c>
      <c r="AY330" s="81">
        <f t="shared" si="150"/>
        <v>0</v>
      </c>
      <c r="AZ330" s="81">
        <f t="shared" si="151"/>
        <v>0</v>
      </c>
      <c r="BA330" s="81">
        <f t="shared" si="152"/>
        <v>0</v>
      </c>
      <c r="BB330" s="595"/>
      <c r="BC330" s="595"/>
      <c r="BD330" s="629"/>
      <c r="BE330" s="769"/>
      <c r="BF330" s="74" t="str">
        <f t="shared" si="133"/>
        <v/>
      </c>
      <c r="BG330" s="74" t="str">
        <f t="shared" si="134"/>
        <v/>
      </c>
      <c r="BH330" s="74" t="str">
        <f t="shared" si="135"/>
        <v/>
      </c>
      <c r="BI330" s="120" t="str">
        <f>IF(M330="","",COUNTIF($BH$17:BH330,BH330))</f>
        <v/>
      </c>
      <c r="BJ330" s="98"/>
      <c r="BK330" s="1" t="str">
        <f t="shared" si="153"/>
        <v/>
      </c>
      <c r="BL330" s="621"/>
      <c r="BM330" s="621"/>
      <c r="BN330" s="621"/>
      <c r="BO330" s="621"/>
      <c r="BP330" s="621"/>
      <c r="BQ330" s="623"/>
      <c r="BR330" s="621"/>
      <c r="BS330" s="621"/>
      <c r="BV330" s="623"/>
      <c r="BW330" s="621"/>
      <c r="BX330" s="621"/>
      <c r="BY330" s="621"/>
      <c r="BZ330" s="621"/>
      <c r="CA330" s="621"/>
      <c r="CB330" s="621"/>
    </row>
    <row r="331" spans="1:80" s="1" customFormat="1" ht="18" hidden="1" customHeight="1" thickBot="1">
      <c r="A331" s="685"/>
      <c r="B331" s="201" t="s">
        <v>30</v>
      </c>
      <c r="C331" s="202"/>
      <c r="D331" s="202"/>
      <c r="E331" s="202"/>
      <c r="F331" s="210"/>
      <c r="G331" s="210"/>
      <c r="H331" s="28"/>
      <c r="I331" s="211"/>
      <c r="J331" s="749"/>
      <c r="K331" s="749"/>
      <c r="L331" s="203" t="s">
        <v>31</v>
      </c>
      <c r="M331" s="204"/>
      <c r="N331" s="196" t="str">
        <f>IF(M331&gt;0,VLOOKUP(M331,女子登録情報!$N$1:$O$22,2,0),"")</f>
        <v/>
      </c>
      <c r="O331" s="205" t="s">
        <v>32</v>
      </c>
      <c r="P331" s="206"/>
      <c r="Q331" s="53" t="str">
        <f t="shared" si="126"/>
        <v/>
      </c>
      <c r="R331" s="240"/>
      <c r="S331" s="207"/>
      <c r="T331" s="799"/>
      <c r="U331" s="800"/>
      <c r="V331" s="801"/>
      <c r="W331" s="752"/>
      <c r="X331" s="755"/>
      <c r="AB331" s="85">
        <f t="shared" si="136"/>
        <v>0</v>
      </c>
      <c r="AC331" s="621"/>
      <c r="AD331" s="74" t="str">
        <f t="shared" si="127"/>
        <v/>
      </c>
      <c r="AE331" s="74" t="str">
        <f t="shared" si="128"/>
        <v/>
      </c>
      <c r="AF331" s="74" t="str">
        <f t="shared" si="129"/>
        <v/>
      </c>
      <c r="AG331" s="74" t="str">
        <f t="shared" si="130"/>
        <v/>
      </c>
      <c r="AH331" s="95">
        <f t="shared" si="137"/>
        <v>0</v>
      </c>
      <c r="AI331" s="95" t="str">
        <f>AI330</f>
        <v/>
      </c>
      <c r="AJ331" s="74" t="str">
        <f t="shared" si="138"/>
        <v/>
      </c>
      <c r="AK331" s="74" t="str">
        <f t="shared" si="131"/>
        <v/>
      </c>
      <c r="AL331" s="99" t="str">
        <f t="shared" si="132"/>
        <v/>
      </c>
      <c r="AM331" s="81">
        <f t="shared" si="139"/>
        <v>0</v>
      </c>
      <c r="AO331" s="81">
        <f t="shared" si="140"/>
        <v>0</v>
      </c>
      <c r="AP331" s="81" t="str">
        <f t="shared" si="141"/>
        <v>00000</v>
      </c>
      <c r="AQ331" s="105" t="str">
        <f t="shared" si="142"/>
        <v>0秒0</v>
      </c>
      <c r="AR331" s="106">
        <f t="shared" si="143"/>
        <v>0</v>
      </c>
      <c r="AS331" s="106" t="str">
        <f t="shared" si="144"/>
        <v>0</v>
      </c>
      <c r="AT331" s="106" t="str">
        <f t="shared" si="145"/>
        <v>0</v>
      </c>
      <c r="AU331" s="106" t="str">
        <f t="shared" si="146"/>
        <v>0m</v>
      </c>
      <c r="AV331" s="106" t="str">
        <f t="shared" si="147"/>
        <v>点</v>
      </c>
      <c r="AW331" s="81">
        <f t="shared" si="148"/>
        <v>0</v>
      </c>
      <c r="AX331" s="73" t="str">
        <f t="shared" si="149"/>
        <v/>
      </c>
      <c r="AY331" s="81">
        <f t="shared" si="150"/>
        <v>0</v>
      </c>
      <c r="AZ331" s="81">
        <f t="shared" si="151"/>
        <v>0</v>
      </c>
      <c r="BA331" s="81">
        <f t="shared" si="152"/>
        <v>0</v>
      </c>
      <c r="BB331" s="587"/>
      <c r="BC331" s="587"/>
      <c r="BD331" s="630"/>
      <c r="BE331" s="770"/>
      <c r="BF331" s="74" t="str">
        <f t="shared" si="133"/>
        <v/>
      </c>
      <c r="BG331" s="74" t="str">
        <f t="shared" si="134"/>
        <v/>
      </c>
      <c r="BH331" s="74" t="str">
        <f t="shared" si="135"/>
        <v/>
      </c>
      <c r="BI331" s="120" t="str">
        <f>IF(M331="","",COUNTIF($BH$17:BH331,BH331))</f>
        <v/>
      </c>
      <c r="BJ331" s="98"/>
      <c r="BK331" s="1" t="str">
        <f t="shared" si="153"/>
        <v/>
      </c>
      <c r="BL331" s="621"/>
      <c r="BM331" s="621"/>
      <c r="BN331" s="621"/>
      <c r="BO331" s="621"/>
      <c r="BP331" s="621"/>
      <c r="BQ331" s="624"/>
      <c r="BR331" s="621"/>
      <c r="BS331" s="621"/>
      <c r="BV331" s="624"/>
      <c r="BW331" s="621"/>
      <c r="BX331" s="621"/>
      <c r="BY331" s="621"/>
      <c r="BZ331" s="621"/>
      <c r="CA331" s="621"/>
      <c r="CB331" s="621"/>
    </row>
    <row r="332" spans="1:80" s="1" customFormat="1" ht="18" hidden="1" customHeight="1" thickTop="1" thickBot="1">
      <c r="A332" s="683">
        <v>106</v>
      </c>
      <c r="B332" s="764" t="s">
        <v>339</v>
      </c>
      <c r="C332" s="766"/>
      <c r="D332" s="246"/>
      <c r="E332" s="246"/>
      <c r="F332" s="766" t="str">
        <f>IF(C332&gt;0,VLOOKUP(C332,女子登録情報!$A$1:$H$2001,3,0),"")</f>
        <v/>
      </c>
      <c r="G332" s="766" t="str">
        <f>IF(C332&gt;0,VLOOKUP(C332,女子登録情報!$A$1:$H$2001,4,0),"")</f>
        <v/>
      </c>
      <c r="H332" s="667" t="str">
        <f>IF(C332&gt;0,VLOOKUP(C332,女子登録情報!$A$1:$H$1688,7,0),"")</f>
        <v/>
      </c>
      <c r="I332" s="194" t="str">
        <f>IF(C332&gt;0,VLOOKUP(C332,女子登録情報!$A$1:$H$2001,8,0),"")</f>
        <v/>
      </c>
      <c r="J332" s="747" t="e">
        <f>IF(I333&gt;0,VLOOKUP(I333,女子登録情報!$Q$2:$R$48,2,0),"")</f>
        <v>#N/A</v>
      </c>
      <c r="K332" s="747" t="str">
        <f>IF(C332&gt;0,TEXT(C332,"100000000"),"000000000")</f>
        <v>000000000</v>
      </c>
      <c r="L332" s="195" t="s">
        <v>24</v>
      </c>
      <c r="M332" s="194"/>
      <c r="N332" s="196" t="str">
        <f>IF(M332&gt;0,VLOOKUP(M332,女子登録情報!$N$1:$O$22,2,0),"")</f>
        <v/>
      </c>
      <c r="O332" s="195" t="s">
        <v>27</v>
      </c>
      <c r="P332" s="102"/>
      <c r="Q332" s="53" t="str">
        <f t="shared" si="126"/>
        <v/>
      </c>
      <c r="R332" s="240"/>
      <c r="S332" s="197"/>
      <c r="T332" s="793"/>
      <c r="U332" s="794"/>
      <c r="V332" s="795"/>
      <c r="W332" s="750"/>
      <c r="X332" s="753"/>
      <c r="AA332" s="1">
        <f>IF(C332="",0,IF(H332=F5,0,1))</f>
        <v>0</v>
      </c>
      <c r="AB332" s="85">
        <f t="shared" si="136"/>
        <v>0</v>
      </c>
      <c r="AC332" s="621" t="str">
        <f>IF(C332="","",C332)</f>
        <v/>
      </c>
      <c r="AD332" s="74" t="str">
        <f t="shared" si="127"/>
        <v/>
      </c>
      <c r="AE332" s="74" t="str">
        <f t="shared" si="128"/>
        <v/>
      </c>
      <c r="AF332" s="74" t="str">
        <f t="shared" si="129"/>
        <v/>
      </c>
      <c r="AG332" s="74" t="str">
        <f t="shared" si="130"/>
        <v/>
      </c>
      <c r="AH332" s="95">
        <f t="shared" si="137"/>
        <v>0</v>
      </c>
      <c r="AI332" s="95" t="str">
        <f>IF(F332="","",F332)</f>
        <v/>
      </c>
      <c r="AJ332" s="74" t="str">
        <f t="shared" si="138"/>
        <v/>
      </c>
      <c r="AK332" s="74" t="str">
        <f t="shared" si="131"/>
        <v/>
      </c>
      <c r="AL332" s="99" t="str">
        <f t="shared" si="132"/>
        <v/>
      </c>
      <c r="AM332" s="81">
        <f t="shared" si="139"/>
        <v>0</v>
      </c>
      <c r="AO332" s="81">
        <f t="shared" si="140"/>
        <v>0</v>
      </c>
      <c r="AP332" s="81" t="str">
        <f t="shared" si="141"/>
        <v>00000</v>
      </c>
      <c r="AQ332" s="105" t="str">
        <f t="shared" si="142"/>
        <v>0秒0</v>
      </c>
      <c r="AR332" s="106">
        <f t="shared" si="143"/>
        <v>0</v>
      </c>
      <c r="AS332" s="106" t="str">
        <f t="shared" si="144"/>
        <v>0</v>
      </c>
      <c r="AT332" s="106" t="str">
        <f t="shared" si="145"/>
        <v>0</v>
      </c>
      <c r="AU332" s="106" t="str">
        <f t="shared" si="146"/>
        <v>0m</v>
      </c>
      <c r="AV332" s="106" t="str">
        <f t="shared" si="147"/>
        <v>点</v>
      </c>
      <c r="AW332" s="81">
        <f t="shared" si="148"/>
        <v>0</v>
      </c>
      <c r="AX332" s="73" t="str">
        <f t="shared" si="149"/>
        <v/>
      </c>
      <c r="AY332" s="81">
        <f t="shared" si="150"/>
        <v>0</v>
      </c>
      <c r="AZ332" s="81">
        <f t="shared" si="151"/>
        <v>0</v>
      </c>
      <c r="BA332" s="81">
        <f t="shared" si="152"/>
        <v>0</v>
      </c>
      <c r="BB332" s="586">
        <f>IF(W332="",0,COUNTA($W$17:W334))</f>
        <v>0</v>
      </c>
      <c r="BC332" s="586">
        <f>IF(X332="",0,COUNTA($X$17:X334))</f>
        <v>0</v>
      </c>
      <c r="BD332" s="628">
        <f>IF(OR($N332="20200",$N333="20200",$N334="20200"),COUNTIF($N$17:N334,"20200"),0)</f>
        <v>0</v>
      </c>
      <c r="BE332" s="768">
        <f>IF($BD332=0,0,INDEX($P332:$P334,MATCH("20200",$N332:$N334,0),1))</f>
        <v>0</v>
      </c>
      <c r="BF332" s="74" t="str">
        <f t="shared" si="133"/>
        <v/>
      </c>
      <c r="BG332" s="74" t="str">
        <f t="shared" si="134"/>
        <v/>
      </c>
      <c r="BH332" s="74" t="str">
        <f t="shared" si="135"/>
        <v/>
      </c>
      <c r="BI332" s="120" t="str">
        <f>IF(M332="","",COUNTIF($BH$17:BH332,BH332))</f>
        <v/>
      </c>
      <c r="BJ332" s="98"/>
      <c r="BK332" s="1" t="str">
        <f t="shared" si="153"/>
        <v/>
      </c>
      <c r="BL332" s="621" t="str">
        <f>IF(F332="","",COUNTIF($AI$17:AI332,AI332))</f>
        <v/>
      </c>
      <c r="BM332" s="621">
        <f>IF(BL332=1,BL332,0)</f>
        <v>0</v>
      </c>
      <c r="BN332" s="621" t="str">
        <f>IF(F332="","",$BR332)</f>
        <v/>
      </c>
      <c r="BO332" s="621" t="str">
        <f>IF(G332="","",$BR332)</f>
        <v/>
      </c>
      <c r="BP332" s="621" t="str">
        <f>IF(I332="","",$BR332)</f>
        <v/>
      </c>
      <c r="BQ332" s="622" t="str">
        <f>IFERROR(IF(J332="","",BR332),"")</f>
        <v/>
      </c>
      <c r="BR332" s="621">
        <v>106</v>
      </c>
      <c r="BS332" s="621">
        <f>IF(C332&gt;0,"",IF(COUNTIF(BN332:BQ334,BR332)=4,"",1))</f>
        <v>1</v>
      </c>
      <c r="BV332" s="622" t="str">
        <f>IF(AI332="","",IF(AND(COUNTA(M332:M334)=0,COUNTA(W332:X334)=0),1,""))</f>
        <v/>
      </c>
      <c r="BW332" s="621">
        <f>IF(AND($AI332="",COUNTA(W332)&gt;0),1,0)</f>
        <v>0</v>
      </c>
      <c r="BX332" s="621">
        <f>IF(AND($AI332="",COUNTA(X332)&gt;0),1,0)</f>
        <v>0</v>
      </c>
      <c r="BY332" s="621" t="str">
        <f>F332&amp;"-"&amp;W332</f>
        <v>-</v>
      </c>
      <c r="BZ332" s="621" t="str">
        <f>IF(W332="","",COUNTIF($BY$17:BY332,BY332))</f>
        <v/>
      </c>
      <c r="CA332" s="621" t="str">
        <f>F332&amp;"-"&amp;X332</f>
        <v>-</v>
      </c>
      <c r="CB332" s="621" t="str">
        <f>IF(X332="","",COUNTIF($CA$17:CA332,CA332))</f>
        <v/>
      </c>
    </row>
    <row r="333" spans="1:80" s="1" customFormat="1" ht="18" hidden="1" customHeight="1" thickBot="1">
      <c r="A333" s="684"/>
      <c r="B333" s="765"/>
      <c r="C333" s="767"/>
      <c r="D333" s="194"/>
      <c r="E333" s="194"/>
      <c r="F333" s="767"/>
      <c r="G333" s="767"/>
      <c r="H333" s="668"/>
      <c r="I333" s="198" t="str">
        <f>IF(C332&gt;0,VLOOKUP(C332,女子登録情報!$A$1:$H$2001,5,0),"")</f>
        <v/>
      </c>
      <c r="J333" s="748"/>
      <c r="K333" s="748"/>
      <c r="L333" s="199" t="s">
        <v>28</v>
      </c>
      <c r="M333" s="198"/>
      <c r="N333" s="196" t="str">
        <f>IF(M333&gt;0,VLOOKUP(M333,女子登録情報!$N$1:$O$22,2,0),"")</f>
        <v/>
      </c>
      <c r="O333" s="199" t="s">
        <v>29</v>
      </c>
      <c r="P333" s="200"/>
      <c r="Q333" s="53" t="str">
        <f t="shared" si="126"/>
        <v/>
      </c>
      <c r="R333" s="240"/>
      <c r="S333" s="197"/>
      <c r="T333" s="796"/>
      <c r="U333" s="797"/>
      <c r="V333" s="798"/>
      <c r="W333" s="751"/>
      <c r="X333" s="754"/>
      <c r="AB333" s="85">
        <f t="shared" si="136"/>
        <v>0</v>
      </c>
      <c r="AC333" s="621"/>
      <c r="AD333" s="74" t="str">
        <f t="shared" si="127"/>
        <v/>
      </c>
      <c r="AE333" s="74" t="str">
        <f t="shared" si="128"/>
        <v/>
      </c>
      <c r="AF333" s="74" t="str">
        <f t="shared" si="129"/>
        <v/>
      </c>
      <c r="AG333" s="74" t="str">
        <f t="shared" si="130"/>
        <v/>
      </c>
      <c r="AH333" s="95">
        <f t="shared" si="137"/>
        <v>0</v>
      </c>
      <c r="AI333" s="95" t="str">
        <f>AI332</f>
        <v/>
      </c>
      <c r="AJ333" s="74" t="str">
        <f t="shared" si="138"/>
        <v/>
      </c>
      <c r="AK333" s="74" t="str">
        <f t="shared" si="131"/>
        <v/>
      </c>
      <c r="AL333" s="99" t="str">
        <f t="shared" si="132"/>
        <v/>
      </c>
      <c r="AM333" s="81">
        <f t="shared" si="139"/>
        <v>0</v>
      </c>
      <c r="AO333" s="81">
        <f t="shared" si="140"/>
        <v>0</v>
      </c>
      <c r="AP333" s="81" t="str">
        <f t="shared" si="141"/>
        <v>00000</v>
      </c>
      <c r="AQ333" s="105" t="str">
        <f t="shared" si="142"/>
        <v>0秒0</v>
      </c>
      <c r="AR333" s="106">
        <f t="shared" si="143"/>
        <v>0</v>
      </c>
      <c r="AS333" s="106" t="str">
        <f t="shared" si="144"/>
        <v>0</v>
      </c>
      <c r="AT333" s="106" t="str">
        <f t="shared" si="145"/>
        <v>0</v>
      </c>
      <c r="AU333" s="106" t="str">
        <f t="shared" si="146"/>
        <v>0m</v>
      </c>
      <c r="AV333" s="106" t="str">
        <f t="shared" si="147"/>
        <v>点</v>
      </c>
      <c r="AW333" s="81">
        <f t="shared" si="148"/>
        <v>0</v>
      </c>
      <c r="AX333" s="73" t="str">
        <f t="shared" si="149"/>
        <v/>
      </c>
      <c r="AY333" s="81">
        <f t="shared" si="150"/>
        <v>0</v>
      </c>
      <c r="AZ333" s="81">
        <f t="shared" si="151"/>
        <v>0</v>
      </c>
      <c r="BA333" s="81">
        <f t="shared" si="152"/>
        <v>0</v>
      </c>
      <c r="BB333" s="595"/>
      <c r="BC333" s="595"/>
      <c r="BD333" s="629"/>
      <c r="BE333" s="769"/>
      <c r="BF333" s="74" t="str">
        <f t="shared" si="133"/>
        <v/>
      </c>
      <c r="BG333" s="74" t="str">
        <f t="shared" si="134"/>
        <v/>
      </c>
      <c r="BH333" s="74" t="str">
        <f t="shared" si="135"/>
        <v/>
      </c>
      <c r="BI333" s="120" t="str">
        <f>IF(M333="","",COUNTIF($BH$17:BH333,BH333))</f>
        <v/>
      </c>
      <c r="BJ333" s="98"/>
      <c r="BK333" s="1" t="str">
        <f t="shared" si="153"/>
        <v/>
      </c>
      <c r="BL333" s="621"/>
      <c r="BM333" s="621"/>
      <c r="BN333" s="621"/>
      <c r="BO333" s="621"/>
      <c r="BP333" s="621"/>
      <c r="BQ333" s="623"/>
      <c r="BR333" s="621"/>
      <c r="BS333" s="621"/>
      <c r="BV333" s="623"/>
      <c r="BW333" s="621"/>
      <c r="BX333" s="621"/>
      <c r="BY333" s="621"/>
      <c r="BZ333" s="621"/>
      <c r="CA333" s="621"/>
      <c r="CB333" s="621"/>
    </row>
    <row r="334" spans="1:80" s="1" customFormat="1" ht="18" hidden="1" customHeight="1" thickBot="1">
      <c r="A334" s="685"/>
      <c r="B334" s="201" t="s">
        <v>30</v>
      </c>
      <c r="C334" s="202"/>
      <c r="D334" s="202"/>
      <c r="E334" s="202"/>
      <c r="F334" s="210"/>
      <c r="G334" s="210"/>
      <c r="H334" s="28"/>
      <c r="I334" s="211"/>
      <c r="J334" s="749"/>
      <c r="K334" s="749"/>
      <c r="L334" s="203" t="s">
        <v>31</v>
      </c>
      <c r="M334" s="204"/>
      <c r="N334" s="196" t="str">
        <f>IF(M334&gt;0,VLOOKUP(M334,女子登録情報!$N$1:$O$22,2,0),"")</f>
        <v/>
      </c>
      <c r="O334" s="205" t="s">
        <v>32</v>
      </c>
      <c r="P334" s="206"/>
      <c r="Q334" s="53" t="str">
        <f t="shared" si="126"/>
        <v/>
      </c>
      <c r="R334" s="240"/>
      <c r="S334" s="207"/>
      <c r="T334" s="799"/>
      <c r="U334" s="800"/>
      <c r="V334" s="801"/>
      <c r="W334" s="752"/>
      <c r="X334" s="755"/>
      <c r="AB334" s="85">
        <f t="shared" si="136"/>
        <v>0</v>
      </c>
      <c r="AC334" s="621"/>
      <c r="AD334" s="74" t="str">
        <f t="shared" si="127"/>
        <v/>
      </c>
      <c r="AE334" s="74" t="str">
        <f t="shared" si="128"/>
        <v/>
      </c>
      <c r="AF334" s="74" t="str">
        <f t="shared" si="129"/>
        <v/>
      </c>
      <c r="AG334" s="74" t="str">
        <f t="shared" si="130"/>
        <v/>
      </c>
      <c r="AH334" s="95">
        <f t="shared" si="137"/>
        <v>0</v>
      </c>
      <c r="AI334" s="95" t="str">
        <f>AI333</f>
        <v/>
      </c>
      <c r="AJ334" s="74" t="str">
        <f t="shared" si="138"/>
        <v/>
      </c>
      <c r="AK334" s="74" t="str">
        <f t="shared" si="131"/>
        <v/>
      </c>
      <c r="AL334" s="99" t="str">
        <f t="shared" si="132"/>
        <v/>
      </c>
      <c r="AM334" s="81">
        <f t="shared" si="139"/>
        <v>0</v>
      </c>
      <c r="AO334" s="81">
        <f t="shared" si="140"/>
        <v>0</v>
      </c>
      <c r="AP334" s="81" t="str">
        <f t="shared" si="141"/>
        <v>00000</v>
      </c>
      <c r="AQ334" s="105" t="str">
        <f t="shared" si="142"/>
        <v>0秒0</v>
      </c>
      <c r="AR334" s="106">
        <f t="shared" si="143"/>
        <v>0</v>
      </c>
      <c r="AS334" s="106" t="str">
        <f t="shared" si="144"/>
        <v>0</v>
      </c>
      <c r="AT334" s="106" t="str">
        <f t="shared" si="145"/>
        <v>0</v>
      </c>
      <c r="AU334" s="106" t="str">
        <f t="shared" si="146"/>
        <v>0m</v>
      </c>
      <c r="AV334" s="106" t="str">
        <f t="shared" si="147"/>
        <v>点</v>
      </c>
      <c r="AW334" s="81">
        <f t="shared" si="148"/>
        <v>0</v>
      </c>
      <c r="AX334" s="73" t="str">
        <f t="shared" si="149"/>
        <v/>
      </c>
      <c r="AY334" s="81">
        <f t="shared" si="150"/>
        <v>0</v>
      </c>
      <c r="AZ334" s="81">
        <f t="shared" si="151"/>
        <v>0</v>
      </c>
      <c r="BA334" s="81">
        <f t="shared" si="152"/>
        <v>0</v>
      </c>
      <c r="BB334" s="587"/>
      <c r="BC334" s="587"/>
      <c r="BD334" s="630"/>
      <c r="BE334" s="770"/>
      <c r="BF334" s="74" t="str">
        <f t="shared" si="133"/>
        <v/>
      </c>
      <c r="BG334" s="74" t="str">
        <f t="shared" si="134"/>
        <v/>
      </c>
      <c r="BH334" s="74" t="str">
        <f t="shared" si="135"/>
        <v/>
      </c>
      <c r="BI334" s="120" t="str">
        <f>IF(M334="","",COUNTIF($BH$17:BH334,BH334))</f>
        <v/>
      </c>
      <c r="BJ334" s="98"/>
      <c r="BK334" s="1" t="str">
        <f t="shared" si="153"/>
        <v/>
      </c>
      <c r="BL334" s="621"/>
      <c r="BM334" s="621"/>
      <c r="BN334" s="621"/>
      <c r="BO334" s="621"/>
      <c r="BP334" s="621"/>
      <c r="BQ334" s="624"/>
      <c r="BR334" s="621"/>
      <c r="BS334" s="621"/>
      <c r="BV334" s="624"/>
      <c r="BW334" s="621"/>
      <c r="BX334" s="621"/>
      <c r="BY334" s="621"/>
      <c r="BZ334" s="621"/>
      <c r="CA334" s="621"/>
      <c r="CB334" s="621"/>
    </row>
    <row r="335" spans="1:80" s="1" customFormat="1" ht="18" hidden="1" customHeight="1" thickTop="1" thickBot="1">
      <c r="A335" s="683">
        <v>107</v>
      </c>
      <c r="B335" s="764" t="s">
        <v>339</v>
      </c>
      <c r="C335" s="766"/>
      <c r="D335" s="246"/>
      <c r="E335" s="246"/>
      <c r="F335" s="766" t="str">
        <f>IF(C335&gt;0,VLOOKUP(C335,女子登録情報!$A$1:$H$2001,3,0),"")</f>
        <v/>
      </c>
      <c r="G335" s="766" t="str">
        <f>IF(C335&gt;0,VLOOKUP(C335,女子登録情報!$A$1:$H$2001,4,0),"")</f>
        <v/>
      </c>
      <c r="H335" s="667" t="str">
        <f>IF(C335&gt;0,VLOOKUP(C335,女子登録情報!$A$1:$H$1688,7,0),"")</f>
        <v/>
      </c>
      <c r="I335" s="194" t="str">
        <f>IF(C335&gt;0,VLOOKUP(C335,女子登録情報!$A$1:$H$2001,8,0),"")</f>
        <v/>
      </c>
      <c r="J335" s="747" t="e">
        <f>IF(I336&gt;0,VLOOKUP(I336,女子登録情報!$Q$2:$R$48,2,0),"")</f>
        <v>#N/A</v>
      </c>
      <c r="K335" s="747" t="str">
        <f>IF(C335&gt;0,TEXT(C335,"100000000"),"000000000")</f>
        <v>000000000</v>
      </c>
      <c r="L335" s="195" t="s">
        <v>24</v>
      </c>
      <c r="M335" s="194"/>
      <c r="N335" s="196" t="str">
        <f>IF(M335&gt;0,VLOOKUP(M335,女子登録情報!$N$1:$O$22,2,0),"")</f>
        <v/>
      </c>
      <c r="O335" s="195" t="s">
        <v>27</v>
      </c>
      <c r="P335" s="102"/>
      <c r="Q335" s="53" t="str">
        <f t="shared" ref="Q335:Q398" si="154">IF(N335="","",IF(LEFT(N335,1)="2",CONCATENATE(N335," 0"),LEFT(N335,5)&amp;" "&amp;IF(OR(LEFT(N335,3)*1&lt;70,LEFT(N335,3)*1&gt;100),REPT(0,7-LEN(P335)),REPT(0,5-LEN(P335))))&amp;P335)</f>
        <v/>
      </c>
      <c r="R335" s="240"/>
      <c r="S335" s="197"/>
      <c r="T335" s="793"/>
      <c r="U335" s="794"/>
      <c r="V335" s="795"/>
      <c r="W335" s="750"/>
      <c r="X335" s="753"/>
      <c r="AA335" s="1">
        <f>IF(C335="",0,IF(H335=F5,0,1))</f>
        <v>0</v>
      </c>
      <c r="AB335" s="85">
        <f t="shared" si="136"/>
        <v>0</v>
      </c>
      <c r="AC335" s="621" t="str">
        <f>IF(C335="","",C335)</f>
        <v/>
      </c>
      <c r="AD335" s="74" t="str">
        <f t="shared" si="127"/>
        <v/>
      </c>
      <c r="AE335" s="74" t="str">
        <f t="shared" si="128"/>
        <v/>
      </c>
      <c r="AF335" s="74" t="str">
        <f t="shared" si="129"/>
        <v/>
      </c>
      <c r="AG335" s="74" t="str">
        <f t="shared" si="130"/>
        <v/>
      </c>
      <c r="AH335" s="95">
        <f t="shared" si="137"/>
        <v>0</v>
      </c>
      <c r="AI335" s="95" t="str">
        <f>IF(F335="","",F335)</f>
        <v/>
      </c>
      <c r="AJ335" s="74" t="str">
        <f t="shared" si="138"/>
        <v/>
      </c>
      <c r="AK335" s="74" t="str">
        <f t="shared" si="131"/>
        <v/>
      </c>
      <c r="AL335" s="99" t="str">
        <f t="shared" si="132"/>
        <v/>
      </c>
      <c r="AM335" s="81">
        <f t="shared" si="139"/>
        <v>0</v>
      </c>
      <c r="AO335" s="81">
        <f t="shared" si="140"/>
        <v>0</v>
      </c>
      <c r="AP335" s="81" t="str">
        <f t="shared" si="141"/>
        <v>00000</v>
      </c>
      <c r="AQ335" s="105" t="str">
        <f t="shared" si="142"/>
        <v>0秒0</v>
      </c>
      <c r="AR335" s="106">
        <f t="shared" si="143"/>
        <v>0</v>
      </c>
      <c r="AS335" s="106" t="str">
        <f t="shared" si="144"/>
        <v>0</v>
      </c>
      <c r="AT335" s="106" t="str">
        <f t="shared" si="145"/>
        <v>0</v>
      </c>
      <c r="AU335" s="106" t="str">
        <f t="shared" si="146"/>
        <v>0m</v>
      </c>
      <c r="AV335" s="106" t="str">
        <f t="shared" si="147"/>
        <v>点</v>
      </c>
      <c r="AW335" s="81">
        <f t="shared" si="148"/>
        <v>0</v>
      </c>
      <c r="AX335" s="73" t="str">
        <f t="shared" si="149"/>
        <v/>
      </c>
      <c r="AY335" s="81">
        <f t="shared" si="150"/>
        <v>0</v>
      </c>
      <c r="AZ335" s="81">
        <f t="shared" si="151"/>
        <v>0</v>
      </c>
      <c r="BA335" s="81">
        <f t="shared" si="152"/>
        <v>0</v>
      </c>
      <c r="BB335" s="586">
        <f>IF(W335="",0,COUNTA($W$17:W337))</f>
        <v>0</v>
      </c>
      <c r="BC335" s="586">
        <f>IF(X335="",0,COUNTA($X$17:X337))</f>
        <v>0</v>
      </c>
      <c r="BD335" s="628">
        <f>IF(OR($N335="20200",$N336="20200",$N337="20200"),COUNTIF($N$17:N337,"20200"),0)</f>
        <v>0</v>
      </c>
      <c r="BE335" s="768">
        <f>IF($BD335=0,0,INDEX($P335:$P337,MATCH("20200",$N335:$N337,0),1))</f>
        <v>0</v>
      </c>
      <c r="BF335" s="74" t="str">
        <f t="shared" si="133"/>
        <v/>
      </c>
      <c r="BG335" s="74" t="str">
        <f t="shared" si="134"/>
        <v/>
      </c>
      <c r="BH335" s="74" t="str">
        <f t="shared" si="135"/>
        <v/>
      </c>
      <c r="BI335" s="120" t="str">
        <f>IF(M335="","",COUNTIF($BH$17:BH335,BH335))</f>
        <v/>
      </c>
      <c r="BJ335" s="98"/>
      <c r="BK335" s="1" t="str">
        <f t="shared" si="153"/>
        <v/>
      </c>
      <c r="BL335" s="621" t="str">
        <f>IF(F335="","",COUNTIF($AI$17:AI335,AI335))</f>
        <v/>
      </c>
      <c r="BM335" s="621">
        <f>IF(BL335=1,BL335,0)</f>
        <v>0</v>
      </c>
      <c r="BN335" s="621" t="str">
        <f>IF(F335="","",$BR335)</f>
        <v/>
      </c>
      <c r="BO335" s="621" t="str">
        <f>IF(G335="","",$BR335)</f>
        <v/>
      </c>
      <c r="BP335" s="621" t="str">
        <f>IF(I335="","",$BR335)</f>
        <v/>
      </c>
      <c r="BQ335" s="622" t="str">
        <f>IFERROR(IF(J335="","",BR335),"")</f>
        <v/>
      </c>
      <c r="BR335" s="621">
        <v>107</v>
      </c>
      <c r="BS335" s="621">
        <f>IF(C335&gt;0,"",IF(COUNTIF(BN335:BQ337,BR335)=4,"",1))</f>
        <v>1</v>
      </c>
      <c r="BV335" s="622" t="str">
        <f>IF(AI335="","",IF(AND(COUNTA(M335:M337)=0,COUNTA(W335:X337)=0),1,""))</f>
        <v/>
      </c>
      <c r="BW335" s="621">
        <f>IF(AND($AI335="",COUNTA(W335)&gt;0),1,0)</f>
        <v>0</v>
      </c>
      <c r="BX335" s="621">
        <f>IF(AND($AI335="",COUNTA(X335)&gt;0),1,0)</f>
        <v>0</v>
      </c>
      <c r="BY335" s="621" t="str">
        <f>F335&amp;"-"&amp;W335</f>
        <v>-</v>
      </c>
      <c r="BZ335" s="621" t="str">
        <f>IF(W335="","",COUNTIF($BY$17:BY335,BY335))</f>
        <v/>
      </c>
      <c r="CA335" s="621" t="str">
        <f>F335&amp;"-"&amp;X335</f>
        <v>-</v>
      </c>
      <c r="CB335" s="621" t="str">
        <f>IF(X335="","",COUNTIF($CA$17:CA335,CA335))</f>
        <v/>
      </c>
    </row>
    <row r="336" spans="1:80" s="1" customFormat="1" ht="18" hidden="1" customHeight="1" thickBot="1">
      <c r="A336" s="684"/>
      <c r="B336" s="765"/>
      <c r="C336" s="767"/>
      <c r="D336" s="194"/>
      <c r="E336" s="194"/>
      <c r="F336" s="767"/>
      <c r="G336" s="767"/>
      <c r="H336" s="668"/>
      <c r="I336" s="198" t="str">
        <f>IF(C335&gt;0,VLOOKUP(C335,女子登録情報!$A$1:$H$2001,5,0),"")</f>
        <v/>
      </c>
      <c r="J336" s="748"/>
      <c r="K336" s="748"/>
      <c r="L336" s="199" t="s">
        <v>28</v>
      </c>
      <c r="M336" s="198"/>
      <c r="N336" s="196" t="str">
        <f>IF(M336&gt;0,VLOOKUP(M336,女子登録情報!$N$1:$O$22,2,0),"")</f>
        <v/>
      </c>
      <c r="O336" s="199" t="s">
        <v>29</v>
      </c>
      <c r="P336" s="200"/>
      <c r="Q336" s="53" t="str">
        <f t="shared" si="154"/>
        <v/>
      </c>
      <c r="R336" s="240"/>
      <c r="S336" s="197"/>
      <c r="T336" s="796"/>
      <c r="U336" s="797"/>
      <c r="V336" s="798"/>
      <c r="W336" s="751"/>
      <c r="X336" s="754"/>
      <c r="AB336" s="85">
        <f t="shared" si="136"/>
        <v>0</v>
      </c>
      <c r="AC336" s="621"/>
      <c r="AD336" s="74" t="str">
        <f t="shared" si="127"/>
        <v/>
      </c>
      <c r="AE336" s="74" t="str">
        <f t="shared" si="128"/>
        <v/>
      </c>
      <c r="AF336" s="74" t="str">
        <f t="shared" si="129"/>
        <v/>
      </c>
      <c r="AG336" s="74" t="str">
        <f t="shared" si="130"/>
        <v/>
      </c>
      <c r="AH336" s="95">
        <f t="shared" si="137"/>
        <v>0</v>
      </c>
      <c r="AI336" s="95" t="str">
        <f>AI335</f>
        <v/>
      </c>
      <c r="AJ336" s="74" t="str">
        <f t="shared" si="138"/>
        <v/>
      </c>
      <c r="AK336" s="74" t="str">
        <f t="shared" si="131"/>
        <v/>
      </c>
      <c r="AL336" s="99" t="str">
        <f t="shared" si="132"/>
        <v/>
      </c>
      <c r="AM336" s="81">
        <f t="shared" si="139"/>
        <v>0</v>
      </c>
      <c r="AO336" s="81">
        <f t="shared" si="140"/>
        <v>0</v>
      </c>
      <c r="AP336" s="81" t="str">
        <f t="shared" si="141"/>
        <v>00000</v>
      </c>
      <c r="AQ336" s="105" t="str">
        <f t="shared" si="142"/>
        <v>0秒0</v>
      </c>
      <c r="AR336" s="106">
        <f t="shared" si="143"/>
        <v>0</v>
      </c>
      <c r="AS336" s="106" t="str">
        <f t="shared" si="144"/>
        <v>0</v>
      </c>
      <c r="AT336" s="106" t="str">
        <f t="shared" si="145"/>
        <v>0</v>
      </c>
      <c r="AU336" s="106" t="str">
        <f t="shared" si="146"/>
        <v>0m</v>
      </c>
      <c r="AV336" s="106" t="str">
        <f t="shared" si="147"/>
        <v>点</v>
      </c>
      <c r="AW336" s="81">
        <f t="shared" si="148"/>
        <v>0</v>
      </c>
      <c r="AX336" s="73" t="str">
        <f t="shared" si="149"/>
        <v/>
      </c>
      <c r="AY336" s="81">
        <f t="shared" si="150"/>
        <v>0</v>
      </c>
      <c r="AZ336" s="81">
        <f t="shared" si="151"/>
        <v>0</v>
      </c>
      <c r="BA336" s="81">
        <f t="shared" si="152"/>
        <v>0</v>
      </c>
      <c r="BB336" s="595"/>
      <c r="BC336" s="595"/>
      <c r="BD336" s="629"/>
      <c r="BE336" s="769"/>
      <c r="BF336" s="74" t="str">
        <f t="shared" si="133"/>
        <v/>
      </c>
      <c r="BG336" s="74" t="str">
        <f t="shared" si="134"/>
        <v/>
      </c>
      <c r="BH336" s="74" t="str">
        <f t="shared" si="135"/>
        <v/>
      </c>
      <c r="BI336" s="120" t="str">
        <f>IF(M336="","",COUNTIF($BH$17:BH336,BH336))</f>
        <v/>
      </c>
      <c r="BJ336" s="98"/>
      <c r="BK336" s="1" t="str">
        <f t="shared" si="153"/>
        <v/>
      </c>
      <c r="BL336" s="621"/>
      <c r="BM336" s="621"/>
      <c r="BN336" s="621"/>
      <c r="BO336" s="621"/>
      <c r="BP336" s="621"/>
      <c r="BQ336" s="623"/>
      <c r="BR336" s="621"/>
      <c r="BS336" s="621"/>
      <c r="BV336" s="623"/>
      <c r="BW336" s="621"/>
      <c r="BX336" s="621"/>
      <c r="BY336" s="621"/>
      <c r="BZ336" s="621"/>
      <c r="CA336" s="621"/>
      <c r="CB336" s="621"/>
    </row>
    <row r="337" spans="1:80" s="1" customFormat="1" ht="18" hidden="1" customHeight="1" thickBot="1">
      <c r="A337" s="685"/>
      <c r="B337" s="201" t="s">
        <v>30</v>
      </c>
      <c r="C337" s="202"/>
      <c r="D337" s="202"/>
      <c r="E337" s="202"/>
      <c r="F337" s="210"/>
      <c r="G337" s="210"/>
      <c r="H337" s="28"/>
      <c r="I337" s="211"/>
      <c r="J337" s="749"/>
      <c r="K337" s="749"/>
      <c r="L337" s="203" t="s">
        <v>31</v>
      </c>
      <c r="M337" s="204"/>
      <c r="N337" s="196" t="str">
        <f>IF(M337&gt;0,VLOOKUP(M337,女子登録情報!$N$1:$O$22,2,0),"")</f>
        <v/>
      </c>
      <c r="O337" s="205" t="s">
        <v>32</v>
      </c>
      <c r="P337" s="206"/>
      <c r="Q337" s="53" t="str">
        <f t="shared" si="154"/>
        <v/>
      </c>
      <c r="R337" s="240"/>
      <c r="S337" s="207"/>
      <c r="T337" s="799"/>
      <c r="U337" s="800"/>
      <c r="V337" s="801"/>
      <c r="W337" s="752"/>
      <c r="X337" s="755"/>
      <c r="AB337" s="85">
        <f t="shared" si="136"/>
        <v>0</v>
      </c>
      <c r="AC337" s="621"/>
      <c r="AD337" s="74" t="str">
        <f t="shared" ref="AD337:AD400" si="155">IF($C337="","",IF(F337="",1,0))</f>
        <v/>
      </c>
      <c r="AE337" s="74" t="str">
        <f t="shared" ref="AE337:AE400" si="156">IF($C337="","",IF(G337="",1,0))</f>
        <v/>
      </c>
      <c r="AF337" s="74" t="str">
        <f t="shared" ref="AF337:AF400" si="157">IF($C337="","",IF(I337="",1,0))</f>
        <v/>
      </c>
      <c r="AG337" s="74" t="str">
        <f t="shared" ref="AG337:AG400" si="158">IF($C337="","",IF(J337="",1,0))</f>
        <v/>
      </c>
      <c r="AH337" s="95">
        <f t="shared" si="137"/>
        <v>0</v>
      </c>
      <c r="AI337" s="95" t="str">
        <f>AI336</f>
        <v/>
      </c>
      <c r="AJ337" s="74" t="str">
        <f t="shared" si="138"/>
        <v/>
      </c>
      <c r="AK337" s="74" t="str">
        <f t="shared" ref="AK337:AK400" si="159">IF(AND(COUNTA(M337,P337,S337,T337,W337,X337)&gt;0,BS337=1),1,"")</f>
        <v/>
      </c>
      <c r="AL337" s="99" t="str">
        <f t="shared" ref="AL337:AL400" si="160">IF(M337="","",COUNTIF($AJ$12:$AJ$466,AJ337))</f>
        <v/>
      </c>
      <c r="AM337" s="81">
        <f t="shared" si="139"/>
        <v>0</v>
      </c>
      <c r="AO337" s="81">
        <f t="shared" si="140"/>
        <v>0</v>
      </c>
      <c r="AP337" s="81" t="str">
        <f t="shared" si="141"/>
        <v>00000</v>
      </c>
      <c r="AQ337" s="105" t="str">
        <f t="shared" si="142"/>
        <v>0秒0</v>
      </c>
      <c r="AR337" s="106">
        <f t="shared" si="143"/>
        <v>0</v>
      </c>
      <c r="AS337" s="106" t="str">
        <f t="shared" si="144"/>
        <v>0</v>
      </c>
      <c r="AT337" s="106" t="str">
        <f t="shared" si="145"/>
        <v>0</v>
      </c>
      <c r="AU337" s="106" t="str">
        <f t="shared" si="146"/>
        <v>0m</v>
      </c>
      <c r="AV337" s="106" t="str">
        <f t="shared" si="147"/>
        <v>点</v>
      </c>
      <c r="AW337" s="81">
        <f t="shared" si="148"/>
        <v>0</v>
      </c>
      <c r="AX337" s="73" t="str">
        <f t="shared" si="149"/>
        <v/>
      </c>
      <c r="AY337" s="81">
        <f t="shared" si="150"/>
        <v>0</v>
      </c>
      <c r="AZ337" s="81">
        <f t="shared" si="151"/>
        <v>0</v>
      </c>
      <c r="BA337" s="81">
        <f t="shared" si="152"/>
        <v>0</v>
      </c>
      <c r="BB337" s="587"/>
      <c r="BC337" s="587"/>
      <c r="BD337" s="630"/>
      <c r="BE337" s="770"/>
      <c r="BF337" s="74" t="str">
        <f t="shared" ref="BF337:BF400" si="161">IF(M337="","",IF(COUNTIF(M337,"*OP*")&gt;0,1,""))</f>
        <v/>
      </c>
      <c r="BG337" s="74" t="str">
        <f t="shared" ref="BG337:BG400" si="162">IF(M337="","",IF(COUNTIF(M337,"*OP*")&gt;0,"",1))</f>
        <v/>
      </c>
      <c r="BH337" s="74" t="str">
        <f t="shared" ref="BH337:BH400" si="163">IF(M337="","",IF(COUNTIF(M337,"*OP*")&gt;0,"",M337))</f>
        <v/>
      </c>
      <c r="BI337" s="120" t="str">
        <f>IF(M337="","",COUNTIF($BH$17:BH337,BH337))</f>
        <v/>
      </c>
      <c r="BJ337" s="98"/>
      <c r="BK337" s="1" t="str">
        <f t="shared" si="153"/>
        <v/>
      </c>
      <c r="BL337" s="621"/>
      <c r="BM337" s="621"/>
      <c r="BN337" s="621"/>
      <c r="BO337" s="621"/>
      <c r="BP337" s="621"/>
      <c r="BQ337" s="624"/>
      <c r="BR337" s="621"/>
      <c r="BS337" s="621"/>
      <c r="BV337" s="624"/>
      <c r="BW337" s="621"/>
      <c r="BX337" s="621"/>
      <c r="BY337" s="621"/>
      <c r="BZ337" s="621"/>
      <c r="CA337" s="621"/>
      <c r="CB337" s="621"/>
    </row>
    <row r="338" spans="1:80" s="1" customFormat="1" ht="18" hidden="1" customHeight="1" thickTop="1" thickBot="1">
      <c r="A338" s="683">
        <v>108</v>
      </c>
      <c r="B338" s="764" t="s">
        <v>339</v>
      </c>
      <c r="C338" s="766"/>
      <c r="D338" s="246"/>
      <c r="E338" s="246"/>
      <c r="F338" s="766" t="str">
        <f>IF(C338&gt;0,VLOOKUP(C338,女子登録情報!$A$1:$H$2001,3,0),"")</f>
        <v/>
      </c>
      <c r="G338" s="766" t="str">
        <f>IF(C338&gt;0,VLOOKUP(C338,女子登録情報!$A$1:$H$2001,4,0),"")</f>
        <v/>
      </c>
      <c r="H338" s="667" t="str">
        <f>IF(C338&gt;0,VLOOKUP(C338,女子登録情報!$A$1:$H$1688,7,0),"")</f>
        <v/>
      </c>
      <c r="I338" s="194" t="str">
        <f>IF(C338&gt;0,VLOOKUP(C338,女子登録情報!$A$1:$H$2001,8,0),"")</f>
        <v/>
      </c>
      <c r="J338" s="747" t="e">
        <f>IF(I339&gt;0,VLOOKUP(I339,女子登録情報!$Q$2:$R$48,2,0),"")</f>
        <v>#N/A</v>
      </c>
      <c r="K338" s="747" t="str">
        <f>IF(C338&gt;0,TEXT(C338,"100000000"),"000000000")</f>
        <v>000000000</v>
      </c>
      <c r="L338" s="195" t="s">
        <v>24</v>
      </c>
      <c r="M338" s="194"/>
      <c r="N338" s="196" t="str">
        <f>IF(M338&gt;0,VLOOKUP(M338,女子登録情報!$N$1:$O$22,2,0),"")</f>
        <v/>
      </c>
      <c r="O338" s="195" t="s">
        <v>27</v>
      </c>
      <c r="P338" s="102"/>
      <c r="Q338" s="53" t="str">
        <f t="shared" si="154"/>
        <v/>
      </c>
      <c r="R338" s="240"/>
      <c r="S338" s="197"/>
      <c r="T338" s="793"/>
      <c r="U338" s="794"/>
      <c r="V338" s="795"/>
      <c r="W338" s="750"/>
      <c r="X338" s="753"/>
      <c r="AA338" s="1">
        <f>IF(C338="",0,IF(H338=F5,0,1))</f>
        <v>0</v>
      </c>
      <c r="AB338" s="85">
        <f t="shared" ref="AB338:AB401" si="164">IF(AND(C338&lt;2000,C338&gt;0),1,0)</f>
        <v>0</v>
      </c>
      <c r="AC338" s="621" t="str">
        <f>IF(C338="","",C338)</f>
        <v/>
      </c>
      <c r="AD338" s="74" t="str">
        <f t="shared" si="155"/>
        <v/>
      </c>
      <c r="AE338" s="74" t="str">
        <f t="shared" si="156"/>
        <v/>
      </c>
      <c r="AF338" s="74" t="str">
        <f t="shared" si="157"/>
        <v/>
      </c>
      <c r="AG338" s="74" t="str">
        <f t="shared" si="158"/>
        <v/>
      </c>
      <c r="AH338" s="95">
        <f t="shared" ref="AH338:AH401" si="165">IF(ISNA(OR(AD338:AG338)),1,SUM(AD338:AG338))</f>
        <v>0</v>
      </c>
      <c r="AI338" s="95" t="str">
        <f>IF(F338="","",F338)</f>
        <v/>
      </c>
      <c r="AJ338" s="74" t="str">
        <f t="shared" ref="AJ338:AJ401" si="166">IF($AI338="","",IF(M338="","",$AI338&amp;"-"&amp;M338))</f>
        <v/>
      </c>
      <c r="AK338" s="74" t="str">
        <f t="shared" si="159"/>
        <v/>
      </c>
      <c r="AL338" s="99" t="str">
        <f t="shared" si="160"/>
        <v/>
      </c>
      <c r="AM338" s="81">
        <f t="shared" ref="AM338:AM401" si="167">IF(MAX(AL338)&gt;1,1,0)</f>
        <v>0</v>
      </c>
      <c r="AO338" s="81">
        <f t="shared" ref="AO338:AO401" si="168">IF(COUNTIF(M338,"*m*")&gt;0,IF(VALUE(AS338)&gt;59,1,0),0)</f>
        <v>0</v>
      </c>
      <c r="AP338" s="81" t="str">
        <f t="shared" ref="AP338:AP401" si="169">IF(COUNTIF(N338,"*m*")&gt;0,RIGHT(10000000+AW338,7),RIGHT(100000+AW338,5))</f>
        <v>00000</v>
      </c>
      <c r="AQ338" s="105" t="str">
        <f t="shared" ref="AQ338:AQ401" si="170">IF(AR338=0,AS338&amp;"秒"&amp;AT338,AR338&amp;"分"&amp;AS338&amp;"秒"&amp;AT338)</f>
        <v>0秒0</v>
      </c>
      <c r="AR338" s="106">
        <f t="shared" ref="AR338:AR401" si="171">INT(P338/10000)</f>
        <v>0</v>
      </c>
      <c r="AS338" s="106" t="str">
        <f t="shared" ref="AS338:AS401" si="172">RIGHT(INT(P338/100),2)</f>
        <v>0</v>
      </c>
      <c r="AT338" s="106" t="str">
        <f t="shared" ref="AT338:AT401" si="173">RIGHT(INT(P338/1),2)</f>
        <v>0</v>
      </c>
      <c r="AU338" s="106" t="str">
        <f t="shared" ref="AU338:AU401" si="174">INT(P338/100)&amp;"m"&amp;RIGHT(P338,2)</f>
        <v>0m</v>
      </c>
      <c r="AV338" s="106" t="str">
        <f t="shared" ref="AV338:AV401" si="175">P338&amp;"点"</f>
        <v>点</v>
      </c>
      <c r="AW338" s="81">
        <f t="shared" ref="AW338:AW401" si="176">VALUE(P338)</f>
        <v>0</v>
      </c>
      <c r="AX338" s="73" t="str">
        <f t="shared" ref="AX338:AX401" si="177">IF(COUNTIF(M338,"*m*")=0,"",IF($M338="","",COUNTIF($P338,AX$13)))</f>
        <v/>
      </c>
      <c r="AY338" s="81">
        <f t="shared" ref="AY338:AY401" si="178">IF(S338="",0,IF(OR(S338&lt;$AY$12,S338&gt;$AY$13),1,0))</f>
        <v>0</v>
      </c>
      <c r="AZ338" s="81">
        <f t="shared" ref="AZ338:AZ401" si="179">IF($P338="",0,IF($S338="",1,0))</f>
        <v>0</v>
      </c>
      <c r="BA338" s="81">
        <f t="shared" ref="BA338:BA401" si="180">IF($P338="",0,IF($T338="",1,0))</f>
        <v>0</v>
      </c>
      <c r="BB338" s="586">
        <f>IF(W338="",0,COUNTA($W$17:W340))</f>
        <v>0</v>
      </c>
      <c r="BC338" s="586">
        <f>IF(X338="",0,COUNTA($X$17:X340))</f>
        <v>0</v>
      </c>
      <c r="BD338" s="628">
        <f>IF(OR($N338="20200",$N339="20200",$N340="20200"),COUNTIF($N$17:N340,"20200"),0)</f>
        <v>0</v>
      </c>
      <c r="BE338" s="768">
        <f>IF($BD338=0,0,INDEX($P338:$P340,MATCH("20200",$N338:$N340,0),1))</f>
        <v>0</v>
      </c>
      <c r="BF338" s="74" t="str">
        <f t="shared" si="161"/>
        <v/>
      </c>
      <c r="BG338" s="74" t="str">
        <f t="shared" si="162"/>
        <v/>
      </c>
      <c r="BH338" s="74" t="str">
        <f t="shared" si="163"/>
        <v/>
      </c>
      <c r="BI338" s="120" t="str">
        <f>IF(M338="","",COUNTIF($BH$17:BH338,BH338))</f>
        <v/>
      </c>
      <c r="BJ338" s="98"/>
      <c r="BK338" s="1" t="str">
        <f t="shared" ref="BK338:BK401" si="181">IFERROR(BG338*BI338,"")</f>
        <v/>
      </c>
      <c r="BL338" s="621" t="str">
        <f>IF(F338="","",COUNTIF($AI$17:AI338,AI338))</f>
        <v/>
      </c>
      <c r="BM338" s="621">
        <f>IF(BL338=1,BL338,0)</f>
        <v>0</v>
      </c>
      <c r="BN338" s="621" t="str">
        <f>IF(F338="","",$BR338)</f>
        <v/>
      </c>
      <c r="BO338" s="621" t="str">
        <f>IF(G338="","",$BR338)</f>
        <v/>
      </c>
      <c r="BP338" s="621" t="str">
        <f>IF(I338="","",$BR338)</f>
        <v/>
      </c>
      <c r="BQ338" s="622" t="str">
        <f>IFERROR(IF(J338="","",BR338),"")</f>
        <v/>
      </c>
      <c r="BR338" s="621">
        <v>108</v>
      </c>
      <c r="BS338" s="621">
        <f>IF(C338&gt;0,"",IF(COUNTIF(BN338:BQ340,BR338)=4,"",1))</f>
        <v>1</v>
      </c>
      <c r="BV338" s="622" t="str">
        <f>IF(AI338="","",IF(AND(COUNTA(M338:M340)=0,COUNTA(W338:X340)=0),1,""))</f>
        <v/>
      </c>
      <c r="BW338" s="621">
        <f>IF(AND($AI338="",COUNTA(W338)&gt;0),1,0)</f>
        <v>0</v>
      </c>
      <c r="BX338" s="621">
        <f>IF(AND($AI338="",COUNTA(X338)&gt;0),1,0)</f>
        <v>0</v>
      </c>
      <c r="BY338" s="621" t="str">
        <f>F338&amp;"-"&amp;W338</f>
        <v>-</v>
      </c>
      <c r="BZ338" s="621" t="str">
        <f>IF(W338="","",COUNTIF($BY$17:BY338,BY338))</f>
        <v/>
      </c>
      <c r="CA338" s="621" t="str">
        <f>F338&amp;"-"&amp;X338</f>
        <v>-</v>
      </c>
      <c r="CB338" s="621" t="str">
        <f>IF(X338="","",COUNTIF($CA$17:CA338,CA338))</f>
        <v/>
      </c>
    </row>
    <row r="339" spans="1:80" s="1" customFormat="1" ht="18" hidden="1" customHeight="1" thickBot="1">
      <c r="A339" s="684"/>
      <c r="B339" s="765"/>
      <c r="C339" s="767"/>
      <c r="D339" s="194"/>
      <c r="E339" s="194"/>
      <c r="F339" s="767"/>
      <c r="G339" s="767"/>
      <c r="H339" s="668"/>
      <c r="I339" s="198" t="str">
        <f>IF(C338&gt;0,VLOOKUP(C338,女子登録情報!$A$1:$H$2001,5,0),"")</f>
        <v/>
      </c>
      <c r="J339" s="748"/>
      <c r="K339" s="748"/>
      <c r="L339" s="199" t="s">
        <v>28</v>
      </c>
      <c r="M339" s="198"/>
      <c r="N339" s="196" t="str">
        <f>IF(M339&gt;0,VLOOKUP(M339,女子登録情報!$N$1:$O$22,2,0),"")</f>
        <v/>
      </c>
      <c r="O339" s="199" t="s">
        <v>29</v>
      </c>
      <c r="P339" s="200"/>
      <c r="Q339" s="53" t="str">
        <f t="shared" si="154"/>
        <v/>
      </c>
      <c r="R339" s="240"/>
      <c r="S339" s="197"/>
      <c r="T339" s="796"/>
      <c r="U339" s="797"/>
      <c r="V339" s="798"/>
      <c r="W339" s="751"/>
      <c r="X339" s="754"/>
      <c r="AB339" s="85">
        <f t="shared" si="164"/>
        <v>0</v>
      </c>
      <c r="AC339" s="621"/>
      <c r="AD339" s="74" t="str">
        <f t="shared" si="155"/>
        <v/>
      </c>
      <c r="AE339" s="74" t="str">
        <f t="shared" si="156"/>
        <v/>
      </c>
      <c r="AF339" s="74" t="str">
        <f t="shared" si="157"/>
        <v/>
      </c>
      <c r="AG339" s="74" t="str">
        <f t="shared" si="158"/>
        <v/>
      </c>
      <c r="AH339" s="95">
        <f t="shared" si="165"/>
        <v>0</v>
      </c>
      <c r="AI339" s="95" t="str">
        <f>AI338</f>
        <v/>
      </c>
      <c r="AJ339" s="74" t="str">
        <f t="shared" si="166"/>
        <v/>
      </c>
      <c r="AK339" s="74" t="str">
        <f t="shared" si="159"/>
        <v/>
      </c>
      <c r="AL339" s="99" t="str">
        <f t="shared" si="160"/>
        <v/>
      </c>
      <c r="AM339" s="81">
        <f t="shared" si="167"/>
        <v>0</v>
      </c>
      <c r="AO339" s="81">
        <f t="shared" si="168"/>
        <v>0</v>
      </c>
      <c r="AP339" s="81" t="str">
        <f t="shared" si="169"/>
        <v>00000</v>
      </c>
      <c r="AQ339" s="105" t="str">
        <f t="shared" si="170"/>
        <v>0秒0</v>
      </c>
      <c r="AR339" s="106">
        <f t="shared" si="171"/>
        <v>0</v>
      </c>
      <c r="AS339" s="106" t="str">
        <f t="shared" si="172"/>
        <v>0</v>
      </c>
      <c r="AT339" s="106" t="str">
        <f t="shared" si="173"/>
        <v>0</v>
      </c>
      <c r="AU339" s="106" t="str">
        <f t="shared" si="174"/>
        <v>0m</v>
      </c>
      <c r="AV339" s="106" t="str">
        <f t="shared" si="175"/>
        <v>点</v>
      </c>
      <c r="AW339" s="81">
        <f t="shared" si="176"/>
        <v>0</v>
      </c>
      <c r="AX339" s="73" t="str">
        <f t="shared" si="177"/>
        <v/>
      </c>
      <c r="AY339" s="81">
        <f t="shared" si="178"/>
        <v>0</v>
      </c>
      <c r="AZ339" s="81">
        <f t="shared" si="179"/>
        <v>0</v>
      </c>
      <c r="BA339" s="81">
        <f t="shared" si="180"/>
        <v>0</v>
      </c>
      <c r="BB339" s="595"/>
      <c r="BC339" s="595"/>
      <c r="BD339" s="629"/>
      <c r="BE339" s="769"/>
      <c r="BF339" s="74" t="str">
        <f t="shared" si="161"/>
        <v/>
      </c>
      <c r="BG339" s="74" t="str">
        <f t="shared" si="162"/>
        <v/>
      </c>
      <c r="BH339" s="74" t="str">
        <f t="shared" si="163"/>
        <v/>
      </c>
      <c r="BI339" s="120" t="str">
        <f>IF(M339="","",COUNTIF($BH$17:BH339,BH339))</f>
        <v/>
      </c>
      <c r="BJ339" s="98"/>
      <c r="BK339" s="1" t="str">
        <f t="shared" si="181"/>
        <v/>
      </c>
      <c r="BL339" s="621"/>
      <c r="BM339" s="621"/>
      <c r="BN339" s="621"/>
      <c r="BO339" s="621"/>
      <c r="BP339" s="621"/>
      <c r="BQ339" s="623"/>
      <c r="BR339" s="621"/>
      <c r="BS339" s="621"/>
      <c r="BV339" s="623"/>
      <c r="BW339" s="621"/>
      <c r="BX339" s="621"/>
      <c r="BY339" s="621"/>
      <c r="BZ339" s="621"/>
      <c r="CA339" s="621"/>
      <c r="CB339" s="621"/>
    </row>
    <row r="340" spans="1:80" s="1" customFormat="1" ht="18" hidden="1" customHeight="1" thickBot="1">
      <c r="A340" s="685"/>
      <c r="B340" s="201" t="s">
        <v>30</v>
      </c>
      <c r="C340" s="202"/>
      <c r="D340" s="202"/>
      <c r="E340" s="202"/>
      <c r="F340" s="210"/>
      <c r="G340" s="210"/>
      <c r="H340" s="28"/>
      <c r="I340" s="211"/>
      <c r="J340" s="749"/>
      <c r="K340" s="749"/>
      <c r="L340" s="203" t="s">
        <v>31</v>
      </c>
      <c r="M340" s="204"/>
      <c r="N340" s="196" t="str">
        <f>IF(M340&gt;0,VLOOKUP(M340,女子登録情報!$N$1:$O$22,2,0),"")</f>
        <v/>
      </c>
      <c r="O340" s="205" t="s">
        <v>32</v>
      </c>
      <c r="P340" s="206"/>
      <c r="Q340" s="53" t="str">
        <f t="shared" si="154"/>
        <v/>
      </c>
      <c r="R340" s="240"/>
      <c r="S340" s="207"/>
      <c r="T340" s="799"/>
      <c r="U340" s="800"/>
      <c r="V340" s="801"/>
      <c r="W340" s="752"/>
      <c r="X340" s="755"/>
      <c r="AB340" s="85">
        <f t="shared" si="164"/>
        <v>0</v>
      </c>
      <c r="AC340" s="621"/>
      <c r="AD340" s="74" t="str">
        <f t="shared" si="155"/>
        <v/>
      </c>
      <c r="AE340" s="74" t="str">
        <f t="shared" si="156"/>
        <v/>
      </c>
      <c r="AF340" s="74" t="str">
        <f t="shared" si="157"/>
        <v/>
      </c>
      <c r="AG340" s="74" t="str">
        <f t="shared" si="158"/>
        <v/>
      </c>
      <c r="AH340" s="95">
        <f t="shared" si="165"/>
        <v>0</v>
      </c>
      <c r="AI340" s="95" t="str">
        <f>AI339</f>
        <v/>
      </c>
      <c r="AJ340" s="74" t="str">
        <f t="shared" si="166"/>
        <v/>
      </c>
      <c r="AK340" s="74" t="str">
        <f t="shared" si="159"/>
        <v/>
      </c>
      <c r="AL340" s="99" t="str">
        <f t="shared" si="160"/>
        <v/>
      </c>
      <c r="AM340" s="81">
        <f t="shared" si="167"/>
        <v>0</v>
      </c>
      <c r="AO340" s="81">
        <f t="shared" si="168"/>
        <v>0</v>
      </c>
      <c r="AP340" s="81" t="str">
        <f t="shared" si="169"/>
        <v>00000</v>
      </c>
      <c r="AQ340" s="105" t="str">
        <f t="shared" si="170"/>
        <v>0秒0</v>
      </c>
      <c r="AR340" s="106">
        <f t="shared" si="171"/>
        <v>0</v>
      </c>
      <c r="AS340" s="106" t="str">
        <f t="shared" si="172"/>
        <v>0</v>
      </c>
      <c r="AT340" s="106" t="str">
        <f t="shared" si="173"/>
        <v>0</v>
      </c>
      <c r="AU340" s="106" t="str">
        <f t="shared" si="174"/>
        <v>0m</v>
      </c>
      <c r="AV340" s="106" t="str">
        <f t="shared" si="175"/>
        <v>点</v>
      </c>
      <c r="AW340" s="81">
        <f t="shared" si="176"/>
        <v>0</v>
      </c>
      <c r="AX340" s="73" t="str">
        <f t="shared" si="177"/>
        <v/>
      </c>
      <c r="AY340" s="81">
        <f t="shared" si="178"/>
        <v>0</v>
      </c>
      <c r="AZ340" s="81">
        <f t="shared" si="179"/>
        <v>0</v>
      </c>
      <c r="BA340" s="81">
        <f t="shared" si="180"/>
        <v>0</v>
      </c>
      <c r="BB340" s="587"/>
      <c r="BC340" s="587"/>
      <c r="BD340" s="630"/>
      <c r="BE340" s="770"/>
      <c r="BF340" s="74" t="str">
        <f t="shared" si="161"/>
        <v/>
      </c>
      <c r="BG340" s="74" t="str">
        <f t="shared" si="162"/>
        <v/>
      </c>
      <c r="BH340" s="74" t="str">
        <f t="shared" si="163"/>
        <v/>
      </c>
      <c r="BI340" s="120" t="str">
        <f>IF(M340="","",COUNTIF($BH$17:BH340,BH340))</f>
        <v/>
      </c>
      <c r="BJ340" s="98"/>
      <c r="BK340" s="1" t="str">
        <f t="shared" si="181"/>
        <v/>
      </c>
      <c r="BL340" s="621"/>
      <c r="BM340" s="621"/>
      <c r="BN340" s="621"/>
      <c r="BO340" s="621"/>
      <c r="BP340" s="621"/>
      <c r="BQ340" s="624"/>
      <c r="BR340" s="621"/>
      <c r="BS340" s="621"/>
      <c r="BV340" s="624"/>
      <c r="BW340" s="621"/>
      <c r="BX340" s="621"/>
      <c r="BY340" s="621"/>
      <c r="BZ340" s="621"/>
      <c r="CA340" s="621"/>
      <c r="CB340" s="621"/>
    </row>
    <row r="341" spans="1:80" s="1" customFormat="1" ht="18" hidden="1" customHeight="1" thickTop="1" thickBot="1">
      <c r="A341" s="683">
        <v>109</v>
      </c>
      <c r="B341" s="764" t="s">
        <v>339</v>
      </c>
      <c r="C341" s="766"/>
      <c r="D341" s="246"/>
      <c r="E341" s="246"/>
      <c r="F341" s="766" t="str">
        <f>IF(C341&gt;0,VLOOKUP(C341,女子登録情報!$A$1:$H$2001,3,0),"")</f>
        <v/>
      </c>
      <c r="G341" s="766" t="str">
        <f>IF(C341&gt;0,VLOOKUP(C341,女子登録情報!$A$1:$H$2001,4,0),"")</f>
        <v/>
      </c>
      <c r="H341" s="667" t="str">
        <f>IF(C341&gt;0,VLOOKUP(C341,女子登録情報!$A$1:$H$1688,7,0),"")</f>
        <v/>
      </c>
      <c r="I341" s="194" t="str">
        <f>IF(C341&gt;0,VLOOKUP(C341,女子登録情報!$A$1:$H$2001,8,0),"")</f>
        <v/>
      </c>
      <c r="J341" s="747" t="e">
        <f>IF(I342&gt;0,VLOOKUP(I342,女子登録情報!$Q$2:$R$48,2,0),"")</f>
        <v>#N/A</v>
      </c>
      <c r="K341" s="747" t="str">
        <f>IF(C341&gt;0,TEXT(C341,"100000000"),"000000000")</f>
        <v>000000000</v>
      </c>
      <c r="L341" s="195" t="s">
        <v>24</v>
      </c>
      <c r="M341" s="194"/>
      <c r="N341" s="196" t="str">
        <f>IF(M341&gt;0,VLOOKUP(M341,女子登録情報!$N$1:$O$22,2,0),"")</f>
        <v/>
      </c>
      <c r="O341" s="195" t="s">
        <v>27</v>
      </c>
      <c r="P341" s="102"/>
      <c r="Q341" s="53" t="str">
        <f t="shared" si="154"/>
        <v/>
      </c>
      <c r="R341" s="240"/>
      <c r="S341" s="197"/>
      <c r="T341" s="793"/>
      <c r="U341" s="794"/>
      <c r="V341" s="795"/>
      <c r="W341" s="750"/>
      <c r="X341" s="753"/>
      <c r="AA341" s="1">
        <f>IF(C341="",0,IF(H341=F5,0,1))</f>
        <v>0</v>
      </c>
      <c r="AB341" s="85">
        <f t="shared" si="164"/>
        <v>0</v>
      </c>
      <c r="AC341" s="621" t="str">
        <f>IF(C341="","",C341)</f>
        <v/>
      </c>
      <c r="AD341" s="74" t="str">
        <f t="shared" si="155"/>
        <v/>
      </c>
      <c r="AE341" s="74" t="str">
        <f t="shared" si="156"/>
        <v/>
      </c>
      <c r="AF341" s="74" t="str">
        <f t="shared" si="157"/>
        <v/>
      </c>
      <c r="AG341" s="74" t="str">
        <f t="shared" si="158"/>
        <v/>
      </c>
      <c r="AH341" s="95">
        <f t="shared" si="165"/>
        <v>0</v>
      </c>
      <c r="AI341" s="95" t="str">
        <f>IF(F341="","",F341)</f>
        <v/>
      </c>
      <c r="AJ341" s="74" t="str">
        <f t="shared" si="166"/>
        <v/>
      </c>
      <c r="AK341" s="74" t="str">
        <f t="shared" si="159"/>
        <v/>
      </c>
      <c r="AL341" s="99" t="str">
        <f t="shared" si="160"/>
        <v/>
      </c>
      <c r="AM341" s="81">
        <f t="shared" si="167"/>
        <v>0</v>
      </c>
      <c r="AO341" s="81">
        <f t="shared" si="168"/>
        <v>0</v>
      </c>
      <c r="AP341" s="81" t="str">
        <f t="shared" si="169"/>
        <v>00000</v>
      </c>
      <c r="AQ341" s="105" t="str">
        <f t="shared" si="170"/>
        <v>0秒0</v>
      </c>
      <c r="AR341" s="106">
        <f t="shared" si="171"/>
        <v>0</v>
      </c>
      <c r="AS341" s="106" t="str">
        <f t="shared" si="172"/>
        <v>0</v>
      </c>
      <c r="AT341" s="106" t="str">
        <f t="shared" si="173"/>
        <v>0</v>
      </c>
      <c r="AU341" s="106" t="str">
        <f t="shared" si="174"/>
        <v>0m</v>
      </c>
      <c r="AV341" s="106" t="str">
        <f t="shared" si="175"/>
        <v>点</v>
      </c>
      <c r="AW341" s="81">
        <f t="shared" si="176"/>
        <v>0</v>
      </c>
      <c r="AX341" s="73" t="str">
        <f t="shared" si="177"/>
        <v/>
      </c>
      <c r="AY341" s="81">
        <f t="shared" si="178"/>
        <v>0</v>
      </c>
      <c r="AZ341" s="81">
        <f t="shared" si="179"/>
        <v>0</v>
      </c>
      <c r="BA341" s="81">
        <f t="shared" si="180"/>
        <v>0</v>
      </c>
      <c r="BB341" s="586">
        <f>IF(W341="",0,COUNTA($W$17:W343))</f>
        <v>0</v>
      </c>
      <c r="BC341" s="586">
        <f>IF(X341="",0,COUNTA($X$17:X343))</f>
        <v>0</v>
      </c>
      <c r="BD341" s="628">
        <f>IF(OR($N341="20200",$N342="20200",$N343="20200"),COUNTIF($N$17:N343,"20200"),0)</f>
        <v>0</v>
      </c>
      <c r="BE341" s="768">
        <f>IF($BD341=0,0,INDEX($P341:$P343,MATCH("20200",$N341:$N343,0),1))</f>
        <v>0</v>
      </c>
      <c r="BF341" s="74" t="str">
        <f t="shared" si="161"/>
        <v/>
      </c>
      <c r="BG341" s="74" t="str">
        <f t="shared" si="162"/>
        <v/>
      </c>
      <c r="BH341" s="74" t="str">
        <f t="shared" si="163"/>
        <v/>
      </c>
      <c r="BI341" s="120" t="str">
        <f>IF(M341="","",COUNTIF($BH$17:BH341,BH341))</f>
        <v/>
      </c>
      <c r="BJ341" s="98"/>
      <c r="BK341" s="1" t="str">
        <f t="shared" si="181"/>
        <v/>
      </c>
      <c r="BL341" s="621" t="str">
        <f>IF(F341="","",COUNTIF($AI$17:AI341,AI341))</f>
        <v/>
      </c>
      <c r="BM341" s="621">
        <f>IF(BL341=1,BL341,0)</f>
        <v>0</v>
      </c>
      <c r="BN341" s="621" t="str">
        <f>IF(F341="","",$BR341)</f>
        <v/>
      </c>
      <c r="BO341" s="621" t="str">
        <f>IF(G341="","",$BR341)</f>
        <v/>
      </c>
      <c r="BP341" s="621" t="str">
        <f>IF(I341="","",$BR341)</f>
        <v/>
      </c>
      <c r="BQ341" s="622" t="str">
        <f>IFERROR(IF(J341="","",BR341),"")</f>
        <v/>
      </c>
      <c r="BR341" s="621">
        <v>109</v>
      </c>
      <c r="BS341" s="621">
        <f>IF(C341&gt;0,"",IF(COUNTIF(BN341:BQ343,BR341)=4,"",1))</f>
        <v>1</v>
      </c>
      <c r="BV341" s="622" t="str">
        <f>IF(AI341="","",IF(AND(COUNTA(M341:M343)=0,COUNTA(W341:X343)=0),1,""))</f>
        <v/>
      </c>
      <c r="BW341" s="621">
        <f>IF(AND($AI341="",COUNTA(W341)&gt;0),1,0)</f>
        <v>0</v>
      </c>
      <c r="BX341" s="621">
        <f>IF(AND($AI341="",COUNTA(X341)&gt;0),1,0)</f>
        <v>0</v>
      </c>
      <c r="BY341" s="621" t="str">
        <f>F341&amp;"-"&amp;W341</f>
        <v>-</v>
      </c>
      <c r="BZ341" s="621" t="str">
        <f>IF(W341="","",COUNTIF($BY$17:BY341,BY341))</f>
        <v/>
      </c>
      <c r="CA341" s="621" t="str">
        <f>F341&amp;"-"&amp;X341</f>
        <v>-</v>
      </c>
      <c r="CB341" s="621" t="str">
        <f>IF(X341="","",COUNTIF($CA$17:CA341,CA341))</f>
        <v/>
      </c>
    </row>
    <row r="342" spans="1:80" s="1" customFormat="1" ht="18" hidden="1" customHeight="1" thickBot="1">
      <c r="A342" s="684"/>
      <c r="B342" s="765"/>
      <c r="C342" s="767"/>
      <c r="D342" s="194"/>
      <c r="E342" s="194"/>
      <c r="F342" s="767"/>
      <c r="G342" s="767"/>
      <c r="H342" s="668"/>
      <c r="I342" s="198" t="str">
        <f>IF(C341&gt;0,VLOOKUP(C341,女子登録情報!$A$1:$H$2001,5,0),"")</f>
        <v/>
      </c>
      <c r="J342" s="748"/>
      <c r="K342" s="748"/>
      <c r="L342" s="199" t="s">
        <v>28</v>
      </c>
      <c r="M342" s="198"/>
      <c r="N342" s="196" t="str">
        <f>IF(M342&gt;0,VLOOKUP(M342,女子登録情報!$N$1:$O$22,2,0),"")</f>
        <v/>
      </c>
      <c r="O342" s="199" t="s">
        <v>29</v>
      </c>
      <c r="P342" s="200"/>
      <c r="Q342" s="53" t="str">
        <f t="shared" si="154"/>
        <v/>
      </c>
      <c r="R342" s="240"/>
      <c r="S342" s="197"/>
      <c r="T342" s="796"/>
      <c r="U342" s="797"/>
      <c r="V342" s="798"/>
      <c r="W342" s="751"/>
      <c r="X342" s="754"/>
      <c r="AB342" s="85">
        <f t="shared" si="164"/>
        <v>0</v>
      </c>
      <c r="AC342" s="621"/>
      <c r="AD342" s="74" t="str">
        <f t="shared" si="155"/>
        <v/>
      </c>
      <c r="AE342" s="74" t="str">
        <f t="shared" si="156"/>
        <v/>
      </c>
      <c r="AF342" s="74" t="str">
        <f t="shared" si="157"/>
        <v/>
      </c>
      <c r="AG342" s="74" t="str">
        <f t="shared" si="158"/>
        <v/>
      </c>
      <c r="AH342" s="95">
        <f t="shared" si="165"/>
        <v>0</v>
      </c>
      <c r="AI342" s="95" t="str">
        <f>AI341</f>
        <v/>
      </c>
      <c r="AJ342" s="74" t="str">
        <f t="shared" si="166"/>
        <v/>
      </c>
      <c r="AK342" s="74" t="str">
        <f t="shared" si="159"/>
        <v/>
      </c>
      <c r="AL342" s="99" t="str">
        <f t="shared" si="160"/>
        <v/>
      </c>
      <c r="AM342" s="81">
        <f t="shared" si="167"/>
        <v>0</v>
      </c>
      <c r="AO342" s="81">
        <f t="shared" si="168"/>
        <v>0</v>
      </c>
      <c r="AP342" s="81" t="str">
        <f t="shared" si="169"/>
        <v>00000</v>
      </c>
      <c r="AQ342" s="105" t="str">
        <f t="shared" si="170"/>
        <v>0秒0</v>
      </c>
      <c r="AR342" s="106">
        <f t="shared" si="171"/>
        <v>0</v>
      </c>
      <c r="AS342" s="106" t="str">
        <f t="shared" si="172"/>
        <v>0</v>
      </c>
      <c r="AT342" s="106" t="str">
        <f t="shared" si="173"/>
        <v>0</v>
      </c>
      <c r="AU342" s="106" t="str">
        <f t="shared" si="174"/>
        <v>0m</v>
      </c>
      <c r="AV342" s="106" t="str">
        <f t="shared" si="175"/>
        <v>点</v>
      </c>
      <c r="AW342" s="81">
        <f t="shared" si="176"/>
        <v>0</v>
      </c>
      <c r="AX342" s="73" t="str">
        <f t="shared" si="177"/>
        <v/>
      </c>
      <c r="AY342" s="81">
        <f t="shared" si="178"/>
        <v>0</v>
      </c>
      <c r="AZ342" s="81">
        <f t="shared" si="179"/>
        <v>0</v>
      </c>
      <c r="BA342" s="81">
        <f t="shared" si="180"/>
        <v>0</v>
      </c>
      <c r="BB342" s="595"/>
      <c r="BC342" s="595"/>
      <c r="BD342" s="629"/>
      <c r="BE342" s="769"/>
      <c r="BF342" s="74" t="str">
        <f t="shared" si="161"/>
        <v/>
      </c>
      <c r="BG342" s="74" t="str">
        <f t="shared" si="162"/>
        <v/>
      </c>
      <c r="BH342" s="74" t="str">
        <f t="shared" si="163"/>
        <v/>
      </c>
      <c r="BI342" s="120" t="str">
        <f>IF(M342="","",COUNTIF($BH$17:BH342,BH342))</f>
        <v/>
      </c>
      <c r="BJ342" s="98"/>
      <c r="BK342" s="1" t="str">
        <f t="shared" si="181"/>
        <v/>
      </c>
      <c r="BL342" s="621"/>
      <c r="BM342" s="621"/>
      <c r="BN342" s="621"/>
      <c r="BO342" s="621"/>
      <c r="BP342" s="621"/>
      <c r="BQ342" s="623"/>
      <c r="BR342" s="621"/>
      <c r="BS342" s="621"/>
      <c r="BV342" s="623"/>
      <c r="BW342" s="621"/>
      <c r="BX342" s="621"/>
      <c r="BY342" s="621"/>
      <c r="BZ342" s="621"/>
      <c r="CA342" s="621"/>
      <c r="CB342" s="621"/>
    </row>
    <row r="343" spans="1:80" s="1" customFormat="1" ht="18" hidden="1" customHeight="1" thickBot="1">
      <c r="A343" s="685"/>
      <c r="B343" s="201" t="s">
        <v>30</v>
      </c>
      <c r="C343" s="202"/>
      <c r="D343" s="202"/>
      <c r="E343" s="202"/>
      <c r="F343" s="210"/>
      <c r="G343" s="210"/>
      <c r="H343" s="28"/>
      <c r="I343" s="211"/>
      <c r="J343" s="749"/>
      <c r="K343" s="749"/>
      <c r="L343" s="203" t="s">
        <v>31</v>
      </c>
      <c r="M343" s="204"/>
      <c r="N343" s="196" t="str">
        <f>IF(M343&gt;0,VLOOKUP(M343,女子登録情報!$N$1:$O$22,2,0),"")</f>
        <v/>
      </c>
      <c r="O343" s="205" t="s">
        <v>32</v>
      </c>
      <c r="P343" s="206"/>
      <c r="Q343" s="53" t="str">
        <f t="shared" si="154"/>
        <v/>
      </c>
      <c r="R343" s="240"/>
      <c r="S343" s="207"/>
      <c r="T343" s="799"/>
      <c r="U343" s="800"/>
      <c r="V343" s="801"/>
      <c r="W343" s="752"/>
      <c r="X343" s="755"/>
      <c r="AB343" s="85">
        <f t="shared" si="164"/>
        <v>0</v>
      </c>
      <c r="AC343" s="621"/>
      <c r="AD343" s="74" t="str">
        <f t="shared" si="155"/>
        <v/>
      </c>
      <c r="AE343" s="74" t="str">
        <f t="shared" si="156"/>
        <v/>
      </c>
      <c r="AF343" s="74" t="str">
        <f t="shared" si="157"/>
        <v/>
      </c>
      <c r="AG343" s="74" t="str">
        <f t="shared" si="158"/>
        <v/>
      </c>
      <c r="AH343" s="95">
        <f t="shared" si="165"/>
        <v>0</v>
      </c>
      <c r="AI343" s="95" t="str">
        <f>AI342</f>
        <v/>
      </c>
      <c r="AJ343" s="74" t="str">
        <f t="shared" si="166"/>
        <v/>
      </c>
      <c r="AK343" s="74" t="str">
        <f t="shared" si="159"/>
        <v/>
      </c>
      <c r="AL343" s="99" t="str">
        <f t="shared" si="160"/>
        <v/>
      </c>
      <c r="AM343" s="81">
        <f t="shared" si="167"/>
        <v>0</v>
      </c>
      <c r="AO343" s="81">
        <f t="shared" si="168"/>
        <v>0</v>
      </c>
      <c r="AP343" s="81" t="str">
        <f t="shared" si="169"/>
        <v>00000</v>
      </c>
      <c r="AQ343" s="105" t="str">
        <f t="shared" si="170"/>
        <v>0秒0</v>
      </c>
      <c r="AR343" s="106">
        <f t="shared" si="171"/>
        <v>0</v>
      </c>
      <c r="AS343" s="106" t="str">
        <f t="shared" si="172"/>
        <v>0</v>
      </c>
      <c r="AT343" s="106" t="str">
        <f t="shared" si="173"/>
        <v>0</v>
      </c>
      <c r="AU343" s="106" t="str">
        <f t="shared" si="174"/>
        <v>0m</v>
      </c>
      <c r="AV343" s="106" t="str">
        <f t="shared" si="175"/>
        <v>点</v>
      </c>
      <c r="AW343" s="81">
        <f t="shared" si="176"/>
        <v>0</v>
      </c>
      <c r="AX343" s="73" t="str">
        <f t="shared" si="177"/>
        <v/>
      </c>
      <c r="AY343" s="81">
        <f t="shared" si="178"/>
        <v>0</v>
      </c>
      <c r="AZ343" s="81">
        <f t="shared" si="179"/>
        <v>0</v>
      </c>
      <c r="BA343" s="81">
        <f t="shared" si="180"/>
        <v>0</v>
      </c>
      <c r="BB343" s="587"/>
      <c r="BC343" s="587"/>
      <c r="BD343" s="630"/>
      <c r="BE343" s="770"/>
      <c r="BF343" s="74" t="str">
        <f t="shared" si="161"/>
        <v/>
      </c>
      <c r="BG343" s="74" t="str">
        <f t="shared" si="162"/>
        <v/>
      </c>
      <c r="BH343" s="74" t="str">
        <f t="shared" si="163"/>
        <v/>
      </c>
      <c r="BI343" s="120" t="str">
        <f>IF(M343="","",COUNTIF($BH$17:BH343,BH343))</f>
        <v/>
      </c>
      <c r="BJ343" s="98"/>
      <c r="BK343" s="1" t="str">
        <f t="shared" si="181"/>
        <v/>
      </c>
      <c r="BL343" s="621"/>
      <c r="BM343" s="621"/>
      <c r="BN343" s="621"/>
      <c r="BO343" s="621"/>
      <c r="BP343" s="621"/>
      <c r="BQ343" s="624"/>
      <c r="BR343" s="621"/>
      <c r="BS343" s="621"/>
      <c r="BV343" s="624"/>
      <c r="BW343" s="621"/>
      <c r="BX343" s="621"/>
      <c r="BY343" s="621"/>
      <c r="BZ343" s="621"/>
      <c r="CA343" s="621"/>
      <c r="CB343" s="621"/>
    </row>
    <row r="344" spans="1:80" s="1" customFormat="1" ht="18" hidden="1" customHeight="1" thickTop="1" thickBot="1">
      <c r="A344" s="683">
        <v>110</v>
      </c>
      <c r="B344" s="764" t="s">
        <v>339</v>
      </c>
      <c r="C344" s="766"/>
      <c r="D344" s="246"/>
      <c r="E344" s="246"/>
      <c r="F344" s="766" t="str">
        <f>IF(C344&gt;0,VLOOKUP(C344,女子登録情報!$A$1:$H$2001,3,0),"")</f>
        <v/>
      </c>
      <c r="G344" s="766" t="str">
        <f>IF(C344&gt;0,VLOOKUP(C344,女子登録情報!$A$1:$H$2001,4,0),"")</f>
        <v/>
      </c>
      <c r="H344" s="667" t="str">
        <f>IF(C344&gt;0,VLOOKUP(C344,女子登録情報!$A$1:$H$1688,7,0),"")</f>
        <v/>
      </c>
      <c r="I344" s="194" t="str">
        <f>IF(C344&gt;0,VLOOKUP(C344,女子登録情報!$A$1:$H$2001,8,0),"")</f>
        <v/>
      </c>
      <c r="J344" s="747" t="e">
        <f>IF(I345&gt;0,VLOOKUP(I345,女子登録情報!$Q$2:$R$48,2,0),"")</f>
        <v>#N/A</v>
      </c>
      <c r="K344" s="747" t="str">
        <f>IF(C344&gt;0,TEXT(C344,"100000000"),"000000000")</f>
        <v>000000000</v>
      </c>
      <c r="L344" s="195" t="s">
        <v>24</v>
      </c>
      <c r="M344" s="194"/>
      <c r="N344" s="196" t="str">
        <f>IF(M344&gt;0,VLOOKUP(M344,女子登録情報!$N$1:$O$22,2,0),"")</f>
        <v/>
      </c>
      <c r="O344" s="195" t="s">
        <v>27</v>
      </c>
      <c r="P344" s="102"/>
      <c r="Q344" s="53" t="str">
        <f t="shared" si="154"/>
        <v/>
      </c>
      <c r="R344" s="240"/>
      <c r="S344" s="197"/>
      <c r="T344" s="793"/>
      <c r="U344" s="794"/>
      <c r="V344" s="795"/>
      <c r="W344" s="750"/>
      <c r="X344" s="753"/>
      <c r="AA344" s="1">
        <f>IF(C344="",0,IF(H344=F5,0,1))</f>
        <v>0</v>
      </c>
      <c r="AB344" s="85">
        <f t="shared" si="164"/>
        <v>0</v>
      </c>
      <c r="AC344" s="621" t="str">
        <f>IF(C344="","",C344)</f>
        <v/>
      </c>
      <c r="AD344" s="74" t="str">
        <f t="shared" si="155"/>
        <v/>
      </c>
      <c r="AE344" s="74" t="str">
        <f t="shared" si="156"/>
        <v/>
      </c>
      <c r="AF344" s="74" t="str">
        <f t="shared" si="157"/>
        <v/>
      </c>
      <c r="AG344" s="74" t="str">
        <f t="shared" si="158"/>
        <v/>
      </c>
      <c r="AH344" s="95">
        <f t="shared" si="165"/>
        <v>0</v>
      </c>
      <c r="AI344" s="95" t="str">
        <f>IF(F344="","",F344)</f>
        <v/>
      </c>
      <c r="AJ344" s="74" t="str">
        <f t="shared" si="166"/>
        <v/>
      </c>
      <c r="AK344" s="74" t="str">
        <f t="shared" si="159"/>
        <v/>
      </c>
      <c r="AL344" s="99" t="str">
        <f t="shared" si="160"/>
        <v/>
      </c>
      <c r="AM344" s="81">
        <f t="shared" si="167"/>
        <v>0</v>
      </c>
      <c r="AO344" s="81">
        <f t="shared" si="168"/>
        <v>0</v>
      </c>
      <c r="AP344" s="81" t="str">
        <f t="shared" si="169"/>
        <v>00000</v>
      </c>
      <c r="AQ344" s="105" t="str">
        <f t="shared" si="170"/>
        <v>0秒0</v>
      </c>
      <c r="AR344" s="106">
        <f t="shared" si="171"/>
        <v>0</v>
      </c>
      <c r="AS344" s="106" t="str">
        <f t="shared" si="172"/>
        <v>0</v>
      </c>
      <c r="AT344" s="106" t="str">
        <f t="shared" si="173"/>
        <v>0</v>
      </c>
      <c r="AU344" s="106" t="str">
        <f t="shared" si="174"/>
        <v>0m</v>
      </c>
      <c r="AV344" s="106" t="str">
        <f t="shared" si="175"/>
        <v>点</v>
      </c>
      <c r="AW344" s="81">
        <f t="shared" si="176"/>
        <v>0</v>
      </c>
      <c r="AX344" s="73" t="str">
        <f t="shared" si="177"/>
        <v/>
      </c>
      <c r="AY344" s="81">
        <f t="shared" si="178"/>
        <v>0</v>
      </c>
      <c r="AZ344" s="81">
        <f t="shared" si="179"/>
        <v>0</v>
      </c>
      <c r="BA344" s="81">
        <f t="shared" si="180"/>
        <v>0</v>
      </c>
      <c r="BB344" s="586">
        <f>IF(W344="",0,COUNTA($W$17:W346))</f>
        <v>0</v>
      </c>
      <c r="BC344" s="586">
        <f>IF(X344="",0,COUNTA($X$17:X346))</f>
        <v>0</v>
      </c>
      <c r="BD344" s="628">
        <f>IF(OR($N344="20200",$N345="20200",$N346="20200"),COUNTIF($N$17:N346,"20200"),0)</f>
        <v>0</v>
      </c>
      <c r="BE344" s="768">
        <f>IF($BD344=0,0,INDEX($P344:$P346,MATCH("20200",$N344:$N346,0),1))</f>
        <v>0</v>
      </c>
      <c r="BF344" s="74" t="str">
        <f t="shared" si="161"/>
        <v/>
      </c>
      <c r="BG344" s="74" t="str">
        <f t="shared" si="162"/>
        <v/>
      </c>
      <c r="BH344" s="74" t="str">
        <f t="shared" si="163"/>
        <v/>
      </c>
      <c r="BI344" s="120" t="str">
        <f>IF(M344="","",COUNTIF($BH$17:BH344,BH344))</f>
        <v/>
      </c>
      <c r="BJ344" s="98"/>
      <c r="BK344" s="1" t="str">
        <f t="shared" si="181"/>
        <v/>
      </c>
      <c r="BL344" s="621" t="str">
        <f>IF(F344="","",COUNTIF($AI$17:AI344,AI344))</f>
        <v/>
      </c>
      <c r="BM344" s="621">
        <f>IF(BL344=1,BL344,0)</f>
        <v>0</v>
      </c>
      <c r="BN344" s="621" t="str">
        <f>IF(F344="","",$BR344)</f>
        <v/>
      </c>
      <c r="BO344" s="621" t="str">
        <f>IF(G344="","",$BR344)</f>
        <v/>
      </c>
      <c r="BP344" s="621" t="str">
        <f>IF(I344="","",$BR344)</f>
        <v/>
      </c>
      <c r="BQ344" s="622" t="str">
        <f>IFERROR(IF(J344="","",BR344),"")</f>
        <v/>
      </c>
      <c r="BR344" s="621">
        <v>110</v>
      </c>
      <c r="BS344" s="621">
        <f>IF(C344&gt;0,"",IF(COUNTIF(BN344:BQ346,BR344)=4,"",1))</f>
        <v>1</v>
      </c>
      <c r="BV344" s="622" t="str">
        <f>IF(AI344="","",IF(AND(COUNTA(M344:M346)=0,COUNTA(W344:X346)=0),1,""))</f>
        <v/>
      </c>
      <c r="BW344" s="621">
        <f>IF(AND($AI344="",COUNTA(W344)&gt;0),1,0)</f>
        <v>0</v>
      </c>
      <c r="BX344" s="621">
        <f>IF(AND($AI344="",COUNTA(X344)&gt;0),1,0)</f>
        <v>0</v>
      </c>
      <c r="BY344" s="621" t="str">
        <f>F344&amp;"-"&amp;W344</f>
        <v>-</v>
      </c>
      <c r="BZ344" s="621" t="str">
        <f>IF(W344="","",COUNTIF($BY$17:BY344,BY344))</f>
        <v/>
      </c>
      <c r="CA344" s="621" t="str">
        <f>F344&amp;"-"&amp;X344</f>
        <v>-</v>
      </c>
      <c r="CB344" s="621" t="str">
        <f>IF(X344="","",COUNTIF($CA$17:CA344,CA344))</f>
        <v/>
      </c>
    </row>
    <row r="345" spans="1:80" s="1" customFormat="1" ht="18" hidden="1" customHeight="1" thickBot="1">
      <c r="A345" s="684"/>
      <c r="B345" s="765"/>
      <c r="C345" s="767"/>
      <c r="D345" s="194"/>
      <c r="E345" s="194"/>
      <c r="F345" s="767"/>
      <c r="G345" s="767"/>
      <c r="H345" s="668"/>
      <c r="I345" s="198" t="str">
        <f>IF(C344&gt;0,VLOOKUP(C344,女子登録情報!$A$1:$H$2001,5,0),"")</f>
        <v/>
      </c>
      <c r="J345" s="748"/>
      <c r="K345" s="748"/>
      <c r="L345" s="199" t="s">
        <v>28</v>
      </c>
      <c r="M345" s="198"/>
      <c r="N345" s="196" t="str">
        <f>IF(M345&gt;0,VLOOKUP(M345,女子登録情報!$N$1:$O$22,2,0),"")</f>
        <v/>
      </c>
      <c r="O345" s="199" t="s">
        <v>29</v>
      </c>
      <c r="P345" s="200"/>
      <c r="Q345" s="53" t="str">
        <f t="shared" si="154"/>
        <v/>
      </c>
      <c r="R345" s="240"/>
      <c r="S345" s="197"/>
      <c r="T345" s="796"/>
      <c r="U345" s="797"/>
      <c r="V345" s="798"/>
      <c r="W345" s="751"/>
      <c r="X345" s="754"/>
      <c r="AB345" s="85">
        <f t="shared" si="164"/>
        <v>0</v>
      </c>
      <c r="AC345" s="621"/>
      <c r="AD345" s="74" t="str">
        <f t="shared" si="155"/>
        <v/>
      </c>
      <c r="AE345" s="74" t="str">
        <f t="shared" si="156"/>
        <v/>
      </c>
      <c r="AF345" s="74" t="str">
        <f t="shared" si="157"/>
        <v/>
      </c>
      <c r="AG345" s="74" t="str">
        <f t="shared" si="158"/>
        <v/>
      </c>
      <c r="AH345" s="95">
        <f t="shared" si="165"/>
        <v>0</v>
      </c>
      <c r="AI345" s="95" t="str">
        <f>AI344</f>
        <v/>
      </c>
      <c r="AJ345" s="74" t="str">
        <f t="shared" si="166"/>
        <v/>
      </c>
      <c r="AK345" s="74" t="str">
        <f t="shared" si="159"/>
        <v/>
      </c>
      <c r="AL345" s="99" t="str">
        <f t="shared" si="160"/>
        <v/>
      </c>
      <c r="AM345" s="81">
        <f t="shared" si="167"/>
        <v>0</v>
      </c>
      <c r="AO345" s="81">
        <f t="shared" si="168"/>
        <v>0</v>
      </c>
      <c r="AP345" s="81" t="str">
        <f t="shared" si="169"/>
        <v>00000</v>
      </c>
      <c r="AQ345" s="105" t="str">
        <f t="shared" si="170"/>
        <v>0秒0</v>
      </c>
      <c r="AR345" s="106">
        <f t="shared" si="171"/>
        <v>0</v>
      </c>
      <c r="AS345" s="106" t="str">
        <f t="shared" si="172"/>
        <v>0</v>
      </c>
      <c r="AT345" s="106" t="str">
        <f t="shared" si="173"/>
        <v>0</v>
      </c>
      <c r="AU345" s="106" t="str">
        <f t="shared" si="174"/>
        <v>0m</v>
      </c>
      <c r="AV345" s="106" t="str">
        <f t="shared" si="175"/>
        <v>点</v>
      </c>
      <c r="AW345" s="81">
        <f t="shared" si="176"/>
        <v>0</v>
      </c>
      <c r="AX345" s="73" t="str">
        <f t="shared" si="177"/>
        <v/>
      </c>
      <c r="AY345" s="81">
        <f t="shared" si="178"/>
        <v>0</v>
      </c>
      <c r="AZ345" s="81">
        <f t="shared" si="179"/>
        <v>0</v>
      </c>
      <c r="BA345" s="81">
        <f t="shared" si="180"/>
        <v>0</v>
      </c>
      <c r="BB345" s="595"/>
      <c r="BC345" s="595"/>
      <c r="BD345" s="629"/>
      <c r="BE345" s="769"/>
      <c r="BF345" s="74" t="str">
        <f t="shared" si="161"/>
        <v/>
      </c>
      <c r="BG345" s="74" t="str">
        <f t="shared" si="162"/>
        <v/>
      </c>
      <c r="BH345" s="74" t="str">
        <f t="shared" si="163"/>
        <v/>
      </c>
      <c r="BI345" s="120" t="str">
        <f>IF(M345="","",COUNTIF($BH$17:BH345,BH345))</f>
        <v/>
      </c>
      <c r="BJ345" s="98"/>
      <c r="BK345" s="1" t="str">
        <f t="shared" si="181"/>
        <v/>
      </c>
      <c r="BL345" s="621"/>
      <c r="BM345" s="621"/>
      <c r="BN345" s="621"/>
      <c r="BO345" s="621"/>
      <c r="BP345" s="621"/>
      <c r="BQ345" s="623"/>
      <c r="BR345" s="621"/>
      <c r="BS345" s="621"/>
      <c r="BV345" s="623"/>
      <c r="BW345" s="621"/>
      <c r="BX345" s="621"/>
      <c r="BY345" s="621"/>
      <c r="BZ345" s="621"/>
      <c r="CA345" s="621"/>
      <c r="CB345" s="621"/>
    </row>
    <row r="346" spans="1:80" s="1" customFormat="1" ht="18" hidden="1" customHeight="1" thickBot="1">
      <c r="A346" s="685"/>
      <c r="B346" s="201" t="s">
        <v>30</v>
      </c>
      <c r="C346" s="202"/>
      <c r="D346" s="202"/>
      <c r="E346" s="202"/>
      <c r="F346" s="210"/>
      <c r="G346" s="210"/>
      <c r="H346" s="28"/>
      <c r="I346" s="211"/>
      <c r="J346" s="749"/>
      <c r="K346" s="749"/>
      <c r="L346" s="203" t="s">
        <v>31</v>
      </c>
      <c r="M346" s="204"/>
      <c r="N346" s="196" t="str">
        <f>IF(M346&gt;0,VLOOKUP(M346,女子登録情報!$N$1:$O$22,2,0),"")</f>
        <v/>
      </c>
      <c r="O346" s="205" t="s">
        <v>32</v>
      </c>
      <c r="P346" s="206"/>
      <c r="Q346" s="53" t="str">
        <f t="shared" si="154"/>
        <v/>
      </c>
      <c r="R346" s="240"/>
      <c r="S346" s="207"/>
      <c r="T346" s="799"/>
      <c r="U346" s="800"/>
      <c r="V346" s="801"/>
      <c r="W346" s="752"/>
      <c r="X346" s="755"/>
      <c r="AB346" s="85">
        <f t="shared" si="164"/>
        <v>0</v>
      </c>
      <c r="AC346" s="621"/>
      <c r="AD346" s="74" t="str">
        <f t="shared" si="155"/>
        <v/>
      </c>
      <c r="AE346" s="74" t="str">
        <f t="shared" si="156"/>
        <v/>
      </c>
      <c r="AF346" s="74" t="str">
        <f t="shared" si="157"/>
        <v/>
      </c>
      <c r="AG346" s="74" t="str">
        <f t="shared" si="158"/>
        <v/>
      </c>
      <c r="AH346" s="95">
        <f t="shared" si="165"/>
        <v>0</v>
      </c>
      <c r="AI346" s="95" t="str">
        <f>AI345</f>
        <v/>
      </c>
      <c r="AJ346" s="74" t="str">
        <f t="shared" si="166"/>
        <v/>
      </c>
      <c r="AK346" s="74" t="str">
        <f t="shared" si="159"/>
        <v/>
      </c>
      <c r="AL346" s="99" t="str">
        <f t="shared" si="160"/>
        <v/>
      </c>
      <c r="AM346" s="81">
        <f t="shared" si="167"/>
        <v>0</v>
      </c>
      <c r="AO346" s="81">
        <f t="shared" si="168"/>
        <v>0</v>
      </c>
      <c r="AP346" s="81" t="str">
        <f t="shared" si="169"/>
        <v>00000</v>
      </c>
      <c r="AQ346" s="105" t="str">
        <f t="shared" si="170"/>
        <v>0秒0</v>
      </c>
      <c r="AR346" s="106">
        <f t="shared" si="171"/>
        <v>0</v>
      </c>
      <c r="AS346" s="106" t="str">
        <f t="shared" si="172"/>
        <v>0</v>
      </c>
      <c r="AT346" s="106" t="str">
        <f t="shared" si="173"/>
        <v>0</v>
      </c>
      <c r="AU346" s="106" t="str">
        <f t="shared" si="174"/>
        <v>0m</v>
      </c>
      <c r="AV346" s="106" t="str">
        <f t="shared" si="175"/>
        <v>点</v>
      </c>
      <c r="AW346" s="81">
        <f t="shared" si="176"/>
        <v>0</v>
      </c>
      <c r="AX346" s="73" t="str">
        <f t="shared" si="177"/>
        <v/>
      </c>
      <c r="AY346" s="81">
        <f t="shared" si="178"/>
        <v>0</v>
      </c>
      <c r="AZ346" s="81">
        <f t="shared" si="179"/>
        <v>0</v>
      </c>
      <c r="BA346" s="81">
        <f t="shared" si="180"/>
        <v>0</v>
      </c>
      <c r="BB346" s="587"/>
      <c r="BC346" s="587"/>
      <c r="BD346" s="630"/>
      <c r="BE346" s="770"/>
      <c r="BF346" s="74" t="str">
        <f t="shared" si="161"/>
        <v/>
      </c>
      <c r="BG346" s="74" t="str">
        <f t="shared" si="162"/>
        <v/>
      </c>
      <c r="BH346" s="74" t="str">
        <f t="shared" si="163"/>
        <v/>
      </c>
      <c r="BI346" s="120" t="str">
        <f>IF(M346="","",COUNTIF($BH$17:BH346,BH346))</f>
        <v/>
      </c>
      <c r="BJ346" s="98"/>
      <c r="BK346" s="1" t="str">
        <f t="shared" si="181"/>
        <v/>
      </c>
      <c r="BL346" s="621"/>
      <c r="BM346" s="621"/>
      <c r="BN346" s="621"/>
      <c r="BO346" s="621"/>
      <c r="BP346" s="621"/>
      <c r="BQ346" s="624"/>
      <c r="BR346" s="621"/>
      <c r="BS346" s="621"/>
      <c r="BV346" s="624"/>
      <c r="BW346" s="621"/>
      <c r="BX346" s="621"/>
      <c r="BY346" s="621"/>
      <c r="BZ346" s="621"/>
      <c r="CA346" s="621"/>
      <c r="CB346" s="621"/>
    </row>
    <row r="347" spans="1:80" s="1" customFormat="1" ht="18" hidden="1" customHeight="1" thickTop="1" thickBot="1">
      <c r="A347" s="683">
        <v>111</v>
      </c>
      <c r="B347" s="764" t="s">
        <v>339</v>
      </c>
      <c r="C347" s="766"/>
      <c r="D347" s="246"/>
      <c r="E347" s="246"/>
      <c r="F347" s="766" t="str">
        <f>IF(C347&gt;0,VLOOKUP(C347,女子登録情報!$A$1:$H$2001,3,0),"")</f>
        <v/>
      </c>
      <c r="G347" s="766" t="str">
        <f>IF(C347&gt;0,VLOOKUP(C347,女子登録情報!$A$1:$H$2001,4,0),"")</f>
        <v/>
      </c>
      <c r="H347" s="667" t="str">
        <f>IF(C347&gt;0,VLOOKUP(C347,女子登録情報!$A$1:$H$1688,7,0),"")</f>
        <v/>
      </c>
      <c r="I347" s="194" t="str">
        <f>IF(C347&gt;0,VLOOKUP(C347,女子登録情報!$A$1:$H$2001,8,0),"")</f>
        <v/>
      </c>
      <c r="J347" s="747" t="e">
        <f>IF(I348&gt;0,VLOOKUP(I348,女子登録情報!$Q$2:$R$48,2,0),"")</f>
        <v>#N/A</v>
      </c>
      <c r="K347" s="747" t="str">
        <f>IF(C347&gt;0,TEXT(C347,"100000000"),"000000000")</f>
        <v>000000000</v>
      </c>
      <c r="L347" s="195" t="s">
        <v>24</v>
      </c>
      <c r="M347" s="194"/>
      <c r="N347" s="196" t="str">
        <f>IF(M347&gt;0,VLOOKUP(M347,女子登録情報!$N$1:$O$22,2,0),"")</f>
        <v/>
      </c>
      <c r="O347" s="195" t="s">
        <v>27</v>
      </c>
      <c r="P347" s="102"/>
      <c r="Q347" s="53" t="str">
        <f t="shared" si="154"/>
        <v/>
      </c>
      <c r="R347" s="240"/>
      <c r="S347" s="197"/>
      <c r="T347" s="793"/>
      <c r="U347" s="794"/>
      <c r="V347" s="795"/>
      <c r="W347" s="750"/>
      <c r="X347" s="753"/>
      <c r="AA347" s="1">
        <f>IF(C347="",0,IF(H347=F5,0,1))</f>
        <v>0</v>
      </c>
      <c r="AB347" s="85">
        <f t="shared" si="164"/>
        <v>0</v>
      </c>
      <c r="AC347" s="621" t="str">
        <f>IF(C347="","",C347)</f>
        <v/>
      </c>
      <c r="AD347" s="74" t="str">
        <f t="shared" si="155"/>
        <v/>
      </c>
      <c r="AE347" s="74" t="str">
        <f t="shared" si="156"/>
        <v/>
      </c>
      <c r="AF347" s="74" t="str">
        <f t="shared" si="157"/>
        <v/>
      </c>
      <c r="AG347" s="74" t="str">
        <f t="shared" si="158"/>
        <v/>
      </c>
      <c r="AH347" s="95">
        <f t="shared" si="165"/>
        <v>0</v>
      </c>
      <c r="AI347" s="95" t="str">
        <f>IF(F347="","",F347)</f>
        <v/>
      </c>
      <c r="AJ347" s="74" t="str">
        <f t="shared" si="166"/>
        <v/>
      </c>
      <c r="AK347" s="74" t="str">
        <f t="shared" si="159"/>
        <v/>
      </c>
      <c r="AL347" s="99" t="str">
        <f t="shared" si="160"/>
        <v/>
      </c>
      <c r="AM347" s="81">
        <f t="shared" si="167"/>
        <v>0</v>
      </c>
      <c r="AO347" s="81">
        <f t="shared" si="168"/>
        <v>0</v>
      </c>
      <c r="AP347" s="81" t="str">
        <f t="shared" si="169"/>
        <v>00000</v>
      </c>
      <c r="AQ347" s="105" t="str">
        <f t="shared" si="170"/>
        <v>0秒0</v>
      </c>
      <c r="AR347" s="106">
        <f t="shared" si="171"/>
        <v>0</v>
      </c>
      <c r="AS347" s="106" t="str">
        <f t="shared" si="172"/>
        <v>0</v>
      </c>
      <c r="AT347" s="106" t="str">
        <f t="shared" si="173"/>
        <v>0</v>
      </c>
      <c r="AU347" s="106" t="str">
        <f t="shared" si="174"/>
        <v>0m</v>
      </c>
      <c r="AV347" s="106" t="str">
        <f t="shared" si="175"/>
        <v>点</v>
      </c>
      <c r="AW347" s="81">
        <f t="shared" si="176"/>
        <v>0</v>
      </c>
      <c r="AX347" s="73" t="str">
        <f t="shared" si="177"/>
        <v/>
      </c>
      <c r="AY347" s="81">
        <f t="shared" si="178"/>
        <v>0</v>
      </c>
      <c r="AZ347" s="81">
        <f t="shared" si="179"/>
        <v>0</v>
      </c>
      <c r="BA347" s="81">
        <f t="shared" si="180"/>
        <v>0</v>
      </c>
      <c r="BB347" s="586">
        <f>IF(W347="",0,COUNTA($W$17:W349))</f>
        <v>0</v>
      </c>
      <c r="BC347" s="586">
        <f>IF(X347="",0,COUNTA($X$17:X349))</f>
        <v>0</v>
      </c>
      <c r="BD347" s="628">
        <f>IF(OR($N347="20200",$N348="20200",$N349="20200"),COUNTIF($N$17:N349,"20200"),0)</f>
        <v>0</v>
      </c>
      <c r="BE347" s="768">
        <f>IF($BD347=0,0,INDEX($P347:$P349,MATCH("20200",$N347:$N349,0),1))</f>
        <v>0</v>
      </c>
      <c r="BF347" s="74" t="str">
        <f t="shared" si="161"/>
        <v/>
      </c>
      <c r="BG347" s="74" t="str">
        <f t="shared" si="162"/>
        <v/>
      </c>
      <c r="BH347" s="74" t="str">
        <f t="shared" si="163"/>
        <v/>
      </c>
      <c r="BI347" s="120" t="str">
        <f>IF(M347="","",COUNTIF($BH$17:BH347,BH347))</f>
        <v/>
      </c>
      <c r="BJ347" s="98"/>
      <c r="BK347" s="1" t="str">
        <f t="shared" si="181"/>
        <v/>
      </c>
      <c r="BL347" s="621" t="str">
        <f>IF(F347="","",COUNTIF($AI$17:AI347,AI347))</f>
        <v/>
      </c>
      <c r="BM347" s="621">
        <f>IF(BL347=1,BL347,0)</f>
        <v>0</v>
      </c>
      <c r="BN347" s="621" t="str">
        <f>IF(F347="","",$BR347)</f>
        <v/>
      </c>
      <c r="BO347" s="621" t="str">
        <f>IF(G347="","",$BR347)</f>
        <v/>
      </c>
      <c r="BP347" s="621" t="str">
        <f>IF(I347="","",$BR347)</f>
        <v/>
      </c>
      <c r="BQ347" s="622" t="str">
        <f>IFERROR(IF(J347="","",BR347),"")</f>
        <v/>
      </c>
      <c r="BR347" s="621">
        <v>111</v>
      </c>
      <c r="BS347" s="621">
        <f>IF(C347&gt;0,"",IF(COUNTIF(BN347:BQ349,BR347)=4,"",1))</f>
        <v>1</v>
      </c>
      <c r="BV347" s="622" t="str">
        <f>IF(AI347="","",IF(AND(COUNTA(M347:M349)=0,COUNTA(W347:X349)=0),1,""))</f>
        <v/>
      </c>
      <c r="BW347" s="621">
        <f>IF(AND($AI347="",COUNTA(W347)&gt;0),1,0)</f>
        <v>0</v>
      </c>
      <c r="BX347" s="621">
        <f>IF(AND($AI347="",COUNTA(X347)&gt;0),1,0)</f>
        <v>0</v>
      </c>
      <c r="BY347" s="621" t="str">
        <f>F347&amp;"-"&amp;W347</f>
        <v>-</v>
      </c>
      <c r="BZ347" s="621" t="str">
        <f>IF(W347="","",COUNTIF($BY$17:BY347,BY347))</f>
        <v/>
      </c>
      <c r="CA347" s="621" t="str">
        <f>F347&amp;"-"&amp;X347</f>
        <v>-</v>
      </c>
      <c r="CB347" s="621" t="str">
        <f>IF(X347="","",COUNTIF($CA$17:CA347,CA347))</f>
        <v/>
      </c>
    </row>
    <row r="348" spans="1:80" s="1" customFormat="1" ht="18" hidden="1" customHeight="1" thickBot="1">
      <c r="A348" s="684"/>
      <c r="B348" s="765"/>
      <c r="C348" s="767"/>
      <c r="D348" s="194"/>
      <c r="E348" s="194"/>
      <c r="F348" s="767"/>
      <c r="G348" s="767"/>
      <c r="H348" s="668"/>
      <c r="I348" s="198" t="str">
        <f>IF(C347&gt;0,VLOOKUP(C347,女子登録情報!$A$1:$H$2001,5,0),"")</f>
        <v/>
      </c>
      <c r="J348" s="748"/>
      <c r="K348" s="748"/>
      <c r="L348" s="199" t="s">
        <v>28</v>
      </c>
      <c r="M348" s="198"/>
      <c r="N348" s="196" t="str">
        <f>IF(M348&gt;0,VLOOKUP(M348,女子登録情報!$N$1:$O$22,2,0),"")</f>
        <v/>
      </c>
      <c r="O348" s="199" t="s">
        <v>29</v>
      </c>
      <c r="P348" s="200"/>
      <c r="Q348" s="53" t="str">
        <f t="shared" si="154"/>
        <v/>
      </c>
      <c r="R348" s="240"/>
      <c r="S348" s="197"/>
      <c r="T348" s="796"/>
      <c r="U348" s="797"/>
      <c r="V348" s="798"/>
      <c r="W348" s="751"/>
      <c r="X348" s="754"/>
      <c r="AB348" s="85">
        <f t="shared" si="164"/>
        <v>0</v>
      </c>
      <c r="AC348" s="621"/>
      <c r="AD348" s="74" t="str">
        <f t="shared" si="155"/>
        <v/>
      </c>
      <c r="AE348" s="74" t="str">
        <f t="shared" si="156"/>
        <v/>
      </c>
      <c r="AF348" s="74" t="str">
        <f t="shared" si="157"/>
        <v/>
      </c>
      <c r="AG348" s="74" t="str">
        <f t="shared" si="158"/>
        <v/>
      </c>
      <c r="AH348" s="95">
        <f t="shared" si="165"/>
        <v>0</v>
      </c>
      <c r="AI348" s="95" t="str">
        <f>AI347</f>
        <v/>
      </c>
      <c r="AJ348" s="74" t="str">
        <f t="shared" si="166"/>
        <v/>
      </c>
      <c r="AK348" s="74" t="str">
        <f t="shared" si="159"/>
        <v/>
      </c>
      <c r="AL348" s="99" t="str">
        <f t="shared" si="160"/>
        <v/>
      </c>
      <c r="AM348" s="81">
        <f t="shared" si="167"/>
        <v>0</v>
      </c>
      <c r="AO348" s="81">
        <f t="shared" si="168"/>
        <v>0</v>
      </c>
      <c r="AP348" s="81" t="str">
        <f t="shared" si="169"/>
        <v>00000</v>
      </c>
      <c r="AQ348" s="105" t="str">
        <f t="shared" si="170"/>
        <v>0秒0</v>
      </c>
      <c r="AR348" s="106">
        <f t="shared" si="171"/>
        <v>0</v>
      </c>
      <c r="AS348" s="106" t="str">
        <f t="shared" si="172"/>
        <v>0</v>
      </c>
      <c r="AT348" s="106" t="str">
        <f t="shared" si="173"/>
        <v>0</v>
      </c>
      <c r="AU348" s="106" t="str">
        <f t="shared" si="174"/>
        <v>0m</v>
      </c>
      <c r="AV348" s="106" t="str">
        <f t="shared" si="175"/>
        <v>点</v>
      </c>
      <c r="AW348" s="81">
        <f t="shared" si="176"/>
        <v>0</v>
      </c>
      <c r="AX348" s="73" t="str">
        <f t="shared" si="177"/>
        <v/>
      </c>
      <c r="AY348" s="81">
        <f t="shared" si="178"/>
        <v>0</v>
      </c>
      <c r="AZ348" s="81">
        <f t="shared" si="179"/>
        <v>0</v>
      </c>
      <c r="BA348" s="81">
        <f t="shared" si="180"/>
        <v>0</v>
      </c>
      <c r="BB348" s="595"/>
      <c r="BC348" s="595"/>
      <c r="BD348" s="629"/>
      <c r="BE348" s="769"/>
      <c r="BF348" s="74" t="str">
        <f t="shared" si="161"/>
        <v/>
      </c>
      <c r="BG348" s="74" t="str">
        <f t="shared" si="162"/>
        <v/>
      </c>
      <c r="BH348" s="74" t="str">
        <f t="shared" si="163"/>
        <v/>
      </c>
      <c r="BI348" s="120" t="str">
        <f>IF(M348="","",COUNTIF($BH$17:BH348,BH348))</f>
        <v/>
      </c>
      <c r="BJ348" s="98"/>
      <c r="BK348" s="1" t="str">
        <f t="shared" si="181"/>
        <v/>
      </c>
      <c r="BL348" s="621"/>
      <c r="BM348" s="621"/>
      <c r="BN348" s="621"/>
      <c r="BO348" s="621"/>
      <c r="BP348" s="621"/>
      <c r="BQ348" s="623"/>
      <c r="BR348" s="621"/>
      <c r="BS348" s="621"/>
      <c r="BV348" s="623"/>
      <c r="BW348" s="621"/>
      <c r="BX348" s="621"/>
      <c r="BY348" s="621"/>
      <c r="BZ348" s="621"/>
      <c r="CA348" s="621"/>
      <c r="CB348" s="621"/>
    </row>
    <row r="349" spans="1:80" s="1" customFormat="1" ht="18" hidden="1" customHeight="1" thickBot="1">
      <c r="A349" s="685"/>
      <c r="B349" s="201" t="s">
        <v>30</v>
      </c>
      <c r="C349" s="202"/>
      <c r="D349" s="202"/>
      <c r="E349" s="202"/>
      <c r="F349" s="210"/>
      <c r="G349" s="210"/>
      <c r="H349" s="28"/>
      <c r="I349" s="211"/>
      <c r="J349" s="749"/>
      <c r="K349" s="749"/>
      <c r="L349" s="203" t="s">
        <v>31</v>
      </c>
      <c r="M349" s="204"/>
      <c r="N349" s="196" t="str">
        <f>IF(M349&gt;0,VLOOKUP(M349,女子登録情報!$N$1:$O$22,2,0),"")</f>
        <v/>
      </c>
      <c r="O349" s="205" t="s">
        <v>32</v>
      </c>
      <c r="P349" s="206"/>
      <c r="Q349" s="53" t="str">
        <f t="shared" si="154"/>
        <v/>
      </c>
      <c r="R349" s="240"/>
      <c r="S349" s="207"/>
      <c r="T349" s="799"/>
      <c r="U349" s="800"/>
      <c r="V349" s="801"/>
      <c r="W349" s="752"/>
      <c r="X349" s="755"/>
      <c r="AB349" s="85">
        <f t="shared" si="164"/>
        <v>0</v>
      </c>
      <c r="AC349" s="621"/>
      <c r="AD349" s="74" t="str">
        <f t="shared" si="155"/>
        <v/>
      </c>
      <c r="AE349" s="74" t="str">
        <f t="shared" si="156"/>
        <v/>
      </c>
      <c r="AF349" s="74" t="str">
        <f t="shared" si="157"/>
        <v/>
      </c>
      <c r="AG349" s="74" t="str">
        <f t="shared" si="158"/>
        <v/>
      </c>
      <c r="AH349" s="95">
        <f t="shared" si="165"/>
        <v>0</v>
      </c>
      <c r="AI349" s="95" t="str">
        <f>AI348</f>
        <v/>
      </c>
      <c r="AJ349" s="74" t="str">
        <f t="shared" si="166"/>
        <v/>
      </c>
      <c r="AK349" s="74" t="str">
        <f t="shared" si="159"/>
        <v/>
      </c>
      <c r="AL349" s="99" t="str">
        <f t="shared" si="160"/>
        <v/>
      </c>
      <c r="AM349" s="81">
        <f t="shared" si="167"/>
        <v>0</v>
      </c>
      <c r="AO349" s="81">
        <f t="shared" si="168"/>
        <v>0</v>
      </c>
      <c r="AP349" s="81" t="str">
        <f t="shared" si="169"/>
        <v>00000</v>
      </c>
      <c r="AQ349" s="105" t="str">
        <f t="shared" si="170"/>
        <v>0秒0</v>
      </c>
      <c r="AR349" s="106">
        <f t="shared" si="171"/>
        <v>0</v>
      </c>
      <c r="AS349" s="106" t="str">
        <f t="shared" si="172"/>
        <v>0</v>
      </c>
      <c r="AT349" s="106" t="str">
        <f t="shared" si="173"/>
        <v>0</v>
      </c>
      <c r="AU349" s="106" t="str">
        <f t="shared" si="174"/>
        <v>0m</v>
      </c>
      <c r="AV349" s="106" t="str">
        <f t="shared" si="175"/>
        <v>点</v>
      </c>
      <c r="AW349" s="81">
        <f t="shared" si="176"/>
        <v>0</v>
      </c>
      <c r="AX349" s="73" t="str">
        <f t="shared" si="177"/>
        <v/>
      </c>
      <c r="AY349" s="81">
        <f t="shared" si="178"/>
        <v>0</v>
      </c>
      <c r="AZ349" s="81">
        <f t="shared" si="179"/>
        <v>0</v>
      </c>
      <c r="BA349" s="81">
        <f t="shared" si="180"/>
        <v>0</v>
      </c>
      <c r="BB349" s="587"/>
      <c r="BC349" s="587"/>
      <c r="BD349" s="630"/>
      <c r="BE349" s="770"/>
      <c r="BF349" s="74" t="str">
        <f t="shared" si="161"/>
        <v/>
      </c>
      <c r="BG349" s="74" t="str">
        <f t="shared" si="162"/>
        <v/>
      </c>
      <c r="BH349" s="74" t="str">
        <f t="shared" si="163"/>
        <v/>
      </c>
      <c r="BI349" s="120" t="str">
        <f>IF(M349="","",COUNTIF($BH$17:BH349,BH349))</f>
        <v/>
      </c>
      <c r="BJ349" s="98"/>
      <c r="BK349" s="1" t="str">
        <f t="shared" si="181"/>
        <v/>
      </c>
      <c r="BL349" s="621"/>
      <c r="BM349" s="621"/>
      <c r="BN349" s="621"/>
      <c r="BO349" s="621"/>
      <c r="BP349" s="621"/>
      <c r="BQ349" s="624"/>
      <c r="BR349" s="621"/>
      <c r="BS349" s="621"/>
      <c r="BV349" s="624"/>
      <c r="BW349" s="621"/>
      <c r="BX349" s="621"/>
      <c r="BY349" s="621"/>
      <c r="BZ349" s="621"/>
      <c r="CA349" s="621"/>
      <c r="CB349" s="621"/>
    </row>
    <row r="350" spans="1:80" s="1" customFormat="1" ht="18" hidden="1" customHeight="1" thickTop="1" thickBot="1">
      <c r="A350" s="683">
        <v>112</v>
      </c>
      <c r="B350" s="764" t="s">
        <v>339</v>
      </c>
      <c r="C350" s="766"/>
      <c r="D350" s="246"/>
      <c r="E350" s="246"/>
      <c r="F350" s="766" t="str">
        <f>IF(C350&gt;0,VLOOKUP(C350,女子登録情報!$A$1:$H$2001,3,0),"")</f>
        <v/>
      </c>
      <c r="G350" s="766" t="str">
        <f>IF(C350&gt;0,VLOOKUP(C350,女子登録情報!$A$1:$H$2001,4,0),"")</f>
        <v/>
      </c>
      <c r="H350" s="667" t="str">
        <f>IF(C350&gt;0,VLOOKUP(C350,女子登録情報!$A$1:$H$1688,7,0),"")</f>
        <v/>
      </c>
      <c r="I350" s="194" t="str">
        <f>IF(C350&gt;0,VLOOKUP(C350,女子登録情報!$A$1:$H$2001,8,0),"")</f>
        <v/>
      </c>
      <c r="J350" s="747" t="e">
        <f>IF(I351&gt;0,VLOOKUP(I351,女子登録情報!$Q$2:$R$48,2,0),"")</f>
        <v>#N/A</v>
      </c>
      <c r="K350" s="747" t="str">
        <f>IF(C350&gt;0,TEXT(C350,"100000000"),"000000000")</f>
        <v>000000000</v>
      </c>
      <c r="L350" s="195" t="s">
        <v>24</v>
      </c>
      <c r="M350" s="194"/>
      <c r="N350" s="196" t="str">
        <f>IF(M350&gt;0,VLOOKUP(M350,女子登録情報!$N$1:$O$22,2,0),"")</f>
        <v/>
      </c>
      <c r="O350" s="195" t="s">
        <v>27</v>
      </c>
      <c r="P350" s="102"/>
      <c r="Q350" s="53" t="str">
        <f t="shared" si="154"/>
        <v/>
      </c>
      <c r="R350" s="240"/>
      <c r="S350" s="197"/>
      <c r="T350" s="793"/>
      <c r="U350" s="794"/>
      <c r="V350" s="795"/>
      <c r="W350" s="750"/>
      <c r="X350" s="753"/>
      <c r="AA350" s="1">
        <f>IF(C350="",0,IF(H350=F5,0,1))</f>
        <v>0</v>
      </c>
      <c r="AB350" s="85">
        <f t="shared" si="164"/>
        <v>0</v>
      </c>
      <c r="AC350" s="621" t="str">
        <f>IF(C350="","",C350)</f>
        <v/>
      </c>
      <c r="AD350" s="74" t="str">
        <f t="shared" si="155"/>
        <v/>
      </c>
      <c r="AE350" s="74" t="str">
        <f t="shared" si="156"/>
        <v/>
      </c>
      <c r="AF350" s="74" t="str">
        <f t="shared" si="157"/>
        <v/>
      </c>
      <c r="AG350" s="74" t="str">
        <f t="shared" si="158"/>
        <v/>
      </c>
      <c r="AH350" s="95">
        <f t="shared" si="165"/>
        <v>0</v>
      </c>
      <c r="AI350" s="95" t="str">
        <f>IF(F350="","",F350)</f>
        <v/>
      </c>
      <c r="AJ350" s="74" t="str">
        <f t="shared" si="166"/>
        <v/>
      </c>
      <c r="AK350" s="74" t="str">
        <f t="shared" si="159"/>
        <v/>
      </c>
      <c r="AL350" s="99" t="str">
        <f t="shared" si="160"/>
        <v/>
      </c>
      <c r="AM350" s="81">
        <f t="shared" si="167"/>
        <v>0</v>
      </c>
      <c r="AO350" s="81">
        <f t="shared" si="168"/>
        <v>0</v>
      </c>
      <c r="AP350" s="81" t="str">
        <f t="shared" si="169"/>
        <v>00000</v>
      </c>
      <c r="AQ350" s="105" t="str">
        <f t="shared" si="170"/>
        <v>0秒0</v>
      </c>
      <c r="AR350" s="106">
        <f t="shared" si="171"/>
        <v>0</v>
      </c>
      <c r="AS350" s="106" t="str">
        <f t="shared" si="172"/>
        <v>0</v>
      </c>
      <c r="AT350" s="106" t="str">
        <f t="shared" si="173"/>
        <v>0</v>
      </c>
      <c r="AU350" s="106" t="str">
        <f t="shared" si="174"/>
        <v>0m</v>
      </c>
      <c r="AV350" s="106" t="str">
        <f t="shared" si="175"/>
        <v>点</v>
      </c>
      <c r="AW350" s="81">
        <f t="shared" si="176"/>
        <v>0</v>
      </c>
      <c r="AX350" s="73" t="str">
        <f t="shared" si="177"/>
        <v/>
      </c>
      <c r="AY350" s="81">
        <f t="shared" si="178"/>
        <v>0</v>
      </c>
      <c r="AZ350" s="81">
        <f t="shared" si="179"/>
        <v>0</v>
      </c>
      <c r="BA350" s="81">
        <f t="shared" si="180"/>
        <v>0</v>
      </c>
      <c r="BB350" s="586">
        <f>IF(W350="",0,COUNTA($W$17:W352))</f>
        <v>0</v>
      </c>
      <c r="BC350" s="586">
        <f>IF(X350="",0,COUNTA($X$17:X352))</f>
        <v>0</v>
      </c>
      <c r="BD350" s="628">
        <f>IF(OR($N350="20200",$N351="20200",$N352="20200"),COUNTIF($N$17:N352,"20200"),0)</f>
        <v>0</v>
      </c>
      <c r="BE350" s="768">
        <f>IF($BD350=0,0,INDEX($P350:$P352,MATCH("20200",$N350:$N352,0),1))</f>
        <v>0</v>
      </c>
      <c r="BF350" s="74" t="str">
        <f t="shared" si="161"/>
        <v/>
      </c>
      <c r="BG350" s="74" t="str">
        <f t="shared" si="162"/>
        <v/>
      </c>
      <c r="BH350" s="74" t="str">
        <f t="shared" si="163"/>
        <v/>
      </c>
      <c r="BI350" s="120" t="str">
        <f>IF(M350="","",COUNTIF($BH$17:BH350,BH350))</f>
        <v/>
      </c>
      <c r="BJ350" s="98"/>
      <c r="BK350" s="1" t="str">
        <f t="shared" si="181"/>
        <v/>
      </c>
      <c r="BL350" s="621" t="str">
        <f>IF(F350="","",COUNTIF($AI$17:AI350,AI350))</f>
        <v/>
      </c>
      <c r="BM350" s="621">
        <f>IF(BL350=1,BL350,0)</f>
        <v>0</v>
      </c>
      <c r="BN350" s="621" t="str">
        <f>IF(F350="","",$BR350)</f>
        <v/>
      </c>
      <c r="BO350" s="621" t="str">
        <f>IF(G350="","",$BR350)</f>
        <v/>
      </c>
      <c r="BP350" s="621" t="str">
        <f>IF(I350="","",$BR350)</f>
        <v/>
      </c>
      <c r="BQ350" s="622" t="str">
        <f>IFERROR(IF(J350="","",BR350),"")</f>
        <v/>
      </c>
      <c r="BR350" s="621">
        <v>112</v>
      </c>
      <c r="BS350" s="621">
        <f>IF(C350&gt;0,"",IF(COUNTIF(BN350:BQ352,BR350)=4,"",1))</f>
        <v>1</v>
      </c>
      <c r="BV350" s="622" t="str">
        <f>IF(AI350="","",IF(AND(COUNTA(M350:M352)=0,COUNTA(W350:X352)=0),1,""))</f>
        <v/>
      </c>
      <c r="BW350" s="621">
        <f>IF(AND($AI350="",COUNTA(W350)&gt;0),1,0)</f>
        <v>0</v>
      </c>
      <c r="BX350" s="621">
        <f>IF(AND($AI350="",COUNTA(X350)&gt;0),1,0)</f>
        <v>0</v>
      </c>
      <c r="BY350" s="621" t="str">
        <f>F350&amp;"-"&amp;W350</f>
        <v>-</v>
      </c>
      <c r="BZ350" s="621" t="str">
        <f>IF(W350="","",COUNTIF($BY$17:BY350,BY350))</f>
        <v/>
      </c>
      <c r="CA350" s="621" t="str">
        <f>F350&amp;"-"&amp;X350</f>
        <v>-</v>
      </c>
      <c r="CB350" s="621" t="str">
        <f>IF(X350="","",COUNTIF($CA$17:CA350,CA350))</f>
        <v/>
      </c>
    </row>
    <row r="351" spans="1:80" s="1" customFormat="1" ht="18" hidden="1" customHeight="1" thickBot="1">
      <c r="A351" s="684"/>
      <c r="B351" s="765"/>
      <c r="C351" s="767"/>
      <c r="D351" s="194"/>
      <c r="E351" s="194"/>
      <c r="F351" s="767"/>
      <c r="G351" s="767"/>
      <c r="H351" s="668"/>
      <c r="I351" s="198" t="str">
        <f>IF(C350&gt;0,VLOOKUP(C350,女子登録情報!$A$1:$H$2001,5,0),"")</f>
        <v/>
      </c>
      <c r="J351" s="748"/>
      <c r="K351" s="748"/>
      <c r="L351" s="199" t="s">
        <v>28</v>
      </c>
      <c r="M351" s="198"/>
      <c r="N351" s="196" t="str">
        <f>IF(M351&gt;0,VLOOKUP(M351,女子登録情報!$N$1:$O$22,2,0),"")</f>
        <v/>
      </c>
      <c r="O351" s="199" t="s">
        <v>29</v>
      </c>
      <c r="P351" s="200"/>
      <c r="Q351" s="53" t="str">
        <f t="shared" si="154"/>
        <v/>
      </c>
      <c r="R351" s="240"/>
      <c r="S351" s="197"/>
      <c r="T351" s="796"/>
      <c r="U351" s="797"/>
      <c r="V351" s="798"/>
      <c r="W351" s="751"/>
      <c r="X351" s="754"/>
      <c r="AB351" s="85">
        <f t="shared" si="164"/>
        <v>0</v>
      </c>
      <c r="AC351" s="621"/>
      <c r="AD351" s="74" t="str">
        <f t="shared" si="155"/>
        <v/>
      </c>
      <c r="AE351" s="74" t="str">
        <f t="shared" si="156"/>
        <v/>
      </c>
      <c r="AF351" s="74" t="str">
        <f t="shared" si="157"/>
        <v/>
      </c>
      <c r="AG351" s="74" t="str">
        <f t="shared" si="158"/>
        <v/>
      </c>
      <c r="AH351" s="95">
        <f t="shared" si="165"/>
        <v>0</v>
      </c>
      <c r="AI351" s="95" t="str">
        <f>AI350</f>
        <v/>
      </c>
      <c r="AJ351" s="74" t="str">
        <f t="shared" si="166"/>
        <v/>
      </c>
      <c r="AK351" s="74" t="str">
        <f t="shared" si="159"/>
        <v/>
      </c>
      <c r="AL351" s="99" t="str">
        <f t="shared" si="160"/>
        <v/>
      </c>
      <c r="AM351" s="81">
        <f t="shared" si="167"/>
        <v>0</v>
      </c>
      <c r="AO351" s="81">
        <f t="shared" si="168"/>
        <v>0</v>
      </c>
      <c r="AP351" s="81" t="str">
        <f t="shared" si="169"/>
        <v>00000</v>
      </c>
      <c r="AQ351" s="105" t="str">
        <f t="shared" si="170"/>
        <v>0秒0</v>
      </c>
      <c r="AR351" s="106">
        <f t="shared" si="171"/>
        <v>0</v>
      </c>
      <c r="AS351" s="106" t="str">
        <f t="shared" si="172"/>
        <v>0</v>
      </c>
      <c r="AT351" s="106" t="str">
        <f t="shared" si="173"/>
        <v>0</v>
      </c>
      <c r="AU351" s="106" t="str">
        <f t="shared" si="174"/>
        <v>0m</v>
      </c>
      <c r="AV351" s="106" t="str">
        <f t="shared" si="175"/>
        <v>点</v>
      </c>
      <c r="AW351" s="81">
        <f t="shared" si="176"/>
        <v>0</v>
      </c>
      <c r="AX351" s="73" t="str">
        <f t="shared" si="177"/>
        <v/>
      </c>
      <c r="AY351" s="81">
        <f t="shared" si="178"/>
        <v>0</v>
      </c>
      <c r="AZ351" s="81">
        <f t="shared" si="179"/>
        <v>0</v>
      </c>
      <c r="BA351" s="81">
        <f t="shared" si="180"/>
        <v>0</v>
      </c>
      <c r="BB351" s="595"/>
      <c r="BC351" s="595"/>
      <c r="BD351" s="629"/>
      <c r="BE351" s="769"/>
      <c r="BF351" s="74" t="str">
        <f t="shared" si="161"/>
        <v/>
      </c>
      <c r="BG351" s="74" t="str">
        <f t="shared" si="162"/>
        <v/>
      </c>
      <c r="BH351" s="74" t="str">
        <f t="shared" si="163"/>
        <v/>
      </c>
      <c r="BI351" s="120" t="str">
        <f>IF(M351="","",COUNTIF($BH$17:BH351,BH351))</f>
        <v/>
      </c>
      <c r="BJ351" s="98"/>
      <c r="BK351" s="1" t="str">
        <f t="shared" si="181"/>
        <v/>
      </c>
      <c r="BL351" s="621"/>
      <c r="BM351" s="621"/>
      <c r="BN351" s="621"/>
      <c r="BO351" s="621"/>
      <c r="BP351" s="621"/>
      <c r="BQ351" s="623"/>
      <c r="BR351" s="621"/>
      <c r="BS351" s="621"/>
      <c r="BV351" s="623"/>
      <c r="BW351" s="621"/>
      <c r="BX351" s="621"/>
      <c r="BY351" s="621"/>
      <c r="BZ351" s="621"/>
      <c r="CA351" s="621"/>
      <c r="CB351" s="621"/>
    </row>
    <row r="352" spans="1:80" s="1" customFormat="1" ht="18" hidden="1" customHeight="1" thickBot="1">
      <c r="A352" s="685"/>
      <c r="B352" s="201" t="s">
        <v>30</v>
      </c>
      <c r="C352" s="202"/>
      <c r="D352" s="202"/>
      <c r="E352" s="202"/>
      <c r="F352" s="210"/>
      <c r="G352" s="210"/>
      <c r="H352" s="28"/>
      <c r="I352" s="211"/>
      <c r="J352" s="749"/>
      <c r="K352" s="749"/>
      <c r="L352" s="203" t="s">
        <v>31</v>
      </c>
      <c r="M352" s="204"/>
      <c r="N352" s="196" t="str">
        <f>IF(M352&gt;0,VLOOKUP(M352,女子登録情報!$N$1:$O$22,2,0),"")</f>
        <v/>
      </c>
      <c r="O352" s="205" t="s">
        <v>32</v>
      </c>
      <c r="P352" s="206"/>
      <c r="Q352" s="53" t="str">
        <f t="shared" si="154"/>
        <v/>
      </c>
      <c r="R352" s="240"/>
      <c r="S352" s="207"/>
      <c r="T352" s="799"/>
      <c r="U352" s="800"/>
      <c r="V352" s="801"/>
      <c r="W352" s="752"/>
      <c r="X352" s="755"/>
      <c r="AB352" s="85">
        <f t="shared" si="164"/>
        <v>0</v>
      </c>
      <c r="AC352" s="621"/>
      <c r="AD352" s="74" t="str">
        <f t="shared" si="155"/>
        <v/>
      </c>
      <c r="AE352" s="74" t="str">
        <f t="shared" si="156"/>
        <v/>
      </c>
      <c r="AF352" s="74" t="str">
        <f t="shared" si="157"/>
        <v/>
      </c>
      <c r="AG352" s="74" t="str">
        <f t="shared" si="158"/>
        <v/>
      </c>
      <c r="AH352" s="95">
        <f t="shared" si="165"/>
        <v>0</v>
      </c>
      <c r="AI352" s="95" t="str">
        <f>AI351</f>
        <v/>
      </c>
      <c r="AJ352" s="74" t="str">
        <f t="shared" si="166"/>
        <v/>
      </c>
      <c r="AK352" s="74" t="str">
        <f t="shared" si="159"/>
        <v/>
      </c>
      <c r="AL352" s="99" t="str">
        <f t="shared" si="160"/>
        <v/>
      </c>
      <c r="AM352" s="81">
        <f t="shared" si="167"/>
        <v>0</v>
      </c>
      <c r="AO352" s="81">
        <f t="shared" si="168"/>
        <v>0</v>
      </c>
      <c r="AP352" s="81" t="str">
        <f t="shared" si="169"/>
        <v>00000</v>
      </c>
      <c r="AQ352" s="105" t="str">
        <f t="shared" si="170"/>
        <v>0秒0</v>
      </c>
      <c r="AR352" s="106">
        <f t="shared" si="171"/>
        <v>0</v>
      </c>
      <c r="AS352" s="106" t="str">
        <f t="shared" si="172"/>
        <v>0</v>
      </c>
      <c r="AT352" s="106" t="str">
        <f t="shared" si="173"/>
        <v>0</v>
      </c>
      <c r="AU352" s="106" t="str">
        <f t="shared" si="174"/>
        <v>0m</v>
      </c>
      <c r="AV352" s="106" t="str">
        <f t="shared" si="175"/>
        <v>点</v>
      </c>
      <c r="AW352" s="81">
        <f t="shared" si="176"/>
        <v>0</v>
      </c>
      <c r="AX352" s="73" t="str">
        <f t="shared" si="177"/>
        <v/>
      </c>
      <c r="AY352" s="81">
        <f t="shared" si="178"/>
        <v>0</v>
      </c>
      <c r="AZ352" s="81">
        <f t="shared" si="179"/>
        <v>0</v>
      </c>
      <c r="BA352" s="81">
        <f t="shared" si="180"/>
        <v>0</v>
      </c>
      <c r="BB352" s="587"/>
      <c r="BC352" s="587"/>
      <c r="BD352" s="630"/>
      <c r="BE352" s="770"/>
      <c r="BF352" s="74" t="str">
        <f t="shared" si="161"/>
        <v/>
      </c>
      <c r="BG352" s="74" t="str">
        <f t="shared" si="162"/>
        <v/>
      </c>
      <c r="BH352" s="74" t="str">
        <f t="shared" si="163"/>
        <v/>
      </c>
      <c r="BI352" s="120" t="str">
        <f>IF(M352="","",COUNTIF($BH$17:BH352,BH352))</f>
        <v/>
      </c>
      <c r="BJ352" s="98"/>
      <c r="BK352" s="1" t="str">
        <f t="shared" si="181"/>
        <v/>
      </c>
      <c r="BL352" s="621"/>
      <c r="BM352" s="621"/>
      <c r="BN352" s="621"/>
      <c r="BO352" s="621"/>
      <c r="BP352" s="621"/>
      <c r="BQ352" s="624"/>
      <c r="BR352" s="621"/>
      <c r="BS352" s="621"/>
      <c r="BV352" s="624"/>
      <c r="BW352" s="621"/>
      <c r="BX352" s="621"/>
      <c r="BY352" s="621"/>
      <c r="BZ352" s="621"/>
      <c r="CA352" s="621"/>
      <c r="CB352" s="621"/>
    </row>
    <row r="353" spans="1:80" s="1" customFormat="1" ht="18" hidden="1" customHeight="1" thickTop="1" thickBot="1">
      <c r="A353" s="683">
        <v>113</v>
      </c>
      <c r="B353" s="764" t="s">
        <v>339</v>
      </c>
      <c r="C353" s="766"/>
      <c r="D353" s="246"/>
      <c r="E353" s="246"/>
      <c r="F353" s="766" t="str">
        <f>IF(C353&gt;0,VLOOKUP(C353,女子登録情報!$A$1:$H$2001,3,0),"")</f>
        <v/>
      </c>
      <c r="G353" s="766" t="str">
        <f>IF(C353&gt;0,VLOOKUP(C353,女子登録情報!$A$1:$H$2001,4,0),"")</f>
        <v/>
      </c>
      <c r="H353" s="667" t="str">
        <f>IF(C353&gt;0,VLOOKUP(C353,女子登録情報!$A$1:$H$1688,7,0),"")</f>
        <v/>
      </c>
      <c r="I353" s="194" t="str">
        <f>IF(C353&gt;0,VLOOKUP(C353,女子登録情報!$A$1:$H$2001,8,0),"")</f>
        <v/>
      </c>
      <c r="J353" s="747" t="e">
        <f>IF(I354&gt;0,VLOOKUP(I354,女子登録情報!$Q$2:$R$48,2,0),"")</f>
        <v>#N/A</v>
      </c>
      <c r="K353" s="747" t="str">
        <f>IF(C353&gt;0,TEXT(C353,"100000000"),"000000000")</f>
        <v>000000000</v>
      </c>
      <c r="L353" s="195" t="s">
        <v>24</v>
      </c>
      <c r="M353" s="194"/>
      <c r="N353" s="196" t="str">
        <f>IF(M353&gt;0,VLOOKUP(M353,女子登録情報!$N$1:$O$22,2,0),"")</f>
        <v/>
      </c>
      <c r="O353" s="195" t="s">
        <v>27</v>
      </c>
      <c r="P353" s="102"/>
      <c r="Q353" s="53" t="str">
        <f t="shared" si="154"/>
        <v/>
      </c>
      <c r="R353" s="240"/>
      <c r="S353" s="197"/>
      <c r="T353" s="793"/>
      <c r="U353" s="794"/>
      <c r="V353" s="795"/>
      <c r="W353" s="750"/>
      <c r="X353" s="753"/>
      <c r="AA353" s="1">
        <f>IF(C353="",0,IF(H353=F5,0,1))</f>
        <v>0</v>
      </c>
      <c r="AB353" s="85">
        <f t="shared" si="164"/>
        <v>0</v>
      </c>
      <c r="AC353" s="621" t="str">
        <f>IF(C353="","",C353)</f>
        <v/>
      </c>
      <c r="AD353" s="74" t="str">
        <f t="shared" si="155"/>
        <v/>
      </c>
      <c r="AE353" s="74" t="str">
        <f t="shared" si="156"/>
        <v/>
      </c>
      <c r="AF353" s="74" t="str">
        <f t="shared" si="157"/>
        <v/>
      </c>
      <c r="AG353" s="74" t="str">
        <f t="shared" si="158"/>
        <v/>
      </c>
      <c r="AH353" s="95">
        <f t="shared" si="165"/>
        <v>0</v>
      </c>
      <c r="AI353" s="95" t="str">
        <f>IF(F353="","",F353)</f>
        <v/>
      </c>
      <c r="AJ353" s="74" t="str">
        <f t="shared" si="166"/>
        <v/>
      </c>
      <c r="AK353" s="74" t="str">
        <f t="shared" si="159"/>
        <v/>
      </c>
      <c r="AL353" s="99" t="str">
        <f t="shared" si="160"/>
        <v/>
      </c>
      <c r="AM353" s="81">
        <f t="shared" si="167"/>
        <v>0</v>
      </c>
      <c r="AO353" s="81">
        <f t="shared" si="168"/>
        <v>0</v>
      </c>
      <c r="AP353" s="81" t="str">
        <f t="shared" si="169"/>
        <v>00000</v>
      </c>
      <c r="AQ353" s="105" t="str">
        <f t="shared" si="170"/>
        <v>0秒0</v>
      </c>
      <c r="AR353" s="106">
        <f t="shared" si="171"/>
        <v>0</v>
      </c>
      <c r="AS353" s="106" t="str">
        <f t="shared" si="172"/>
        <v>0</v>
      </c>
      <c r="AT353" s="106" t="str">
        <f t="shared" si="173"/>
        <v>0</v>
      </c>
      <c r="AU353" s="106" t="str">
        <f t="shared" si="174"/>
        <v>0m</v>
      </c>
      <c r="AV353" s="106" t="str">
        <f t="shared" si="175"/>
        <v>点</v>
      </c>
      <c r="AW353" s="81">
        <f t="shared" si="176"/>
        <v>0</v>
      </c>
      <c r="AX353" s="73" t="str">
        <f t="shared" si="177"/>
        <v/>
      </c>
      <c r="AY353" s="81">
        <f t="shared" si="178"/>
        <v>0</v>
      </c>
      <c r="AZ353" s="81">
        <f t="shared" si="179"/>
        <v>0</v>
      </c>
      <c r="BA353" s="81">
        <f t="shared" si="180"/>
        <v>0</v>
      </c>
      <c r="BB353" s="586">
        <f>IF(W353="",0,COUNTA($W$17:W355))</f>
        <v>0</v>
      </c>
      <c r="BC353" s="586">
        <f>IF(X353="",0,COUNTA($X$17:X355))</f>
        <v>0</v>
      </c>
      <c r="BD353" s="628">
        <f>IF(OR($N353="20200",$N354="20200",$N355="20200"),COUNTIF($N$17:N355,"20200"),0)</f>
        <v>0</v>
      </c>
      <c r="BE353" s="768">
        <f>IF($BD353=0,0,INDEX($P353:$P355,MATCH("20200",$N353:$N355,0),1))</f>
        <v>0</v>
      </c>
      <c r="BF353" s="74" t="str">
        <f t="shared" si="161"/>
        <v/>
      </c>
      <c r="BG353" s="74" t="str">
        <f t="shared" si="162"/>
        <v/>
      </c>
      <c r="BH353" s="74" t="str">
        <f t="shared" si="163"/>
        <v/>
      </c>
      <c r="BI353" s="120" t="str">
        <f>IF(M353="","",COUNTIF($BH$17:BH353,BH353))</f>
        <v/>
      </c>
      <c r="BJ353" s="98"/>
      <c r="BK353" s="1" t="str">
        <f t="shared" si="181"/>
        <v/>
      </c>
      <c r="BL353" s="621" t="str">
        <f>IF(F353="","",COUNTIF($AI$17:AI353,AI353))</f>
        <v/>
      </c>
      <c r="BM353" s="621">
        <f>IF(BL353=1,BL353,0)</f>
        <v>0</v>
      </c>
      <c r="BN353" s="621" t="str">
        <f>IF(F353="","",$BR353)</f>
        <v/>
      </c>
      <c r="BO353" s="621" t="str">
        <f>IF(G353="","",$BR353)</f>
        <v/>
      </c>
      <c r="BP353" s="621" t="str">
        <f>IF(I353="","",$BR353)</f>
        <v/>
      </c>
      <c r="BQ353" s="622" t="str">
        <f>IFERROR(IF(J353="","",BR353),"")</f>
        <v/>
      </c>
      <c r="BR353" s="621">
        <v>113</v>
      </c>
      <c r="BS353" s="621">
        <f>IF(C353&gt;0,"",IF(COUNTIF(BN353:BQ355,BR353)=4,"",1))</f>
        <v>1</v>
      </c>
      <c r="BV353" s="622" t="str">
        <f>IF(AI353="","",IF(AND(COUNTA(M353:M355)=0,COUNTA(W353:X355)=0),1,""))</f>
        <v/>
      </c>
      <c r="BW353" s="621">
        <f>IF(AND($AI353="",COUNTA(W353)&gt;0),1,0)</f>
        <v>0</v>
      </c>
      <c r="BX353" s="621">
        <f>IF(AND($AI353="",COUNTA(X353)&gt;0),1,0)</f>
        <v>0</v>
      </c>
      <c r="BY353" s="621" t="str">
        <f>F353&amp;"-"&amp;W353</f>
        <v>-</v>
      </c>
      <c r="BZ353" s="621" t="str">
        <f>IF(W353="","",COUNTIF($BY$17:BY353,BY353))</f>
        <v/>
      </c>
      <c r="CA353" s="621" t="str">
        <f>F353&amp;"-"&amp;X353</f>
        <v>-</v>
      </c>
      <c r="CB353" s="621" t="str">
        <f>IF(X353="","",COUNTIF($CA$17:CA353,CA353))</f>
        <v/>
      </c>
    </row>
    <row r="354" spans="1:80" s="1" customFormat="1" ht="18" hidden="1" customHeight="1" thickBot="1">
      <c r="A354" s="684"/>
      <c r="B354" s="765"/>
      <c r="C354" s="767"/>
      <c r="D354" s="194"/>
      <c r="E354" s="194"/>
      <c r="F354" s="767"/>
      <c r="G354" s="767"/>
      <c r="H354" s="668"/>
      <c r="I354" s="198" t="str">
        <f>IF(C353&gt;0,VLOOKUP(C353,女子登録情報!$A$1:$H$2001,5,0),"")</f>
        <v/>
      </c>
      <c r="J354" s="748"/>
      <c r="K354" s="748"/>
      <c r="L354" s="199" t="s">
        <v>28</v>
      </c>
      <c r="M354" s="198"/>
      <c r="N354" s="196" t="str">
        <f>IF(M354&gt;0,VLOOKUP(M354,女子登録情報!$N$1:$O$22,2,0),"")</f>
        <v/>
      </c>
      <c r="O354" s="199" t="s">
        <v>29</v>
      </c>
      <c r="P354" s="200"/>
      <c r="Q354" s="53" t="str">
        <f t="shared" si="154"/>
        <v/>
      </c>
      <c r="R354" s="240"/>
      <c r="S354" s="197"/>
      <c r="T354" s="796"/>
      <c r="U354" s="797"/>
      <c r="V354" s="798"/>
      <c r="W354" s="751"/>
      <c r="X354" s="754"/>
      <c r="AB354" s="85">
        <f t="shared" si="164"/>
        <v>0</v>
      </c>
      <c r="AC354" s="621"/>
      <c r="AD354" s="74" t="str">
        <f t="shared" si="155"/>
        <v/>
      </c>
      <c r="AE354" s="74" t="str">
        <f t="shared" si="156"/>
        <v/>
      </c>
      <c r="AF354" s="74" t="str">
        <f t="shared" si="157"/>
        <v/>
      </c>
      <c r="AG354" s="74" t="str">
        <f t="shared" si="158"/>
        <v/>
      </c>
      <c r="AH354" s="95">
        <f t="shared" si="165"/>
        <v>0</v>
      </c>
      <c r="AI354" s="95" t="str">
        <f>AI353</f>
        <v/>
      </c>
      <c r="AJ354" s="74" t="str">
        <f t="shared" si="166"/>
        <v/>
      </c>
      <c r="AK354" s="74" t="str">
        <f t="shared" si="159"/>
        <v/>
      </c>
      <c r="AL354" s="99" t="str">
        <f t="shared" si="160"/>
        <v/>
      </c>
      <c r="AM354" s="81">
        <f t="shared" si="167"/>
        <v>0</v>
      </c>
      <c r="AO354" s="81">
        <f t="shared" si="168"/>
        <v>0</v>
      </c>
      <c r="AP354" s="81" t="str">
        <f t="shared" si="169"/>
        <v>00000</v>
      </c>
      <c r="AQ354" s="105" t="str">
        <f t="shared" si="170"/>
        <v>0秒0</v>
      </c>
      <c r="AR354" s="106">
        <f t="shared" si="171"/>
        <v>0</v>
      </c>
      <c r="AS354" s="106" t="str">
        <f t="shared" si="172"/>
        <v>0</v>
      </c>
      <c r="AT354" s="106" t="str">
        <f t="shared" si="173"/>
        <v>0</v>
      </c>
      <c r="AU354" s="106" t="str">
        <f t="shared" si="174"/>
        <v>0m</v>
      </c>
      <c r="AV354" s="106" t="str">
        <f t="shared" si="175"/>
        <v>点</v>
      </c>
      <c r="AW354" s="81">
        <f t="shared" si="176"/>
        <v>0</v>
      </c>
      <c r="AX354" s="73" t="str">
        <f t="shared" si="177"/>
        <v/>
      </c>
      <c r="AY354" s="81">
        <f t="shared" si="178"/>
        <v>0</v>
      </c>
      <c r="AZ354" s="81">
        <f t="shared" si="179"/>
        <v>0</v>
      </c>
      <c r="BA354" s="81">
        <f t="shared" si="180"/>
        <v>0</v>
      </c>
      <c r="BB354" s="595"/>
      <c r="BC354" s="595"/>
      <c r="BD354" s="629"/>
      <c r="BE354" s="769"/>
      <c r="BF354" s="74" t="str">
        <f t="shared" si="161"/>
        <v/>
      </c>
      <c r="BG354" s="74" t="str">
        <f t="shared" si="162"/>
        <v/>
      </c>
      <c r="BH354" s="74" t="str">
        <f t="shared" si="163"/>
        <v/>
      </c>
      <c r="BI354" s="120" t="str">
        <f>IF(M354="","",COUNTIF($BH$17:BH354,BH354))</f>
        <v/>
      </c>
      <c r="BJ354" s="98"/>
      <c r="BK354" s="1" t="str">
        <f t="shared" si="181"/>
        <v/>
      </c>
      <c r="BL354" s="621"/>
      <c r="BM354" s="621"/>
      <c r="BN354" s="621"/>
      <c r="BO354" s="621"/>
      <c r="BP354" s="621"/>
      <c r="BQ354" s="623"/>
      <c r="BR354" s="621"/>
      <c r="BS354" s="621"/>
      <c r="BV354" s="623"/>
      <c r="BW354" s="621"/>
      <c r="BX354" s="621"/>
      <c r="BY354" s="621"/>
      <c r="BZ354" s="621"/>
      <c r="CA354" s="621"/>
      <c r="CB354" s="621"/>
    </row>
    <row r="355" spans="1:80" s="1" customFormat="1" ht="18" hidden="1" customHeight="1" thickBot="1">
      <c r="A355" s="685"/>
      <c r="B355" s="201" t="s">
        <v>30</v>
      </c>
      <c r="C355" s="202"/>
      <c r="D355" s="202"/>
      <c r="E355" s="202"/>
      <c r="F355" s="210"/>
      <c r="G355" s="210"/>
      <c r="H355" s="28"/>
      <c r="I355" s="211"/>
      <c r="J355" s="749"/>
      <c r="K355" s="749"/>
      <c r="L355" s="203" t="s">
        <v>31</v>
      </c>
      <c r="M355" s="204"/>
      <c r="N355" s="196" t="str">
        <f>IF(M355&gt;0,VLOOKUP(M355,女子登録情報!$N$1:$O$22,2,0),"")</f>
        <v/>
      </c>
      <c r="O355" s="205" t="s">
        <v>32</v>
      </c>
      <c r="P355" s="206"/>
      <c r="Q355" s="53" t="str">
        <f t="shared" si="154"/>
        <v/>
      </c>
      <c r="R355" s="240"/>
      <c r="S355" s="207"/>
      <c r="T355" s="799"/>
      <c r="U355" s="800"/>
      <c r="V355" s="801"/>
      <c r="W355" s="752"/>
      <c r="X355" s="755"/>
      <c r="AB355" s="85">
        <f t="shared" si="164"/>
        <v>0</v>
      </c>
      <c r="AC355" s="621"/>
      <c r="AD355" s="74" t="str">
        <f t="shared" si="155"/>
        <v/>
      </c>
      <c r="AE355" s="74" t="str">
        <f t="shared" si="156"/>
        <v/>
      </c>
      <c r="AF355" s="74" t="str">
        <f t="shared" si="157"/>
        <v/>
      </c>
      <c r="AG355" s="74" t="str">
        <f t="shared" si="158"/>
        <v/>
      </c>
      <c r="AH355" s="95">
        <f t="shared" si="165"/>
        <v>0</v>
      </c>
      <c r="AI355" s="95" t="str">
        <f>AI354</f>
        <v/>
      </c>
      <c r="AJ355" s="74" t="str">
        <f t="shared" si="166"/>
        <v/>
      </c>
      <c r="AK355" s="74" t="str">
        <f t="shared" si="159"/>
        <v/>
      </c>
      <c r="AL355" s="99" t="str">
        <f t="shared" si="160"/>
        <v/>
      </c>
      <c r="AM355" s="81">
        <f t="shared" si="167"/>
        <v>0</v>
      </c>
      <c r="AO355" s="81">
        <f t="shared" si="168"/>
        <v>0</v>
      </c>
      <c r="AP355" s="81" t="str">
        <f t="shared" si="169"/>
        <v>00000</v>
      </c>
      <c r="AQ355" s="105" t="str">
        <f t="shared" si="170"/>
        <v>0秒0</v>
      </c>
      <c r="AR355" s="106">
        <f t="shared" si="171"/>
        <v>0</v>
      </c>
      <c r="AS355" s="106" t="str">
        <f t="shared" si="172"/>
        <v>0</v>
      </c>
      <c r="AT355" s="106" t="str">
        <f t="shared" si="173"/>
        <v>0</v>
      </c>
      <c r="AU355" s="106" t="str">
        <f t="shared" si="174"/>
        <v>0m</v>
      </c>
      <c r="AV355" s="106" t="str">
        <f t="shared" si="175"/>
        <v>点</v>
      </c>
      <c r="AW355" s="81">
        <f t="shared" si="176"/>
        <v>0</v>
      </c>
      <c r="AX355" s="73" t="str">
        <f t="shared" si="177"/>
        <v/>
      </c>
      <c r="AY355" s="81">
        <f t="shared" si="178"/>
        <v>0</v>
      </c>
      <c r="AZ355" s="81">
        <f t="shared" si="179"/>
        <v>0</v>
      </c>
      <c r="BA355" s="81">
        <f t="shared" si="180"/>
        <v>0</v>
      </c>
      <c r="BB355" s="587"/>
      <c r="BC355" s="587"/>
      <c r="BD355" s="630"/>
      <c r="BE355" s="770"/>
      <c r="BF355" s="74" t="str">
        <f t="shared" si="161"/>
        <v/>
      </c>
      <c r="BG355" s="74" t="str">
        <f t="shared" si="162"/>
        <v/>
      </c>
      <c r="BH355" s="74" t="str">
        <f t="shared" si="163"/>
        <v/>
      </c>
      <c r="BI355" s="120" t="str">
        <f>IF(M355="","",COUNTIF($BH$17:BH355,BH355))</f>
        <v/>
      </c>
      <c r="BJ355" s="98"/>
      <c r="BK355" s="1" t="str">
        <f t="shared" si="181"/>
        <v/>
      </c>
      <c r="BL355" s="621"/>
      <c r="BM355" s="621"/>
      <c r="BN355" s="621"/>
      <c r="BO355" s="621"/>
      <c r="BP355" s="621"/>
      <c r="BQ355" s="624"/>
      <c r="BR355" s="621"/>
      <c r="BS355" s="621"/>
      <c r="BV355" s="624"/>
      <c r="BW355" s="621"/>
      <c r="BX355" s="621"/>
      <c r="BY355" s="621"/>
      <c r="BZ355" s="621"/>
      <c r="CA355" s="621"/>
      <c r="CB355" s="621"/>
    </row>
    <row r="356" spans="1:80" s="1" customFormat="1" ht="18" hidden="1" customHeight="1" thickTop="1" thickBot="1">
      <c r="A356" s="683">
        <v>114</v>
      </c>
      <c r="B356" s="764" t="s">
        <v>339</v>
      </c>
      <c r="C356" s="766"/>
      <c r="D356" s="246"/>
      <c r="E356" s="246"/>
      <c r="F356" s="766" t="str">
        <f>IF(C356&gt;0,VLOOKUP(C356,女子登録情報!$A$1:$H$2001,3,0),"")</f>
        <v/>
      </c>
      <c r="G356" s="766" t="str">
        <f>IF(C356&gt;0,VLOOKUP(C356,女子登録情報!$A$1:$H$2001,4,0),"")</f>
        <v/>
      </c>
      <c r="H356" s="667" t="str">
        <f>IF(C356&gt;0,VLOOKUP(C356,女子登録情報!$A$1:$H$1688,7,0),"")</f>
        <v/>
      </c>
      <c r="I356" s="194" t="str">
        <f>IF(C356&gt;0,VLOOKUP(C356,女子登録情報!$A$1:$H$2001,8,0),"")</f>
        <v/>
      </c>
      <c r="J356" s="747" t="e">
        <f>IF(I357&gt;0,VLOOKUP(I357,女子登録情報!$Q$2:$R$48,2,0),"")</f>
        <v>#N/A</v>
      </c>
      <c r="K356" s="747" t="str">
        <f>IF(C356&gt;0,TEXT(C356,"100000000"),"000000000")</f>
        <v>000000000</v>
      </c>
      <c r="L356" s="195" t="s">
        <v>24</v>
      </c>
      <c r="M356" s="194"/>
      <c r="N356" s="196" t="str">
        <f>IF(M356&gt;0,VLOOKUP(M356,女子登録情報!$N$1:$O$22,2,0),"")</f>
        <v/>
      </c>
      <c r="O356" s="195" t="s">
        <v>27</v>
      </c>
      <c r="P356" s="102"/>
      <c r="Q356" s="53" t="str">
        <f t="shared" si="154"/>
        <v/>
      </c>
      <c r="R356" s="240"/>
      <c r="S356" s="197"/>
      <c r="T356" s="793"/>
      <c r="U356" s="794"/>
      <c r="V356" s="795"/>
      <c r="W356" s="750"/>
      <c r="X356" s="753"/>
      <c r="AA356" s="1">
        <f>IF(C356="",0,IF(H356=F5,0,1))</f>
        <v>0</v>
      </c>
      <c r="AB356" s="85">
        <f t="shared" si="164"/>
        <v>0</v>
      </c>
      <c r="AC356" s="621" t="str">
        <f>IF(C356="","",C356)</f>
        <v/>
      </c>
      <c r="AD356" s="74" t="str">
        <f t="shared" si="155"/>
        <v/>
      </c>
      <c r="AE356" s="74" t="str">
        <f t="shared" si="156"/>
        <v/>
      </c>
      <c r="AF356" s="74" t="str">
        <f t="shared" si="157"/>
        <v/>
      </c>
      <c r="AG356" s="74" t="str">
        <f t="shared" si="158"/>
        <v/>
      </c>
      <c r="AH356" s="95">
        <f t="shared" si="165"/>
        <v>0</v>
      </c>
      <c r="AI356" s="95" t="str">
        <f>IF(F356="","",F356)</f>
        <v/>
      </c>
      <c r="AJ356" s="74" t="str">
        <f t="shared" si="166"/>
        <v/>
      </c>
      <c r="AK356" s="74" t="str">
        <f t="shared" si="159"/>
        <v/>
      </c>
      <c r="AL356" s="99" t="str">
        <f t="shared" si="160"/>
        <v/>
      </c>
      <c r="AM356" s="81">
        <f t="shared" si="167"/>
        <v>0</v>
      </c>
      <c r="AO356" s="81">
        <f t="shared" si="168"/>
        <v>0</v>
      </c>
      <c r="AP356" s="81" t="str">
        <f t="shared" si="169"/>
        <v>00000</v>
      </c>
      <c r="AQ356" s="105" t="str">
        <f t="shared" si="170"/>
        <v>0秒0</v>
      </c>
      <c r="AR356" s="106">
        <f t="shared" si="171"/>
        <v>0</v>
      </c>
      <c r="AS356" s="106" t="str">
        <f t="shared" si="172"/>
        <v>0</v>
      </c>
      <c r="AT356" s="106" t="str">
        <f t="shared" si="173"/>
        <v>0</v>
      </c>
      <c r="AU356" s="106" t="str">
        <f t="shared" si="174"/>
        <v>0m</v>
      </c>
      <c r="AV356" s="106" t="str">
        <f t="shared" si="175"/>
        <v>点</v>
      </c>
      <c r="AW356" s="81">
        <f t="shared" si="176"/>
        <v>0</v>
      </c>
      <c r="AX356" s="73" t="str">
        <f t="shared" si="177"/>
        <v/>
      </c>
      <c r="AY356" s="81">
        <f t="shared" si="178"/>
        <v>0</v>
      </c>
      <c r="AZ356" s="81">
        <f t="shared" si="179"/>
        <v>0</v>
      </c>
      <c r="BA356" s="81">
        <f t="shared" si="180"/>
        <v>0</v>
      </c>
      <c r="BB356" s="586">
        <f>IF(W356="",0,COUNTA($W$17:W358))</f>
        <v>0</v>
      </c>
      <c r="BC356" s="586">
        <f>IF(X356="",0,COUNTA($X$17:X358))</f>
        <v>0</v>
      </c>
      <c r="BD356" s="628">
        <f>IF(OR($N356="20200",$N357="20200",$N358="20200"),COUNTIF($N$17:N358,"20200"),0)</f>
        <v>0</v>
      </c>
      <c r="BE356" s="768">
        <f>IF($BD356=0,0,INDEX($P356:$P358,MATCH("20200",$N356:$N358,0),1))</f>
        <v>0</v>
      </c>
      <c r="BF356" s="74" t="str">
        <f t="shared" si="161"/>
        <v/>
      </c>
      <c r="BG356" s="74" t="str">
        <f t="shared" si="162"/>
        <v/>
      </c>
      <c r="BH356" s="74" t="str">
        <f t="shared" si="163"/>
        <v/>
      </c>
      <c r="BI356" s="120" t="str">
        <f>IF(M356="","",COUNTIF($BH$17:BH356,BH356))</f>
        <v/>
      </c>
      <c r="BJ356" s="98"/>
      <c r="BK356" s="1" t="str">
        <f t="shared" si="181"/>
        <v/>
      </c>
      <c r="BL356" s="621" t="str">
        <f>IF(F356="","",COUNTIF($AI$17:AI356,AI356))</f>
        <v/>
      </c>
      <c r="BM356" s="621">
        <f>IF(BL356=1,BL356,0)</f>
        <v>0</v>
      </c>
      <c r="BN356" s="621" t="str">
        <f>IF(F356="","",$BR356)</f>
        <v/>
      </c>
      <c r="BO356" s="621" t="str">
        <f>IF(G356="","",$BR356)</f>
        <v/>
      </c>
      <c r="BP356" s="621" t="str">
        <f>IF(I356="","",$BR356)</f>
        <v/>
      </c>
      <c r="BQ356" s="622" t="str">
        <f>IFERROR(IF(J356="","",BR356),"")</f>
        <v/>
      </c>
      <c r="BR356" s="621">
        <v>114</v>
      </c>
      <c r="BS356" s="621">
        <f>IF(C356&gt;0,"",IF(COUNTIF(BN356:BQ358,BR356)=4,"",1))</f>
        <v>1</v>
      </c>
      <c r="BV356" s="622" t="str">
        <f>IF(AI356="","",IF(AND(COUNTA(M356:M358)=0,COUNTA(W356:X358)=0),1,""))</f>
        <v/>
      </c>
      <c r="BW356" s="621">
        <f>IF(AND($AI356="",COUNTA(W356)&gt;0),1,0)</f>
        <v>0</v>
      </c>
      <c r="BX356" s="621">
        <f>IF(AND($AI356="",COUNTA(X356)&gt;0),1,0)</f>
        <v>0</v>
      </c>
      <c r="BY356" s="621" t="str">
        <f>F356&amp;"-"&amp;W356</f>
        <v>-</v>
      </c>
      <c r="BZ356" s="621" t="str">
        <f>IF(W356="","",COUNTIF($BY$17:BY356,BY356))</f>
        <v/>
      </c>
      <c r="CA356" s="621" t="str">
        <f>F356&amp;"-"&amp;X356</f>
        <v>-</v>
      </c>
      <c r="CB356" s="621" t="str">
        <f>IF(X356="","",COUNTIF($CA$17:CA356,CA356))</f>
        <v/>
      </c>
    </row>
    <row r="357" spans="1:80" s="1" customFormat="1" ht="18" hidden="1" customHeight="1" thickBot="1">
      <c r="A357" s="684"/>
      <c r="B357" s="765"/>
      <c r="C357" s="767"/>
      <c r="D357" s="194"/>
      <c r="E357" s="194"/>
      <c r="F357" s="767"/>
      <c r="G357" s="767"/>
      <c r="H357" s="668"/>
      <c r="I357" s="198" t="str">
        <f>IF(C356&gt;0,VLOOKUP(C356,女子登録情報!$A$1:$H$2001,5,0),"")</f>
        <v/>
      </c>
      <c r="J357" s="748"/>
      <c r="K357" s="748"/>
      <c r="L357" s="199" t="s">
        <v>28</v>
      </c>
      <c r="M357" s="198"/>
      <c r="N357" s="196" t="str">
        <f>IF(M357&gt;0,VLOOKUP(M357,女子登録情報!$N$1:$O$22,2,0),"")</f>
        <v/>
      </c>
      <c r="O357" s="199" t="s">
        <v>29</v>
      </c>
      <c r="P357" s="200"/>
      <c r="Q357" s="53" t="str">
        <f t="shared" si="154"/>
        <v/>
      </c>
      <c r="R357" s="240"/>
      <c r="S357" s="197"/>
      <c r="T357" s="796"/>
      <c r="U357" s="797"/>
      <c r="V357" s="798"/>
      <c r="W357" s="751"/>
      <c r="X357" s="754"/>
      <c r="AB357" s="85">
        <f t="shared" si="164"/>
        <v>0</v>
      </c>
      <c r="AC357" s="621"/>
      <c r="AD357" s="74" t="str">
        <f t="shared" si="155"/>
        <v/>
      </c>
      <c r="AE357" s="74" t="str">
        <f t="shared" si="156"/>
        <v/>
      </c>
      <c r="AF357" s="74" t="str">
        <f t="shared" si="157"/>
        <v/>
      </c>
      <c r="AG357" s="74" t="str">
        <f t="shared" si="158"/>
        <v/>
      </c>
      <c r="AH357" s="95">
        <f t="shared" si="165"/>
        <v>0</v>
      </c>
      <c r="AI357" s="95" t="str">
        <f>AI356</f>
        <v/>
      </c>
      <c r="AJ357" s="74" t="str">
        <f t="shared" si="166"/>
        <v/>
      </c>
      <c r="AK357" s="74" t="str">
        <f t="shared" si="159"/>
        <v/>
      </c>
      <c r="AL357" s="99" t="str">
        <f t="shared" si="160"/>
        <v/>
      </c>
      <c r="AM357" s="81">
        <f t="shared" si="167"/>
        <v>0</v>
      </c>
      <c r="AO357" s="81">
        <f t="shared" si="168"/>
        <v>0</v>
      </c>
      <c r="AP357" s="81" t="str">
        <f t="shared" si="169"/>
        <v>00000</v>
      </c>
      <c r="AQ357" s="105" t="str">
        <f t="shared" si="170"/>
        <v>0秒0</v>
      </c>
      <c r="AR357" s="106">
        <f t="shared" si="171"/>
        <v>0</v>
      </c>
      <c r="AS357" s="106" t="str">
        <f t="shared" si="172"/>
        <v>0</v>
      </c>
      <c r="AT357" s="106" t="str">
        <f t="shared" si="173"/>
        <v>0</v>
      </c>
      <c r="AU357" s="106" t="str">
        <f t="shared" si="174"/>
        <v>0m</v>
      </c>
      <c r="AV357" s="106" t="str">
        <f t="shared" si="175"/>
        <v>点</v>
      </c>
      <c r="AW357" s="81">
        <f t="shared" si="176"/>
        <v>0</v>
      </c>
      <c r="AX357" s="73" t="str">
        <f t="shared" si="177"/>
        <v/>
      </c>
      <c r="AY357" s="81">
        <f t="shared" si="178"/>
        <v>0</v>
      </c>
      <c r="AZ357" s="81">
        <f t="shared" si="179"/>
        <v>0</v>
      </c>
      <c r="BA357" s="81">
        <f t="shared" si="180"/>
        <v>0</v>
      </c>
      <c r="BB357" s="595"/>
      <c r="BC357" s="595"/>
      <c r="BD357" s="629"/>
      <c r="BE357" s="769"/>
      <c r="BF357" s="74" t="str">
        <f t="shared" si="161"/>
        <v/>
      </c>
      <c r="BG357" s="74" t="str">
        <f t="shared" si="162"/>
        <v/>
      </c>
      <c r="BH357" s="74" t="str">
        <f t="shared" si="163"/>
        <v/>
      </c>
      <c r="BI357" s="120" t="str">
        <f>IF(M357="","",COUNTIF($BH$17:BH357,BH357))</f>
        <v/>
      </c>
      <c r="BJ357" s="98"/>
      <c r="BK357" s="1" t="str">
        <f t="shared" si="181"/>
        <v/>
      </c>
      <c r="BL357" s="621"/>
      <c r="BM357" s="621"/>
      <c r="BN357" s="621"/>
      <c r="BO357" s="621"/>
      <c r="BP357" s="621"/>
      <c r="BQ357" s="623"/>
      <c r="BR357" s="621"/>
      <c r="BS357" s="621"/>
      <c r="BV357" s="623"/>
      <c r="BW357" s="621"/>
      <c r="BX357" s="621"/>
      <c r="BY357" s="621"/>
      <c r="BZ357" s="621"/>
      <c r="CA357" s="621"/>
      <c r="CB357" s="621"/>
    </row>
    <row r="358" spans="1:80" s="1" customFormat="1" ht="18" hidden="1" customHeight="1" thickBot="1">
      <c r="A358" s="685"/>
      <c r="B358" s="201" t="s">
        <v>30</v>
      </c>
      <c r="C358" s="202"/>
      <c r="D358" s="202"/>
      <c r="E358" s="202"/>
      <c r="F358" s="210"/>
      <c r="G358" s="210"/>
      <c r="H358" s="28"/>
      <c r="I358" s="211"/>
      <c r="J358" s="749"/>
      <c r="K358" s="749"/>
      <c r="L358" s="203" t="s">
        <v>31</v>
      </c>
      <c r="M358" s="204"/>
      <c r="N358" s="196" t="str">
        <f>IF(M358&gt;0,VLOOKUP(M358,女子登録情報!$N$1:$O$22,2,0),"")</f>
        <v/>
      </c>
      <c r="O358" s="205" t="s">
        <v>32</v>
      </c>
      <c r="P358" s="206"/>
      <c r="Q358" s="53" t="str">
        <f t="shared" si="154"/>
        <v/>
      </c>
      <c r="R358" s="240"/>
      <c r="S358" s="207"/>
      <c r="T358" s="799"/>
      <c r="U358" s="800"/>
      <c r="V358" s="801"/>
      <c r="W358" s="752"/>
      <c r="X358" s="755"/>
      <c r="AB358" s="85">
        <f t="shared" si="164"/>
        <v>0</v>
      </c>
      <c r="AC358" s="621"/>
      <c r="AD358" s="74" t="str">
        <f t="shared" si="155"/>
        <v/>
      </c>
      <c r="AE358" s="74" t="str">
        <f t="shared" si="156"/>
        <v/>
      </c>
      <c r="AF358" s="74" t="str">
        <f t="shared" si="157"/>
        <v/>
      </c>
      <c r="AG358" s="74" t="str">
        <f t="shared" si="158"/>
        <v/>
      </c>
      <c r="AH358" s="95">
        <f t="shared" si="165"/>
        <v>0</v>
      </c>
      <c r="AI358" s="95" t="str">
        <f>AI357</f>
        <v/>
      </c>
      <c r="AJ358" s="74" t="str">
        <f t="shared" si="166"/>
        <v/>
      </c>
      <c r="AK358" s="74" t="str">
        <f t="shared" si="159"/>
        <v/>
      </c>
      <c r="AL358" s="99" t="str">
        <f t="shared" si="160"/>
        <v/>
      </c>
      <c r="AM358" s="81">
        <f t="shared" si="167"/>
        <v>0</v>
      </c>
      <c r="AO358" s="81">
        <f t="shared" si="168"/>
        <v>0</v>
      </c>
      <c r="AP358" s="81" t="str">
        <f t="shared" si="169"/>
        <v>00000</v>
      </c>
      <c r="AQ358" s="105" t="str">
        <f t="shared" si="170"/>
        <v>0秒0</v>
      </c>
      <c r="AR358" s="106">
        <f t="shared" si="171"/>
        <v>0</v>
      </c>
      <c r="AS358" s="106" t="str">
        <f t="shared" si="172"/>
        <v>0</v>
      </c>
      <c r="AT358" s="106" t="str">
        <f t="shared" si="173"/>
        <v>0</v>
      </c>
      <c r="AU358" s="106" t="str">
        <f t="shared" si="174"/>
        <v>0m</v>
      </c>
      <c r="AV358" s="106" t="str">
        <f t="shared" si="175"/>
        <v>点</v>
      </c>
      <c r="AW358" s="81">
        <f t="shared" si="176"/>
        <v>0</v>
      </c>
      <c r="AX358" s="73" t="str">
        <f t="shared" si="177"/>
        <v/>
      </c>
      <c r="AY358" s="81">
        <f t="shared" si="178"/>
        <v>0</v>
      </c>
      <c r="AZ358" s="81">
        <f t="shared" si="179"/>
        <v>0</v>
      </c>
      <c r="BA358" s="81">
        <f t="shared" si="180"/>
        <v>0</v>
      </c>
      <c r="BB358" s="587"/>
      <c r="BC358" s="587"/>
      <c r="BD358" s="630"/>
      <c r="BE358" s="770"/>
      <c r="BF358" s="74" t="str">
        <f t="shared" si="161"/>
        <v/>
      </c>
      <c r="BG358" s="74" t="str">
        <f t="shared" si="162"/>
        <v/>
      </c>
      <c r="BH358" s="74" t="str">
        <f t="shared" si="163"/>
        <v/>
      </c>
      <c r="BI358" s="120" t="str">
        <f>IF(M358="","",COUNTIF($BH$17:BH358,BH358))</f>
        <v/>
      </c>
      <c r="BJ358" s="98"/>
      <c r="BK358" s="1" t="str">
        <f t="shared" si="181"/>
        <v/>
      </c>
      <c r="BL358" s="621"/>
      <c r="BM358" s="621"/>
      <c r="BN358" s="621"/>
      <c r="BO358" s="621"/>
      <c r="BP358" s="621"/>
      <c r="BQ358" s="624"/>
      <c r="BR358" s="621"/>
      <c r="BS358" s="621"/>
      <c r="BV358" s="624"/>
      <c r="BW358" s="621"/>
      <c r="BX358" s="621"/>
      <c r="BY358" s="621"/>
      <c r="BZ358" s="621"/>
      <c r="CA358" s="621"/>
      <c r="CB358" s="621"/>
    </row>
    <row r="359" spans="1:80" s="1" customFormat="1" ht="18" hidden="1" customHeight="1" thickTop="1" thickBot="1">
      <c r="A359" s="683">
        <v>115</v>
      </c>
      <c r="B359" s="764" t="s">
        <v>339</v>
      </c>
      <c r="C359" s="766"/>
      <c r="D359" s="246"/>
      <c r="E359" s="246"/>
      <c r="F359" s="766" t="str">
        <f>IF(C359&gt;0,VLOOKUP(C359,女子登録情報!$A$1:$H$2001,3,0),"")</f>
        <v/>
      </c>
      <c r="G359" s="766" t="str">
        <f>IF(C359&gt;0,VLOOKUP(C359,女子登録情報!$A$1:$H$2001,4,0),"")</f>
        <v/>
      </c>
      <c r="H359" s="667" t="str">
        <f>IF(C359&gt;0,VLOOKUP(C359,女子登録情報!$A$1:$H$1688,7,0),"")</f>
        <v/>
      </c>
      <c r="I359" s="194" t="str">
        <f>IF(C359&gt;0,VLOOKUP(C359,女子登録情報!$A$1:$H$2001,8,0),"")</f>
        <v/>
      </c>
      <c r="J359" s="747" t="e">
        <f>IF(I360&gt;0,VLOOKUP(I360,女子登録情報!$Q$2:$R$48,2,0),"")</f>
        <v>#N/A</v>
      </c>
      <c r="K359" s="747" t="str">
        <f>IF(C359&gt;0,TEXT(C359,"100000000"),"000000000")</f>
        <v>000000000</v>
      </c>
      <c r="L359" s="195" t="s">
        <v>24</v>
      </c>
      <c r="M359" s="194"/>
      <c r="N359" s="196" t="str">
        <f>IF(M359&gt;0,VLOOKUP(M359,女子登録情報!$N$1:$O$22,2,0),"")</f>
        <v/>
      </c>
      <c r="O359" s="195" t="s">
        <v>27</v>
      </c>
      <c r="P359" s="102"/>
      <c r="Q359" s="53" t="str">
        <f t="shared" si="154"/>
        <v/>
      </c>
      <c r="R359" s="240"/>
      <c r="S359" s="197"/>
      <c r="T359" s="793"/>
      <c r="U359" s="794"/>
      <c r="V359" s="795"/>
      <c r="W359" s="750"/>
      <c r="X359" s="753"/>
      <c r="AA359" s="1">
        <f>IF(C359="",0,IF(H359=F5,0,1))</f>
        <v>0</v>
      </c>
      <c r="AB359" s="85">
        <f t="shared" si="164"/>
        <v>0</v>
      </c>
      <c r="AC359" s="621" t="str">
        <f>IF(C359="","",C359)</f>
        <v/>
      </c>
      <c r="AD359" s="74" t="str">
        <f t="shared" si="155"/>
        <v/>
      </c>
      <c r="AE359" s="74" t="str">
        <f t="shared" si="156"/>
        <v/>
      </c>
      <c r="AF359" s="74" t="str">
        <f t="shared" si="157"/>
        <v/>
      </c>
      <c r="AG359" s="74" t="str">
        <f t="shared" si="158"/>
        <v/>
      </c>
      <c r="AH359" s="95">
        <f t="shared" si="165"/>
        <v>0</v>
      </c>
      <c r="AI359" s="95" t="str">
        <f>IF(F359="","",F359)</f>
        <v/>
      </c>
      <c r="AJ359" s="74" t="str">
        <f t="shared" si="166"/>
        <v/>
      </c>
      <c r="AK359" s="74" t="str">
        <f t="shared" si="159"/>
        <v/>
      </c>
      <c r="AL359" s="99" t="str">
        <f t="shared" si="160"/>
        <v/>
      </c>
      <c r="AM359" s="81">
        <f t="shared" si="167"/>
        <v>0</v>
      </c>
      <c r="AO359" s="81">
        <f t="shared" si="168"/>
        <v>0</v>
      </c>
      <c r="AP359" s="81" t="str">
        <f t="shared" si="169"/>
        <v>00000</v>
      </c>
      <c r="AQ359" s="105" t="str">
        <f t="shared" si="170"/>
        <v>0秒0</v>
      </c>
      <c r="AR359" s="106">
        <f t="shared" si="171"/>
        <v>0</v>
      </c>
      <c r="AS359" s="106" t="str">
        <f t="shared" si="172"/>
        <v>0</v>
      </c>
      <c r="AT359" s="106" t="str">
        <f t="shared" si="173"/>
        <v>0</v>
      </c>
      <c r="AU359" s="106" t="str">
        <f t="shared" si="174"/>
        <v>0m</v>
      </c>
      <c r="AV359" s="106" t="str">
        <f t="shared" si="175"/>
        <v>点</v>
      </c>
      <c r="AW359" s="81">
        <f t="shared" si="176"/>
        <v>0</v>
      </c>
      <c r="AX359" s="73" t="str">
        <f t="shared" si="177"/>
        <v/>
      </c>
      <c r="AY359" s="81">
        <f t="shared" si="178"/>
        <v>0</v>
      </c>
      <c r="AZ359" s="81">
        <f t="shared" si="179"/>
        <v>0</v>
      </c>
      <c r="BA359" s="81">
        <f t="shared" si="180"/>
        <v>0</v>
      </c>
      <c r="BB359" s="586">
        <f>IF(W359="",0,COUNTA($W$17:W361))</f>
        <v>0</v>
      </c>
      <c r="BC359" s="586">
        <f>IF(X359="",0,COUNTA($X$17:X361))</f>
        <v>0</v>
      </c>
      <c r="BD359" s="628">
        <f>IF(OR($N359="20200",$N360="20200",$N361="20200"),COUNTIF($N$17:N361,"20200"),0)</f>
        <v>0</v>
      </c>
      <c r="BE359" s="768">
        <f>IF($BD359=0,0,INDEX($P359:$P361,MATCH("20200",$N359:$N361,0),1))</f>
        <v>0</v>
      </c>
      <c r="BF359" s="74" t="str">
        <f t="shared" si="161"/>
        <v/>
      </c>
      <c r="BG359" s="74" t="str">
        <f t="shared" si="162"/>
        <v/>
      </c>
      <c r="BH359" s="74" t="str">
        <f t="shared" si="163"/>
        <v/>
      </c>
      <c r="BI359" s="120" t="str">
        <f>IF(M359="","",COUNTIF($BH$17:BH359,BH359))</f>
        <v/>
      </c>
      <c r="BJ359" s="98"/>
      <c r="BK359" s="1" t="str">
        <f t="shared" si="181"/>
        <v/>
      </c>
      <c r="BL359" s="621" t="str">
        <f>IF(F359="","",COUNTIF($AI$17:AI359,AI359))</f>
        <v/>
      </c>
      <c r="BM359" s="621">
        <f>IF(BL359=1,BL359,0)</f>
        <v>0</v>
      </c>
      <c r="BN359" s="621" t="str">
        <f>IF(F359="","",$BR359)</f>
        <v/>
      </c>
      <c r="BO359" s="621" t="str">
        <f>IF(G359="","",$BR359)</f>
        <v/>
      </c>
      <c r="BP359" s="621" t="str">
        <f>IF(I359="","",$BR359)</f>
        <v/>
      </c>
      <c r="BQ359" s="622" t="str">
        <f>IFERROR(IF(J359="","",BR359),"")</f>
        <v/>
      </c>
      <c r="BR359" s="621">
        <v>115</v>
      </c>
      <c r="BS359" s="621">
        <f>IF(C359&gt;0,"",IF(COUNTIF(BN359:BQ361,BR359)=4,"",1))</f>
        <v>1</v>
      </c>
      <c r="BV359" s="622" t="str">
        <f>IF(AI359="","",IF(AND(COUNTA(M359:M361)=0,COUNTA(W359:X361)=0),1,""))</f>
        <v/>
      </c>
      <c r="BW359" s="621">
        <f>IF(AND($AI359="",COUNTA(W359)&gt;0),1,0)</f>
        <v>0</v>
      </c>
      <c r="BX359" s="621">
        <f>IF(AND($AI359="",COUNTA(X359)&gt;0),1,0)</f>
        <v>0</v>
      </c>
      <c r="BY359" s="621" t="str">
        <f>F359&amp;"-"&amp;W359</f>
        <v>-</v>
      </c>
      <c r="BZ359" s="621" t="str">
        <f>IF(W359="","",COUNTIF($BY$17:BY359,BY359))</f>
        <v/>
      </c>
      <c r="CA359" s="621" t="str">
        <f>F359&amp;"-"&amp;X359</f>
        <v>-</v>
      </c>
      <c r="CB359" s="621" t="str">
        <f>IF(X359="","",COUNTIF($CA$17:CA359,CA359))</f>
        <v/>
      </c>
    </row>
    <row r="360" spans="1:80" s="1" customFormat="1" ht="18" hidden="1" customHeight="1" thickBot="1">
      <c r="A360" s="684"/>
      <c r="B360" s="765"/>
      <c r="C360" s="767"/>
      <c r="D360" s="194"/>
      <c r="E360" s="194"/>
      <c r="F360" s="767"/>
      <c r="G360" s="767"/>
      <c r="H360" s="668"/>
      <c r="I360" s="198" t="str">
        <f>IF(C359&gt;0,VLOOKUP(C359,女子登録情報!$A$1:$H$2001,5,0),"")</f>
        <v/>
      </c>
      <c r="J360" s="748"/>
      <c r="K360" s="748"/>
      <c r="L360" s="199" t="s">
        <v>28</v>
      </c>
      <c r="M360" s="198"/>
      <c r="N360" s="196" t="str">
        <f>IF(M360&gt;0,VLOOKUP(M360,女子登録情報!$N$1:$O$22,2,0),"")</f>
        <v/>
      </c>
      <c r="O360" s="199" t="s">
        <v>29</v>
      </c>
      <c r="P360" s="200"/>
      <c r="Q360" s="53" t="str">
        <f t="shared" si="154"/>
        <v/>
      </c>
      <c r="R360" s="240"/>
      <c r="S360" s="197"/>
      <c r="T360" s="796"/>
      <c r="U360" s="797"/>
      <c r="V360" s="798"/>
      <c r="W360" s="751"/>
      <c r="X360" s="754"/>
      <c r="AB360" s="85">
        <f t="shared" si="164"/>
        <v>0</v>
      </c>
      <c r="AC360" s="621"/>
      <c r="AD360" s="74" t="str">
        <f t="shared" si="155"/>
        <v/>
      </c>
      <c r="AE360" s="74" t="str">
        <f t="shared" si="156"/>
        <v/>
      </c>
      <c r="AF360" s="74" t="str">
        <f t="shared" si="157"/>
        <v/>
      </c>
      <c r="AG360" s="74" t="str">
        <f t="shared" si="158"/>
        <v/>
      </c>
      <c r="AH360" s="95">
        <f t="shared" si="165"/>
        <v>0</v>
      </c>
      <c r="AI360" s="95" t="str">
        <f>AI359</f>
        <v/>
      </c>
      <c r="AJ360" s="74" t="str">
        <f t="shared" si="166"/>
        <v/>
      </c>
      <c r="AK360" s="74" t="str">
        <f t="shared" si="159"/>
        <v/>
      </c>
      <c r="AL360" s="99" t="str">
        <f t="shared" si="160"/>
        <v/>
      </c>
      <c r="AM360" s="81">
        <f t="shared" si="167"/>
        <v>0</v>
      </c>
      <c r="AO360" s="81">
        <f t="shared" si="168"/>
        <v>0</v>
      </c>
      <c r="AP360" s="81" t="str">
        <f t="shared" si="169"/>
        <v>00000</v>
      </c>
      <c r="AQ360" s="105" t="str">
        <f t="shared" si="170"/>
        <v>0秒0</v>
      </c>
      <c r="AR360" s="106">
        <f t="shared" si="171"/>
        <v>0</v>
      </c>
      <c r="AS360" s="106" t="str">
        <f t="shared" si="172"/>
        <v>0</v>
      </c>
      <c r="AT360" s="106" t="str">
        <f t="shared" si="173"/>
        <v>0</v>
      </c>
      <c r="AU360" s="106" t="str">
        <f t="shared" si="174"/>
        <v>0m</v>
      </c>
      <c r="AV360" s="106" t="str">
        <f t="shared" si="175"/>
        <v>点</v>
      </c>
      <c r="AW360" s="81">
        <f t="shared" si="176"/>
        <v>0</v>
      </c>
      <c r="AX360" s="73" t="str">
        <f t="shared" si="177"/>
        <v/>
      </c>
      <c r="AY360" s="81">
        <f t="shared" si="178"/>
        <v>0</v>
      </c>
      <c r="AZ360" s="81">
        <f t="shared" si="179"/>
        <v>0</v>
      </c>
      <c r="BA360" s="81">
        <f t="shared" si="180"/>
        <v>0</v>
      </c>
      <c r="BB360" s="595"/>
      <c r="BC360" s="595"/>
      <c r="BD360" s="629"/>
      <c r="BE360" s="769"/>
      <c r="BF360" s="74" t="str">
        <f t="shared" si="161"/>
        <v/>
      </c>
      <c r="BG360" s="74" t="str">
        <f t="shared" si="162"/>
        <v/>
      </c>
      <c r="BH360" s="74" t="str">
        <f t="shared" si="163"/>
        <v/>
      </c>
      <c r="BI360" s="120" t="str">
        <f>IF(M360="","",COUNTIF($BH$17:BH360,BH360))</f>
        <v/>
      </c>
      <c r="BJ360" s="98"/>
      <c r="BK360" s="1" t="str">
        <f t="shared" si="181"/>
        <v/>
      </c>
      <c r="BL360" s="621"/>
      <c r="BM360" s="621"/>
      <c r="BN360" s="621"/>
      <c r="BO360" s="621"/>
      <c r="BP360" s="621"/>
      <c r="BQ360" s="623"/>
      <c r="BR360" s="621"/>
      <c r="BS360" s="621"/>
      <c r="BV360" s="623"/>
      <c r="BW360" s="621"/>
      <c r="BX360" s="621"/>
      <c r="BY360" s="621"/>
      <c r="BZ360" s="621"/>
      <c r="CA360" s="621"/>
      <c r="CB360" s="621"/>
    </row>
    <row r="361" spans="1:80" s="1" customFormat="1" ht="18" hidden="1" customHeight="1" thickBot="1">
      <c r="A361" s="685"/>
      <c r="B361" s="201" t="s">
        <v>30</v>
      </c>
      <c r="C361" s="202"/>
      <c r="D361" s="202"/>
      <c r="E361" s="202"/>
      <c r="F361" s="210"/>
      <c r="G361" s="210"/>
      <c r="H361" s="28"/>
      <c r="I361" s="211"/>
      <c r="J361" s="749"/>
      <c r="K361" s="749"/>
      <c r="L361" s="203" t="s">
        <v>31</v>
      </c>
      <c r="M361" s="204"/>
      <c r="N361" s="196" t="str">
        <f>IF(M361&gt;0,VLOOKUP(M361,女子登録情報!$N$1:$O$22,2,0),"")</f>
        <v/>
      </c>
      <c r="O361" s="205" t="s">
        <v>32</v>
      </c>
      <c r="P361" s="206"/>
      <c r="Q361" s="53" t="str">
        <f t="shared" si="154"/>
        <v/>
      </c>
      <c r="R361" s="240"/>
      <c r="S361" s="207"/>
      <c r="T361" s="799"/>
      <c r="U361" s="800"/>
      <c r="V361" s="801"/>
      <c r="W361" s="752"/>
      <c r="X361" s="755"/>
      <c r="AB361" s="85">
        <f t="shared" si="164"/>
        <v>0</v>
      </c>
      <c r="AC361" s="621"/>
      <c r="AD361" s="74" t="str">
        <f t="shared" si="155"/>
        <v/>
      </c>
      <c r="AE361" s="74" t="str">
        <f t="shared" si="156"/>
        <v/>
      </c>
      <c r="AF361" s="74" t="str">
        <f t="shared" si="157"/>
        <v/>
      </c>
      <c r="AG361" s="74" t="str">
        <f t="shared" si="158"/>
        <v/>
      </c>
      <c r="AH361" s="95">
        <f t="shared" si="165"/>
        <v>0</v>
      </c>
      <c r="AI361" s="95" t="str">
        <f>AI360</f>
        <v/>
      </c>
      <c r="AJ361" s="74" t="str">
        <f t="shared" si="166"/>
        <v/>
      </c>
      <c r="AK361" s="74" t="str">
        <f t="shared" si="159"/>
        <v/>
      </c>
      <c r="AL361" s="99" t="str">
        <f t="shared" si="160"/>
        <v/>
      </c>
      <c r="AM361" s="81">
        <f t="shared" si="167"/>
        <v>0</v>
      </c>
      <c r="AO361" s="81">
        <f t="shared" si="168"/>
        <v>0</v>
      </c>
      <c r="AP361" s="81" t="str">
        <f t="shared" si="169"/>
        <v>00000</v>
      </c>
      <c r="AQ361" s="105" t="str">
        <f t="shared" si="170"/>
        <v>0秒0</v>
      </c>
      <c r="AR361" s="106">
        <f t="shared" si="171"/>
        <v>0</v>
      </c>
      <c r="AS361" s="106" t="str">
        <f t="shared" si="172"/>
        <v>0</v>
      </c>
      <c r="AT361" s="106" t="str">
        <f t="shared" si="173"/>
        <v>0</v>
      </c>
      <c r="AU361" s="106" t="str">
        <f t="shared" si="174"/>
        <v>0m</v>
      </c>
      <c r="AV361" s="106" t="str">
        <f t="shared" si="175"/>
        <v>点</v>
      </c>
      <c r="AW361" s="81">
        <f t="shared" si="176"/>
        <v>0</v>
      </c>
      <c r="AX361" s="73" t="str">
        <f t="shared" si="177"/>
        <v/>
      </c>
      <c r="AY361" s="81">
        <f t="shared" si="178"/>
        <v>0</v>
      </c>
      <c r="AZ361" s="81">
        <f t="shared" si="179"/>
        <v>0</v>
      </c>
      <c r="BA361" s="81">
        <f t="shared" si="180"/>
        <v>0</v>
      </c>
      <c r="BB361" s="587"/>
      <c r="BC361" s="587"/>
      <c r="BD361" s="630"/>
      <c r="BE361" s="770"/>
      <c r="BF361" s="74" t="str">
        <f t="shared" si="161"/>
        <v/>
      </c>
      <c r="BG361" s="74" t="str">
        <f t="shared" si="162"/>
        <v/>
      </c>
      <c r="BH361" s="74" t="str">
        <f t="shared" si="163"/>
        <v/>
      </c>
      <c r="BI361" s="120" t="str">
        <f>IF(M361="","",COUNTIF($BH$17:BH361,BH361))</f>
        <v/>
      </c>
      <c r="BJ361" s="98"/>
      <c r="BK361" s="1" t="str">
        <f t="shared" si="181"/>
        <v/>
      </c>
      <c r="BL361" s="621"/>
      <c r="BM361" s="621"/>
      <c r="BN361" s="621"/>
      <c r="BO361" s="621"/>
      <c r="BP361" s="621"/>
      <c r="BQ361" s="624"/>
      <c r="BR361" s="621"/>
      <c r="BS361" s="621"/>
      <c r="BV361" s="624"/>
      <c r="BW361" s="621"/>
      <c r="BX361" s="621"/>
      <c r="BY361" s="621"/>
      <c r="BZ361" s="621"/>
      <c r="CA361" s="621"/>
      <c r="CB361" s="621"/>
    </row>
    <row r="362" spans="1:80" s="1" customFormat="1" ht="18" hidden="1" customHeight="1" thickTop="1" thickBot="1">
      <c r="A362" s="683">
        <v>116</v>
      </c>
      <c r="B362" s="764" t="s">
        <v>339</v>
      </c>
      <c r="C362" s="766"/>
      <c r="D362" s="246"/>
      <c r="E362" s="246"/>
      <c r="F362" s="766" t="str">
        <f>IF(C362&gt;0,VLOOKUP(C362,女子登録情報!$A$1:$H$2001,3,0),"")</f>
        <v/>
      </c>
      <c r="G362" s="766" t="str">
        <f>IF(C362&gt;0,VLOOKUP(C362,女子登録情報!$A$1:$H$2001,4,0),"")</f>
        <v/>
      </c>
      <c r="H362" s="667" t="str">
        <f>IF(C362&gt;0,VLOOKUP(C362,女子登録情報!$A$1:$H$1688,7,0),"")</f>
        <v/>
      </c>
      <c r="I362" s="194" t="str">
        <f>IF(C362&gt;0,VLOOKUP(C362,女子登録情報!$A$1:$H$2001,8,0),"")</f>
        <v/>
      </c>
      <c r="J362" s="747" t="e">
        <f>IF(I363&gt;0,VLOOKUP(I363,女子登録情報!$Q$2:$R$48,2,0),"")</f>
        <v>#N/A</v>
      </c>
      <c r="K362" s="747" t="str">
        <f>IF(C362&gt;0,TEXT(C362,"100000000"),"000000000")</f>
        <v>000000000</v>
      </c>
      <c r="L362" s="195" t="s">
        <v>24</v>
      </c>
      <c r="M362" s="194"/>
      <c r="N362" s="196" t="str">
        <f>IF(M362&gt;0,VLOOKUP(M362,女子登録情報!$N$1:$O$22,2,0),"")</f>
        <v/>
      </c>
      <c r="O362" s="195" t="s">
        <v>27</v>
      </c>
      <c r="P362" s="102"/>
      <c r="Q362" s="53" t="str">
        <f t="shared" si="154"/>
        <v/>
      </c>
      <c r="R362" s="240"/>
      <c r="S362" s="197"/>
      <c r="T362" s="793"/>
      <c r="U362" s="794"/>
      <c r="V362" s="795"/>
      <c r="W362" s="750"/>
      <c r="X362" s="753"/>
      <c r="AA362" s="1">
        <f>IF(C362="",0,IF(H362=F5,0,1))</f>
        <v>0</v>
      </c>
      <c r="AB362" s="85">
        <f t="shared" si="164"/>
        <v>0</v>
      </c>
      <c r="AC362" s="621" t="str">
        <f>IF(C362="","",C362)</f>
        <v/>
      </c>
      <c r="AD362" s="74" t="str">
        <f t="shared" si="155"/>
        <v/>
      </c>
      <c r="AE362" s="74" t="str">
        <f t="shared" si="156"/>
        <v/>
      </c>
      <c r="AF362" s="74" t="str">
        <f t="shared" si="157"/>
        <v/>
      </c>
      <c r="AG362" s="74" t="str">
        <f t="shared" si="158"/>
        <v/>
      </c>
      <c r="AH362" s="95">
        <f t="shared" si="165"/>
        <v>0</v>
      </c>
      <c r="AI362" s="95" t="str">
        <f>IF(F362="","",F362)</f>
        <v/>
      </c>
      <c r="AJ362" s="74" t="str">
        <f t="shared" si="166"/>
        <v/>
      </c>
      <c r="AK362" s="74" t="str">
        <f t="shared" si="159"/>
        <v/>
      </c>
      <c r="AL362" s="99" t="str">
        <f t="shared" si="160"/>
        <v/>
      </c>
      <c r="AM362" s="81">
        <f t="shared" si="167"/>
        <v>0</v>
      </c>
      <c r="AO362" s="81">
        <f t="shared" si="168"/>
        <v>0</v>
      </c>
      <c r="AP362" s="81" t="str">
        <f t="shared" si="169"/>
        <v>00000</v>
      </c>
      <c r="AQ362" s="105" t="str">
        <f t="shared" si="170"/>
        <v>0秒0</v>
      </c>
      <c r="AR362" s="106">
        <f t="shared" si="171"/>
        <v>0</v>
      </c>
      <c r="AS362" s="106" t="str">
        <f t="shared" si="172"/>
        <v>0</v>
      </c>
      <c r="AT362" s="106" t="str">
        <f t="shared" si="173"/>
        <v>0</v>
      </c>
      <c r="AU362" s="106" t="str">
        <f t="shared" si="174"/>
        <v>0m</v>
      </c>
      <c r="AV362" s="106" t="str">
        <f t="shared" si="175"/>
        <v>点</v>
      </c>
      <c r="AW362" s="81">
        <f t="shared" si="176"/>
        <v>0</v>
      </c>
      <c r="AX362" s="73" t="str">
        <f t="shared" si="177"/>
        <v/>
      </c>
      <c r="AY362" s="81">
        <f t="shared" si="178"/>
        <v>0</v>
      </c>
      <c r="AZ362" s="81">
        <f t="shared" si="179"/>
        <v>0</v>
      </c>
      <c r="BA362" s="81">
        <f t="shared" si="180"/>
        <v>0</v>
      </c>
      <c r="BB362" s="586">
        <f>IF(W362="",0,COUNTA($W$17:W364))</f>
        <v>0</v>
      </c>
      <c r="BC362" s="586">
        <f>IF(X362="",0,COUNTA($X$17:X364))</f>
        <v>0</v>
      </c>
      <c r="BD362" s="628">
        <f>IF(OR($N362="20200",$N363="20200",$N364="20200"),COUNTIF($N$17:N364,"20200"),0)</f>
        <v>0</v>
      </c>
      <c r="BE362" s="768">
        <f>IF($BD362=0,0,INDEX($P362:$P364,MATCH("20200",$N362:$N364,0),1))</f>
        <v>0</v>
      </c>
      <c r="BF362" s="74" t="str">
        <f t="shared" si="161"/>
        <v/>
      </c>
      <c r="BG362" s="74" t="str">
        <f t="shared" si="162"/>
        <v/>
      </c>
      <c r="BH362" s="74" t="str">
        <f t="shared" si="163"/>
        <v/>
      </c>
      <c r="BI362" s="120" t="str">
        <f>IF(M362="","",COUNTIF($BH$17:BH362,BH362))</f>
        <v/>
      </c>
      <c r="BJ362" s="98"/>
      <c r="BK362" s="1" t="str">
        <f t="shared" si="181"/>
        <v/>
      </c>
      <c r="BL362" s="621" t="str">
        <f>IF(F362="","",COUNTIF($AI$17:AI362,AI362))</f>
        <v/>
      </c>
      <c r="BM362" s="621">
        <f>IF(BL362=1,BL362,0)</f>
        <v>0</v>
      </c>
      <c r="BN362" s="621" t="str">
        <f>IF(F362="","",$BR362)</f>
        <v/>
      </c>
      <c r="BO362" s="621" t="str">
        <f>IF(G362="","",$BR362)</f>
        <v/>
      </c>
      <c r="BP362" s="621" t="str">
        <f>IF(I362="","",$BR362)</f>
        <v/>
      </c>
      <c r="BQ362" s="622" t="str">
        <f>IFERROR(IF(J362="","",BR362),"")</f>
        <v/>
      </c>
      <c r="BR362" s="621">
        <v>116</v>
      </c>
      <c r="BS362" s="621">
        <f>IF(C362&gt;0,"",IF(COUNTIF(BN362:BQ364,BR362)=4,"",1))</f>
        <v>1</v>
      </c>
      <c r="BV362" s="622" t="str">
        <f>IF(AI362="","",IF(AND(COUNTA(M362:M364)=0,COUNTA(W362:X364)=0),1,""))</f>
        <v/>
      </c>
      <c r="BW362" s="621">
        <f>IF(AND($AI362="",COUNTA(W362)&gt;0),1,0)</f>
        <v>0</v>
      </c>
      <c r="BX362" s="621">
        <f>IF(AND($AI362="",COUNTA(X362)&gt;0),1,0)</f>
        <v>0</v>
      </c>
      <c r="BY362" s="621" t="str">
        <f>F362&amp;"-"&amp;W362</f>
        <v>-</v>
      </c>
      <c r="BZ362" s="621" t="str">
        <f>IF(W362="","",COUNTIF($BY$17:BY362,BY362))</f>
        <v/>
      </c>
      <c r="CA362" s="621" t="str">
        <f>F362&amp;"-"&amp;X362</f>
        <v>-</v>
      </c>
      <c r="CB362" s="621" t="str">
        <f>IF(X362="","",COUNTIF($CA$17:CA362,CA362))</f>
        <v/>
      </c>
    </row>
    <row r="363" spans="1:80" s="1" customFormat="1" ht="18" hidden="1" customHeight="1" thickBot="1">
      <c r="A363" s="684"/>
      <c r="B363" s="765"/>
      <c r="C363" s="767"/>
      <c r="D363" s="194"/>
      <c r="E363" s="194"/>
      <c r="F363" s="767"/>
      <c r="G363" s="767"/>
      <c r="H363" s="668"/>
      <c r="I363" s="198" t="str">
        <f>IF(C362&gt;0,VLOOKUP(C362,女子登録情報!$A$1:$H$2001,5,0),"")</f>
        <v/>
      </c>
      <c r="J363" s="748"/>
      <c r="K363" s="748"/>
      <c r="L363" s="199" t="s">
        <v>28</v>
      </c>
      <c r="M363" s="198"/>
      <c r="N363" s="196" t="str">
        <f>IF(M363&gt;0,VLOOKUP(M363,女子登録情報!$N$1:$O$22,2,0),"")</f>
        <v/>
      </c>
      <c r="O363" s="199" t="s">
        <v>29</v>
      </c>
      <c r="P363" s="200"/>
      <c r="Q363" s="53" t="str">
        <f t="shared" si="154"/>
        <v/>
      </c>
      <c r="R363" s="240"/>
      <c r="S363" s="197"/>
      <c r="T363" s="796"/>
      <c r="U363" s="797"/>
      <c r="V363" s="798"/>
      <c r="W363" s="751"/>
      <c r="X363" s="754"/>
      <c r="AB363" s="85">
        <f t="shared" si="164"/>
        <v>0</v>
      </c>
      <c r="AC363" s="621"/>
      <c r="AD363" s="74" t="str">
        <f t="shared" si="155"/>
        <v/>
      </c>
      <c r="AE363" s="74" t="str">
        <f t="shared" si="156"/>
        <v/>
      </c>
      <c r="AF363" s="74" t="str">
        <f t="shared" si="157"/>
        <v/>
      </c>
      <c r="AG363" s="74" t="str">
        <f t="shared" si="158"/>
        <v/>
      </c>
      <c r="AH363" s="95">
        <f t="shared" si="165"/>
        <v>0</v>
      </c>
      <c r="AI363" s="95" t="str">
        <f>AI362</f>
        <v/>
      </c>
      <c r="AJ363" s="74" t="str">
        <f t="shared" si="166"/>
        <v/>
      </c>
      <c r="AK363" s="74" t="str">
        <f t="shared" si="159"/>
        <v/>
      </c>
      <c r="AL363" s="99" t="str">
        <f t="shared" si="160"/>
        <v/>
      </c>
      <c r="AM363" s="81">
        <f t="shared" si="167"/>
        <v>0</v>
      </c>
      <c r="AO363" s="81">
        <f t="shared" si="168"/>
        <v>0</v>
      </c>
      <c r="AP363" s="81" t="str">
        <f t="shared" si="169"/>
        <v>00000</v>
      </c>
      <c r="AQ363" s="105" t="str">
        <f t="shared" si="170"/>
        <v>0秒0</v>
      </c>
      <c r="AR363" s="106">
        <f t="shared" si="171"/>
        <v>0</v>
      </c>
      <c r="AS363" s="106" t="str">
        <f t="shared" si="172"/>
        <v>0</v>
      </c>
      <c r="AT363" s="106" t="str">
        <f t="shared" si="173"/>
        <v>0</v>
      </c>
      <c r="AU363" s="106" t="str">
        <f t="shared" si="174"/>
        <v>0m</v>
      </c>
      <c r="AV363" s="106" t="str">
        <f t="shared" si="175"/>
        <v>点</v>
      </c>
      <c r="AW363" s="81">
        <f t="shared" si="176"/>
        <v>0</v>
      </c>
      <c r="AX363" s="73" t="str">
        <f t="shared" si="177"/>
        <v/>
      </c>
      <c r="AY363" s="81">
        <f t="shared" si="178"/>
        <v>0</v>
      </c>
      <c r="AZ363" s="81">
        <f t="shared" si="179"/>
        <v>0</v>
      </c>
      <c r="BA363" s="81">
        <f t="shared" si="180"/>
        <v>0</v>
      </c>
      <c r="BB363" s="595"/>
      <c r="BC363" s="595"/>
      <c r="BD363" s="629"/>
      <c r="BE363" s="769"/>
      <c r="BF363" s="74" t="str">
        <f t="shared" si="161"/>
        <v/>
      </c>
      <c r="BG363" s="74" t="str">
        <f t="shared" si="162"/>
        <v/>
      </c>
      <c r="BH363" s="74" t="str">
        <f t="shared" si="163"/>
        <v/>
      </c>
      <c r="BI363" s="120" t="str">
        <f>IF(M363="","",COUNTIF($BH$17:BH363,BH363))</f>
        <v/>
      </c>
      <c r="BJ363" s="98"/>
      <c r="BK363" s="1" t="str">
        <f t="shared" si="181"/>
        <v/>
      </c>
      <c r="BL363" s="621"/>
      <c r="BM363" s="621"/>
      <c r="BN363" s="621"/>
      <c r="BO363" s="621"/>
      <c r="BP363" s="621"/>
      <c r="BQ363" s="623"/>
      <c r="BR363" s="621"/>
      <c r="BS363" s="621"/>
      <c r="BV363" s="623"/>
      <c r="BW363" s="621"/>
      <c r="BX363" s="621"/>
      <c r="BY363" s="621"/>
      <c r="BZ363" s="621"/>
      <c r="CA363" s="621"/>
      <c r="CB363" s="621"/>
    </row>
    <row r="364" spans="1:80" s="1" customFormat="1" ht="18" hidden="1" customHeight="1" thickBot="1">
      <c r="A364" s="685"/>
      <c r="B364" s="201" t="s">
        <v>30</v>
      </c>
      <c r="C364" s="202"/>
      <c r="D364" s="202"/>
      <c r="E364" s="202"/>
      <c r="F364" s="210"/>
      <c r="G364" s="210"/>
      <c r="H364" s="28"/>
      <c r="I364" s="211"/>
      <c r="J364" s="749"/>
      <c r="K364" s="749"/>
      <c r="L364" s="203" t="s">
        <v>31</v>
      </c>
      <c r="M364" s="204"/>
      <c r="N364" s="196" t="str">
        <f>IF(M364&gt;0,VLOOKUP(M364,女子登録情報!$N$1:$O$22,2,0),"")</f>
        <v/>
      </c>
      <c r="O364" s="205" t="s">
        <v>32</v>
      </c>
      <c r="P364" s="206"/>
      <c r="Q364" s="53" t="str">
        <f t="shared" si="154"/>
        <v/>
      </c>
      <c r="R364" s="240"/>
      <c r="S364" s="207"/>
      <c r="T364" s="799"/>
      <c r="U364" s="800"/>
      <c r="V364" s="801"/>
      <c r="W364" s="752"/>
      <c r="X364" s="755"/>
      <c r="AB364" s="85">
        <f t="shared" si="164"/>
        <v>0</v>
      </c>
      <c r="AC364" s="621"/>
      <c r="AD364" s="74" t="str">
        <f t="shared" si="155"/>
        <v/>
      </c>
      <c r="AE364" s="74" t="str">
        <f t="shared" si="156"/>
        <v/>
      </c>
      <c r="AF364" s="74" t="str">
        <f t="shared" si="157"/>
        <v/>
      </c>
      <c r="AG364" s="74" t="str">
        <f t="shared" si="158"/>
        <v/>
      </c>
      <c r="AH364" s="95">
        <f t="shared" si="165"/>
        <v>0</v>
      </c>
      <c r="AI364" s="95" t="str">
        <f>AI363</f>
        <v/>
      </c>
      <c r="AJ364" s="74" t="str">
        <f t="shared" si="166"/>
        <v/>
      </c>
      <c r="AK364" s="74" t="str">
        <f t="shared" si="159"/>
        <v/>
      </c>
      <c r="AL364" s="99" t="str">
        <f t="shared" si="160"/>
        <v/>
      </c>
      <c r="AM364" s="81">
        <f t="shared" si="167"/>
        <v>0</v>
      </c>
      <c r="AO364" s="81">
        <f t="shared" si="168"/>
        <v>0</v>
      </c>
      <c r="AP364" s="81" t="str">
        <f t="shared" si="169"/>
        <v>00000</v>
      </c>
      <c r="AQ364" s="105" t="str">
        <f t="shared" si="170"/>
        <v>0秒0</v>
      </c>
      <c r="AR364" s="106">
        <f t="shared" si="171"/>
        <v>0</v>
      </c>
      <c r="AS364" s="106" t="str">
        <f t="shared" si="172"/>
        <v>0</v>
      </c>
      <c r="AT364" s="106" t="str">
        <f t="shared" si="173"/>
        <v>0</v>
      </c>
      <c r="AU364" s="106" t="str">
        <f t="shared" si="174"/>
        <v>0m</v>
      </c>
      <c r="AV364" s="106" t="str">
        <f t="shared" si="175"/>
        <v>点</v>
      </c>
      <c r="AW364" s="81">
        <f t="shared" si="176"/>
        <v>0</v>
      </c>
      <c r="AX364" s="73" t="str">
        <f t="shared" si="177"/>
        <v/>
      </c>
      <c r="AY364" s="81">
        <f t="shared" si="178"/>
        <v>0</v>
      </c>
      <c r="AZ364" s="81">
        <f t="shared" si="179"/>
        <v>0</v>
      </c>
      <c r="BA364" s="81">
        <f t="shared" si="180"/>
        <v>0</v>
      </c>
      <c r="BB364" s="587"/>
      <c r="BC364" s="587"/>
      <c r="BD364" s="630"/>
      <c r="BE364" s="770"/>
      <c r="BF364" s="74" t="str">
        <f t="shared" si="161"/>
        <v/>
      </c>
      <c r="BG364" s="74" t="str">
        <f t="shared" si="162"/>
        <v/>
      </c>
      <c r="BH364" s="74" t="str">
        <f t="shared" si="163"/>
        <v/>
      </c>
      <c r="BI364" s="120" t="str">
        <f>IF(M364="","",COUNTIF($BH$17:BH364,BH364))</f>
        <v/>
      </c>
      <c r="BJ364" s="98"/>
      <c r="BK364" s="1" t="str">
        <f t="shared" si="181"/>
        <v/>
      </c>
      <c r="BL364" s="621"/>
      <c r="BM364" s="621"/>
      <c r="BN364" s="621"/>
      <c r="BO364" s="621"/>
      <c r="BP364" s="621"/>
      <c r="BQ364" s="624"/>
      <c r="BR364" s="621"/>
      <c r="BS364" s="621"/>
      <c r="BV364" s="624"/>
      <c r="BW364" s="621"/>
      <c r="BX364" s="621"/>
      <c r="BY364" s="621"/>
      <c r="BZ364" s="621"/>
      <c r="CA364" s="621"/>
      <c r="CB364" s="621"/>
    </row>
    <row r="365" spans="1:80" s="1" customFormat="1" ht="18" hidden="1" customHeight="1" thickTop="1" thickBot="1">
      <c r="A365" s="683">
        <v>117</v>
      </c>
      <c r="B365" s="764" t="s">
        <v>339</v>
      </c>
      <c r="C365" s="766"/>
      <c r="D365" s="246"/>
      <c r="E365" s="246"/>
      <c r="F365" s="766" t="str">
        <f>IF(C365&gt;0,VLOOKUP(C365,女子登録情報!$A$1:$H$2001,3,0),"")</f>
        <v/>
      </c>
      <c r="G365" s="766" t="str">
        <f>IF(C365&gt;0,VLOOKUP(C365,女子登録情報!$A$1:$H$2001,4,0),"")</f>
        <v/>
      </c>
      <c r="H365" s="667" t="str">
        <f>IF(C365&gt;0,VLOOKUP(C365,女子登録情報!$A$1:$H$1688,7,0),"")</f>
        <v/>
      </c>
      <c r="I365" s="194" t="str">
        <f>IF(C365&gt;0,VLOOKUP(C365,女子登録情報!$A$1:$H$2001,8,0),"")</f>
        <v/>
      </c>
      <c r="J365" s="747" t="e">
        <f>IF(I366&gt;0,VLOOKUP(I366,女子登録情報!$Q$2:$R$48,2,0),"")</f>
        <v>#N/A</v>
      </c>
      <c r="K365" s="747" t="str">
        <f>IF(C365&gt;0,TEXT(C365,"100000000"),"000000000")</f>
        <v>000000000</v>
      </c>
      <c r="L365" s="195" t="s">
        <v>24</v>
      </c>
      <c r="M365" s="194"/>
      <c r="N365" s="196" t="str">
        <f>IF(M365&gt;0,VLOOKUP(M365,女子登録情報!$N$1:$O$22,2,0),"")</f>
        <v/>
      </c>
      <c r="O365" s="195" t="s">
        <v>27</v>
      </c>
      <c r="P365" s="102"/>
      <c r="Q365" s="53" t="str">
        <f t="shared" si="154"/>
        <v/>
      </c>
      <c r="R365" s="240"/>
      <c r="S365" s="197"/>
      <c r="T365" s="793"/>
      <c r="U365" s="794"/>
      <c r="V365" s="795"/>
      <c r="W365" s="750"/>
      <c r="X365" s="753"/>
      <c r="AA365" s="1">
        <f>IF(C365="",0,IF(H365=F5,0,1))</f>
        <v>0</v>
      </c>
      <c r="AB365" s="85">
        <f t="shared" si="164"/>
        <v>0</v>
      </c>
      <c r="AC365" s="621" t="str">
        <f>IF(C365="","",C365)</f>
        <v/>
      </c>
      <c r="AD365" s="74" t="str">
        <f t="shared" si="155"/>
        <v/>
      </c>
      <c r="AE365" s="74" t="str">
        <f t="shared" si="156"/>
        <v/>
      </c>
      <c r="AF365" s="74" t="str">
        <f t="shared" si="157"/>
        <v/>
      </c>
      <c r="AG365" s="74" t="str">
        <f t="shared" si="158"/>
        <v/>
      </c>
      <c r="AH365" s="95">
        <f t="shared" si="165"/>
        <v>0</v>
      </c>
      <c r="AI365" s="95" t="str">
        <f>IF(F365="","",F365)</f>
        <v/>
      </c>
      <c r="AJ365" s="74" t="str">
        <f t="shared" si="166"/>
        <v/>
      </c>
      <c r="AK365" s="74" t="str">
        <f t="shared" si="159"/>
        <v/>
      </c>
      <c r="AL365" s="99" t="str">
        <f t="shared" si="160"/>
        <v/>
      </c>
      <c r="AM365" s="81">
        <f t="shared" si="167"/>
        <v>0</v>
      </c>
      <c r="AO365" s="81">
        <f t="shared" si="168"/>
        <v>0</v>
      </c>
      <c r="AP365" s="81" t="str">
        <f t="shared" si="169"/>
        <v>00000</v>
      </c>
      <c r="AQ365" s="105" t="str">
        <f t="shared" si="170"/>
        <v>0秒0</v>
      </c>
      <c r="AR365" s="106">
        <f t="shared" si="171"/>
        <v>0</v>
      </c>
      <c r="AS365" s="106" t="str">
        <f t="shared" si="172"/>
        <v>0</v>
      </c>
      <c r="AT365" s="106" t="str">
        <f t="shared" si="173"/>
        <v>0</v>
      </c>
      <c r="AU365" s="106" t="str">
        <f t="shared" si="174"/>
        <v>0m</v>
      </c>
      <c r="AV365" s="106" t="str">
        <f t="shared" si="175"/>
        <v>点</v>
      </c>
      <c r="AW365" s="81">
        <f t="shared" si="176"/>
        <v>0</v>
      </c>
      <c r="AX365" s="73" t="str">
        <f t="shared" si="177"/>
        <v/>
      </c>
      <c r="AY365" s="81">
        <f t="shared" si="178"/>
        <v>0</v>
      </c>
      <c r="AZ365" s="81">
        <f t="shared" si="179"/>
        <v>0</v>
      </c>
      <c r="BA365" s="81">
        <f t="shared" si="180"/>
        <v>0</v>
      </c>
      <c r="BB365" s="586">
        <f>IF(W365="",0,COUNTA($W$17:W367))</f>
        <v>0</v>
      </c>
      <c r="BC365" s="586">
        <f>IF(X365="",0,COUNTA($X$17:X367))</f>
        <v>0</v>
      </c>
      <c r="BD365" s="628">
        <f>IF(OR($N365="20200",$N366="20200",$N367="20200"),COUNTIF($N$17:N367,"20200"),0)</f>
        <v>0</v>
      </c>
      <c r="BE365" s="768">
        <f>IF($BD365=0,0,INDEX($P365:$P367,MATCH("20200",$N365:$N367,0),1))</f>
        <v>0</v>
      </c>
      <c r="BF365" s="74" t="str">
        <f t="shared" si="161"/>
        <v/>
      </c>
      <c r="BG365" s="74" t="str">
        <f t="shared" si="162"/>
        <v/>
      </c>
      <c r="BH365" s="74" t="str">
        <f t="shared" si="163"/>
        <v/>
      </c>
      <c r="BI365" s="120" t="str">
        <f>IF(M365="","",COUNTIF($BH$17:BH365,BH365))</f>
        <v/>
      </c>
      <c r="BJ365" s="98"/>
      <c r="BK365" s="1" t="str">
        <f t="shared" si="181"/>
        <v/>
      </c>
      <c r="BL365" s="621" t="str">
        <f>IF(F365="","",COUNTIF($AI$17:AI365,AI365))</f>
        <v/>
      </c>
      <c r="BM365" s="621">
        <f>IF(BL365=1,BL365,0)</f>
        <v>0</v>
      </c>
      <c r="BN365" s="621" t="str">
        <f>IF(F365="","",$BR365)</f>
        <v/>
      </c>
      <c r="BO365" s="621" t="str">
        <f>IF(G365="","",$BR365)</f>
        <v/>
      </c>
      <c r="BP365" s="621" t="str">
        <f>IF(I365="","",$BR365)</f>
        <v/>
      </c>
      <c r="BQ365" s="622" t="str">
        <f>IFERROR(IF(J365="","",BR365),"")</f>
        <v/>
      </c>
      <c r="BR365" s="621">
        <v>117</v>
      </c>
      <c r="BS365" s="621">
        <f>IF(C365&gt;0,"",IF(COUNTIF(BN365:BQ367,BR365)=4,"",1))</f>
        <v>1</v>
      </c>
      <c r="BV365" s="622" t="str">
        <f>IF(AI365="","",IF(AND(COUNTA(M365:M367)=0,COUNTA(W365:X367)=0),1,""))</f>
        <v/>
      </c>
      <c r="BW365" s="621">
        <f>IF(AND($AI365="",COUNTA(W365)&gt;0),1,0)</f>
        <v>0</v>
      </c>
      <c r="BX365" s="621">
        <f>IF(AND($AI365="",COUNTA(X365)&gt;0),1,0)</f>
        <v>0</v>
      </c>
      <c r="BY365" s="621" t="str">
        <f>F365&amp;"-"&amp;W365</f>
        <v>-</v>
      </c>
      <c r="BZ365" s="621" t="str">
        <f>IF(W365="","",COUNTIF($BY$17:BY365,BY365))</f>
        <v/>
      </c>
      <c r="CA365" s="621" t="str">
        <f>F365&amp;"-"&amp;X365</f>
        <v>-</v>
      </c>
      <c r="CB365" s="621" t="str">
        <f>IF(X365="","",COUNTIF($CA$17:CA365,CA365))</f>
        <v/>
      </c>
    </row>
    <row r="366" spans="1:80" s="1" customFormat="1" ht="18" hidden="1" customHeight="1" thickBot="1">
      <c r="A366" s="684"/>
      <c r="B366" s="765"/>
      <c r="C366" s="767"/>
      <c r="D366" s="194"/>
      <c r="E366" s="194"/>
      <c r="F366" s="767"/>
      <c r="G366" s="767"/>
      <c r="H366" s="668"/>
      <c r="I366" s="198" t="str">
        <f>IF(C365&gt;0,VLOOKUP(C365,女子登録情報!$A$1:$H$2001,5,0),"")</f>
        <v/>
      </c>
      <c r="J366" s="748"/>
      <c r="K366" s="748"/>
      <c r="L366" s="199" t="s">
        <v>28</v>
      </c>
      <c r="M366" s="198"/>
      <c r="N366" s="196" t="str">
        <f>IF(M366&gt;0,VLOOKUP(M366,女子登録情報!$N$1:$O$22,2,0),"")</f>
        <v/>
      </c>
      <c r="O366" s="199" t="s">
        <v>29</v>
      </c>
      <c r="P366" s="200"/>
      <c r="Q366" s="53" t="str">
        <f t="shared" si="154"/>
        <v/>
      </c>
      <c r="R366" s="240"/>
      <c r="S366" s="197"/>
      <c r="T366" s="796"/>
      <c r="U366" s="797"/>
      <c r="V366" s="798"/>
      <c r="W366" s="751"/>
      <c r="X366" s="754"/>
      <c r="AB366" s="85">
        <f t="shared" si="164"/>
        <v>0</v>
      </c>
      <c r="AC366" s="621"/>
      <c r="AD366" s="74" t="str">
        <f t="shared" si="155"/>
        <v/>
      </c>
      <c r="AE366" s="74" t="str">
        <f t="shared" si="156"/>
        <v/>
      </c>
      <c r="AF366" s="74" t="str">
        <f t="shared" si="157"/>
        <v/>
      </c>
      <c r="AG366" s="74" t="str">
        <f t="shared" si="158"/>
        <v/>
      </c>
      <c r="AH366" s="95">
        <f t="shared" si="165"/>
        <v>0</v>
      </c>
      <c r="AI366" s="95" t="str">
        <f>AI365</f>
        <v/>
      </c>
      <c r="AJ366" s="74" t="str">
        <f t="shared" si="166"/>
        <v/>
      </c>
      <c r="AK366" s="74" t="str">
        <f t="shared" si="159"/>
        <v/>
      </c>
      <c r="AL366" s="99" t="str">
        <f t="shared" si="160"/>
        <v/>
      </c>
      <c r="AM366" s="81">
        <f t="shared" si="167"/>
        <v>0</v>
      </c>
      <c r="AO366" s="81">
        <f t="shared" si="168"/>
        <v>0</v>
      </c>
      <c r="AP366" s="81" t="str">
        <f t="shared" si="169"/>
        <v>00000</v>
      </c>
      <c r="AQ366" s="105" t="str">
        <f t="shared" si="170"/>
        <v>0秒0</v>
      </c>
      <c r="AR366" s="106">
        <f t="shared" si="171"/>
        <v>0</v>
      </c>
      <c r="AS366" s="106" t="str">
        <f t="shared" si="172"/>
        <v>0</v>
      </c>
      <c r="AT366" s="106" t="str">
        <f t="shared" si="173"/>
        <v>0</v>
      </c>
      <c r="AU366" s="106" t="str">
        <f t="shared" si="174"/>
        <v>0m</v>
      </c>
      <c r="AV366" s="106" t="str">
        <f t="shared" si="175"/>
        <v>点</v>
      </c>
      <c r="AW366" s="81">
        <f t="shared" si="176"/>
        <v>0</v>
      </c>
      <c r="AX366" s="73" t="str">
        <f t="shared" si="177"/>
        <v/>
      </c>
      <c r="AY366" s="81">
        <f t="shared" si="178"/>
        <v>0</v>
      </c>
      <c r="AZ366" s="81">
        <f t="shared" si="179"/>
        <v>0</v>
      </c>
      <c r="BA366" s="81">
        <f t="shared" si="180"/>
        <v>0</v>
      </c>
      <c r="BB366" s="595"/>
      <c r="BC366" s="595"/>
      <c r="BD366" s="629"/>
      <c r="BE366" s="769"/>
      <c r="BF366" s="74" t="str">
        <f t="shared" si="161"/>
        <v/>
      </c>
      <c r="BG366" s="74" t="str">
        <f t="shared" si="162"/>
        <v/>
      </c>
      <c r="BH366" s="74" t="str">
        <f t="shared" si="163"/>
        <v/>
      </c>
      <c r="BI366" s="120" t="str">
        <f>IF(M366="","",COUNTIF($BH$17:BH366,BH366))</f>
        <v/>
      </c>
      <c r="BJ366" s="98"/>
      <c r="BK366" s="1" t="str">
        <f t="shared" si="181"/>
        <v/>
      </c>
      <c r="BL366" s="621"/>
      <c r="BM366" s="621"/>
      <c r="BN366" s="621"/>
      <c r="BO366" s="621"/>
      <c r="BP366" s="621"/>
      <c r="BQ366" s="623"/>
      <c r="BR366" s="621"/>
      <c r="BS366" s="621"/>
      <c r="BV366" s="623"/>
      <c r="BW366" s="621"/>
      <c r="BX366" s="621"/>
      <c r="BY366" s="621"/>
      <c r="BZ366" s="621"/>
      <c r="CA366" s="621"/>
      <c r="CB366" s="621"/>
    </row>
    <row r="367" spans="1:80" s="1" customFormat="1" ht="18" hidden="1" customHeight="1" thickBot="1">
      <c r="A367" s="685"/>
      <c r="B367" s="201" t="s">
        <v>30</v>
      </c>
      <c r="C367" s="202"/>
      <c r="D367" s="202"/>
      <c r="E367" s="202"/>
      <c r="F367" s="210"/>
      <c r="G367" s="210"/>
      <c r="H367" s="28"/>
      <c r="I367" s="211"/>
      <c r="J367" s="749"/>
      <c r="K367" s="749"/>
      <c r="L367" s="203" t="s">
        <v>31</v>
      </c>
      <c r="M367" s="204"/>
      <c r="N367" s="196" t="str">
        <f>IF(M367&gt;0,VLOOKUP(M367,女子登録情報!$N$1:$O$22,2,0),"")</f>
        <v/>
      </c>
      <c r="O367" s="205" t="s">
        <v>32</v>
      </c>
      <c r="P367" s="206"/>
      <c r="Q367" s="53" t="str">
        <f t="shared" si="154"/>
        <v/>
      </c>
      <c r="R367" s="240"/>
      <c r="S367" s="207"/>
      <c r="T367" s="799"/>
      <c r="U367" s="800"/>
      <c r="V367" s="801"/>
      <c r="W367" s="752"/>
      <c r="X367" s="755"/>
      <c r="AB367" s="85">
        <f t="shared" si="164"/>
        <v>0</v>
      </c>
      <c r="AC367" s="621"/>
      <c r="AD367" s="74" t="str">
        <f t="shared" si="155"/>
        <v/>
      </c>
      <c r="AE367" s="74" t="str">
        <f t="shared" si="156"/>
        <v/>
      </c>
      <c r="AF367" s="74" t="str">
        <f t="shared" si="157"/>
        <v/>
      </c>
      <c r="AG367" s="74" t="str">
        <f t="shared" si="158"/>
        <v/>
      </c>
      <c r="AH367" s="95">
        <f t="shared" si="165"/>
        <v>0</v>
      </c>
      <c r="AI367" s="95" t="str">
        <f>AI366</f>
        <v/>
      </c>
      <c r="AJ367" s="74" t="str">
        <f t="shared" si="166"/>
        <v/>
      </c>
      <c r="AK367" s="74" t="str">
        <f t="shared" si="159"/>
        <v/>
      </c>
      <c r="AL367" s="99" t="str">
        <f t="shared" si="160"/>
        <v/>
      </c>
      <c r="AM367" s="81">
        <f t="shared" si="167"/>
        <v>0</v>
      </c>
      <c r="AO367" s="81">
        <f t="shared" si="168"/>
        <v>0</v>
      </c>
      <c r="AP367" s="81" t="str">
        <f t="shared" si="169"/>
        <v>00000</v>
      </c>
      <c r="AQ367" s="105" t="str">
        <f t="shared" si="170"/>
        <v>0秒0</v>
      </c>
      <c r="AR367" s="106">
        <f t="shared" si="171"/>
        <v>0</v>
      </c>
      <c r="AS367" s="106" t="str">
        <f t="shared" si="172"/>
        <v>0</v>
      </c>
      <c r="AT367" s="106" t="str">
        <f t="shared" si="173"/>
        <v>0</v>
      </c>
      <c r="AU367" s="106" t="str">
        <f t="shared" si="174"/>
        <v>0m</v>
      </c>
      <c r="AV367" s="106" t="str">
        <f t="shared" si="175"/>
        <v>点</v>
      </c>
      <c r="AW367" s="81">
        <f t="shared" si="176"/>
        <v>0</v>
      </c>
      <c r="AX367" s="73" t="str">
        <f t="shared" si="177"/>
        <v/>
      </c>
      <c r="AY367" s="81">
        <f t="shared" si="178"/>
        <v>0</v>
      </c>
      <c r="AZ367" s="81">
        <f t="shared" si="179"/>
        <v>0</v>
      </c>
      <c r="BA367" s="81">
        <f t="shared" si="180"/>
        <v>0</v>
      </c>
      <c r="BB367" s="587"/>
      <c r="BC367" s="587"/>
      <c r="BD367" s="630"/>
      <c r="BE367" s="770"/>
      <c r="BF367" s="74" t="str">
        <f t="shared" si="161"/>
        <v/>
      </c>
      <c r="BG367" s="74" t="str">
        <f t="shared" si="162"/>
        <v/>
      </c>
      <c r="BH367" s="74" t="str">
        <f t="shared" si="163"/>
        <v/>
      </c>
      <c r="BI367" s="120" t="str">
        <f>IF(M367="","",COUNTIF($BH$17:BH367,BH367))</f>
        <v/>
      </c>
      <c r="BJ367" s="98"/>
      <c r="BK367" s="1" t="str">
        <f t="shared" si="181"/>
        <v/>
      </c>
      <c r="BL367" s="621"/>
      <c r="BM367" s="621"/>
      <c r="BN367" s="621"/>
      <c r="BO367" s="621"/>
      <c r="BP367" s="621"/>
      <c r="BQ367" s="624"/>
      <c r="BR367" s="621"/>
      <c r="BS367" s="621"/>
      <c r="BV367" s="624"/>
      <c r="BW367" s="621"/>
      <c r="BX367" s="621"/>
      <c r="BY367" s="621"/>
      <c r="BZ367" s="621"/>
      <c r="CA367" s="621"/>
      <c r="CB367" s="621"/>
    </row>
    <row r="368" spans="1:80" s="1" customFormat="1" ht="18" hidden="1" customHeight="1" thickTop="1" thickBot="1">
      <c r="A368" s="683">
        <v>118</v>
      </c>
      <c r="B368" s="764" t="s">
        <v>339</v>
      </c>
      <c r="C368" s="766"/>
      <c r="D368" s="246"/>
      <c r="E368" s="246"/>
      <c r="F368" s="766" t="str">
        <f>IF(C368&gt;0,VLOOKUP(C368,女子登録情報!$A$1:$H$2001,3,0),"")</f>
        <v/>
      </c>
      <c r="G368" s="766" t="str">
        <f>IF(C368&gt;0,VLOOKUP(C368,女子登録情報!$A$1:$H$2001,4,0),"")</f>
        <v/>
      </c>
      <c r="H368" s="667" t="str">
        <f>IF(C368&gt;0,VLOOKUP(C368,女子登録情報!$A$1:$H$1688,7,0),"")</f>
        <v/>
      </c>
      <c r="I368" s="194" t="str">
        <f>IF(C368&gt;0,VLOOKUP(C368,女子登録情報!$A$1:$H$2001,8,0),"")</f>
        <v/>
      </c>
      <c r="J368" s="747" t="e">
        <f>IF(I369&gt;0,VLOOKUP(I369,女子登録情報!$Q$2:$R$48,2,0),"")</f>
        <v>#N/A</v>
      </c>
      <c r="K368" s="747" t="str">
        <f>IF(C368&gt;0,TEXT(C368,"100000000"),"000000000")</f>
        <v>000000000</v>
      </c>
      <c r="L368" s="195" t="s">
        <v>24</v>
      </c>
      <c r="M368" s="194"/>
      <c r="N368" s="196" t="str">
        <f>IF(M368&gt;0,VLOOKUP(M368,女子登録情報!$N$1:$O$22,2,0),"")</f>
        <v/>
      </c>
      <c r="O368" s="195" t="s">
        <v>27</v>
      </c>
      <c r="P368" s="102"/>
      <c r="Q368" s="53" t="str">
        <f t="shared" si="154"/>
        <v/>
      </c>
      <c r="R368" s="240"/>
      <c r="S368" s="197"/>
      <c r="T368" s="793"/>
      <c r="U368" s="794"/>
      <c r="V368" s="795"/>
      <c r="W368" s="750"/>
      <c r="X368" s="753"/>
      <c r="AA368" s="1">
        <f>IF(C368="",0,IF(H368=F5,0,1))</f>
        <v>0</v>
      </c>
      <c r="AB368" s="85">
        <f t="shared" si="164"/>
        <v>0</v>
      </c>
      <c r="AC368" s="621" t="str">
        <f>IF(C368="","",C368)</f>
        <v/>
      </c>
      <c r="AD368" s="74" t="str">
        <f t="shared" si="155"/>
        <v/>
      </c>
      <c r="AE368" s="74" t="str">
        <f t="shared" si="156"/>
        <v/>
      </c>
      <c r="AF368" s="74" t="str">
        <f t="shared" si="157"/>
        <v/>
      </c>
      <c r="AG368" s="74" t="str">
        <f t="shared" si="158"/>
        <v/>
      </c>
      <c r="AH368" s="95">
        <f t="shared" si="165"/>
        <v>0</v>
      </c>
      <c r="AI368" s="95" t="str">
        <f>IF(F368="","",F368)</f>
        <v/>
      </c>
      <c r="AJ368" s="74" t="str">
        <f t="shared" si="166"/>
        <v/>
      </c>
      <c r="AK368" s="74" t="str">
        <f t="shared" si="159"/>
        <v/>
      </c>
      <c r="AL368" s="99" t="str">
        <f t="shared" si="160"/>
        <v/>
      </c>
      <c r="AM368" s="81">
        <f t="shared" si="167"/>
        <v>0</v>
      </c>
      <c r="AO368" s="81">
        <f t="shared" si="168"/>
        <v>0</v>
      </c>
      <c r="AP368" s="81" t="str">
        <f t="shared" si="169"/>
        <v>00000</v>
      </c>
      <c r="AQ368" s="105" t="str">
        <f t="shared" si="170"/>
        <v>0秒0</v>
      </c>
      <c r="AR368" s="106">
        <f t="shared" si="171"/>
        <v>0</v>
      </c>
      <c r="AS368" s="106" t="str">
        <f t="shared" si="172"/>
        <v>0</v>
      </c>
      <c r="AT368" s="106" t="str">
        <f t="shared" si="173"/>
        <v>0</v>
      </c>
      <c r="AU368" s="106" t="str">
        <f t="shared" si="174"/>
        <v>0m</v>
      </c>
      <c r="AV368" s="106" t="str">
        <f t="shared" si="175"/>
        <v>点</v>
      </c>
      <c r="AW368" s="81">
        <f t="shared" si="176"/>
        <v>0</v>
      </c>
      <c r="AX368" s="73" t="str">
        <f t="shared" si="177"/>
        <v/>
      </c>
      <c r="AY368" s="81">
        <f t="shared" si="178"/>
        <v>0</v>
      </c>
      <c r="AZ368" s="81">
        <f t="shared" si="179"/>
        <v>0</v>
      </c>
      <c r="BA368" s="81">
        <f t="shared" si="180"/>
        <v>0</v>
      </c>
      <c r="BB368" s="586">
        <f>IF(W368="",0,COUNTA($W$17:W370))</f>
        <v>0</v>
      </c>
      <c r="BC368" s="586">
        <f>IF(X368="",0,COUNTA($X$17:X370))</f>
        <v>0</v>
      </c>
      <c r="BD368" s="628">
        <f>IF(OR($N368="20200",$N369="20200",$N370="20200"),COUNTIF($N$17:N370,"20200"),0)</f>
        <v>0</v>
      </c>
      <c r="BE368" s="768">
        <f>IF($BD368=0,0,INDEX($P368:$P370,MATCH("20200",$N368:$N370,0),1))</f>
        <v>0</v>
      </c>
      <c r="BF368" s="74" t="str">
        <f t="shared" si="161"/>
        <v/>
      </c>
      <c r="BG368" s="74" t="str">
        <f t="shared" si="162"/>
        <v/>
      </c>
      <c r="BH368" s="74" t="str">
        <f t="shared" si="163"/>
        <v/>
      </c>
      <c r="BI368" s="120" t="str">
        <f>IF(M368="","",COUNTIF($BH$17:BH368,BH368))</f>
        <v/>
      </c>
      <c r="BJ368" s="98"/>
      <c r="BK368" s="1" t="str">
        <f t="shared" si="181"/>
        <v/>
      </c>
      <c r="BL368" s="621" t="str">
        <f>IF(F368="","",COUNTIF($AI$17:AI368,AI368))</f>
        <v/>
      </c>
      <c r="BM368" s="621">
        <f>IF(BL368=1,BL368,0)</f>
        <v>0</v>
      </c>
      <c r="BN368" s="621" t="str">
        <f>IF(F368="","",$BR368)</f>
        <v/>
      </c>
      <c r="BO368" s="621" t="str">
        <f>IF(G368="","",$BR368)</f>
        <v/>
      </c>
      <c r="BP368" s="621" t="str">
        <f>IF(I368="","",$BR368)</f>
        <v/>
      </c>
      <c r="BQ368" s="622" t="str">
        <f>IFERROR(IF(J368="","",BR368),"")</f>
        <v/>
      </c>
      <c r="BR368" s="621">
        <v>118</v>
      </c>
      <c r="BS368" s="621">
        <f>IF(C368&gt;0,"",IF(COUNTIF(BN368:BQ370,BR368)=4,"",1))</f>
        <v>1</v>
      </c>
      <c r="BV368" s="622" t="str">
        <f>IF(AI368="","",IF(AND(COUNTA(M368:M370)=0,COUNTA(W368:X370)=0),1,""))</f>
        <v/>
      </c>
      <c r="BW368" s="621">
        <f>IF(AND($AI368="",COUNTA(W368)&gt;0),1,0)</f>
        <v>0</v>
      </c>
      <c r="BX368" s="621">
        <f>IF(AND($AI368="",COUNTA(X368)&gt;0),1,0)</f>
        <v>0</v>
      </c>
      <c r="BY368" s="621" t="str">
        <f>F368&amp;"-"&amp;W368</f>
        <v>-</v>
      </c>
      <c r="BZ368" s="621" t="str">
        <f>IF(W368="","",COUNTIF($BY$17:BY368,BY368))</f>
        <v/>
      </c>
      <c r="CA368" s="621" t="str">
        <f>F368&amp;"-"&amp;X368</f>
        <v>-</v>
      </c>
      <c r="CB368" s="621" t="str">
        <f>IF(X368="","",COUNTIF($CA$17:CA368,CA368))</f>
        <v/>
      </c>
    </row>
    <row r="369" spans="1:80" s="1" customFormat="1" ht="18" hidden="1" customHeight="1" thickBot="1">
      <c r="A369" s="684"/>
      <c r="B369" s="765"/>
      <c r="C369" s="767"/>
      <c r="D369" s="194"/>
      <c r="E369" s="194"/>
      <c r="F369" s="767"/>
      <c r="G369" s="767"/>
      <c r="H369" s="668"/>
      <c r="I369" s="198" t="str">
        <f>IF(C368&gt;0,VLOOKUP(C368,女子登録情報!$A$1:$H$2001,5,0),"")</f>
        <v/>
      </c>
      <c r="J369" s="748"/>
      <c r="K369" s="748"/>
      <c r="L369" s="199" t="s">
        <v>28</v>
      </c>
      <c r="M369" s="198"/>
      <c r="N369" s="196" t="str">
        <f>IF(M369&gt;0,VLOOKUP(M369,女子登録情報!$N$1:$O$22,2,0),"")</f>
        <v/>
      </c>
      <c r="O369" s="199" t="s">
        <v>29</v>
      </c>
      <c r="P369" s="200"/>
      <c r="Q369" s="53" t="str">
        <f t="shared" si="154"/>
        <v/>
      </c>
      <c r="R369" s="240"/>
      <c r="S369" s="197"/>
      <c r="T369" s="796"/>
      <c r="U369" s="797"/>
      <c r="V369" s="798"/>
      <c r="W369" s="751"/>
      <c r="X369" s="754"/>
      <c r="AB369" s="85">
        <f t="shared" si="164"/>
        <v>0</v>
      </c>
      <c r="AC369" s="621"/>
      <c r="AD369" s="74" t="str">
        <f t="shared" si="155"/>
        <v/>
      </c>
      <c r="AE369" s="74" t="str">
        <f t="shared" si="156"/>
        <v/>
      </c>
      <c r="AF369" s="74" t="str">
        <f t="shared" si="157"/>
        <v/>
      </c>
      <c r="AG369" s="74" t="str">
        <f t="shared" si="158"/>
        <v/>
      </c>
      <c r="AH369" s="95">
        <f t="shared" si="165"/>
        <v>0</v>
      </c>
      <c r="AI369" s="95" t="str">
        <f>AI368</f>
        <v/>
      </c>
      <c r="AJ369" s="74" t="str">
        <f t="shared" si="166"/>
        <v/>
      </c>
      <c r="AK369" s="74" t="str">
        <f t="shared" si="159"/>
        <v/>
      </c>
      <c r="AL369" s="99" t="str">
        <f t="shared" si="160"/>
        <v/>
      </c>
      <c r="AM369" s="81">
        <f t="shared" si="167"/>
        <v>0</v>
      </c>
      <c r="AO369" s="81">
        <f t="shared" si="168"/>
        <v>0</v>
      </c>
      <c r="AP369" s="81" t="str">
        <f t="shared" si="169"/>
        <v>00000</v>
      </c>
      <c r="AQ369" s="105" t="str">
        <f t="shared" si="170"/>
        <v>0秒0</v>
      </c>
      <c r="AR369" s="106">
        <f t="shared" si="171"/>
        <v>0</v>
      </c>
      <c r="AS369" s="106" t="str">
        <f t="shared" si="172"/>
        <v>0</v>
      </c>
      <c r="AT369" s="106" t="str">
        <f t="shared" si="173"/>
        <v>0</v>
      </c>
      <c r="AU369" s="106" t="str">
        <f t="shared" si="174"/>
        <v>0m</v>
      </c>
      <c r="AV369" s="106" t="str">
        <f t="shared" si="175"/>
        <v>点</v>
      </c>
      <c r="AW369" s="81">
        <f t="shared" si="176"/>
        <v>0</v>
      </c>
      <c r="AX369" s="73" t="str">
        <f t="shared" si="177"/>
        <v/>
      </c>
      <c r="AY369" s="81">
        <f t="shared" si="178"/>
        <v>0</v>
      </c>
      <c r="AZ369" s="81">
        <f t="shared" si="179"/>
        <v>0</v>
      </c>
      <c r="BA369" s="81">
        <f t="shared" si="180"/>
        <v>0</v>
      </c>
      <c r="BB369" s="595"/>
      <c r="BC369" s="595"/>
      <c r="BD369" s="629"/>
      <c r="BE369" s="769"/>
      <c r="BF369" s="74" t="str">
        <f t="shared" si="161"/>
        <v/>
      </c>
      <c r="BG369" s="74" t="str">
        <f t="shared" si="162"/>
        <v/>
      </c>
      <c r="BH369" s="74" t="str">
        <f t="shared" si="163"/>
        <v/>
      </c>
      <c r="BI369" s="120" t="str">
        <f>IF(M369="","",COUNTIF($BH$17:BH369,BH369))</f>
        <v/>
      </c>
      <c r="BJ369" s="98"/>
      <c r="BK369" s="1" t="str">
        <f t="shared" si="181"/>
        <v/>
      </c>
      <c r="BL369" s="621"/>
      <c r="BM369" s="621"/>
      <c r="BN369" s="621"/>
      <c r="BO369" s="621"/>
      <c r="BP369" s="621"/>
      <c r="BQ369" s="623"/>
      <c r="BR369" s="621"/>
      <c r="BS369" s="621"/>
      <c r="BV369" s="623"/>
      <c r="BW369" s="621"/>
      <c r="BX369" s="621"/>
      <c r="BY369" s="621"/>
      <c r="BZ369" s="621"/>
      <c r="CA369" s="621"/>
      <c r="CB369" s="621"/>
    </row>
    <row r="370" spans="1:80" s="1" customFormat="1" ht="18" hidden="1" customHeight="1" thickBot="1">
      <c r="A370" s="685"/>
      <c r="B370" s="201" t="s">
        <v>30</v>
      </c>
      <c r="C370" s="202"/>
      <c r="D370" s="202"/>
      <c r="E370" s="202"/>
      <c r="F370" s="210"/>
      <c r="G370" s="210"/>
      <c r="H370" s="28"/>
      <c r="I370" s="211"/>
      <c r="J370" s="749"/>
      <c r="K370" s="749"/>
      <c r="L370" s="203" t="s">
        <v>31</v>
      </c>
      <c r="M370" s="204"/>
      <c r="N370" s="196" t="str">
        <f>IF(M370&gt;0,VLOOKUP(M370,女子登録情報!$N$1:$O$22,2,0),"")</f>
        <v/>
      </c>
      <c r="O370" s="205" t="s">
        <v>32</v>
      </c>
      <c r="P370" s="206"/>
      <c r="Q370" s="53" t="str">
        <f t="shared" si="154"/>
        <v/>
      </c>
      <c r="R370" s="240"/>
      <c r="S370" s="207"/>
      <c r="T370" s="799"/>
      <c r="U370" s="800"/>
      <c r="V370" s="801"/>
      <c r="W370" s="752"/>
      <c r="X370" s="755"/>
      <c r="AB370" s="85">
        <f t="shared" si="164"/>
        <v>0</v>
      </c>
      <c r="AC370" s="621"/>
      <c r="AD370" s="74" t="str">
        <f t="shared" si="155"/>
        <v/>
      </c>
      <c r="AE370" s="74" t="str">
        <f t="shared" si="156"/>
        <v/>
      </c>
      <c r="AF370" s="74" t="str">
        <f t="shared" si="157"/>
        <v/>
      </c>
      <c r="AG370" s="74" t="str">
        <f t="shared" si="158"/>
        <v/>
      </c>
      <c r="AH370" s="95">
        <f t="shared" si="165"/>
        <v>0</v>
      </c>
      <c r="AI370" s="95" t="str">
        <f>AI369</f>
        <v/>
      </c>
      <c r="AJ370" s="74" t="str">
        <f t="shared" si="166"/>
        <v/>
      </c>
      <c r="AK370" s="74" t="str">
        <f t="shared" si="159"/>
        <v/>
      </c>
      <c r="AL370" s="99" t="str">
        <f t="shared" si="160"/>
        <v/>
      </c>
      <c r="AM370" s="81">
        <f t="shared" si="167"/>
        <v>0</v>
      </c>
      <c r="AO370" s="81">
        <f t="shared" si="168"/>
        <v>0</v>
      </c>
      <c r="AP370" s="81" t="str">
        <f t="shared" si="169"/>
        <v>00000</v>
      </c>
      <c r="AQ370" s="105" t="str">
        <f t="shared" si="170"/>
        <v>0秒0</v>
      </c>
      <c r="AR370" s="106">
        <f t="shared" si="171"/>
        <v>0</v>
      </c>
      <c r="AS370" s="106" t="str">
        <f t="shared" si="172"/>
        <v>0</v>
      </c>
      <c r="AT370" s="106" t="str">
        <f t="shared" si="173"/>
        <v>0</v>
      </c>
      <c r="AU370" s="106" t="str">
        <f t="shared" si="174"/>
        <v>0m</v>
      </c>
      <c r="AV370" s="106" t="str">
        <f t="shared" si="175"/>
        <v>点</v>
      </c>
      <c r="AW370" s="81">
        <f t="shared" si="176"/>
        <v>0</v>
      </c>
      <c r="AX370" s="73" t="str">
        <f t="shared" si="177"/>
        <v/>
      </c>
      <c r="AY370" s="81">
        <f t="shared" si="178"/>
        <v>0</v>
      </c>
      <c r="AZ370" s="81">
        <f t="shared" si="179"/>
        <v>0</v>
      </c>
      <c r="BA370" s="81">
        <f t="shared" si="180"/>
        <v>0</v>
      </c>
      <c r="BB370" s="587"/>
      <c r="BC370" s="587"/>
      <c r="BD370" s="630"/>
      <c r="BE370" s="770"/>
      <c r="BF370" s="74" t="str">
        <f t="shared" si="161"/>
        <v/>
      </c>
      <c r="BG370" s="74" t="str">
        <f t="shared" si="162"/>
        <v/>
      </c>
      <c r="BH370" s="74" t="str">
        <f t="shared" si="163"/>
        <v/>
      </c>
      <c r="BI370" s="120" t="str">
        <f>IF(M370="","",COUNTIF($BH$17:BH370,BH370))</f>
        <v/>
      </c>
      <c r="BJ370" s="98"/>
      <c r="BK370" s="1" t="str">
        <f t="shared" si="181"/>
        <v/>
      </c>
      <c r="BL370" s="621"/>
      <c r="BM370" s="621"/>
      <c r="BN370" s="621"/>
      <c r="BO370" s="621"/>
      <c r="BP370" s="621"/>
      <c r="BQ370" s="624"/>
      <c r="BR370" s="621"/>
      <c r="BS370" s="621"/>
      <c r="BV370" s="624"/>
      <c r="BW370" s="621"/>
      <c r="BX370" s="621"/>
      <c r="BY370" s="621"/>
      <c r="BZ370" s="621"/>
      <c r="CA370" s="621"/>
      <c r="CB370" s="621"/>
    </row>
    <row r="371" spans="1:80" s="1" customFormat="1" ht="18" hidden="1" customHeight="1" thickTop="1" thickBot="1">
      <c r="A371" s="683">
        <v>119</v>
      </c>
      <c r="B371" s="764" t="s">
        <v>339</v>
      </c>
      <c r="C371" s="766"/>
      <c r="D371" s="246"/>
      <c r="E371" s="246"/>
      <c r="F371" s="766" t="str">
        <f>IF(C371&gt;0,VLOOKUP(C371,女子登録情報!$A$1:$H$2001,3,0),"")</f>
        <v/>
      </c>
      <c r="G371" s="766" t="str">
        <f>IF(C371&gt;0,VLOOKUP(C371,女子登録情報!$A$1:$H$2001,4,0),"")</f>
        <v/>
      </c>
      <c r="H371" s="667" t="str">
        <f>IF(C371&gt;0,VLOOKUP(C371,女子登録情報!$A$1:$H$1688,7,0),"")</f>
        <v/>
      </c>
      <c r="I371" s="194" t="str">
        <f>IF(C371&gt;0,VLOOKUP(C371,女子登録情報!$A$1:$H$2001,8,0),"")</f>
        <v/>
      </c>
      <c r="J371" s="747" t="e">
        <f>IF(I372&gt;0,VLOOKUP(I372,女子登録情報!$Q$2:$R$48,2,0),"")</f>
        <v>#N/A</v>
      </c>
      <c r="K371" s="747" t="str">
        <f>IF(C371&gt;0,TEXT(C371,"100000000"),"000000000")</f>
        <v>000000000</v>
      </c>
      <c r="L371" s="195" t="s">
        <v>24</v>
      </c>
      <c r="M371" s="194"/>
      <c r="N371" s="196" t="str">
        <f>IF(M371&gt;0,VLOOKUP(M371,女子登録情報!$N$1:$O$22,2,0),"")</f>
        <v/>
      </c>
      <c r="O371" s="195" t="s">
        <v>27</v>
      </c>
      <c r="P371" s="102"/>
      <c r="Q371" s="53" t="str">
        <f t="shared" si="154"/>
        <v/>
      </c>
      <c r="R371" s="240"/>
      <c r="S371" s="197"/>
      <c r="T371" s="793"/>
      <c r="U371" s="794"/>
      <c r="V371" s="795"/>
      <c r="W371" s="750"/>
      <c r="X371" s="753"/>
      <c r="AA371" s="1">
        <f>IF(C371="",0,IF(H371=F5,0,1))</f>
        <v>0</v>
      </c>
      <c r="AB371" s="85">
        <f t="shared" si="164"/>
        <v>0</v>
      </c>
      <c r="AC371" s="621" t="str">
        <f>IF(C371="","",C371)</f>
        <v/>
      </c>
      <c r="AD371" s="74" t="str">
        <f t="shared" si="155"/>
        <v/>
      </c>
      <c r="AE371" s="74" t="str">
        <f t="shared" si="156"/>
        <v/>
      </c>
      <c r="AF371" s="74" t="str">
        <f t="shared" si="157"/>
        <v/>
      </c>
      <c r="AG371" s="74" t="str">
        <f t="shared" si="158"/>
        <v/>
      </c>
      <c r="AH371" s="95">
        <f t="shared" si="165"/>
        <v>0</v>
      </c>
      <c r="AI371" s="95" t="str">
        <f>IF(F371="","",F371)</f>
        <v/>
      </c>
      <c r="AJ371" s="74" t="str">
        <f t="shared" si="166"/>
        <v/>
      </c>
      <c r="AK371" s="74" t="str">
        <f t="shared" si="159"/>
        <v/>
      </c>
      <c r="AL371" s="99" t="str">
        <f t="shared" si="160"/>
        <v/>
      </c>
      <c r="AM371" s="81">
        <f t="shared" si="167"/>
        <v>0</v>
      </c>
      <c r="AO371" s="81">
        <f t="shared" si="168"/>
        <v>0</v>
      </c>
      <c r="AP371" s="81" t="str">
        <f t="shared" si="169"/>
        <v>00000</v>
      </c>
      <c r="AQ371" s="105" t="str">
        <f t="shared" si="170"/>
        <v>0秒0</v>
      </c>
      <c r="AR371" s="106">
        <f t="shared" si="171"/>
        <v>0</v>
      </c>
      <c r="AS371" s="106" t="str">
        <f t="shared" si="172"/>
        <v>0</v>
      </c>
      <c r="AT371" s="106" t="str">
        <f t="shared" si="173"/>
        <v>0</v>
      </c>
      <c r="AU371" s="106" t="str">
        <f t="shared" si="174"/>
        <v>0m</v>
      </c>
      <c r="AV371" s="106" t="str">
        <f t="shared" si="175"/>
        <v>点</v>
      </c>
      <c r="AW371" s="81">
        <f t="shared" si="176"/>
        <v>0</v>
      </c>
      <c r="AX371" s="73" t="str">
        <f t="shared" si="177"/>
        <v/>
      </c>
      <c r="AY371" s="81">
        <f t="shared" si="178"/>
        <v>0</v>
      </c>
      <c r="AZ371" s="81">
        <f t="shared" si="179"/>
        <v>0</v>
      </c>
      <c r="BA371" s="81">
        <f t="shared" si="180"/>
        <v>0</v>
      </c>
      <c r="BB371" s="586">
        <f>IF(W371="",0,COUNTA($W$17:W373))</f>
        <v>0</v>
      </c>
      <c r="BC371" s="586">
        <f>IF(X371="",0,COUNTA($X$17:X373))</f>
        <v>0</v>
      </c>
      <c r="BD371" s="628">
        <f>IF(OR($N371="20200",$N372="20200",$N373="20200"),COUNTIF($N$17:N373,"20200"),0)</f>
        <v>0</v>
      </c>
      <c r="BE371" s="768">
        <f>IF($BD371=0,0,INDEX($P371:$P373,MATCH("20200",$N371:$N373,0),1))</f>
        <v>0</v>
      </c>
      <c r="BF371" s="74" t="str">
        <f t="shared" si="161"/>
        <v/>
      </c>
      <c r="BG371" s="74" t="str">
        <f t="shared" si="162"/>
        <v/>
      </c>
      <c r="BH371" s="74" t="str">
        <f t="shared" si="163"/>
        <v/>
      </c>
      <c r="BI371" s="120" t="str">
        <f>IF(M371="","",COUNTIF($BH$17:BH371,BH371))</f>
        <v/>
      </c>
      <c r="BJ371" s="98"/>
      <c r="BK371" s="1" t="str">
        <f t="shared" si="181"/>
        <v/>
      </c>
      <c r="BL371" s="621" t="str">
        <f>IF(F371="","",COUNTIF($AI$17:AI371,AI371))</f>
        <v/>
      </c>
      <c r="BM371" s="621">
        <f>IF(BL371=1,BL371,0)</f>
        <v>0</v>
      </c>
      <c r="BN371" s="621" t="str">
        <f>IF(F371="","",$BR371)</f>
        <v/>
      </c>
      <c r="BO371" s="621" t="str">
        <f>IF(G371="","",$BR371)</f>
        <v/>
      </c>
      <c r="BP371" s="621" t="str">
        <f>IF(I371="","",$BR371)</f>
        <v/>
      </c>
      <c r="BQ371" s="622" t="str">
        <f>IFERROR(IF(J371="","",BR371),"")</f>
        <v/>
      </c>
      <c r="BR371" s="621">
        <v>119</v>
      </c>
      <c r="BS371" s="621">
        <f>IF(C371&gt;0,"",IF(COUNTIF(BN371:BQ373,BR371)=4,"",1))</f>
        <v>1</v>
      </c>
      <c r="BV371" s="622" t="str">
        <f>IF(AI371="","",IF(AND(COUNTA(M371:M373)=0,COUNTA(W371:X373)=0),1,""))</f>
        <v/>
      </c>
      <c r="BW371" s="621">
        <f>IF(AND($AI371="",COUNTA(W371)&gt;0),1,0)</f>
        <v>0</v>
      </c>
      <c r="BX371" s="621">
        <f>IF(AND($AI371="",COUNTA(X371)&gt;0),1,0)</f>
        <v>0</v>
      </c>
      <c r="BY371" s="621" t="str">
        <f>F371&amp;"-"&amp;W371</f>
        <v>-</v>
      </c>
      <c r="BZ371" s="621" t="str">
        <f>IF(W371="","",COUNTIF($BY$17:BY371,BY371))</f>
        <v/>
      </c>
      <c r="CA371" s="621" t="str">
        <f>F371&amp;"-"&amp;X371</f>
        <v>-</v>
      </c>
      <c r="CB371" s="621" t="str">
        <f>IF(X371="","",COUNTIF($CA$17:CA371,CA371))</f>
        <v/>
      </c>
    </row>
    <row r="372" spans="1:80" s="1" customFormat="1" ht="18" hidden="1" customHeight="1" thickBot="1">
      <c r="A372" s="684"/>
      <c r="B372" s="765"/>
      <c r="C372" s="767"/>
      <c r="D372" s="194"/>
      <c r="E372" s="194"/>
      <c r="F372" s="767"/>
      <c r="G372" s="767"/>
      <c r="H372" s="668"/>
      <c r="I372" s="198" t="str">
        <f>IF(C371&gt;0,VLOOKUP(C371,女子登録情報!$A$1:$H$2001,5,0),"")</f>
        <v/>
      </c>
      <c r="J372" s="748"/>
      <c r="K372" s="748"/>
      <c r="L372" s="199" t="s">
        <v>28</v>
      </c>
      <c r="M372" s="198"/>
      <c r="N372" s="196" t="str">
        <f>IF(M372&gt;0,VLOOKUP(M372,女子登録情報!$N$1:$O$22,2,0),"")</f>
        <v/>
      </c>
      <c r="O372" s="199" t="s">
        <v>29</v>
      </c>
      <c r="P372" s="200"/>
      <c r="Q372" s="53" t="str">
        <f t="shared" si="154"/>
        <v/>
      </c>
      <c r="R372" s="240"/>
      <c r="S372" s="197"/>
      <c r="T372" s="796"/>
      <c r="U372" s="797"/>
      <c r="V372" s="798"/>
      <c r="W372" s="751"/>
      <c r="X372" s="754"/>
      <c r="AB372" s="85">
        <f t="shared" si="164"/>
        <v>0</v>
      </c>
      <c r="AC372" s="621"/>
      <c r="AD372" s="74" t="str">
        <f t="shared" si="155"/>
        <v/>
      </c>
      <c r="AE372" s="74" t="str">
        <f t="shared" si="156"/>
        <v/>
      </c>
      <c r="AF372" s="74" t="str">
        <f t="shared" si="157"/>
        <v/>
      </c>
      <c r="AG372" s="74" t="str">
        <f t="shared" si="158"/>
        <v/>
      </c>
      <c r="AH372" s="95">
        <f t="shared" si="165"/>
        <v>0</v>
      </c>
      <c r="AI372" s="95" t="str">
        <f>AI371</f>
        <v/>
      </c>
      <c r="AJ372" s="74" t="str">
        <f t="shared" si="166"/>
        <v/>
      </c>
      <c r="AK372" s="74" t="str">
        <f t="shared" si="159"/>
        <v/>
      </c>
      <c r="AL372" s="99" t="str">
        <f t="shared" si="160"/>
        <v/>
      </c>
      <c r="AM372" s="81">
        <f t="shared" si="167"/>
        <v>0</v>
      </c>
      <c r="AO372" s="81">
        <f t="shared" si="168"/>
        <v>0</v>
      </c>
      <c r="AP372" s="81" t="str">
        <f t="shared" si="169"/>
        <v>00000</v>
      </c>
      <c r="AQ372" s="105" t="str">
        <f t="shared" si="170"/>
        <v>0秒0</v>
      </c>
      <c r="AR372" s="106">
        <f t="shared" si="171"/>
        <v>0</v>
      </c>
      <c r="AS372" s="106" t="str">
        <f t="shared" si="172"/>
        <v>0</v>
      </c>
      <c r="AT372" s="106" t="str">
        <f t="shared" si="173"/>
        <v>0</v>
      </c>
      <c r="AU372" s="106" t="str">
        <f t="shared" si="174"/>
        <v>0m</v>
      </c>
      <c r="AV372" s="106" t="str">
        <f t="shared" si="175"/>
        <v>点</v>
      </c>
      <c r="AW372" s="81">
        <f t="shared" si="176"/>
        <v>0</v>
      </c>
      <c r="AX372" s="73" t="str">
        <f t="shared" si="177"/>
        <v/>
      </c>
      <c r="AY372" s="81">
        <f t="shared" si="178"/>
        <v>0</v>
      </c>
      <c r="AZ372" s="81">
        <f t="shared" si="179"/>
        <v>0</v>
      </c>
      <c r="BA372" s="81">
        <f t="shared" si="180"/>
        <v>0</v>
      </c>
      <c r="BB372" s="595"/>
      <c r="BC372" s="595"/>
      <c r="BD372" s="629"/>
      <c r="BE372" s="769"/>
      <c r="BF372" s="74" t="str">
        <f t="shared" si="161"/>
        <v/>
      </c>
      <c r="BG372" s="74" t="str">
        <f t="shared" si="162"/>
        <v/>
      </c>
      <c r="BH372" s="74" t="str">
        <f t="shared" si="163"/>
        <v/>
      </c>
      <c r="BI372" s="120" t="str">
        <f>IF(M372="","",COUNTIF($BH$17:BH372,BH372))</f>
        <v/>
      </c>
      <c r="BJ372" s="98"/>
      <c r="BK372" s="1" t="str">
        <f t="shared" si="181"/>
        <v/>
      </c>
      <c r="BL372" s="621"/>
      <c r="BM372" s="621"/>
      <c r="BN372" s="621"/>
      <c r="BO372" s="621"/>
      <c r="BP372" s="621"/>
      <c r="BQ372" s="623"/>
      <c r="BR372" s="621"/>
      <c r="BS372" s="621"/>
      <c r="BV372" s="623"/>
      <c r="BW372" s="621"/>
      <c r="BX372" s="621"/>
      <c r="BY372" s="621"/>
      <c r="BZ372" s="621"/>
      <c r="CA372" s="621"/>
      <c r="CB372" s="621"/>
    </row>
    <row r="373" spans="1:80" s="1" customFormat="1" ht="18" hidden="1" customHeight="1" thickBot="1">
      <c r="A373" s="685"/>
      <c r="B373" s="201" t="s">
        <v>30</v>
      </c>
      <c r="C373" s="202"/>
      <c r="D373" s="202"/>
      <c r="E373" s="202"/>
      <c r="F373" s="210"/>
      <c r="G373" s="210"/>
      <c r="H373" s="28"/>
      <c r="I373" s="211"/>
      <c r="J373" s="749"/>
      <c r="K373" s="749"/>
      <c r="L373" s="203" t="s">
        <v>31</v>
      </c>
      <c r="M373" s="204"/>
      <c r="N373" s="196" t="str">
        <f>IF(M373&gt;0,VLOOKUP(M373,女子登録情報!$N$1:$O$22,2,0),"")</f>
        <v/>
      </c>
      <c r="O373" s="205" t="s">
        <v>32</v>
      </c>
      <c r="P373" s="206"/>
      <c r="Q373" s="53" t="str">
        <f t="shared" si="154"/>
        <v/>
      </c>
      <c r="R373" s="240"/>
      <c r="S373" s="207"/>
      <c r="T373" s="799"/>
      <c r="U373" s="800"/>
      <c r="V373" s="801"/>
      <c r="W373" s="752"/>
      <c r="X373" s="755"/>
      <c r="AB373" s="85">
        <f t="shared" si="164"/>
        <v>0</v>
      </c>
      <c r="AC373" s="621"/>
      <c r="AD373" s="74" t="str">
        <f t="shared" si="155"/>
        <v/>
      </c>
      <c r="AE373" s="74" t="str">
        <f t="shared" si="156"/>
        <v/>
      </c>
      <c r="AF373" s="74" t="str">
        <f t="shared" si="157"/>
        <v/>
      </c>
      <c r="AG373" s="74" t="str">
        <f t="shared" si="158"/>
        <v/>
      </c>
      <c r="AH373" s="95">
        <f t="shared" si="165"/>
        <v>0</v>
      </c>
      <c r="AI373" s="95" t="str">
        <f>AI372</f>
        <v/>
      </c>
      <c r="AJ373" s="74" t="str">
        <f t="shared" si="166"/>
        <v/>
      </c>
      <c r="AK373" s="74" t="str">
        <f t="shared" si="159"/>
        <v/>
      </c>
      <c r="AL373" s="99" t="str">
        <f t="shared" si="160"/>
        <v/>
      </c>
      <c r="AM373" s="81">
        <f t="shared" si="167"/>
        <v>0</v>
      </c>
      <c r="AO373" s="81">
        <f t="shared" si="168"/>
        <v>0</v>
      </c>
      <c r="AP373" s="81" t="str">
        <f t="shared" si="169"/>
        <v>00000</v>
      </c>
      <c r="AQ373" s="105" t="str">
        <f t="shared" si="170"/>
        <v>0秒0</v>
      </c>
      <c r="AR373" s="106">
        <f t="shared" si="171"/>
        <v>0</v>
      </c>
      <c r="AS373" s="106" t="str">
        <f t="shared" si="172"/>
        <v>0</v>
      </c>
      <c r="AT373" s="106" t="str">
        <f t="shared" si="173"/>
        <v>0</v>
      </c>
      <c r="AU373" s="106" t="str">
        <f t="shared" si="174"/>
        <v>0m</v>
      </c>
      <c r="AV373" s="106" t="str">
        <f t="shared" si="175"/>
        <v>点</v>
      </c>
      <c r="AW373" s="81">
        <f t="shared" si="176"/>
        <v>0</v>
      </c>
      <c r="AX373" s="73" t="str">
        <f t="shared" si="177"/>
        <v/>
      </c>
      <c r="AY373" s="81">
        <f t="shared" si="178"/>
        <v>0</v>
      </c>
      <c r="AZ373" s="81">
        <f t="shared" si="179"/>
        <v>0</v>
      </c>
      <c r="BA373" s="81">
        <f t="shared" si="180"/>
        <v>0</v>
      </c>
      <c r="BB373" s="587"/>
      <c r="BC373" s="587"/>
      <c r="BD373" s="630"/>
      <c r="BE373" s="770"/>
      <c r="BF373" s="74" t="str">
        <f t="shared" si="161"/>
        <v/>
      </c>
      <c r="BG373" s="74" t="str">
        <f t="shared" si="162"/>
        <v/>
      </c>
      <c r="BH373" s="74" t="str">
        <f t="shared" si="163"/>
        <v/>
      </c>
      <c r="BI373" s="120" t="str">
        <f>IF(M373="","",COUNTIF($BH$17:BH373,BH373))</f>
        <v/>
      </c>
      <c r="BJ373" s="98"/>
      <c r="BK373" s="1" t="str">
        <f t="shared" si="181"/>
        <v/>
      </c>
      <c r="BL373" s="621"/>
      <c r="BM373" s="621"/>
      <c r="BN373" s="621"/>
      <c r="BO373" s="621"/>
      <c r="BP373" s="621"/>
      <c r="BQ373" s="624"/>
      <c r="BR373" s="621"/>
      <c r="BS373" s="621"/>
      <c r="BV373" s="624"/>
      <c r="BW373" s="621"/>
      <c r="BX373" s="621"/>
      <c r="BY373" s="621"/>
      <c r="BZ373" s="621"/>
      <c r="CA373" s="621"/>
      <c r="CB373" s="621"/>
    </row>
    <row r="374" spans="1:80" s="1" customFormat="1" ht="18" hidden="1" customHeight="1" thickTop="1" thickBot="1">
      <c r="A374" s="683">
        <v>120</v>
      </c>
      <c r="B374" s="764" t="s">
        <v>339</v>
      </c>
      <c r="C374" s="766"/>
      <c r="D374" s="246"/>
      <c r="E374" s="246"/>
      <c r="F374" s="766" t="str">
        <f>IF(C374&gt;0,VLOOKUP(C374,女子登録情報!$A$1:$H$2001,3,0),"")</f>
        <v/>
      </c>
      <c r="G374" s="766" t="str">
        <f>IF(C374&gt;0,VLOOKUP(C374,女子登録情報!$A$1:$H$2001,4,0),"")</f>
        <v/>
      </c>
      <c r="H374" s="667" t="str">
        <f>IF(C374&gt;0,VLOOKUP(C374,女子登録情報!$A$1:$H$1688,7,0),"")</f>
        <v/>
      </c>
      <c r="I374" s="194" t="str">
        <f>IF(C374&gt;0,VLOOKUP(C374,女子登録情報!$A$1:$H$2001,8,0),"")</f>
        <v/>
      </c>
      <c r="J374" s="747" t="e">
        <f>IF(I375&gt;0,VLOOKUP(I375,女子登録情報!$Q$2:$R$48,2,0),"")</f>
        <v>#N/A</v>
      </c>
      <c r="K374" s="747" t="str">
        <f>IF(C374&gt;0,TEXT(C374,"100000000"),"000000000")</f>
        <v>000000000</v>
      </c>
      <c r="L374" s="195" t="s">
        <v>24</v>
      </c>
      <c r="M374" s="194"/>
      <c r="N374" s="196" t="str">
        <f>IF(M374&gt;0,VLOOKUP(M374,女子登録情報!$N$1:$O$22,2,0),"")</f>
        <v/>
      </c>
      <c r="O374" s="195" t="s">
        <v>27</v>
      </c>
      <c r="P374" s="102"/>
      <c r="Q374" s="53" t="str">
        <f t="shared" si="154"/>
        <v/>
      </c>
      <c r="R374" s="240"/>
      <c r="S374" s="197"/>
      <c r="T374" s="793"/>
      <c r="U374" s="794"/>
      <c r="V374" s="795"/>
      <c r="W374" s="750"/>
      <c r="X374" s="753"/>
      <c r="AA374" s="1">
        <f>IF(C374="",0,IF(H374=F5,0,1))</f>
        <v>0</v>
      </c>
      <c r="AB374" s="85">
        <f t="shared" si="164"/>
        <v>0</v>
      </c>
      <c r="AC374" s="621" t="str">
        <f>IF(C374="","",C374)</f>
        <v/>
      </c>
      <c r="AD374" s="74" t="str">
        <f t="shared" si="155"/>
        <v/>
      </c>
      <c r="AE374" s="74" t="str">
        <f t="shared" si="156"/>
        <v/>
      </c>
      <c r="AF374" s="74" t="str">
        <f t="shared" si="157"/>
        <v/>
      </c>
      <c r="AG374" s="74" t="str">
        <f t="shared" si="158"/>
        <v/>
      </c>
      <c r="AH374" s="95">
        <f t="shared" si="165"/>
        <v>0</v>
      </c>
      <c r="AI374" s="95" t="str">
        <f>IF(F374="","",F374)</f>
        <v/>
      </c>
      <c r="AJ374" s="74" t="str">
        <f t="shared" si="166"/>
        <v/>
      </c>
      <c r="AK374" s="74" t="str">
        <f t="shared" si="159"/>
        <v/>
      </c>
      <c r="AL374" s="99" t="str">
        <f t="shared" si="160"/>
        <v/>
      </c>
      <c r="AM374" s="81">
        <f t="shared" si="167"/>
        <v>0</v>
      </c>
      <c r="AO374" s="81">
        <f t="shared" si="168"/>
        <v>0</v>
      </c>
      <c r="AP374" s="81" t="str">
        <f t="shared" si="169"/>
        <v>00000</v>
      </c>
      <c r="AQ374" s="105" t="str">
        <f t="shared" si="170"/>
        <v>0秒0</v>
      </c>
      <c r="AR374" s="106">
        <f t="shared" si="171"/>
        <v>0</v>
      </c>
      <c r="AS374" s="106" t="str">
        <f t="shared" si="172"/>
        <v>0</v>
      </c>
      <c r="AT374" s="106" t="str">
        <f t="shared" si="173"/>
        <v>0</v>
      </c>
      <c r="AU374" s="106" t="str">
        <f t="shared" si="174"/>
        <v>0m</v>
      </c>
      <c r="AV374" s="106" t="str">
        <f t="shared" si="175"/>
        <v>点</v>
      </c>
      <c r="AW374" s="81">
        <f t="shared" si="176"/>
        <v>0</v>
      </c>
      <c r="AX374" s="73" t="str">
        <f t="shared" si="177"/>
        <v/>
      </c>
      <c r="AY374" s="81">
        <f t="shared" si="178"/>
        <v>0</v>
      </c>
      <c r="AZ374" s="81">
        <f t="shared" si="179"/>
        <v>0</v>
      </c>
      <c r="BA374" s="81">
        <f t="shared" si="180"/>
        <v>0</v>
      </c>
      <c r="BB374" s="586">
        <f>IF(W374="",0,COUNTA($W$17:W376))</f>
        <v>0</v>
      </c>
      <c r="BC374" s="586">
        <f>IF(X374="",0,COUNTA($X$17:X376))</f>
        <v>0</v>
      </c>
      <c r="BD374" s="628">
        <f>IF(OR($N374="20200",$N375="20200",$N376="20200"),COUNTIF($N$17:N376,"20200"),0)</f>
        <v>0</v>
      </c>
      <c r="BE374" s="768">
        <f>IF($BD374=0,0,INDEX($P374:$P376,MATCH("20200",$N374:$N376,0),1))</f>
        <v>0</v>
      </c>
      <c r="BF374" s="74" t="str">
        <f t="shared" si="161"/>
        <v/>
      </c>
      <c r="BG374" s="74" t="str">
        <f t="shared" si="162"/>
        <v/>
      </c>
      <c r="BH374" s="74" t="str">
        <f t="shared" si="163"/>
        <v/>
      </c>
      <c r="BI374" s="120" t="str">
        <f>IF(M374="","",COUNTIF($BH$17:BH374,BH374))</f>
        <v/>
      </c>
      <c r="BJ374" s="98"/>
      <c r="BK374" s="1" t="str">
        <f t="shared" si="181"/>
        <v/>
      </c>
      <c r="BL374" s="621" t="str">
        <f>IF(F374="","",COUNTIF($AI$17:AI374,AI374))</f>
        <v/>
      </c>
      <c r="BM374" s="621">
        <f>IF(BL374=1,BL374,0)</f>
        <v>0</v>
      </c>
      <c r="BN374" s="621" t="str">
        <f>IF(F374="","",$BR374)</f>
        <v/>
      </c>
      <c r="BO374" s="621" t="str">
        <f>IF(G374="","",$BR374)</f>
        <v/>
      </c>
      <c r="BP374" s="621" t="str">
        <f>IF(I374="","",$BR374)</f>
        <v/>
      </c>
      <c r="BQ374" s="622" t="str">
        <f>IFERROR(IF(J374="","",BR374),"")</f>
        <v/>
      </c>
      <c r="BR374" s="621">
        <v>120</v>
      </c>
      <c r="BS374" s="621">
        <f>IF(C374&gt;0,"",IF(COUNTIF(BN374:BQ376,BR374)=4,"",1))</f>
        <v>1</v>
      </c>
      <c r="BV374" s="622" t="str">
        <f>IF(AI374="","",IF(AND(COUNTA(M374:M376)=0,COUNTA(W374:X376)=0),1,""))</f>
        <v/>
      </c>
      <c r="BW374" s="621">
        <f>IF(AND($AI374="",COUNTA(W374)&gt;0),1,0)</f>
        <v>0</v>
      </c>
      <c r="BX374" s="621">
        <f>IF(AND($AI374="",COUNTA(X374)&gt;0),1,0)</f>
        <v>0</v>
      </c>
      <c r="BY374" s="621" t="str">
        <f>F374&amp;"-"&amp;W374</f>
        <v>-</v>
      </c>
      <c r="BZ374" s="621" t="str">
        <f>IF(W374="","",COUNTIF($BY$17:BY374,BY374))</f>
        <v/>
      </c>
      <c r="CA374" s="621" t="str">
        <f>F374&amp;"-"&amp;X374</f>
        <v>-</v>
      </c>
      <c r="CB374" s="621" t="str">
        <f>IF(X374="","",COUNTIF($CA$17:CA374,CA374))</f>
        <v/>
      </c>
    </row>
    <row r="375" spans="1:80" s="1" customFormat="1" ht="18" hidden="1" customHeight="1" thickBot="1">
      <c r="A375" s="684"/>
      <c r="B375" s="765"/>
      <c r="C375" s="767"/>
      <c r="D375" s="194"/>
      <c r="E375" s="194"/>
      <c r="F375" s="767"/>
      <c r="G375" s="767"/>
      <c r="H375" s="668"/>
      <c r="I375" s="198" t="str">
        <f>IF(C374&gt;0,VLOOKUP(C374,女子登録情報!$A$1:$H$2001,5,0),"")</f>
        <v/>
      </c>
      <c r="J375" s="748"/>
      <c r="K375" s="748"/>
      <c r="L375" s="199" t="s">
        <v>28</v>
      </c>
      <c r="M375" s="198"/>
      <c r="N375" s="196" t="str">
        <f>IF(M375&gt;0,VLOOKUP(M375,女子登録情報!$N$1:$O$22,2,0),"")</f>
        <v/>
      </c>
      <c r="O375" s="199" t="s">
        <v>29</v>
      </c>
      <c r="P375" s="200"/>
      <c r="Q375" s="53" t="str">
        <f t="shared" si="154"/>
        <v/>
      </c>
      <c r="R375" s="240"/>
      <c r="S375" s="197"/>
      <c r="T375" s="796"/>
      <c r="U375" s="797"/>
      <c r="V375" s="798"/>
      <c r="W375" s="751"/>
      <c r="X375" s="754"/>
      <c r="AB375" s="85">
        <f t="shared" si="164"/>
        <v>0</v>
      </c>
      <c r="AC375" s="621"/>
      <c r="AD375" s="74" t="str">
        <f t="shared" si="155"/>
        <v/>
      </c>
      <c r="AE375" s="74" t="str">
        <f t="shared" si="156"/>
        <v/>
      </c>
      <c r="AF375" s="74" t="str">
        <f t="shared" si="157"/>
        <v/>
      </c>
      <c r="AG375" s="74" t="str">
        <f t="shared" si="158"/>
        <v/>
      </c>
      <c r="AH375" s="95">
        <f t="shared" si="165"/>
        <v>0</v>
      </c>
      <c r="AI375" s="95" t="str">
        <f>AI374</f>
        <v/>
      </c>
      <c r="AJ375" s="74" t="str">
        <f t="shared" si="166"/>
        <v/>
      </c>
      <c r="AK375" s="74" t="str">
        <f t="shared" si="159"/>
        <v/>
      </c>
      <c r="AL375" s="99" t="str">
        <f t="shared" si="160"/>
        <v/>
      </c>
      <c r="AM375" s="81">
        <f t="shared" si="167"/>
        <v>0</v>
      </c>
      <c r="AO375" s="81">
        <f t="shared" si="168"/>
        <v>0</v>
      </c>
      <c r="AP375" s="81" t="str">
        <f t="shared" si="169"/>
        <v>00000</v>
      </c>
      <c r="AQ375" s="105" t="str">
        <f t="shared" si="170"/>
        <v>0秒0</v>
      </c>
      <c r="AR375" s="106">
        <f t="shared" si="171"/>
        <v>0</v>
      </c>
      <c r="AS375" s="106" t="str">
        <f t="shared" si="172"/>
        <v>0</v>
      </c>
      <c r="AT375" s="106" t="str">
        <f t="shared" si="173"/>
        <v>0</v>
      </c>
      <c r="AU375" s="106" t="str">
        <f t="shared" si="174"/>
        <v>0m</v>
      </c>
      <c r="AV375" s="106" t="str">
        <f t="shared" si="175"/>
        <v>点</v>
      </c>
      <c r="AW375" s="81">
        <f t="shared" si="176"/>
        <v>0</v>
      </c>
      <c r="AX375" s="73" t="str">
        <f t="shared" si="177"/>
        <v/>
      </c>
      <c r="AY375" s="81">
        <f t="shared" si="178"/>
        <v>0</v>
      </c>
      <c r="AZ375" s="81">
        <f t="shared" si="179"/>
        <v>0</v>
      </c>
      <c r="BA375" s="81">
        <f t="shared" si="180"/>
        <v>0</v>
      </c>
      <c r="BB375" s="595"/>
      <c r="BC375" s="595"/>
      <c r="BD375" s="629"/>
      <c r="BE375" s="769"/>
      <c r="BF375" s="74" t="str">
        <f t="shared" si="161"/>
        <v/>
      </c>
      <c r="BG375" s="74" t="str">
        <f t="shared" si="162"/>
        <v/>
      </c>
      <c r="BH375" s="74" t="str">
        <f t="shared" si="163"/>
        <v/>
      </c>
      <c r="BI375" s="120" t="str">
        <f>IF(M375="","",COUNTIF($BH$17:BH375,BH375))</f>
        <v/>
      </c>
      <c r="BJ375" s="98"/>
      <c r="BK375" s="1" t="str">
        <f t="shared" si="181"/>
        <v/>
      </c>
      <c r="BL375" s="621"/>
      <c r="BM375" s="621"/>
      <c r="BN375" s="621"/>
      <c r="BO375" s="621"/>
      <c r="BP375" s="621"/>
      <c r="BQ375" s="623"/>
      <c r="BR375" s="621"/>
      <c r="BS375" s="621"/>
      <c r="BV375" s="623"/>
      <c r="BW375" s="621"/>
      <c r="BX375" s="621"/>
      <c r="BY375" s="621"/>
      <c r="BZ375" s="621"/>
      <c r="CA375" s="621"/>
      <c r="CB375" s="621"/>
    </row>
    <row r="376" spans="1:80" s="1" customFormat="1" ht="18" hidden="1" customHeight="1" thickBot="1">
      <c r="A376" s="685"/>
      <c r="B376" s="201" t="s">
        <v>30</v>
      </c>
      <c r="C376" s="202"/>
      <c r="D376" s="202"/>
      <c r="E376" s="202"/>
      <c r="F376" s="210"/>
      <c r="G376" s="210"/>
      <c r="H376" s="28"/>
      <c r="I376" s="211"/>
      <c r="J376" s="749"/>
      <c r="K376" s="749"/>
      <c r="L376" s="203" t="s">
        <v>31</v>
      </c>
      <c r="M376" s="204"/>
      <c r="N376" s="196" t="str">
        <f>IF(M376&gt;0,VLOOKUP(M376,女子登録情報!$N$1:$O$22,2,0),"")</f>
        <v/>
      </c>
      <c r="O376" s="205" t="s">
        <v>32</v>
      </c>
      <c r="P376" s="206"/>
      <c r="Q376" s="53" t="str">
        <f t="shared" si="154"/>
        <v/>
      </c>
      <c r="R376" s="240"/>
      <c r="S376" s="207"/>
      <c r="T376" s="799"/>
      <c r="U376" s="800"/>
      <c r="V376" s="801"/>
      <c r="W376" s="752"/>
      <c r="X376" s="755"/>
      <c r="AB376" s="85">
        <f t="shared" si="164"/>
        <v>0</v>
      </c>
      <c r="AC376" s="621"/>
      <c r="AD376" s="74" t="str">
        <f t="shared" si="155"/>
        <v/>
      </c>
      <c r="AE376" s="74" t="str">
        <f t="shared" si="156"/>
        <v/>
      </c>
      <c r="AF376" s="74" t="str">
        <f t="shared" si="157"/>
        <v/>
      </c>
      <c r="AG376" s="74" t="str">
        <f t="shared" si="158"/>
        <v/>
      </c>
      <c r="AH376" s="95">
        <f t="shared" si="165"/>
        <v>0</v>
      </c>
      <c r="AI376" s="95" t="str">
        <f>AI375</f>
        <v/>
      </c>
      <c r="AJ376" s="74" t="str">
        <f t="shared" si="166"/>
        <v/>
      </c>
      <c r="AK376" s="74" t="str">
        <f t="shared" si="159"/>
        <v/>
      </c>
      <c r="AL376" s="99" t="str">
        <f t="shared" si="160"/>
        <v/>
      </c>
      <c r="AM376" s="81">
        <f t="shared" si="167"/>
        <v>0</v>
      </c>
      <c r="AO376" s="81">
        <f t="shared" si="168"/>
        <v>0</v>
      </c>
      <c r="AP376" s="81" t="str">
        <f t="shared" si="169"/>
        <v>00000</v>
      </c>
      <c r="AQ376" s="105" t="str">
        <f t="shared" si="170"/>
        <v>0秒0</v>
      </c>
      <c r="AR376" s="106">
        <f t="shared" si="171"/>
        <v>0</v>
      </c>
      <c r="AS376" s="106" t="str">
        <f t="shared" si="172"/>
        <v>0</v>
      </c>
      <c r="AT376" s="106" t="str">
        <f t="shared" si="173"/>
        <v>0</v>
      </c>
      <c r="AU376" s="106" t="str">
        <f t="shared" si="174"/>
        <v>0m</v>
      </c>
      <c r="AV376" s="106" t="str">
        <f t="shared" si="175"/>
        <v>点</v>
      </c>
      <c r="AW376" s="81">
        <f t="shared" si="176"/>
        <v>0</v>
      </c>
      <c r="AX376" s="73" t="str">
        <f t="shared" si="177"/>
        <v/>
      </c>
      <c r="AY376" s="81">
        <f t="shared" si="178"/>
        <v>0</v>
      </c>
      <c r="AZ376" s="81">
        <f t="shared" si="179"/>
        <v>0</v>
      </c>
      <c r="BA376" s="81">
        <f t="shared" si="180"/>
        <v>0</v>
      </c>
      <c r="BB376" s="587"/>
      <c r="BC376" s="587"/>
      <c r="BD376" s="630"/>
      <c r="BE376" s="770"/>
      <c r="BF376" s="74" t="str">
        <f t="shared" si="161"/>
        <v/>
      </c>
      <c r="BG376" s="74" t="str">
        <f t="shared" si="162"/>
        <v/>
      </c>
      <c r="BH376" s="74" t="str">
        <f t="shared" si="163"/>
        <v/>
      </c>
      <c r="BI376" s="120" t="str">
        <f>IF(M376="","",COUNTIF($BH$17:BH376,BH376))</f>
        <v/>
      </c>
      <c r="BJ376" s="98"/>
      <c r="BK376" s="1" t="str">
        <f t="shared" si="181"/>
        <v/>
      </c>
      <c r="BL376" s="621"/>
      <c r="BM376" s="621"/>
      <c r="BN376" s="621"/>
      <c r="BO376" s="621"/>
      <c r="BP376" s="621"/>
      <c r="BQ376" s="624"/>
      <c r="BR376" s="621"/>
      <c r="BS376" s="621"/>
      <c r="BV376" s="624"/>
      <c r="BW376" s="621"/>
      <c r="BX376" s="621"/>
      <c r="BY376" s="621"/>
      <c r="BZ376" s="621"/>
      <c r="CA376" s="621"/>
      <c r="CB376" s="621"/>
    </row>
    <row r="377" spans="1:80" s="1" customFormat="1" ht="18" hidden="1" customHeight="1" thickTop="1" thickBot="1">
      <c r="A377" s="683">
        <v>121</v>
      </c>
      <c r="B377" s="764" t="s">
        <v>339</v>
      </c>
      <c r="C377" s="766"/>
      <c r="D377" s="246"/>
      <c r="E377" s="246"/>
      <c r="F377" s="766" t="str">
        <f>IF(C377&gt;0,VLOOKUP(C377,女子登録情報!$A$1:$H$2001,3,0),"")</f>
        <v/>
      </c>
      <c r="G377" s="766" t="str">
        <f>IF(C377&gt;0,VLOOKUP(C377,女子登録情報!$A$1:$H$2001,4,0),"")</f>
        <v/>
      </c>
      <c r="H377" s="667" t="str">
        <f>IF(C377&gt;0,VLOOKUP(C377,女子登録情報!$A$1:$H$1688,7,0),"")</f>
        <v/>
      </c>
      <c r="I377" s="194" t="str">
        <f>IF(C377&gt;0,VLOOKUP(C377,女子登録情報!$A$1:$H$2001,8,0),"")</f>
        <v/>
      </c>
      <c r="J377" s="747" t="e">
        <f>IF(I378&gt;0,VLOOKUP(I378,女子登録情報!$Q$2:$R$48,2,0),"")</f>
        <v>#N/A</v>
      </c>
      <c r="K377" s="747" t="str">
        <f>IF(C377&gt;0,TEXT(C377,"100000000"),"000000000")</f>
        <v>000000000</v>
      </c>
      <c r="L377" s="195" t="s">
        <v>24</v>
      </c>
      <c r="M377" s="194"/>
      <c r="N377" s="196" t="str">
        <f>IF(M377&gt;0,VLOOKUP(M377,女子登録情報!$N$1:$O$22,2,0),"")</f>
        <v/>
      </c>
      <c r="O377" s="195" t="s">
        <v>27</v>
      </c>
      <c r="P377" s="102"/>
      <c r="Q377" s="53" t="str">
        <f t="shared" si="154"/>
        <v/>
      </c>
      <c r="R377" s="240"/>
      <c r="S377" s="197"/>
      <c r="T377" s="793"/>
      <c r="U377" s="794"/>
      <c r="V377" s="795"/>
      <c r="W377" s="750"/>
      <c r="X377" s="753"/>
      <c r="AA377" s="1">
        <f>IF(C377="",0,IF(H377=F5,0,1))</f>
        <v>0</v>
      </c>
      <c r="AB377" s="85">
        <f t="shared" si="164"/>
        <v>0</v>
      </c>
      <c r="AC377" s="621" t="str">
        <f>IF(C377="","",C377)</f>
        <v/>
      </c>
      <c r="AD377" s="74" t="str">
        <f t="shared" si="155"/>
        <v/>
      </c>
      <c r="AE377" s="74" t="str">
        <f t="shared" si="156"/>
        <v/>
      </c>
      <c r="AF377" s="74" t="str">
        <f t="shared" si="157"/>
        <v/>
      </c>
      <c r="AG377" s="74" t="str">
        <f t="shared" si="158"/>
        <v/>
      </c>
      <c r="AH377" s="95">
        <f t="shared" si="165"/>
        <v>0</v>
      </c>
      <c r="AI377" s="95" t="str">
        <f>IF(F377="","",F377)</f>
        <v/>
      </c>
      <c r="AJ377" s="74" t="str">
        <f t="shared" si="166"/>
        <v/>
      </c>
      <c r="AK377" s="74" t="str">
        <f t="shared" si="159"/>
        <v/>
      </c>
      <c r="AL377" s="99" t="str">
        <f t="shared" si="160"/>
        <v/>
      </c>
      <c r="AM377" s="81">
        <f t="shared" si="167"/>
        <v>0</v>
      </c>
      <c r="AO377" s="81">
        <f t="shared" si="168"/>
        <v>0</v>
      </c>
      <c r="AP377" s="81" t="str">
        <f t="shared" si="169"/>
        <v>00000</v>
      </c>
      <c r="AQ377" s="105" t="str">
        <f t="shared" si="170"/>
        <v>0秒0</v>
      </c>
      <c r="AR377" s="106">
        <f t="shared" si="171"/>
        <v>0</v>
      </c>
      <c r="AS377" s="106" t="str">
        <f t="shared" si="172"/>
        <v>0</v>
      </c>
      <c r="AT377" s="106" t="str">
        <f t="shared" si="173"/>
        <v>0</v>
      </c>
      <c r="AU377" s="106" t="str">
        <f t="shared" si="174"/>
        <v>0m</v>
      </c>
      <c r="AV377" s="106" t="str">
        <f t="shared" si="175"/>
        <v>点</v>
      </c>
      <c r="AW377" s="81">
        <f t="shared" si="176"/>
        <v>0</v>
      </c>
      <c r="AX377" s="73" t="str">
        <f t="shared" si="177"/>
        <v/>
      </c>
      <c r="AY377" s="81">
        <f t="shared" si="178"/>
        <v>0</v>
      </c>
      <c r="AZ377" s="81">
        <f t="shared" si="179"/>
        <v>0</v>
      </c>
      <c r="BA377" s="81">
        <f t="shared" si="180"/>
        <v>0</v>
      </c>
      <c r="BB377" s="586">
        <f>IF(W377="",0,COUNTA($W$17:W379))</f>
        <v>0</v>
      </c>
      <c r="BC377" s="586">
        <f>IF(X377="",0,COUNTA($X$17:X379))</f>
        <v>0</v>
      </c>
      <c r="BD377" s="628">
        <f>IF(OR($N377="20200",$N378="20200",$N379="20200"),COUNTIF($N$17:N379,"20200"),0)</f>
        <v>0</v>
      </c>
      <c r="BE377" s="768">
        <f>IF($BD377=0,0,INDEX($P377:$P379,MATCH("20200",$N377:$N379,0),1))</f>
        <v>0</v>
      </c>
      <c r="BF377" s="74" t="str">
        <f t="shared" si="161"/>
        <v/>
      </c>
      <c r="BG377" s="74" t="str">
        <f t="shared" si="162"/>
        <v/>
      </c>
      <c r="BH377" s="74" t="str">
        <f t="shared" si="163"/>
        <v/>
      </c>
      <c r="BI377" s="120" t="str">
        <f>IF(M377="","",COUNTIF($BH$17:BH377,BH377))</f>
        <v/>
      </c>
      <c r="BJ377" s="98"/>
      <c r="BK377" s="1" t="str">
        <f t="shared" si="181"/>
        <v/>
      </c>
      <c r="BL377" s="621" t="str">
        <f>IF(F377="","",COUNTIF($AI$17:AI377,AI377))</f>
        <v/>
      </c>
      <c r="BM377" s="621">
        <f>IF(BL377=1,BL377,0)</f>
        <v>0</v>
      </c>
      <c r="BN377" s="621" t="str">
        <f>IF(F377="","",$BR377)</f>
        <v/>
      </c>
      <c r="BO377" s="621" t="str">
        <f>IF(G377="","",$BR377)</f>
        <v/>
      </c>
      <c r="BP377" s="621" t="str">
        <f>IF(I377="","",$BR377)</f>
        <v/>
      </c>
      <c r="BQ377" s="622" t="str">
        <f>IFERROR(IF(J377="","",BR377),"")</f>
        <v/>
      </c>
      <c r="BR377" s="621">
        <v>121</v>
      </c>
      <c r="BS377" s="621">
        <f>IF(C377&gt;0,"",IF(COUNTIF(BN377:BQ379,BR377)=4,"",1))</f>
        <v>1</v>
      </c>
      <c r="BV377" s="622" t="str">
        <f>IF(AI377="","",IF(AND(COUNTA(M377:M379)=0,COUNTA(W377:X379)=0),1,""))</f>
        <v/>
      </c>
      <c r="BW377" s="621">
        <f>IF(AND($AI377="",COUNTA(W377)&gt;0),1,0)</f>
        <v>0</v>
      </c>
      <c r="BX377" s="621">
        <f>IF(AND($AI377="",COUNTA(X377)&gt;0),1,0)</f>
        <v>0</v>
      </c>
      <c r="BY377" s="621" t="str">
        <f>F377&amp;"-"&amp;W377</f>
        <v>-</v>
      </c>
      <c r="BZ377" s="621" t="str">
        <f>IF(W377="","",COUNTIF($BY$17:BY377,BY377))</f>
        <v/>
      </c>
      <c r="CA377" s="621" t="str">
        <f>F377&amp;"-"&amp;X377</f>
        <v>-</v>
      </c>
      <c r="CB377" s="621" t="str">
        <f>IF(X377="","",COUNTIF($CA$17:CA377,CA377))</f>
        <v/>
      </c>
    </row>
    <row r="378" spans="1:80" s="1" customFormat="1" ht="18" hidden="1" customHeight="1" thickBot="1">
      <c r="A378" s="684"/>
      <c r="B378" s="765"/>
      <c r="C378" s="767"/>
      <c r="D378" s="194"/>
      <c r="E378" s="194"/>
      <c r="F378" s="767"/>
      <c r="G378" s="767"/>
      <c r="H378" s="668"/>
      <c r="I378" s="198" t="str">
        <f>IF(C377&gt;0,VLOOKUP(C377,女子登録情報!$A$1:$H$2001,5,0),"")</f>
        <v/>
      </c>
      <c r="J378" s="748"/>
      <c r="K378" s="748"/>
      <c r="L378" s="199" t="s">
        <v>28</v>
      </c>
      <c r="M378" s="198"/>
      <c r="N378" s="196" t="str">
        <f>IF(M378&gt;0,VLOOKUP(M378,女子登録情報!$N$1:$O$22,2,0),"")</f>
        <v/>
      </c>
      <c r="O378" s="199" t="s">
        <v>29</v>
      </c>
      <c r="P378" s="200"/>
      <c r="Q378" s="53" t="str">
        <f t="shared" si="154"/>
        <v/>
      </c>
      <c r="R378" s="240"/>
      <c r="S378" s="197"/>
      <c r="T378" s="796"/>
      <c r="U378" s="797"/>
      <c r="V378" s="798"/>
      <c r="W378" s="751"/>
      <c r="X378" s="754"/>
      <c r="AB378" s="85">
        <f t="shared" si="164"/>
        <v>0</v>
      </c>
      <c r="AC378" s="621"/>
      <c r="AD378" s="74" t="str">
        <f t="shared" si="155"/>
        <v/>
      </c>
      <c r="AE378" s="74" t="str">
        <f t="shared" si="156"/>
        <v/>
      </c>
      <c r="AF378" s="74" t="str">
        <f t="shared" si="157"/>
        <v/>
      </c>
      <c r="AG378" s="74" t="str">
        <f t="shared" si="158"/>
        <v/>
      </c>
      <c r="AH378" s="95">
        <f t="shared" si="165"/>
        <v>0</v>
      </c>
      <c r="AI378" s="95" t="str">
        <f>AI377</f>
        <v/>
      </c>
      <c r="AJ378" s="74" t="str">
        <f t="shared" si="166"/>
        <v/>
      </c>
      <c r="AK378" s="74" t="str">
        <f t="shared" si="159"/>
        <v/>
      </c>
      <c r="AL378" s="99" t="str">
        <f t="shared" si="160"/>
        <v/>
      </c>
      <c r="AM378" s="81">
        <f t="shared" si="167"/>
        <v>0</v>
      </c>
      <c r="AO378" s="81">
        <f t="shared" si="168"/>
        <v>0</v>
      </c>
      <c r="AP378" s="81" t="str">
        <f t="shared" si="169"/>
        <v>00000</v>
      </c>
      <c r="AQ378" s="105" t="str">
        <f t="shared" si="170"/>
        <v>0秒0</v>
      </c>
      <c r="AR378" s="106">
        <f t="shared" si="171"/>
        <v>0</v>
      </c>
      <c r="AS378" s="106" t="str">
        <f t="shared" si="172"/>
        <v>0</v>
      </c>
      <c r="AT378" s="106" t="str">
        <f t="shared" si="173"/>
        <v>0</v>
      </c>
      <c r="AU378" s="106" t="str">
        <f t="shared" si="174"/>
        <v>0m</v>
      </c>
      <c r="AV378" s="106" t="str">
        <f t="shared" si="175"/>
        <v>点</v>
      </c>
      <c r="AW378" s="81">
        <f t="shared" si="176"/>
        <v>0</v>
      </c>
      <c r="AX378" s="73" t="str">
        <f t="shared" si="177"/>
        <v/>
      </c>
      <c r="AY378" s="81">
        <f t="shared" si="178"/>
        <v>0</v>
      </c>
      <c r="AZ378" s="81">
        <f t="shared" si="179"/>
        <v>0</v>
      </c>
      <c r="BA378" s="81">
        <f t="shared" si="180"/>
        <v>0</v>
      </c>
      <c r="BB378" s="595"/>
      <c r="BC378" s="595"/>
      <c r="BD378" s="629"/>
      <c r="BE378" s="769"/>
      <c r="BF378" s="74" t="str">
        <f t="shared" si="161"/>
        <v/>
      </c>
      <c r="BG378" s="74" t="str">
        <f t="shared" si="162"/>
        <v/>
      </c>
      <c r="BH378" s="74" t="str">
        <f t="shared" si="163"/>
        <v/>
      </c>
      <c r="BI378" s="120" t="str">
        <f>IF(M378="","",COUNTIF($BH$17:BH378,BH378))</f>
        <v/>
      </c>
      <c r="BJ378" s="98"/>
      <c r="BK378" s="1" t="str">
        <f t="shared" si="181"/>
        <v/>
      </c>
      <c r="BL378" s="621"/>
      <c r="BM378" s="621"/>
      <c r="BN378" s="621"/>
      <c r="BO378" s="621"/>
      <c r="BP378" s="621"/>
      <c r="BQ378" s="623"/>
      <c r="BR378" s="621"/>
      <c r="BS378" s="621"/>
      <c r="BV378" s="623"/>
      <c r="BW378" s="621"/>
      <c r="BX378" s="621"/>
      <c r="BY378" s="621"/>
      <c r="BZ378" s="621"/>
      <c r="CA378" s="621"/>
      <c r="CB378" s="621"/>
    </row>
    <row r="379" spans="1:80" s="1" customFormat="1" ht="18" hidden="1" customHeight="1" thickBot="1">
      <c r="A379" s="685"/>
      <c r="B379" s="201" t="s">
        <v>30</v>
      </c>
      <c r="C379" s="202"/>
      <c r="D379" s="202"/>
      <c r="E379" s="202"/>
      <c r="F379" s="210"/>
      <c r="G379" s="210"/>
      <c r="H379" s="28"/>
      <c r="I379" s="211"/>
      <c r="J379" s="749"/>
      <c r="K379" s="749"/>
      <c r="L379" s="203" t="s">
        <v>31</v>
      </c>
      <c r="M379" s="204"/>
      <c r="N379" s="196" t="str">
        <f>IF(M379&gt;0,VLOOKUP(M379,女子登録情報!$N$1:$O$22,2,0),"")</f>
        <v/>
      </c>
      <c r="O379" s="205" t="s">
        <v>32</v>
      </c>
      <c r="P379" s="206"/>
      <c r="Q379" s="53" t="str">
        <f t="shared" si="154"/>
        <v/>
      </c>
      <c r="R379" s="240"/>
      <c r="S379" s="207"/>
      <c r="T379" s="799"/>
      <c r="U379" s="800"/>
      <c r="V379" s="801"/>
      <c r="W379" s="752"/>
      <c r="X379" s="755"/>
      <c r="AB379" s="85">
        <f t="shared" si="164"/>
        <v>0</v>
      </c>
      <c r="AC379" s="621"/>
      <c r="AD379" s="74" t="str">
        <f t="shared" si="155"/>
        <v/>
      </c>
      <c r="AE379" s="74" t="str">
        <f t="shared" si="156"/>
        <v/>
      </c>
      <c r="AF379" s="74" t="str">
        <f t="shared" si="157"/>
        <v/>
      </c>
      <c r="AG379" s="74" t="str">
        <f t="shared" si="158"/>
        <v/>
      </c>
      <c r="AH379" s="95">
        <f t="shared" si="165"/>
        <v>0</v>
      </c>
      <c r="AI379" s="95" t="str">
        <f>AI378</f>
        <v/>
      </c>
      <c r="AJ379" s="74" t="str">
        <f t="shared" si="166"/>
        <v/>
      </c>
      <c r="AK379" s="74" t="str">
        <f t="shared" si="159"/>
        <v/>
      </c>
      <c r="AL379" s="99" t="str">
        <f t="shared" si="160"/>
        <v/>
      </c>
      <c r="AM379" s="81">
        <f t="shared" si="167"/>
        <v>0</v>
      </c>
      <c r="AO379" s="81">
        <f t="shared" si="168"/>
        <v>0</v>
      </c>
      <c r="AP379" s="81" t="str">
        <f t="shared" si="169"/>
        <v>00000</v>
      </c>
      <c r="AQ379" s="105" t="str">
        <f t="shared" si="170"/>
        <v>0秒0</v>
      </c>
      <c r="AR379" s="106">
        <f t="shared" si="171"/>
        <v>0</v>
      </c>
      <c r="AS379" s="106" t="str">
        <f t="shared" si="172"/>
        <v>0</v>
      </c>
      <c r="AT379" s="106" t="str">
        <f t="shared" si="173"/>
        <v>0</v>
      </c>
      <c r="AU379" s="106" t="str">
        <f t="shared" si="174"/>
        <v>0m</v>
      </c>
      <c r="AV379" s="106" t="str">
        <f t="shared" si="175"/>
        <v>点</v>
      </c>
      <c r="AW379" s="81">
        <f t="shared" si="176"/>
        <v>0</v>
      </c>
      <c r="AX379" s="73" t="str">
        <f t="shared" si="177"/>
        <v/>
      </c>
      <c r="AY379" s="81">
        <f t="shared" si="178"/>
        <v>0</v>
      </c>
      <c r="AZ379" s="81">
        <f t="shared" si="179"/>
        <v>0</v>
      </c>
      <c r="BA379" s="81">
        <f t="shared" si="180"/>
        <v>0</v>
      </c>
      <c r="BB379" s="587"/>
      <c r="BC379" s="587"/>
      <c r="BD379" s="630"/>
      <c r="BE379" s="770"/>
      <c r="BF379" s="74" t="str">
        <f t="shared" si="161"/>
        <v/>
      </c>
      <c r="BG379" s="74" t="str">
        <f t="shared" si="162"/>
        <v/>
      </c>
      <c r="BH379" s="74" t="str">
        <f t="shared" si="163"/>
        <v/>
      </c>
      <c r="BI379" s="120" t="str">
        <f>IF(M379="","",COUNTIF($BH$17:BH379,BH379))</f>
        <v/>
      </c>
      <c r="BJ379" s="98"/>
      <c r="BK379" s="1" t="str">
        <f t="shared" si="181"/>
        <v/>
      </c>
      <c r="BL379" s="621"/>
      <c r="BM379" s="621"/>
      <c r="BN379" s="621"/>
      <c r="BO379" s="621"/>
      <c r="BP379" s="621"/>
      <c r="BQ379" s="624"/>
      <c r="BR379" s="621"/>
      <c r="BS379" s="621"/>
      <c r="BV379" s="624"/>
      <c r="BW379" s="621"/>
      <c r="BX379" s="621"/>
      <c r="BY379" s="621"/>
      <c r="BZ379" s="621"/>
      <c r="CA379" s="621"/>
      <c r="CB379" s="621"/>
    </row>
    <row r="380" spans="1:80" s="1" customFormat="1" ht="18" hidden="1" customHeight="1" thickTop="1" thickBot="1">
      <c r="A380" s="683">
        <v>122</v>
      </c>
      <c r="B380" s="764" t="s">
        <v>339</v>
      </c>
      <c r="C380" s="766"/>
      <c r="D380" s="246"/>
      <c r="E380" s="246"/>
      <c r="F380" s="766" t="str">
        <f>IF(C380&gt;0,VLOOKUP(C380,女子登録情報!$A$1:$H$2001,3,0),"")</f>
        <v/>
      </c>
      <c r="G380" s="766" t="str">
        <f>IF(C380&gt;0,VLOOKUP(C380,女子登録情報!$A$1:$H$2001,4,0),"")</f>
        <v/>
      </c>
      <c r="H380" s="667" t="str">
        <f>IF(C380&gt;0,VLOOKUP(C380,女子登録情報!$A$1:$H$1688,7,0),"")</f>
        <v/>
      </c>
      <c r="I380" s="194" t="str">
        <f>IF(C380&gt;0,VLOOKUP(C380,女子登録情報!$A$1:$H$2001,8,0),"")</f>
        <v/>
      </c>
      <c r="J380" s="747" t="e">
        <f>IF(I381&gt;0,VLOOKUP(I381,女子登録情報!$Q$2:$R$48,2,0),"")</f>
        <v>#N/A</v>
      </c>
      <c r="K380" s="747" t="str">
        <f>IF(C380&gt;0,TEXT(C380,"100000000"),"000000000")</f>
        <v>000000000</v>
      </c>
      <c r="L380" s="195" t="s">
        <v>24</v>
      </c>
      <c r="M380" s="194"/>
      <c r="N380" s="196" t="str">
        <f>IF(M380&gt;0,VLOOKUP(M380,女子登録情報!$N$1:$O$22,2,0),"")</f>
        <v/>
      </c>
      <c r="O380" s="195" t="s">
        <v>27</v>
      </c>
      <c r="P380" s="102"/>
      <c r="Q380" s="53" t="str">
        <f t="shared" si="154"/>
        <v/>
      </c>
      <c r="R380" s="240"/>
      <c r="S380" s="197"/>
      <c r="T380" s="793"/>
      <c r="U380" s="794"/>
      <c r="V380" s="795"/>
      <c r="W380" s="750"/>
      <c r="X380" s="753"/>
      <c r="AA380" s="1">
        <f>IF(C380="",0,IF(H380=F5,0,1))</f>
        <v>0</v>
      </c>
      <c r="AB380" s="85">
        <f t="shared" si="164"/>
        <v>0</v>
      </c>
      <c r="AC380" s="621" t="str">
        <f>IF(C380="","",C380)</f>
        <v/>
      </c>
      <c r="AD380" s="74" t="str">
        <f t="shared" si="155"/>
        <v/>
      </c>
      <c r="AE380" s="74" t="str">
        <f t="shared" si="156"/>
        <v/>
      </c>
      <c r="AF380" s="74" t="str">
        <f t="shared" si="157"/>
        <v/>
      </c>
      <c r="AG380" s="74" t="str">
        <f t="shared" si="158"/>
        <v/>
      </c>
      <c r="AH380" s="95">
        <f t="shared" si="165"/>
        <v>0</v>
      </c>
      <c r="AI380" s="95" t="str">
        <f>IF(F380="","",F380)</f>
        <v/>
      </c>
      <c r="AJ380" s="74" t="str">
        <f t="shared" si="166"/>
        <v/>
      </c>
      <c r="AK380" s="74" t="str">
        <f t="shared" si="159"/>
        <v/>
      </c>
      <c r="AL380" s="99" t="str">
        <f t="shared" si="160"/>
        <v/>
      </c>
      <c r="AM380" s="81">
        <f t="shared" si="167"/>
        <v>0</v>
      </c>
      <c r="AO380" s="81">
        <f t="shared" si="168"/>
        <v>0</v>
      </c>
      <c r="AP380" s="81" t="str">
        <f t="shared" si="169"/>
        <v>00000</v>
      </c>
      <c r="AQ380" s="105" t="str">
        <f t="shared" si="170"/>
        <v>0秒0</v>
      </c>
      <c r="AR380" s="106">
        <f t="shared" si="171"/>
        <v>0</v>
      </c>
      <c r="AS380" s="106" t="str">
        <f t="shared" si="172"/>
        <v>0</v>
      </c>
      <c r="AT380" s="106" t="str">
        <f t="shared" si="173"/>
        <v>0</v>
      </c>
      <c r="AU380" s="106" t="str">
        <f t="shared" si="174"/>
        <v>0m</v>
      </c>
      <c r="AV380" s="106" t="str">
        <f t="shared" si="175"/>
        <v>点</v>
      </c>
      <c r="AW380" s="81">
        <f t="shared" si="176"/>
        <v>0</v>
      </c>
      <c r="AX380" s="73" t="str">
        <f t="shared" si="177"/>
        <v/>
      </c>
      <c r="AY380" s="81">
        <f t="shared" si="178"/>
        <v>0</v>
      </c>
      <c r="AZ380" s="81">
        <f t="shared" si="179"/>
        <v>0</v>
      </c>
      <c r="BA380" s="81">
        <f t="shared" si="180"/>
        <v>0</v>
      </c>
      <c r="BB380" s="586">
        <f>IF(W380="",0,COUNTA($W$17:W382))</f>
        <v>0</v>
      </c>
      <c r="BC380" s="586">
        <f>IF(X380="",0,COUNTA($X$17:X382))</f>
        <v>0</v>
      </c>
      <c r="BD380" s="628">
        <f>IF(OR($N380="20200",$N381="20200",$N382="20200"),COUNTIF($N$17:N382,"20200"),0)</f>
        <v>0</v>
      </c>
      <c r="BE380" s="768">
        <f>IF($BD380=0,0,INDEX($P380:$P382,MATCH("20200",$N380:$N382,0),1))</f>
        <v>0</v>
      </c>
      <c r="BF380" s="74" t="str">
        <f t="shared" si="161"/>
        <v/>
      </c>
      <c r="BG380" s="74" t="str">
        <f t="shared" si="162"/>
        <v/>
      </c>
      <c r="BH380" s="74" t="str">
        <f t="shared" si="163"/>
        <v/>
      </c>
      <c r="BI380" s="120" t="str">
        <f>IF(M380="","",COUNTIF($BH$17:BH380,BH380))</f>
        <v/>
      </c>
      <c r="BJ380" s="98"/>
      <c r="BK380" s="1" t="str">
        <f t="shared" si="181"/>
        <v/>
      </c>
      <c r="BL380" s="621" t="str">
        <f>IF(F380="","",COUNTIF($AI$17:AI380,AI380))</f>
        <v/>
      </c>
      <c r="BM380" s="621">
        <f>IF(BL380=1,BL380,0)</f>
        <v>0</v>
      </c>
      <c r="BN380" s="621" t="str">
        <f>IF(F380="","",$BR380)</f>
        <v/>
      </c>
      <c r="BO380" s="621" t="str">
        <f>IF(G380="","",$BR380)</f>
        <v/>
      </c>
      <c r="BP380" s="621" t="str">
        <f>IF(I380="","",$BR380)</f>
        <v/>
      </c>
      <c r="BQ380" s="622" t="str">
        <f>IFERROR(IF(J380="","",BR380),"")</f>
        <v/>
      </c>
      <c r="BR380" s="621">
        <v>122</v>
      </c>
      <c r="BS380" s="621">
        <f>IF(C380&gt;0,"",IF(COUNTIF(BN380:BQ382,BR380)=4,"",1))</f>
        <v>1</v>
      </c>
      <c r="BV380" s="622" t="str">
        <f>IF(AI380="","",IF(AND(COUNTA(M380:M382)=0,COUNTA(W380:X382)=0),1,""))</f>
        <v/>
      </c>
      <c r="BW380" s="621">
        <f>IF(AND($AI380="",COUNTA(W380)&gt;0),1,0)</f>
        <v>0</v>
      </c>
      <c r="BX380" s="621">
        <f>IF(AND($AI380="",COUNTA(X380)&gt;0),1,0)</f>
        <v>0</v>
      </c>
      <c r="BY380" s="621" t="str">
        <f>F380&amp;"-"&amp;W380</f>
        <v>-</v>
      </c>
      <c r="BZ380" s="621" t="str">
        <f>IF(W380="","",COUNTIF($BY$17:BY380,BY380))</f>
        <v/>
      </c>
      <c r="CA380" s="621" t="str">
        <f>F380&amp;"-"&amp;X380</f>
        <v>-</v>
      </c>
      <c r="CB380" s="621" t="str">
        <f>IF(X380="","",COUNTIF($CA$17:CA380,CA380))</f>
        <v/>
      </c>
    </row>
    <row r="381" spans="1:80" s="1" customFormat="1" ht="18" hidden="1" customHeight="1" thickBot="1">
      <c r="A381" s="684"/>
      <c r="B381" s="765"/>
      <c r="C381" s="767"/>
      <c r="D381" s="194"/>
      <c r="E381" s="194"/>
      <c r="F381" s="767"/>
      <c r="G381" s="767"/>
      <c r="H381" s="668"/>
      <c r="I381" s="198" t="str">
        <f>IF(C380&gt;0,VLOOKUP(C380,女子登録情報!$A$1:$H$2001,5,0),"")</f>
        <v/>
      </c>
      <c r="J381" s="748"/>
      <c r="K381" s="748"/>
      <c r="L381" s="199" t="s">
        <v>28</v>
      </c>
      <c r="M381" s="198"/>
      <c r="N381" s="196" t="str">
        <f>IF(M381&gt;0,VLOOKUP(M381,女子登録情報!$N$1:$O$22,2,0),"")</f>
        <v/>
      </c>
      <c r="O381" s="199" t="s">
        <v>29</v>
      </c>
      <c r="P381" s="200"/>
      <c r="Q381" s="53" t="str">
        <f t="shared" si="154"/>
        <v/>
      </c>
      <c r="R381" s="240"/>
      <c r="S381" s="197"/>
      <c r="T381" s="796"/>
      <c r="U381" s="797"/>
      <c r="V381" s="798"/>
      <c r="W381" s="751"/>
      <c r="X381" s="754"/>
      <c r="AB381" s="85">
        <f t="shared" si="164"/>
        <v>0</v>
      </c>
      <c r="AC381" s="621"/>
      <c r="AD381" s="74" t="str">
        <f t="shared" si="155"/>
        <v/>
      </c>
      <c r="AE381" s="74" t="str">
        <f t="shared" si="156"/>
        <v/>
      </c>
      <c r="AF381" s="74" t="str">
        <f t="shared" si="157"/>
        <v/>
      </c>
      <c r="AG381" s="74" t="str">
        <f t="shared" si="158"/>
        <v/>
      </c>
      <c r="AH381" s="95">
        <f t="shared" si="165"/>
        <v>0</v>
      </c>
      <c r="AI381" s="95" t="str">
        <f>AI380</f>
        <v/>
      </c>
      <c r="AJ381" s="74" t="str">
        <f t="shared" si="166"/>
        <v/>
      </c>
      <c r="AK381" s="74" t="str">
        <f t="shared" si="159"/>
        <v/>
      </c>
      <c r="AL381" s="99" t="str">
        <f t="shared" si="160"/>
        <v/>
      </c>
      <c r="AM381" s="81">
        <f t="shared" si="167"/>
        <v>0</v>
      </c>
      <c r="AO381" s="81">
        <f t="shared" si="168"/>
        <v>0</v>
      </c>
      <c r="AP381" s="81" t="str">
        <f t="shared" si="169"/>
        <v>00000</v>
      </c>
      <c r="AQ381" s="105" t="str">
        <f t="shared" si="170"/>
        <v>0秒0</v>
      </c>
      <c r="AR381" s="106">
        <f t="shared" si="171"/>
        <v>0</v>
      </c>
      <c r="AS381" s="106" t="str">
        <f t="shared" si="172"/>
        <v>0</v>
      </c>
      <c r="AT381" s="106" t="str">
        <f t="shared" si="173"/>
        <v>0</v>
      </c>
      <c r="AU381" s="106" t="str">
        <f t="shared" si="174"/>
        <v>0m</v>
      </c>
      <c r="AV381" s="106" t="str">
        <f t="shared" si="175"/>
        <v>点</v>
      </c>
      <c r="AW381" s="81">
        <f t="shared" si="176"/>
        <v>0</v>
      </c>
      <c r="AX381" s="73" t="str">
        <f t="shared" si="177"/>
        <v/>
      </c>
      <c r="AY381" s="81">
        <f t="shared" si="178"/>
        <v>0</v>
      </c>
      <c r="AZ381" s="81">
        <f t="shared" si="179"/>
        <v>0</v>
      </c>
      <c r="BA381" s="81">
        <f t="shared" si="180"/>
        <v>0</v>
      </c>
      <c r="BB381" s="595"/>
      <c r="BC381" s="595"/>
      <c r="BD381" s="629"/>
      <c r="BE381" s="769"/>
      <c r="BF381" s="74" t="str">
        <f t="shared" si="161"/>
        <v/>
      </c>
      <c r="BG381" s="74" t="str">
        <f t="shared" si="162"/>
        <v/>
      </c>
      <c r="BH381" s="74" t="str">
        <f t="shared" si="163"/>
        <v/>
      </c>
      <c r="BI381" s="120" t="str">
        <f>IF(M381="","",COUNTIF($BH$17:BH381,BH381))</f>
        <v/>
      </c>
      <c r="BJ381" s="98"/>
      <c r="BK381" s="1" t="str">
        <f t="shared" si="181"/>
        <v/>
      </c>
      <c r="BL381" s="621"/>
      <c r="BM381" s="621"/>
      <c r="BN381" s="621"/>
      <c r="BO381" s="621"/>
      <c r="BP381" s="621"/>
      <c r="BQ381" s="623"/>
      <c r="BR381" s="621"/>
      <c r="BS381" s="621"/>
      <c r="BV381" s="623"/>
      <c r="BW381" s="621"/>
      <c r="BX381" s="621"/>
      <c r="BY381" s="621"/>
      <c r="BZ381" s="621"/>
      <c r="CA381" s="621"/>
      <c r="CB381" s="621"/>
    </row>
    <row r="382" spans="1:80" s="1" customFormat="1" ht="18" hidden="1" customHeight="1" thickBot="1">
      <c r="A382" s="685"/>
      <c r="B382" s="201" t="s">
        <v>30</v>
      </c>
      <c r="C382" s="202"/>
      <c r="D382" s="202"/>
      <c r="E382" s="202"/>
      <c r="F382" s="210"/>
      <c r="G382" s="210"/>
      <c r="H382" s="28"/>
      <c r="I382" s="211"/>
      <c r="J382" s="749"/>
      <c r="K382" s="749"/>
      <c r="L382" s="203" t="s">
        <v>31</v>
      </c>
      <c r="M382" s="204"/>
      <c r="N382" s="196" t="str">
        <f>IF(M382&gt;0,VLOOKUP(M382,女子登録情報!$N$1:$O$22,2,0),"")</f>
        <v/>
      </c>
      <c r="O382" s="205" t="s">
        <v>32</v>
      </c>
      <c r="P382" s="206"/>
      <c r="Q382" s="53" t="str">
        <f t="shared" si="154"/>
        <v/>
      </c>
      <c r="R382" s="240"/>
      <c r="S382" s="207"/>
      <c r="T382" s="799"/>
      <c r="U382" s="800"/>
      <c r="V382" s="801"/>
      <c r="W382" s="752"/>
      <c r="X382" s="755"/>
      <c r="AB382" s="85">
        <f t="shared" si="164"/>
        <v>0</v>
      </c>
      <c r="AC382" s="621"/>
      <c r="AD382" s="74" t="str">
        <f t="shared" si="155"/>
        <v/>
      </c>
      <c r="AE382" s="74" t="str">
        <f t="shared" si="156"/>
        <v/>
      </c>
      <c r="AF382" s="74" t="str">
        <f t="shared" si="157"/>
        <v/>
      </c>
      <c r="AG382" s="74" t="str">
        <f t="shared" si="158"/>
        <v/>
      </c>
      <c r="AH382" s="95">
        <f t="shared" si="165"/>
        <v>0</v>
      </c>
      <c r="AI382" s="95" t="str">
        <f>AI381</f>
        <v/>
      </c>
      <c r="AJ382" s="74" t="str">
        <f t="shared" si="166"/>
        <v/>
      </c>
      <c r="AK382" s="74" t="str">
        <f t="shared" si="159"/>
        <v/>
      </c>
      <c r="AL382" s="99" t="str">
        <f t="shared" si="160"/>
        <v/>
      </c>
      <c r="AM382" s="81">
        <f t="shared" si="167"/>
        <v>0</v>
      </c>
      <c r="AO382" s="81">
        <f t="shared" si="168"/>
        <v>0</v>
      </c>
      <c r="AP382" s="81" t="str">
        <f t="shared" si="169"/>
        <v>00000</v>
      </c>
      <c r="AQ382" s="105" t="str">
        <f t="shared" si="170"/>
        <v>0秒0</v>
      </c>
      <c r="AR382" s="106">
        <f t="shared" si="171"/>
        <v>0</v>
      </c>
      <c r="AS382" s="106" t="str">
        <f t="shared" si="172"/>
        <v>0</v>
      </c>
      <c r="AT382" s="106" t="str">
        <f t="shared" si="173"/>
        <v>0</v>
      </c>
      <c r="AU382" s="106" t="str">
        <f t="shared" si="174"/>
        <v>0m</v>
      </c>
      <c r="AV382" s="106" t="str">
        <f t="shared" si="175"/>
        <v>点</v>
      </c>
      <c r="AW382" s="81">
        <f t="shared" si="176"/>
        <v>0</v>
      </c>
      <c r="AX382" s="73" t="str">
        <f t="shared" si="177"/>
        <v/>
      </c>
      <c r="AY382" s="81">
        <f t="shared" si="178"/>
        <v>0</v>
      </c>
      <c r="AZ382" s="81">
        <f t="shared" si="179"/>
        <v>0</v>
      </c>
      <c r="BA382" s="81">
        <f t="shared" si="180"/>
        <v>0</v>
      </c>
      <c r="BB382" s="587"/>
      <c r="BC382" s="587"/>
      <c r="BD382" s="630"/>
      <c r="BE382" s="770"/>
      <c r="BF382" s="74" t="str">
        <f t="shared" si="161"/>
        <v/>
      </c>
      <c r="BG382" s="74" t="str">
        <f t="shared" si="162"/>
        <v/>
      </c>
      <c r="BH382" s="74" t="str">
        <f t="shared" si="163"/>
        <v/>
      </c>
      <c r="BI382" s="120" t="str">
        <f>IF(M382="","",COUNTIF($BH$17:BH382,BH382))</f>
        <v/>
      </c>
      <c r="BJ382" s="98"/>
      <c r="BK382" s="1" t="str">
        <f t="shared" si="181"/>
        <v/>
      </c>
      <c r="BL382" s="621"/>
      <c r="BM382" s="621"/>
      <c r="BN382" s="621"/>
      <c r="BO382" s="621"/>
      <c r="BP382" s="621"/>
      <c r="BQ382" s="624"/>
      <c r="BR382" s="621"/>
      <c r="BS382" s="621"/>
      <c r="BV382" s="624"/>
      <c r="BW382" s="621"/>
      <c r="BX382" s="621"/>
      <c r="BY382" s="621"/>
      <c r="BZ382" s="621"/>
      <c r="CA382" s="621"/>
      <c r="CB382" s="621"/>
    </row>
    <row r="383" spans="1:80" s="1" customFormat="1" ht="18" hidden="1" customHeight="1" thickTop="1" thickBot="1">
      <c r="A383" s="683">
        <v>123</v>
      </c>
      <c r="B383" s="764" t="s">
        <v>339</v>
      </c>
      <c r="C383" s="766"/>
      <c r="D383" s="246"/>
      <c r="E383" s="246"/>
      <c r="F383" s="766" t="str">
        <f>IF(C383&gt;0,VLOOKUP(C383,女子登録情報!$A$1:$H$2001,3,0),"")</f>
        <v/>
      </c>
      <c r="G383" s="766" t="str">
        <f>IF(C383&gt;0,VLOOKUP(C383,女子登録情報!$A$1:$H$2001,4,0),"")</f>
        <v/>
      </c>
      <c r="H383" s="667" t="str">
        <f>IF(C383&gt;0,VLOOKUP(C383,女子登録情報!$A$1:$H$1688,7,0),"")</f>
        <v/>
      </c>
      <c r="I383" s="194" t="str">
        <f>IF(C383&gt;0,VLOOKUP(C383,女子登録情報!$A$1:$H$2001,8,0),"")</f>
        <v/>
      </c>
      <c r="J383" s="747" t="e">
        <f>IF(I384&gt;0,VLOOKUP(I384,女子登録情報!$Q$2:$R$48,2,0),"")</f>
        <v>#N/A</v>
      </c>
      <c r="K383" s="747" t="str">
        <f>IF(C383&gt;0,TEXT(C383,"100000000"),"000000000")</f>
        <v>000000000</v>
      </c>
      <c r="L383" s="195" t="s">
        <v>24</v>
      </c>
      <c r="M383" s="194"/>
      <c r="N383" s="196" t="str">
        <f>IF(M383&gt;0,VLOOKUP(M383,女子登録情報!$N$1:$O$22,2,0),"")</f>
        <v/>
      </c>
      <c r="O383" s="195" t="s">
        <v>27</v>
      </c>
      <c r="P383" s="102"/>
      <c r="Q383" s="53" t="str">
        <f t="shared" si="154"/>
        <v/>
      </c>
      <c r="R383" s="240"/>
      <c r="S383" s="197"/>
      <c r="T383" s="793"/>
      <c r="U383" s="794"/>
      <c r="V383" s="795"/>
      <c r="W383" s="750"/>
      <c r="X383" s="753"/>
      <c r="AA383" s="1">
        <f>IF(C383="",0,IF(H383=F5,0,1))</f>
        <v>0</v>
      </c>
      <c r="AB383" s="85">
        <f t="shared" si="164"/>
        <v>0</v>
      </c>
      <c r="AC383" s="621" t="str">
        <f>IF(C383="","",C383)</f>
        <v/>
      </c>
      <c r="AD383" s="74" t="str">
        <f t="shared" si="155"/>
        <v/>
      </c>
      <c r="AE383" s="74" t="str">
        <f t="shared" si="156"/>
        <v/>
      </c>
      <c r="AF383" s="74" t="str">
        <f t="shared" si="157"/>
        <v/>
      </c>
      <c r="AG383" s="74" t="str">
        <f t="shared" si="158"/>
        <v/>
      </c>
      <c r="AH383" s="95">
        <f t="shared" si="165"/>
        <v>0</v>
      </c>
      <c r="AI383" s="95" t="str">
        <f>IF(F383="","",F383)</f>
        <v/>
      </c>
      <c r="AJ383" s="74" t="str">
        <f t="shared" si="166"/>
        <v/>
      </c>
      <c r="AK383" s="74" t="str">
        <f t="shared" si="159"/>
        <v/>
      </c>
      <c r="AL383" s="99" t="str">
        <f t="shared" si="160"/>
        <v/>
      </c>
      <c r="AM383" s="81">
        <f t="shared" si="167"/>
        <v>0</v>
      </c>
      <c r="AO383" s="81">
        <f t="shared" si="168"/>
        <v>0</v>
      </c>
      <c r="AP383" s="81" t="str">
        <f t="shared" si="169"/>
        <v>00000</v>
      </c>
      <c r="AQ383" s="105" t="str">
        <f t="shared" si="170"/>
        <v>0秒0</v>
      </c>
      <c r="AR383" s="106">
        <f t="shared" si="171"/>
        <v>0</v>
      </c>
      <c r="AS383" s="106" t="str">
        <f t="shared" si="172"/>
        <v>0</v>
      </c>
      <c r="AT383" s="106" t="str">
        <f t="shared" si="173"/>
        <v>0</v>
      </c>
      <c r="AU383" s="106" t="str">
        <f t="shared" si="174"/>
        <v>0m</v>
      </c>
      <c r="AV383" s="106" t="str">
        <f t="shared" si="175"/>
        <v>点</v>
      </c>
      <c r="AW383" s="81">
        <f t="shared" si="176"/>
        <v>0</v>
      </c>
      <c r="AX383" s="73" t="str">
        <f t="shared" si="177"/>
        <v/>
      </c>
      <c r="AY383" s="81">
        <f t="shared" si="178"/>
        <v>0</v>
      </c>
      <c r="AZ383" s="81">
        <f t="shared" si="179"/>
        <v>0</v>
      </c>
      <c r="BA383" s="81">
        <f t="shared" si="180"/>
        <v>0</v>
      </c>
      <c r="BB383" s="586">
        <f>IF(W383="",0,COUNTA($W$17:W385))</f>
        <v>0</v>
      </c>
      <c r="BC383" s="586">
        <f>IF(X383="",0,COUNTA($X$17:X385))</f>
        <v>0</v>
      </c>
      <c r="BD383" s="628">
        <f>IF(OR($N383="20200",$N384="20200",$N385="20200"),COUNTIF($N$17:N385,"20200"),0)</f>
        <v>0</v>
      </c>
      <c r="BE383" s="768">
        <f>IF($BD383=0,0,INDEX($P383:$P385,MATCH("20200",$N383:$N385,0),1))</f>
        <v>0</v>
      </c>
      <c r="BF383" s="74" t="str">
        <f t="shared" si="161"/>
        <v/>
      </c>
      <c r="BG383" s="74" t="str">
        <f t="shared" si="162"/>
        <v/>
      </c>
      <c r="BH383" s="74" t="str">
        <f t="shared" si="163"/>
        <v/>
      </c>
      <c r="BI383" s="120" t="str">
        <f>IF(M383="","",COUNTIF($BH$17:BH383,BH383))</f>
        <v/>
      </c>
      <c r="BJ383" s="98"/>
      <c r="BK383" s="1" t="str">
        <f t="shared" si="181"/>
        <v/>
      </c>
      <c r="BL383" s="621" t="str">
        <f>IF(F383="","",COUNTIF($AI$17:AI383,AI383))</f>
        <v/>
      </c>
      <c r="BM383" s="621">
        <f>IF(BL383=1,BL383,0)</f>
        <v>0</v>
      </c>
      <c r="BN383" s="621" t="str">
        <f>IF(F383="","",$BR383)</f>
        <v/>
      </c>
      <c r="BO383" s="621" t="str">
        <f>IF(G383="","",$BR383)</f>
        <v/>
      </c>
      <c r="BP383" s="621" t="str">
        <f>IF(I383="","",$BR383)</f>
        <v/>
      </c>
      <c r="BQ383" s="622" t="str">
        <f>IFERROR(IF(J383="","",BR383),"")</f>
        <v/>
      </c>
      <c r="BR383" s="621">
        <v>123</v>
      </c>
      <c r="BS383" s="621">
        <f>IF(C383&gt;0,"",IF(COUNTIF(BN383:BQ385,BR383)=4,"",1))</f>
        <v>1</v>
      </c>
      <c r="BV383" s="622" t="str">
        <f>IF(AI383="","",IF(AND(COUNTA(M383:M385)=0,COUNTA(W383:X385)=0),1,""))</f>
        <v/>
      </c>
      <c r="BW383" s="621">
        <f>IF(AND($AI383="",COUNTA(W383)&gt;0),1,0)</f>
        <v>0</v>
      </c>
      <c r="BX383" s="621">
        <f>IF(AND($AI383="",COUNTA(X383)&gt;0),1,0)</f>
        <v>0</v>
      </c>
      <c r="BY383" s="621" t="str">
        <f>F383&amp;"-"&amp;W383</f>
        <v>-</v>
      </c>
      <c r="BZ383" s="621" t="str">
        <f>IF(W383="","",COUNTIF($BY$17:BY383,BY383))</f>
        <v/>
      </c>
      <c r="CA383" s="621" t="str">
        <f>F383&amp;"-"&amp;X383</f>
        <v>-</v>
      </c>
      <c r="CB383" s="621" t="str">
        <f>IF(X383="","",COUNTIF($CA$17:CA383,CA383))</f>
        <v/>
      </c>
    </row>
    <row r="384" spans="1:80" s="1" customFormat="1" ht="18" hidden="1" customHeight="1" thickBot="1">
      <c r="A384" s="684"/>
      <c r="B384" s="765"/>
      <c r="C384" s="767"/>
      <c r="D384" s="194"/>
      <c r="E384" s="194"/>
      <c r="F384" s="767"/>
      <c r="G384" s="767"/>
      <c r="H384" s="668"/>
      <c r="I384" s="198" t="str">
        <f>IF(C383&gt;0,VLOOKUP(C383,女子登録情報!$A$1:$H$2001,5,0),"")</f>
        <v/>
      </c>
      <c r="J384" s="748"/>
      <c r="K384" s="748"/>
      <c r="L384" s="199" t="s">
        <v>28</v>
      </c>
      <c r="M384" s="198"/>
      <c r="N384" s="196" t="str">
        <f>IF(M384&gt;0,VLOOKUP(M384,女子登録情報!$N$1:$O$22,2,0),"")</f>
        <v/>
      </c>
      <c r="O384" s="199" t="s">
        <v>29</v>
      </c>
      <c r="P384" s="200"/>
      <c r="Q384" s="53" t="str">
        <f t="shared" si="154"/>
        <v/>
      </c>
      <c r="R384" s="240"/>
      <c r="S384" s="197"/>
      <c r="T384" s="796"/>
      <c r="U384" s="797"/>
      <c r="V384" s="798"/>
      <c r="W384" s="751"/>
      <c r="X384" s="754"/>
      <c r="AB384" s="85">
        <f t="shared" si="164"/>
        <v>0</v>
      </c>
      <c r="AC384" s="621"/>
      <c r="AD384" s="74" t="str">
        <f t="shared" si="155"/>
        <v/>
      </c>
      <c r="AE384" s="74" t="str">
        <f t="shared" si="156"/>
        <v/>
      </c>
      <c r="AF384" s="74" t="str">
        <f t="shared" si="157"/>
        <v/>
      </c>
      <c r="AG384" s="74" t="str">
        <f t="shared" si="158"/>
        <v/>
      </c>
      <c r="AH384" s="95">
        <f t="shared" si="165"/>
        <v>0</v>
      </c>
      <c r="AI384" s="95" t="str">
        <f>AI383</f>
        <v/>
      </c>
      <c r="AJ384" s="74" t="str">
        <f t="shared" si="166"/>
        <v/>
      </c>
      <c r="AK384" s="74" t="str">
        <f t="shared" si="159"/>
        <v/>
      </c>
      <c r="AL384" s="99" t="str">
        <f t="shared" si="160"/>
        <v/>
      </c>
      <c r="AM384" s="81">
        <f t="shared" si="167"/>
        <v>0</v>
      </c>
      <c r="AO384" s="81">
        <f t="shared" si="168"/>
        <v>0</v>
      </c>
      <c r="AP384" s="81" t="str">
        <f t="shared" si="169"/>
        <v>00000</v>
      </c>
      <c r="AQ384" s="105" t="str">
        <f t="shared" si="170"/>
        <v>0秒0</v>
      </c>
      <c r="AR384" s="106">
        <f t="shared" si="171"/>
        <v>0</v>
      </c>
      <c r="AS384" s="106" t="str">
        <f t="shared" si="172"/>
        <v>0</v>
      </c>
      <c r="AT384" s="106" t="str">
        <f t="shared" si="173"/>
        <v>0</v>
      </c>
      <c r="AU384" s="106" t="str">
        <f t="shared" si="174"/>
        <v>0m</v>
      </c>
      <c r="AV384" s="106" t="str">
        <f t="shared" si="175"/>
        <v>点</v>
      </c>
      <c r="AW384" s="81">
        <f t="shared" si="176"/>
        <v>0</v>
      </c>
      <c r="AX384" s="73" t="str">
        <f t="shared" si="177"/>
        <v/>
      </c>
      <c r="AY384" s="81">
        <f t="shared" si="178"/>
        <v>0</v>
      </c>
      <c r="AZ384" s="81">
        <f t="shared" si="179"/>
        <v>0</v>
      </c>
      <c r="BA384" s="81">
        <f t="shared" si="180"/>
        <v>0</v>
      </c>
      <c r="BB384" s="595"/>
      <c r="BC384" s="595"/>
      <c r="BD384" s="629"/>
      <c r="BE384" s="769"/>
      <c r="BF384" s="74" t="str">
        <f t="shared" si="161"/>
        <v/>
      </c>
      <c r="BG384" s="74" t="str">
        <f t="shared" si="162"/>
        <v/>
      </c>
      <c r="BH384" s="74" t="str">
        <f t="shared" si="163"/>
        <v/>
      </c>
      <c r="BI384" s="120" t="str">
        <f>IF(M384="","",COUNTIF($BH$17:BH384,BH384))</f>
        <v/>
      </c>
      <c r="BJ384" s="98"/>
      <c r="BK384" s="1" t="str">
        <f t="shared" si="181"/>
        <v/>
      </c>
      <c r="BL384" s="621"/>
      <c r="BM384" s="621"/>
      <c r="BN384" s="621"/>
      <c r="BO384" s="621"/>
      <c r="BP384" s="621"/>
      <c r="BQ384" s="623"/>
      <c r="BR384" s="621"/>
      <c r="BS384" s="621"/>
      <c r="BV384" s="623"/>
      <c r="BW384" s="621"/>
      <c r="BX384" s="621"/>
      <c r="BY384" s="621"/>
      <c r="BZ384" s="621"/>
      <c r="CA384" s="621"/>
      <c r="CB384" s="621"/>
    </row>
    <row r="385" spans="1:80" s="1" customFormat="1" ht="18" hidden="1" customHeight="1" thickBot="1">
      <c r="A385" s="685"/>
      <c r="B385" s="201" t="s">
        <v>30</v>
      </c>
      <c r="C385" s="202"/>
      <c r="D385" s="202"/>
      <c r="E385" s="202"/>
      <c r="F385" s="210"/>
      <c r="G385" s="210"/>
      <c r="H385" s="28"/>
      <c r="I385" s="211"/>
      <c r="J385" s="749"/>
      <c r="K385" s="749"/>
      <c r="L385" s="203" t="s">
        <v>31</v>
      </c>
      <c r="M385" s="204"/>
      <c r="N385" s="196" t="str">
        <f>IF(M385&gt;0,VLOOKUP(M385,女子登録情報!$N$1:$O$22,2,0),"")</f>
        <v/>
      </c>
      <c r="O385" s="205" t="s">
        <v>32</v>
      </c>
      <c r="P385" s="206"/>
      <c r="Q385" s="53" t="str">
        <f t="shared" si="154"/>
        <v/>
      </c>
      <c r="R385" s="240"/>
      <c r="S385" s="207"/>
      <c r="T385" s="799"/>
      <c r="U385" s="800"/>
      <c r="V385" s="801"/>
      <c r="W385" s="752"/>
      <c r="X385" s="755"/>
      <c r="AB385" s="85">
        <f t="shared" si="164"/>
        <v>0</v>
      </c>
      <c r="AC385" s="621"/>
      <c r="AD385" s="74" t="str">
        <f t="shared" si="155"/>
        <v/>
      </c>
      <c r="AE385" s="74" t="str">
        <f t="shared" si="156"/>
        <v/>
      </c>
      <c r="AF385" s="74" t="str">
        <f t="shared" si="157"/>
        <v/>
      </c>
      <c r="AG385" s="74" t="str">
        <f t="shared" si="158"/>
        <v/>
      </c>
      <c r="AH385" s="95">
        <f t="shared" si="165"/>
        <v>0</v>
      </c>
      <c r="AI385" s="95" t="str">
        <f>AI384</f>
        <v/>
      </c>
      <c r="AJ385" s="74" t="str">
        <f t="shared" si="166"/>
        <v/>
      </c>
      <c r="AK385" s="74" t="str">
        <f t="shared" si="159"/>
        <v/>
      </c>
      <c r="AL385" s="99" t="str">
        <f t="shared" si="160"/>
        <v/>
      </c>
      <c r="AM385" s="81">
        <f t="shared" si="167"/>
        <v>0</v>
      </c>
      <c r="AO385" s="81">
        <f t="shared" si="168"/>
        <v>0</v>
      </c>
      <c r="AP385" s="81" t="str">
        <f t="shared" si="169"/>
        <v>00000</v>
      </c>
      <c r="AQ385" s="105" t="str">
        <f t="shared" si="170"/>
        <v>0秒0</v>
      </c>
      <c r="AR385" s="106">
        <f t="shared" si="171"/>
        <v>0</v>
      </c>
      <c r="AS385" s="106" t="str">
        <f t="shared" si="172"/>
        <v>0</v>
      </c>
      <c r="AT385" s="106" t="str">
        <f t="shared" si="173"/>
        <v>0</v>
      </c>
      <c r="AU385" s="106" t="str">
        <f t="shared" si="174"/>
        <v>0m</v>
      </c>
      <c r="AV385" s="106" t="str">
        <f t="shared" si="175"/>
        <v>点</v>
      </c>
      <c r="AW385" s="81">
        <f t="shared" si="176"/>
        <v>0</v>
      </c>
      <c r="AX385" s="73" t="str">
        <f t="shared" si="177"/>
        <v/>
      </c>
      <c r="AY385" s="81">
        <f t="shared" si="178"/>
        <v>0</v>
      </c>
      <c r="AZ385" s="81">
        <f t="shared" si="179"/>
        <v>0</v>
      </c>
      <c r="BA385" s="81">
        <f t="shared" si="180"/>
        <v>0</v>
      </c>
      <c r="BB385" s="587"/>
      <c r="BC385" s="587"/>
      <c r="BD385" s="630"/>
      <c r="BE385" s="770"/>
      <c r="BF385" s="74" t="str">
        <f t="shared" si="161"/>
        <v/>
      </c>
      <c r="BG385" s="74" t="str">
        <f t="shared" si="162"/>
        <v/>
      </c>
      <c r="BH385" s="74" t="str">
        <f t="shared" si="163"/>
        <v/>
      </c>
      <c r="BI385" s="120" t="str">
        <f>IF(M385="","",COUNTIF($BH$17:BH385,BH385))</f>
        <v/>
      </c>
      <c r="BJ385" s="98"/>
      <c r="BK385" s="1" t="str">
        <f t="shared" si="181"/>
        <v/>
      </c>
      <c r="BL385" s="621"/>
      <c r="BM385" s="621"/>
      <c r="BN385" s="621"/>
      <c r="BO385" s="621"/>
      <c r="BP385" s="621"/>
      <c r="BQ385" s="624"/>
      <c r="BR385" s="621"/>
      <c r="BS385" s="621"/>
      <c r="BV385" s="624"/>
      <c r="BW385" s="621"/>
      <c r="BX385" s="621"/>
      <c r="BY385" s="621"/>
      <c r="BZ385" s="621"/>
      <c r="CA385" s="621"/>
      <c r="CB385" s="621"/>
    </row>
    <row r="386" spans="1:80" s="1" customFormat="1" ht="18" hidden="1" customHeight="1" thickTop="1" thickBot="1">
      <c r="A386" s="683">
        <v>124</v>
      </c>
      <c r="B386" s="764" t="s">
        <v>339</v>
      </c>
      <c r="C386" s="766"/>
      <c r="D386" s="246"/>
      <c r="E386" s="246"/>
      <c r="F386" s="766" t="str">
        <f>IF(C386&gt;0,VLOOKUP(C386,女子登録情報!$A$1:$H$2001,3,0),"")</f>
        <v/>
      </c>
      <c r="G386" s="766" t="str">
        <f>IF(C386&gt;0,VLOOKUP(C386,女子登録情報!$A$1:$H$2001,4,0),"")</f>
        <v/>
      </c>
      <c r="H386" s="667" t="str">
        <f>IF(C386&gt;0,VLOOKUP(C386,女子登録情報!$A$1:$H$1688,7,0),"")</f>
        <v/>
      </c>
      <c r="I386" s="194" t="str">
        <f>IF(C386&gt;0,VLOOKUP(C386,女子登録情報!$A$1:$H$2001,8,0),"")</f>
        <v/>
      </c>
      <c r="J386" s="747" t="e">
        <f>IF(I387&gt;0,VLOOKUP(I387,女子登録情報!$Q$2:$R$48,2,0),"")</f>
        <v>#N/A</v>
      </c>
      <c r="K386" s="747" t="str">
        <f>IF(C386&gt;0,TEXT(C386,"100000000"),"000000000")</f>
        <v>000000000</v>
      </c>
      <c r="L386" s="195" t="s">
        <v>24</v>
      </c>
      <c r="M386" s="194"/>
      <c r="N386" s="196" t="str">
        <f>IF(M386&gt;0,VLOOKUP(M386,女子登録情報!$N$1:$O$22,2,0),"")</f>
        <v/>
      </c>
      <c r="O386" s="195" t="s">
        <v>27</v>
      </c>
      <c r="P386" s="102"/>
      <c r="Q386" s="53" t="str">
        <f t="shared" si="154"/>
        <v/>
      </c>
      <c r="R386" s="240"/>
      <c r="S386" s="197"/>
      <c r="T386" s="793"/>
      <c r="U386" s="794"/>
      <c r="V386" s="795"/>
      <c r="W386" s="750"/>
      <c r="X386" s="753"/>
      <c r="AA386" s="1">
        <f>IF(C386="",0,IF(H386=F5,0,1))</f>
        <v>0</v>
      </c>
      <c r="AB386" s="85">
        <f t="shared" si="164"/>
        <v>0</v>
      </c>
      <c r="AC386" s="621" t="str">
        <f>IF(C386="","",C386)</f>
        <v/>
      </c>
      <c r="AD386" s="74" t="str">
        <f t="shared" si="155"/>
        <v/>
      </c>
      <c r="AE386" s="74" t="str">
        <f t="shared" si="156"/>
        <v/>
      </c>
      <c r="AF386" s="74" t="str">
        <f t="shared" si="157"/>
        <v/>
      </c>
      <c r="AG386" s="74" t="str">
        <f t="shared" si="158"/>
        <v/>
      </c>
      <c r="AH386" s="95">
        <f t="shared" si="165"/>
        <v>0</v>
      </c>
      <c r="AI386" s="95" t="str">
        <f>IF(F386="","",F386)</f>
        <v/>
      </c>
      <c r="AJ386" s="74" t="str">
        <f t="shared" si="166"/>
        <v/>
      </c>
      <c r="AK386" s="74" t="str">
        <f t="shared" si="159"/>
        <v/>
      </c>
      <c r="AL386" s="99" t="str">
        <f t="shared" si="160"/>
        <v/>
      </c>
      <c r="AM386" s="81">
        <f t="shared" si="167"/>
        <v>0</v>
      </c>
      <c r="AO386" s="81">
        <f t="shared" si="168"/>
        <v>0</v>
      </c>
      <c r="AP386" s="81" t="str">
        <f t="shared" si="169"/>
        <v>00000</v>
      </c>
      <c r="AQ386" s="105" t="str">
        <f t="shared" si="170"/>
        <v>0秒0</v>
      </c>
      <c r="AR386" s="106">
        <f t="shared" si="171"/>
        <v>0</v>
      </c>
      <c r="AS386" s="106" t="str">
        <f t="shared" si="172"/>
        <v>0</v>
      </c>
      <c r="AT386" s="106" t="str">
        <f t="shared" si="173"/>
        <v>0</v>
      </c>
      <c r="AU386" s="106" t="str">
        <f t="shared" si="174"/>
        <v>0m</v>
      </c>
      <c r="AV386" s="106" t="str">
        <f t="shared" si="175"/>
        <v>点</v>
      </c>
      <c r="AW386" s="81">
        <f t="shared" si="176"/>
        <v>0</v>
      </c>
      <c r="AX386" s="73" t="str">
        <f t="shared" si="177"/>
        <v/>
      </c>
      <c r="AY386" s="81">
        <f t="shared" si="178"/>
        <v>0</v>
      </c>
      <c r="AZ386" s="81">
        <f t="shared" si="179"/>
        <v>0</v>
      </c>
      <c r="BA386" s="81">
        <f t="shared" si="180"/>
        <v>0</v>
      </c>
      <c r="BB386" s="586">
        <f>IF(W386="",0,COUNTA($W$17:W388))</f>
        <v>0</v>
      </c>
      <c r="BC386" s="586">
        <f>IF(X386="",0,COUNTA($X$17:X388))</f>
        <v>0</v>
      </c>
      <c r="BD386" s="628">
        <f>IF(OR($N386="20200",$N387="20200",$N388="20200"),COUNTIF($N$17:N388,"20200"),0)</f>
        <v>0</v>
      </c>
      <c r="BE386" s="768">
        <f>IF($BD386=0,0,INDEX($P386:$P388,MATCH("20200",$N386:$N388,0),1))</f>
        <v>0</v>
      </c>
      <c r="BF386" s="74" t="str">
        <f t="shared" si="161"/>
        <v/>
      </c>
      <c r="BG386" s="74" t="str">
        <f t="shared" si="162"/>
        <v/>
      </c>
      <c r="BH386" s="74" t="str">
        <f t="shared" si="163"/>
        <v/>
      </c>
      <c r="BI386" s="120" t="str">
        <f>IF(M386="","",COUNTIF($BH$17:BH386,BH386))</f>
        <v/>
      </c>
      <c r="BJ386" s="98"/>
      <c r="BK386" s="1" t="str">
        <f t="shared" si="181"/>
        <v/>
      </c>
      <c r="BL386" s="621" t="str">
        <f>IF(F386="","",COUNTIF($AI$17:AI386,AI386))</f>
        <v/>
      </c>
      <c r="BM386" s="621">
        <f>IF(BL386=1,BL386,0)</f>
        <v>0</v>
      </c>
      <c r="BN386" s="621" t="str">
        <f>IF(F386="","",$BR386)</f>
        <v/>
      </c>
      <c r="BO386" s="621" t="str">
        <f>IF(G386="","",$BR386)</f>
        <v/>
      </c>
      <c r="BP386" s="621" t="str">
        <f>IF(I386="","",$BR386)</f>
        <v/>
      </c>
      <c r="BQ386" s="622" t="str">
        <f>IFERROR(IF(J386="","",BR386),"")</f>
        <v/>
      </c>
      <c r="BR386" s="621">
        <v>124</v>
      </c>
      <c r="BS386" s="621">
        <f>IF(C386&gt;0,"",IF(COUNTIF(BN386:BQ388,BR386)=4,"",1))</f>
        <v>1</v>
      </c>
      <c r="BV386" s="622" t="str">
        <f>IF(AI386="","",IF(AND(COUNTA(M386:M388)=0,COUNTA(W386:X388)=0),1,""))</f>
        <v/>
      </c>
      <c r="BW386" s="621">
        <f>IF(AND($AI386="",COUNTA(W386)&gt;0),1,0)</f>
        <v>0</v>
      </c>
      <c r="BX386" s="621">
        <f>IF(AND($AI386="",COUNTA(X386)&gt;0),1,0)</f>
        <v>0</v>
      </c>
      <c r="BY386" s="621" t="str">
        <f>F386&amp;"-"&amp;W386</f>
        <v>-</v>
      </c>
      <c r="BZ386" s="621" t="str">
        <f>IF(W386="","",COUNTIF($BY$17:BY386,BY386))</f>
        <v/>
      </c>
      <c r="CA386" s="621" t="str">
        <f>F386&amp;"-"&amp;X386</f>
        <v>-</v>
      </c>
      <c r="CB386" s="621" t="str">
        <f>IF(X386="","",COUNTIF($CA$17:CA386,CA386))</f>
        <v/>
      </c>
    </row>
    <row r="387" spans="1:80" s="1" customFormat="1" ht="18" hidden="1" customHeight="1" thickBot="1">
      <c r="A387" s="684"/>
      <c r="B387" s="765"/>
      <c r="C387" s="767"/>
      <c r="D387" s="194"/>
      <c r="E387" s="194"/>
      <c r="F387" s="767"/>
      <c r="G387" s="767"/>
      <c r="H387" s="668"/>
      <c r="I387" s="198" t="str">
        <f>IF(C386&gt;0,VLOOKUP(C386,女子登録情報!$A$1:$H$2001,5,0),"")</f>
        <v/>
      </c>
      <c r="J387" s="748"/>
      <c r="K387" s="748"/>
      <c r="L387" s="199" t="s">
        <v>28</v>
      </c>
      <c r="M387" s="198"/>
      <c r="N387" s="196" t="str">
        <f>IF(M387&gt;0,VLOOKUP(M387,女子登録情報!$N$1:$O$22,2,0),"")</f>
        <v/>
      </c>
      <c r="O387" s="199" t="s">
        <v>29</v>
      </c>
      <c r="P387" s="200"/>
      <c r="Q387" s="53" t="str">
        <f t="shared" si="154"/>
        <v/>
      </c>
      <c r="R387" s="240"/>
      <c r="S387" s="197"/>
      <c r="T387" s="796"/>
      <c r="U387" s="797"/>
      <c r="V387" s="798"/>
      <c r="W387" s="751"/>
      <c r="X387" s="754"/>
      <c r="AB387" s="85">
        <f t="shared" si="164"/>
        <v>0</v>
      </c>
      <c r="AC387" s="621"/>
      <c r="AD387" s="74" t="str">
        <f t="shared" si="155"/>
        <v/>
      </c>
      <c r="AE387" s="74" t="str">
        <f t="shared" si="156"/>
        <v/>
      </c>
      <c r="AF387" s="74" t="str">
        <f t="shared" si="157"/>
        <v/>
      </c>
      <c r="AG387" s="74" t="str">
        <f t="shared" si="158"/>
        <v/>
      </c>
      <c r="AH387" s="95">
        <f t="shared" si="165"/>
        <v>0</v>
      </c>
      <c r="AI387" s="95" t="str">
        <f>AI386</f>
        <v/>
      </c>
      <c r="AJ387" s="74" t="str">
        <f t="shared" si="166"/>
        <v/>
      </c>
      <c r="AK387" s="74" t="str">
        <f t="shared" si="159"/>
        <v/>
      </c>
      <c r="AL387" s="99" t="str">
        <f t="shared" si="160"/>
        <v/>
      </c>
      <c r="AM387" s="81">
        <f t="shared" si="167"/>
        <v>0</v>
      </c>
      <c r="AO387" s="81">
        <f t="shared" si="168"/>
        <v>0</v>
      </c>
      <c r="AP387" s="81" t="str">
        <f t="shared" si="169"/>
        <v>00000</v>
      </c>
      <c r="AQ387" s="105" t="str">
        <f t="shared" si="170"/>
        <v>0秒0</v>
      </c>
      <c r="AR387" s="106">
        <f t="shared" si="171"/>
        <v>0</v>
      </c>
      <c r="AS387" s="106" t="str">
        <f t="shared" si="172"/>
        <v>0</v>
      </c>
      <c r="AT387" s="106" t="str">
        <f t="shared" si="173"/>
        <v>0</v>
      </c>
      <c r="AU387" s="106" t="str">
        <f t="shared" si="174"/>
        <v>0m</v>
      </c>
      <c r="AV387" s="106" t="str">
        <f t="shared" si="175"/>
        <v>点</v>
      </c>
      <c r="AW387" s="81">
        <f t="shared" si="176"/>
        <v>0</v>
      </c>
      <c r="AX387" s="73" t="str">
        <f t="shared" si="177"/>
        <v/>
      </c>
      <c r="AY387" s="81">
        <f t="shared" si="178"/>
        <v>0</v>
      </c>
      <c r="AZ387" s="81">
        <f t="shared" si="179"/>
        <v>0</v>
      </c>
      <c r="BA387" s="81">
        <f t="shared" si="180"/>
        <v>0</v>
      </c>
      <c r="BB387" s="595"/>
      <c r="BC387" s="595"/>
      <c r="BD387" s="629"/>
      <c r="BE387" s="769"/>
      <c r="BF387" s="74" t="str">
        <f t="shared" si="161"/>
        <v/>
      </c>
      <c r="BG387" s="74" t="str">
        <f t="shared" si="162"/>
        <v/>
      </c>
      <c r="BH387" s="74" t="str">
        <f t="shared" si="163"/>
        <v/>
      </c>
      <c r="BI387" s="120" t="str">
        <f>IF(M387="","",COUNTIF($BH$17:BH387,BH387))</f>
        <v/>
      </c>
      <c r="BJ387" s="98"/>
      <c r="BK387" s="1" t="str">
        <f t="shared" si="181"/>
        <v/>
      </c>
      <c r="BL387" s="621"/>
      <c r="BM387" s="621"/>
      <c r="BN387" s="621"/>
      <c r="BO387" s="621"/>
      <c r="BP387" s="621"/>
      <c r="BQ387" s="623"/>
      <c r="BR387" s="621"/>
      <c r="BS387" s="621"/>
      <c r="BV387" s="623"/>
      <c r="BW387" s="621"/>
      <c r="BX387" s="621"/>
      <c r="BY387" s="621"/>
      <c r="BZ387" s="621"/>
      <c r="CA387" s="621"/>
      <c r="CB387" s="621"/>
    </row>
    <row r="388" spans="1:80" s="1" customFormat="1" ht="18" hidden="1" customHeight="1" thickBot="1">
      <c r="A388" s="685"/>
      <c r="B388" s="201" t="s">
        <v>30</v>
      </c>
      <c r="C388" s="202"/>
      <c r="D388" s="202"/>
      <c r="E388" s="202"/>
      <c r="F388" s="210"/>
      <c r="G388" s="210"/>
      <c r="H388" s="28"/>
      <c r="I388" s="211"/>
      <c r="J388" s="749"/>
      <c r="K388" s="749"/>
      <c r="L388" s="203" t="s">
        <v>31</v>
      </c>
      <c r="M388" s="204"/>
      <c r="N388" s="196" t="str">
        <f>IF(M388&gt;0,VLOOKUP(M388,女子登録情報!$N$1:$O$22,2,0),"")</f>
        <v/>
      </c>
      <c r="O388" s="205" t="s">
        <v>32</v>
      </c>
      <c r="P388" s="206"/>
      <c r="Q388" s="53" t="str">
        <f t="shared" si="154"/>
        <v/>
      </c>
      <c r="R388" s="240"/>
      <c r="S388" s="207"/>
      <c r="T388" s="799"/>
      <c r="U388" s="800"/>
      <c r="V388" s="801"/>
      <c r="W388" s="752"/>
      <c r="X388" s="755"/>
      <c r="AB388" s="85">
        <f t="shared" si="164"/>
        <v>0</v>
      </c>
      <c r="AC388" s="621"/>
      <c r="AD388" s="74" t="str">
        <f t="shared" si="155"/>
        <v/>
      </c>
      <c r="AE388" s="74" t="str">
        <f t="shared" si="156"/>
        <v/>
      </c>
      <c r="AF388" s="74" t="str">
        <f t="shared" si="157"/>
        <v/>
      </c>
      <c r="AG388" s="74" t="str">
        <f t="shared" si="158"/>
        <v/>
      </c>
      <c r="AH388" s="95">
        <f t="shared" si="165"/>
        <v>0</v>
      </c>
      <c r="AI388" s="95" t="str">
        <f>AI387</f>
        <v/>
      </c>
      <c r="AJ388" s="74" t="str">
        <f t="shared" si="166"/>
        <v/>
      </c>
      <c r="AK388" s="74" t="str">
        <f t="shared" si="159"/>
        <v/>
      </c>
      <c r="AL388" s="99" t="str">
        <f t="shared" si="160"/>
        <v/>
      </c>
      <c r="AM388" s="81">
        <f t="shared" si="167"/>
        <v>0</v>
      </c>
      <c r="AO388" s="81">
        <f t="shared" si="168"/>
        <v>0</v>
      </c>
      <c r="AP388" s="81" t="str">
        <f t="shared" si="169"/>
        <v>00000</v>
      </c>
      <c r="AQ388" s="105" t="str">
        <f t="shared" si="170"/>
        <v>0秒0</v>
      </c>
      <c r="AR388" s="106">
        <f t="shared" si="171"/>
        <v>0</v>
      </c>
      <c r="AS388" s="106" t="str">
        <f t="shared" si="172"/>
        <v>0</v>
      </c>
      <c r="AT388" s="106" t="str">
        <f t="shared" si="173"/>
        <v>0</v>
      </c>
      <c r="AU388" s="106" t="str">
        <f t="shared" si="174"/>
        <v>0m</v>
      </c>
      <c r="AV388" s="106" t="str">
        <f t="shared" si="175"/>
        <v>点</v>
      </c>
      <c r="AW388" s="81">
        <f t="shared" si="176"/>
        <v>0</v>
      </c>
      <c r="AX388" s="73" t="str">
        <f t="shared" si="177"/>
        <v/>
      </c>
      <c r="AY388" s="81">
        <f t="shared" si="178"/>
        <v>0</v>
      </c>
      <c r="AZ388" s="81">
        <f t="shared" si="179"/>
        <v>0</v>
      </c>
      <c r="BA388" s="81">
        <f t="shared" si="180"/>
        <v>0</v>
      </c>
      <c r="BB388" s="587"/>
      <c r="BC388" s="587"/>
      <c r="BD388" s="630"/>
      <c r="BE388" s="770"/>
      <c r="BF388" s="74" t="str">
        <f t="shared" si="161"/>
        <v/>
      </c>
      <c r="BG388" s="74" t="str">
        <f t="shared" si="162"/>
        <v/>
      </c>
      <c r="BH388" s="74" t="str">
        <f t="shared" si="163"/>
        <v/>
      </c>
      <c r="BI388" s="120" t="str">
        <f>IF(M388="","",COUNTIF($BH$17:BH388,BH388))</f>
        <v/>
      </c>
      <c r="BJ388" s="98"/>
      <c r="BK388" s="1" t="str">
        <f t="shared" si="181"/>
        <v/>
      </c>
      <c r="BL388" s="621"/>
      <c r="BM388" s="621"/>
      <c r="BN388" s="621"/>
      <c r="BO388" s="621"/>
      <c r="BP388" s="621"/>
      <c r="BQ388" s="624"/>
      <c r="BR388" s="621"/>
      <c r="BS388" s="621"/>
      <c r="BV388" s="624"/>
      <c r="BW388" s="621"/>
      <c r="BX388" s="621"/>
      <c r="BY388" s="621"/>
      <c r="BZ388" s="621"/>
      <c r="CA388" s="621"/>
      <c r="CB388" s="621"/>
    </row>
    <row r="389" spans="1:80" s="1" customFormat="1" ht="18" hidden="1" customHeight="1" thickTop="1" thickBot="1">
      <c r="A389" s="683">
        <v>125</v>
      </c>
      <c r="B389" s="764" t="s">
        <v>339</v>
      </c>
      <c r="C389" s="766"/>
      <c r="D389" s="246"/>
      <c r="E389" s="246"/>
      <c r="F389" s="766" t="str">
        <f>IF(C389&gt;0,VLOOKUP(C389,女子登録情報!$A$1:$H$2001,3,0),"")</f>
        <v/>
      </c>
      <c r="G389" s="766" t="str">
        <f>IF(C389&gt;0,VLOOKUP(C389,女子登録情報!$A$1:$H$2001,4,0),"")</f>
        <v/>
      </c>
      <c r="H389" s="667" t="str">
        <f>IF(C389&gt;0,VLOOKUP(C389,女子登録情報!$A$1:$H$1688,7,0),"")</f>
        <v/>
      </c>
      <c r="I389" s="194" t="str">
        <f>IF(C389&gt;0,VLOOKUP(C389,女子登録情報!$A$1:$H$2001,8,0),"")</f>
        <v/>
      </c>
      <c r="J389" s="747" t="e">
        <f>IF(I390&gt;0,VLOOKUP(I390,女子登録情報!$Q$2:$R$48,2,0),"")</f>
        <v>#N/A</v>
      </c>
      <c r="K389" s="747" t="str">
        <f>IF(C389&gt;0,TEXT(C389,"100000000"),"000000000")</f>
        <v>000000000</v>
      </c>
      <c r="L389" s="195" t="s">
        <v>24</v>
      </c>
      <c r="M389" s="194"/>
      <c r="N389" s="196" t="str">
        <f>IF(M389&gt;0,VLOOKUP(M389,女子登録情報!$N$1:$O$22,2,0),"")</f>
        <v/>
      </c>
      <c r="O389" s="195" t="s">
        <v>27</v>
      </c>
      <c r="P389" s="102"/>
      <c r="Q389" s="53" t="str">
        <f t="shared" si="154"/>
        <v/>
      </c>
      <c r="R389" s="240"/>
      <c r="S389" s="197"/>
      <c r="T389" s="793"/>
      <c r="U389" s="794"/>
      <c r="V389" s="795"/>
      <c r="W389" s="750"/>
      <c r="X389" s="753"/>
      <c r="AA389" s="1">
        <f>IF(C389="",0,IF(H389=F5,0,1))</f>
        <v>0</v>
      </c>
      <c r="AB389" s="85">
        <f t="shared" si="164"/>
        <v>0</v>
      </c>
      <c r="AC389" s="621" t="str">
        <f>IF(C389="","",C389)</f>
        <v/>
      </c>
      <c r="AD389" s="74" t="str">
        <f t="shared" si="155"/>
        <v/>
      </c>
      <c r="AE389" s="74" t="str">
        <f t="shared" si="156"/>
        <v/>
      </c>
      <c r="AF389" s="74" t="str">
        <f t="shared" si="157"/>
        <v/>
      </c>
      <c r="AG389" s="74" t="str">
        <f t="shared" si="158"/>
        <v/>
      </c>
      <c r="AH389" s="95">
        <f t="shared" si="165"/>
        <v>0</v>
      </c>
      <c r="AI389" s="95" t="str">
        <f>IF(F389="","",F389)</f>
        <v/>
      </c>
      <c r="AJ389" s="74" t="str">
        <f t="shared" si="166"/>
        <v/>
      </c>
      <c r="AK389" s="74" t="str">
        <f t="shared" si="159"/>
        <v/>
      </c>
      <c r="AL389" s="99" t="str">
        <f t="shared" si="160"/>
        <v/>
      </c>
      <c r="AM389" s="81">
        <f t="shared" si="167"/>
        <v>0</v>
      </c>
      <c r="AO389" s="81">
        <f t="shared" si="168"/>
        <v>0</v>
      </c>
      <c r="AP389" s="81" t="str">
        <f t="shared" si="169"/>
        <v>00000</v>
      </c>
      <c r="AQ389" s="105" t="str">
        <f t="shared" si="170"/>
        <v>0秒0</v>
      </c>
      <c r="AR389" s="106">
        <f t="shared" si="171"/>
        <v>0</v>
      </c>
      <c r="AS389" s="106" t="str">
        <f t="shared" si="172"/>
        <v>0</v>
      </c>
      <c r="AT389" s="106" t="str">
        <f t="shared" si="173"/>
        <v>0</v>
      </c>
      <c r="AU389" s="106" t="str">
        <f t="shared" si="174"/>
        <v>0m</v>
      </c>
      <c r="AV389" s="106" t="str">
        <f t="shared" si="175"/>
        <v>点</v>
      </c>
      <c r="AW389" s="81">
        <f t="shared" si="176"/>
        <v>0</v>
      </c>
      <c r="AX389" s="73" t="str">
        <f t="shared" si="177"/>
        <v/>
      </c>
      <c r="AY389" s="81">
        <f t="shared" si="178"/>
        <v>0</v>
      </c>
      <c r="AZ389" s="81">
        <f t="shared" si="179"/>
        <v>0</v>
      </c>
      <c r="BA389" s="81">
        <f t="shared" si="180"/>
        <v>0</v>
      </c>
      <c r="BB389" s="586">
        <f>IF(W389="",0,COUNTA($W$17:W391))</f>
        <v>0</v>
      </c>
      <c r="BC389" s="586">
        <f>IF(X389="",0,COUNTA($X$17:X391))</f>
        <v>0</v>
      </c>
      <c r="BD389" s="628">
        <f>IF(OR($N389="20200",$N390="20200",$N391="20200"),COUNTIF($N$17:N391,"20200"),0)</f>
        <v>0</v>
      </c>
      <c r="BE389" s="768">
        <f>IF($BD389=0,0,INDEX($P389:$P391,MATCH("20200",$N389:$N391,0),1))</f>
        <v>0</v>
      </c>
      <c r="BF389" s="74" t="str">
        <f t="shared" si="161"/>
        <v/>
      </c>
      <c r="BG389" s="74" t="str">
        <f t="shared" si="162"/>
        <v/>
      </c>
      <c r="BH389" s="74" t="str">
        <f t="shared" si="163"/>
        <v/>
      </c>
      <c r="BI389" s="120" t="str">
        <f>IF(M389="","",COUNTIF($BH$17:BH389,BH389))</f>
        <v/>
      </c>
      <c r="BJ389" s="98"/>
      <c r="BK389" s="1" t="str">
        <f t="shared" si="181"/>
        <v/>
      </c>
      <c r="BL389" s="621" t="str">
        <f>IF(F389="","",COUNTIF($AI$17:AI389,AI389))</f>
        <v/>
      </c>
      <c r="BM389" s="621">
        <f>IF(BL389=1,BL389,0)</f>
        <v>0</v>
      </c>
      <c r="BN389" s="621" t="str">
        <f>IF(F389="","",$BR389)</f>
        <v/>
      </c>
      <c r="BO389" s="621" t="str">
        <f>IF(G389="","",$BR389)</f>
        <v/>
      </c>
      <c r="BP389" s="621" t="str">
        <f>IF(I389="","",$BR389)</f>
        <v/>
      </c>
      <c r="BQ389" s="622" t="str">
        <f>IFERROR(IF(J389="","",BR389),"")</f>
        <v/>
      </c>
      <c r="BR389" s="621">
        <v>125</v>
      </c>
      <c r="BS389" s="621">
        <f>IF(C389&gt;0,"",IF(COUNTIF(BN389:BQ391,BR389)=4,"",1))</f>
        <v>1</v>
      </c>
      <c r="BV389" s="622" t="str">
        <f>IF(AI389="","",IF(AND(COUNTA(M389:M391)=0,COUNTA(W389:X391)=0),1,""))</f>
        <v/>
      </c>
      <c r="BW389" s="621">
        <f>IF(AND($AI389="",COUNTA(W389)&gt;0),1,0)</f>
        <v>0</v>
      </c>
      <c r="BX389" s="621">
        <f>IF(AND($AI389="",COUNTA(X389)&gt;0),1,0)</f>
        <v>0</v>
      </c>
      <c r="BY389" s="621" t="str">
        <f>F389&amp;"-"&amp;W389</f>
        <v>-</v>
      </c>
      <c r="BZ389" s="621" t="str">
        <f>IF(W389="","",COUNTIF($BY$17:BY389,BY389))</f>
        <v/>
      </c>
      <c r="CA389" s="621" t="str">
        <f>F389&amp;"-"&amp;X389</f>
        <v>-</v>
      </c>
      <c r="CB389" s="621" t="str">
        <f>IF(X389="","",COUNTIF($CA$17:CA389,CA389))</f>
        <v/>
      </c>
    </row>
    <row r="390" spans="1:80" s="1" customFormat="1" ht="18" hidden="1" customHeight="1" thickBot="1">
      <c r="A390" s="684"/>
      <c r="B390" s="765"/>
      <c r="C390" s="767"/>
      <c r="D390" s="194"/>
      <c r="E390" s="194"/>
      <c r="F390" s="767"/>
      <c r="G390" s="767"/>
      <c r="H390" s="668"/>
      <c r="I390" s="198" t="str">
        <f>IF(C389&gt;0,VLOOKUP(C389,女子登録情報!$A$1:$H$2001,5,0),"")</f>
        <v/>
      </c>
      <c r="J390" s="748"/>
      <c r="K390" s="748"/>
      <c r="L390" s="199" t="s">
        <v>28</v>
      </c>
      <c r="M390" s="198"/>
      <c r="N390" s="196" t="str">
        <f>IF(M390&gt;0,VLOOKUP(M390,女子登録情報!$N$1:$O$22,2,0),"")</f>
        <v/>
      </c>
      <c r="O390" s="199" t="s">
        <v>29</v>
      </c>
      <c r="P390" s="200"/>
      <c r="Q390" s="53" t="str">
        <f t="shared" si="154"/>
        <v/>
      </c>
      <c r="R390" s="240"/>
      <c r="S390" s="197"/>
      <c r="T390" s="796"/>
      <c r="U390" s="797"/>
      <c r="V390" s="798"/>
      <c r="W390" s="751"/>
      <c r="X390" s="754"/>
      <c r="AB390" s="85">
        <f t="shared" si="164"/>
        <v>0</v>
      </c>
      <c r="AC390" s="621"/>
      <c r="AD390" s="74" t="str">
        <f t="shared" si="155"/>
        <v/>
      </c>
      <c r="AE390" s="74" t="str">
        <f t="shared" si="156"/>
        <v/>
      </c>
      <c r="AF390" s="74" t="str">
        <f t="shared" si="157"/>
        <v/>
      </c>
      <c r="AG390" s="74" t="str">
        <f t="shared" si="158"/>
        <v/>
      </c>
      <c r="AH390" s="95">
        <f t="shared" si="165"/>
        <v>0</v>
      </c>
      <c r="AI390" s="95" t="str">
        <f>AI389</f>
        <v/>
      </c>
      <c r="AJ390" s="74" t="str">
        <f t="shared" si="166"/>
        <v/>
      </c>
      <c r="AK390" s="74" t="str">
        <f t="shared" si="159"/>
        <v/>
      </c>
      <c r="AL390" s="99" t="str">
        <f t="shared" si="160"/>
        <v/>
      </c>
      <c r="AM390" s="81">
        <f t="shared" si="167"/>
        <v>0</v>
      </c>
      <c r="AO390" s="81">
        <f t="shared" si="168"/>
        <v>0</v>
      </c>
      <c r="AP390" s="81" t="str">
        <f t="shared" si="169"/>
        <v>00000</v>
      </c>
      <c r="AQ390" s="105" t="str">
        <f t="shared" si="170"/>
        <v>0秒0</v>
      </c>
      <c r="AR390" s="106">
        <f t="shared" si="171"/>
        <v>0</v>
      </c>
      <c r="AS390" s="106" t="str">
        <f t="shared" si="172"/>
        <v>0</v>
      </c>
      <c r="AT390" s="106" t="str">
        <f t="shared" si="173"/>
        <v>0</v>
      </c>
      <c r="AU390" s="106" t="str">
        <f t="shared" si="174"/>
        <v>0m</v>
      </c>
      <c r="AV390" s="106" t="str">
        <f t="shared" si="175"/>
        <v>点</v>
      </c>
      <c r="AW390" s="81">
        <f t="shared" si="176"/>
        <v>0</v>
      </c>
      <c r="AX390" s="73" t="str">
        <f t="shared" si="177"/>
        <v/>
      </c>
      <c r="AY390" s="81">
        <f t="shared" si="178"/>
        <v>0</v>
      </c>
      <c r="AZ390" s="81">
        <f t="shared" si="179"/>
        <v>0</v>
      </c>
      <c r="BA390" s="81">
        <f t="shared" si="180"/>
        <v>0</v>
      </c>
      <c r="BB390" s="595"/>
      <c r="BC390" s="595"/>
      <c r="BD390" s="629"/>
      <c r="BE390" s="769"/>
      <c r="BF390" s="74" t="str">
        <f t="shared" si="161"/>
        <v/>
      </c>
      <c r="BG390" s="74" t="str">
        <f t="shared" si="162"/>
        <v/>
      </c>
      <c r="BH390" s="74" t="str">
        <f t="shared" si="163"/>
        <v/>
      </c>
      <c r="BI390" s="120" t="str">
        <f>IF(M390="","",COUNTIF($BH$17:BH390,BH390))</f>
        <v/>
      </c>
      <c r="BJ390" s="98"/>
      <c r="BK390" s="1" t="str">
        <f t="shared" si="181"/>
        <v/>
      </c>
      <c r="BL390" s="621"/>
      <c r="BM390" s="621"/>
      <c r="BN390" s="621"/>
      <c r="BO390" s="621"/>
      <c r="BP390" s="621"/>
      <c r="BQ390" s="623"/>
      <c r="BR390" s="621"/>
      <c r="BS390" s="621"/>
      <c r="BV390" s="623"/>
      <c r="BW390" s="621"/>
      <c r="BX390" s="621"/>
      <c r="BY390" s="621"/>
      <c r="BZ390" s="621"/>
      <c r="CA390" s="621"/>
      <c r="CB390" s="621"/>
    </row>
    <row r="391" spans="1:80" s="1" customFormat="1" ht="18" hidden="1" customHeight="1" thickBot="1">
      <c r="A391" s="685"/>
      <c r="B391" s="201" t="s">
        <v>30</v>
      </c>
      <c r="C391" s="202"/>
      <c r="D391" s="202"/>
      <c r="E391" s="202"/>
      <c r="F391" s="210"/>
      <c r="G391" s="210"/>
      <c r="H391" s="28"/>
      <c r="I391" s="211"/>
      <c r="J391" s="749"/>
      <c r="K391" s="749"/>
      <c r="L391" s="203" t="s">
        <v>31</v>
      </c>
      <c r="M391" s="204"/>
      <c r="N391" s="196" t="str">
        <f>IF(M391&gt;0,VLOOKUP(M391,女子登録情報!$N$1:$O$22,2,0),"")</f>
        <v/>
      </c>
      <c r="O391" s="205" t="s">
        <v>32</v>
      </c>
      <c r="P391" s="206"/>
      <c r="Q391" s="53" t="str">
        <f t="shared" si="154"/>
        <v/>
      </c>
      <c r="R391" s="240"/>
      <c r="S391" s="207"/>
      <c r="T391" s="799"/>
      <c r="U391" s="800"/>
      <c r="V391" s="801"/>
      <c r="W391" s="752"/>
      <c r="X391" s="755"/>
      <c r="AB391" s="85">
        <f t="shared" si="164"/>
        <v>0</v>
      </c>
      <c r="AC391" s="621"/>
      <c r="AD391" s="74" t="str">
        <f t="shared" si="155"/>
        <v/>
      </c>
      <c r="AE391" s="74" t="str">
        <f t="shared" si="156"/>
        <v/>
      </c>
      <c r="AF391" s="74" t="str">
        <f t="shared" si="157"/>
        <v/>
      </c>
      <c r="AG391" s="74" t="str">
        <f t="shared" si="158"/>
        <v/>
      </c>
      <c r="AH391" s="95">
        <f t="shared" si="165"/>
        <v>0</v>
      </c>
      <c r="AI391" s="95" t="str">
        <f>AI390</f>
        <v/>
      </c>
      <c r="AJ391" s="74" t="str">
        <f t="shared" si="166"/>
        <v/>
      </c>
      <c r="AK391" s="74" t="str">
        <f t="shared" si="159"/>
        <v/>
      </c>
      <c r="AL391" s="99" t="str">
        <f t="shared" si="160"/>
        <v/>
      </c>
      <c r="AM391" s="81">
        <f t="shared" si="167"/>
        <v>0</v>
      </c>
      <c r="AO391" s="81">
        <f t="shared" si="168"/>
        <v>0</v>
      </c>
      <c r="AP391" s="81" t="str">
        <f t="shared" si="169"/>
        <v>00000</v>
      </c>
      <c r="AQ391" s="105" t="str">
        <f t="shared" si="170"/>
        <v>0秒0</v>
      </c>
      <c r="AR391" s="106">
        <f t="shared" si="171"/>
        <v>0</v>
      </c>
      <c r="AS391" s="106" t="str">
        <f t="shared" si="172"/>
        <v>0</v>
      </c>
      <c r="AT391" s="106" t="str">
        <f t="shared" si="173"/>
        <v>0</v>
      </c>
      <c r="AU391" s="106" t="str">
        <f t="shared" si="174"/>
        <v>0m</v>
      </c>
      <c r="AV391" s="106" t="str">
        <f t="shared" si="175"/>
        <v>点</v>
      </c>
      <c r="AW391" s="81">
        <f t="shared" si="176"/>
        <v>0</v>
      </c>
      <c r="AX391" s="73" t="str">
        <f t="shared" si="177"/>
        <v/>
      </c>
      <c r="AY391" s="81">
        <f t="shared" si="178"/>
        <v>0</v>
      </c>
      <c r="AZ391" s="81">
        <f t="shared" si="179"/>
        <v>0</v>
      </c>
      <c r="BA391" s="81">
        <f t="shared" si="180"/>
        <v>0</v>
      </c>
      <c r="BB391" s="587"/>
      <c r="BC391" s="587"/>
      <c r="BD391" s="630"/>
      <c r="BE391" s="770"/>
      <c r="BF391" s="74" t="str">
        <f t="shared" si="161"/>
        <v/>
      </c>
      <c r="BG391" s="74" t="str">
        <f t="shared" si="162"/>
        <v/>
      </c>
      <c r="BH391" s="74" t="str">
        <f t="shared" si="163"/>
        <v/>
      </c>
      <c r="BI391" s="120" t="str">
        <f>IF(M391="","",COUNTIF($BH$17:BH391,BH391))</f>
        <v/>
      </c>
      <c r="BJ391" s="98"/>
      <c r="BK391" s="1" t="str">
        <f t="shared" si="181"/>
        <v/>
      </c>
      <c r="BL391" s="621"/>
      <c r="BM391" s="621"/>
      <c r="BN391" s="621"/>
      <c r="BO391" s="621"/>
      <c r="BP391" s="621"/>
      <c r="BQ391" s="624"/>
      <c r="BR391" s="621"/>
      <c r="BS391" s="621"/>
      <c r="BV391" s="624"/>
      <c r="BW391" s="621"/>
      <c r="BX391" s="621"/>
      <c r="BY391" s="621"/>
      <c r="BZ391" s="621"/>
      <c r="CA391" s="621"/>
      <c r="CB391" s="621"/>
    </row>
    <row r="392" spans="1:80" s="1" customFormat="1" ht="18" hidden="1" customHeight="1" thickTop="1" thickBot="1">
      <c r="A392" s="683">
        <v>126</v>
      </c>
      <c r="B392" s="764" t="s">
        <v>339</v>
      </c>
      <c r="C392" s="766"/>
      <c r="D392" s="246"/>
      <c r="E392" s="246"/>
      <c r="F392" s="766" t="str">
        <f>IF(C392&gt;0,VLOOKUP(C392,女子登録情報!$A$1:$H$2001,3,0),"")</f>
        <v/>
      </c>
      <c r="G392" s="766" t="str">
        <f>IF(C392&gt;0,VLOOKUP(C392,女子登録情報!$A$1:$H$2001,4,0),"")</f>
        <v/>
      </c>
      <c r="H392" s="667" t="str">
        <f>IF(C392&gt;0,VLOOKUP(C392,女子登録情報!$A$1:$H$1688,7,0),"")</f>
        <v/>
      </c>
      <c r="I392" s="194" t="str">
        <f>IF(C392&gt;0,VLOOKUP(C392,女子登録情報!$A$1:$H$2001,8,0),"")</f>
        <v/>
      </c>
      <c r="J392" s="747" t="e">
        <f>IF(I393&gt;0,VLOOKUP(I393,女子登録情報!$Q$2:$R$48,2,0),"")</f>
        <v>#N/A</v>
      </c>
      <c r="K392" s="747" t="str">
        <f>IF(C392&gt;0,TEXT(C392,"100000000"),"000000000")</f>
        <v>000000000</v>
      </c>
      <c r="L392" s="195" t="s">
        <v>24</v>
      </c>
      <c r="M392" s="194"/>
      <c r="N392" s="196" t="str">
        <f>IF(M392&gt;0,VLOOKUP(M392,女子登録情報!$N$1:$O$22,2,0),"")</f>
        <v/>
      </c>
      <c r="O392" s="195" t="s">
        <v>27</v>
      </c>
      <c r="P392" s="102"/>
      <c r="Q392" s="53" t="str">
        <f t="shared" si="154"/>
        <v/>
      </c>
      <c r="R392" s="240"/>
      <c r="S392" s="197"/>
      <c r="T392" s="793"/>
      <c r="U392" s="794"/>
      <c r="V392" s="795"/>
      <c r="W392" s="750"/>
      <c r="X392" s="753"/>
      <c r="AA392" s="1">
        <f>IF(C392="",0,IF(H392=F5,0,1))</f>
        <v>0</v>
      </c>
      <c r="AB392" s="85">
        <f t="shared" si="164"/>
        <v>0</v>
      </c>
      <c r="AC392" s="621" t="str">
        <f>IF(C392="","",C392)</f>
        <v/>
      </c>
      <c r="AD392" s="74" t="str">
        <f t="shared" si="155"/>
        <v/>
      </c>
      <c r="AE392" s="74" t="str">
        <f t="shared" si="156"/>
        <v/>
      </c>
      <c r="AF392" s="74" t="str">
        <f t="shared" si="157"/>
        <v/>
      </c>
      <c r="AG392" s="74" t="str">
        <f t="shared" si="158"/>
        <v/>
      </c>
      <c r="AH392" s="95">
        <f t="shared" si="165"/>
        <v>0</v>
      </c>
      <c r="AI392" s="95" t="str">
        <f>IF(F392="","",F392)</f>
        <v/>
      </c>
      <c r="AJ392" s="74" t="str">
        <f t="shared" si="166"/>
        <v/>
      </c>
      <c r="AK392" s="74" t="str">
        <f t="shared" si="159"/>
        <v/>
      </c>
      <c r="AL392" s="99" t="str">
        <f t="shared" si="160"/>
        <v/>
      </c>
      <c r="AM392" s="81">
        <f t="shared" si="167"/>
        <v>0</v>
      </c>
      <c r="AO392" s="81">
        <f t="shared" si="168"/>
        <v>0</v>
      </c>
      <c r="AP392" s="81" t="str">
        <f t="shared" si="169"/>
        <v>00000</v>
      </c>
      <c r="AQ392" s="105" t="str">
        <f t="shared" si="170"/>
        <v>0秒0</v>
      </c>
      <c r="AR392" s="106">
        <f t="shared" si="171"/>
        <v>0</v>
      </c>
      <c r="AS392" s="106" t="str">
        <f t="shared" si="172"/>
        <v>0</v>
      </c>
      <c r="AT392" s="106" t="str">
        <f t="shared" si="173"/>
        <v>0</v>
      </c>
      <c r="AU392" s="106" t="str">
        <f t="shared" si="174"/>
        <v>0m</v>
      </c>
      <c r="AV392" s="106" t="str">
        <f t="shared" si="175"/>
        <v>点</v>
      </c>
      <c r="AW392" s="81">
        <f t="shared" si="176"/>
        <v>0</v>
      </c>
      <c r="AX392" s="73" t="str">
        <f t="shared" si="177"/>
        <v/>
      </c>
      <c r="AY392" s="81">
        <f t="shared" si="178"/>
        <v>0</v>
      </c>
      <c r="AZ392" s="81">
        <f t="shared" si="179"/>
        <v>0</v>
      </c>
      <c r="BA392" s="81">
        <f t="shared" si="180"/>
        <v>0</v>
      </c>
      <c r="BB392" s="586">
        <f>IF(W392="",0,COUNTA($W$17:W394))</f>
        <v>0</v>
      </c>
      <c r="BC392" s="586">
        <f>IF(X392="",0,COUNTA($X$17:X394))</f>
        <v>0</v>
      </c>
      <c r="BD392" s="628">
        <f>IF(OR($N392="20200",$N393="20200",$N394="20200"),COUNTIF($N$17:N394,"20200"),0)</f>
        <v>0</v>
      </c>
      <c r="BE392" s="768">
        <f>IF($BD392=0,0,INDEX($P392:$P394,MATCH("20200",$N392:$N394,0),1))</f>
        <v>0</v>
      </c>
      <c r="BF392" s="74" t="str">
        <f t="shared" si="161"/>
        <v/>
      </c>
      <c r="BG392" s="74" t="str">
        <f t="shared" si="162"/>
        <v/>
      </c>
      <c r="BH392" s="74" t="str">
        <f t="shared" si="163"/>
        <v/>
      </c>
      <c r="BI392" s="120" t="str">
        <f>IF(M392="","",COUNTIF($BH$17:BH392,BH392))</f>
        <v/>
      </c>
      <c r="BJ392" s="98"/>
      <c r="BK392" s="1" t="str">
        <f t="shared" si="181"/>
        <v/>
      </c>
      <c r="BL392" s="621" t="str">
        <f>IF(F392="","",COUNTIF($AI$17:AI392,AI392))</f>
        <v/>
      </c>
      <c r="BM392" s="621">
        <f>IF(BL392=1,BL392,0)</f>
        <v>0</v>
      </c>
      <c r="BN392" s="621" t="str">
        <f>IF(F392="","",$BR392)</f>
        <v/>
      </c>
      <c r="BO392" s="621" t="str">
        <f>IF(G392="","",$BR392)</f>
        <v/>
      </c>
      <c r="BP392" s="621" t="str">
        <f>IF(I392="","",$BR392)</f>
        <v/>
      </c>
      <c r="BQ392" s="622" t="str">
        <f>IFERROR(IF(J392="","",BR392),"")</f>
        <v/>
      </c>
      <c r="BR392" s="621">
        <v>126</v>
      </c>
      <c r="BS392" s="621">
        <f>IF(C392&gt;0,"",IF(COUNTIF(BN392:BQ394,BR392)=4,"",1))</f>
        <v>1</v>
      </c>
      <c r="BV392" s="622" t="str">
        <f>IF(AI392="","",IF(AND(COUNTA(M392:M394)=0,COUNTA(W392:X394)=0),1,""))</f>
        <v/>
      </c>
      <c r="BW392" s="621">
        <f>IF(AND($AI392="",COUNTA(W392)&gt;0),1,0)</f>
        <v>0</v>
      </c>
      <c r="BX392" s="621">
        <f>IF(AND($AI392="",COUNTA(X392)&gt;0),1,0)</f>
        <v>0</v>
      </c>
      <c r="BY392" s="621" t="str">
        <f>F392&amp;"-"&amp;W392</f>
        <v>-</v>
      </c>
      <c r="BZ392" s="621" t="str">
        <f>IF(W392="","",COUNTIF($BY$17:BY392,BY392))</f>
        <v/>
      </c>
      <c r="CA392" s="621" t="str">
        <f>F392&amp;"-"&amp;X392</f>
        <v>-</v>
      </c>
      <c r="CB392" s="621" t="str">
        <f>IF(X392="","",COUNTIF($CA$17:CA392,CA392))</f>
        <v/>
      </c>
    </row>
    <row r="393" spans="1:80" s="1" customFormat="1" ht="18" hidden="1" customHeight="1" thickBot="1">
      <c r="A393" s="684"/>
      <c r="B393" s="765"/>
      <c r="C393" s="767"/>
      <c r="D393" s="194"/>
      <c r="E393" s="194"/>
      <c r="F393" s="767"/>
      <c r="G393" s="767"/>
      <c r="H393" s="668"/>
      <c r="I393" s="198" t="str">
        <f>IF(C392&gt;0,VLOOKUP(C392,女子登録情報!$A$1:$H$2001,5,0),"")</f>
        <v/>
      </c>
      <c r="J393" s="748"/>
      <c r="K393" s="748"/>
      <c r="L393" s="199" t="s">
        <v>28</v>
      </c>
      <c r="M393" s="198"/>
      <c r="N393" s="196" t="str">
        <f>IF(M393&gt;0,VLOOKUP(M393,女子登録情報!$N$1:$O$22,2,0),"")</f>
        <v/>
      </c>
      <c r="O393" s="199" t="s">
        <v>29</v>
      </c>
      <c r="P393" s="200"/>
      <c r="Q393" s="53" t="str">
        <f t="shared" si="154"/>
        <v/>
      </c>
      <c r="R393" s="240"/>
      <c r="S393" s="197"/>
      <c r="T393" s="796"/>
      <c r="U393" s="797"/>
      <c r="V393" s="798"/>
      <c r="W393" s="751"/>
      <c r="X393" s="754"/>
      <c r="AB393" s="85">
        <f t="shared" si="164"/>
        <v>0</v>
      </c>
      <c r="AC393" s="621"/>
      <c r="AD393" s="74" t="str">
        <f t="shared" si="155"/>
        <v/>
      </c>
      <c r="AE393" s="74" t="str">
        <f t="shared" si="156"/>
        <v/>
      </c>
      <c r="AF393" s="74" t="str">
        <f t="shared" si="157"/>
        <v/>
      </c>
      <c r="AG393" s="74" t="str">
        <f t="shared" si="158"/>
        <v/>
      </c>
      <c r="AH393" s="95">
        <f t="shared" si="165"/>
        <v>0</v>
      </c>
      <c r="AI393" s="95" t="str">
        <f>AI392</f>
        <v/>
      </c>
      <c r="AJ393" s="74" t="str">
        <f t="shared" si="166"/>
        <v/>
      </c>
      <c r="AK393" s="74" t="str">
        <f t="shared" si="159"/>
        <v/>
      </c>
      <c r="AL393" s="99" t="str">
        <f t="shared" si="160"/>
        <v/>
      </c>
      <c r="AM393" s="81">
        <f t="shared" si="167"/>
        <v>0</v>
      </c>
      <c r="AO393" s="81">
        <f t="shared" si="168"/>
        <v>0</v>
      </c>
      <c r="AP393" s="81" t="str">
        <f t="shared" si="169"/>
        <v>00000</v>
      </c>
      <c r="AQ393" s="105" t="str">
        <f t="shared" si="170"/>
        <v>0秒0</v>
      </c>
      <c r="AR393" s="106">
        <f t="shared" si="171"/>
        <v>0</v>
      </c>
      <c r="AS393" s="106" t="str">
        <f t="shared" si="172"/>
        <v>0</v>
      </c>
      <c r="AT393" s="106" t="str">
        <f t="shared" si="173"/>
        <v>0</v>
      </c>
      <c r="AU393" s="106" t="str">
        <f t="shared" si="174"/>
        <v>0m</v>
      </c>
      <c r="AV393" s="106" t="str">
        <f t="shared" si="175"/>
        <v>点</v>
      </c>
      <c r="AW393" s="81">
        <f t="shared" si="176"/>
        <v>0</v>
      </c>
      <c r="AX393" s="73" t="str">
        <f t="shared" si="177"/>
        <v/>
      </c>
      <c r="AY393" s="81">
        <f t="shared" si="178"/>
        <v>0</v>
      </c>
      <c r="AZ393" s="81">
        <f t="shared" si="179"/>
        <v>0</v>
      </c>
      <c r="BA393" s="81">
        <f t="shared" si="180"/>
        <v>0</v>
      </c>
      <c r="BB393" s="595"/>
      <c r="BC393" s="595"/>
      <c r="BD393" s="629"/>
      <c r="BE393" s="769"/>
      <c r="BF393" s="74" t="str">
        <f t="shared" si="161"/>
        <v/>
      </c>
      <c r="BG393" s="74" t="str">
        <f t="shared" si="162"/>
        <v/>
      </c>
      <c r="BH393" s="74" t="str">
        <f t="shared" si="163"/>
        <v/>
      </c>
      <c r="BI393" s="120" t="str">
        <f>IF(M393="","",COUNTIF($BH$17:BH393,BH393))</f>
        <v/>
      </c>
      <c r="BJ393" s="98"/>
      <c r="BK393" s="1" t="str">
        <f t="shared" si="181"/>
        <v/>
      </c>
      <c r="BL393" s="621"/>
      <c r="BM393" s="621"/>
      <c r="BN393" s="621"/>
      <c r="BO393" s="621"/>
      <c r="BP393" s="621"/>
      <c r="BQ393" s="623"/>
      <c r="BR393" s="621"/>
      <c r="BS393" s="621"/>
      <c r="BV393" s="623"/>
      <c r="BW393" s="621"/>
      <c r="BX393" s="621"/>
      <c r="BY393" s="621"/>
      <c r="BZ393" s="621"/>
      <c r="CA393" s="621"/>
      <c r="CB393" s="621"/>
    </row>
    <row r="394" spans="1:80" s="1" customFormat="1" ht="18" hidden="1" customHeight="1" thickBot="1">
      <c r="A394" s="685"/>
      <c r="B394" s="201" t="s">
        <v>30</v>
      </c>
      <c r="C394" s="202"/>
      <c r="D394" s="202"/>
      <c r="E394" s="202"/>
      <c r="F394" s="210"/>
      <c r="G394" s="210"/>
      <c r="H394" s="28"/>
      <c r="I394" s="211"/>
      <c r="J394" s="749"/>
      <c r="K394" s="749"/>
      <c r="L394" s="203" t="s">
        <v>31</v>
      </c>
      <c r="M394" s="204"/>
      <c r="N394" s="196" t="str">
        <f>IF(M394&gt;0,VLOOKUP(M394,女子登録情報!$N$1:$O$22,2,0),"")</f>
        <v/>
      </c>
      <c r="O394" s="205" t="s">
        <v>32</v>
      </c>
      <c r="P394" s="206"/>
      <c r="Q394" s="53" t="str">
        <f t="shared" si="154"/>
        <v/>
      </c>
      <c r="R394" s="240"/>
      <c r="S394" s="207"/>
      <c r="T394" s="799"/>
      <c r="U394" s="800"/>
      <c r="V394" s="801"/>
      <c r="W394" s="752"/>
      <c r="X394" s="755"/>
      <c r="AB394" s="85">
        <f t="shared" si="164"/>
        <v>0</v>
      </c>
      <c r="AC394" s="621"/>
      <c r="AD394" s="74" t="str">
        <f t="shared" si="155"/>
        <v/>
      </c>
      <c r="AE394" s="74" t="str">
        <f t="shared" si="156"/>
        <v/>
      </c>
      <c r="AF394" s="74" t="str">
        <f t="shared" si="157"/>
        <v/>
      </c>
      <c r="AG394" s="74" t="str">
        <f t="shared" si="158"/>
        <v/>
      </c>
      <c r="AH394" s="95">
        <f t="shared" si="165"/>
        <v>0</v>
      </c>
      <c r="AI394" s="95" t="str">
        <f>AI393</f>
        <v/>
      </c>
      <c r="AJ394" s="74" t="str">
        <f t="shared" si="166"/>
        <v/>
      </c>
      <c r="AK394" s="74" t="str">
        <f t="shared" si="159"/>
        <v/>
      </c>
      <c r="AL394" s="99" t="str">
        <f t="shared" si="160"/>
        <v/>
      </c>
      <c r="AM394" s="81">
        <f t="shared" si="167"/>
        <v>0</v>
      </c>
      <c r="AO394" s="81">
        <f t="shared" si="168"/>
        <v>0</v>
      </c>
      <c r="AP394" s="81" t="str">
        <f t="shared" si="169"/>
        <v>00000</v>
      </c>
      <c r="AQ394" s="105" t="str">
        <f t="shared" si="170"/>
        <v>0秒0</v>
      </c>
      <c r="AR394" s="106">
        <f t="shared" si="171"/>
        <v>0</v>
      </c>
      <c r="AS394" s="106" t="str">
        <f t="shared" si="172"/>
        <v>0</v>
      </c>
      <c r="AT394" s="106" t="str">
        <f t="shared" si="173"/>
        <v>0</v>
      </c>
      <c r="AU394" s="106" t="str">
        <f t="shared" si="174"/>
        <v>0m</v>
      </c>
      <c r="AV394" s="106" t="str">
        <f t="shared" si="175"/>
        <v>点</v>
      </c>
      <c r="AW394" s="81">
        <f t="shared" si="176"/>
        <v>0</v>
      </c>
      <c r="AX394" s="73" t="str">
        <f t="shared" si="177"/>
        <v/>
      </c>
      <c r="AY394" s="81">
        <f t="shared" si="178"/>
        <v>0</v>
      </c>
      <c r="AZ394" s="81">
        <f t="shared" si="179"/>
        <v>0</v>
      </c>
      <c r="BA394" s="81">
        <f t="shared" si="180"/>
        <v>0</v>
      </c>
      <c r="BB394" s="587"/>
      <c r="BC394" s="587"/>
      <c r="BD394" s="630"/>
      <c r="BE394" s="770"/>
      <c r="BF394" s="74" t="str">
        <f t="shared" si="161"/>
        <v/>
      </c>
      <c r="BG394" s="74" t="str">
        <f t="shared" si="162"/>
        <v/>
      </c>
      <c r="BH394" s="74" t="str">
        <f t="shared" si="163"/>
        <v/>
      </c>
      <c r="BI394" s="120" t="str">
        <f>IF(M394="","",COUNTIF($BH$17:BH394,BH394))</f>
        <v/>
      </c>
      <c r="BJ394" s="98"/>
      <c r="BK394" s="1" t="str">
        <f t="shared" si="181"/>
        <v/>
      </c>
      <c r="BL394" s="621"/>
      <c r="BM394" s="621"/>
      <c r="BN394" s="621"/>
      <c r="BO394" s="621"/>
      <c r="BP394" s="621"/>
      <c r="BQ394" s="624"/>
      <c r="BR394" s="621"/>
      <c r="BS394" s="621"/>
      <c r="BV394" s="624"/>
      <c r="BW394" s="621"/>
      <c r="BX394" s="621"/>
      <c r="BY394" s="621"/>
      <c r="BZ394" s="621"/>
      <c r="CA394" s="621"/>
      <c r="CB394" s="621"/>
    </row>
    <row r="395" spans="1:80" s="1" customFormat="1" ht="18" hidden="1" customHeight="1" thickTop="1" thickBot="1">
      <c r="A395" s="683">
        <v>127</v>
      </c>
      <c r="B395" s="764" t="s">
        <v>339</v>
      </c>
      <c r="C395" s="766"/>
      <c r="D395" s="246"/>
      <c r="E395" s="246"/>
      <c r="F395" s="766" t="str">
        <f>IF(C395&gt;0,VLOOKUP(C395,女子登録情報!$A$1:$H$2001,3,0),"")</f>
        <v/>
      </c>
      <c r="G395" s="766" t="str">
        <f>IF(C395&gt;0,VLOOKUP(C395,女子登録情報!$A$1:$H$2001,4,0),"")</f>
        <v/>
      </c>
      <c r="H395" s="667" t="str">
        <f>IF(C395&gt;0,VLOOKUP(C395,女子登録情報!$A$1:$H$1688,7,0),"")</f>
        <v/>
      </c>
      <c r="I395" s="194" t="str">
        <f>IF(C395&gt;0,VLOOKUP(C395,女子登録情報!$A$1:$H$2001,8,0),"")</f>
        <v/>
      </c>
      <c r="J395" s="747" t="e">
        <f>IF(I396&gt;0,VLOOKUP(I396,女子登録情報!$Q$2:$R$48,2,0),"")</f>
        <v>#N/A</v>
      </c>
      <c r="K395" s="747" t="str">
        <f>IF(C395&gt;0,TEXT(C395,"100000000"),"000000000")</f>
        <v>000000000</v>
      </c>
      <c r="L395" s="195" t="s">
        <v>24</v>
      </c>
      <c r="M395" s="194"/>
      <c r="N395" s="196" t="str">
        <f>IF(M395&gt;0,VLOOKUP(M395,女子登録情報!$N$1:$O$22,2,0),"")</f>
        <v/>
      </c>
      <c r="O395" s="195" t="s">
        <v>27</v>
      </c>
      <c r="P395" s="102"/>
      <c r="Q395" s="53" t="str">
        <f t="shared" si="154"/>
        <v/>
      </c>
      <c r="R395" s="240"/>
      <c r="S395" s="197"/>
      <c r="T395" s="793"/>
      <c r="U395" s="794"/>
      <c r="V395" s="795"/>
      <c r="W395" s="750"/>
      <c r="X395" s="753"/>
      <c r="AA395" s="1">
        <f>IF(C395="",0,IF(H395=F5,0,1))</f>
        <v>0</v>
      </c>
      <c r="AB395" s="85">
        <f t="shared" si="164"/>
        <v>0</v>
      </c>
      <c r="AC395" s="621" t="str">
        <f>IF(C395="","",C395)</f>
        <v/>
      </c>
      <c r="AD395" s="74" t="str">
        <f t="shared" si="155"/>
        <v/>
      </c>
      <c r="AE395" s="74" t="str">
        <f t="shared" si="156"/>
        <v/>
      </c>
      <c r="AF395" s="74" t="str">
        <f t="shared" si="157"/>
        <v/>
      </c>
      <c r="AG395" s="74" t="str">
        <f t="shared" si="158"/>
        <v/>
      </c>
      <c r="AH395" s="95">
        <f t="shared" si="165"/>
        <v>0</v>
      </c>
      <c r="AI395" s="95" t="str">
        <f>IF(F395="","",F395)</f>
        <v/>
      </c>
      <c r="AJ395" s="74" t="str">
        <f t="shared" si="166"/>
        <v/>
      </c>
      <c r="AK395" s="74" t="str">
        <f t="shared" si="159"/>
        <v/>
      </c>
      <c r="AL395" s="99" t="str">
        <f t="shared" si="160"/>
        <v/>
      </c>
      <c r="AM395" s="81">
        <f t="shared" si="167"/>
        <v>0</v>
      </c>
      <c r="AO395" s="81">
        <f t="shared" si="168"/>
        <v>0</v>
      </c>
      <c r="AP395" s="81" t="str">
        <f t="shared" si="169"/>
        <v>00000</v>
      </c>
      <c r="AQ395" s="105" t="str">
        <f t="shared" si="170"/>
        <v>0秒0</v>
      </c>
      <c r="AR395" s="106">
        <f t="shared" si="171"/>
        <v>0</v>
      </c>
      <c r="AS395" s="106" t="str">
        <f t="shared" si="172"/>
        <v>0</v>
      </c>
      <c r="AT395" s="106" t="str">
        <f t="shared" si="173"/>
        <v>0</v>
      </c>
      <c r="AU395" s="106" t="str">
        <f t="shared" si="174"/>
        <v>0m</v>
      </c>
      <c r="AV395" s="106" t="str">
        <f t="shared" si="175"/>
        <v>点</v>
      </c>
      <c r="AW395" s="81">
        <f t="shared" si="176"/>
        <v>0</v>
      </c>
      <c r="AX395" s="73" t="str">
        <f t="shared" si="177"/>
        <v/>
      </c>
      <c r="AY395" s="81">
        <f t="shared" si="178"/>
        <v>0</v>
      </c>
      <c r="AZ395" s="81">
        <f t="shared" si="179"/>
        <v>0</v>
      </c>
      <c r="BA395" s="81">
        <f t="shared" si="180"/>
        <v>0</v>
      </c>
      <c r="BB395" s="586">
        <f>IF(W395="",0,COUNTA($W$17:W397))</f>
        <v>0</v>
      </c>
      <c r="BC395" s="586">
        <f>IF(X395="",0,COUNTA($X$17:X397))</f>
        <v>0</v>
      </c>
      <c r="BD395" s="628">
        <f>IF(OR($N395="20200",$N396="20200",$N397="20200"),COUNTIF($N$17:N397,"20200"),0)</f>
        <v>0</v>
      </c>
      <c r="BE395" s="768">
        <f>IF($BD395=0,0,INDEX($P395:$P397,MATCH("20200",$N395:$N397,0),1))</f>
        <v>0</v>
      </c>
      <c r="BF395" s="74" t="str">
        <f t="shared" si="161"/>
        <v/>
      </c>
      <c r="BG395" s="74" t="str">
        <f t="shared" si="162"/>
        <v/>
      </c>
      <c r="BH395" s="74" t="str">
        <f t="shared" si="163"/>
        <v/>
      </c>
      <c r="BI395" s="120" t="str">
        <f>IF(M395="","",COUNTIF($BH$17:BH395,BH395))</f>
        <v/>
      </c>
      <c r="BJ395" s="98"/>
      <c r="BK395" s="1" t="str">
        <f t="shared" si="181"/>
        <v/>
      </c>
      <c r="BL395" s="621" t="str">
        <f>IF(F395="","",COUNTIF($AI$17:AI395,AI395))</f>
        <v/>
      </c>
      <c r="BM395" s="621">
        <f>IF(BL395=1,BL395,0)</f>
        <v>0</v>
      </c>
      <c r="BN395" s="621" t="str">
        <f>IF(F395="","",$BR395)</f>
        <v/>
      </c>
      <c r="BO395" s="621" t="str">
        <f>IF(G395="","",$BR395)</f>
        <v/>
      </c>
      <c r="BP395" s="621" t="str">
        <f>IF(I395="","",$BR395)</f>
        <v/>
      </c>
      <c r="BQ395" s="622" t="str">
        <f>IFERROR(IF(J395="","",BR395),"")</f>
        <v/>
      </c>
      <c r="BR395" s="621">
        <v>127</v>
      </c>
      <c r="BS395" s="621">
        <f>IF(C395&gt;0,"",IF(COUNTIF(BN395:BQ397,BR395)=4,"",1))</f>
        <v>1</v>
      </c>
      <c r="BV395" s="622" t="str">
        <f>IF(AI395="","",IF(AND(COUNTA(M395:M397)=0,COUNTA(W395:X397)=0),1,""))</f>
        <v/>
      </c>
      <c r="BW395" s="621">
        <f>IF(AND($AI395="",COUNTA(W395)&gt;0),1,0)</f>
        <v>0</v>
      </c>
      <c r="BX395" s="621">
        <f>IF(AND($AI395="",COUNTA(X395)&gt;0),1,0)</f>
        <v>0</v>
      </c>
      <c r="BY395" s="621" t="str">
        <f>F395&amp;"-"&amp;W395</f>
        <v>-</v>
      </c>
      <c r="BZ395" s="621" t="str">
        <f>IF(W395="","",COUNTIF($BY$17:BY395,BY395))</f>
        <v/>
      </c>
      <c r="CA395" s="621" t="str">
        <f>F395&amp;"-"&amp;X395</f>
        <v>-</v>
      </c>
      <c r="CB395" s="621" t="str">
        <f>IF(X395="","",COUNTIF($CA$17:CA395,CA395))</f>
        <v/>
      </c>
    </row>
    <row r="396" spans="1:80" s="1" customFormat="1" ht="18" hidden="1" customHeight="1" thickBot="1">
      <c r="A396" s="684"/>
      <c r="B396" s="765"/>
      <c r="C396" s="767"/>
      <c r="D396" s="194"/>
      <c r="E396" s="194"/>
      <c r="F396" s="767"/>
      <c r="G396" s="767"/>
      <c r="H396" s="668"/>
      <c r="I396" s="198" t="str">
        <f>IF(C395&gt;0,VLOOKUP(C395,女子登録情報!$A$1:$H$2001,5,0),"")</f>
        <v/>
      </c>
      <c r="J396" s="748"/>
      <c r="K396" s="748"/>
      <c r="L396" s="199" t="s">
        <v>28</v>
      </c>
      <c r="M396" s="198"/>
      <c r="N396" s="196" t="str">
        <f>IF(M396&gt;0,VLOOKUP(M396,女子登録情報!$N$1:$O$22,2,0),"")</f>
        <v/>
      </c>
      <c r="O396" s="199" t="s">
        <v>29</v>
      </c>
      <c r="P396" s="200"/>
      <c r="Q396" s="53" t="str">
        <f t="shared" si="154"/>
        <v/>
      </c>
      <c r="R396" s="240"/>
      <c r="S396" s="197"/>
      <c r="T396" s="796"/>
      <c r="U396" s="797"/>
      <c r="V396" s="798"/>
      <c r="W396" s="751"/>
      <c r="X396" s="754"/>
      <c r="AB396" s="85">
        <f t="shared" si="164"/>
        <v>0</v>
      </c>
      <c r="AC396" s="621"/>
      <c r="AD396" s="74" t="str">
        <f t="shared" si="155"/>
        <v/>
      </c>
      <c r="AE396" s="74" t="str">
        <f t="shared" si="156"/>
        <v/>
      </c>
      <c r="AF396" s="74" t="str">
        <f t="shared" si="157"/>
        <v/>
      </c>
      <c r="AG396" s="74" t="str">
        <f t="shared" si="158"/>
        <v/>
      </c>
      <c r="AH396" s="95">
        <f t="shared" si="165"/>
        <v>0</v>
      </c>
      <c r="AI396" s="95" t="str">
        <f>AI395</f>
        <v/>
      </c>
      <c r="AJ396" s="74" t="str">
        <f t="shared" si="166"/>
        <v/>
      </c>
      <c r="AK396" s="74" t="str">
        <f t="shared" si="159"/>
        <v/>
      </c>
      <c r="AL396" s="99" t="str">
        <f t="shared" si="160"/>
        <v/>
      </c>
      <c r="AM396" s="81">
        <f t="shared" si="167"/>
        <v>0</v>
      </c>
      <c r="AO396" s="81">
        <f t="shared" si="168"/>
        <v>0</v>
      </c>
      <c r="AP396" s="81" t="str">
        <f t="shared" si="169"/>
        <v>00000</v>
      </c>
      <c r="AQ396" s="105" t="str">
        <f t="shared" si="170"/>
        <v>0秒0</v>
      </c>
      <c r="AR396" s="106">
        <f t="shared" si="171"/>
        <v>0</v>
      </c>
      <c r="AS396" s="106" t="str">
        <f t="shared" si="172"/>
        <v>0</v>
      </c>
      <c r="AT396" s="106" t="str">
        <f t="shared" si="173"/>
        <v>0</v>
      </c>
      <c r="AU396" s="106" t="str">
        <f t="shared" si="174"/>
        <v>0m</v>
      </c>
      <c r="AV396" s="106" t="str">
        <f t="shared" si="175"/>
        <v>点</v>
      </c>
      <c r="AW396" s="81">
        <f t="shared" si="176"/>
        <v>0</v>
      </c>
      <c r="AX396" s="73" t="str">
        <f t="shared" si="177"/>
        <v/>
      </c>
      <c r="AY396" s="81">
        <f t="shared" si="178"/>
        <v>0</v>
      </c>
      <c r="AZ396" s="81">
        <f t="shared" si="179"/>
        <v>0</v>
      </c>
      <c r="BA396" s="81">
        <f t="shared" si="180"/>
        <v>0</v>
      </c>
      <c r="BB396" s="595"/>
      <c r="BC396" s="595"/>
      <c r="BD396" s="629"/>
      <c r="BE396" s="769"/>
      <c r="BF396" s="74" t="str">
        <f t="shared" si="161"/>
        <v/>
      </c>
      <c r="BG396" s="74" t="str">
        <f t="shared" si="162"/>
        <v/>
      </c>
      <c r="BH396" s="74" t="str">
        <f t="shared" si="163"/>
        <v/>
      </c>
      <c r="BI396" s="120" t="str">
        <f>IF(M396="","",COUNTIF($BH$17:BH396,BH396))</f>
        <v/>
      </c>
      <c r="BJ396" s="98"/>
      <c r="BK396" s="1" t="str">
        <f t="shared" si="181"/>
        <v/>
      </c>
      <c r="BL396" s="621"/>
      <c r="BM396" s="621"/>
      <c r="BN396" s="621"/>
      <c r="BO396" s="621"/>
      <c r="BP396" s="621"/>
      <c r="BQ396" s="623"/>
      <c r="BR396" s="621"/>
      <c r="BS396" s="621"/>
      <c r="BV396" s="623"/>
      <c r="BW396" s="621"/>
      <c r="BX396" s="621"/>
      <c r="BY396" s="621"/>
      <c r="BZ396" s="621"/>
      <c r="CA396" s="621"/>
      <c r="CB396" s="621"/>
    </row>
    <row r="397" spans="1:80" s="1" customFormat="1" ht="18" hidden="1" customHeight="1" thickBot="1">
      <c r="A397" s="685"/>
      <c r="B397" s="201" t="s">
        <v>30</v>
      </c>
      <c r="C397" s="202"/>
      <c r="D397" s="202"/>
      <c r="E397" s="202"/>
      <c r="F397" s="210"/>
      <c r="G397" s="210"/>
      <c r="H397" s="28"/>
      <c r="I397" s="211"/>
      <c r="J397" s="749"/>
      <c r="K397" s="749"/>
      <c r="L397" s="203" t="s">
        <v>31</v>
      </c>
      <c r="M397" s="204"/>
      <c r="N397" s="196" t="str">
        <f>IF(M397&gt;0,VLOOKUP(M397,女子登録情報!$N$1:$O$22,2,0),"")</f>
        <v/>
      </c>
      <c r="O397" s="205" t="s">
        <v>32</v>
      </c>
      <c r="P397" s="206"/>
      <c r="Q397" s="53" t="str">
        <f t="shared" si="154"/>
        <v/>
      </c>
      <c r="R397" s="240"/>
      <c r="S397" s="207"/>
      <c r="T397" s="799"/>
      <c r="U397" s="800"/>
      <c r="V397" s="801"/>
      <c r="W397" s="752"/>
      <c r="X397" s="755"/>
      <c r="AB397" s="85">
        <f t="shared" si="164"/>
        <v>0</v>
      </c>
      <c r="AC397" s="621"/>
      <c r="AD397" s="74" t="str">
        <f t="shared" si="155"/>
        <v/>
      </c>
      <c r="AE397" s="74" t="str">
        <f t="shared" si="156"/>
        <v/>
      </c>
      <c r="AF397" s="74" t="str">
        <f t="shared" si="157"/>
        <v/>
      </c>
      <c r="AG397" s="74" t="str">
        <f t="shared" si="158"/>
        <v/>
      </c>
      <c r="AH397" s="95">
        <f t="shared" si="165"/>
        <v>0</v>
      </c>
      <c r="AI397" s="95" t="str">
        <f>AI396</f>
        <v/>
      </c>
      <c r="AJ397" s="74" t="str">
        <f t="shared" si="166"/>
        <v/>
      </c>
      <c r="AK397" s="74" t="str">
        <f t="shared" si="159"/>
        <v/>
      </c>
      <c r="AL397" s="99" t="str">
        <f t="shared" si="160"/>
        <v/>
      </c>
      <c r="AM397" s="81">
        <f t="shared" si="167"/>
        <v>0</v>
      </c>
      <c r="AO397" s="81">
        <f t="shared" si="168"/>
        <v>0</v>
      </c>
      <c r="AP397" s="81" t="str">
        <f t="shared" si="169"/>
        <v>00000</v>
      </c>
      <c r="AQ397" s="105" t="str">
        <f t="shared" si="170"/>
        <v>0秒0</v>
      </c>
      <c r="AR397" s="106">
        <f t="shared" si="171"/>
        <v>0</v>
      </c>
      <c r="AS397" s="106" t="str">
        <f t="shared" si="172"/>
        <v>0</v>
      </c>
      <c r="AT397" s="106" t="str">
        <f t="shared" si="173"/>
        <v>0</v>
      </c>
      <c r="AU397" s="106" t="str">
        <f t="shared" si="174"/>
        <v>0m</v>
      </c>
      <c r="AV397" s="106" t="str">
        <f t="shared" si="175"/>
        <v>点</v>
      </c>
      <c r="AW397" s="81">
        <f t="shared" si="176"/>
        <v>0</v>
      </c>
      <c r="AX397" s="73" t="str">
        <f t="shared" si="177"/>
        <v/>
      </c>
      <c r="AY397" s="81">
        <f t="shared" si="178"/>
        <v>0</v>
      </c>
      <c r="AZ397" s="81">
        <f t="shared" si="179"/>
        <v>0</v>
      </c>
      <c r="BA397" s="81">
        <f t="shared" si="180"/>
        <v>0</v>
      </c>
      <c r="BB397" s="587"/>
      <c r="BC397" s="587"/>
      <c r="BD397" s="630"/>
      <c r="BE397" s="770"/>
      <c r="BF397" s="74" t="str">
        <f t="shared" si="161"/>
        <v/>
      </c>
      <c r="BG397" s="74" t="str">
        <f t="shared" si="162"/>
        <v/>
      </c>
      <c r="BH397" s="74" t="str">
        <f t="shared" si="163"/>
        <v/>
      </c>
      <c r="BI397" s="120" t="str">
        <f>IF(M397="","",COUNTIF($BH$17:BH397,BH397))</f>
        <v/>
      </c>
      <c r="BJ397" s="98"/>
      <c r="BK397" s="1" t="str">
        <f t="shared" si="181"/>
        <v/>
      </c>
      <c r="BL397" s="621"/>
      <c r="BM397" s="621"/>
      <c r="BN397" s="621"/>
      <c r="BO397" s="621"/>
      <c r="BP397" s="621"/>
      <c r="BQ397" s="624"/>
      <c r="BR397" s="621"/>
      <c r="BS397" s="621"/>
      <c r="BV397" s="624"/>
      <c r="BW397" s="621"/>
      <c r="BX397" s="621"/>
      <c r="BY397" s="621"/>
      <c r="BZ397" s="621"/>
      <c r="CA397" s="621"/>
      <c r="CB397" s="621"/>
    </row>
    <row r="398" spans="1:80" s="1" customFormat="1" ht="18" hidden="1" customHeight="1" thickTop="1" thickBot="1">
      <c r="A398" s="683">
        <v>128</v>
      </c>
      <c r="B398" s="764" t="s">
        <v>339</v>
      </c>
      <c r="C398" s="766"/>
      <c r="D398" s="246"/>
      <c r="E398" s="246"/>
      <c r="F398" s="766" t="str">
        <f>IF(C398&gt;0,VLOOKUP(C398,女子登録情報!$A$1:$H$2001,3,0),"")</f>
        <v/>
      </c>
      <c r="G398" s="766" t="str">
        <f>IF(C398&gt;0,VLOOKUP(C398,女子登録情報!$A$1:$H$2001,4,0),"")</f>
        <v/>
      </c>
      <c r="H398" s="667" t="str">
        <f>IF(C398&gt;0,VLOOKUP(C398,女子登録情報!$A$1:$H$1688,7,0),"")</f>
        <v/>
      </c>
      <c r="I398" s="194" t="str">
        <f>IF(C398&gt;0,VLOOKUP(C398,女子登録情報!$A$1:$H$2001,8,0),"")</f>
        <v/>
      </c>
      <c r="J398" s="747" t="e">
        <f>IF(I399&gt;0,VLOOKUP(I399,女子登録情報!$Q$2:$R$48,2,0),"")</f>
        <v>#N/A</v>
      </c>
      <c r="K398" s="747" t="str">
        <f>IF(C398&gt;0,TEXT(C398,"100000000"),"000000000")</f>
        <v>000000000</v>
      </c>
      <c r="L398" s="195" t="s">
        <v>24</v>
      </c>
      <c r="M398" s="194"/>
      <c r="N398" s="196" t="str">
        <f>IF(M398&gt;0,VLOOKUP(M398,女子登録情報!$N$1:$O$22,2,0),"")</f>
        <v/>
      </c>
      <c r="O398" s="195" t="s">
        <v>27</v>
      </c>
      <c r="P398" s="102"/>
      <c r="Q398" s="53" t="str">
        <f t="shared" si="154"/>
        <v/>
      </c>
      <c r="R398" s="240"/>
      <c r="S398" s="197"/>
      <c r="T398" s="793"/>
      <c r="U398" s="794"/>
      <c r="V398" s="795"/>
      <c r="W398" s="750"/>
      <c r="X398" s="753"/>
      <c r="AA398" s="1">
        <f>IF(C398="",0,IF(H398=F5,0,1))</f>
        <v>0</v>
      </c>
      <c r="AB398" s="85">
        <f t="shared" si="164"/>
        <v>0</v>
      </c>
      <c r="AC398" s="621" t="str">
        <f>IF(C398="","",C398)</f>
        <v/>
      </c>
      <c r="AD398" s="74" t="str">
        <f t="shared" si="155"/>
        <v/>
      </c>
      <c r="AE398" s="74" t="str">
        <f t="shared" si="156"/>
        <v/>
      </c>
      <c r="AF398" s="74" t="str">
        <f t="shared" si="157"/>
        <v/>
      </c>
      <c r="AG398" s="74" t="str">
        <f t="shared" si="158"/>
        <v/>
      </c>
      <c r="AH398" s="95">
        <f t="shared" si="165"/>
        <v>0</v>
      </c>
      <c r="AI398" s="95" t="str">
        <f>IF(F398="","",F398)</f>
        <v/>
      </c>
      <c r="AJ398" s="74" t="str">
        <f t="shared" si="166"/>
        <v/>
      </c>
      <c r="AK398" s="74" t="str">
        <f t="shared" si="159"/>
        <v/>
      </c>
      <c r="AL398" s="99" t="str">
        <f t="shared" si="160"/>
        <v/>
      </c>
      <c r="AM398" s="81">
        <f t="shared" si="167"/>
        <v>0</v>
      </c>
      <c r="AO398" s="81">
        <f t="shared" si="168"/>
        <v>0</v>
      </c>
      <c r="AP398" s="81" t="str">
        <f t="shared" si="169"/>
        <v>00000</v>
      </c>
      <c r="AQ398" s="105" t="str">
        <f t="shared" si="170"/>
        <v>0秒0</v>
      </c>
      <c r="AR398" s="106">
        <f t="shared" si="171"/>
        <v>0</v>
      </c>
      <c r="AS398" s="106" t="str">
        <f t="shared" si="172"/>
        <v>0</v>
      </c>
      <c r="AT398" s="106" t="str">
        <f t="shared" si="173"/>
        <v>0</v>
      </c>
      <c r="AU398" s="106" t="str">
        <f t="shared" si="174"/>
        <v>0m</v>
      </c>
      <c r="AV398" s="106" t="str">
        <f t="shared" si="175"/>
        <v>点</v>
      </c>
      <c r="AW398" s="81">
        <f t="shared" si="176"/>
        <v>0</v>
      </c>
      <c r="AX398" s="73" t="str">
        <f t="shared" si="177"/>
        <v/>
      </c>
      <c r="AY398" s="81">
        <f t="shared" si="178"/>
        <v>0</v>
      </c>
      <c r="AZ398" s="81">
        <f t="shared" si="179"/>
        <v>0</v>
      </c>
      <c r="BA398" s="81">
        <f t="shared" si="180"/>
        <v>0</v>
      </c>
      <c r="BB398" s="586">
        <f>IF(W398="",0,COUNTA($W$17:W400))</f>
        <v>0</v>
      </c>
      <c r="BC398" s="586">
        <f>IF(X398="",0,COUNTA($X$17:X400))</f>
        <v>0</v>
      </c>
      <c r="BD398" s="628">
        <f>IF(OR($N398="20200",$N399="20200",$N400="20200"),COUNTIF($N$17:N400,"20200"),0)</f>
        <v>0</v>
      </c>
      <c r="BE398" s="768">
        <f>IF($BD398=0,0,INDEX($P398:$P400,MATCH("20200",$N398:$N400,0),1))</f>
        <v>0</v>
      </c>
      <c r="BF398" s="74" t="str">
        <f t="shared" si="161"/>
        <v/>
      </c>
      <c r="BG398" s="74" t="str">
        <f t="shared" si="162"/>
        <v/>
      </c>
      <c r="BH398" s="74" t="str">
        <f t="shared" si="163"/>
        <v/>
      </c>
      <c r="BI398" s="120" t="str">
        <f>IF(M398="","",COUNTIF($BH$17:BH398,BH398))</f>
        <v/>
      </c>
      <c r="BJ398" s="98"/>
      <c r="BK398" s="1" t="str">
        <f t="shared" si="181"/>
        <v/>
      </c>
      <c r="BL398" s="621" t="str">
        <f>IF(F398="","",COUNTIF($AI$17:AI398,AI398))</f>
        <v/>
      </c>
      <c r="BM398" s="621">
        <f>IF(BL398=1,BL398,0)</f>
        <v>0</v>
      </c>
      <c r="BN398" s="621" t="str">
        <f>IF(F398="","",$BR398)</f>
        <v/>
      </c>
      <c r="BO398" s="621" t="str">
        <f>IF(G398="","",$BR398)</f>
        <v/>
      </c>
      <c r="BP398" s="621" t="str">
        <f>IF(I398="","",$BR398)</f>
        <v/>
      </c>
      <c r="BQ398" s="622" t="str">
        <f>IFERROR(IF(J398="","",BR398),"")</f>
        <v/>
      </c>
      <c r="BR398" s="621">
        <v>128</v>
      </c>
      <c r="BS398" s="621">
        <f>IF(C398&gt;0,"",IF(COUNTIF(BN398:BQ400,BR398)=4,"",1))</f>
        <v>1</v>
      </c>
      <c r="BV398" s="622" t="str">
        <f>IF(AI398="","",IF(AND(COUNTA(M398:M400)=0,COUNTA(W398:X400)=0),1,""))</f>
        <v/>
      </c>
      <c r="BW398" s="621">
        <f>IF(AND($AI398="",COUNTA(W398)&gt;0),1,0)</f>
        <v>0</v>
      </c>
      <c r="BX398" s="621">
        <f>IF(AND($AI398="",COUNTA(X398)&gt;0),1,0)</f>
        <v>0</v>
      </c>
      <c r="BY398" s="621" t="str">
        <f>F398&amp;"-"&amp;W398</f>
        <v>-</v>
      </c>
      <c r="BZ398" s="621" t="str">
        <f>IF(W398="","",COUNTIF($BY$17:BY398,BY398))</f>
        <v/>
      </c>
      <c r="CA398" s="621" t="str">
        <f>F398&amp;"-"&amp;X398</f>
        <v>-</v>
      </c>
      <c r="CB398" s="621" t="str">
        <f>IF(X398="","",COUNTIF($CA$17:CA398,CA398))</f>
        <v/>
      </c>
    </row>
    <row r="399" spans="1:80" s="1" customFormat="1" ht="18" hidden="1" customHeight="1" thickBot="1">
      <c r="A399" s="684"/>
      <c r="B399" s="765"/>
      <c r="C399" s="767"/>
      <c r="D399" s="194"/>
      <c r="E399" s="194"/>
      <c r="F399" s="767"/>
      <c r="G399" s="767"/>
      <c r="H399" s="668"/>
      <c r="I399" s="198" t="str">
        <f>IF(C398&gt;0,VLOOKUP(C398,女子登録情報!$A$1:$H$2001,5,0),"")</f>
        <v/>
      </c>
      <c r="J399" s="748"/>
      <c r="K399" s="748"/>
      <c r="L399" s="199" t="s">
        <v>28</v>
      </c>
      <c r="M399" s="198"/>
      <c r="N399" s="196" t="str">
        <f>IF(M399&gt;0,VLOOKUP(M399,女子登録情報!$N$1:$O$22,2,0),"")</f>
        <v/>
      </c>
      <c r="O399" s="199" t="s">
        <v>29</v>
      </c>
      <c r="P399" s="200"/>
      <c r="Q399" s="53" t="str">
        <f t="shared" ref="Q399:Q462" si="182">IF(N399="","",IF(LEFT(N399,1)="2",CONCATENATE(N399," 0"),LEFT(N399,5)&amp;" "&amp;IF(OR(LEFT(N399,3)*1&lt;70,LEFT(N399,3)*1&gt;100),REPT(0,7-LEN(P399)),REPT(0,5-LEN(P399))))&amp;P399)</f>
        <v/>
      </c>
      <c r="R399" s="240"/>
      <c r="S399" s="197"/>
      <c r="T399" s="796"/>
      <c r="U399" s="797"/>
      <c r="V399" s="798"/>
      <c r="W399" s="751"/>
      <c r="X399" s="754"/>
      <c r="AB399" s="85">
        <f t="shared" si="164"/>
        <v>0</v>
      </c>
      <c r="AC399" s="621"/>
      <c r="AD399" s="74" t="str">
        <f t="shared" si="155"/>
        <v/>
      </c>
      <c r="AE399" s="74" t="str">
        <f t="shared" si="156"/>
        <v/>
      </c>
      <c r="AF399" s="74" t="str">
        <f t="shared" si="157"/>
        <v/>
      </c>
      <c r="AG399" s="74" t="str">
        <f t="shared" si="158"/>
        <v/>
      </c>
      <c r="AH399" s="95">
        <f t="shared" si="165"/>
        <v>0</v>
      </c>
      <c r="AI399" s="95" t="str">
        <f>AI398</f>
        <v/>
      </c>
      <c r="AJ399" s="74" t="str">
        <f t="shared" si="166"/>
        <v/>
      </c>
      <c r="AK399" s="74" t="str">
        <f t="shared" si="159"/>
        <v/>
      </c>
      <c r="AL399" s="99" t="str">
        <f t="shared" si="160"/>
        <v/>
      </c>
      <c r="AM399" s="81">
        <f t="shared" si="167"/>
        <v>0</v>
      </c>
      <c r="AO399" s="81">
        <f t="shared" si="168"/>
        <v>0</v>
      </c>
      <c r="AP399" s="81" t="str">
        <f t="shared" si="169"/>
        <v>00000</v>
      </c>
      <c r="AQ399" s="105" t="str">
        <f t="shared" si="170"/>
        <v>0秒0</v>
      </c>
      <c r="AR399" s="106">
        <f t="shared" si="171"/>
        <v>0</v>
      </c>
      <c r="AS399" s="106" t="str">
        <f t="shared" si="172"/>
        <v>0</v>
      </c>
      <c r="AT399" s="106" t="str">
        <f t="shared" si="173"/>
        <v>0</v>
      </c>
      <c r="AU399" s="106" t="str">
        <f t="shared" si="174"/>
        <v>0m</v>
      </c>
      <c r="AV399" s="106" t="str">
        <f t="shared" si="175"/>
        <v>点</v>
      </c>
      <c r="AW399" s="81">
        <f t="shared" si="176"/>
        <v>0</v>
      </c>
      <c r="AX399" s="73" t="str">
        <f t="shared" si="177"/>
        <v/>
      </c>
      <c r="AY399" s="81">
        <f t="shared" si="178"/>
        <v>0</v>
      </c>
      <c r="AZ399" s="81">
        <f t="shared" si="179"/>
        <v>0</v>
      </c>
      <c r="BA399" s="81">
        <f t="shared" si="180"/>
        <v>0</v>
      </c>
      <c r="BB399" s="595"/>
      <c r="BC399" s="595"/>
      <c r="BD399" s="629"/>
      <c r="BE399" s="769"/>
      <c r="BF399" s="74" t="str">
        <f t="shared" si="161"/>
        <v/>
      </c>
      <c r="BG399" s="74" t="str">
        <f t="shared" si="162"/>
        <v/>
      </c>
      <c r="BH399" s="74" t="str">
        <f t="shared" si="163"/>
        <v/>
      </c>
      <c r="BI399" s="120" t="str">
        <f>IF(M399="","",COUNTIF($BH$17:BH399,BH399))</f>
        <v/>
      </c>
      <c r="BJ399" s="98"/>
      <c r="BK399" s="1" t="str">
        <f t="shared" si="181"/>
        <v/>
      </c>
      <c r="BL399" s="621"/>
      <c r="BM399" s="621"/>
      <c r="BN399" s="621"/>
      <c r="BO399" s="621"/>
      <c r="BP399" s="621"/>
      <c r="BQ399" s="623"/>
      <c r="BR399" s="621"/>
      <c r="BS399" s="621"/>
      <c r="BV399" s="623"/>
      <c r="BW399" s="621"/>
      <c r="BX399" s="621"/>
      <c r="BY399" s="621"/>
      <c r="BZ399" s="621"/>
      <c r="CA399" s="621"/>
      <c r="CB399" s="621"/>
    </row>
    <row r="400" spans="1:80" s="1" customFormat="1" ht="18" hidden="1" customHeight="1" thickBot="1">
      <c r="A400" s="685"/>
      <c r="B400" s="201" t="s">
        <v>30</v>
      </c>
      <c r="C400" s="202"/>
      <c r="D400" s="202"/>
      <c r="E400" s="202"/>
      <c r="F400" s="210"/>
      <c r="G400" s="210"/>
      <c r="H400" s="28"/>
      <c r="I400" s="211"/>
      <c r="J400" s="749"/>
      <c r="K400" s="749"/>
      <c r="L400" s="203" t="s">
        <v>31</v>
      </c>
      <c r="M400" s="204"/>
      <c r="N400" s="196" t="str">
        <f>IF(M400&gt;0,VLOOKUP(M400,女子登録情報!$N$1:$O$22,2,0),"")</f>
        <v/>
      </c>
      <c r="O400" s="205" t="s">
        <v>32</v>
      </c>
      <c r="P400" s="206"/>
      <c r="Q400" s="53" t="str">
        <f t="shared" si="182"/>
        <v/>
      </c>
      <c r="R400" s="240"/>
      <c r="S400" s="207"/>
      <c r="T400" s="799"/>
      <c r="U400" s="800"/>
      <c r="V400" s="801"/>
      <c r="W400" s="752"/>
      <c r="X400" s="755"/>
      <c r="AB400" s="85">
        <f t="shared" si="164"/>
        <v>0</v>
      </c>
      <c r="AC400" s="621"/>
      <c r="AD400" s="74" t="str">
        <f t="shared" si="155"/>
        <v/>
      </c>
      <c r="AE400" s="74" t="str">
        <f t="shared" si="156"/>
        <v/>
      </c>
      <c r="AF400" s="74" t="str">
        <f t="shared" si="157"/>
        <v/>
      </c>
      <c r="AG400" s="74" t="str">
        <f t="shared" si="158"/>
        <v/>
      </c>
      <c r="AH400" s="95">
        <f t="shared" si="165"/>
        <v>0</v>
      </c>
      <c r="AI400" s="95" t="str">
        <f>AI399</f>
        <v/>
      </c>
      <c r="AJ400" s="74" t="str">
        <f t="shared" si="166"/>
        <v/>
      </c>
      <c r="AK400" s="74" t="str">
        <f t="shared" si="159"/>
        <v/>
      </c>
      <c r="AL400" s="99" t="str">
        <f t="shared" si="160"/>
        <v/>
      </c>
      <c r="AM400" s="81">
        <f t="shared" si="167"/>
        <v>0</v>
      </c>
      <c r="AO400" s="81">
        <f t="shared" si="168"/>
        <v>0</v>
      </c>
      <c r="AP400" s="81" t="str">
        <f t="shared" si="169"/>
        <v>00000</v>
      </c>
      <c r="AQ400" s="105" t="str">
        <f t="shared" si="170"/>
        <v>0秒0</v>
      </c>
      <c r="AR400" s="106">
        <f t="shared" si="171"/>
        <v>0</v>
      </c>
      <c r="AS400" s="106" t="str">
        <f t="shared" si="172"/>
        <v>0</v>
      </c>
      <c r="AT400" s="106" t="str">
        <f t="shared" si="173"/>
        <v>0</v>
      </c>
      <c r="AU400" s="106" t="str">
        <f t="shared" si="174"/>
        <v>0m</v>
      </c>
      <c r="AV400" s="106" t="str">
        <f t="shared" si="175"/>
        <v>点</v>
      </c>
      <c r="AW400" s="81">
        <f t="shared" si="176"/>
        <v>0</v>
      </c>
      <c r="AX400" s="73" t="str">
        <f t="shared" si="177"/>
        <v/>
      </c>
      <c r="AY400" s="81">
        <f t="shared" si="178"/>
        <v>0</v>
      </c>
      <c r="AZ400" s="81">
        <f t="shared" si="179"/>
        <v>0</v>
      </c>
      <c r="BA400" s="81">
        <f t="shared" si="180"/>
        <v>0</v>
      </c>
      <c r="BB400" s="587"/>
      <c r="BC400" s="587"/>
      <c r="BD400" s="630"/>
      <c r="BE400" s="770"/>
      <c r="BF400" s="74" t="str">
        <f t="shared" si="161"/>
        <v/>
      </c>
      <c r="BG400" s="74" t="str">
        <f t="shared" si="162"/>
        <v/>
      </c>
      <c r="BH400" s="74" t="str">
        <f t="shared" si="163"/>
        <v/>
      </c>
      <c r="BI400" s="120" t="str">
        <f>IF(M400="","",COUNTIF($BH$17:BH400,BH400))</f>
        <v/>
      </c>
      <c r="BJ400" s="98"/>
      <c r="BK400" s="1" t="str">
        <f t="shared" si="181"/>
        <v/>
      </c>
      <c r="BL400" s="621"/>
      <c r="BM400" s="621"/>
      <c r="BN400" s="621"/>
      <c r="BO400" s="621"/>
      <c r="BP400" s="621"/>
      <c r="BQ400" s="624"/>
      <c r="BR400" s="621"/>
      <c r="BS400" s="621"/>
      <c r="BV400" s="624"/>
      <c r="BW400" s="621"/>
      <c r="BX400" s="621"/>
      <c r="BY400" s="621"/>
      <c r="BZ400" s="621"/>
      <c r="CA400" s="621"/>
      <c r="CB400" s="621"/>
    </row>
    <row r="401" spans="1:80" s="1" customFormat="1" ht="18" hidden="1" customHeight="1" thickTop="1" thickBot="1">
      <c r="A401" s="683">
        <v>129</v>
      </c>
      <c r="B401" s="764" t="s">
        <v>339</v>
      </c>
      <c r="C401" s="766"/>
      <c r="D401" s="246"/>
      <c r="E401" s="246"/>
      <c r="F401" s="766" t="str">
        <f>IF(C401&gt;0,VLOOKUP(C401,女子登録情報!$A$1:$H$2001,3,0),"")</f>
        <v/>
      </c>
      <c r="G401" s="766" t="str">
        <f>IF(C401&gt;0,VLOOKUP(C401,女子登録情報!$A$1:$H$2001,4,0),"")</f>
        <v/>
      </c>
      <c r="H401" s="667" t="str">
        <f>IF(C401&gt;0,VLOOKUP(C401,女子登録情報!$A$1:$H$1688,7,0),"")</f>
        <v/>
      </c>
      <c r="I401" s="194" t="str">
        <f>IF(C401&gt;0,VLOOKUP(C401,女子登録情報!$A$1:$H$2001,8,0),"")</f>
        <v/>
      </c>
      <c r="J401" s="747" t="e">
        <f>IF(I402&gt;0,VLOOKUP(I402,女子登録情報!$Q$2:$R$48,2,0),"")</f>
        <v>#N/A</v>
      </c>
      <c r="K401" s="747" t="str">
        <f>IF(C401&gt;0,TEXT(C401,"100000000"),"000000000")</f>
        <v>000000000</v>
      </c>
      <c r="L401" s="195" t="s">
        <v>24</v>
      </c>
      <c r="M401" s="194"/>
      <c r="N401" s="196" t="str">
        <f>IF(M401&gt;0,VLOOKUP(M401,女子登録情報!$N$1:$O$22,2,0),"")</f>
        <v/>
      </c>
      <c r="O401" s="195" t="s">
        <v>27</v>
      </c>
      <c r="P401" s="102"/>
      <c r="Q401" s="53" t="str">
        <f t="shared" si="182"/>
        <v/>
      </c>
      <c r="R401" s="240"/>
      <c r="S401" s="197"/>
      <c r="T401" s="793"/>
      <c r="U401" s="794"/>
      <c r="V401" s="795"/>
      <c r="W401" s="750"/>
      <c r="X401" s="753"/>
      <c r="AA401" s="1">
        <f>IF(C401="",0,IF(H401=F5,0,1))</f>
        <v>0</v>
      </c>
      <c r="AB401" s="85">
        <f t="shared" si="164"/>
        <v>0</v>
      </c>
      <c r="AC401" s="621" t="str">
        <f>IF(C401="","",C401)</f>
        <v/>
      </c>
      <c r="AD401" s="74" t="str">
        <f t="shared" ref="AD401:AD466" si="183">IF($C401="","",IF(F401="",1,0))</f>
        <v/>
      </c>
      <c r="AE401" s="74" t="str">
        <f t="shared" ref="AE401:AE466" si="184">IF($C401="","",IF(G401="",1,0))</f>
        <v/>
      </c>
      <c r="AF401" s="74" t="str">
        <f t="shared" ref="AF401:AF466" si="185">IF($C401="","",IF(I401="",1,0))</f>
        <v/>
      </c>
      <c r="AG401" s="74" t="str">
        <f t="shared" ref="AG401:AG466" si="186">IF($C401="","",IF(J401="",1,0))</f>
        <v/>
      </c>
      <c r="AH401" s="95">
        <f t="shared" si="165"/>
        <v>0</v>
      </c>
      <c r="AI401" s="95" t="str">
        <f>IF(F401="","",F401)</f>
        <v/>
      </c>
      <c r="AJ401" s="74" t="str">
        <f t="shared" si="166"/>
        <v/>
      </c>
      <c r="AK401" s="74" t="str">
        <f t="shared" ref="AK401:AK466" si="187">IF(AND(COUNTA(M401,P401,S401,T401,W401,X401)&gt;0,BS401=1),1,"")</f>
        <v/>
      </c>
      <c r="AL401" s="99" t="str">
        <f t="shared" ref="AL401:AL465" si="188">IF(M401="","",COUNTIF($AJ$12:$AJ$466,AJ401))</f>
        <v/>
      </c>
      <c r="AM401" s="81">
        <f t="shared" si="167"/>
        <v>0</v>
      </c>
      <c r="AO401" s="81">
        <f t="shared" si="168"/>
        <v>0</v>
      </c>
      <c r="AP401" s="81" t="str">
        <f t="shared" si="169"/>
        <v>00000</v>
      </c>
      <c r="AQ401" s="105" t="str">
        <f t="shared" si="170"/>
        <v>0秒0</v>
      </c>
      <c r="AR401" s="106">
        <f t="shared" si="171"/>
        <v>0</v>
      </c>
      <c r="AS401" s="106" t="str">
        <f t="shared" si="172"/>
        <v>0</v>
      </c>
      <c r="AT401" s="106" t="str">
        <f t="shared" si="173"/>
        <v>0</v>
      </c>
      <c r="AU401" s="106" t="str">
        <f t="shared" si="174"/>
        <v>0m</v>
      </c>
      <c r="AV401" s="106" t="str">
        <f t="shared" si="175"/>
        <v>点</v>
      </c>
      <c r="AW401" s="81">
        <f t="shared" si="176"/>
        <v>0</v>
      </c>
      <c r="AX401" s="73" t="str">
        <f t="shared" si="177"/>
        <v/>
      </c>
      <c r="AY401" s="81">
        <f t="shared" si="178"/>
        <v>0</v>
      </c>
      <c r="AZ401" s="81">
        <f t="shared" si="179"/>
        <v>0</v>
      </c>
      <c r="BA401" s="81">
        <f t="shared" si="180"/>
        <v>0</v>
      </c>
      <c r="BB401" s="586">
        <f>IF(W401="",0,COUNTA($W$17:W403))</f>
        <v>0</v>
      </c>
      <c r="BC401" s="586">
        <f>IF(X401="",0,COUNTA($X$17:X403))</f>
        <v>0</v>
      </c>
      <c r="BD401" s="628">
        <f>IF(OR($N401="20200",$N402="20200",$N403="20200"),COUNTIF($N$17:N403,"20200"),0)</f>
        <v>0</v>
      </c>
      <c r="BE401" s="768">
        <f>IF($BD401=0,0,INDEX($P401:$P403,MATCH("20200",$N401:$N403,0),1))</f>
        <v>0</v>
      </c>
      <c r="BF401" s="74" t="str">
        <f t="shared" ref="BF401:BF466" si="189">IF(M401="","",IF(COUNTIF(M401,"*OP*")&gt;0,1,""))</f>
        <v/>
      </c>
      <c r="BG401" s="74" t="str">
        <f t="shared" ref="BG401:BG466" si="190">IF(M401="","",IF(COUNTIF(M401,"*OP*")&gt;0,"",1))</f>
        <v/>
      </c>
      <c r="BH401" s="74" t="str">
        <f t="shared" ref="BH401:BH466" si="191">IF(M401="","",IF(COUNTIF(M401,"*OP*")&gt;0,"",M401))</f>
        <v/>
      </c>
      <c r="BI401" s="120" t="str">
        <f>IF(M401="","",COUNTIF($BH$17:BH401,BH401))</f>
        <v/>
      </c>
      <c r="BJ401" s="98"/>
      <c r="BK401" s="1" t="str">
        <f t="shared" si="181"/>
        <v/>
      </c>
      <c r="BL401" s="621" t="str">
        <f>IF(F401="","",COUNTIF($AI$17:AI401,AI401))</f>
        <v/>
      </c>
      <c r="BM401" s="621">
        <f>IF(BL401=1,BL401,0)</f>
        <v>0</v>
      </c>
      <c r="BN401" s="621" t="str">
        <f>IF(F401="","",$BR401)</f>
        <v/>
      </c>
      <c r="BO401" s="621" t="str">
        <f>IF(G401="","",$BR401)</f>
        <v/>
      </c>
      <c r="BP401" s="621" t="str">
        <f>IF(I401="","",$BR401)</f>
        <v/>
      </c>
      <c r="BQ401" s="622" t="str">
        <f>IFERROR(IF(J401="","",BR401),"")</f>
        <v/>
      </c>
      <c r="BR401" s="621">
        <v>129</v>
      </c>
      <c r="BS401" s="621">
        <f>IF(C401&gt;0,"",IF(COUNTIF(BN401:BQ403,BR401)=4,"",1))</f>
        <v>1</v>
      </c>
      <c r="BV401" s="622" t="str">
        <f>IF(AI401="","",IF(AND(COUNTA(M401:M403)=0,COUNTA(W401:X403)=0),1,""))</f>
        <v/>
      </c>
      <c r="BW401" s="621">
        <f>IF(AND($AI401="",COUNTA(W401)&gt;0),1,0)</f>
        <v>0</v>
      </c>
      <c r="BX401" s="621">
        <f>IF(AND($AI401="",COUNTA(X401)&gt;0),1,0)</f>
        <v>0</v>
      </c>
      <c r="BY401" s="621" t="str">
        <f>F401&amp;"-"&amp;W401</f>
        <v>-</v>
      </c>
      <c r="BZ401" s="621" t="str">
        <f>IF(W401="","",COUNTIF($BY$17:BY401,BY401))</f>
        <v/>
      </c>
      <c r="CA401" s="621" t="str">
        <f>F401&amp;"-"&amp;X401</f>
        <v>-</v>
      </c>
      <c r="CB401" s="621" t="str">
        <f>IF(X401="","",COUNTIF($CA$17:CA401,CA401))</f>
        <v/>
      </c>
    </row>
    <row r="402" spans="1:80" s="1" customFormat="1" ht="18" hidden="1" customHeight="1" thickBot="1">
      <c r="A402" s="684"/>
      <c r="B402" s="765"/>
      <c r="C402" s="767"/>
      <c r="D402" s="194"/>
      <c r="E402" s="194"/>
      <c r="F402" s="767"/>
      <c r="G402" s="767"/>
      <c r="H402" s="668"/>
      <c r="I402" s="198" t="str">
        <f>IF(C401&gt;0,VLOOKUP(C401,女子登録情報!$A$1:$H$2001,5,0),"")</f>
        <v/>
      </c>
      <c r="J402" s="748"/>
      <c r="K402" s="748"/>
      <c r="L402" s="199" t="s">
        <v>28</v>
      </c>
      <c r="M402" s="198"/>
      <c r="N402" s="196" t="str">
        <f>IF(M402&gt;0,VLOOKUP(M402,女子登録情報!$N$1:$O$22,2,0),"")</f>
        <v/>
      </c>
      <c r="O402" s="199" t="s">
        <v>29</v>
      </c>
      <c r="P402" s="200"/>
      <c r="Q402" s="53" t="str">
        <f t="shared" si="182"/>
        <v/>
      </c>
      <c r="R402" s="240"/>
      <c r="S402" s="197"/>
      <c r="T402" s="796"/>
      <c r="U402" s="797"/>
      <c r="V402" s="798"/>
      <c r="W402" s="751"/>
      <c r="X402" s="754"/>
      <c r="AB402" s="85">
        <f t="shared" ref="AB402:AB465" si="192">IF(AND(C402&lt;2000,C402&gt;0),1,0)</f>
        <v>0</v>
      </c>
      <c r="AC402" s="621"/>
      <c r="AD402" s="74" t="str">
        <f t="shared" si="183"/>
        <v/>
      </c>
      <c r="AE402" s="74" t="str">
        <f t="shared" si="184"/>
        <v/>
      </c>
      <c r="AF402" s="74" t="str">
        <f t="shared" si="185"/>
        <v/>
      </c>
      <c r="AG402" s="74" t="str">
        <f t="shared" si="186"/>
        <v/>
      </c>
      <c r="AH402" s="95">
        <f t="shared" ref="AH402:AH465" si="193">IF(ISNA(OR(AD402:AG402)),1,SUM(AD402:AG402))</f>
        <v>0</v>
      </c>
      <c r="AI402" s="95" t="str">
        <f>AI401</f>
        <v/>
      </c>
      <c r="AJ402" s="74" t="str">
        <f t="shared" ref="AJ402:AJ465" si="194">IF($AI402="","",IF(M402="","",$AI402&amp;"-"&amp;M402))</f>
        <v/>
      </c>
      <c r="AK402" s="74" t="str">
        <f t="shared" si="187"/>
        <v/>
      </c>
      <c r="AL402" s="99" t="str">
        <f t="shared" si="188"/>
        <v/>
      </c>
      <c r="AM402" s="81">
        <f t="shared" ref="AM402:AM465" si="195">IF(MAX(AL402)&gt;1,1,0)</f>
        <v>0</v>
      </c>
      <c r="AO402" s="81">
        <f t="shared" ref="AO402:AO465" si="196">IF(COUNTIF(M402,"*m*")&gt;0,IF(VALUE(AS402)&gt;59,1,0),0)</f>
        <v>0</v>
      </c>
      <c r="AP402" s="81" t="str">
        <f t="shared" ref="AP402:AP465" si="197">IF(COUNTIF(N402,"*m*")&gt;0,RIGHT(10000000+AW402,7),RIGHT(100000+AW402,5))</f>
        <v>00000</v>
      </c>
      <c r="AQ402" s="105" t="str">
        <f t="shared" ref="AQ402:AQ465" si="198">IF(AR402=0,AS402&amp;"秒"&amp;AT402,AR402&amp;"分"&amp;AS402&amp;"秒"&amp;AT402)</f>
        <v>0秒0</v>
      </c>
      <c r="AR402" s="106">
        <f t="shared" ref="AR402:AR465" si="199">INT(P402/10000)</f>
        <v>0</v>
      </c>
      <c r="AS402" s="106" t="str">
        <f t="shared" ref="AS402:AS465" si="200">RIGHT(INT(P402/100),2)</f>
        <v>0</v>
      </c>
      <c r="AT402" s="106" t="str">
        <f t="shared" ref="AT402:AT465" si="201">RIGHT(INT(P402/1),2)</f>
        <v>0</v>
      </c>
      <c r="AU402" s="106" t="str">
        <f t="shared" ref="AU402:AU465" si="202">INT(P402/100)&amp;"m"&amp;RIGHT(P402,2)</f>
        <v>0m</v>
      </c>
      <c r="AV402" s="106" t="str">
        <f t="shared" ref="AV402:AV465" si="203">P402&amp;"点"</f>
        <v>点</v>
      </c>
      <c r="AW402" s="81">
        <f t="shared" ref="AW402:AW465" si="204">VALUE(P402)</f>
        <v>0</v>
      </c>
      <c r="AX402" s="73" t="str">
        <f t="shared" ref="AX402:AX465" si="205">IF(COUNTIF(M402,"*m*")=0,"",IF($M402="","",COUNTIF($P402,AX$13)))</f>
        <v/>
      </c>
      <c r="AY402" s="81">
        <f t="shared" ref="AY402:AY465" si="206">IF(S402="",0,IF(OR(S402&lt;$AY$12,S402&gt;$AY$13),1,0))</f>
        <v>0</v>
      </c>
      <c r="AZ402" s="81">
        <f t="shared" ref="AZ402:AZ465" si="207">IF($P402="",0,IF($S402="",1,0))</f>
        <v>0</v>
      </c>
      <c r="BA402" s="81">
        <f t="shared" ref="BA402:BA465" si="208">IF($P402="",0,IF($T402="",1,0))</f>
        <v>0</v>
      </c>
      <c r="BB402" s="595"/>
      <c r="BC402" s="595"/>
      <c r="BD402" s="629"/>
      <c r="BE402" s="769"/>
      <c r="BF402" s="74" t="str">
        <f t="shared" si="189"/>
        <v/>
      </c>
      <c r="BG402" s="74" t="str">
        <f t="shared" si="190"/>
        <v/>
      </c>
      <c r="BH402" s="74" t="str">
        <f t="shared" si="191"/>
        <v/>
      </c>
      <c r="BI402" s="120" t="str">
        <f>IF(M402="","",COUNTIF($BH$17:BH402,BH402))</f>
        <v/>
      </c>
      <c r="BJ402" s="98"/>
      <c r="BK402" s="1" t="str">
        <f t="shared" ref="BK402:BK465" si="209">IFERROR(BG402*BI402,"")</f>
        <v/>
      </c>
      <c r="BL402" s="621"/>
      <c r="BM402" s="621"/>
      <c r="BN402" s="621"/>
      <c r="BO402" s="621"/>
      <c r="BP402" s="621"/>
      <c r="BQ402" s="623"/>
      <c r="BR402" s="621"/>
      <c r="BS402" s="621"/>
      <c r="BV402" s="623"/>
      <c r="BW402" s="621"/>
      <c r="BX402" s="621"/>
      <c r="BY402" s="621"/>
      <c r="BZ402" s="621"/>
      <c r="CA402" s="621"/>
      <c r="CB402" s="621"/>
    </row>
    <row r="403" spans="1:80" s="1" customFormat="1" ht="18" hidden="1" customHeight="1" thickBot="1">
      <c r="A403" s="685"/>
      <c r="B403" s="201" t="s">
        <v>30</v>
      </c>
      <c r="C403" s="202"/>
      <c r="D403" s="202"/>
      <c r="E403" s="202"/>
      <c r="F403" s="210"/>
      <c r="G403" s="210"/>
      <c r="H403" s="28"/>
      <c r="I403" s="211"/>
      <c r="J403" s="749"/>
      <c r="K403" s="749"/>
      <c r="L403" s="203" t="s">
        <v>31</v>
      </c>
      <c r="M403" s="204"/>
      <c r="N403" s="196" t="str">
        <f>IF(M403&gt;0,VLOOKUP(M403,女子登録情報!$N$1:$O$22,2,0),"")</f>
        <v/>
      </c>
      <c r="O403" s="205" t="s">
        <v>32</v>
      </c>
      <c r="P403" s="206"/>
      <c r="Q403" s="53" t="str">
        <f t="shared" si="182"/>
        <v/>
      </c>
      <c r="R403" s="240"/>
      <c r="S403" s="207"/>
      <c r="T403" s="799"/>
      <c r="U403" s="800"/>
      <c r="V403" s="801"/>
      <c r="W403" s="752"/>
      <c r="X403" s="755"/>
      <c r="AB403" s="85">
        <f t="shared" si="192"/>
        <v>0</v>
      </c>
      <c r="AC403" s="621"/>
      <c r="AD403" s="74" t="str">
        <f t="shared" si="183"/>
        <v/>
      </c>
      <c r="AE403" s="74" t="str">
        <f t="shared" si="184"/>
        <v/>
      </c>
      <c r="AF403" s="74" t="str">
        <f t="shared" si="185"/>
        <v/>
      </c>
      <c r="AG403" s="74" t="str">
        <f t="shared" si="186"/>
        <v/>
      </c>
      <c r="AH403" s="95">
        <f t="shared" si="193"/>
        <v>0</v>
      </c>
      <c r="AI403" s="95" t="str">
        <f>AI402</f>
        <v/>
      </c>
      <c r="AJ403" s="74" t="str">
        <f t="shared" si="194"/>
        <v/>
      </c>
      <c r="AK403" s="74" t="str">
        <f t="shared" si="187"/>
        <v/>
      </c>
      <c r="AL403" s="99" t="str">
        <f t="shared" si="188"/>
        <v/>
      </c>
      <c r="AM403" s="81">
        <f t="shared" si="195"/>
        <v>0</v>
      </c>
      <c r="AO403" s="81">
        <f t="shared" si="196"/>
        <v>0</v>
      </c>
      <c r="AP403" s="81" t="str">
        <f t="shared" si="197"/>
        <v>00000</v>
      </c>
      <c r="AQ403" s="105" t="str">
        <f t="shared" si="198"/>
        <v>0秒0</v>
      </c>
      <c r="AR403" s="106">
        <f t="shared" si="199"/>
        <v>0</v>
      </c>
      <c r="AS403" s="106" t="str">
        <f t="shared" si="200"/>
        <v>0</v>
      </c>
      <c r="AT403" s="106" t="str">
        <f t="shared" si="201"/>
        <v>0</v>
      </c>
      <c r="AU403" s="106" t="str">
        <f t="shared" si="202"/>
        <v>0m</v>
      </c>
      <c r="AV403" s="106" t="str">
        <f t="shared" si="203"/>
        <v>点</v>
      </c>
      <c r="AW403" s="81">
        <f t="shared" si="204"/>
        <v>0</v>
      </c>
      <c r="AX403" s="73" t="str">
        <f t="shared" si="205"/>
        <v/>
      </c>
      <c r="AY403" s="81">
        <f t="shared" si="206"/>
        <v>0</v>
      </c>
      <c r="AZ403" s="81">
        <f t="shared" si="207"/>
        <v>0</v>
      </c>
      <c r="BA403" s="81">
        <f t="shared" si="208"/>
        <v>0</v>
      </c>
      <c r="BB403" s="587"/>
      <c r="BC403" s="587"/>
      <c r="BD403" s="630"/>
      <c r="BE403" s="770"/>
      <c r="BF403" s="74" t="str">
        <f t="shared" si="189"/>
        <v/>
      </c>
      <c r="BG403" s="74" t="str">
        <f t="shared" si="190"/>
        <v/>
      </c>
      <c r="BH403" s="74" t="str">
        <f t="shared" si="191"/>
        <v/>
      </c>
      <c r="BI403" s="120" t="str">
        <f>IF(M403="","",COUNTIF($BH$17:BH403,BH403))</f>
        <v/>
      </c>
      <c r="BJ403" s="98"/>
      <c r="BK403" s="1" t="str">
        <f t="shared" si="209"/>
        <v/>
      </c>
      <c r="BL403" s="621"/>
      <c r="BM403" s="621"/>
      <c r="BN403" s="621"/>
      <c r="BO403" s="621"/>
      <c r="BP403" s="621"/>
      <c r="BQ403" s="624"/>
      <c r="BR403" s="621"/>
      <c r="BS403" s="621"/>
      <c r="BV403" s="624"/>
      <c r="BW403" s="621"/>
      <c r="BX403" s="621"/>
      <c r="BY403" s="621"/>
      <c r="BZ403" s="621"/>
      <c r="CA403" s="621"/>
      <c r="CB403" s="621"/>
    </row>
    <row r="404" spans="1:80" s="1" customFormat="1" ht="18" hidden="1" customHeight="1" thickTop="1" thickBot="1">
      <c r="A404" s="683">
        <v>130</v>
      </c>
      <c r="B404" s="764" t="s">
        <v>339</v>
      </c>
      <c r="C404" s="766"/>
      <c r="D404" s="246"/>
      <c r="E404" s="246"/>
      <c r="F404" s="766" t="str">
        <f>IF(C404&gt;0,VLOOKUP(C404,女子登録情報!$A$1:$H$2001,3,0),"")</f>
        <v/>
      </c>
      <c r="G404" s="766" t="str">
        <f>IF(C404&gt;0,VLOOKUP(C404,女子登録情報!$A$1:$H$2001,4,0),"")</f>
        <v/>
      </c>
      <c r="H404" s="667" t="str">
        <f>IF(C404&gt;0,VLOOKUP(C404,女子登録情報!$A$1:$H$1688,7,0),"")</f>
        <v/>
      </c>
      <c r="I404" s="194" t="str">
        <f>IF(C404&gt;0,VLOOKUP(C404,女子登録情報!$A$1:$H$2001,8,0),"")</f>
        <v/>
      </c>
      <c r="J404" s="747" t="e">
        <f>IF(I405&gt;0,VLOOKUP(I405,女子登録情報!$Q$2:$R$48,2,0),"")</f>
        <v>#N/A</v>
      </c>
      <c r="K404" s="747" t="str">
        <f>IF(C404&gt;0,TEXT(C404,"100000000"),"000000000")</f>
        <v>000000000</v>
      </c>
      <c r="L404" s="195" t="s">
        <v>24</v>
      </c>
      <c r="M404" s="194"/>
      <c r="N404" s="196" t="str">
        <f>IF(M404&gt;0,VLOOKUP(M404,女子登録情報!$N$1:$O$22,2,0),"")</f>
        <v/>
      </c>
      <c r="O404" s="195" t="s">
        <v>27</v>
      </c>
      <c r="P404" s="102"/>
      <c r="Q404" s="53" t="str">
        <f t="shared" si="182"/>
        <v/>
      </c>
      <c r="R404" s="240"/>
      <c r="S404" s="197"/>
      <c r="T404" s="793"/>
      <c r="U404" s="794"/>
      <c r="V404" s="795"/>
      <c r="W404" s="750"/>
      <c r="X404" s="753"/>
      <c r="AA404" s="1">
        <f>IF(C404="",0,IF(H404=F5,0,1))</f>
        <v>0</v>
      </c>
      <c r="AB404" s="85">
        <f t="shared" si="192"/>
        <v>0</v>
      </c>
      <c r="AC404" s="621" t="str">
        <f>IF(C404="","",C404)</f>
        <v/>
      </c>
      <c r="AD404" s="74" t="str">
        <f t="shared" si="183"/>
        <v/>
      </c>
      <c r="AE404" s="74" t="str">
        <f t="shared" si="184"/>
        <v/>
      </c>
      <c r="AF404" s="74" t="str">
        <f t="shared" si="185"/>
        <v/>
      </c>
      <c r="AG404" s="74" t="str">
        <f t="shared" si="186"/>
        <v/>
      </c>
      <c r="AH404" s="95">
        <f t="shared" si="193"/>
        <v>0</v>
      </c>
      <c r="AI404" s="95" t="str">
        <f>IF(F404="","",F404)</f>
        <v/>
      </c>
      <c r="AJ404" s="74" t="str">
        <f t="shared" si="194"/>
        <v/>
      </c>
      <c r="AK404" s="74" t="str">
        <f t="shared" si="187"/>
        <v/>
      </c>
      <c r="AL404" s="99" t="str">
        <f t="shared" si="188"/>
        <v/>
      </c>
      <c r="AM404" s="81">
        <f t="shared" si="195"/>
        <v>0</v>
      </c>
      <c r="AO404" s="81">
        <f t="shared" si="196"/>
        <v>0</v>
      </c>
      <c r="AP404" s="81" t="str">
        <f t="shared" si="197"/>
        <v>00000</v>
      </c>
      <c r="AQ404" s="105" t="str">
        <f t="shared" si="198"/>
        <v>0秒0</v>
      </c>
      <c r="AR404" s="106">
        <f t="shared" si="199"/>
        <v>0</v>
      </c>
      <c r="AS404" s="106" t="str">
        <f t="shared" si="200"/>
        <v>0</v>
      </c>
      <c r="AT404" s="106" t="str">
        <f t="shared" si="201"/>
        <v>0</v>
      </c>
      <c r="AU404" s="106" t="str">
        <f t="shared" si="202"/>
        <v>0m</v>
      </c>
      <c r="AV404" s="106" t="str">
        <f t="shared" si="203"/>
        <v>点</v>
      </c>
      <c r="AW404" s="81">
        <f t="shared" si="204"/>
        <v>0</v>
      </c>
      <c r="AX404" s="73" t="str">
        <f t="shared" si="205"/>
        <v/>
      </c>
      <c r="AY404" s="81">
        <f t="shared" si="206"/>
        <v>0</v>
      </c>
      <c r="AZ404" s="81">
        <f t="shared" si="207"/>
        <v>0</v>
      </c>
      <c r="BA404" s="81">
        <f t="shared" si="208"/>
        <v>0</v>
      </c>
      <c r="BB404" s="586">
        <f>IF(W404="",0,COUNTA($W$17:W406))</f>
        <v>0</v>
      </c>
      <c r="BC404" s="586">
        <f>IF(X404="",0,COUNTA($X$17:X406))</f>
        <v>0</v>
      </c>
      <c r="BD404" s="628">
        <f>IF(OR($N404="20200",$N405="20200",$N406="20200"),COUNTIF($N$17:N406,"20200"),0)</f>
        <v>0</v>
      </c>
      <c r="BE404" s="768">
        <f>IF($BD404=0,0,INDEX($P404:$P406,MATCH("20200",$N404:$N406,0),1))</f>
        <v>0</v>
      </c>
      <c r="BF404" s="74" t="str">
        <f t="shared" si="189"/>
        <v/>
      </c>
      <c r="BG404" s="74" t="str">
        <f t="shared" si="190"/>
        <v/>
      </c>
      <c r="BH404" s="74" t="str">
        <f t="shared" si="191"/>
        <v/>
      </c>
      <c r="BI404" s="120" t="str">
        <f>IF(M404="","",COUNTIF($BH$17:BH404,BH404))</f>
        <v/>
      </c>
      <c r="BJ404" s="98"/>
      <c r="BK404" s="1" t="str">
        <f t="shared" si="209"/>
        <v/>
      </c>
      <c r="BL404" s="621" t="str">
        <f>IF(F404="","",COUNTIF($AI$17:AI404,AI404))</f>
        <v/>
      </c>
      <c r="BM404" s="621">
        <f>IF(BL404=1,BL404,0)</f>
        <v>0</v>
      </c>
      <c r="BN404" s="621" t="str">
        <f>IF(F404="","",$BR404)</f>
        <v/>
      </c>
      <c r="BO404" s="621" t="str">
        <f>IF(G404="","",$BR404)</f>
        <v/>
      </c>
      <c r="BP404" s="621" t="str">
        <f>IF(I404="","",$BR404)</f>
        <v/>
      </c>
      <c r="BQ404" s="622" t="str">
        <f>IFERROR(IF(J404="","",BR404),"")</f>
        <v/>
      </c>
      <c r="BR404" s="621">
        <v>130</v>
      </c>
      <c r="BS404" s="621">
        <f>IF(C404&gt;0,"",IF(COUNTIF(BN404:BQ406,BR404)=4,"",1))</f>
        <v>1</v>
      </c>
      <c r="BV404" s="622" t="str">
        <f>IF(AI404="","",IF(AND(COUNTA(M404:M406)=0,COUNTA(W404:X406)=0),1,""))</f>
        <v/>
      </c>
      <c r="BW404" s="621">
        <f>IF(AND($AI404="",COUNTA(W404)&gt;0),1,0)</f>
        <v>0</v>
      </c>
      <c r="BX404" s="621">
        <f>IF(AND($AI404="",COUNTA(X404)&gt;0),1,0)</f>
        <v>0</v>
      </c>
      <c r="BY404" s="621" t="str">
        <f>F404&amp;"-"&amp;W404</f>
        <v>-</v>
      </c>
      <c r="BZ404" s="621" t="str">
        <f>IF(W404="","",COUNTIF($BY$17:BY404,BY404))</f>
        <v/>
      </c>
      <c r="CA404" s="621" t="str">
        <f>F404&amp;"-"&amp;X404</f>
        <v>-</v>
      </c>
      <c r="CB404" s="621" t="str">
        <f>IF(X404="","",COUNTIF($CA$17:CA404,CA404))</f>
        <v/>
      </c>
    </row>
    <row r="405" spans="1:80" s="1" customFormat="1" ht="18" hidden="1" customHeight="1" thickBot="1">
      <c r="A405" s="684"/>
      <c r="B405" s="765"/>
      <c r="C405" s="767"/>
      <c r="D405" s="194"/>
      <c r="E405" s="194"/>
      <c r="F405" s="767"/>
      <c r="G405" s="767"/>
      <c r="H405" s="668"/>
      <c r="I405" s="198" t="str">
        <f>IF(C404&gt;0,VLOOKUP(C404,女子登録情報!$A$1:$H$2001,5,0),"")</f>
        <v/>
      </c>
      <c r="J405" s="748"/>
      <c r="K405" s="748"/>
      <c r="L405" s="199" t="s">
        <v>28</v>
      </c>
      <c r="M405" s="198"/>
      <c r="N405" s="196" t="str">
        <f>IF(M405&gt;0,VLOOKUP(M405,女子登録情報!$N$1:$O$22,2,0),"")</f>
        <v/>
      </c>
      <c r="O405" s="199" t="s">
        <v>29</v>
      </c>
      <c r="P405" s="200"/>
      <c r="Q405" s="53" t="str">
        <f t="shared" si="182"/>
        <v/>
      </c>
      <c r="R405" s="240"/>
      <c r="S405" s="197"/>
      <c r="T405" s="796"/>
      <c r="U405" s="797"/>
      <c r="V405" s="798"/>
      <c r="W405" s="751"/>
      <c r="X405" s="754"/>
      <c r="AB405" s="85">
        <f t="shared" si="192"/>
        <v>0</v>
      </c>
      <c r="AC405" s="621"/>
      <c r="AD405" s="74" t="str">
        <f t="shared" si="183"/>
        <v/>
      </c>
      <c r="AE405" s="74" t="str">
        <f t="shared" si="184"/>
        <v/>
      </c>
      <c r="AF405" s="74" t="str">
        <f t="shared" si="185"/>
        <v/>
      </c>
      <c r="AG405" s="74" t="str">
        <f t="shared" si="186"/>
        <v/>
      </c>
      <c r="AH405" s="95">
        <f t="shared" si="193"/>
        <v>0</v>
      </c>
      <c r="AI405" s="95" t="str">
        <f>AI404</f>
        <v/>
      </c>
      <c r="AJ405" s="74" t="str">
        <f t="shared" si="194"/>
        <v/>
      </c>
      <c r="AK405" s="74" t="str">
        <f t="shared" si="187"/>
        <v/>
      </c>
      <c r="AL405" s="99" t="str">
        <f t="shared" si="188"/>
        <v/>
      </c>
      <c r="AM405" s="81">
        <f t="shared" si="195"/>
        <v>0</v>
      </c>
      <c r="AO405" s="81">
        <f t="shared" si="196"/>
        <v>0</v>
      </c>
      <c r="AP405" s="81" t="str">
        <f t="shared" si="197"/>
        <v>00000</v>
      </c>
      <c r="AQ405" s="105" t="str">
        <f t="shared" si="198"/>
        <v>0秒0</v>
      </c>
      <c r="AR405" s="106">
        <f t="shared" si="199"/>
        <v>0</v>
      </c>
      <c r="AS405" s="106" t="str">
        <f t="shared" si="200"/>
        <v>0</v>
      </c>
      <c r="AT405" s="106" t="str">
        <f t="shared" si="201"/>
        <v>0</v>
      </c>
      <c r="AU405" s="106" t="str">
        <f t="shared" si="202"/>
        <v>0m</v>
      </c>
      <c r="AV405" s="106" t="str">
        <f t="shared" si="203"/>
        <v>点</v>
      </c>
      <c r="AW405" s="81">
        <f t="shared" si="204"/>
        <v>0</v>
      </c>
      <c r="AX405" s="73" t="str">
        <f t="shared" si="205"/>
        <v/>
      </c>
      <c r="AY405" s="81">
        <f t="shared" si="206"/>
        <v>0</v>
      </c>
      <c r="AZ405" s="81">
        <f t="shared" si="207"/>
        <v>0</v>
      </c>
      <c r="BA405" s="81">
        <f t="shared" si="208"/>
        <v>0</v>
      </c>
      <c r="BB405" s="595"/>
      <c r="BC405" s="595"/>
      <c r="BD405" s="629"/>
      <c r="BE405" s="769"/>
      <c r="BF405" s="74" t="str">
        <f t="shared" si="189"/>
        <v/>
      </c>
      <c r="BG405" s="74" t="str">
        <f t="shared" si="190"/>
        <v/>
      </c>
      <c r="BH405" s="74" t="str">
        <f t="shared" si="191"/>
        <v/>
      </c>
      <c r="BI405" s="120" t="str">
        <f>IF(M405="","",COUNTIF($BH$17:BH405,BH405))</f>
        <v/>
      </c>
      <c r="BJ405" s="98"/>
      <c r="BK405" s="1" t="str">
        <f t="shared" si="209"/>
        <v/>
      </c>
      <c r="BL405" s="621"/>
      <c r="BM405" s="621"/>
      <c r="BN405" s="621"/>
      <c r="BO405" s="621"/>
      <c r="BP405" s="621"/>
      <c r="BQ405" s="623"/>
      <c r="BR405" s="621"/>
      <c r="BS405" s="621"/>
      <c r="BV405" s="623"/>
      <c r="BW405" s="621"/>
      <c r="BX405" s="621"/>
      <c r="BY405" s="621"/>
      <c r="BZ405" s="621"/>
      <c r="CA405" s="621"/>
      <c r="CB405" s="621"/>
    </row>
    <row r="406" spans="1:80" s="1" customFormat="1" ht="18" hidden="1" customHeight="1" thickBot="1">
      <c r="A406" s="685"/>
      <c r="B406" s="201" t="s">
        <v>30</v>
      </c>
      <c r="C406" s="202"/>
      <c r="D406" s="202"/>
      <c r="E406" s="202"/>
      <c r="F406" s="210"/>
      <c r="G406" s="210"/>
      <c r="H406" s="28"/>
      <c r="I406" s="211"/>
      <c r="J406" s="749"/>
      <c r="K406" s="749"/>
      <c r="L406" s="203" t="s">
        <v>31</v>
      </c>
      <c r="M406" s="204"/>
      <c r="N406" s="196" t="str">
        <f>IF(M406&gt;0,VLOOKUP(M406,女子登録情報!$N$1:$O$22,2,0),"")</f>
        <v/>
      </c>
      <c r="O406" s="205" t="s">
        <v>32</v>
      </c>
      <c r="P406" s="206"/>
      <c r="Q406" s="53" t="str">
        <f t="shared" si="182"/>
        <v/>
      </c>
      <c r="R406" s="240"/>
      <c r="S406" s="207"/>
      <c r="T406" s="799"/>
      <c r="U406" s="800"/>
      <c r="V406" s="801"/>
      <c r="W406" s="752"/>
      <c r="X406" s="755"/>
      <c r="AB406" s="85">
        <f t="shared" si="192"/>
        <v>0</v>
      </c>
      <c r="AC406" s="621"/>
      <c r="AD406" s="74" t="str">
        <f t="shared" si="183"/>
        <v/>
      </c>
      <c r="AE406" s="74" t="str">
        <f t="shared" si="184"/>
        <v/>
      </c>
      <c r="AF406" s="74" t="str">
        <f t="shared" si="185"/>
        <v/>
      </c>
      <c r="AG406" s="74" t="str">
        <f t="shared" si="186"/>
        <v/>
      </c>
      <c r="AH406" s="95">
        <f t="shared" si="193"/>
        <v>0</v>
      </c>
      <c r="AI406" s="95" t="str">
        <f>AI405</f>
        <v/>
      </c>
      <c r="AJ406" s="74" t="str">
        <f t="shared" si="194"/>
        <v/>
      </c>
      <c r="AK406" s="74" t="str">
        <f t="shared" si="187"/>
        <v/>
      </c>
      <c r="AL406" s="99" t="str">
        <f t="shared" si="188"/>
        <v/>
      </c>
      <c r="AM406" s="81">
        <f t="shared" si="195"/>
        <v>0</v>
      </c>
      <c r="AO406" s="81">
        <f t="shared" si="196"/>
        <v>0</v>
      </c>
      <c r="AP406" s="81" t="str">
        <f t="shared" si="197"/>
        <v>00000</v>
      </c>
      <c r="AQ406" s="105" t="str">
        <f t="shared" si="198"/>
        <v>0秒0</v>
      </c>
      <c r="AR406" s="106">
        <f t="shared" si="199"/>
        <v>0</v>
      </c>
      <c r="AS406" s="106" t="str">
        <f t="shared" si="200"/>
        <v>0</v>
      </c>
      <c r="AT406" s="106" t="str">
        <f t="shared" si="201"/>
        <v>0</v>
      </c>
      <c r="AU406" s="106" t="str">
        <f t="shared" si="202"/>
        <v>0m</v>
      </c>
      <c r="AV406" s="106" t="str">
        <f t="shared" si="203"/>
        <v>点</v>
      </c>
      <c r="AW406" s="81">
        <f t="shared" si="204"/>
        <v>0</v>
      </c>
      <c r="AX406" s="73" t="str">
        <f t="shared" si="205"/>
        <v/>
      </c>
      <c r="AY406" s="81">
        <f t="shared" si="206"/>
        <v>0</v>
      </c>
      <c r="AZ406" s="81">
        <f t="shared" si="207"/>
        <v>0</v>
      </c>
      <c r="BA406" s="81">
        <f t="shared" si="208"/>
        <v>0</v>
      </c>
      <c r="BB406" s="587"/>
      <c r="BC406" s="587"/>
      <c r="BD406" s="630"/>
      <c r="BE406" s="770"/>
      <c r="BF406" s="74" t="str">
        <f t="shared" si="189"/>
        <v/>
      </c>
      <c r="BG406" s="74" t="str">
        <f t="shared" si="190"/>
        <v/>
      </c>
      <c r="BH406" s="74" t="str">
        <f t="shared" si="191"/>
        <v/>
      </c>
      <c r="BI406" s="120" t="str">
        <f>IF(M406="","",COUNTIF($BH$17:BH406,BH406))</f>
        <v/>
      </c>
      <c r="BJ406" s="98"/>
      <c r="BK406" s="1" t="str">
        <f t="shared" si="209"/>
        <v/>
      </c>
      <c r="BL406" s="621"/>
      <c r="BM406" s="621"/>
      <c r="BN406" s="621"/>
      <c r="BO406" s="621"/>
      <c r="BP406" s="621"/>
      <c r="BQ406" s="624"/>
      <c r="BR406" s="621"/>
      <c r="BS406" s="621"/>
      <c r="BV406" s="624"/>
      <c r="BW406" s="621"/>
      <c r="BX406" s="621"/>
      <c r="BY406" s="621"/>
      <c r="BZ406" s="621"/>
      <c r="CA406" s="621"/>
      <c r="CB406" s="621"/>
    </row>
    <row r="407" spans="1:80" s="1" customFormat="1" ht="18" hidden="1" customHeight="1" thickTop="1" thickBot="1">
      <c r="A407" s="683">
        <v>131</v>
      </c>
      <c r="B407" s="764" t="s">
        <v>339</v>
      </c>
      <c r="C407" s="766"/>
      <c r="D407" s="246"/>
      <c r="E407" s="246"/>
      <c r="F407" s="766" t="str">
        <f>IF(C407&gt;0,VLOOKUP(C407,女子登録情報!$A$1:$H$2001,3,0),"")</f>
        <v/>
      </c>
      <c r="G407" s="766" t="str">
        <f>IF(C407&gt;0,VLOOKUP(C407,女子登録情報!$A$1:$H$2001,4,0),"")</f>
        <v/>
      </c>
      <c r="H407" s="667" t="str">
        <f>IF(C407&gt;0,VLOOKUP(C407,女子登録情報!$A$1:$H$1688,7,0),"")</f>
        <v/>
      </c>
      <c r="I407" s="194" t="str">
        <f>IF(C407&gt;0,VLOOKUP(C407,女子登録情報!$A$1:$H$2001,8,0),"")</f>
        <v/>
      </c>
      <c r="J407" s="747" t="e">
        <f>IF(I408&gt;0,VLOOKUP(I408,女子登録情報!$Q$2:$R$48,2,0),"")</f>
        <v>#N/A</v>
      </c>
      <c r="K407" s="747" t="str">
        <f>IF(C407&gt;0,TEXT(C407,"100000000"),"000000000")</f>
        <v>000000000</v>
      </c>
      <c r="L407" s="195" t="s">
        <v>24</v>
      </c>
      <c r="M407" s="194"/>
      <c r="N407" s="196" t="str">
        <f>IF(M407&gt;0,VLOOKUP(M407,女子登録情報!$N$1:$O$22,2,0),"")</f>
        <v/>
      </c>
      <c r="O407" s="195" t="s">
        <v>27</v>
      </c>
      <c r="P407" s="102"/>
      <c r="Q407" s="53" t="str">
        <f t="shared" si="182"/>
        <v/>
      </c>
      <c r="R407" s="240"/>
      <c r="S407" s="197"/>
      <c r="T407" s="793"/>
      <c r="U407" s="794"/>
      <c r="V407" s="795"/>
      <c r="W407" s="750"/>
      <c r="X407" s="753"/>
      <c r="AA407" s="1">
        <f>IF(C407="",0,IF(H407=F5,0,1))</f>
        <v>0</v>
      </c>
      <c r="AB407" s="85">
        <f t="shared" si="192"/>
        <v>0</v>
      </c>
      <c r="AC407" s="621" t="str">
        <f>IF(C407="","",C407)</f>
        <v/>
      </c>
      <c r="AD407" s="74" t="str">
        <f t="shared" si="183"/>
        <v/>
      </c>
      <c r="AE407" s="74" t="str">
        <f t="shared" si="184"/>
        <v/>
      </c>
      <c r="AF407" s="74" t="str">
        <f t="shared" si="185"/>
        <v/>
      </c>
      <c r="AG407" s="74" t="str">
        <f t="shared" si="186"/>
        <v/>
      </c>
      <c r="AH407" s="95">
        <f t="shared" si="193"/>
        <v>0</v>
      </c>
      <c r="AI407" s="95" t="str">
        <f>IF(F407="","",F407)</f>
        <v/>
      </c>
      <c r="AJ407" s="74" t="str">
        <f t="shared" si="194"/>
        <v/>
      </c>
      <c r="AK407" s="74" t="str">
        <f t="shared" si="187"/>
        <v/>
      </c>
      <c r="AL407" s="99" t="str">
        <f t="shared" si="188"/>
        <v/>
      </c>
      <c r="AM407" s="81">
        <f t="shared" si="195"/>
        <v>0</v>
      </c>
      <c r="AO407" s="81">
        <f t="shared" si="196"/>
        <v>0</v>
      </c>
      <c r="AP407" s="81" t="str">
        <f t="shared" si="197"/>
        <v>00000</v>
      </c>
      <c r="AQ407" s="105" t="str">
        <f t="shared" si="198"/>
        <v>0秒0</v>
      </c>
      <c r="AR407" s="106">
        <f t="shared" si="199"/>
        <v>0</v>
      </c>
      <c r="AS407" s="106" t="str">
        <f t="shared" si="200"/>
        <v>0</v>
      </c>
      <c r="AT407" s="106" t="str">
        <f t="shared" si="201"/>
        <v>0</v>
      </c>
      <c r="AU407" s="106" t="str">
        <f t="shared" si="202"/>
        <v>0m</v>
      </c>
      <c r="AV407" s="106" t="str">
        <f t="shared" si="203"/>
        <v>点</v>
      </c>
      <c r="AW407" s="81">
        <f t="shared" si="204"/>
        <v>0</v>
      </c>
      <c r="AX407" s="73" t="str">
        <f t="shared" si="205"/>
        <v/>
      </c>
      <c r="AY407" s="81">
        <f t="shared" si="206"/>
        <v>0</v>
      </c>
      <c r="AZ407" s="81">
        <f t="shared" si="207"/>
        <v>0</v>
      </c>
      <c r="BA407" s="81">
        <f t="shared" si="208"/>
        <v>0</v>
      </c>
      <c r="BB407" s="586">
        <f>IF(W407="",0,COUNTA($W$17:W409))</f>
        <v>0</v>
      </c>
      <c r="BC407" s="586">
        <f>IF(X407="",0,COUNTA($X$17:X409))</f>
        <v>0</v>
      </c>
      <c r="BD407" s="628">
        <f>IF(OR($N407="20200",$N408="20200",$N409="20200"),COUNTIF($N$17:N409,"20200"),0)</f>
        <v>0</v>
      </c>
      <c r="BE407" s="768">
        <f>IF($BD407=0,0,INDEX($P407:$P409,MATCH("20200",$N407:$N409,0),1))</f>
        <v>0</v>
      </c>
      <c r="BF407" s="74" t="str">
        <f t="shared" si="189"/>
        <v/>
      </c>
      <c r="BG407" s="74" t="str">
        <f t="shared" si="190"/>
        <v/>
      </c>
      <c r="BH407" s="74" t="str">
        <f t="shared" si="191"/>
        <v/>
      </c>
      <c r="BI407" s="120" t="str">
        <f>IF(M407="","",COUNTIF($BH$17:BH407,BH407))</f>
        <v/>
      </c>
      <c r="BJ407" s="98"/>
      <c r="BK407" s="1" t="str">
        <f t="shared" si="209"/>
        <v/>
      </c>
      <c r="BL407" s="621" t="str">
        <f>IF(F407="","",COUNTIF($AI$17:AI407,AI407))</f>
        <v/>
      </c>
      <c r="BM407" s="621">
        <f>IF(BL407=1,BL407,0)</f>
        <v>0</v>
      </c>
      <c r="BN407" s="621" t="str">
        <f>IF(F407="","",$BR407)</f>
        <v/>
      </c>
      <c r="BO407" s="621" t="str">
        <f>IF(G407="","",$BR407)</f>
        <v/>
      </c>
      <c r="BP407" s="621" t="str">
        <f>IF(I407="","",$BR407)</f>
        <v/>
      </c>
      <c r="BQ407" s="622" t="str">
        <f>IFERROR(IF(J407="","",BR407),"")</f>
        <v/>
      </c>
      <c r="BR407" s="621">
        <v>131</v>
      </c>
      <c r="BS407" s="621">
        <f>IF(C407&gt;0,"",IF(COUNTIF(BN407:BQ409,BR407)=4,"",1))</f>
        <v>1</v>
      </c>
      <c r="BV407" s="622" t="str">
        <f>IF(AI407="","",IF(AND(COUNTA(M407:M409)=0,COUNTA(W407:X409)=0),1,""))</f>
        <v/>
      </c>
      <c r="BW407" s="621">
        <f>IF(AND($AI407="",COUNTA(W407)&gt;0),1,0)</f>
        <v>0</v>
      </c>
      <c r="BX407" s="621">
        <f>IF(AND($AI407="",COUNTA(X407)&gt;0),1,0)</f>
        <v>0</v>
      </c>
      <c r="BY407" s="621" t="str">
        <f>F407&amp;"-"&amp;W407</f>
        <v>-</v>
      </c>
      <c r="BZ407" s="621" t="str">
        <f>IF(W407="","",COUNTIF($BY$17:BY407,BY407))</f>
        <v/>
      </c>
      <c r="CA407" s="621" t="str">
        <f>F407&amp;"-"&amp;X407</f>
        <v>-</v>
      </c>
      <c r="CB407" s="621" t="str">
        <f>IF(X407="","",COUNTIF($CA$17:CA407,CA407))</f>
        <v/>
      </c>
    </row>
    <row r="408" spans="1:80" s="1" customFormat="1" ht="18" hidden="1" customHeight="1" thickBot="1">
      <c r="A408" s="684"/>
      <c r="B408" s="765"/>
      <c r="C408" s="767"/>
      <c r="D408" s="194"/>
      <c r="E408" s="194"/>
      <c r="F408" s="767"/>
      <c r="G408" s="767"/>
      <c r="H408" s="668"/>
      <c r="I408" s="198" t="str">
        <f>IF(C407&gt;0,VLOOKUP(C407,女子登録情報!$A$1:$H$2001,5,0),"")</f>
        <v/>
      </c>
      <c r="J408" s="748"/>
      <c r="K408" s="748"/>
      <c r="L408" s="199" t="s">
        <v>28</v>
      </c>
      <c r="M408" s="198"/>
      <c r="N408" s="196" t="str">
        <f>IF(M408&gt;0,VLOOKUP(M408,女子登録情報!$N$1:$O$22,2,0),"")</f>
        <v/>
      </c>
      <c r="O408" s="199" t="s">
        <v>29</v>
      </c>
      <c r="P408" s="200"/>
      <c r="Q408" s="53" t="str">
        <f t="shared" si="182"/>
        <v/>
      </c>
      <c r="R408" s="240"/>
      <c r="S408" s="197"/>
      <c r="T408" s="796"/>
      <c r="U408" s="797"/>
      <c r="V408" s="798"/>
      <c r="W408" s="751"/>
      <c r="X408" s="754"/>
      <c r="AB408" s="85">
        <f t="shared" si="192"/>
        <v>0</v>
      </c>
      <c r="AC408" s="621"/>
      <c r="AD408" s="74" t="str">
        <f t="shared" si="183"/>
        <v/>
      </c>
      <c r="AE408" s="74" t="str">
        <f t="shared" si="184"/>
        <v/>
      </c>
      <c r="AF408" s="74" t="str">
        <f t="shared" si="185"/>
        <v/>
      </c>
      <c r="AG408" s="74" t="str">
        <f t="shared" si="186"/>
        <v/>
      </c>
      <c r="AH408" s="95">
        <f t="shared" si="193"/>
        <v>0</v>
      </c>
      <c r="AI408" s="95" t="str">
        <f>AI407</f>
        <v/>
      </c>
      <c r="AJ408" s="74" t="str">
        <f t="shared" si="194"/>
        <v/>
      </c>
      <c r="AK408" s="74" t="str">
        <f t="shared" si="187"/>
        <v/>
      </c>
      <c r="AL408" s="99" t="str">
        <f t="shared" si="188"/>
        <v/>
      </c>
      <c r="AM408" s="81">
        <f t="shared" si="195"/>
        <v>0</v>
      </c>
      <c r="AO408" s="81">
        <f t="shared" si="196"/>
        <v>0</v>
      </c>
      <c r="AP408" s="81" t="str">
        <f t="shared" si="197"/>
        <v>00000</v>
      </c>
      <c r="AQ408" s="105" t="str">
        <f t="shared" si="198"/>
        <v>0秒0</v>
      </c>
      <c r="AR408" s="106">
        <f t="shared" si="199"/>
        <v>0</v>
      </c>
      <c r="AS408" s="106" t="str">
        <f t="shared" si="200"/>
        <v>0</v>
      </c>
      <c r="AT408" s="106" t="str">
        <f t="shared" si="201"/>
        <v>0</v>
      </c>
      <c r="AU408" s="106" t="str">
        <f t="shared" si="202"/>
        <v>0m</v>
      </c>
      <c r="AV408" s="106" t="str">
        <f t="shared" si="203"/>
        <v>点</v>
      </c>
      <c r="AW408" s="81">
        <f t="shared" si="204"/>
        <v>0</v>
      </c>
      <c r="AX408" s="73" t="str">
        <f t="shared" si="205"/>
        <v/>
      </c>
      <c r="AY408" s="81">
        <f t="shared" si="206"/>
        <v>0</v>
      </c>
      <c r="AZ408" s="81">
        <f t="shared" si="207"/>
        <v>0</v>
      </c>
      <c r="BA408" s="81">
        <f t="shared" si="208"/>
        <v>0</v>
      </c>
      <c r="BB408" s="595"/>
      <c r="BC408" s="595"/>
      <c r="BD408" s="629"/>
      <c r="BE408" s="769"/>
      <c r="BF408" s="74" t="str">
        <f t="shared" si="189"/>
        <v/>
      </c>
      <c r="BG408" s="74" t="str">
        <f t="shared" si="190"/>
        <v/>
      </c>
      <c r="BH408" s="74" t="str">
        <f t="shared" si="191"/>
        <v/>
      </c>
      <c r="BI408" s="120" t="str">
        <f>IF(M408="","",COUNTIF($BH$17:BH408,BH408))</f>
        <v/>
      </c>
      <c r="BJ408" s="98"/>
      <c r="BK408" s="1" t="str">
        <f t="shared" si="209"/>
        <v/>
      </c>
      <c r="BL408" s="621"/>
      <c r="BM408" s="621"/>
      <c r="BN408" s="621"/>
      <c r="BO408" s="621"/>
      <c r="BP408" s="621"/>
      <c r="BQ408" s="623"/>
      <c r="BR408" s="621"/>
      <c r="BS408" s="621"/>
      <c r="BV408" s="623"/>
      <c r="BW408" s="621"/>
      <c r="BX408" s="621"/>
      <c r="BY408" s="621"/>
      <c r="BZ408" s="621"/>
      <c r="CA408" s="621"/>
      <c r="CB408" s="621"/>
    </row>
    <row r="409" spans="1:80" s="1" customFormat="1" ht="18" hidden="1" customHeight="1" thickBot="1">
      <c r="A409" s="685"/>
      <c r="B409" s="201" t="s">
        <v>30</v>
      </c>
      <c r="C409" s="202"/>
      <c r="D409" s="202"/>
      <c r="E409" s="202"/>
      <c r="F409" s="210"/>
      <c r="G409" s="210"/>
      <c r="H409" s="28"/>
      <c r="I409" s="211"/>
      <c r="J409" s="749"/>
      <c r="K409" s="749"/>
      <c r="L409" s="203" t="s">
        <v>31</v>
      </c>
      <c r="M409" s="204"/>
      <c r="N409" s="196" t="str">
        <f>IF(M409&gt;0,VLOOKUP(M409,女子登録情報!$N$1:$O$22,2,0),"")</f>
        <v/>
      </c>
      <c r="O409" s="205" t="s">
        <v>32</v>
      </c>
      <c r="P409" s="206"/>
      <c r="Q409" s="53" t="str">
        <f t="shared" si="182"/>
        <v/>
      </c>
      <c r="R409" s="240"/>
      <c r="S409" s="207"/>
      <c r="T409" s="799"/>
      <c r="U409" s="800"/>
      <c r="V409" s="801"/>
      <c r="W409" s="752"/>
      <c r="X409" s="755"/>
      <c r="AB409" s="85">
        <f t="shared" si="192"/>
        <v>0</v>
      </c>
      <c r="AC409" s="621"/>
      <c r="AD409" s="74" t="str">
        <f t="shared" si="183"/>
        <v/>
      </c>
      <c r="AE409" s="74" t="str">
        <f t="shared" si="184"/>
        <v/>
      </c>
      <c r="AF409" s="74" t="str">
        <f t="shared" si="185"/>
        <v/>
      </c>
      <c r="AG409" s="74" t="str">
        <f t="shared" si="186"/>
        <v/>
      </c>
      <c r="AH409" s="95">
        <f t="shared" si="193"/>
        <v>0</v>
      </c>
      <c r="AI409" s="95" t="str">
        <f>AI408</f>
        <v/>
      </c>
      <c r="AJ409" s="74" t="str">
        <f t="shared" si="194"/>
        <v/>
      </c>
      <c r="AK409" s="74" t="str">
        <f t="shared" si="187"/>
        <v/>
      </c>
      <c r="AL409" s="99" t="str">
        <f t="shared" si="188"/>
        <v/>
      </c>
      <c r="AM409" s="81">
        <f t="shared" si="195"/>
        <v>0</v>
      </c>
      <c r="AO409" s="81">
        <f t="shared" si="196"/>
        <v>0</v>
      </c>
      <c r="AP409" s="81" t="str">
        <f t="shared" si="197"/>
        <v>00000</v>
      </c>
      <c r="AQ409" s="105" t="str">
        <f t="shared" si="198"/>
        <v>0秒0</v>
      </c>
      <c r="AR409" s="106">
        <f t="shared" si="199"/>
        <v>0</v>
      </c>
      <c r="AS409" s="106" t="str">
        <f t="shared" si="200"/>
        <v>0</v>
      </c>
      <c r="AT409" s="106" t="str">
        <f t="shared" si="201"/>
        <v>0</v>
      </c>
      <c r="AU409" s="106" t="str">
        <f t="shared" si="202"/>
        <v>0m</v>
      </c>
      <c r="AV409" s="106" t="str">
        <f t="shared" si="203"/>
        <v>点</v>
      </c>
      <c r="AW409" s="81">
        <f t="shared" si="204"/>
        <v>0</v>
      </c>
      <c r="AX409" s="73" t="str">
        <f t="shared" si="205"/>
        <v/>
      </c>
      <c r="AY409" s="81">
        <f t="shared" si="206"/>
        <v>0</v>
      </c>
      <c r="AZ409" s="81">
        <f t="shared" si="207"/>
        <v>0</v>
      </c>
      <c r="BA409" s="81">
        <f t="shared" si="208"/>
        <v>0</v>
      </c>
      <c r="BB409" s="587"/>
      <c r="BC409" s="587"/>
      <c r="BD409" s="630"/>
      <c r="BE409" s="770"/>
      <c r="BF409" s="74" t="str">
        <f t="shared" si="189"/>
        <v/>
      </c>
      <c r="BG409" s="74" t="str">
        <f t="shared" si="190"/>
        <v/>
      </c>
      <c r="BH409" s="74" t="str">
        <f t="shared" si="191"/>
        <v/>
      </c>
      <c r="BI409" s="120" t="str">
        <f>IF(M409="","",COUNTIF($BH$17:BH409,BH409))</f>
        <v/>
      </c>
      <c r="BJ409" s="98"/>
      <c r="BK409" s="1" t="str">
        <f t="shared" si="209"/>
        <v/>
      </c>
      <c r="BL409" s="621"/>
      <c r="BM409" s="621"/>
      <c r="BN409" s="621"/>
      <c r="BO409" s="621"/>
      <c r="BP409" s="621"/>
      <c r="BQ409" s="624"/>
      <c r="BR409" s="621"/>
      <c r="BS409" s="621"/>
      <c r="BV409" s="624"/>
      <c r="BW409" s="621"/>
      <c r="BX409" s="621"/>
      <c r="BY409" s="621"/>
      <c r="BZ409" s="621"/>
      <c r="CA409" s="621"/>
      <c r="CB409" s="621"/>
    </row>
    <row r="410" spans="1:80" s="1" customFormat="1" ht="18" hidden="1" customHeight="1" thickTop="1" thickBot="1">
      <c r="A410" s="683">
        <v>132</v>
      </c>
      <c r="B410" s="764" t="s">
        <v>339</v>
      </c>
      <c r="C410" s="766"/>
      <c r="D410" s="246"/>
      <c r="E410" s="246"/>
      <c r="F410" s="766" t="str">
        <f>IF(C410&gt;0,VLOOKUP(C410,女子登録情報!$A$1:$H$2001,3,0),"")</f>
        <v/>
      </c>
      <c r="G410" s="766" t="str">
        <f>IF(C410&gt;0,VLOOKUP(C410,女子登録情報!$A$1:$H$2001,4,0),"")</f>
        <v/>
      </c>
      <c r="H410" s="667" t="str">
        <f>IF(C410&gt;0,VLOOKUP(C410,女子登録情報!$A$1:$H$1688,7,0),"")</f>
        <v/>
      </c>
      <c r="I410" s="194" t="str">
        <f>IF(C410&gt;0,VLOOKUP(C410,女子登録情報!$A$1:$H$2001,8,0),"")</f>
        <v/>
      </c>
      <c r="J410" s="747" t="e">
        <f>IF(I411&gt;0,VLOOKUP(I411,女子登録情報!$Q$2:$R$48,2,0),"")</f>
        <v>#N/A</v>
      </c>
      <c r="K410" s="747" t="str">
        <f>IF(C410&gt;0,TEXT(C410,"100000000"),"000000000")</f>
        <v>000000000</v>
      </c>
      <c r="L410" s="195" t="s">
        <v>24</v>
      </c>
      <c r="M410" s="194"/>
      <c r="N410" s="196" t="str">
        <f>IF(M410&gt;0,VLOOKUP(M410,女子登録情報!$N$1:$O$22,2,0),"")</f>
        <v/>
      </c>
      <c r="O410" s="195" t="s">
        <v>27</v>
      </c>
      <c r="P410" s="102"/>
      <c r="Q410" s="53" t="str">
        <f t="shared" si="182"/>
        <v/>
      </c>
      <c r="R410" s="240"/>
      <c r="S410" s="197"/>
      <c r="T410" s="793"/>
      <c r="U410" s="794"/>
      <c r="V410" s="795"/>
      <c r="W410" s="750"/>
      <c r="X410" s="753"/>
      <c r="AA410" s="1">
        <f>IF(C410="",0,IF(H410=F5,0,1))</f>
        <v>0</v>
      </c>
      <c r="AB410" s="85">
        <f t="shared" si="192"/>
        <v>0</v>
      </c>
      <c r="AC410" s="621" t="str">
        <f>IF(C410="","",C410)</f>
        <v/>
      </c>
      <c r="AD410" s="74" t="str">
        <f t="shared" si="183"/>
        <v/>
      </c>
      <c r="AE410" s="74" t="str">
        <f t="shared" si="184"/>
        <v/>
      </c>
      <c r="AF410" s="74" t="str">
        <f t="shared" si="185"/>
        <v/>
      </c>
      <c r="AG410" s="74" t="str">
        <f t="shared" si="186"/>
        <v/>
      </c>
      <c r="AH410" s="95">
        <f t="shared" si="193"/>
        <v>0</v>
      </c>
      <c r="AI410" s="95" t="str">
        <f>IF(F410="","",F410)</f>
        <v/>
      </c>
      <c r="AJ410" s="74" t="str">
        <f t="shared" si="194"/>
        <v/>
      </c>
      <c r="AK410" s="74" t="str">
        <f t="shared" si="187"/>
        <v/>
      </c>
      <c r="AL410" s="99" t="str">
        <f t="shared" si="188"/>
        <v/>
      </c>
      <c r="AM410" s="81">
        <f t="shared" si="195"/>
        <v>0</v>
      </c>
      <c r="AO410" s="81">
        <f t="shared" si="196"/>
        <v>0</v>
      </c>
      <c r="AP410" s="81" t="str">
        <f t="shared" si="197"/>
        <v>00000</v>
      </c>
      <c r="AQ410" s="105" t="str">
        <f t="shared" si="198"/>
        <v>0秒0</v>
      </c>
      <c r="AR410" s="106">
        <f t="shared" si="199"/>
        <v>0</v>
      </c>
      <c r="AS410" s="106" t="str">
        <f t="shared" si="200"/>
        <v>0</v>
      </c>
      <c r="AT410" s="106" t="str">
        <f t="shared" si="201"/>
        <v>0</v>
      </c>
      <c r="AU410" s="106" t="str">
        <f t="shared" si="202"/>
        <v>0m</v>
      </c>
      <c r="AV410" s="106" t="str">
        <f t="shared" si="203"/>
        <v>点</v>
      </c>
      <c r="AW410" s="81">
        <f t="shared" si="204"/>
        <v>0</v>
      </c>
      <c r="AX410" s="73" t="str">
        <f t="shared" si="205"/>
        <v/>
      </c>
      <c r="AY410" s="81">
        <f t="shared" si="206"/>
        <v>0</v>
      </c>
      <c r="AZ410" s="81">
        <f t="shared" si="207"/>
        <v>0</v>
      </c>
      <c r="BA410" s="81">
        <f t="shared" si="208"/>
        <v>0</v>
      </c>
      <c r="BB410" s="586">
        <f>IF(W410="",0,COUNTA($W$17:W412))</f>
        <v>0</v>
      </c>
      <c r="BC410" s="586">
        <f>IF(X410="",0,COUNTA($X$17:X412))</f>
        <v>0</v>
      </c>
      <c r="BD410" s="628">
        <f>IF(OR($N410="20200",$N411="20200",$N412="20200"),COUNTIF($N$17:N412,"20200"),0)</f>
        <v>0</v>
      </c>
      <c r="BE410" s="768">
        <f>IF($BD410=0,0,INDEX($P410:$P412,MATCH("20200",$N410:$N412,0),1))</f>
        <v>0</v>
      </c>
      <c r="BF410" s="74" t="str">
        <f t="shared" si="189"/>
        <v/>
      </c>
      <c r="BG410" s="74" t="str">
        <f t="shared" si="190"/>
        <v/>
      </c>
      <c r="BH410" s="74" t="str">
        <f t="shared" si="191"/>
        <v/>
      </c>
      <c r="BI410" s="120" t="str">
        <f>IF(M410="","",COUNTIF($BH$17:BH410,BH410))</f>
        <v/>
      </c>
      <c r="BJ410" s="98"/>
      <c r="BK410" s="1" t="str">
        <f t="shared" si="209"/>
        <v/>
      </c>
      <c r="BL410" s="621" t="str">
        <f>IF(F410="","",COUNTIF($AI$17:AI410,AI410))</f>
        <v/>
      </c>
      <c r="BM410" s="621">
        <f>IF(BL410=1,BL410,0)</f>
        <v>0</v>
      </c>
      <c r="BN410" s="621" t="str">
        <f>IF(F410="","",$BR410)</f>
        <v/>
      </c>
      <c r="BO410" s="621" t="str">
        <f>IF(G410="","",$BR410)</f>
        <v/>
      </c>
      <c r="BP410" s="621" t="str">
        <f>IF(I410="","",$BR410)</f>
        <v/>
      </c>
      <c r="BQ410" s="622" t="str">
        <f>IFERROR(IF(J410="","",BR410),"")</f>
        <v/>
      </c>
      <c r="BR410" s="621">
        <v>132</v>
      </c>
      <c r="BS410" s="621">
        <f>IF(C410&gt;0,"",IF(COUNTIF(BN410:BQ412,BR410)=4,"",1))</f>
        <v>1</v>
      </c>
      <c r="BV410" s="622" t="str">
        <f>IF(AI410="","",IF(AND(COUNTA(M410:M412)=0,COUNTA(W410:X412)=0),1,""))</f>
        <v/>
      </c>
      <c r="BW410" s="621">
        <f>IF(AND($AI410="",COUNTA(W410)&gt;0),1,0)</f>
        <v>0</v>
      </c>
      <c r="BX410" s="621">
        <f>IF(AND($AI410="",COUNTA(X410)&gt;0),1,0)</f>
        <v>0</v>
      </c>
      <c r="BY410" s="621" t="str">
        <f>F410&amp;"-"&amp;W410</f>
        <v>-</v>
      </c>
      <c r="BZ410" s="621" t="str">
        <f>IF(W410="","",COUNTIF($BY$17:BY410,BY410))</f>
        <v/>
      </c>
      <c r="CA410" s="621" t="str">
        <f>F410&amp;"-"&amp;X410</f>
        <v>-</v>
      </c>
      <c r="CB410" s="621" t="str">
        <f>IF(X410="","",COUNTIF($CA$17:CA410,CA410))</f>
        <v/>
      </c>
    </row>
    <row r="411" spans="1:80" s="1" customFormat="1" ht="18" hidden="1" customHeight="1" thickBot="1">
      <c r="A411" s="684"/>
      <c r="B411" s="765"/>
      <c r="C411" s="767"/>
      <c r="D411" s="194"/>
      <c r="E411" s="194"/>
      <c r="F411" s="767"/>
      <c r="G411" s="767"/>
      <c r="H411" s="668"/>
      <c r="I411" s="198" t="str">
        <f>IF(C410&gt;0,VLOOKUP(C410,女子登録情報!$A$1:$H$2001,5,0),"")</f>
        <v/>
      </c>
      <c r="J411" s="748"/>
      <c r="K411" s="748"/>
      <c r="L411" s="199" t="s">
        <v>28</v>
      </c>
      <c r="M411" s="198"/>
      <c r="N411" s="196" t="str">
        <f>IF(M411&gt;0,VLOOKUP(M411,女子登録情報!$N$1:$O$22,2,0),"")</f>
        <v/>
      </c>
      <c r="O411" s="199" t="s">
        <v>29</v>
      </c>
      <c r="P411" s="200"/>
      <c r="Q411" s="53" t="str">
        <f t="shared" si="182"/>
        <v/>
      </c>
      <c r="R411" s="240"/>
      <c r="S411" s="197"/>
      <c r="T411" s="796"/>
      <c r="U411" s="797"/>
      <c r="V411" s="798"/>
      <c r="W411" s="751"/>
      <c r="X411" s="754"/>
      <c r="AB411" s="85">
        <f t="shared" si="192"/>
        <v>0</v>
      </c>
      <c r="AC411" s="621"/>
      <c r="AD411" s="74" t="str">
        <f t="shared" si="183"/>
        <v/>
      </c>
      <c r="AE411" s="74" t="str">
        <f t="shared" si="184"/>
        <v/>
      </c>
      <c r="AF411" s="74" t="str">
        <f t="shared" si="185"/>
        <v/>
      </c>
      <c r="AG411" s="74" t="str">
        <f t="shared" si="186"/>
        <v/>
      </c>
      <c r="AH411" s="95">
        <f t="shared" si="193"/>
        <v>0</v>
      </c>
      <c r="AI411" s="95" t="str">
        <f>AI410</f>
        <v/>
      </c>
      <c r="AJ411" s="74" t="str">
        <f t="shared" si="194"/>
        <v/>
      </c>
      <c r="AK411" s="74" t="str">
        <f t="shared" si="187"/>
        <v/>
      </c>
      <c r="AL411" s="99" t="str">
        <f t="shared" si="188"/>
        <v/>
      </c>
      <c r="AM411" s="81">
        <f t="shared" si="195"/>
        <v>0</v>
      </c>
      <c r="AO411" s="81">
        <f t="shared" si="196"/>
        <v>0</v>
      </c>
      <c r="AP411" s="81" t="str">
        <f t="shared" si="197"/>
        <v>00000</v>
      </c>
      <c r="AQ411" s="105" t="str">
        <f t="shared" si="198"/>
        <v>0秒0</v>
      </c>
      <c r="AR411" s="106">
        <f t="shared" si="199"/>
        <v>0</v>
      </c>
      <c r="AS411" s="106" t="str">
        <f t="shared" si="200"/>
        <v>0</v>
      </c>
      <c r="AT411" s="106" t="str">
        <f t="shared" si="201"/>
        <v>0</v>
      </c>
      <c r="AU411" s="106" t="str">
        <f t="shared" si="202"/>
        <v>0m</v>
      </c>
      <c r="AV411" s="106" t="str">
        <f t="shared" si="203"/>
        <v>点</v>
      </c>
      <c r="AW411" s="81">
        <f t="shared" si="204"/>
        <v>0</v>
      </c>
      <c r="AX411" s="73" t="str">
        <f t="shared" si="205"/>
        <v/>
      </c>
      <c r="AY411" s="81">
        <f t="shared" si="206"/>
        <v>0</v>
      </c>
      <c r="AZ411" s="81">
        <f t="shared" si="207"/>
        <v>0</v>
      </c>
      <c r="BA411" s="81">
        <f t="shared" si="208"/>
        <v>0</v>
      </c>
      <c r="BB411" s="595"/>
      <c r="BC411" s="595"/>
      <c r="BD411" s="629"/>
      <c r="BE411" s="769"/>
      <c r="BF411" s="74" t="str">
        <f t="shared" si="189"/>
        <v/>
      </c>
      <c r="BG411" s="74" t="str">
        <f t="shared" si="190"/>
        <v/>
      </c>
      <c r="BH411" s="74" t="str">
        <f t="shared" si="191"/>
        <v/>
      </c>
      <c r="BI411" s="120" t="str">
        <f>IF(M411="","",COUNTIF($BH$17:BH411,BH411))</f>
        <v/>
      </c>
      <c r="BJ411" s="98"/>
      <c r="BK411" s="1" t="str">
        <f t="shared" si="209"/>
        <v/>
      </c>
      <c r="BL411" s="621"/>
      <c r="BM411" s="621"/>
      <c r="BN411" s="621"/>
      <c r="BO411" s="621"/>
      <c r="BP411" s="621"/>
      <c r="BQ411" s="623"/>
      <c r="BR411" s="621"/>
      <c r="BS411" s="621"/>
      <c r="BV411" s="623"/>
      <c r="BW411" s="621"/>
      <c r="BX411" s="621"/>
      <c r="BY411" s="621"/>
      <c r="BZ411" s="621"/>
      <c r="CA411" s="621"/>
      <c r="CB411" s="621"/>
    </row>
    <row r="412" spans="1:80" s="1" customFormat="1" ht="18" hidden="1" customHeight="1" thickBot="1">
      <c r="A412" s="685"/>
      <c r="B412" s="201" t="s">
        <v>30</v>
      </c>
      <c r="C412" s="202"/>
      <c r="D412" s="202"/>
      <c r="E412" s="202"/>
      <c r="F412" s="210"/>
      <c r="G412" s="210"/>
      <c r="H412" s="28"/>
      <c r="I412" s="211"/>
      <c r="J412" s="749"/>
      <c r="K412" s="749"/>
      <c r="L412" s="203" t="s">
        <v>31</v>
      </c>
      <c r="M412" s="204"/>
      <c r="N412" s="196" t="str">
        <f>IF(M412&gt;0,VLOOKUP(M412,女子登録情報!$N$1:$O$22,2,0),"")</f>
        <v/>
      </c>
      <c r="O412" s="205" t="s">
        <v>32</v>
      </c>
      <c r="P412" s="206"/>
      <c r="Q412" s="53" t="str">
        <f t="shared" si="182"/>
        <v/>
      </c>
      <c r="R412" s="240"/>
      <c r="S412" s="207"/>
      <c r="T412" s="799"/>
      <c r="U412" s="800"/>
      <c r="V412" s="801"/>
      <c r="W412" s="752"/>
      <c r="X412" s="755"/>
      <c r="AB412" s="85">
        <f t="shared" si="192"/>
        <v>0</v>
      </c>
      <c r="AC412" s="621"/>
      <c r="AD412" s="74" t="str">
        <f t="shared" si="183"/>
        <v/>
      </c>
      <c r="AE412" s="74" t="str">
        <f t="shared" si="184"/>
        <v/>
      </c>
      <c r="AF412" s="74" t="str">
        <f t="shared" si="185"/>
        <v/>
      </c>
      <c r="AG412" s="74" t="str">
        <f t="shared" si="186"/>
        <v/>
      </c>
      <c r="AH412" s="95">
        <f t="shared" si="193"/>
        <v>0</v>
      </c>
      <c r="AI412" s="95" t="str">
        <f>AI411</f>
        <v/>
      </c>
      <c r="AJ412" s="74" t="str">
        <f t="shared" si="194"/>
        <v/>
      </c>
      <c r="AK412" s="74" t="str">
        <f t="shared" si="187"/>
        <v/>
      </c>
      <c r="AL412" s="99" t="str">
        <f t="shared" si="188"/>
        <v/>
      </c>
      <c r="AM412" s="81">
        <f t="shared" si="195"/>
        <v>0</v>
      </c>
      <c r="AO412" s="81">
        <f t="shared" si="196"/>
        <v>0</v>
      </c>
      <c r="AP412" s="81" t="str">
        <f t="shared" si="197"/>
        <v>00000</v>
      </c>
      <c r="AQ412" s="105" t="str">
        <f t="shared" si="198"/>
        <v>0秒0</v>
      </c>
      <c r="AR412" s="106">
        <f t="shared" si="199"/>
        <v>0</v>
      </c>
      <c r="AS412" s="106" t="str">
        <f t="shared" si="200"/>
        <v>0</v>
      </c>
      <c r="AT412" s="106" t="str">
        <f t="shared" si="201"/>
        <v>0</v>
      </c>
      <c r="AU412" s="106" t="str">
        <f t="shared" si="202"/>
        <v>0m</v>
      </c>
      <c r="AV412" s="106" t="str">
        <f t="shared" si="203"/>
        <v>点</v>
      </c>
      <c r="AW412" s="81">
        <f t="shared" si="204"/>
        <v>0</v>
      </c>
      <c r="AX412" s="73" t="str">
        <f t="shared" si="205"/>
        <v/>
      </c>
      <c r="AY412" s="81">
        <f t="shared" si="206"/>
        <v>0</v>
      </c>
      <c r="AZ412" s="81">
        <f t="shared" si="207"/>
        <v>0</v>
      </c>
      <c r="BA412" s="81">
        <f t="shared" si="208"/>
        <v>0</v>
      </c>
      <c r="BB412" s="587"/>
      <c r="BC412" s="587"/>
      <c r="BD412" s="630"/>
      <c r="BE412" s="770"/>
      <c r="BF412" s="74" t="str">
        <f t="shared" si="189"/>
        <v/>
      </c>
      <c r="BG412" s="74" t="str">
        <f t="shared" si="190"/>
        <v/>
      </c>
      <c r="BH412" s="74" t="str">
        <f t="shared" si="191"/>
        <v/>
      </c>
      <c r="BI412" s="120" t="str">
        <f>IF(M412="","",COUNTIF($BH$17:BH412,BH412))</f>
        <v/>
      </c>
      <c r="BJ412" s="98"/>
      <c r="BK412" s="1" t="str">
        <f t="shared" si="209"/>
        <v/>
      </c>
      <c r="BL412" s="621"/>
      <c r="BM412" s="621"/>
      <c r="BN412" s="621"/>
      <c r="BO412" s="621"/>
      <c r="BP412" s="621"/>
      <c r="BQ412" s="624"/>
      <c r="BR412" s="621"/>
      <c r="BS412" s="621"/>
      <c r="BV412" s="624"/>
      <c r="BW412" s="621"/>
      <c r="BX412" s="621"/>
      <c r="BY412" s="621"/>
      <c r="BZ412" s="621"/>
      <c r="CA412" s="621"/>
      <c r="CB412" s="621"/>
    </row>
    <row r="413" spans="1:80" s="1" customFormat="1" ht="18" hidden="1" customHeight="1" thickTop="1" thickBot="1">
      <c r="A413" s="683">
        <v>133</v>
      </c>
      <c r="B413" s="764" t="s">
        <v>339</v>
      </c>
      <c r="C413" s="766"/>
      <c r="D413" s="246"/>
      <c r="E413" s="246"/>
      <c r="F413" s="766" t="str">
        <f>IF(C413&gt;0,VLOOKUP(C413,女子登録情報!$A$1:$H$2001,3,0),"")</f>
        <v/>
      </c>
      <c r="G413" s="766" t="str">
        <f>IF(C413&gt;0,VLOOKUP(C413,女子登録情報!$A$1:$H$2001,4,0),"")</f>
        <v/>
      </c>
      <c r="H413" s="667" t="str">
        <f>IF(C413&gt;0,VLOOKUP(C413,女子登録情報!$A$1:$H$1688,7,0),"")</f>
        <v/>
      </c>
      <c r="I413" s="194" t="str">
        <f>IF(C413&gt;0,VLOOKUP(C413,女子登録情報!$A$1:$H$2001,8,0),"")</f>
        <v/>
      </c>
      <c r="J413" s="747" t="e">
        <f>IF(I414&gt;0,VLOOKUP(I414,女子登録情報!$Q$2:$R$48,2,0),"")</f>
        <v>#N/A</v>
      </c>
      <c r="K413" s="747" t="str">
        <f>IF(C413&gt;0,TEXT(C413,"100000000"),"000000000")</f>
        <v>000000000</v>
      </c>
      <c r="L413" s="195" t="s">
        <v>24</v>
      </c>
      <c r="M413" s="194"/>
      <c r="N413" s="196" t="str">
        <f>IF(M413&gt;0,VLOOKUP(M413,女子登録情報!$N$1:$O$22,2,0),"")</f>
        <v/>
      </c>
      <c r="O413" s="195" t="s">
        <v>27</v>
      </c>
      <c r="P413" s="102"/>
      <c r="Q413" s="53" t="str">
        <f t="shared" si="182"/>
        <v/>
      </c>
      <c r="R413" s="240"/>
      <c r="S413" s="197"/>
      <c r="T413" s="793"/>
      <c r="U413" s="794"/>
      <c r="V413" s="795"/>
      <c r="W413" s="750"/>
      <c r="X413" s="753"/>
      <c r="AA413" s="1">
        <f>IF(C413="",0,IF(H413=F5,0,1))</f>
        <v>0</v>
      </c>
      <c r="AB413" s="85">
        <f t="shared" si="192"/>
        <v>0</v>
      </c>
      <c r="AC413" s="621" t="str">
        <f>IF(C413="","",C413)</f>
        <v/>
      </c>
      <c r="AD413" s="74" t="str">
        <f t="shared" si="183"/>
        <v/>
      </c>
      <c r="AE413" s="74" t="str">
        <f t="shared" si="184"/>
        <v/>
      </c>
      <c r="AF413" s="74" t="str">
        <f t="shared" si="185"/>
        <v/>
      </c>
      <c r="AG413" s="74" t="str">
        <f t="shared" si="186"/>
        <v/>
      </c>
      <c r="AH413" s="95">
        <f t="shared" si="193"/>
        <v>0</v>
      </c>
      <c r="AI413" s="95" t="str">
        <f>IF(F413="","",F413)</f>
        <v/>
      </c>
      <c r="AJ413" s="74" t="str">
        <f t="shared" si="194"/>
        <v/>
      </c>
      <c r="AK413" s="74" t="str">
        <f t="shared" si="187"/>
        <v/>
      </c>
      <c r="AL413" s="99" t="str">
        <f t="shared" si="188"/>
        <v/>
      </c>
      <c r="AM413" s="81">
        <f t="shared" si="195"/>
        <v>0</v>
      </c>
      <c r="AO413" s="81">
        <f t="shared" si="196"/>
        <v>0</v>
      </c>
      <c r="AP413" s="81" t="str">
        <f t="shared" si="197"/>
        <v>00000</v>
      </c>
      <c r="AQ413" s="105" t="str">
        <f t="shared" si="198"/>
        <v>0秒0</v>
      </c>
      <c r="AR413" s="106">
        <f t="shared" si="199"/>
        <v>0</v>
      </c>
      <c r="AS413" s="106" t="str">
        <f t="shared" si="200"/>
        <v>0</v>
      </c>
      <c r="AT413" s="106" t="str">
        <f t="shared" si="201"/>
        <v>0</v>
      </c>
      <c r="AU413" s="106" t="str">
        <f t="shared" si="202"/>
        <v>0m</v>
      </c>
      <c r="AV413" s="106" t="str">
        <f t="shared" si="203"/>
        <v>点</v>
      </c>
      <c r="AW413" s="81">
        <f t="shared" si="204"/>
        <v>0</v>
      </c>
      <c r="AX413" s="73" t="str">
        <f t="shared" si="205"/>
        <v/>
      </c>
      <c r="AY413" s="81">
        <f t="shared" si="206"/>
        <v>0</v>
      </c>
      <c r="AZ413" s="81">
        <f t="shared" si="207"/>
        <v>0</v>
      </c>
      <c r="BA413" s="81">
        <f t="shared" si="208"/>
        <v>0</v>
      </c>
      <c r="BB413" s="586">
        <f>IF(W413="",0,COUNTA($W$17:W415))</f>
        <v>0</v>
      </c>
      <c r="BC413" s="586">
        <f>IF(X413="",0,COUNTA($X$17:X415))</f>
        <v>0</v>
      </c>
      <c r="BD413" s="628">
        <f>IF(OR($N413="20200",$N414="20200",$N415="20200"),COUNTIF($N$17:N415,"20200"),0)</f>
        <v>0</v>
      </c>
      <c r="BE413" s="768">
        <f>IF($BD413=0,0,INDEX($P413:$P415,MATCH("20200",$N413:$N415,0),1))</f>
        <v>0</v>
      </c>
      <c r="BF413" s="74" t="str">
        <f t="shared" si="189"/>
        <v/>
      </c>
      <c r="BG413" s="74" t="str">
        <f t="shared" si="190"/>
        <v/>
      </c>
      <c r="BH413" s="74" t="str">
        <f t="shared" si="191"/>
        <v/>
      </c>
      <c r="BI413" s="120" t="str">
        <f>IF(M413="","",COUNTIF($BH$17:BH413,BH413))</f>
        <v/>
      </c>
      <c r="BJ413" s="98"/>
      <c r="BK413" s="1" t="str">
        <f t="shared" si="209"/>
        <v/>
      </c>
      <c r="BL413" s="621" t="str">
        <f>IF(F413="","",COUNTIF($AI$17:AI413,AI413))</f>
        <v/>
      </c>
      <c r="BM413" s="621">
        <f>IF(BL413=1,BL413,0)</f>
        <v>0</v>
      </c>
      <c r="BN413" s="621" t="str">
        <f>IF(F413="","",$BR413)</f>
        <v/>
      </c>
      <c r="BO413" s="621" t="str">
        <f>IF(G413="","",$BR413)</f>
        <v/>
      </c>
      <c r="BP413" s="621" t="str">
        <f>IF(I413="","",$BR413)</f>
        <v/>
      </c>
      <c r="BQ413" s="622" t="str">
        <f>IFERROR(IF(J413="","",BR413),"")</f>
        <v/>
      </c>
      <c r="BR413" s="621">
        <v>133</v>
      </c>
      <c r="BS413" s="621">
        <f>IF(C413&gt;0,"",IF(COUNTIF(BN413:BQ415,BR413)=4,"",1))</f>
        <v>1</v>
      </c>
      <c r="BV413" s="622" t="str">
        <f>IF(AI413="","",IF(AND(COUNTA(M413:M415)=0,COUNTA(W413:X415)=0),1,""))</f>
        <v/>
      </c>
      <c r="BW413" s="621">
        <f>IF(AND($AI413="",COUNTA(W413)&gt;0),1,0)</f>
        <v>0</v>
      </c>
      <c r="BX413" s="621">
        <f>IF(AND($AI413="",COUNTA(X413)&gt;0),1,0)</f>
        <v>0</v>
      </c>
      <c r="BY413" s="621" t="str">
        <f>F413&amp;"-"&amp;W413</f>
        <v>-</v>
      </c>
      <c r="BZ413" s="621" t="str">
        <f>IF(W413="","",COUNTIF($BY$17:BY413,BY413))</f>
        <v/>
      </c>
      <c r="CA413" s="621" t="str">
        <f>F413&amp;"-"&amp;X413</f>
        <v>-</v>
      </c>
      <c r="CB413" s="621" t="str">
        <f>IF(X413="","",COUNTIF($CA$17:CA413,CA413))</f>
        <v/>
      </c>
    </row>
    <row r="414" spans="1:80" s="1" customFormat="1" ht="18" hidden="1" customHeight="1" thickBot="1">
      <c r="A414" s="684"/>
      <c r="B414" s="765"/>
      <c r="C414" s="767"/>
      <c r="D414" s="194"/>
      <c r="E414" s="194"/>
      <c r="F414" s="767"/>
      <c r="G414" s="767"/>
      <c r="H414" s="668"/>
      <c r="I414" s="198" t="str">
        <f>IF(C413&gt;0,VLOOKUP(C413,女子登録情報!$A$1:$H$2001,5,0),"")</f>
        <v/>
      </c>
      <c r="J414" s="748"/>
      <c r="K414" s="748"/>
      <c r="L414" s="199" t="s">
        <v>28</v>
      </c>
      <c r="M414" s="198"/>
      <c r="N414" s="196" t="str">
        <f>IF(M414&gt;0,VLOOKUP(M414,女子登録情報!$N$1:$O$22,2,0),"")</f>
        <v/>
      </c>
      <c r="O414" s="199" t="s">
        <v>29</v>
      </c>
      <c r="P414" s="200"/>
      <c r="Q414" s="53" t="str">
        <f t="shared" si="182"/>
        <v/>
      </c>
      <c r="R414" s="240"/>
      <c r="S414" s="197"/>
      <c r="T414" s="796"/>
      <c r="U414" s="797"/>
      <c r="V414" s="798"/>
      <c r="W414" s="751"/>
      <c r="X414" s="754"/>
      <c r="AB414" s="85">
        <f t="shared" si="192"/>
        <v>0</v>
      </c>
      <c r="AC414" s="621"/>
      <c r="AD414" s="74" t="str">
        <f t="shared" si="183"/>
        <v/>
      </c>
      <c r="AE414" s="74" t="str">
        <f t="shared" si="184"/>
        <v/>
      </c>
      <c r="AF414" s="74" t="str">
        <f t="shared" si="185"/>
        <v/>
      </c>
      <c r="AG414" s="74" t="str">
        <f t="shared" si="186"/>
        <v/>
      </c>
      <c r="AH414" s="95">
        <f t="shared" si="193"/>
        <v>0</v>
      </c>
      <c r="AI414" s="95" t="str">
        <f>AI413</f>
        <v/>
      </c>
      <c r="AJ414" s="74" t="str">
        <f t="shared" si="194"/>
        <v/>
      </c>
      <c r="AK414" s="74" t="str">
        <f t="shared" si="187"/>
        <v/>
      </c>
      <c r="AL414" s="99" t="str">
        <f t="shared" si="188"/>
        <v/>
      </c>
      <c r="AM414" s="81">
        <f t="shared" si="195"/>
        <v>0</v>
      </c>
      <c r="AO414" s="81">
        <f t="shared" si="196"/>
        <v>0</v>
      </c>
      <c r="AP414" s="81" t="str">
        <f t="shared" si="197"/>
        <v>00000</v>
      </c>
      <c r="AQ414" s="105" t="str">
        <f t="shared" si="198"/>
        <v>0秒0</v>
      </c>
      <c r="AR414" s="106">
        <f t="shared" si="199"/>
        <v>0</v>
      </c>
      <c r="AS414" s="106" t="str">
        <f t="shared" si="200"/>
        <v>0</v>
      </c>
      <c r="AT414" s="106" t="str">
        <f t="shared" si="201"/>
        <v>0</v>
      </c>
      <c r="AU414" s="106" t="str">
        <f t="shared" si="202"/>
        <v>0m</v>
      </c>
      <c r="AV414" s="106" t="str">
        <f t="shared" si="203"/>
        <v>点</v>
      </c>
      <c r="AW414" s="81">
        <f t="shared" si="204"/>
        <v>0</v>
      </c>
      <c r="AX414" s="73" t="str">
        <f t="shared" si="205"/>
        <v/>
      </c>
      <c r="AY414" s="81">
        <f t="shared" si="206"/>
        <v>0</v>
      </c>
      <c r="AZ414" s="81">
        <f t="shared" si="207"/>
        <v>0</v>
      </c>
      <c r="BA414" s="81">
        <f t="shared" si="208"/>
        <v>0</v>
      </c>
      <c r="BB414" s="595"/>
      <c r="BC414" s="595"/>
      <c r="BD414" s="629"/>
      <c r="BE414" s="769"/>
      <c r="BF414" s="74" t="str">
        <f t="shared" si="189"/>
        <v/>
      </c>
      <c r="BG414" s="74" t="str">
        <f t="shared" si="190"/>
        <v/>
      </c>
      <c r="BH414" s="74" t="str">
        <f t="shared" si="191"/>
        <v/>
      </c>
      <c r="BI414" s="120" t="str">
        <f>IF(M414="","",COUNTIF($BH$17:BH414,BH414))</f>
        <v/>
      </c>
      <c r="BJ414" s="98"/>
      <c r="BK414" s="1" t="str">
        <f t="shared" si="209"/>
        <v/>
      </c>
      <c r="BL414" s="621"/>
      <c r="BM414" s="621"/>
      <c r="BN414" s="621"/>
      <c r="BO414" s="621"/>
      <c r="BP414" s="621"/>
      <c r="BQ414" s="623"/>
      <c r="BR414" s="621"/>
      <c r="BS414" s="621"/>
      <c r="BV414" s="623"/>
      <c r="BW414" s="621"/>
      <c r="BX414" s="621"/>
      <c r="BY414" s="621"/>
      <c r="BZ414" s="621"/>
      <c r="CA414" s="621"/>
      <c r="CB414" s="621"/>
    </row>
    <row r="415" spans="1:80" s="1" customFormat="1" ht="18" hidden="1" customHeight="1" thickBot="1">
      <c r="A415" s="685"/>
      <c r="B415" s="201" t="s">
        <v>30</v>
      </c>
      <c r="C415" s="202"/>
      <c r="D415" s="202"/>
      <c r="E415" s="202"/>
      <c r="F415" s="210"/>
      <c r="G415" s="210"/>
      <c r="H415" s="28"/>
      <c r="I415" s="211"/>
      <c r="J415" s="749"/>
      <c r="K415" s="749"/>
      <c r="L415" s="203" t="s">
        <v>31</v>
      </c>
      <c r="M415" s="204"/>
      <c r="N415" s="196" t="str">
        <f>IF(M415&gt;0,VLOOKUP(M415,女子登録情報!$N$1:$O$22,2,0),"")</f>
        <v/>
      </c>
      <c r="O415" s="205" t="s">
        <v>32</v>
      </c>
      <c r="P415" s="206"/>
      <c r="Q415" s="53" t="str">
        <f t="shared" si="182"/>
        <v/>
      </c>
      <c r="R415" s="240"/>
      <c r="S415" s="207"/>
      <c r="T415" s="799"/>
      <c r="U415" s="800"/>
      <c r="V415" s="801"/>
      <c r="W415" s="752"/>
      <c r="X415" s="755"/>
      <c r="AB415" s="85">
        <f t="shared" si="192"/>
        <v>0</v>
      </c>
      <c r="AC415" s="621"/>
      <c r="AD415" s="74" t="str">
        <f t="shared" si="183"/>
        <v/>
      </c>
      <c r="AE415" s="74" t="str">
        <f t="shared" si="184"/>
        <v/>
      </c>
      <c r="AF415" s="74" t="str">
        <f t="shared" si="185"/>
        <v/>
      </c>
      <c r="AG415" s="74" t="str">
        <f t="shared" si="186"/>
        <v/>
      </c>
      <c r="AH415" s="95">
        <f t="shared" si="193"/>
        <v>0</v>
      </c>
      <c r="AI415" s="95" t="str">
        <f>AI414</f>
        <v/>
      </c>
      <c r="AJ415" s="74" t="str">
        <f t="shared" si="194"/>
        <v/>
      </c>
      <c r="AK415" s="74" t="str">
        <f t="shared" si="187"/>
        <v/>
      </c>
      <c r="AL415" s="99" t="str">
        <f t="shared" si="188"/>
        <v/>
      </c>
      <c r="AM415" s="81">
        <f t="shared" si="195"/>
        <v>0</v>
      </c>
      <c r="AO415" s="81">
        <f t="shared" si="196"/>
        <v>0</v>
      </c>
      <c r="AP415" s="81" t="str">
        <f t="shared" si="197"/>
        <v>00000</v>
      </c>
      <c r="AQ415" s="105" t="str">
        <f t="shared" si="198"/>
        <v>0秒0</v>
      </c>
      <c r="AR415" s="106">
        <f t="shared" si="199"/>
        <v>0</v>
      </c>
      <c r="AS415" s="106" t="str">
        <f t="shared" si="200"/>
        <v>0</v>
      </c>
      <c r="AT415" s="106" t="str">
        <f t="shared" si="201"/>
        <v>0</v>
      </c>
      <c r="AU415" s="106" t="str">
        <f t="shared" si="202"/>
        <v>0m</v>
      </c>
      <c r="AV415" s="106" t="str">
        <f t="shared" si="203"/>
        <v>点</v>
      </c>
      <c r="AW415" s="81">
        <f t="shared" si="204"/>
        <v>0</v>
      </c>
      <c r="AX415" s="73" t="str">
        <f t="shared" si="205"/>
        <v/>
      </c>
      <c r="AY415" s="81">
        <f t="shared" si="206"/>
        <v>0</v>
      </c>
      <c r="AZ415" s="81">
        <f t="shared" si="207"/>
        <v>0</v>
      </c>
      <c r="BA415" s="81">
        <f t="shared" si="208"/>
        <v>0</v>
      </c>
      <c r="BB415" s="587"/>
      <c r="BC415" s="587"/>
      <c r="BD415" s="630"/>
      <c r="BE415" s="770"/>
      <c r="BF415" s="74" t="str">
        <f t="shared" si="189"/>
        <v/>
      </c>
      <c r="BG415" s="74" t="str">
        <f t="shared" si="190"/>
        <v/>
      </c>
      <c r="BH415" s="74" t="str">
        <f t="shared" si="191"/>
        <v/>
      </c>
      <c r="BI415" s="120" t="str">
        <f>IF(M415="","",COUNTIF($BH$17:BH415,BH415))</f>
        <v/>
      </c>
      <c r="BJ415" s="98"/>
      <c r="BK415" s="1" t="str">
        <f t="shared" si="209"/>
        <v/>
      </c>
      <c r="BL415" s="621"/>
      <c r="BM415" s="621"/>
      <c r="BN415" s="621"/>
      <c r="BO415" s="621"/>
      <c r="BP415" s="621"/>
      <c r="BQ415" s="624"/>
      <c r="BR415" s="621"/>
      <c r="BS415" s="621"/>
      <c r="BV415" s="624"/>
      <c r="BW415" s="621"/>
      <c r="BX415" s="621"/>
      <c r="BY415" s="621"/>
      <c r="BZ415" s="621"/>
      <c r="CA415" s="621"/>
      <c r="CB415" s="621"/>
    </row>
    <row r="416" spans="1:80" s="1" customFormat="1" ht="18" hidden="1" customHeight="1" thickTop="1" thickBot="1">
      <c r="A416" s="683">
        <v>134</v>
      </c>
      <c r="B416" s="764" t="s">
        <v>339</v>
      </c>
      <c r="C416" s="766"/>
      <c r="D416" s="246"/>
      <c r="E416" s="246"/>
      <c r="F416" s="766" t="str">
        <f>IF(C416&gt;0,VLOOKUP(C416,女子登録情報!$A$1:$H$2001,3,0),"")</f>
        <v/>
      </c>
      <c r="G416" s="766" t="str">
        <f>IF(C416&gt;0,VLOOKUP(C416,女子登録情報!$A$1:$H$2001,4,0),"")</f>
        <v/>
      </c>
      <c r="H416" s="667" t="str">
        <f>IF(C416&gt;0,VLOOKUP(C416,女子登録情報!$A$1:$H$1688,7,0),"")</f>
        <v/>
      </c>
      <c r="I416" s="194" t="str">
        <f>IF(C416&gt;0,VLOOKUP(C416,女子登録情報!$A$1:$H$2001,8,0),"")</f>
        <v/>
      </c>
      <c r="J416" s="747" t="e">
        <f>IF(I417&gt;0,VLOOKUP(I417,女子登録情報!$Q$2:$R$48,2,0),"")</f>
        <v>#N/A</v>
      </c>
      <c r="K416" s="747" t="str">
        <f>IF(C416&gt;0,TEXT(C416,"100000000"),"000000000")</f>
        <v>000000000</v>
      </c>
      <c r="L416" s="195" t="s">
        <v>24</v>
      </c>
      <c r="M416" s="194"/>
      <c r="N416" s="196" t="str">
        <f>IF(M416&gt;0,VLOOKUP(M416,女子登録情報!$N$1:$O$22,2,0),"")</f>
        <v/>
      </c>
      <c r="O416" s="195" t="s">
        <v>27</v>
      </c>
      <c r="P416" s="102"/>
      <c r="Q416" s="53" t="str">
        <f t="shared" si="182"/>
        <v/>
      </c>
      <c r="R416" s="240"/>
      <c r="S416" s="197"/>
      <c r="T416" s="793"/>
      <c r="U416" s="794"/>
      <c r="V416" s="795"/>
      <c r="W416" s="750"/>
      <c r="X416" s="753"/>
      <c r="AA416" s="1">
        <f>IF(C416="",0,IF(H416=F5,0,1))</f>
        <v>0</v>
      </c>
      <c r="AB416" s="85">
        <f t="shared" si="192"/>
        <v>0</v>
      </c>
      <c r="AC416" s="621" t="str">
        <f>IF(C416="","",C416)</f>
        <v/>
      </c>
      <c r="AD416" s="74" t="str">
        <f t="shared" si="183"/>
        <v/>
      </c>
      <c r="AE416" s="74" t="str">
        <f t="shared" si="184"/>
        <v/>
      </c>
      <c r="AF416" s="74" t="str">
        <f t="shared" si="185"/>
        <v/>
      </c>
      <c r="AG416" s="74" t="str">
        <f t="shared" si="186"/>
        <v/>
      </c>
      <c r="AH416" s="95">
        <f t="shared" si="193"/>
        <v>0</v>
      </c>
      <c r="AI416" s="95" t="str">
        <f>IF(F416="","",F416)</f>
        <v/>
      </c>
      <c r="AJ416" s="74" t="str">
        <f t="shared" si="194"/>
        <v/>
      </c>
      <c r="AK416" s="74" t="str">
        <f t="shared" si="187"/>
        <v/>
      </c>
      <c r="AL416" s="99" t="str">
        <f t="shared" si="188"/>
        <v/>
      </c>
      <c r="AM416" s="81">
        <f t="shared" si="195"/>
        <v>0</v>
      </c>
      <c r="AO416" s="81">
        <f t="shared" si="196"/>
        <v>0</v>
      </c>
      <c r="AP416" s="81" t="str">
        <f t="shared" si="197"/>
        <v>00000</v>
      </c>
      <c r="AQ416" s="105" t="str">
        <f t="shared" si="198"/>
        <v>0秒0</v>
      </c>
      <c r="AR416" s="106">
        <f t="shared" si="199"/>
        <v>0</v>
      </c>
      <c r="AS416" s="106" t="str">
        <f t="shared" si="200"/>
        <v>0</v>
      </c>
      <c r="AT416" s="106" t="str">
        <f t="shared" si="201"/>
        <v>0</v>
      </c>
      <c r="AU416" s="106" t="str">
        <f t="shared" si="202"/>
        <v>0m</v>
      </c>
      <c r="AV416" s="106" t="str">
        <f t="shared" si="203"/>
        <v>点</v>
      </c>
      <c r="AW416" s="81">
        <f t="shared" si="204"/>
        <v>0</v>
      </c>
      <c r="AX416" s="73" t="str">
        <f t="shared" si="205"/>
        <v/>
      </c>
      <c r="AY416" s="81">
        <f t="shared" si="206"/>
        <v>0</v>
      </c>
      <c r="AZ416" s="81">
        <f t="shared" si="207"/>
        <v>0</v>
      </c>
      <c r="BA416" s="81">
        <f t="shared" si="208"/>
        <v>0</v>
      </c>
      <c r="BB416" s="586">
        <f>IF(W416="",0,COUNTA($W$17:W418))</f>
        <v>0</v>
      </c>
      <c r="BC416" s="586">
        <f>IF(X416="",0,COUNTA($X$17:X418))</f>
        <v>0</v>
      </c>
      <c r="BD416" s="628">
        <f>IF(OR($N416="20200",$N417="20200",$N418="20200"),COUNTIF($N$17:N418,"20200"),0)</f>
        <v>0</v>
      </c>
      <c r="BE416" s="768">
        <f>IF($BD416=0,0,INDEX($P416:$P418,MATCH("20200",$N416:$N418,0),1))</f>
        <v>0</v>
      </c>
      <c r="BF416" s="74" t="str">
        <f t="shared" si="189"/>
        <v/>
      </c>
      <c r="BG416" s="74" t="str">
        <f t="shared" si="190"/>
        <v/>
      </c>
      <c r="BH416" s="74" t="str">
        <f t="shared" si="191"/>
        <v/>
      </c>
      <c r="BI416" s="120" t="str">
        <f>IF(M416="","",COUNTIF($BH$17:BH416,BH416))</f>
        <v/>
      </c>
      <c r="BJ416" s="98"/>
      <c r="BK416" s="1" t="str">
        <f t="shared" si="209"/>
        <v/>
      </c>
      <c r="BL416" s="621" t="str">
        <f>IF(F416="","",COUNTIF($AI$17:AI416,AI416))</f>
        <v/>
      </c>
      <c r="BM416" s="621">
        <f>IF(BL416=1,BL416,0)</f>
        <v>0</v>
      </c>
      <c r="BN416" s="621" t="str">
        <f>IF(F416="","",$BR416)</f>
        <v/>
      </c>
      <c r="BO416" s="621" t="str">
        <f>IF(G416="","",$BR416)</f>
        <v/>
      </c>
      <c r="BP416" s="621" t="str">
        <f>IF(I416="","",$BR416)</f>
        <v/>
      </c>
      <c r="BQ416" s="622" t="str">
        <f>IFERROR(IF(J416="","",BR416),"")</f>
        <v/>
      </c>
      <c r="BR416" s="621">
        <v>134</v>
      </c>
      <c r="BS416" s="621">
        <f>IF(C416&gt;0,"",IF(COUNTIF(BN416:BQ418,BR416)=4,"",1))</f>
        <v>1</v>
      </c>
      <c r="BV416" s="622" t="str">
        <f>IF(AI416="","",IF(AND(COUNTA(M416:M418)=0,COUNTA(W416:X418)=0),1,""))</f>
        <v/>
      </c>
      <c r="BW416" s="621">
        <f>IF(AND($AI416="",COUNTA(W416)&gt;0),1,0)</f>
        <v>0</v>
      </c>
      <c r="BX416" s="621">
        <f>IF(AND($AI416="",COUNTA(X416)&gt;0),1,0)</f>
        <v>0</v>
      </c>
      <c r="BY416" s="621" t="str">
        <f>F416&amp;"-"&amp;W416</f>
        <v>-</v>
      </c>
      <c r="BZ416" s="621" t="str">
        <f>IF(W416="","",COUNTIF($BY$17:BY416,BY416))</f>
        <v/>
      </c>
      <c r="CA416" s="621" t="str">
        <f>F416&amp;"-"&amp;X416</f>
        <v>-</v>
      </c>
      <c r="CB416" s="621" t="str">
        <f>IF(X416="","",COUNTIF($CA$17:CA416,CA416))</f>
        <v/>
      </c>
    </row>
    <row r="417" spans="1:80" s="1" customFormat="1" ht="18" hidden="1" customHeight="1" thickBot="1">
      <c r="A417" s="684"/>
      <c r="B417" s="765"/>
      <c r="C417" s="767"/>
      <c r="D417" s="194"/>
      <c r="E417" s="194"/>
      <c r="F417" s="767"/>
      <c r="G417" s="767"/>
      <c r="H417" s="668"/>
      <c r="I417" s="198" t="str">
        <f>IF(C416&gt;0,VLOOKUP(C416,女子登録情報!$A$1:$H$2001,5,0),"")</f>
        <v/>
      </c>
      <c r="J417" s="748"/>
      <c r="K417" s="748"/>
      <c r="L417" s="199" t="s">
        <v>28</v>
      </c>
      <c r="M417" s="198"/>
      <c r="N417" s="196" t="str">
        <f>IF(M417&gt;0,VLOOKUP(M417,女子登録情報!$N$1:$O$22,2,0),"")</f>
        <v/>
      </c>
      <c r="O417" s="199" t="s">
        <v>29</v>
      </c>
      <c r="P417" s="200"/>
      <c r="Q417" s="53" t="str">
        <f t="shared" si="182"/>
        <v/>
      </c>
      <c r="R417" s="240"/>
      <c r="S417" s="197"/>
      <c r="T417" s="796"/>
      <c r="U417" s="797"/>
      <c r="V417" s="798"/>
      <c r="W417" s="751"/>
      <c r="X417" s="754"/>
      <c r="AB417" s="85">
        <f t="shared" si="192"/>
        <v>0</v>
      </c>
      <c r="AC417" s="621"/>
      <c r="AD417" s="74" t="str">
        <f t="shared" si="183"/>
        <v/>
      </c>
      <c r="AE417" s="74" t="str">
        <f t="shared" si="184"/>
        <v/>
      </c>
      <c r="AF417" s="74" t="str">
        <f t="shared" si="185"/>
        <v/>
      </c>
      <c r="AG417" s="74" t="str">
        <f t="shared" si="186"/>
        <v/>
      </c>
      <c r="AH417" s="95">
        <f t="shared" si="193"/>
        <v>0</v>
      </c>
      <c r="AI417" s="95" t="str">
        <f>AI416</f>
        <v/>
      </c>
      <c r="AJ417" s="74" t="str">
        <f t="shared" si="194"/>
        <v/>
      </c>
      <c r="AK417" s="74" t="str">
        <f t="shared" si="187"/>
        <v/>
      </c>
      <c r="AL417" s="99" t="str">
        <f t="shared" si="188"/>
        <v/>
      </c>
      <c r="AM417" s="81">
        <f t="shared" si="195"/>
        <v>0</v>
      </c>
      <c r="AO417" s="81">
        <f t="shared" si="196"/>
        <v>0</v>
      </c>
      <c r="AP417" s="81" t="str">
        <f t="shared" si="197"/>
        <v>00000</v>
      </c>
      <c r="AQ417" s="105" t="str">
        <f t="shared" si="198"/>
        <v>0秒0</v>
      </c>
      <c r="AR417" s="106">
        <f t="shared" si="199"/>
        <v>0</v>
      </c>
      <c r="AS417" s="106" t="str">
        <f t="shared" si="200"/>
        <v>0</v>
      </c>
      <c r="AT417" s="106" t="str">
        <f t="shared" si="201"/>
        <v>0</v>
      </c>
      <c r="AU417" s="106" t="str">
        <f t="shared" si="202"/>
        <v>0m</v>
      </c>
      <c r="AV417" s="106" t="str">
        <f t="shared" si="203"/>
        <v>点</v>
      </c>
      <c r="AW417" s="81">
        <f t="shared" si="204"/>
        <v>0</v>
      </c>
      <c r="AX417" s="73" t="str">
        <f t="shared" si="205"/>
        <v/>
      </c>
      <c r="AY417" s="81">
        <f t="shared" si="206"/>
        <v>0</v>
      </c>
      <c r="AZ417" s="81">
        <f t="shared" si="207"/>
        <v>0</v>
      </c>
      <c r="BA417" s="81">
        <f t="shared" si="208"/>
        <v>0</v>
      </c>
      <c r="BB417" s="595"/>
      <c r="BC417" s="595"/>
      <c r="BD417" s="629"/>
      <c r="BE417" s="769"/>
      <c r="BF417" s="74" t="str">
        <f t="shared" si="189"/>
        <v/>
      </c>
      <c r="BG417" s="74" t="str">
        <f t="shared" si="190"/>
        <v/>
      </c>
      <c r="BH417" s="74" t="str">
        <f t="shared" si="191"/>
        <v/>
      </c>
      <c r="BI417" s="120" t="str">
        <f>IF(M417="","",COUNTIF($BH$17:BH417,BH417))</f>
        <v/>
      </c>
      <c r="BJ417" s="98"/>
      <c r="BK417" s="1" t="str">
        <f t="shared" si="209"/>
        <v/>
      </c>
      <c r="BL417" s="621"/>
      <c r="BM417" s="621"/>
      <c r="BN417" s="621"/>
      <c r="BO417" s="621"/>
      <c r="BP417" s="621"/>
      <c r="BQ417" s="623"/>
      <c r="BR417" s="621"/>
      <c r="BS417" s="621"/>
      <c r="BV417" s="623"/>
      <c r="BW417" s="621"/>
      <c r="BX417" s="621"/>
      <c r="BY417" s="621"/>
      <c r="BZ417" s="621"/>
      <c r="CA417" s="621"/>
      <c r="CB417" s="621"/>
    </row>
    <row r="418" spans="1:80" s="1" customFormat="1" ht="18" hidden="1" customHeight="1" thickBot="1">
      <c r="A418" s="685"/>
      <c r="B418" s="201" t="s">
        <v>30</v>
      </c>
      <c r="C418" s="202"/>
      <c r="D418" s="202"/>
      <c r="E418" s="202"/>
      <c r="F418" s="210"/>
      <c r="G418" s="210"/>
      <c r="H418" s="28"/>
      <c r="I418" s="211"/>
      <c r="J418" s="749"/>
      <c r="K418" s="749"/>
      <c r="L418" s="203" t="s">
        <v>31</v>
      </c>
      <c r="M418" s="204"/>
      <c r="N418" s="196" t="str">
        <f>IF(M418&gt;0,VLOOKUP(M418,女子登録情報!$N$1:$O$22,2,0),"")</f>
        <v/>
      </c>
      <c r="O418" s="205" t="s">
        <v>32</v>
      </c>
      <c r="P418" s="206"/>
      <c r="Q418" s="53" t="str">
        <f t="shared" si="182"/>
        <v/>
      </c>
      <c r="R418" s="240"/>
      <c r="S418" s="207"/>
      <c r="T418" s="799"/>
      <c r="U418" s="800"/>
      <c r="V418" s="801"/>
      <c r="W418" s="752"/>
      <c r="X418" s="755"/>
      <c r="AB418" s="85">
        <f t="shared" si="192"/>
        <v>0</v>
      </c>
      <c r="AC418" s="621"/>
      <c r="AD418" s="74" t="str">
        <f t="shared" si="183"/>
        <v/>
      </c>
      <c r="AE418" s="74" t="str">
        <f t="shared" si="184"/>
        <v/>
      </c>
      <c r="AF418" s="74" t="str">
        <f t="shared" si="185"/>
        <v/>
      </c>
      <c r="AG418" s="74" t="str">
        <f t="shared" si="186"/>
        <v/>
      </c>
      <c r="AH418" s="95">
        <f t="shared" si="193"/>
        <v>0</v>
      </c>
      <c r="AI418" s="95" t="str">
        <f>AI417</f>
        <v/>
      </c>
      <c r="AJ418" s="74" t="str">
        <f t="shared" si="194"/>
        <v/>
      </c>
      <c r="AK418" s="74" t="str">
        <f t="shared" si="187"/>
        <v/>
      </c>
      <c r="AL418" s="99" t="str">
        <f t="shared" si="188"/>
        <v/>
      </c>
      <c r="AM418" s="81">
        <f t="shared" si="195"/>
        <v>0</v>
      </c>
      <c r="AO418" s="81">
        <f t="shared" si="196"/>
        <v>0</v>
      </c>
      <c r="AP418" s="81" t="str">
        <f t="shared" si="197"/>
        <v>00000</v>
      </c>
      <c r="AQ418" s="105" t="str">
        <f t="shared" si="198"/>
        <v>0秒0</v>
      </c>
      <c r="AR418" s="106">
        <f t="shared" si="199"/>
        <v>0</v>
      </c>
      <c r="AS418" s="106" t="str">
        <f t="shared" si="200"/>
        <v>0</v>
      </c>
      <c r="AT418" s="106" t="str">
        <f t="shared" si="201"/>
        <v>0</v>
      </c>
      <c r="AU418" s="106" t="str">
        <f t="shared" si="202"/>
        <v>0m</v>
      </c>
      <c r="AV418" s="106" t="str">
        <f t="shared" si="203"/>
        <v>点</v>
      </c>
      <c r="AW418" s="81">
        <f t="shared" si="204"/>
        <v>0</v>
      </c>
      <c r="AX418" s="73" t="str">
        <f t="shared" si="205"/>
        <v/>
      </c>
      <c r="AY418" s="81">
        <f t="shared" si="206"/>
        <v>0</v>
      </c>
      <c r="AZ418" s="81">
        <f t="shared" si="207"/>
        <v>0</v>
      </c>
      <c r="BA418" s="81">
        <f t="shared" si="208"/>
        <v>0</v>
      </c>
      <c r="BB418" s="587"/>
      <c r="BC418" s="587"/>
      <c r="BD418" s="630"/>
      <c r="BE418" s="770"/>
      <c r="BF418" s="74" t="str">
        <f t="shared" si="189"/>
        <v/>
      </c>
      <c r="BG418" s="74" t="str">
        <f t="shared" si="190"/>
        <v/>
      </c>
      <c r="BH418" s="74" t="str">
        <f t="shared" si="191"/>
        <v/>
      </c>
      <c r="BI418" s="120" t="str">
        <f>IF(M418="","",COUNTIF($BH$17:BH418,BH418))</f>
        <v/>
      </c>
      <c r="BJ418" s="98"/>
      <c r="BK418" s="1" t="str">
        <f t="shared" si="209"/>
        <v/>
      </c>
      <c r="BL418" s="621"/>
      <c r="BM418" s="621"/>
      <c r="BN418" s="621"/>
      <c r="BO418" s="621"/>
      <c r="BP418" s="621"/>
      <c r="BQ418" s="624"/>
      <c r="BR418" s="621"/>
      <c r="BS418" s="621"/>
      <c r="BV418" s="624"/>
      <c r="BW418" s="621"/>
      <c r="BX418" s="621"/>
      <c r="BY418" s="621"/>
      <c r="BZ418" s="621"/>
      <c r="CA418" s="621"/>
      <c r="CB418" s="621"/>
    </row>
    <row r="419" spans="1:80" s="1" customFormat="1" ht="18" hidden="1" customHeight="1" thickTop="1" thickBot="1">
      <c r="A419" s="683">
        <v>135</v>
      </c>
      <c r="B419" s="764" t="s">
        <v>339</v>
      </c>
      <c r="C419" s="766"/>
      <c r="D419" s="246"/>
      <c r="E419" s="246"/>
      <c r="F419" s="766" t="str">
        <f>IF(C419&gt;0,VLOOKUP(C419,女子登録情報!$A$1:$H$2001,3,0),"")</f>
        <v/>
      </c>
      <c r="G419" s="766" t="str">
        <f>IF(C419&gt;0,VLOOKUP(C419,女子登録情報!$A$1:$H$2001,4,0),"")</f>
        <v/>
      </c>
      <c r="H419" s="667" t="str">
        <f>IF(C419&gt;0,VLOOKUP(C419,女子登録情報!$A$1:$H$1688,7,0),"")</f>
        <v/>
      </c>
      <c r="I419" s="194" t="str">
        <f>IF(C419&gt;0,VLOOKUP(C419,女子登録情報!$A$1:$H$2001,8,0),"")</f>
        <v/>
      </c>
      <c r="J419" s="747" t="e">
        <f>IF(I420&gt;0,VLOOKUP(I420,女子登録情報!$Q$2:$R$48,2,0),"")</f>
        <v>#N/A</v>
      </c>
      <c r="K419" s="747" t="str">
        <f>IF(C419&gt;0,TEXT(C419,"100000000"),"000000000")</f>
        <v>000000000</v>
      </c>
      <c r="L419" s="195" t="s">
        <v>24</v>
      </c>
      <c r="M419" s="194"/>
      <c r="N419" s="196" t="str">
        <f>IF(M419&gt;0,VLOOKUP(M419,女子登録情報!$N$1:$O$22,2,0),"")</f>
        <v/>
      </c>
      <c r="O419" s="195" t="s">
        <v>27</v>
      </c>
      <c r="P419" s="102"/>
      <c r="Q419" s="53" t="str">
        <f t="shared" si="182"/>
        <v/>
      </c>
      <c r="R419" s="240"/>
      <c r="S419" s="197"/>
      <c r="T419" s="793"/>
      <c r="U419" s="794"/>
      <c r="V419" s="795"/>
      <c r="W419" s="750"/>
      <c r="X419" s="753"/>
      <c r="AA419" s="1">
        <f>IF(C419="",0,IF(H419=F5,0,1))</f>
        <v>0</v>
      </c>
      <c r="AB419" s="85">
        <f t="shared" si="192"/>
        <v>0</v>
      </c>
      <c r="AC419" s="621" t="str">
        <f>IF(C419="","",C419)</f>
        <v/>
      </c>
      <c r="AD419" s="74" t="str">
        <f t="shared" si="183"/>
        <v/>
      </c>
      <c r="AE419" s="74" t="str">
        <f t="shared" si="184"/>
        <v/>
      </c>
      <c r="AF419" s="74" t="str">
        <f t="shared" si="185"/>
        <v/>
      </c>
      <c r="AG419" s="74" t="str">
        <f t="shared" si="186"/>
        <v/>
      </c>
      <c r="AH419" s="95">
        <f t="shared" si="193"/>
        <v>0</v>
      </c>
      <c r="AI419" s="95" t="str">
        <f>IF(F419="","",F419)</f>
        <v/>
      </c>
      <c r="AJ419" s="74" t="str">
        <f t="shared" si="194"/>
        <v/>
      </c>
      <c r="AK419" s="74" t="str">
        <f t="shared" si="187"/>
        <v/>
      </c>
      <c r="AL419" s="99" t="str">
        <f t="shared" si="188"/>
        <v/>
      </c>
      <c r="AM419" s="81">
        <f t="shared" si="195"/>
        <v>0</v>
      </c>
      <c r="AO419" s="81">
        <f t="shared" si="196"/>
        <v>0</v>
      </c>
      <c r="AP419" s="81" t="str">
        <f t="shared" si="197"/>
        <v>00000</v>
      </c>
      <c r="AQ419" s="105" t="str">
        <f t="shared" si="198"/>
        <v>0秒0</v>
      </c>
      <c r="AR419" s="106">
        <f t="shared" si="199"/>
        <v>0</v>
      </c>
      <c r="AS419" s="106" t="str">
        <f t="shared" si="200"/>
        <v>0</v>
      </c>
      <c r="AT419" s="106" t="str">
        <f t="shared" si="201"/>
        <v>0</v>
      </c>
      <c r="AU419" s="106" t="str">
        <f t="shared" si="202"/>
        <v>0m</v>
      </c>
      <c r="AV419" s="106" t="str">
        <f t="shared" si="203"/>
        <v>点</v>
      </c>
      <c r="AW419" s="81">
        <f t="shared" si="204"/>
        <v>0</v>
      </c>
      <c r="AX419" s="73" t="str">
        <f t="shared" si="205"/>
        <v/>
      </c>
      <c r="AY419" s="81">
        <f t="shared" si="206"/>
        <v>0</v>
      </c>
      <c r="AZ419" s="81">
        <f t="shared" si="207"/>
        <v>0</v>
      </c>
      <c r="BA419" s="81">
        <f t="shared" si="208"/>
        <v>0</v>
      </c>
      <c r="BB419" s="586">
        <f>IF(W419="",0,COUNTA($W$17:W421))</f>
        <v>0</v>
      </c>
      <c r="BC419" s="586">
        <f>IF(X419="",0,COUNTA($X$17:X421))</f>
        <v>0</v>
      </c>
      <c r="BD419" s="628">
        <f>IF(OR($N419="20200",$N420="20200",$N421="20200"),COUNTIF($N$17:N421,"20200"),0)</f>
        <v>0</v>
      </c>
      <c r="BE419" s="768">
        <f>IF($BD419=0,0,INDEX($P419:$P421,MATCH("20200",$N419:$N421,0),1))</f>
        <v>0</v>
      </c>
      <c r="BF419" s="74" t="str">
        <f t="shared" si="189"/>
        <v/>
      </c>
      <c r="BG419" s="74" t="str">
        <f t="shared" si="190"/>
        <v/>
      </c>
      <c r="BH419" s="74" t="str">
        <f t="shared" si="191"/>
        <v/>
      </c>
      <c r="BI419" s="120" t="str">
        <f>IF(M419="","",COUNTIF($BH$17:BH419,BH419))</f>
        <v/>
      </c>
      <c r="BJ419" s="98"/>
      <c r="BK419" s="1" t="str">
        <f t="shared" si="209"/>
        <v/>
      </c>
      <c r="BL419" s="621" t="str">
        <f>IF(F419="","",COUNTIF($AI$17:AI419,AI419))</f>
        <v/>
      </c>
      <c r="BM419" s="621">
        <f>IF(BL419=1,BL419,0)</f>
        <v>0</v>
      </c>
      <c r="BN419" s="621" t="str">
        <f>IF(F419="","",$BR419)</f>
        <v/>
      </c>
      <c r="BO419" s="621" t="str">
        <f>IF(G419="","",$BR419)</f>
        <v/>
      </c>
      <c r="BP419" s="621" t="str">
        <f>IF(I419="","",$BR419)</f>
        <v/>
      </c>
      <c r="BQ419" s="622" t="str">
        <f>IFERROR(IF(J419="","",BR419),"")</f>
        <v/>
      </c>
      <c r="BR419" s="621">
        <v>135</v>
      </c>
      <c r="BS419" s="621">
        <f>IF(C419&gt;0,"",IF(COUNTIF(BN419:BQ421,BR419)=4,"",1))</f>
        <v>1</v>
      </c>
      <c r="BV419" s="622" t="str">
        <f>IF(AI419="","",IF(AND(COUNTA(M419:M421)=0,COUNTA(W419:X421)=0),1,""))</f>
        <v/>
      </c>
      <c r="BW419" s="621">
        <f>IF(AND($AI419="",COUNTA(W419)&gt;0),1,0)</f>
        <v>0</v>
      </c>
      <c r="BX419" s="621">
        <f>IF(AND($AI419="",COUNTA(X419)&gt;0),1,0)</f>
        <v>0</v>
      </c>
      <c r="BY419" s="621" t="str">
        <f>F419&amp;"-"&amp;W419</f>
        <v>-</v>
      </c>
      <c r="BZ419" s="621" t="str">
        <f>IF(W419="","",COUNTIF($BY$17:BY419,BY419))</f>
        <v/>
      </c>
      <c r="CA419" s="621" t="str">
        <f>F419&amp;"-"&amp;X419</f>
        <v>-</v>
      </c>
      <c r="CB419" s="621" t="str">
        <f>IF(X419="","",COUNTIF($CA$17:CA419,CA419))</f>
        <v/>
      </c>
    </row>
    <row r="420" spans="1:80" s="1" customFormat="1" ht="18" hidden="1" customHeight="1" thickBot="1">
      <c r="A420" s="684"/>
      <c r="B420" s="765"/>
      <c r="C420" s="767"/>
      <c r="D420" s="194"/>
      <c r="E420" s="194"/>
      <c r="F420" s="767"/>
      <c r="G420" s="767"/>
      <c r="H420" s="668"/>
      <c r="I420" s="198" t="str">
        <f>IF(C419&gt;0,VLOOKUP(C419,女子登録情報!$A$1:$H$2001,5,0),"")</f>
        <v/>
      </c>
      <c r="J420" s="748"/>
      <c r="K420" s="748"/>
      <c r="L420" s="199" t="s">
        <v>28</v>
      </c>
      <c r="M420" s="198"/>
      <c r="N420" s="196" t="str">
        <f>IF(M420&gt;0,VLOOKUP(M420,女子登録情報!$N$1:$O$22,2,0),"")</f>
        <v/>
      </c>
      <c r="O420" s="199" t="s">
        <v>29</v>
      </c>
      <c r="P420" s="200"/>
      <c r="Q420" s="53" t="str">
        <f t="shared" si="182"/>
        <v/>
      </c>
      <c r="R420" s="240"/>
      <c r="S420" s="197"/>
      <c r="T420" s="796"/>
      <c r="U420" s="797"/>
      <c r="V420" s="798"/>
      <c r="W420" s="751"/>
      <c r="X420" s="754"/>
      <c r="AB420" s="85">
        <f t="shared" si="192"/>
        <v>0</v>
      </c>
      <c r="AC420" s="621"/>
      <c r="AD420" s="74" t="str">
        <f t="shared" si="183"/>
        <v/>
      </c>
      <c r="AE420" s="74" t="str">
        <f t="shared" si="184"/>
        <v/>
      </c>
      <c r="AF420" s="74" t="str">
        <f t="shared" si="185"/>
        <v/>
      </c>
      <c r="AG420" s="74" t="str">
        <f t="shared" si="186"/>
        <v/>
      </c>
      <c r="AH420" s="95">
        <f t="shared" si="193"/>
        <v>0</v>
      </c>
      <c r="AI420" s="95" t="str">
        <f>AI419</f>
        <v/>
      </c>
      <c r="AJ420" s="74" t="str">
        <f t="shared" si="194"/>
        <v/>
      </c>
      <c r="AK420" s="74" t="str">
        <f t="shared" si="187"/>
        <v/>
      </c>
      <c r="AL420" s="99" t="str">
        <f t="shared" si="188"/>
        <v/>
      </c>
      <c r="AM420" s="81">
        <f t="shared" si="195"/>
        <v>0</v>
      </c>
      <c r="AO420" s="81">
        <f t="shared" si="196"/>
        <v>0</v>
      </c>
      <c r="AP420" s="81" t="str">
        <f t="shared" si="197"/>
        <v>00000</v>
      </c>
      <c r="AQ420" s="105" t="str">
        <f t="shared" si="198"/>
        <v>0秒0</v>
      </c>
      <c r="AR420" s="106">
        <f t="shared" si="199"/>
        <v>0</v>
      </c>
      <c r="AS420" s="106" t="str">
        <f t="shared" si="200"/>
        <v>0</v>
      </c>
      <c r="AT420" s="106" t="str">
        <f t="shared" si="201"/>
        <v>0</v>
      </c>
      <c r="AU420" s="106" t="str">
        <f t="shared" si="202"/>
        <v>0m</v>
      </c>
      <c r="AV420" s="106" t="str">
        <f t="shared" si="203"/>
        <v>点</v>
      </c>
      <c r="AW420" s="81">
        <f t="shared" si="204"/>
        <v>0</v>
      </c>
      <c r="AX420" s="73" t="str">
        <f t="shared" si="205"/>
        <v/>
      </c>
      <c r="AY420" s="81">
        <f t="shared" si="206"/>
        <v>0</v>
      </c>
      <c r="AZ420" s="81">
        <f t="shared" si="207"/>
        <v>0</v>
      </c>
      <c r="BA420" s="81">
        <f t="shared" si="208"/>
        <v>0</v>
      </c>
      <c r="BB420" s="595"/>
      <c r="BC420" s="595"/>
      <c r="BD420" s="629"/>
      <c r="BE420" s="769"/>
      <c r="BF420" s="74" t="str">
        <f t="shared" si="189"/>
        <v/>
      </c>
      <c r="BG420" s="74" t="str">
        <f t="shared" si="190"/>
        <v/>
      </c>
      <c r="BH420" s="74" t="str">
        <f t="shared" si="191"/>
        <v/>
      </c>
      <c r="BI420" s="120" t="str">
        <f>IF(M420="","",COUNTIF($BH$17:BH420,BH420))</f>
        <v/>
      </c>
      <c r="BJ420" s="98"/>
      <c r="BK420" s="1" t="str">
        <f t="shared" si="209"/>
        <v/>
      </c>
      <c r="BL420" s="621"/>
      <c r="BM420" s="621"/>
      <c r="BN420" s="621"/>
      <c r="BO420" s="621"/>
      <c r="BP420" s="621"/>
      <c r="BQ420" s="623"/>
      <c r="BR420" s="621"/>
      <c r="BS420" s="621"/>
      <c r="BV420" s="623"/>
      <c r="BW420" s="621"/>
      <c r="BX420" s="621"/>
      <c r="BY420" s="621"/>
      <c r="BZ420" s="621"/>
      <c r="CA420" s="621"/>
      <c r="CB420" s="621"/>
    </row>
    <row r="421" spans="1:80" s="1" customFormat="1" ht="18" hidden="1" customHeight="1" thickBot="1">
      <c r="A421" s="685"/>
      <c r="B421" s="201" t="s">
        <v>30</v>
      </c>
      <c r="C421" s="202"/>
      <c r="D421" s="202"/>
      <c r="E421" s="202"/>
      <c r="F421" s="210"/>
      <c r="G421" s="210"/>
      <c r="H421" s="28"/>
      <c r="I421" s="211"/>
      <c r="J421" s="749"/>
      <c r="K421" s="749"/>
      <c r="L421" s="203" t="s">
        <v>31</v>
      </c>
      <c r="M421" s="204"/>
      <c r="N421" s="196" t="str">
        <f>IF(M421&gt;0,VLOOKUP(M421,女子登録情報!$N$1:$O$22,2,0),"")</f>
        <v/>
      </c>
      <c r="O421" s="205" t="s">
        <v>32</v>
      </c>
      <c r="P421" s="206"/>
      <c r="Q421" s="53" t="str">
        <f t="shared" si="182"/>
        <v/>
      </c>
      <c r="R421" s="240"/>
      <c r="S421" s="207"/>
      <c r="T421" s="799"/>
      <c r="U421" s="800"/>
      <c r="V421" s="801"/>
      <c r="W421" s="752"/>
      <c r="X421" s="755"/>
      <c r="AB421" s="85">
        <f t="shared" si="192"/>
        <v>0</v>
      </c>
      <c r="AC421" s="621"/>
      <c r="AD421" s="74" t="str">
        <f t="shared" si="183"/>
        <v/>
      </c>
      <c r="AE421" s="74" t="str">
        <f t="shared" si="184"/>
        <v/>
      </c>
      <c r="AF421" s="74" t="str">
        <f t="shared" si="185"/>
        <v/>
      </c>
      <c r="AG421" s="74" t="str">
        <f t="shared" si="186"/>
        <v/>
      </c>
      <c r="AH421" s="95">
        <f t="shared" si="193"/>
        <v>0</v>
      </c>
      <c r="AI421" s="95" t="str">
        <f>AI420</f>
        <v/>
      </c>
      <c r="AJ421" s="74" t="str">
        <f t="shared" si="194"/>
        <v/>
      </c>
      <c r="AK421" s="74" t="str">
        <f t="shared" si="187"/>
        <v/>
      </c>
      <c r="AL421" s="99" t="str">
        <f t="shared" si="188"/>
        <v/>
      </c>
      <c r="AM421" s="81">
        <f t="shared" si="195"/>
        <v>0</v>
      </c>
      <c r="AO421" s="81">
        <f t="shared" si="196"/>
        <v>0</v>
      </c>
      <c r="AP421" s="81" t="str">
        <f t="shared" si="197"/>
        <v>00000</v>
      </c>
      <c r="AQ421" s="105" t="str">
        <f t="shared" si="198"/>
        <v>0秒0</v>
      </c>
      <c r="AR421" s="106">
        <f t="shared" si="199"/>
        <v>0</v>
      </c>
      <c r="AS421" s="106" t="str">
        <f t="shared" si="200"/>
        <v>0</v>
      </c>
      <c r="AT421" s="106" t="str">
        <f t="shared" si="201"/>
        <v>0</v>
      </c>
      <c r="AU421" s="106" t="str">
        <f t="shared" si="202"/>
        <v>0m</v>
      </c>
      <c r="AV421" s="106" t="str">
        <f t="shared" si="203"/>
        <v>点</v>
      </c>
      <c r="AW421" s="81">
        <f t="shared" si="204"/>
        <v>0</v>
      </c>
      <c r="AX421" s="73" t="str">
        <f t="shared" si="205"/>
        <v/>
      </c>
      <c r="AY421" s="81">
        <f t="shared" si="206"/>
        <v>0</v>
      </c>
      <c r="AZ421" s="81">
        <f t="shared" si="207"/>
        <v>0</v>
      </c>
      <c r="BA421" s="81">
        <f t="shared" si="208"/>
        <v>0</v>
      </c>
      <c r="BB421" s="587"/>
      <c r="BC421" s="587"/>
      <c r="BD421" s="630"/>
      <c r="BE421" s="770"/>
      <c r="BF421" s="74" t="str">
        <f t="shared" si="189"/>
        <v/>
      </c>
      <c r="BG421" s="74" t="str">
        <f t="shared" si="190"/>
        <v/>
      </c>
      <c r="BH421" s="74" t="str">
        <f t="shared" si="191"/>
        <v/>
      </c>
      <c r="BI421" s="120" t="str">
        <f>IF(M421="","",COUNTIF($BH$17:BH421,BH421))</f>
        <v/>
      </c>
      <c r="BJ421" s="98"/>
      <c r="BK421" s="1" t="str">
        <f t="shared" si="209"/>
        <v/>
      </c>
      <c r="BL421" s="621"/>
      <c r="BM421" s="621"/>
      <c r="BN421" s="621"/>
      <c r="BO421" s="621"/>
      <c r="BP421" s="621"/>
      <c r="BQ421" s="624"/>
      <c r="BR421" s="621"/>
      <c r="BS421" s="621"/>
      <c r="BV421" s="624"/>
      <c r="BW421" s="621"/>
      <c r="BX421" s="621"/>
      <c r="BY421" s="621"/>
      <c r="BZ421" s="621"/>
      <c r="CA421" s="621"/>
      <c r="CB421" s="621"/>
    </row>
    <row r="422" spans="1:80" s="1" customFormat="1" ht="18" hidden="1" customHeight="1" thickTop="1" thickBot="1">
      <c r="A422" s="683">
        <v>136</v>
      </c>
      <c r="B422" s="764" t="s">
        <v>339</v>
      </c>
      <c r="C422" s="766"/>
      <c r="D422" s="246"/>
      <c r="E422" s="246"/>
      <c r="F422" s="766" t="str">
        <f>IF(C422&gt;0,VLOOKUP(C422,女子登録情報!$A$1:$H$2001,3,0),"")</f>
        <v/>
      </c>
      <c r="G422" s="766" t="str">
        <f>IF(C422&gt;0,VLOOKUP(C422,女子登録情報!$A$1:$H$2001,4,0),"")</f>
        <v/>
      </c>
      <c r="H422" s="667" t="str">
        <f>IF(C422&gt;0,VLOOKUP(C422,女子登録情報!$A$1:$H$1688,7,0),"")</f>
        <v/>
      </c>
      <c r="I422" s="194" t="str">
        <f>IF(C422&gt;0,VLOOKUP(C422,女子登録情報!$A$1:$H$2001,8,0),"")</f>
        <v/>
      </c>
      <c r="J422" s="747" t="e">
        <f>IF(I423&gt;0,VLOOKUP(I423,女子登録情報!$Q$2:$R$48,2,0),"")</f>
        <v>#N/A</v>
      </c>
      <c r="K422" s="747" t="str">
        <f>IF(C422&gt;0,TEXT(C422,"100000000"),"000000000")</f>
        <v>000000000</v>
      </c>
      <c r="L422" s="195" t="s">
        <v>24</v>
      </c>
      <c r="M422" s="194"/>
      <c r="N422" s="196" t="str">
        <f>IF(M422&gt;0,VLOOKUP(M422,女子登録情報!$N$1:$O$22,2,0),"")</f>
        <v/>
      </c>
      <c r="O422" s="195" t="s">
        <v>27</v>
      </c>
      <c r="P422" s="102"/>
      <c r="Q422" s="53" t="str">
        <f t="shared" si="182"/>
        <v/>
      </c>
      <c r="R422" s="240"/>
      <c r="S422" s="197"/>
      <c r="T422" s="793"/>
      <c r="U422" s="794"/>
      <c r="V422" s="795"/>
      <c r="W422" s="750"/>
      <c r="X422" s="753"/>
      <c r="AA422" s="1">
        <f>IF(C422="",0,IF(H422=F5,0,1))</f>
        <v>0</v>
      </c>
      <c r="AB422" s="85">
        <f t="shared" si="192"/>
        <v>0</v>
      </c>
      <c r="AC422" s="621" t="str">
        <f>IF(C422="","",C422)</f>
        <v/>
      </c>
      <c r="AD422" s="74" t="str">
        <f t="shared" si="183"/>
        <v/>
      </c>
      <c r="AE422" s="74" t="str">
        <f t="shared" si="184"/>
        <v/>
      </c>
      <c r="AF422" s="74" t="str">
        <f t="shared" si="185"/>
        <v/>
      </c>
      <c r="AG422" s="74" t="str">
        <f t="shared" si="186"/>
        <v/>
      </c>
      <c r="AH422" s="95">
        <f t="shared" si="193"/>
        <v>0</v>
      </c>
      <c r="AI422" s="95" t="str">
        <f>IF(F422="","",F422)</f>
        <v/>
      </c>
      <c r="AJ422" s="74" t="str">
        <f t="shared" si="194"/>
        <v/>
      </c>
      <c r="AK422" s="74" t="str">
        <f t="shared" si="187"/>
        <v/>
      </c>
      <c r="AL422" s="99" t="str">
        <f t="shared" si="188"/>
        <v/>
      </c>
      <c r="AM422" s="81">
        <f t="shared" si="195"/>
        <v>0</v>
      </c>
      <c r="AO422" s="81">
        <f t="shared" si="196"/>
        <v>0</v>
      </c>
      <c r="AP422" s="81" t="str">
        <f t="shared" si="197"/>
        <v>00000</v>
      </c>
      <c r="AQ422" s="105" t="str">
        <f t="shared" si="198"/>
        <v>0秒0</v>
      </c>
      <c r="AR422" s="106">
        <f t="shared" si="199"/>
        <v>0</v>
      </c>
      <c r="AS422" s="106" t="str">
        <f t="shared" si="200"/>
        <v>0</v>
      </c>
      <c r="AT422" s="106" t="str">
        <f t="shared" si="201"/>
        <v>0</v>
      </c>
      <c r="AU422" s="106" t="str">
        <f t="shared" si="202"/>
        <v>0m</v>
      </c>
      <c r="AV422" s="106" t="str">
        <f t="shared" si="203"/>
        <v>点</v>
      </c>
      <c r="AW422" s="81">
        <f t="shared" si="204"/>
        <v>0</v>
      </c>
      <c r="AX422" s="73" t="str">
        <f t="shared" si="205"/>
        <v/>
      </c>
      <c r="AY422" s="81">
        <f t="shared" si="206"/>
        <v>0</v>
      </c>
      <c r="AZ422" s="81">
        <f t="shared" si="207"/>
        <v>0</v>
      </c>
      <c r="BA422" s="81">
        <f t="shared" si="208"/>
        <v>0</v>
      </c>
      <c r="BB422" s="586">
        <f>IF(W422="",0,COUNTA($W$17:W424))</f>
        <v>0</v>
      </c>
      <c r="BC422" s="586">
        <f>IF(X422="",0,COUNTA($X$17:X424))</f>
        <v>0</v>
      </c>
      <c r="BD422" s="628">
        <f>IF(OR($N422="20200",$N423="20200",$N424="20200"),COUNTIF($N$17:N424,"20200"),0)</f>
        <v>0</v>
      </c>
      <c r="BE422" s="768">
        <f>IF($BD422=0,0,INDEX($P422:$P424,MATCH("20200",$N422:$N424,0),1))</f>
        <v>0</v>
      </c>
      <c r="BF422" s="74" t="str">
        <f t="shared" si="189"/>
        <v/>
      </c>
      <c r="BG422" s="74" t="str">
        <f t="shared" si="190"/>
        <v/>
      </c>
      <c r="BH422" s="74" t="str">
        <f t="shared" si="191"/>
        <v/>
      </c>
      <c r="BI422" s="120" t="str">
        <f>IF(M422="","",COUNTIF($BH$17:BH422,BH422))</f>
        <v/>
      </c>
      <c r="BJ422" s="98"/>
      <c r="BK422" s="1" t="str">
        <f t="shared" si="209"/>
        <v/>
      </c>
      <c r="BL422" s="621" t="str">
        <f>IF(F422="","",COUNTIF($AI$17:AI422,AI422))</f>
        <v/>
      </c>
      <c r="BM422" s="621">
        <f>IF(BL422=1,BL422,0)</f>
        <v>0</v>
      </c>
      <c r="BN422" s="621" t="str">
        <f>IF(F422="","",$BR422)</f>
        <v/>
      </c>
      <c r="BO422" s="621" t="str">
        <f>IF(G422="","",$BR422)</f>
        <v/>
      </c>
      <c r="BP422" s="621" t="str">
        <f>IF(I422="","",$BR422)</f>
        <v/>
      </c>
      <c r="BQ422" s="622" t="str">
        <f>IFERROR(IF(J422="","",BR422),"")</f>
        <v/>
      </c>
      <c r="BR422" s="621">
        <v>136</v>
      </c>
      <c r="BS422" s="621">
        <f>IF(C422&gt;0,"",IF(COUNTIF(BN422:BQ424,BR422)=4,"",1))</f>
        <v>1</v>
      </c>
      <c r="BV422" s="622" t="str">
        <f>IF(AI422="","",IF(AND(COUNTA(M422:M424)=0,COUNTA(W422:X424)=0),1,""))</f>
        <v/>
      </c>
      <c r="BW422" s="621">
        <f>IF(AND($AI422="",COUNTA(W422)&gt;0),1,0)</f>
        <v>0</v>
      </c>
      <c r="BX422" s="621">
        <f>IF(AND($AI422="",COUNTA(X422)&gt;0),1,0)</f>
        <v>0</v>
      </c>
      <c r="BY422" s="621" t="str">
        <f>F422&amp;"-"&amp;W422</f>
        <v>-</v>
      </c>
      <c r="BZ422" s="621" t="str">
        <f>IF(W422="","",COUNTIF($BY$17:BY422,BY422))</f>
        <v/>
      </c>
      <c r="CA422" s="621" t="str">
        <f>F422&amp;"-"&amp;X422</f>
        <v>-</v>
      </c>
      <c r="CB422" s="621" t="str">
        <f>IF(X422="","",COUNTIF($CA$17:CA422,CA422))</f>
        <v/>
      </c>
    </row>
    <row r="423" spans="1:80" s="1" customFormat="1" ht="18" hidden="1" customHeight="1" thickBot="1">
      <c r="A423" s="684"/>
      <c r="B423" s="765"/>
      <c r="C423" s="767"/>
      <c r="D423" s="194"/>
      <c r="E423" s="194"/>
      <c r="F423" s="767"/>
      <c r="G423" s="767"/>
      <c r="H423" s="668"/>
      <c r="I423" s="198" t="str">
        <f>IF(C422&gt;0,VLOOKUP(C422,女子登録情報!$A$1:$H$2001,5,0),"")</f>
        <v/>
      </c>
      <c r="J423" s="748"/>
      <c r="K423" s="748"/>
      <c r="L423" s="199" t="s">
        <v>28</v>
      </c>
      <c r="M423" s="198"/>
      <c r="N423" s="196" t="str">
        <f>IF(M423&gt;0,VLOOKUP(M423,女子登録情報!$N$1:$O$22,2,0),"")</f>
        <v/>
      </c>
      <c r="O423" s="199" t="s">
        <v>29</v>
      </c>
      <c r="P423" s="200"/>
      <c r="Q423" s="53" t="str">
        <f t="shared" si="182"/>
        <v/>
      </c>
      <c r="R423" s="240"/>
      <c r="S423" s="197"/>
      <c r="T423" s="796"/>
      <c r="U423" s="797"/>
      <c r="V423" s="798"/>
      <c r="W423" s="751"/>
      <c r="X423" s="754"/>
      <c r="AB423" s="85">
        <f t="shared" si="192"/>
        <v>0</v>
      </c>
      <c r="AC423" s="621"/>
      <c r="AD423" s="74" t="str">
        <f t="shared" si="183"/>
        <v/>
      </c>
      <c r="AE423" s="74" t="str">
        <f t="shared" si="184"/>
        <v/>
      </c>
      <c r="AF423" s="74" t="str">
        <f t="shared" si="185"/>
        <v/>
      </c>
      <c r="AG423" s="74" t="str">
        <f t="shared" si="186"/>
        <v/>
      </c>
      <c r="AH423" s="95">
        <f t="shared" si="193"/>
        <v>0</v>
      </c>
      <c r="AI423" s="95" t="str">
        <f>AI422</f>
        <v/>
      </c>
      <c r="AJ423" s="74" t="str">
        <f t="shared" si="194"/>
        <v/>
      </c>
      <c r="AK423" s="74" t="str">
        <f t="shared" si="187"/>
        <v/>
      </c>
      <c r="AL423" s="99" t="str">
        <f t="shared" si="188"/>
        <v/>
      </c>
      <c r="AM423" s="81">
        <f t="shared" si="195"/>
        <v>0</v>
      </c>
      <c r="AO423" s="81">
        <f t="shared" si="196"/>
        <v>0</v>
      </c>
      <c r="AP423" s="81" t="str">
        <f t="shared" si="197"/>
        <v>00000</v>
      </c>
      <c r="AQ423" s="105" t="str">
        <f t="shared" si="198"/>
        <v>0秒0</v>
      </c>
      <c r="AR423" s="106">
        <f t="shared" si="199"/>
        <v>0</v>
      </c>
      <c r="AS423" s="106" t="str">
        <f t="shared" si="200"/>
        <v>0</v>
      </c>
      <c r="AT423" s="106" t="str">
        <f t="shared" si="201"/>
        <v>0</v>
      </c>
      <c r="AU423" s="106" t="str">
        <f t="shared" si="202"/>
        <v>0m</v>
      </c>
      <c r="AV423" s="106" t="str">
        <f t="shared" si="203"/>
        <v>点</v>
      </c>
      <c r="AW423" s="81">
        <f t="shared" si="204"/>
        <v>0</v>
      </c>
      <c r="AX423" s="73" t="str">
        <f t="shared" si="205"/>
        <v/>
      </c>
      <c r="AY423" s="81">
        <f t="shared" si="206"/>
        <v>0</v>
      </c>
      <c r="AZ423" s="81">
        <f t="shared" si="207"/>
        <v>0</v>
      </c>
      <c r="BA423" s="81">
        <f t="shared" si="208"/>
        <v>0</v>
      </c>
      <c r="BB423" s="595"/>
      <c r="BC423" s="595"/>
      <c r="BD423" s="629"/>
      <c r="BE423" s="769"/>
      <c r="BF423" s="74" t="str">
        <f t="shared" si="189"/>
        <v/>
      </c>
      <c r="BG423" s="74" t="str">
        <f t="shared" si="190"/>
        <v/>
      </c>
      <c r="BH423" s="74" t="str">
        <f t="shared" si="191"/>
        <v/>
      </c>
      <c r="BI423" s="120" t="str">
        <f>IF(M423="","",COUNTIF($BH$17:BH423,BH423))</f>
        <v/>
      </c>
      <c r="BJ423" s="98"/>
      <c r="BK423" s="1" t="str">
        <f t="shared" si="209"/>
        <v/>
      </c>
      <c r="BL423" s="621"/>
      <c r="BM423" s="621"/>
      <c r="BN423" s="621"/>
      <c r="BO423" s="621"/>
      <c r="BP423" s="621"/>
      <c r="BQ423" s="623"/>
      <c r="BR423" s="621"/>
      <c r="BS423" s="621"/>
      <c r="BV423" s="623"/>
      <c r="BW423" s="621"/>
      <c r="BX423" s="621"/>
      <c r="BY423" s="621"/>
      <c r="BZ423" s="621"/>
      <c r="CA423" s="621"/>
      <c r="CB423" s="621"/>
    </row>
    <row r="424" spans="1:80" s="1" customFormat="1" ht="18" hidden="1" customHeight="1" thickBot="1">
      <c r="A424" s="685"/>
      <c r="B424" s="201" t="s">
        <v>30</v>
      </c>
      <c r="C424" s="202"/>
      <c r="D424" s="202"/>
      <c r="E424" s="202"/>
      <c r="F424" s="210"/>
      <c r="G424" s="210"/>
      <c r="H424" s="28"/>
      <c r="I424" s="211"/>
      <c r="J424" s="749"/>
      <c r="K424" s="749"/>
      <c r="L424" s="203" t="s">
        <v>31</v>
      </c>
      <c r="M424" s="204"/>
      <c r="N424" s="196" t="str">
        <f>IF(M424&gt;0,VLOOKUP(M424,女子登録情報!$N$1:$O$22,2,0),"")</f>
        <v/>
      </c>
      <c r="O424" s="205" t="s">
        <v>32</v>
      </c>
      <c r="P424" s="206"/>
      <c r="Q424" s="53" t="str">
        <f t="shared" si="182"/>
        <v/>
      </c>
      <c r="R424" s="240"/>
      <c r="S424" s="207"/>
      <c r="T424" s="799"/>
      <c r="U424" s="800"/>
      <c r="V424" s="801"/>
      <c r="W424" s="752"/>
      <c r="X424" s="755"/>
      <c r="AB424" s="85">
        <f t="shared" si="192"/>
        <v>0</v>
      </c>
      <c r="AC424" s="621"/>
      <c r="AD424" s="74" t="str">
        <f t="shared" si="183"/>
        <v/>
      </c>
      <c r="AE424" s="74" t="str">
        <f t="shared" si="184"/>
        <v/>
      </c>
      <c r="AF424" s="74" t="str">
        <f t="shared" si="185"/>
        <v/>
      </c>
      <c r="AG424" s="74" t="str">
        <f t="shared" si="186"/>
        <v/>
      </c>
      <c r="AH424" s="95">
        <f t="shared" si="193"/>
        <v>0</v>
      </c>
      <c r="AI424" s="95" t="str">
        <f>AI423</f>
        <v/>
      </c>
      <c r="AJ424" s="74" t="str">
        <f t="shared" si="194"/>
        <v/>
      </c>
      <c r="AK424" s="74" t="str">
        <f t="shared" si="187"/>
        <v/>
      </c>
      <c r="AL424" s="99" t="str">
        <f t="shared" si="188"/>
        <v/>
      </c>
      <c r="AM424" s="81">
        <f t="shared" si="195"/>
        <v>0</v>
      </c>
      <c r="AO424" s="81">
        <f t="shared" si="196"/>
        <v>0</v>
      </c>
      <c r="AP424" s="81" t="str">
        <f t="shared" si="197"/>
        <v>00000</v>
      </c>
      <c r="AQ424" s="105" t="str">
        <f t="shared" si="198"/>
        <v>0秒0</v>
      </c>
      <c r="AR424" s="106">
        <f t="shared" si="199"/>
        <v>0</v>
      </c>
      <c r="AS424" s="106" t="str">
        <f t="shared" si="200"/>
        <v>0</v>
      </c>
      <c r="AT424" s="106" t="str">
        <f t="shared" si="201"/>
        <v>0</v>
      </c>
      <c r="AU424" s="106" t="str">
        <f t="shared" si="202"/>
        <v>0m</v>
      </c>
      <c r="AV424" s="106" t="str">
        <f t="shared" si="203"/>
        <v>点</v>
      </c>
      <c r="AW424" s="81">
        <f t="shared" si="204"/>
        <v>0</v>
      </c>
      <c r="AX424" s="73" t="str">
        <f t="shared" si="205"/>
        <v/>
      </c>
      <c r="AY424" s="81">
        <f t="shared" si="206"/>
        <v>0</v>
      </c>
      <c r="AZ424" s="81">
        <f t="shared" si="207"/>
        <v>0</v>
      </c>
      <c r="BA424" s="81">
        <f t="shared" si="208"/>
        <v>0</v>
      </c>
      <c r="BB424" s="587"/>
      <c r="BC424" s="587"/>
      <c r="BD424" s="630"/>
      <c r="BE424" s="770"/>
      <c r="BF424" s="74" t="str">
        <f t="shared" si="189"/>
        <v/>
      </c>
      <c r="BG424" s="74" t="str">
        <f t="shared" si="190"/>
        <v/>
      </c>
      <c r="BH424" s="74" t="str">
        <f t="shared" si="191"/>
        <v/>
      </c>
      <c r="BI424" s="120" t="str">
        <f>IF(M424="","",COUNTIF($BH$17:BH424,BH424))</f>
        <v/>
      </c>
      <c r="BJ424" s="98"/>
      <c r="BK424" s="1" t="str">
        <f t="shared" si="209"/>
        <v/>
      </c>
      <c r="BL424" s="621"/>
      <c r="BM424" s="621"/>
      <c r="BN424" s="621"/>
      <c r="BO424" s="621"/>
      <c r="BP424" s="621"/>
      <c r="BQ424" s="624"/>
      <c r="BR424" s="621"/>
      <c r="BS424" s="621"/>
      <c r="BV424" s="624"/>
      <c r="BW424" s="621"/>
      <c r="BX424" s="621"/>
      <c r="BY424" s="621"/>
      <c r="BZ424" s="621"/>
      <c r="CA424" s="621"/>
      <c r="CB424" s="621"/>
    </row>
    <row r="425" spans="1:80" s="1" customFormat="1" ht="18" hidden="1" customHeight="1" thickTop="1" thickBot="1">
      <c r="A425" s="683">
        <v>137</v>
      </c>
      <c r="B425" s="764" t="s">
        <v>339</v>
      </c>
      <c r="C425" s="766"/>
      <c r="D425" s="246"/>
      <c r="E425" s="246"/>
      <c r="F425" s="766" t="str">
        <f>IF(C425&gt;0,VLOOKUP(C425,女子登録情報!$A$1:$H$2001,3,0),"")</f>
        <v/>
      </c>
      <c r="G425" s="766" t="str">
        <f>IF(C425&gt;0,VLOOKUP(C425,女子登録情報!$A$1:$H$2001,4,0),"")</f>
        <v/>
      </c>
      <c r="H425" s="667" t="str">
        <f>IF(C425&gt;0,VLOOKUP(C425,女子登録情報!$A$1:$H$1688,7,0),"")</f>
        <v/>
      </c>
      <c r="I425" s="194" t="str">
        <f>IF(C425&gt;0,VLOOKUP(C425,女子登録情報!$A$1:$H$2001,8,0),"")</f>
        <v/>
      </c>
      <c r="J425" s="747" t="e">
        <f>IF(I426&gt;0,VLOOKUP(I426,女子登録情報!$Q$2:$R$48,2,0),"")</f>
        <v>#N/A</v>
      </c>
      <c r="K425" s="747" t="str">
        <f>IF(C425&gt;0,TEXT(C425,"100000000"),"000000000")</f>
        <v>000000000</v>
      </c>
      <c r="L425" s="195" t="s">
        <v>24</v>
      </c>
      <c r="M425" s="194"/>
      <c r="N425" s="196" t="str">
        <f>IF(M425&gt;0,VLOOKUP(M425,女子登録情報!$N$1:$O$22,2,0),"")</f>
        <v/>
      </c>
      <c r="O425" s="195" t="s">
        <v>27</v>
      </c>
      <c r="P425" s="102"/>
      <c r="Q425" s="53" t="str">
        <f t="shared" si="182"/>
        <v/>
      </c>
      <c r="R425" s="240"/>
      <c r="S425" s="197"/>
      <c r="T425" s="793"/>
      <c r="U425" s="794"/>
      <c r="V425" s="795"/>
      <c r="W425" s="750"/>
      <c r="X425" s="753"/>
      <c r="AA425" s="1">
        <f>IF(C425="",0,IF(H425=F5,0,1))</f>
        <v>0</v>
      </c>
      <c r="AB425" s="85">
        <f t="shared" si="192"/>
        <v>0</v>
      </c>
      <c r="AC425" s="621" t="str">
        <f>IF(C425="","",C425)</f>
        <v/>
      </c>
      <c r="AD425" s="74" t="str">
        <f t="shared" si="183"/>
        <v/>
      </c>
      <c r="AE425" s="74" t="str">
        <f t="shared" si="184"/>
        <v/>
      </c>
      <c r="AF425" s="74" t="str">
        <f t="shared" si="185"/>
        <v/>
      </c>
      <c r="AG425" s="74" t="str">
        <f t="shared" si="186"/>
        <v/>
      </c>
      <c r="AH425" s="95">
        <f t="shared" si="193"/>
        <v>0</v>
      </c>
      <c r="AI425" s="95" t="str">
        <f>IF(F425="","",F425)</f>
        <v/>
      </c>
      <c r="AJ425" s="74" t="str">
        <f t="shared" si="194"/>
        <v/>
      </c>
      <c r="AK425" s="74" t="str">
        <f t="shared" si="187"/>
        <v/>
      </c>
      <c r="AL425" s="99" t="str">
        <f t="shared" si="188"/>
        <v/>
      </c>
      <c r="AM425" s="81">
        <f t="shared" si="195"/>
        <v>0</v>
      </c>
      <c r="AO425" s="81">
        <f t="shared" si="196"/>
        <v>0</v>
      </c>
      <c r="AP425" s="81" t="str">
        <f t="shared" si="197"/>
        <v>00000</v>
      </c>
      <c r="AQ425" s="105" t="str">
        <f t="shared" si="198"/>
        <v>0秒0</v>
      </c>
      <c r="AR425" s="106">
        <f t="shared" si="199"/>
        <v>0</v>
      </c>
      <c r="AS425" s="106" t="str">
        <f t="shared" si="200"/>
        <v>0</v>
      </c>
      <c r="AT425" s="106" t="str">
        <f t="shared" si="201"/>
        <v>0</v>
      </c>
      <c r="AU425" s="106" t="str">
        <f t="shared" si="202"/>
        <v>0m</v>
      </c>
      <c r="AV425" s="106" t="str">
        <f t="shared" si="203"/>
        <v>点</v>
      </c>
      <c r="AW425" s="81">
        <f t="shared" si="204"/>
        <v>0</v>
      </c>
      <c r="AX425" s="73" t="str">
        <f t="shared" si="205"/>
        <v/>
      </c>
      <c r="AY425" s="81">
        <f t="shared" si="206"/>
        <v>0</v>
      </c>
      <c r="AZ425" s="81">
        <f t="shared" si="207"/>
        <v>0</v>
      </c>
      <c r="BA425" s="81">
        <f t="shared" si="208"/>
        <v>0</v>
      </c>
      <c r="BB425" s="586">
        <f>IF(W425="",0,COUNTA($W$17:W427))</f>
        <v>0</v>
      </c>
      <c r="BC425" s="586">
        <f>IF(X425="",0,COUNTA($X$17:X427))</f>
        <v>0</v>
      </c>
      <c r="BD425" s="628">
        <f>IF(OR($N425="20200",$N426="20200",$N427="20200"),COUNTIF($N$17:N427,"20200"),0)</f>
        <v>0</v>
      </c>
      <c r="BE425" s="768">
        <f>IF($BD425=0,0,INDEX($P425:$P427,MATCH("20200",$N425:$N427,0),1))</f>
        <v>0</v>
      </c>
      <c r="BF425" s="74" t="str">
        <f t="shared" si="189"/>
        <v/>
      </c>
      <c r="BG425" s="74" t="str">
        <f t="shared" si="190"/>
        <v/>
      </c>
      <c r="BH425" s="74" t="str">
        <f t="shared" si="191"/>
        <v/>
      </c>
      <c r="BI425" s="120" t="str">
        <f>IF(M425="","",COUNTIF($BH$17:BH425,BH425))</f>
        <v/>
      </c>
      <c r="BJ425" s="98"/>
      <c r="BK425" s="1" t="str">
        <f t="shared" si="209"/>
        <v/>
      </c>
      <c r="BL425" s="621" t="str">
        <f>IF(F425="","",COUNTIF($AI$17:AI425,AI425))</f>
        <v/>
      </c>
      <c r="BM425" s="621">
        <f>IF(BL425=1,BL425,0)</f>
        <v>0</v>
      </c>
      <c r="BN425" s="621" t="str">
        <f>IF(F425="","",$BR425)</f>
        <v/>
      </c>
      <c r="BO425" s="621" t="str">
        <f>IF(G425="","",$BR425)</f>
        <v/>
      </c>
      <c r="BP425" s="621" t="str">
        <f>IF(I425="","",$BR425)</f>
        <v/>
      </c>
      <c r="BQ425" s="622" t="str">
        <f>IFERROR(IF(J425="","",BR425),"")</f>
        <v/>
      </c>
      <c r="BR425" s="621">
        <v>137</v>
      </c>
      <c r="BS425" s="621">
        <f>IF(C425&gt;0,"",IF(COUNTIF(BN425:BQ427,BR425)=4,"",1))</f>
        <v>1</v>
      </c>
      <c r="BV425" s="622" t="str">
        <f>IF(AI425="","",IF(AND(COUNTA(M425:M427)=0,COUNTA(W425:X427)=0),1,""))</f>
        <v/>
      </c>
      <c r="BW425" s="621">
        <f>IF(AND($AI425="",COUNTA(W425)&gt;0),1,0)</f>
        <v>0</v>
      </c>
      <c r="BX425" s="621">
        <f>IF(AND($AI425="",COUNTA(X425)&gt;0),1,0)</f>
        <v>0</v>
      </c>
      <c r="BY425" s="621" t="str">
        <f>F425&amp;"-"&amp;W425</f>
        <v>-</v>
      </c>
      <c r="BZ425" s="621" t="str">
        <f>IF(W425="","",COUNTIF($BY$17:BY425,BY425))</f>
        <v/>
      </c>
      <c r="CA425" s="621" t="str">
        <f>F425&amp;"-"&amp;X425</f>
        <v>-</v>
      </c>
      <c r="CB425" s="621" t="str">
        <f>IF(X425="","",COUNTIF($CA$17:CA425,CA425))</f>
        <v/>
      </c>
    </row>
    <row r="426" spans="1:80" s="1" customFormat="1" ht="18" hidden="1" customHeight="1" thickBot="1">
      <c r="A426" s="684"/>
      <c r="B426" s="765"/>
      <c r="C426" s="767"/>
      <c r="D426" s="194"/>
      <c r="E426" s="194"/>
      <c r="F426" s="767"/>
      <c r="G426" s="767"/>
      <c r="H426" s="668"/>
      <c r="I426" s="198" t="str">
        <f>IF(C425&gt;0,VLOOKUP(C425,女子登録情報!$A$1:$H$2001,5,0),"")</f>
        <v/>
      </c>
      <c r="J426" s="748"/>
      <c r="K426" s="748"/>
      <c r="L426" s="199" t="s">
        <v>28</v>
      </c>
      <c r="M426" s="198"/>
      <c r="N426" s="196" t="str">
        <f>IF(M426&gt;0,VLOOKUP(M426,女子登録情報!$N$1:$O$22,2,0),"")</f>
        <v/>
      </c>
      <c r="O426" s="199" t="s">
        <v>29</v>
      </c>
      <c r="P426" s="200"/>
      <c r="Q426" s="53" t="str">
        <f t="shared" si="182"/>
        <v/>
      </c>
      <c r="R426" s="240"/>
      <c r="S426" s="197"/>
      <c r="T426" s="796"/>
      <c r="U426" s="797"/>
      <c r="V426" s="798"/>
      <c r="W426" s="751"/>
      <c r="X426" s="754"/>
      <c r="AB426" s="85">
        <f t="shared" si="192"/>
        <v>0</v>
      </c>
      <c r="AC426" s="621"/>
      <c r="AD426" s="74" t="str">
        <f t="shared" si="183"/>
        <v/>
      </c>
      <c r="AE426" s="74" t="str">
        <f t="shared" si="184"/>
        <v/>
      </c>
      <c r="AF426" s="74" t="str">
        <f t="shared" si="185"/>
        <v/>
      </c>
      <c r="AG426" s="74" t="str">
        <f t="shared" si="186"/>
        <v/>
      </c>
      <c r="AH426" s="95">
        <f t="shared" si="193"/>
        <v>0</v>
      </c>
      <c r="AI426" s="95" t="str">
        <f>AI425</f>
        <v/>
      </c>
      <c r="AJ426" s="74" t="str">
        <f t="shared" si="194"/>
        <v/>
      </c>
      <c r="AK426" s="74" t="str">
        <f t="shared" si="187"/>
        <v/>
      </c>
      <c r="AL426" s="99" t="str">
        <f t="shared" si="188"/>
        <v/>
      </c>
      <c r="AM426" s="81">
        <f t="shared" si="195"/>
        <v>0</v>
      </c>
      <c r="AO426" s="81">
        <f t="shared" si="196"/>
        <v>0</v>
      </c>
      <c r="AP426" s="81" t="str">
        <f t="shared" si="197"/>
        <v>00000</v>
      </c>
      <c r="AQ426" s="105" t="str">
        <f t="shared" si="198"/>
        <v>0秒0</v>
      </c>
      <c r="AR426" s="106">
        <f t="shared" si="199"/>
        <v>0</v>
      </c>
      <c r="AS426" s="106" t="str">
        <f t="shared" si="200"/>
        <v>0</v>
      </c>
      <c r="AT426" s="106" t="str">
        <f t="shared" si="201"/>
        <v>0</v>
      </c>
      <c r="AU426" s="106" t="str">
        <f t="shared" si="202"/>
        <v>0m</v>
      </c>
      <c r="AV426" s="106" t="str">
        <f t="shared" si="203"/>
        <v>点</v>
      </c>
      <c r="AW426" s="81">
        <f t="shared" si="204"/>
        <v>0</v>
      </c>
      <c r="AX426" s="73" t="str">
        <f t="shared" si="205"/>
        <v/>
      </c>
      <c r="AY426" s="81">
        <f t="shared" si="206"/>
        <v>0</v>
      </c>
      <c r="AZ426" s="81">
        <f t="shared" si="207"/>
        <v>0</v>
      </c>
      <c r="BA426" s="81">
        <f t="shared" si="208"/>
        <v>0</v>
      </c>
      <c r="BB426" s="595"/>
      <c r="BC426" s="595"/>
      <c r="BD426" s="629"/>
      <c r="BE426" s="769"/>
      <c r="BF426" s="74" t="str">
        <f t="shared" si="189"/>
        <v/>
      </c>
      <c r="BG426" s="74" t="str">
        <f t="shared" si="190"/>
        <v/>
      </c>
      <c r="BH426" s="74" t="str">
        <f t="shared" si="191"/>
        <v/>
      </c>
      <c r="BI426" s="120" t="str">
        <f>IF(M426="","",COUNTIF($BH$17:BH426,BH426))</f>
        <v/>
      </c>
      <c r="BJ426" s="98"/>
      <c r="BK426" s="1" t="str">
        <f t="shared" si="209"/>
        <v/>
      </c>
      <c r="BL426" s="621"/>
      <c r="BM426" s="621"/>
      <c r="BN426" s="621"/>
      <c r="BO426" s="621"/>
      <c r="BP426" s="621"/>
      <c r="BQ426" s="623"/>
      <c r="BR426" s="621"/>
      <c r="BS426" s="621"/>
      <c r="BV426" s="623"/>
      <c r="BW426" s="621"/>
      <c r="BX426" s="621"/>
      <c r="BY426" s="621"/>
      <c r="BZ426" s="621"/>
      <c r="CA426" s="621"/>
      <c r="CB426" s="621"/>
    </row>
    <row r="427" spans="1:80" s="1" customFormat="1" ht="18" hidden="1" customHeight="1" thickBot="1">
      <c r="A427" s="685"/>
      <c r="B427" s="201" t="s">
        <v>30</v>
      </c>
      <c r="C427" s="202"/>
      <c r="D427" s="202"/>
      <c r="E427" s="202"/>
      <c r="F427" s="210"/>
      <c r="G427" s="210"/>
      <c r="H427" s="28"/>
      <c r="I427" s="211"/>
      <c r="J427" s="749"/>
      <c r="K427" s="749"/>
      <c r="L427" s="203" t="s">
        <v>31</v>
      </c>
      <c r="M427" s="204"/>
      <c r="N427" s="196" t="str">
        <f>IF(M427&gt;0,VLOOKUP(M427,女子登録情報!$N$1:$O$22,2,0),"")</f>
        <v/>
      </c>
      <c r="O427" s="205" t="s">
        <v>32</v>
      </c>
      <c r="P427" s="206"/>
      <c r="Q427" s="53" t="str">
        <f t="shared" si="182"/>
        <v/>
      </c>
      <c r="R427" s="240"/>
      <c r="S427" s="207"/>
      <c r="T427" s="799"/>
      <c r="U427" s="800"/>
      <c r="V427" s="801"/>
      <c r="W427" s="752"/>
      <c r="X427" s="755"/>
      <c r="AB427" s="85">
        <f t="shared" si="192"/>
        <v>0</v>
      </c>
      <c r="AC427" s="621"/>
      <c r="AD427" s="74" t="str">
        <f t="shared" si="183"/>
        <v/>
      </c>
      <c r="AE427" s="74" t="str">
        <f t="shared" si="184"/>
        <v/>
      </c>
      <c r="AF427" s="74" t="str">
        <f t="shared" si="185"/>
        <v/>
      </c>
      <c r="AG427" s="74" t="str">
        <f t="shared" si="186"/>
        <v/>
      </c>
      <c r="AH427" s="95">
        <f t="shared" si="193"/>
        <v>0</v>
      </c>
      <c r="AI427" s="95" t="str">
        <f>AI426</f>
        <v/>
      </c>
      <c r="AJ427" s="74" t="str">
        <f t="shared" si="194"/>
        <v/>
      </c>
      <c r="AK427" s="74" t="str">
        <f t="shared" si="187"/>
        <v/>
      </c>
      <c r="AL427" s="99" t="str">
        <f t="shared" si="188"/>
        <v/>
      </c>
      <c r="AM427" s="81">
        <f t="shared" si="195"/>
        <v>0</v>
      </c>
      <c r="AO427" s="81">
        <f t="shared" si="196"/>
        <v>0</v>
      </c>
      <c r="AP427" s="81" t="str">
        <f t="shared" si="197"/>
        <v>00000</v>
      </c>
      <c r="AQ427" s="105" t="str">
        <f t="shared" si="198"/>
        <v>0秒0</v>
      </c>
      <c r="AR427" s="106">
        <f t="shared" si="199"/>
        <v>0</v>
      </c>
      <c r="AS427" s="106" t="str">
        <f t="shared" si="200"/>
        <v>0</v>
      </c>
      <c r="AT427" s="106" t="str">
        <f t="shared" si="201"/>
        <v>0</v>
      </c>
      <c r="AU427" s="106" t="str">
        <f t="shared" si="202"/>
        <v>0m</v>
      </c>
      <c r="AV427" s="106" t="str">
        <f t="shared" si="203"/>
        <v>点</v>
      </c>
      <c r="AW427" s="81">
        <f t="shared" si="204"/>
        <v>0</v>
      </c>
      <c r="AX427" s="73" t="str">
        <f t="shared" si="205"/>
        <v/>
      </c>
      <c r="AY427" s="81">
        <f t="shared" si="206"/>
        <v>0</v>
      </c>
      <c r="AZ427" s="81">
        <f t="shared" si="207"/>
        <v>0</v>
      </c>
      <c r="BA427" s="81">
        <f t="shared" si="208"/>
        <v>0</v>
      </c>
      <c r="BB427" s="587"/>
      <c r="BC427" s="587"/>
      <c r="BD427" s="630"/>
      <c r="BE427" s="770"/>
      <c r="BF427" s="74" t="str">
        <f t="shared" si="189"/>
        <v/>
      </c>
      <c r="BG427" s="74" t="str">
        <f t="shared" si="190"/>
        <v/>
      </c>
      <c r="BH427" s="74" t="str">
        <f t="shared" si="191"/>
        <v/>
      </c>
      <c r="BI427" s="120" t="str">
        <f>IF(M427="","",COUNTIF($BH$17:BH427,BH427))</f>
        <v/>
      </c>
      <c r="BJ427" s="98"/>
      <c r="BK427" s="1" t="str">
        <f t="shared" si="209"/>
        <v/>
      </c>
      <c r="BL427" s="621"/>
      <c r="BM427" s="621"/>
      <c r="BN427" s="621"/>
      <c r="BO427" s="621"/>
      <c r="BP427" s="621"/>
      <c r="BQ427" s="624"/>
      <c r="BR427" s="621"/>
      <c r="BS427" s="621"/>
      <c r="BV427" s="624"/>
      <c r="BW427" s="621"/>
      <c r="BX427" s="621"/>
      <c r="BY427" s="621"/>
      <c r="BZ427" s="621"/>
      <c r="CA427" s="621"/>
      <c r="CB427" s="621"/>
    </row>
    <row r="428" spans="1:80" s="1" customFormat="1" ht="18" hidden="1" customHeight="1" thickTop="1" thickBot="1">
      <c r="A428" s="683">
        <v>138</v>
      </c>
      <c r="B428" s="764" t="s">
        <v>339</v>
      </c>
      <c r="C428" s="766"/>
      <c r="D428" s="246"/>
      <c r="E428" s="246"/>
      <c r="F428" s="766" t="str">
        <f>IF(C428&gt;0,VLOOKUP(C428,女子登録情報!$A$1:$H$2001,3,0),"")</f>
        <v/>
      </c>
      <c r="G428" s="766" t="str">
        <f>IF(C428&gt;0,VLOOKUP(C428,女子登録情報!$A$1:$H$2001,4,0),"")</f>
        <v/>
      </c>
      <c r="H428" s="667" t="str">
        <f>IF(C428&gt;0,VLOOKUP(C428,女子登録情報!$A$1:$H$1688,7,0),"")</f>
        <v/>
      </c>
      <c r="I428" s="194" t="str">
        <f>IF(C428&gt;0,VLOOKUP(C428,女子登録情報!$A$1:$H$2001,8,0),"")</f>
        <v/>
      </c>
      <c r="J428" s="747" t="e">
        <f>IF(I429&gt;0,VLOOKUP(I429,女子登録情報!$Q$2:$R$48,2,0),"")</f>
        <v>#N/A</v>
      </c>
      <c r="K428" s="747" t="str">
        <f>IF(C428&gt;0,TEXT(C428,"100000000"),"000000000")</f>
        <v>000000000</v>
      </c>
      <c r="L428" s="195" t="s">
        <v>24</v>
      </c>
      <c r="M428" s="194"/>
      <c r="N428" s="196" t="str">
        <f>IF(M428&gt;0,VLOOKUP(M428,女子登録情報!$N$1:$O$22,2,0),"")</f>
        <v/>
      </c>
      <c r="O428" s="195" t="s">
        <v>27</v>
      </c>
      <c r="P428" s="102"/>
      <c r="Q428" s="53" t="str">
        <f t="shared" si="182"/>
        <v/>
      </c>
      <c r="R428" s="240"/>
      <c r="S428" s="197"/>
      <c r="T428" s="793"/>
      <c r="U428" s="794"/>
      <c r="V428" s="795"/>
      <c r="W428" s="750"/>
      <c r="X428" s="753"/>
      <c r="AA428" s="1">
        <f>IF(C428="",0,IF(H428=F5,0,1))</f>
        <v>0</v>
      </c>
      <c r="AB428" s="85">
        <f t="shared" si="192"/>
        <v>0</v>
      </c>
      <c r="AC428" s="621" t="str">
        <f>IF(C428="","",C428)</f>
        <v/>
      </c>
      <c r="AD428" s="74" t="str">
        <f t="shared" si="183"/>
        <v/>
      </c>
      <c r="AE428" s="74" t="str">
        <f t="shared" si="184"/>
        <v/>
      </c>
      <c r="AF428" s="74" t="str">
        <f t="shared" si="185"/>
        <v/>
      </c>
      <c r="AG428" s="74" t="str">
        <f t="shared" si="186"/>
        <v/>
      </c>
      <c r="AH428" s="95">
        <f t="shared" si="193"/>
        <v>0</v>
      </c>
      <c r="AI428" s="95" t="str">
        <f>IF(F428="","",F428)</f>
        <v/>
      </c>
      <c r="AJ428" s="74" t="str">
        <f t="shared" si="194"/>
        <v/>
      </c>
      <c r="AK428" s="74" t="str">
        <f t="shared" si="187"/>
        <v/>
      </c>
      <c r="AL428" s="99" t="str">
        <f t="shared" si="188"/>
        <v/>
      </c>
      <c r="AM428" s="81">
        <f t="shared" si="195"/>
        <v>0</v>
      </c>
      <c r="AO428" s="81">
        <f t="shared" si="196"/>
        <v>0</v>
      </c>
      <c r="AP428" s="81" t="str">
        <f t="shared" si="197"/>
        <v>00000</v>
      </c>
      <c r="AQ428" s="105" t="str">
        <f t="shared" si="198"/>
        <v>0秒0</v>
      </c>
      <c r="AR428" s="106">
        <f t="shared" si="199"/>
        <v>0</v>
      </c>
      <c r="AS428" s="106" t="str">
        <f t="shared" si="200"/>
        <v>0</v>
      </c>
      <c r="AT428" s="106" t="str">
        <f t="shared" si="201"/>
        <v>0</v>
      </c>
      <c r="AU428" s="106" t="str">
        <f t="shared" si="202"/>
        <v>0m</v>
      </c>
      <c r="AV428" s="106" t="str">
        <f t="shared" si="203"/>
        <v>点</v>
      </c>
      <c r="AW428" s="81">
        <f t="shared" si="204"/>
        <v>0</v>
      </c>
      <c r="AX428" s="73" t="str">
        <f t="shared" si="205"/>
        <v/>
      </c>
      <c r="AY428" s="81">
        <f t="shared" si="206"/>
        <v>0</v>
      </c>
      <c r="AZ428" s="81">
        <f t="shared" si="207"/>
        <v>0</v>
      </c>
      <c r="BA428" s="81">
        <f t="shared" si="208"/>
        <v>0</v>
      </c>
      <c r="BB428" s="586">
        <f>IF(W428="",0,COUNTA($W$17:W430))</f>
        <v>0</v>
      </c>
      <c r="BC428" s="586">
        <f>IF(X428="",0,COUNTA($X$17:X430))</f>
        <v>0</v>
      </c>
      <c r="BD428" s="628">
        <f>IF(OR($N428="20200",$N429="20200",$N430="20200"),COUNTIF($N$17:N430,"20200"),0)</f>
        <v>0</v>
      </c>
      <c r="BE428" s="768">
        <f>IF($BD428=0,0,INDEX($P428:$P430,MATCH("20200",$N428:$N430,0),1))</f>
        <v>0</v>
      </c>
      <c r="BF428" s="74" t="str">
        <f t="shared" si="189"/>
        <v/>
      </c>
      <c r="BG428" s="74" t="str">
        <f t="shared" si="190"/>
        <v/>
      </c>
      <c r="BH428" s="74" t="str">
        <f t="shared" si="191"/>
        <v/>
      </c>
      <c r="BI428" s="120" t="str">
        <f>IF(M428="","",COUNTIF($BH$17:BH428,BH428))</f>
        <v/>
      </c>
      <c r="BJ428" s="98"/>
      <c r="BK428" s="1" t="str">
        <f t="shared" si="209"/>
        <v/>
      </c>
      <c r="BL428" s="621" t="str">
        <f>IF(F428="","",COUNTIF($AI$17:AI428,AI428))</f>
        <v/>
      </c>
      <c r="BM428" s="621">
        <f>IF(BL428=1,BL428,0)</f>
        <v>0</v>
      </c>
      <c r="BN428" s="621" t="str">
        <f>IF(F428="","",$BR428)</f>
        <v/>
      </c>
      <c r="BO428" s="621" t="str">
        <f>IF(G428="","",$BR428)</f>
        <v/>
      </c>
      <c r="BP428" s="621" t="str">
        <f>IF(I428="","",$BR428)</f>
        <v/>
      </c>
      <c r="BQ428" s="622" t="str">
        <f>IFERROR(IF(J428="","",BR428),"")</f>
        <v/>
      </c>
      <c r="BR428" s="621">
        <v>138</v>
      </c>
      <c r="BS428" s="621">
        <f>IF(C428&gt;0,"",IF(COUNTIF(BN428:BQ430,BR428)=4,"",1))</f>
        <v>1</v>
      </c>
      <c r="BV428" s="622" t="str">
        <f>IF(AI428="","",IF(AND(COUNTA(M428:M430)=0,COUNTA(W428:X430)=0),1,""))</f>
        <v/>
      </c>
      <c r="BW428" s="621">
        <f>IF(AND($AI428="",COUNTA(W428)&gt;0),1,0)</f>
        <v>0</v>
      </c>
      <c r="BX428" s="621">
        <f>IF(AND($AI428="",COUNTA(X428)&gt;0),1,0)</f>
        <v>0</v>
      </c>
      <c r="BY428" s="621" t="str">
        <f>F428&amp;"-"&amp;W428</f>
        <v>-</v>
      </c>
      <c r="BZ428" s="621" t="str">
        <f>IF(W428="","",COUNTIF($BY$17:BY428,BY428))</f>
        <v/>
      </c>
      <c r="CA428" s="621" t="str">
        <f>F428&amp;"-"&amp;X428</f>
        <v>-</v>
      </c>
      <c r="CB428" s="621" t="str">
        <f>IF(X428="","",COUNTIF($CA$17:CA428,CA428))</f>
        <v/>
      </c>
    </row>
    <row r="429" spans="1:80" s="1" customFormat="1" ht="18" hidden="1" customHeight="1" thickBot="1">
      <c r="A429" s="684"/>
      <c r="B429" s="765"/>
      <c r="C429" s="767"/>
      <c r="D429" s="194"/>
      <c r="E429" s="194"/>
      <c r="F429" s="767"/>
      <c r="G429" s="767"/>
      <c r="H429" s="668"/>
      <c r="I429" s="198" t="str">
        <f>IF(C428&gt;0,VLOOKUP(C428,女子登録情報!$A$1:$H$2001,5,0),"")</f>
        <v/>
      </c>
      <c r="J429" s="748"/>
      <c r="K429" s="748"/>
      <c r="L429" s="199" t="s">
        <v>28</v>
      </c>
      <c r="M429" s="198"/>
      <c r="N429" s="196" t="str">
        <f>IF(M429&gt;0,VLOOKUP(M429,女子登録情報!$N$1:$O$22,2,0),"")</f>
        <v/>
      </c>
      <c r="O429" s="199" t="s">
        <v>29</v>
      </c>
      <c r="P429" s="200"/>
      <c r="Q429" s="53" t="str">
        <f t="shared" si="182"/>
        <v/>
      </c>
      <c r="R429" s="240"/>
      <c r="S429" s="197"/>
      <c r="T429" s="796"/>
      <c r="U429" s="797"/>
      <c r="V429" s="798"/>
      <c r="W429" s="751"/>
      <c r="X429" s="754"/>
      <c r="AB429" s="85">
        <f t="shared" si="192"/>
        <v>0</v>
      </c>
      <c r="AC429" s="621"/>
      <c r="AD429" s="74" t="str">
        <f t="shared" si="183"/>
        <v/>
      </c>
      <c r="AE429" s="74" t="str">
        <f t="shared" si="184"/>
        <v/>
      </c>
      <c r="AF429" s="74" t="str">
        <f t="shared" si="185"/>
        <v/>
      </c>
      <c r="AG429" s="74" t="str">
        <f t="shared" si="186"/>
        <v/>
      </c>
      <c r="AH429" s="95">
        <f t="shared" si="193"/>
        <v>0</v>
      </c>
      <c r="AI429" s="95" t="str">
        <f>AI428</f>
        <v/>
      </c>
      <c r="AJ429" s="74" t="str">
        <f t="shared" si="194"/>
        <v/>
      </c>
      <c r="AK429" s="74" t="str">
        <f t="shared" si="187"/>
        <v/>
      </c>
      <c r="AL429" s="99" t="str">
        <f t="shared" si="188"/>
        <v/>
      </c>
      <c r="AM429" s="81">
        <f t="shared" si="195"/>
        <v>0</v>
      </c>
      <c r="AO429" s="81">
        <f t="shared" si="196"/>
        <v>0</v>
      </c>
      <c r="AP429" s="81" t="str">
        <f t="shared" si="197"/>
        <v>00000</v>
      </c>
      <c r="AQ429" s="105" t="str">
        <f t="shared" si="198"/>
        <v>0秒0</v>
      </c>
      <c r="AR429" s="106">
        <f t="shared" si="199"/>
        <v>0</v>
      </c>
      <c r="AS429" s="106" t="str">
        <f t="shared" si="200"/>
        <v>0</v>
      </c>
      <c r="AT429" s="106" t="str">
        <f t="shared" si="201"/>
        <v>0</v>
      </c>
      <c r="AU429" s="106" t="str">
        <f t="shared" si="202"/>
        <v>0m</v>
      </c>
      <c r="AV429" s="106" t="str">
        <f t="shared" si="203"/>
        <v>点</v>
      </c>
      <c r="AW429" s="81">
        <f t="shared" si="204"/>
        <v>0</v>
      </c>
      <c r="AX429" s="73" t="str">
        <f t="shared" si="205"/>
        <v/>
      </c>
      <c r="AY429" s="81">
        <f t="shared" si="206"/>
        <v>0</v>
      </c>
      <c r="AZ429" s="81">
        <f t="shared" si="207"/>
        <v>0</v>
      </c>
      <c r="BA429" s="81">
        <f t="shared" si="208"/>
        <v>0</v>
      </c>
      <c r="BB429" s="595"/>
      <c r="BC429" s="595"/>
      <c r="BD429" s="629"/>
      <c r="BE429" s="769"/>
      <c r="BF429" s="74" t="str">
        <f t="shared" si="189"/>
        <v/>
      </c>
      <c r="BG429" s="74" t="str">
        <f t="shared" si="190"/>
        <v/>
      </c>
      <c r="BH429" s="74" t="str">
        <f t="shared" si="191"/>
        <v/>
      </c>
      <c r="BI429" s="120" t="str">
        <f>IF(M429="","",COUNTIF($BH$17:BH429,BH429))</f>
        <v/>
      </c>
      <c r="BJ429" s="98"/>
      <c r="BK429" s="1" t="str">
        <f t="shared" si="209"/>
        <v/>
      </c>
      <c r="BL429" s="621"/>
      <c r="BM429" s="621"/>
      <c r="BN429" s="621"/>
      <c r="BO429" s="621"/>
      <c r="BP429" s="621"/>
      <c r="BQ429" s="623"/>
      <c r="BR429" s="621"/>
      <c r="BS429" s="621"/>
      <c r="BV429" s="623"/>
      <c r="BW429" s="621"/>
      <c r="BX429" s="621"/>
      <c r="BY429" s="621"/>
      <c r="BZ429" s="621"/>
      <c r="CA429" s="621"/>
      <c r="CB429" s="621"/>
    </row>
    <row r="430" spans="1:80" s="1" customFormat="1" ht="18" hidden="1" customHeight="1" thickBot="1">
      <c r="A430" s="685"/>
      <c r="B430" s="201" t="s">
        <v>30</v>
      </c>
      <c r="C430" s="202"/>
      <c r="D430" s="202"/>
      <c r="E430" s="202"/>
      <c r="F430" s="210"/>
      <c r="G430" s="210"/>
      <c r="H430" s="28"/>
      <c r="I430" s="211"/>
      <c r="J430" s="749"/>
      <c r="K430" s="749"/>
      <c r="L430" s="203" t="s">
        <v>31</v>
      </c>
      <c r="M430" s="204"/>
      <c r="N430" s="196" t="str">
        <f>IF(M430&gt;0,VLOOKUP(M430,女子登録情報!$N$1:$O$22,2,0),"")</f>
        <v/>
      </c>
      <c r="O430" s="205" t="s">
        <v>32</v>
      </c>
      <c r="P430" s="206"/>
      <c r="Q430" s="53" t="str">
        <f t="shared" si="182"/>
        <v/>
      </c>
      <c r="R430" s="240"/>
      <c r="S430" s="207"/>
      <c r="T430" s="799"/>
      <c r="U430" s="800"/>
      <c r="V430" s="801"/>
      <c r="W430" s="752"/>
      <c r="X430" s="755"/>
      <c r="AB430" s="85">
        <f t="shared" si="192"/>
        <v>0</v>
      </c>
      <c r="AC430" s="621"/>
      <c r="AD430" s="74" t="str">
        <f t="shared" si="183"/>
        <v/>
      </c>
      <c r="AE430" s="74" t="str">
        <f t="shared" si="184"/>
        <v/>
      </c>
      <c r="AF430" s="74" t="str">
        <f t="shared" si="185"/>
        <v/>
      </c>
      <c r="AG430" s="74" t="str">
        <f t="shared" si="186"/>
        <v/>
      </c>
      <c r="AH430" s="95">
        <f t="shared" si="193"/>
        <v>0</v>
      </c>
      <c r="AI430" s="95" t="str">
        <f>AI429</f>
        <v/>
      </c>
      <c r="AJ430" s="74" t="str">
        <f t="shared" si="194"/>
        <v/>
      </c>
      <c r="AK430" s="74" t="str">
        <f t="shared" si="187"/>
        <v/>
      </c>
      <c r="AL430" s="99" t="str">
        <f t="shared" si="188"/>
        <v/>
      </c>
      <c r="AM430" s="81">
        <f t="shared" si="195"/>
        <v>0</v>
      </c>
      <c r="AO430" s="81">
        <f t="shared" si="196"/>
        <v>0</v>
      </c>
      <c r="AP430" s="81" t="str">
        <f t="shared" si="197"/>
        <v>00000</v>
      </c>
      <c r="AQ430" s="105" t="str">
        <f t="shared" si="198"/>
        <v>0秒0</v>
      </c>
      <c r="AR430" s="106">
        <f t="shared" si="199"/>
        <v>0</v>
      </c>
      <c r="AS430" s="106" t="str">
        <f t="shared" si="200"/>
        <v>0</v>
      </c>
      <c r="AT430" s="106" t="str">
        <f t="shared" si="201"/>
        <v>0</v>
      </c>
      <c r="AU430" s="106" t="str">
        <f t="shared" si="202"/>
        <v>0m</v>
      </c>
      <c r="AV430" s="106" t="str">
        <f t="shared" si="203"/>
        <v>点</v>
      </c>
      <c r="AW430" s="81">
        <f t="shared" si="204"/>
        <v>0</v>
      </c>
      <c r="AX430" s="73" t="str">
        <f t="shared" si="205"/>
        <v/>
      </c>
      <c r="AY430" s="81">
        <f t="shared" si="206"/>
        <v>0</v>
      </c>
      <c r="AZ430" s="81">
        <f t="shared" si="207"/>
        <v>0</v>
      </c>
      <c r="BA430" s="81">
        <f t="shared" si="208"/>
        <v>0</v>
      </c>
      <c r="BB430" s="587"/>
      <c r="BC430" s="587"/>
      <c r="BD430" s="630"/>
      <c r="BE430" s="770"/>
      <c r="BF430" s="74" t="str">
        <f t="shared" si="189"/>
        <v/>
      </c>
      <c r="BG430" s="74" t="str">
        <f t="shared" si="190"/>
        <v/>
      </c>
      <c r="BH430" s="74" t="str">
        <f t="shared" si="191"/>
        <v/>
      </c>
      <c r="BI430" s="120" t="str">
        <f>IF(M430="","",COUNTIF($BH$17:BH430,BH430))</f>
        <v/>
      </c>
      <c r="BJ430" s="98"/>
      <c r="BK430" s="1" t="str">
        <f t="shared" si="209"/>
        <v/>
      </c>
      <c r="BL430" s="621"/>
      <c r="BM430" s="621"/>
      <c r="BN430" s="621"/>
      <c r="BO430" s="621"/>
      <c r="BP430" s="621"/>
      <c r="BQ430" s="624"/>
      <c r="BR430" s="621"/>
      <c r="BS430" s="621"/>
      <c r="BV430" s="624"/>
      <c r="BW430" s="621"/>
      <c r="BX430" s="621"/>
      <c r="BY430" s="621"/>
      <c r="BZ430" s="621"/>
      <c r="CA430" s="621"/>
      <c r="CB430" s="621"/>
    </row>
    <row r="431" spans="1:80" s="1" customFormat="1" ht="18" hidden="1" customHeight="1" thickTop="1" thickBot="1">
      <c r="A431" s="683">
        <v>139</v>
      </c>
      <c r="B431" s="764" t="s">
        <v>339</v>
      </c>
      <c r="C431" s="766"/>
      <c r="D431" s="246"/>
      <c r="E431" s="246"/>
      <c r="F431" s="766" t="str">
        <f>IF(C431&gt;0,VLOOKUP(C431,女子登録情報!$A$1:$H$2001,3,0),"")</f>
        <v/>
      </c>
      <c r="G431" s="766" t="str">
        <f>IF(C431&gt;0,VLOOKUP(C431,女子登録情報!$A$1:$H$2001,4,0),"")</f>
        <v/>
      </c>
      <c r="H431" s="667" t="str">
        <f>IF(C431&gt;0,VLOOKUP(C431,女子登録情報!$A$1:$H$1688,7,0),"")</f>
        <v/>
      </c>
      <c r="I431" s="194" t="str">
        <f>IF(C431&gt;0,VLOOKUP(C431,女子登録情報!$A$1:$H$2001,8,0),"")</f>
        <v/>
      </c>
      <c r="J431" s="747" t="e">
        <f>IF(I432&gt;0,VLOOKUP(I432,女子登録情報!$Q$2:$R$48,2,0),"")</f>
        <v>#N/A</v>
      </c>
      <c r="K431" s="747" t="str">
        <f>IF(C431&gt;0,TEXT(C431,"100000000"),"000000000")</f>
        <v>000000000</v>
      </c>
      <c r="L431" s="195" t="s">
        <v>24</v>
      </c>
      <c r="M431" s="194"/>
      <c r="N431" s="196" t="str">
        <f>IF(M431&gt;0,VLOOKUP(M431,女子登録情報!$N$1:$O$22,2,0),"")</f>
        <v/>
      </c>
      <c r="O431" s="195" t="s">
        <v>27</v>
      </c>
      <c r="P431" s="102"/>
      <c r="Q431" s="53" t="str">
        <f t="shared" si="182"/>
        <v/>
      </c>
      <c r="R431" s="240"/>
      <c r="S431" s="197"/>
      <c r="T431" s="793"/>
      <c r="U431" s="794"/>
      <c r="V431" s="795"/>
      <c r="W431" s="750"/>
      <c r="X431" s="753"/>
      <c r="AA431" s="1">
        <f>IF(C431="",0,IF(H431=F5,0,1))</f>
        <v>0</v>
      </c>
      <c r="AB431" s="85">
        <f t="shared" si="192"/>
        <v>0</v>
      </c>
      <c r="AC431" s="621" t="str">
        <f>IF(C431="","",C431)</f>
        <v/>
      </c>
      <c r="AD431" s="74" t="str">
        <f t="shared" si="183"/>
        <v/>
      </c>
      <c r="AE431" s="74" t="str">
        <f t="shared" si="184"/>
        <v/>
      </c>
      <c r="AF431" s="74" t="str">
        <f t="shared" si="185"/>
        <v/>
      </c>
      <c r="AG431" s="74" t="str">
        <f t="shared" si="186"/>
        <v/>
      </c>
      <c r="AH431" s="95">
        <f t="shared" si="193"/>
        <v>0</v>
      </c>
      <c r="AI431" s="95" t="str">
        <f>IF(F431="","",F431)</f>
        <v/>
      </c>
      <c r="AJ431" s="74" t="str">
        <f t="shared" si="194"/>
        <v/>
      </c>
      <c r="AK431" s="74" t="str">
        <f t="shared" si="187"/>
        <v/>
      </c>
      <c r="AL431" s="99" t="str">
        <f t="shared" si="188"/>
        <v/>
      </c>
      <c r="AM431" s="81">
        <f t="shared" si="195"/>
        <v>0</v>
      </c>
      <c r="AO431" s="81">
        <f t="shared" si="196"/>
        <v>0</v>
      </c>
      <c r="AP431" s="81" t="str">
        <f t="shared" si="197"/>
        <v>00000</v>
      </c>
      <c r="AQ431" s="105" t="str">
        <f t="shared" si="198"/>
        <v>0秒0</v>
      </c>
      <c r="AR431" s="106">
        <f t="shared" si="199"/>
        <v>0</v>
      </c>
      <c r="AS431" s="106" t="str">
        <f t="shared" si="200"/>
        <v>0</v>
      </c>
      <c r="AT431" s="106" t="str">
        <f t="shared" si="201"/>
        <v>0</v>
      </c>
      <c r="AU431" s="106" t="str">
        <f t="shared" si="202"/>
        <v>0m</v>
      </c>
      <c r="AV431" s="106" t="str">
        <f t="shared" si="203"/>
        <v>点</v>
      </c>
      <c r="AW431" s="81">
        <f t="shared" si="204"/>
        <v>0</v>
      </c>
      <c r="AX431" s="73" t="str">
        <f t="shared" si="205"/>
        <v/>
      </c>
      <c r="AY431" s="81">
        <f t="shared" si="206"/>
        <v>0</v>
      </c>
      <c r="AZ431" s="81">
        <f t="shared" si="207"/>
        <v>0</v>
      </c>
      <c r="BA431" s="81">
        <f t="shared" si="208"/>
        <v>0</v>
      </c>
      <c r="BB431" s="586">
        <f>IF(W431="",0,COUNTA($W$17:W433))</f>
        <v>0</v>
      </c>
      <c r="BC431" s="586">
        <f>IF(X431="",0,COUNTA($X$17:X433))</f>
        <v>0</v>
      </c>
      <c r="BD431" s="628">
        <f>IF(OR($N431="20200",$N432="20200",$N433="20200"),COUNTIF($N$17:N433,"20200"),0)</f>
        <v>0</v>
      </c>
      <c r="BE431" s="768">
        <f>IF($BD431=0,0,INDEX($P431:$P433,MATCH("20200",$N431:$N433,0),1))</f>
        <v>0</v>
      </c>
      <c r="BF431" s="74" t="str">
        <f t="shared" si="189"/>
        <v/>
      </c>
      <c r="BG431" s="74" t="str">
        <f t="shared" si="190"/>
        <v/>
      </c>
      <c r="BH431" s="74" t="str">
        <f t="shared" si="191"/>
        <v/>
      </c>
      <c r="BI431" s="120" t="str">
        <f>IF(M431="","",COUNTIF($BH$17:BH431,BH431))</f>
        <v/>
      </c>
      <c r="BJ431" s="98"/>
      <c r="BK431" s="1" t="str">
        <f t="shared" si="209"/>
        <v/>
      </c>
      <c r="BL431" s="621" t="str">
        <f>IF(F431="","",COUNTIF($AI$17:AI431,AI431))</f>
        <v/>
      </c>
      <c r="BM431" s="621">
        <f>IF(BL431=1,BL431,0)</f>
        <v>0</v>
      </c>
      <c r="BN431" s="621" t="str">
        <f>IF(F431="","",$BR431)</f>
        <v/>
      </c>
      <c r="BO431" s="621" t="str">
        <f>IF(G431="","",$BR431)</f>
        <v/>
      </c>
      <c r="BP431" s="621" t="str">
        <f>IF(I431="","",$BR431)</f>
        <v/>
      </c>
      <c r="BQ431" s="622" t="str">
        <f>IFERROR(IF(J431="","",BR431),"")</f>
        <v/>
      </c>
      <c r="BR431" s="621">
        <v>139</v>
      </c>
      <c r="BS431" s="621">
        <f>IF(C431&gt;0,"",IF(COUNTIF(BN431:BQ433,BR431)=4,"",1))</f>
        <v>1</v>
      </c>
      <c r="BV431" s="622" t="str">
        <f>IF(AI431="","",IF(AND(COUNTA(M431:M433)=0,COUNTA(W431:X433)=0),1,""))</f>
        <v/>
      </c>
      <c r="BW431" s="621">
        <f>IF(AND($AI431="",COUNTA(W431)&gt;0),1,0)</f>
        <v>0</v>
      </c>
      <c r="BX431" s="621">
        <f>IF(AND($AI431="",COUNTA(X431)&gt;0),1,0)</f>
        <v>0</v>
      </c>
      <c r="BY431" s="621" t="str">
        <f>F431&amp;"-"&amp;W431</f>
        <v>-</v>
      </c>
      <c r="BZ431" s="621" t="str">
        <f>IF(W431="","",COUNTIF($BY$17:BY431,BY431))</f>
        <v/>
      </c>
      <c r="CA431" s="621" t="str">
        <f>F431&amp;"-"&amp;X431</f>
        <v>-</v>
      </c>
      <c r="CB431" s="621" t="str">
        <f>IF(X431="","",COUNTIF($CA$17:CA431,CA431))</f>
        <v/>
      </c>
    </row>
    <row r="432" spans="1:80" s="1" customFormat="1" ht="18" hidden="1" customHeight="1" thickBot="1">
      <c r="A432" s="684"/>
      <c r="B432" s="765"/>
      <c r="C432" s="767"/>
      <c r="D432" s="194"/>
      <c r="E432" s="194"/>
      <c r="F432" s="767"/>
      <c r="G432" s="767"/>
      <c r="H432" s="668"/>
      <c r="I432" s="198" t="str">
        <f>IF(C431&gt;0,VLOOKUP(C431,女子登録情報!$A$1:$H$2001,5,0),"")</f>
        <v/>
      </c>
      <c r="J432" s="748"/>
      <c r="K432" s="748"/>
      <c r="L432" s="199" t="s">
        <v>28</v>
      </c>
      <c r="M432" s="198"/>
      <c r="N432" s="196" t="str">
        <f>IF(M432&gt;0,VLOOKUP(M432,女子登録情報!$N$1:$O$22,2,0),"")</f>
        <v/>
      </c>
      <c r="O432" s="199" t="s">
        <v>29</v>
      </c>
      <c r="P432" s="200"/>
      <c r="Q432" s="53" t="str">
        <f t="shared" si="182"/>
        <v/>
      </c>
      <c r="R432" s="240"/>
      <c r="S432" s="197"/>
      <c r="T432" s="796"/>
      <c r="U432" s="797"/>
      <c r="V432" s="798"/>
      <c r="W432" s="751"/>
      <c r="X432" s="754"/>
      <c r="AB432" s="85">
        <f t="shared" si="192"/>
        <v>0</v>
      </c>
      <c r="AC432" s="621"/>
      <c r="AD432" s="74" t="str">
        <f t="shared" si="183"/>
        <v/>
      </c>
      <c r="AE432" s="74" t="str">
        <f t="shared" si="184"/>
        <v/>
      </c>
      <c r="AF432" s="74" t="str">
        <f t="shared" si="185"/>
        <v/>
      </c>
      <c r="AG432" s="74" t="str">
        <f t="shared" si="186"/>
        <v/>
      </c>
      <c r="AH432" s="95">
        <f t="shared" si="193"/>
        <v>0</v>
      </c>
      <c r="AI432" s="95" t="str">
        <f>AI431</f>
        <v/>
      </c>
      <c r="AJ432" s="74" t="str">
        <f t="shared" si="194"/>
        <v/>
      </c>
      <c r="AK432" s="74" t="str">
        <f t="shared" si="187"/>
        <v/>
      </c>
      <c r="AL432" s="99" t="str">
        <f t="shared" si="188"/>
        <v/>
      </c>
      <c r="AM432" s="81">
        <f t="shared" si="195"/>
        <v>0</v>
      </c>
      <c r="AO432" s="81">
        <f t="shared" si="196"/>
        <v>0</v>
      </c>
      <c r="AP432" s="81" t="str">
        <f t="shared" si="197"/>
        <v>00000</v>
      </c>
      <c r="AQ432" s="105" t="str">
        <f t="shared" si="198"/>
        <v>0秒0</v>
      </c>
      <c r="AR432" s="106">
        <f t="shared" si="199"/>
        <v>0</v>
      </c>
      <c r="AS432" s="106" t="str">
        <f t="shared" si="200"/>
        <v>0</v>
      </c>
      <c r="AT432" s="106" t="str">
        <f t="shared" si="201"/>
        <v>0</v>
      </c>
      <c r="AU432" s="106" t="str">
        <f t="shared" si="202"/>
        <v>0m</v>
      </c>
      <c r="AV432" s="106" t="str">
        <f t="shared" si="203"/>
        <v>点</v>
      </c>
      <c r="AW432" s="81">
        <f t="shared" si="204"/>
        <v>0</v>
      </c>
      <c r="AX432" s="73" t="str">
        <f t="shared" si="205"/>
        <v/>
      </c>
      <c r="AY432" s="81">
        <f t="shared" si="206"/>
        <v>0</v>
      </c>
      <c r="AZ432" s="81">
        <f t="shared" si="207"/>
        <v>0</v>
      </c>
      <c r="BA432" s="81">
        <f t="shared" si="208"/>
        <v>0</v>
      </c>
      <c r="BB432" s="595"/>
      <c r="BC432" s="595"/>
      <c r="BD432" s="629"/>
      <c r="BE432" s="769"/>
      <c r="BF432" s="74" t="str">
        <f t="shared" si="189"/>
        <v/>
      </c>
      <c r="BG432" s="74" t="str">
        <f t="shared" si="190"/>
        <v/>
      </c>
      <c r="BH432" s="74" t="str">
        <f t="shared" si="191"/>
        <v/>
      </c>
      <c r="BI432" s="120" t="str">
        <f>IF(M432="","",COUNTIF($BH$17:BH432,BH432))</f>
        <v/>
      </c>
      <c r="BJ432" s="98"/>
      <c r="BK432" s="1" t="str">
        <f t="shared" si="209"/>
        <v/>
      </c>
      <c r="BL432" s="621"/>
      <c r="BM432" s="621"/>
      <c r="BN432" s="621"/>
      <c r="BO432" s="621"/>
      <c r="BP432" s="621"/>
      <c r="BQ432" s="623"/>
      <c r="BR432" s="621"/>
      <c r="BS432" s="621"/>
      <c r="BV432" s="623"/>
      <c r="BW432" s="621"/>
      <c r="BX432" s="621"/>
      <c r="BY432" s="621"/>
      <c r="BZ432" s="621"/>
      <c r="CA432" s="621"/>
      <c r="CB432" s="621"/>
    </row>
    <row r="433" spans="1:80" s="1" customFormat="1" ht="18" hidden="1" customHeight="1" thickBot="1">
      <c r="A433" s="685"/>
      <c r="B433" s="201" t="s">
        <v>30</v>
      </c>
      <c r="C433" s="202"/>
      <c r="D433" s="202"/>
      <c r="E433" s="202"/>
      <c r="F433" s="210"/>
      <c r="G433" s="210"/>
      <c r="H433" s="28"/>
      <c r="I433" s="211"/>
      <c r="J433" s="749"/>
      <c r="K433" s="749"/>
      <c r="L433" s="203" t="s">
        <v>31</v>
      </c>
      <c r="M433" s="204"/>
      <c r="N433" s="196" t="str">
        <f>IF(M433&gt;0,VLOOKUP(M433,女子登録情報!$N$1:$O$22,2,0),"")</f>
        <v/>
      </c>
      <c r="O433" s="205" t="s">
        <v>32</v>
      </c>
      <c r="P433" s="206"/>
      <c r="Q433" s="53" t="str">
        <f t="shared" si="182"/>
        <v/>
      </c>
      <c r="R433" s="240"/>
      <c r="S433" s="207"/>
      <c r="T433" s="799"/>
      <c r="U433" s="800"/>
      <c r="V433" s="801"/>
      <c r="W433" s="752"/>
      <c r="X433" s="755"/>
      <c r="AB433" s="85">
        <f t="shared" si="192"/>
        <v>0</v>
      </c>
      <c r="AC433" s="621"/>
      <c r="AD433" s="74" t="str">
        <f t="shared" si="183"/>
        <v/>
      </c>
      <c r="AE433" s="74" t="str">
        <f t="shared" si="184"/>
        <v/>
      </c>
      <c r="AF433" s="74" t="str">
        <f t="shared" si="185"/>
        <v/>
      </c>
      <c r="AG433" s="74" t="str">
        <f t="shared" si="186"/>
        <v/>
      </c>
      <c r="AH433" s="95">
        <f t="shared" si="193"/>
        <v>0</v>
      </c>
      <c r="AI433" s="95" t="str">
        <f>AI432</f>
        <v/>
      </c>
      <c r="AJ433" s="74" t="str">
        <f t="shared" si="194"/>
        <v/>
      </c>
      <c r="AK433" s="74" t="str">
        <f t="shared" si="187"/>
        <v/>
      </c>
      <c r="AL433" s="99" t="str">
        <f t="shared" si="188"/>
        <v/>
      </c>
      <c r="AM433" s="81">
        <f t="shared" si="195"/>
        <v>0</v>
      </c>
      <c r="AO433" s="81">
        <f t="shared" si="196"/>
        <v>0</v>
      </c>
      <c r="AP433" s="81" t="str">
        <f t="shared" si="197"/>
        <v>00000</v>
      </c>
      <c r="AQ433" s="105" t="str">
        <f t="shared" si="198"/>
        <v>0秒0</v>
      </c>
      <c r="AR433" s="106">
        <f t="shared" si="199"/>
        <v>0</v>
      </c>
      <c r="AS433" s="106" t="str">
        <f t="shared" si="200"/>
        <v>0</v>
      </c>
      <c r="AT433" s="106" t="str">
        <f t="shared" si="201"/>
        <v>0</v>
      </c>
      <c r="AU433" s="106" t="str">
        <f t="shared" si="202"/>
        <v>0m</v>
      </c>
      <c r="AV433" s="106" t="str">
        <f t="shared" si="203"/>
        <v>点</v>
      </c>
      <c r="AW433" s="81">
        <f t="shared" si="204"/>
        <v>0</v>
      </c>
      <c r="AX433" s="73" t="str">
        <f t="shared" si="205"/>
        <v/>
      </c>
      <c r="AY433" s="81">
        <f t="shared" si="206"/>
        <v>0</v>
      </c>
      <c r="AZ433" s="81">
        <f t="shared" si="207"/>
        <v>0</v>
      </c>
      <c r="BA433" s="81">
        <f t="shared" si="208"/>
        <v>0</v>
      </c>
      <c r="BB433" s="587"/>
      <c r="BC433" s="587"/>
      <c r="BD433" s="630"/>
      <c r="BE433" s="770"/>
      <c r="BF433" s="74" t="str">
        <f t="shared" si="189"/>
        <v/>
      </c>
      <c r="BG433" s="74" t="str">
        <f t="shared" si="190"/>
        <v/>
      </c>
      <c r="BH433" s="74" t="str">
        <f t="shared" si="191"/>
        <v/>
      </c>
      <c r="BI433" s="120" t="str">
        <f>IF(M433="","",COUNTIF($BH$17:BH433,BH433))</f>
        <v/>
      </c>
      <c r="BJ433" s="98"/>
      <c r="BK433" s="1" t="str">
        <f t="shared" si="209"/>
        <v/>
      </c>
      <c r="BL433" s="621"/>
      <c r="BM433" s="621"/>
      <c r="BN433" s="621"/>
      <c r="BO433" s="621"/>
      <c r="BP433" s="621"/>
      <c r="BQ433" s="624"/>
      <c r="BR433" s="621"/>
      <c r="BS433" s="621"/>
      <c r="BV433" s="624"/>
      <c r="BW433" s="621"/>
      <c r="BX433" s="621"/>
      <c r="BY433" s="621"/>
      <c r="BZ433" s="621"/>
      <c r="CA433" s="621"/>
      <c r="CB433" s="621"/>
    </row>
    <row r="434" spans="1:80" s="1" customFormat="1" ht="18" hidden="1" customHeight="1" thickTop="1" thickBot="1">
      <c r="A434" s="683">
        <v>140</v>
      </c>
      <c r="B434" s="764" t="s">
        <v>339</v>
      </c>
      <c r="C434" s="766"/>
      <c r="D434" s="246"/>
      <c r="E434" s="246"/>
      <c r="F434" s="766" t="str">
        <f>IF(C434&gt;0,VLOOKUP(C434,女子登録情報!$A$1:$H$2001,3,0),"")</f>
        <v/>
      </c>
      <c r="G434" s="766" t="str">
        <f>IF(C434&gt;0,VLOOKUP(C434,女子登録情報!$A$1:$H$2001,4,0),"")</f>
        <v/>
      </c>
      <c r="H434" s="667" t="str">
        <f>IF(C434&gt;0,VLOOKUP(C434,女子登録情報!$A$1:$H$1688,7,0),"")</f>
        <v/>
      </c>
      <c r="I434" s="194" t="str">
        <f>IF(C434&gt;0,VLOOKUP(C434,女子登録情報!$A$1:$H$2001,8,0),"")</f>
        <v/>
      </c>
      <c r="J434" s="747" t="e">
        <f>IF(I435&gt;0,VLOOKUP(I435,女子登録情報!$Q$2:$R$48,2,0),"")</f>
        <v>#N/A</v>
      </c>
      <c r="K434" s="747" t="str">
        <f>IF(C434&gt;0,TEXT(C434,"100000000"),"000000000")</f>
        <v>000000000</v>
      </c>
      <c r="L434" s="195" t="s">
        <v>24</v>
      </c>
      <c r="M434" s="194"/>
      <c r="N434" s="196" t="str">
        <f>IF(M434&gt;0,VLOOKUP(M434,女子登録情報!$N$1:$O$22,2,0),"")</f>
        <v/>
      </c>
      <c r="O434" s="195" t="s">
        <v>27</v>
      </c>
      <c r="P434" s="102"/>
      <c r="Q434" s="53" t="str">
        <f t="shared" si="182"/>
        <v/>
      </c>
      <c r="R434" s="240"/>
      <c r="S434" s="197"/>
      <c r="T434" s="793"/>
      <c r="U434" s="794"/>
      <c r="V434" s="795"/>
      <c r="W434" s="750"/>
      <c r="X434" s="753"/>
      <c r="AA434" s="1">
        <f>IF(C434="",0,IF(H434=F5,0,1))</f>
        <v>0</v>
      </c>
      <c r="AB434" s="85">
        <f t="shared" si="192"/>
        <v>0</v>
      </c>
      <c r="AC434" s="621" t="str">
        <f>IF(C434="","",C434)</f>
        <v/>
      </c>
      <c r="AD434" s="74" t="str">
        <f t="shared" si="183"/>
        <v/>
      </c>
      <c r="AE434" s="74" t="str">
        <f t="shared" si="184"/>
        <v/>
      </c>
      <c r="AF434" s="74" t="str">
        <f t="shared" si="185"/>
        <v/>
      </c>
      <c r="AG434" s="74" t="str">
        <f t="shared" si="186"/>
        <v/>
      </c>
      <c r="AH434" s="95">
        <f t="shared" si="193"/>
        <v>0</v>
      </c>
      <c r="AI434" s="95" t="str">
        <f>IF(F434="","",F434)</f>
        <v/>
      </c>
      <c r="AJ434" s="74" t="str">
        <f t="shared" si="194"/>
        <v/>
      </c>
      <c r="AK434" s="74" t="str">
        <f t="shared" si="187"/>
        <v/>
      </c>
      <c r="AL434" s="99" t="str">
        <f t="shared" si="188"/>
        <v/>
      </c>
      <c r="AM434" s="81">
        <f t="shared" si="195"/>
        <v>0</v>
      </c>
      <c r="AO434" s="81">
        <f t="shared" si="196"/>
        <v>0</v>
      </c>
      <c r="AP434" s="81" t="str">
        <f t="shared" si="197"/>
        <v>00000</v>
      </c>
      <c r="AQ434" s="105" t="str">
        <f t="shared" si="198"/>
        <v>0秒0</v>
      </c>
      <c r="AR434" s="106">
        <f t="shared" si="199"/>
        <v>0</v>
      </c>
      <c r="AS434" s="106" t="str">
        <f t="shared" si="200"/>
        <v>0</v>
      </c>
      <c r="AT434" s="106" t="str">
        <f t="shared" si="201"/>
        <v>0</v>
      </c>
      <c r="AU434" s="106" t="str">
        <f t="shared" si="202"/>
        <v>0m</v>
      </c>
      <c r="AV434" s="106" t="str">
        <f t="shared" si="203"/>
        <v>点</v>
      </c>
      <c r="AW434" s="81">
        <f t="shared" si="204"/>
        <v>0</v>
      </c>
      <c r="AX434" s="73" t="str">
        <f t="shared" si="205"/>
        <v/>
      </c>
      <c r="AY434" s="81">
        <f t="shared" si="206"/>
        <v>0</v>
      </c>
      <c r="AZ434" s="81">
        <f t="shared" si="207"/>
        <v>0</v>
      </c>
      <c r="BA434" s="81">
        <f t="shared" si="208"/>
        <v>0</v>
      </c>
      <c r="BB434" s="586">
        <f>IF(W434="",0,COUNTA($W$17:W436))</f>
        <v>0</v>
      </c>
      <c r="BC434" s="586">
        <f>IF(X434="",0,COUNTA($X$17:X436))</f>
        <v>0</v>
      </c>
      <c r="BD434" s="628">
        <f>IF(OR($N434="20200",$N435="20200",$N436="20200"),COUNTIF($N$17:N436,"20200"),0)</f>
        <v>0</v>
      </c>
      <c r="BE434" s="768">
        <f>IF($BD434=0,0,INDEX($P434:$P436,MATCH("20200",$N434:$N436,0),1))</f>
        <v>0</v>
      </c>
      <c r="BF434" s="74" t="str">
        <f t="shared" si="189"/>
        <v/>
      </c>
      <c r="BG434" s="74" t="str">
        <f t="shared" si="190"/>
        <v/>
      </c>
      <c r="BH434" s="74" t="str">
        <f t="shared" si="191"/>
        <v/>
      </c>
      <c r="BI434" s="120" t="str">
        <f>IF(M434="","",COUNTIF($BH$17:BH434,BH434))</f>
        <v/>
      </c>
      <c r="BJ434" s="98"/>
      <c r="BK434" s="1" t="str">
        <f t="shared" si="209"/>
        <v/>
      </c>
      <c r="BL434" s="621" t="str">
        <f>IF(F434="","",COUNTIF($AI$17:AI434,AI434))</f>
        <v/>
      </c>
      <c r="BM434" s="621">
        <f>IF(BL434=1,BL434,0)</f>
        <v>0</v>
      </c>
      <c r="BN434" s="621" t="str">
        <f>IF(F434="","",$BR434)</f>
        <v/>
      </c>
      <c r="BO434" s="621" t="str">
        <f>IF(G434="","",$BR434)</f>
        <v/>
      </c>
      <c r="BP434" s="621" t="str">
        <f>IF(I434="","",$BR434)</f>
        <v/>
      </c>
      <c r="BQ434" s="622" t="str">
        <f>IFERROR(IF(J434="","",BR434),"")</f>
        <v/>
      </c>
      <c r="BR434" s="621">
        <v>140</v>
      </c>
      <c r="BS434" s="621">
        <f>IF(C434&gt;0,"",IF(COUNTIF(BN434:BQ436,BR434)=4,"",1))</f>
        <v>1</v>
      </c>
      <c r="BV434" s="622" t="str">
        <f>IF(AI434="","",IF(AND(COUNTA(M434:M436)=0,COUNTA(W434:X436)=0),1,""))</f>
        <v/>
      </c>
      <c r="BW434" s="621">
        <f>IF(AND($AI434="",COUNTA(W434)&gt;0),1,0)</f>
        <v>0</v>
      </c>
      <c r="BX434" s="621">
        <f>IF(AND($AI434="",COUNTA(X434)&gt;0),1,0)</f>
        <v>0</v>
      </c>
      <c r="BY434" s="621" t="str">
        <f>F434&amp;"-"&amp;W434</f>
        <v>-</v>
      </c>
      <c r="BZ434" s="621" t="str">
        <f>IF(W434="","",COUNTIF($BY$17:BY434,BY434))</f>
        <v/>
      </c>
      <c r="CA434" s="621" t="str">
        <f>F434&amp;"-"&amp;X434</f>
        <v>-</v>
      </c>
      <c r="CB434" s="621" t="str">
        <f>IF(X434="","",COUNTIF($CA$17:CA434,CA434))</f>
        <v/>
      </c>
    </row>
    <row r="435" spans="1:80" s="1" customFormat="1" ht="18" hidden="1" customHeight="1" thickBot="1">
      <c r="A435" s="684"/>
      <c r="B435" s="765"/>
      <c r="C435" s="767"/>
      <c r="D435" s="194"/>
      <c r="E435" s="194"/>
      <c r="F435" s="767"/>
      <c r="G435" s="767"/>
      <c r="H435" s="668"/>
      <c r="I435" s="198" t="str">
        <f>IF(C434&gt;0,VLOOKUP(C434,女子登録情報!$A$1:$H$2001,5,0),"")</f>
        <v/>
      </c>
      <c r="J435" s="748"/>
      <c r="K435" s="748"/>
      <c r="L435" s="199" t="s">
        <v>28</v>
      </c>
      <c r="M435" s="198"/>
      <c r="N435" s="196" t="str">
        <f>IF(M435&gt;0,VLOOKUP(M435,女子登録情報!$N$1:$O$22,2,0),"")</f>
        <v/>
      </c>
      <c r="O435" s="199" t="s">
        <v>29</v>
      </c>
      <c r="P435" s="200"/>
      <c r="Q435" s="53" t="str">
        <f t="shared" si="182"/>
        <v/>
      </c>
      <c r="R435" s="240"/>
      <c r="S435" s="197"/>
      <c r="T435" s="796"/>
      <c r="U435" s="797"/>
      <c r="V435" s="798"/>
      <c r="W435" s="751"/>
      <c r="X435" s="754"/>
      <c r="AB435" s="85">
        <f t="shared" si="192"/>
        <v>0</v>
      </c>
      <c r="AC435" s="621"/>
      <c r="AD435" s="74" t="str">
        <f t="shared" si="183"/>
        <v/>
      </c>
      <c r="AE435" s="74" t="str">
        <f t="shared" si="184"/>
        <v/>
      </c>
      <c r="AF435" s="74" t="str">
        <f t="shared" si="185"/>
        <v/>
      </c>
      <c r="AG435" s="74" t="str">
        <f t="shared" si="186"/>
        <v/>
      </c>
      <c r="AH435" s="95">
        <f t="shared" si="193"/>
        <v>0</v>
      </c>
      <c r="AI435" s="95" t="str">
        <f>AI434</f>
        <v/>
      </c>
      <c r="AJ435" s="74" t="str">
        <f t="shared" si="194"/>
        <v/>
      </c>
      <c r="AK435" s="74" t="str">
        <f t="shared" si="187"/>
        <v/>
      </c>
      <c r="AL435" s="99" t="str">
        <f t="shared" si="188"/>
        <v/>
      </c>
      <c r="AM435" s="81">
        <f t="shared" si="195"/>
        <v>0</v>
      </c>
      <c r="AO435" s="81">
        <f t="shared" si="196"/>
        <v>0</v>
      </c>
      <c r="AP435" s="81" t="str">
        <f t="shared" si="197"/>
        <v>00000</v>
      </c>
      <c r="AQ435" s="105" t="str">
        <f t="shared" si="198"/>
        <v>0秒0</v>
      </c>
      <c r="AR435" s="106">
        <f t="shared" si="199"/>
        <v>0</v>
      </c>
      <c r="AS435" s="106" t="str">
        <f t="shared" si="200"/>
        <v>0</v>
      </c>
      <c r="AT435" s="106" t="str">
        <f t="shared" si="201"/>
        <v>0</v>
      </c>
      <c r="AU435" s="106" t="str">
        <f t="shared" si="202"/>
        <v>0m</v>
      </c>
      <c r="AV435" s="106" t="str">
        <f t="shared" si="203"/>
        <v>点</v>
      </c>
      <c r="AW435" s="81">
        <f t="shared" si="204"/>
        <v>0</v>
      </c>
      <c r="AX435" s="73" t="str">
        <f t="shared" si="205"/>
        <v/>
      </c>
      <c r="AY435" s="81">
        <f t="shared" si="206"/>
        <v>0</v>
      </c>
      <c r="AZ435" s="81">
        <f t="shared" si="207"/>
        <v>0</v>
      </c>
      <c r="BA435" s="81">
        <f t="shared" si="208"/>
        <v>0</v>
      </c>
      <c r="BB435" s="595"/>
      <c r="BC435" s="595"/>
      <c r="BD435" s="629"/>
      <c r="BE435" s="769"/>
      <c r="BF435" s="74" t="str">
        <f t="shared" si="189"/>
        <v/>
      </c>
      <c r="BG435" s="74" t="str">
        <f t="shared" si="190"/>
        <v/>
      </c>
      <c r="BH435" s="74" t="str">
        <f t="shared" si="191"/>
        <v/>
      </c>
      <c r="BI435" s="120" t="str">
        <f>IF(M435="","",COUNTIF($BH$17:BH435,BH435))</f>
        <v/>
      </c>
      <c r="BJ435" s="98"/>
      <c r="BK435" s="1" t="str">
        <f t="shared" si="209"/>
        <v/>
      </c>
      <c r="BL435" s="621"/>
      <c r="BM435" s="621"/>
      <c r="BN435" s="621"/>
      <c r="BO435" s="621"/>
      <c r="BP435" s="621"/>
      <c r="BQ435" s="623"/>
      <c r="BR435" s="621"/>
      <c r="BS435" s="621"/>
      <c r="BV435" s="623"/>
      <c r="BW435" s="621"/>
      <c r="BX435" s="621"/>
      <c r="BY435" s="621"/>
      <c r="BZ435" s="621"/>
      <c r="CA435" s="621"/>
      <c r="CB435" s="621"/>
    </row>
    <row r="436" spans="1:80" s="1" customFormat="1" ht="18" hidden="1" customHeight="1" thickBot="1">
      <c r="A436" s="685"/>
      <c r="B436" s="201" t="s">
        <v>30</v>
      </c>
      <c r="C436" s="202"/>
      <c r="D436" s="202"/>
      <c r="E436" s="202"/>
      <c r="F436" s="210"/>
      <c r="G436" s="210"/>
      <c r="H436" s="28"/>
      <c r="I436" s="211"/>
      <c r="J436" s="749"/>
      <c r="K436" s="749"/>
      <c r="L436" s="203" t="s">
        <v>31</v>
      </c>
      <c r="M436" s="204"/>
      <c r="N436" s="196" t="str">
        <f>IF(M436&gt;0,VLOOKUP(M436,女子登録情報!$N$1:$O$22,2,0),"")</f>
        <v/>
      </c>
      <c r="O436" s="205" t="s">
        <v>32</v>
      </c>
      <c r="P436" s="206"/>
      <c r="Q436" s="53" t="str">
        <f t="shared" si="182"/>
        <v/>
      </c>
      <c r="R436" s="240"/>
      <c r="S436" s="207"/>
      <c r="T436" s="799"/>
      <c r="U436" s="800"/>
      <c r="V436" s="801"/>
      <c r="W436" s="752"/>
      <c r="X436" s="755"/>
      <c r="AB436" s="85">
        <f t="shared" si="192"/>
        <v>0</v>
      </c>
      <c r="AC436" s="621"/>
      <c r="AD436" s="74" t="str">
        <f t="shared" si="183"/>
        <v/>
      </c>
      <c r="AE436" s="74" t="str">
        <f t="shared" si="184"/>
        <v/>
      </c>
      <c r="AF436" s="74" t="str">
        <f t="shared" si="185"/>
        <v/>
      </c>
      <c r="AG436" s="74" t="str">
        <f t="shared" si="186"/>
        <v/>
      </c>
      <c r="AH436" s="95">
        <f t="shared" si="193"/>
        <v>0</v>
      </c>
      <c r="AI436" s="95" t="str">
        <f>AI435</f>
        <v/>
      </c>
      <c r="AJ436" s="74" t="str">
        <f t="shared" si="194"/>
        <v/>
      </c>
      <c r="AK436" s="74" t="str">
        <f t="shared" si="187"/>
        <v/>
      </c>
      <c r="AL436" s="99" t="str">
        <f t="shared" si="188"/>
        <v/>
      </c>
      <c r="AM436" s="81">
        <f t="shared" si="195"/>
        <v>0</v>
      </c>
      <c r="AO436" s="81">
        <f t="shared" si="196"/>
        <v>0</v>
      </c>
      <c r="AP436" s="81" t="str">
        <f t="shared" si="197"/>
        <v>00000</v>
      </c>
      <c r="AQ436" s="105" t="str">
        <f t="shared" si="198"/>
        <v>0秒0</v>
      </c>
      <c r="AR436" s="106">
        <f t="shared" si="199"/>
        <v>0</v>
      </c>
      <c r="AS436" s="106" t="str">
        <f t="shared" si="200"/>
        <v>0</v>
      </c>
      <c r="AT436" s="106" t="str">
        <f t="shared" si="201"/>
        <v>0</v>
      </c>
      <c r="AU436" s="106" t="str">
        <f t="shared" si="202"/>
        <v>0m</v>
      </c>
      <c r="AV436" s="106" t="str">
        <f t="shared" si="203"/>
        <v>点</v>
      </c>
      <c r="AW436" s="81">
        <f t="shared" si="204"/>
        <v>0</v>
      </c>
      <c r="AX436" s="73" t="str">
        <f t="shared" si="205"/>
        <v/>
      </c>
      <c r="AY436" s="81">
        <f t="shared" si="206"/>
        <v>0</v>
      </c>
      <c r="AZ436" s="81">
        <f t="shared" si="207"/>
        <v>0</v>
      </c>
      <c r="BA436" s="81">
        <f t="shared" si="208"/>
        <v>0</v>
      </c>
      <c r="BB436" s="587"/>
      <c r="BC436" s="587"/>
      <c r="BD436" s="630"/>
      <c r="BE436" s="770"/>
      <c r="BF436" s="74" t="str">
        <f t="shared" si="189"/>
        <v/>
      </c>
      <c r="BG436" s="74" t="str">
        <f t="shared" si="190"/>
        <v/>
      </c>
      <c r="BH436" s="74" t="str">
        <f t="shared" si="191"/>
        <v/>
      </c>
      <c r="BI436" s="120" t="str">
        <f>IF(M436="","",COUNTIF($BH$17:BH436,BH436))</f>
        <v/>
      </c>
      <c r="BJ436" s="98"/>
      <c r="BK436" s="1" t="str">
        <f t="shared" si="209"/>
        <v/>
      </c>
      <c r="BL436" s="621"/>
      <c r="BM436" s="621"/>
      <c r="BN436" s="621"/>
      <c r="BO436" s="621"/>
      <c r="BP436" s="621"/>
      <c r="BQ436" s="624"/>
      <c r="BR436" s="621"/>
      <c r="BS436" s="621"/>
      <c r="BV436" s="624"/>
      <c r="BW436" s="621"/>
      <c r="BX436" s="621"/>
      <c r="BY436" s="621"/>
      <c r="BZ436" s="621"/>
      <c r="CA436" s="621"/>
      <c r="CB436" s="621"/>
    </row>
    <row r="437" spans="1:80" s="1" customFormat="1" ht="18" hidden="1" customHeight="1" thickTop="1" thickBot="1">
      <c r="A437" s="683">
        <v>141</v>
      </c>
      <c r="B437" s="764" t="s">
        <v>339</v>
      </c>
      <c r="C437" s="766"/>
      <c r="D437" s="246"/>
      <c r="E437" s="246"/>
      <c r="F437" s="766" t="str">
        <f>IF(C437&gt;0,VLOOKUP(C437,女子登録情報!$A$1:$H$2001,3,0),"")</f>
        <v/>
      </c>
      <c r="G437" s="766" t="str">
        <f>IF(C437&gt;0,VLOOKUP(C437,女子登録情報!$A$1:$H$2001,4,0),"")</f>
        <v/>
      </c>
      <c r="H437" s="667" t="str">
        <f>IF(C437&gt;0,VLOOKUP(C437,女子登録情報!$A$1:$H$1688,7,0),"")</f>
        <v/>
      </c>
      <c r="I437" s="194" t="str">
        <f>IF(C437&gt;0,VLOOKUP(C437,女子登録情報!$A$1:$H$2001,8,0),"")</f>
        <v/>
      </c>
      <c r="J437" s="747" t="e">
        <f>IF(I438&gt;0,VLOOKUP(I438,女子登録情報!$Q$2:$R$48,2,0),"")</f>
        <v>#N/A</v>
      </c>
      <c r="K437" s="747" t="str">
        <f>IF(C437&gt;0,TEXT(C437,"100000000"),"000000000")</f>
        <v>000000000</v>
      </c>
      <c r="L437" s="195" t="s">
        <v>24</v>
      </c>
      <c r="M437" s="194"/>
      <c r="N437" s="196" t="str">
        <f>IF(M437&gt;0,VLOOKUP(M437,女子登録情報!$N$1:$O$22,2,0),"")</f>
        <v/>
      </c>
      <c r="O437" s="195" t="s">
        <v>27</v>
      </c>
      <c r="P437" s="102"/>
      <c r="Q437" s="53" t="str">
        <f t="shared" si="182"/>
        <v/>
      </c>
      <c r="R437" s="240"/>
      <c r="S437" s="197"/>
      <c r="T437" s="793"/>
      <c r="U437" s="794"/>
      <c r="V437" s="795"/>
      <c r="W437" s="750"/>
      <c r="X437" s="753"/>
      <c r="AA437" s="1">
        <f>IF(C437="",0,IF(H437=F5,0,1))</f>
        <v>0</v>
      </c>
      <c r="AB437" s="85">
        <f t="shared" si="192"/>
        <v>0</v>
      </c>
      <c r="AC437" s="621" t="str">
        <f>IF(C437="","",C437)</f>
        <v/>
      </c>
      <c r="AD437" s="74" t="str">
        <f t="shared" si="183"/>
        <v/>
      </c>
      <c r="AE437" s="74" t="str">
        <f t="shared" si="184"/>
        <v/>
      </c>
      <c r="AF437" s="74" t="str">
        <f t="shared" si="185"/>
        <v/>
      </c>
      <c r="AG437" s="74" t="str">
        <f t="shared" si="186"/>
        <v/>
      </c>
      <c r="AH437" s="95">
        <f t="shared" si="193"/>
        <v>0</v>
      </c>
      <c r="AI437" s="95" t="str">
        <f>IF(F437="","",F437)</f>
        <v/>
      </c>
      <c r="AJ437" s="74" t="str">
        <f t="shared" si="194"/>
        <v/>
      </c>
      <c r="AK437" s="74" t="str">
        <f t="shared" si="187"/>
        <v/>
      </c>
      <c r="AL437" s="99" t="str">
        <f t="shared" si="188"/>
        <v/>
      </c>
      <c r="AM437" s="81">
        <f t="shared" si="195"/>
        <v>0</v>
      </c>
      <c r="AO437" s="81">
        <f t="shared" si="196"/>
        <v>0</v>
      </c>
      <c r="AP437" s="81" t="str">
        <f t="shared" si="197"/>
        <v>00000</v>
      </c>
      <c r="AQ437" s="105" t="str">
        <f t="shared" si="198"/>
        <v>0秒0</v>
      </c>
      <c r="AR437" s="106">
        <f t="shared" si="199"/>
        <v>0</v>
      </c>
      <c r="AS437" s="106" t="str">
        <f t="shared" si="200"/>
        <v>0</v>
      </c>
      <c r="AT437" s="106" t="str">
        <f t="shared" si="201"/>
        <v>0</v>
      </c>
      <c r="AU437" s="106" t="str">
        <f t="shared" si="202"/>
        <v>0m</v>
      </c>
      <c r="AV437" s="106" t="str">
        <f t="shared" si="203"/>
        <v>点</v>
      </c>
      <c r="AW437" s="81">
        <f t="shared" si="204"/>
        <v>0</v>
      </c>
      <c r="AX437" s="73" t="str">
        <f t="shared" si="205"/>
        <v/>
      </c>
      <c r="AY437" s="81">
        <f t="shared" si="206"/>
        <v>0</v>
      </c>
      <c r="AZ437" s="81">
        <f t="shared" si="207"/>
        <v>0</v>
      </c>
      <c r="BA437" s="81">
        <f t="shared" si="208"/>
        <v>0</v>
      </c>
      <c r="BB437" s="586">
        <f>IF(W437="",0,COUNTA($W$17:W439))</f>
        <v>0</v>
      </c>
      <c r="BC437" s="586">
        <f>IF(X437="",0,COUNTA($X$17:X439))</f>
        <v>0</v>
      </c>
      <c r="BD437" s="628">
        <f>IF(OR($N437="20200",$N438="20200",$N439="20200"),COUNTIF($N$17:N439,"20200"),0)</f>
        <v>0</v>
      </c>
      <c r="BE437" s="768">
        <f>IF($BD437=0,0,INDEX($P437:$P439,MATCH("20200",$N437:$N439,0),1))</f>
        <v>0</v>
      </c>
      <c r="BF437" s="74" t="str">
        <f t="shared" si="189"/>
        <v/>
      </c>
      <c r="BG437" s="74" t="str">
        <f t="shared" si="190"/>
        <v/>
      </c>
      <c r="BH437" s="74" t="str">
        <f t="shared" si="191"/>
        <v/>
      </c>
      <c r="BI437" s="120" t="str">
        <f>IF(M437="","",COUNTIF($BH$17:BH437,BH437))</f>
        <v/>
      </c>
      <c r="BJ437" s="98"/>
      <c r="BK437" s="1" t="str">
        <f t="shared" si="209"/>
        <v/>
      </c>
      <c r="BL437" s="621" t="str">
        <f>IF(F437="","",COUNTIF($AI$17:AI437,AI437))</f>
        <v/>
      </c>
      <c r="BM437" s="621">
        <f>IF(BL437=1,BL437,0)</f>
        <v>0</v>
      </c>
      <c r="BN437" s="621" t="str">
        <f>IF(F437="","",$BR437)</f>
        <v/>
      </c>
      <c r="BO437" s="621" t="str">
        <f>IF(G437="","",$BR437)</f>
        <v/>
      </c>
      <c r="BP437" s="621" t="str">
        <f>IF(I437="","",$BR437)</f>
        <v/>
      </c>
      <c r="BQ437" s="622" t="str">
        <f>IFERROR(IF(J437="","",BR437),"")</f>
        <v/>
      </c>
      <c r="BR437" s="621">
        <v>141</v>
      </c>
      <c r="BS437" s="621">
        <f>IF(C437&gt;0,"",IF(COUNTIF(BN437:BQ439,BR437)=4,"",1))</f>
        <v>1</v>
      </c>
      <c r="BV437" s="622" t="str">
        <f>IF(AI437="","",IF(AND(COUNTA(M437:M439)=0,COUNTA(W437:X439)=0),1,""))</f>
        <v/>
      </c>
      <c r="BW437" s="621">
        <f>IF(AND($AI437="",COUNTA(W437)&gt;0),1,0)</f>
        <v>0</v>
      </c>
      <c r="BX437" s="621">
        <f>IF(AND($AI437="",COUNTA(X437)&gt;0),1,0)</f>
        <v>0</v>
      </c>
      <c r="BY437" s="621" t="str">
        <f>F437&amp;"-"&amp;W437</f>
        <v>-</v>
      </c>
      <c r="BZ437" s="621" t="str">
        <f>IF(W437="","",COUNTIF($BY$17:BY437,BY437))</f>
        <v/>
      </c>
      <c r="CA437" s="621" t="str">
        <f>F437&amp;"-"&amp;X437</f>
        <v>-</v>
      </c>
      <c r="CB437" s="621" t="str">
        <f>IF(X437="","",COUNTIF($CA$17:CA437,CA437))</f>
        <v/>
      </c>
    </row>
    <row r="438" spans="1:80" s="1" customFormat="1" ht="18" hidden="1" customHeight="1" thickBot="1">
      <c r="A438" s="684"/>
      <c r="B438" s="765"/>
      <c r="C438" s="767"/>
      <c r="D438" s="194"/>
      <c r="E438" s="194"/>
      <c r="F438" s="767"/>
      <c r="G438" s="767"/>
      <c r="H438" s="668"/>
      <c r="I438" s="198" t="str">
        <f>IF(C437&gt;0,VLOOKUP(C437,女子登録情報!$A$1:$H$2001,5,0),"")</f>
        <v/>
      </c>
      <c r="J438" s="748"/>
      <c r="K438" s="748"/>
      <c r="L438" s="199" t="s">
        <v>28</v>
      </c>
      <c r="M438" s="198"/>
      <c r="N438" s="196" t="str">
        <f>IF(M438&gt;0,VLOOKUP(M438,女子登録情報!$N$1:$O$22,2,0),"")</f>
        <v/>
      </c>
      <c r="O438" s="199" t="s">
        <v>29</v>
      </c>
      <c r="P438" s="200"/>
      <c r="Q438" s="53" t="str">
        <f t="shared" si="182"/>
        <v/>
      </c>
      <c r="R438" s="240"/>
      <c r="S438" s="197"/>
      <c r="T438" s="796"/>
      <c r="U438" s="797"/>
      <c r="V438" s="798"/>
      <c r="W438" s="751"/>
      <c r="X438" s="754"/>
      <c r="AB438" s="85">
        <f t="shared" si="192"/>
        <v>0</v>
      </c>
      <c r="AC438" s="621"/>
      <c r="AD438" s="74" t="str">
        <f t="shared" si="183"/>
        <v/>
      </c>
      <c r="AE438" s="74" t="str">
        <f t="shared" si="184"/>
        <v/>
      </c>
      <c r="AF438" s="74" t="str">
        <f t="shared" si="185"/>
        <v/>
      </c>
      <c r="AG438" s="74" t="str">
        <f t="shared" si="186"/>
        <v/>
      </c>
      <c r="AH438" s="95">
        <f t="shared" si="193"/>
        <v>0</v>
      </c>
      <c r="AI438" s="95" t="str">
        <f>AI437</f>
        <v/>
      </c>
      <c r="AJ438" s="74" t="str">
        <f t="shared" si="194"/>
        <v/>
      </c>
      <c r="AK438" s="74" t="str">
        <f t="shared" si="187"/>
        <v/>
      </c>
      <c r="AL438" s="99" t="str">
        <f t="shared" si="188"/>
        <v/>
      </c>
      <c r="AM438" s="81">
        <f t="shared" si="195"/>
        <v>0</v>
      </c>
      <c r="AO438" s="81">
        <f t="shared" si="196"/>
        <v>0</v>
      </c>
      <c r="AP438" s="81" t="str">
        <f t="shared" si="197"/>
        <v>00000</v>
      </c>
      <c r="AQ438" s="105" t="str">
        <f t="shared" si="198"/>
        <v>0秒0</v>
      </c>
      <c r="AR438" s="106">
        <f t="shared" si="199"/>
        <v>0</v>
      </c>
      <c r="AS438" s="106" t="str">
        <f t="shared" si="200"/>
        <v>0</v>
      </c>
      <c r="AT438" s="106" t="str">
        <f t="shared" si="201"/>
        <v>0</v>
      </c>
      <c r="AU438" s="106" t="str">
        <f t="shared" si="202"/>
        <v>0m</v>
      </c>
      <c r="AV438" s="106" t="str">
        <f t="shared" si="203"/>
        <v>点</v>
      </c>
      <c r="AW438" s="81">
        <f t="shared" si="204"/>
        <v>0</v>
      </c>
      <c r="AX438" s="73" t="str">
        <f t="shared" si="205"/>
        <v/>
      </c>
      <c r="AY438" s="81">
        <f t="shared" si="206"/>
        <v>0</v>
      </c>
      <c r="AZ438" s="81">
        <f t="shared" si="207"/>
        <v>0</v>
      </c>
      <c r="BA438" s="81">
        <f t="shared" si="208"/>
        <v>0</v>
      </c>
      <c r="BB438" s="595"/>
      <c r="BC438" s="595"/>
      <c r="BD438" s="629"/>
      <c r="BE438" s="769"/>
      <c r="BF438" s="74" t="str">
        <f t="shared" si="189"/>
        <v/>
      </c>
      <c r="BG438" s="74" t="str">
        <f t="shared" si="190"/>
        <v/>
      </c>
      <c r="BH438" s="74" t="str">
        <f t="shared" si="191"/>
        <v/>
      </c>
      <c r="BI438" s="120" t="str">
        <f>IF(M438="","",COUNTIF($BH$17:BH438,BH438))</f>
        <v/>
      </c>
      <c r="BJ438" s="98"/>
      <c r="BK438" s="1" t="str">
        <f t="shared" si="209"/>
        <v/>
      </c>
      <c r="BL438" s="621"/>
      <c r="BM438" s="621"/>
      <c r="BN438" s="621"/>
      <c r="BO438" s="621"/>
      <c r="BP438" s="621"/>
      <c r="BQ438" s="623"/>
      <c r="BR438" s="621"/>
      <c r="BS438" s="621"/>
      <c r="BV438" s="623"/>
      <c r="BW438" s="621"/>
      <c r="BX438" s="621"/>
      <c r="BY438" s="621"/>
      <c r="BZ438" s="621"/>
      <c r="CA438" s="621"/>
      <c r="CB438" s="621"/>
    </row>
    <row r="439" spans="1:80" s="1" customFormat="1" ht="18" hidden="1" customHeight="1" thickBot="1">
      <c r="A439" s="685"/>
      <c r="B439" s="201" t="s">
        <v>30</v>
      </c>
      <c r="C439" s="202"/>
      <c r="D439" s="202"/>
      <c r="E439" s="202"/>
      <c r="F439" s="210"/>
      <c r="G439" s="210"/>
      <c r="H439" s="28"/>
      <c r="I439" s="211"/>
      <c r="J439" s="749"/>
      <c r="K439" s="749"/>
      <c r="L439" s="203" t="s">
        <v>31</v>
      </c>
      <c r="M439" s="204"/>
      <c r="N439" s="196" t="str">
        <f>IF(M439&gt;0,VLOOKUP(M439,女子登録情報!$N$1:$O$22,2,0),"")</f>
        <v/>
      </c>
      <c r="O439" s="205" t="s">
        <v>32</v>
      </c>
      <c r="P439" s="206"/>
      <c r="Q439" s="53" t="str">
        <f t="shared" si="182"/>
        <v/>
      </c>
      <c r="R439" s="240"/>
      <c r="S439" s="207"/>
      <c r="T439" s="799"/>
      <c r="U439" s="800"/>
      <c r="V439" s="801"/>
      <c r="W439" s="752"/>
      <c r="X439" s="755"/>
      <c r="AB439" s="85">
        <f t="shared" si="192"/>
        <v>0</v>
      </c>
      <c r="AC439" s="621"/>
      <c r="AD439" s="74" t="str">
        <f t="shared" si="183"/>
        <v/>
      </c>
      <c r="AE439" s="74" t="str">
        <f t="shared" si="184"/>
        <v/>
      </c>
      <c r="AF439" s="74" t="str">
        <f t="shared" si="185"/>
        <v/>
      </c>
      <c r="AG439" s="74" t="str">
        <f t="shared" si="186"/>
        <v/>
      </c>
      <c r="AH439" s="95">
        <f t="shared" si="193"/>
        <v>0</v>
      </c>
      <c r="AI439" s="95" t="str">
        <f>AI438</f>
        <v/>
      </c>
      <c r="AJ439" s="74" t="str">
        <f t="shared" si="194"/>
        <v/>
      </c>
      <c r="AK439" s="74" t="str">
        <f t="shared" si="187"/>
        <v/>
      </c>
      <c r="AL439" s="99" t="str">
        <f t="shared" si="188"/>
        <v/>
      </c>
      <c r="AM439" s="81">
        <f t="shared" si="195"/>
        <v>0</v>
      </c>
      <c r="AO439" s="81">
        <f t="shared" si="196"/>
        <v>0</v>
      </c>
      <c r="AP439" s="81" t="str">
        <f t="shared" si="197"/>
        <v>00000</v>
      </c>
      <c r="AQ439" s="105" t="str">
        <f t="shared" si="198"/>
        <v>0秒0</v>
      </c>
      <c r="AR439" s="106">
        <f t="shared" si="199"/>
        <v>0</v>
      </c>
      <c r="AS439" s="106" t="str">
        <f t="shared" si="200"/>
        <v>0</v>
      </c>
      <c r="AT439" s="106" t="str">
        <f t="shared" si="201"/>
        <v>0</v>
      </c>
      <c r="AU439" s="106" t="str">
        <f t="shared" si="202"/>
        <v>0m</v>
      </c>
      <c r="AV439" s="106" t="str">
        <f t="shared" si="203"/>
        <v>点</v>
      </c>
      <c r="AW439" s="81">
        <f t="shared" si="204"/>
        <v>0</v>
      </c>
      <c r="AX439" s="73" t="str">
        <f t="shared" si="205"/>
        <v/>
      </c>
      <c r="AY439" s="81">
        <f t="shared" si="206"/>
        <v>0</v>
      </c>
      <c r="AZ439" s="81">
        <f t="shared" si="207"/>
        <v>0</v>
      </c>
      <c r="BA439" s="81">
        <f t="shared" si="208"/>
        <v>0</v>
      </c>
      <c r="BB439" s="587"/>
      <c r="BC439" s="587"/>
      <c r="BD439" s="630"/>
      <c r="BE439" s="770"/>
      <c r="BF439" s="74" t="str">
        <f t="shared" si="189"/>
        <v/>
      </c>
      <c r="BG439" s="74" t="str">
        <f t="shared" si="190"/>
        <v/>
      </c>
      <c r="BH439" s="74" t="str">
        <f t="shared" si="191"/>
        <v/>
      </c>
      <c r="BI439" s="120" t="str">
        <f>IF(M439="","",COUNTIF($BH$17:BH439,BH439))</f>
        <v/>
      </c>
      <c r="BJ439" s="98"/>
      <c r="BK439" s="1" t="str">
        <f t="shared" si="209"/>
        <v/>
      </c>
      <c r="BL439" s="621"/>
      <c r="BM439" s="621"/>
      <c r="BN439" s="621"/>
      <c r="BO439" s="621"/>
      <c r="BP439" s="621"/>
      <c r="BQ439" s="624"/>
      <c r="BR439" s="621"/>
      <c r="BS439" s="621"/>
      <c r="BV439" s="624"/>
      <c r="BW439" s="621"/>
      <c r="BX439" s="621"/>
      <c r="BY439" s="621"/>
      <c r="BZ439" s="621"/>
      <c r="CA439" s="621"/>
      <c r="CB439" s="621"/>
    </row>
    <row r="440" spans="1:80" s="1" customFormat="1" ht="18" hidden="1" customHeight="1" thickTop="1" thickBot="1">
      <c r="A440" s="683">
        <v>142</v>
      </c>
      <c r="B440" s="764" t="s">
        <v>339</v>
      </c>
      <c r="C440" s="766"/>
      <c r="D440" s="246"/>
      <c r="E440" s="246"/>
      <c r="F440" s="766" t="str">
        <f>IF(C440&gt;0,VLOOKUP(C440,女子登録情報!$A$1:$H$2001,3,0),"")</f>
        <v/>
      </c>
      <c r="G440" s="766" t="str">
        <f>IF(C440&gt;0,VLOOKUP(C440,女子登録情報!$A$1:$H$2001,4,0),"")</f>
        <v/>
      </c>
      <c r="H440" s="667" t="str">
        <f>IF(C440&gt;0,VLOOKUP(C440,女子登録情報!$A$1:$H$1688,7,0),"")</f>
        <v/>
      </c>
      <c r="I440" s="194" t="str">
        <f>IF(C440&gt;0,VLOOKUP(C440,女子登録情報!$A$1:$H$2001,8,0),"")</f>
        <v/>
      </c>
      <c r="J440" s="747" t="e">
        <f>IF(I441&gt;0,VLOOKUP(I441,女子登録情報!$Q$2:$R$48,2,0),"")</f>
        <v>#N/A</v>
      </c>
      <c r="K440" s="747" t="str">
        <f>IF(C440&gt;0,TEXT(C440,"100000000"),"000000000")</f>
        <v>000000000</v>
      </c>
      <c r="L440" s="195" t="s">
        <v>24</v>
      </c>
      <c r="M440" s="194"/>
      <c r="N440" s="196" t="str">
        <f>IF(M440&gt;0,VLOOKUP(M440,女子登録情報!$N$1:$O$22,2,0),"")</f>
        <v/>
      </c>
      <c r="O440" s="195" t="s">
        <v>27</v>
      </c>
      <c r="P440" s="102"/>
      <c r="Q440" s="53" t="str">
        <f t="shared" si="182"/>
        <v/>
      </c>
      <c r="R440" s="240"/>
      <c r="S440" s="197"/>
      <c r="T440" s="793"/>
      <c r="U440" s="794"/>
      <c r="V440" s="795"/>
      <c r="W440" s="750"/>
      <c r="X440" s="753"/>
      <c r="AA440" s="1">
        <f>IF(C440="",0,IF(H440=F5,0,1))</f>
        <v>0</v>
      </c>
      <c r="AB440" s="85">
        <f t="shared" si="192"/>
        <v>0</v>
      </c>
      <c r="AC440" s="621" t="str">
        <f>IF(C440="","",C440)</f>
        <v/>
      </c>
      <c r="AD440" s="74" t="str">
        <f t="shared" si="183"/>
        <v/>
      </c>
      <c r="AE440" s="74" t="str">
        <f t="shared" si="184"/>
        <v/>
      </c>
      <c r="AF440" s="74" t="str">
        <f t="shared" si="185"/>
        <v/>
      </c>
      <c r="AG440" s="74" t="str">
        <f t="shared" si="186"/>
        <v/>
      </c>
      <c r="AH440" s="95">
        <f t="shared" si="193"/>
        <v>0</v>
      </c>
      <c r="AI440" s="95" t="str">
        <f>IF(F440="","",F440)</f>
        <v/>
      </c>
      <c r="AJ440" s="74" t="str">
        <f t="shared" si="194"/>
        <v/>
      </c>
      <c r="AK440" s="74" t="str">
        <f t="shared" si="187"/>
        <v/>
      </c>
      <c r="AL440" s="99" t="str">
        <f t="shared" si="188"/>
        <v/>
      </c>
      <c r="AM440" s="81">
        <f t="shared" si="195"/>
        <v>0</v>
      </c>
      <c r="AO440" s="81">
        <f t="shared" si="196"/>
        <v>0</v>
      </c>
      <c r="AP440" s="81" t="str">
        <f t="shared" si="197"/>
        <v>00000</v>
      </c>
      <c r="AQ440" s="105" t="str">
        <f t="shared" si="198"/>
        <v>0秒0</v>
      </c>
      <c r="AR440" s="106">
        <f t="shared" si="199"/>
        <v>0</v>
      </c>
      <c r="AS440" s="106" t="str">
        <f t="shared" si="200"/>
        <v>0</v>
      </c>
      <c r="AT440" s="106" t="str">
        <f t="shared" si="201"/>
        <v>0</v>
      </c>
      <c r="AU440" s="106" t="str">
        <f t="shared" si="202"/>
        <v>0m</v>
      </c>
      <c r="AV440" s="106" t="str">
        <f t="shared" si="203"/>
        <v>点</v>
      </c>
      <c r="AW440" s="81">
        <f t="shared" si="204"/>
        <v>0</v>
      </c>
      <c r="AX440" s="73" t="str">
        <f t="shared" si="205"/>
        <v/>
      </c>
      <c r="AY440" s="81">
        <f t="shared" si="206"/>
        <v>0</v>
      </c>
      <c r="AZ440" s="81">
        <f t="shared" si="207"/>
        <v>0</v>
      </c>
      <c r="BA440" s="81">
        <f t="shared" si="208"/>
        <v>0</v>
      </c>
      <c r="BB440" s="586">
        <f>IF(W440="",0,COUNTA($W$17:W442))</f>
        <v>0</v>
      </c>
      <c r="BC440" s="586">
        <f>IF(X440="",0,COUNTA($X$17:X442))</f>
        <v>0</v>
      </c>
      <c r="BD440" s="628">
        <f>IF(OR($N440="20200",$N441="20200",$N442="20200"),COUNTIF($N$17:N442,"20200"),0)</f>
        <v>0</v>
      </c>
      <c r="BE440" s="768">
        <f>IF($BD440=0,0,INDEX($P440:$P442,MATCH("20200",$N440:$N442,0),1))</f>
        <v>0</v>
      </c>
      <c r="BF440" s="74" t="str">
        <f t="shared" si="189"/>
        <v/>
      </c>
      <c r="BG440" s="74" t="str">
        <f t="shared" si="190"/>
        <v/>
      </c>
      <c r="BH440" s="74" t="str">
        <f t="shared" si="191"/>
        <v/>
      </c>
      <c r="BI440" s="120" t="str">
        <f>IF(M440="","",COUNTIF($BH$17:BH440,BH440))</f>
        <v/>
      </c>
      <c r="BJ440" s="98"/>
      <c r="BK440" s="1" t="str">
        <f t="shared" si="209"/>
        <v/>
      </c>
      <c r="BL440" s="621" t="str">
        <f>IF(F440="","",COUNTIF($AI$17:AI440,AI440))</f>
        <v/>
      </c>
      <c r="BM440" s="621">
        <f>IF(BL440=1,BL440,0)</f>
        <v>0</v>
      </c>
      <c r="BN440" s="621" t="str">
        <f>IF(F440="","",$BR440)</f>
        <v/>
      </c>
      <c r="BO440" s="621" t="str">
        <f>IF(G440="","",$BR440)</f>
        <v/>
      </c>
      <c r="BP440" s="621" t="str">
        <f>IF(I440="","",$BR440)</f>
        <v/>
      </c>
      <c r="BQ440" s="622" t="str">
        <f>IFERROR(IF(J440="","",BR440),"")</f>
        <v/>
      </c>
      <c r="BR440" s="621">
        <v>142</v>
      </c>
      <c r="BS440" s="621">
        <f>IF(C440&gt;0,"",IF(COUNTIF(BN440:BQ442,BR440)=4,"",1))</f>
        <v>1</v>
      </c>
      <c r="BV440" s="622" t="str">
        <f>IF(AI440="","",IF(AND(COUNTA(M440:M442)=0,COUNTA(W440:X442)=0),1,""))</f>
        <v/>
      </c>
      <c r="BW440" s="621">
        <f>IF(AND($AI440="",COUNTA(W440)&gt;0),1,0)</f>
        <v>0</v>
      </c>
      <c r="BX440" s="621">
        <f>IF(AND($AI440="",COUNTA(X440)&gt;0),1,0)</f>
        <v>0</v>
      </c>
      <c r="BY440" s="621" t="str">
        <f>F440&amp;"-"&amp;W440</f>
        <v>-</v>
      </c>
      <c r="BZ440" s="621" t="str">
        <f>IF(W440="","",COUNTIF($BY$17:BY440,BY440))</f>
        <v/>
      </c>
      <c r="CA440" s="621" t="str">
        <f>F440&amp;"-"&amp;X440</f>
        <v>-</v>
      </c>
      <c r="CB440" s="621" t="str">
        <f>IF(X440="","",COUNTIF($CA$17:CA440,CA440))</f>
        <v/>
      </c>
    </row>
    <row r="441" spans="1:80" s="1" customFormat="1" ht="18" hidden="1" customHeight="1" thickBot="1">
      <c r="A441" s="684"/>
      <c r="B441" s="765"/>
      <c r="C441" s="767"/>
      <c r="D441" s="194"/>
      <c r="E441" s="194"/>
      <c r="F441" s="767"/>
      <c r="G441" s="767"/>
      <c r="H441" s="668"/>
      <c r="I441" s="198" t="str">
        <f>IF(C440&gt;0,VLOOKUP(C440,女子登録情報!$A$1:$H$2001,5,0),"")</f>
        <v/>
      </c>
      <c r="J441" s="748"/>
      <c r="K441" s="748"/>
      <c r="L441" s="199" t="s">
        <v>28</v>
      </c>
      <c r="M441" s="198"/>
      <c r="N441" s="196" t="str">
        <f>IF(M441&gt;0,VLOOKUP(M441,女子登録情報!$N$1:$O$22,2,0),"")</f>
        <v/>
      </c>
      <c r="O441" s="199" t="s">
        <v>29</v>
      </c>
      <c r="P441" s="200"/>
      <c r="Q441" s="53" t="str">
        <f t="shared" si="182"/>
        <v/>
      </c>
      <c r="R441" s="240"/>
      <c r="S441" s="197"/>
      <c r="T441" s="796"/>
      <c r="U441" s="797"/>
      <c r="V441" s="798"/>
      <c r="W441" s="751"/>
      <c r="X441" s="754"/>
      <c r="AB441" s="85">
        <f t="shared" si="192"/>
        <v>0</v>
      </c>
      <c r="AC441" s="621"/>
      <c r="AD441" s="74" t="str">
        <f t="shared" si="183"/>
        <v/>
      </c>
      <c r="AE441" s="74" t="str">
        <f t="shared" si="184"/>
        <v/>
      </c>
      <c r="AF441" s="74" t="str">
        <f t="shared" si="185"/>
        <v/>
      </c>
      <c r="AG441" s="74" t="str">
        <f t="shared" si="186"/>
        <v/>
      </c>
      <c r="AH441" s="95">
        <f t="shared" si="193"/>
        <v>0</v>
      </c>
      <c r="AI441" s="95" t="str">
        <f>AI440</f>
        <v/>
      </c>
      <c r="AJ441" s="74" t="str">
        <f t="shared" si="194"/>
        <v/>
      </c>
      <c r="AK441" s="74" t="str">
        <f t="shared" si="187"/>
        <v/>
      </c>
      <c r="AL441" s="99" t="str">
        <f t="shared" si="188"/>
        <v/>
      </c>
      <c r="AM441" s="81">
        <f t="shared" si="195"/>
        <v>0</v>
      </c>
      <c r="AO441" s="81">
        <f t="shared" si="196"/>
        <v>0</v>
      </c>
      <c r="AP441" s="81" t="str">
        <f t="shared" si="197"/>
        <v>00000</v>
      </c>
      <c r="AQ441" s="105" t="str">
        <f t="shared" si="198"/>
        <v>0秒0</v>
      </c>
      <c r="AR441" s="106">
        <f t="shared" si="199"/>
        <v>0</v>
      </c>
      <c r="AS441" s="106" t="str">
        <f t="shared" si="200"/>
        <v>0</v>
      </c>
      <c r="AT441" s="106" t="str">
        <f t="shared" si="201"/>
        <v>0</v>
      </c>
      <c r="AU441" s="106" t="str">
        <f t="shared" si="202"/>
        <v>0m</v>
      </c>
      <c r="AV441" s="106" t="str">
        <f t="shared" si="203"/>
        <v>点</v>
      </c>
      <c r="AW441" s="81">
        <f t="shared" si="204"/>
        <v>0</v>
      </c>
      <c r="AX441" s="73" t="str">
        <f t="shared" si="205"/>
        <v/>
      </c>
      <c r="AY441" s="81">
        <f t="shared" si="206"/>
        <v>0</v>
      </c>
      <c r="AZ441" s="81">
        <f t="shared" si="207"/>
        <v>0</v>
      </c>
      <c r="BA441" s="81">
        <f t="shared" si="208"/>
        <v>0</v>
      </c>
      <c r="BB441" s="595"/>
      <c r="BC441" s="595"/>
      <c r="BD441" s="629"/>
      <c r="BE441" s="769"/>
      <c r="BF441" s="74" t="str">
        <f t="shared" si="189"/>
        <v/>
      </c>
      <c r="BG441" s="74" t="str">
        <f t="shared" si="190"/>
        <v/>
      </c>
      <c r="BH441" s="74" t="str">
        <f t="shared" si="191"/>
        <v/>
      </c>
      <c r="BI441" s="120" t="str">
        <f>IF(M441="","",COUNTIF($BH$17:BH441,BH441))</f>
        <v/>
      </c>
      <c r="BJ441" s="98"/>
      <c r="BK441" s="1" t="str">
        <f t="shared" si="209"/>
        <v/>
      </c>
      <c r="BL441" s="621"/>
      <c r="BM441" s="621"/>
      <c r="BN441" s="621"/>
      <c r="BO441" s="621"/>
      <c r="BP441" s="621"/>
      <c r="BQ441" s="623"/>
      <c r="BR441" s="621"/>
      <c r="BS441" s="621"/>
      <c r="BV441" s="623"/>
      <c r="BW441" s="621"/>
      <c r="BX441" s="621"/>
      <c r="BY441" s="621"/>
      <c r="BZ441" s="621"/>
      <c r="CA441" s="621"/>
      <c r="CB441" s="621"/>
    </row>
    <row r="442" spans="1:80" s="1" customFormat="1" ht="18" hidden="1" customHeight="1" thickBot="1">
      <c r="A442" s="685"/>
      <c r="B442" s="201" t="s">
        <v>30</v>
      </c>
      <c r="C442" s="202"/>
      <c r="D442" s="202"/>
      <c r="E442" s="202"/>
      <c r="F442" s="210"/>
      <c r="G442" s="210"/>
      <c r="H442" s="28"/>
      <c r="I442" s="211"/>
      <c r="J442" s="749"/>
      <c r="K442" s="749"/>
      <c r="L442" s="203" t="s">
        <v>31</v>
      </c>
      <c r="M442" s="204"/>
      <c r="N442" s="196" t="str">
        <f>IF(M442&gt;0,VLOOKUP(M442,女子登録情報!$N$1:$O$22,2,0),"")</f>
        <v/>
      </c>
      <c r="O442" s="205" t="s">
        <v>32</v>
      </c>
      <c r="P442" s="206"/>
      <c r="Q442" s="53" t="str">
        <f t="shared" si="182"/>
        <v/>
      </c>
      <c r="R442" s="240"/>
      <c r="S442" s="207"/>
      <c r="T442" s="799"/>
      <c r="U442" s="800"/>
      <c r="V442" s="801"/>
      <c r="W442" s="752"/>
      <c r="X442" s="755"/>
      <c r="AB442" s="85">
        <f t="shared" si="192"/>
        <v>0</v>
      </c>
      <c r="AC442" s="621"/>
      <c r="AD442" s="74" t="str">
        <f t="shared" si="183"/>
        <v/>
      </c>
      <c r="AE442" s="74" t="str">
        <f t="shared" si="184"/>
        <v/>
      </c>
      <c r="AF442" s="74" t="str">
        <f t="shared" si="185"/>
        <v/>
      </c>
      <c r="AG442" s="74" t="str">
        <f t="shared" si="186"/>
        <v/>
      </c>
      <c r="AH442" s="95">
        <f t="shared" si="193"/>
        <v>0</v>
      </c>
      <c r="AI442" s="95" t="str">
        <f>AI441</f>
        <v/>
      </c>
      <c r="AJ442" s="74" t="str">
        <f t="shared" si="194"/>
        <v/>
      </c>
      <c r="AK442" s="74" t="str">
        <f t="shared" si="187"/>
        <v/>
      </c>
      <c r="AL442" s="99" t="str">
        <f t="shared" si="188"/>
        <v/>
      </c>
      <c r="AM442" s="81">
        <f t="shared" si="195"/>
        <v>0</v>
      </c>
      <c r="AO442" s="81">
        <f t="shared" si="196"/>
        <v>0</v>
      </c>
      <c r="AP442" s="81" t="str">
        <f t="shared" si="197"/>
        <v>00000</v>
      </c>
      <c r="AQ442" s="105" t="str">
        <f t="shared" si="198"/>
        <v>0秒0</v>
      </c>
      <c r="AR442" s="106">
        <f t="shared" si="199"/>
        <v>0</v>
      </c>
      <c r="AS442" s="106" t="str">
        <f t="shared" si="200"/>
        <v>0</v>
      </c>
      <c r="AT442" s="106" t="str">
        <f t="shared" si="201"/>
        <v>0</v>
      </c>
      <c r="AU442" s="106" t="str">
        <f t="shared" si="202"/>
        <v>0m</v>
      </c>
      <c r="AV442" s="106" t="str">
        <f t="shared" si="203"/>
        <v>点</v>
      </c>
      <c r="AW442" s="81">
        <f t="shared" si="204"/>
        <v>0</v>
      </c>
      <c r="AX442" s="73" t="str">
        <f t="shared" si="205"/>
        <v/>
      </c>
      <c r="AY442" s="81">
        <f t="shared" si="206"/>
        <v>0</v>
      </c>
      <c r="AZ442" s="81">
        <f t="shared" si="207"/>
        <v>0</v>
      </c>
      <c r="BA442" s="81">
        <f t="shared" si="208"/>
        <v>0</v>
      </c>
      <c r="BB442" s="587"/>
      <c r="BC442" s="587"/>
      <c r="BD442" s="630"/>
      <c r="BE442" s="770"/>
      <c r="BF442" s="74" t="str">
        <f t="shared" si="189"/>
        <v/>
      </c>
      <c r="BG442" s="74" t="str">
        <f t="shared" si="190"/>
        <v/>
      </c>
      <c r="BH442" s="74" t="str">
        <f t="shared" si="191"/>
        <v/>
      </c>
      <c r="BI442" s="120" t="str">
        <f>IF(M442="","",COUNTIF($BH$17:BH442,BH442))</f>
        <v/>
      </c>
      <c r="BJ442" s="98"/>
      <c r="BK442" s="1" t="str">
        <f t="shared" si="209"/>
        <v/>
      </c>
      <c r="BL442" s="621"/>
      <c r="BM442" s="621"/>
      <c r="BN442" s="621"/>
      <c r="BO442" s="621"/>
      <c r="BP442" s="621"/>
      <c r="BQ442" s="624"/>
      <c r="BR442" s="621"/>
      <c r="BS442" s="621"/>
      <c r="BV442" s="624"/>
      <c r="BW442" s="621"/>
      <c r="BX442" s="621"/>
      <c r="BY442" s="621"/>
      <c r="BZ442" s="621"/>
      <c r="CA442" s="621"/>
      <c r="CB442" s="621"/>
    </row>
    <row r="443" spans="1:80" s="1" customFormat="1" ht="18" hidden="1" customHeight="1" thickTop="1" thickBot="1">
      <c r="A443" s="683">
        <v>143</v>
      </c>
      <c r="B443" s="764" t="s">
        <v>339</v>
      </c>
      <c r="C443" s="766"/>
      <c r="D443" s="246"/>
      <c r="E443" s="246"/>
      <c r="F443" s="766" t="str">
        <f>IF(C443&gt;0,VLOOKUP(C443,女子登録情報!$A$1:$H$2001,3,0),"")</f>
        <v/>
      </c>
      <c r="G443" s="766" t="str">
        <f>IF(C443&gt;0,VLOOKUP(C443,女子登録情報!$A$1:$H$2001,4,0),"")</f>
        <v/>
      </c>
      <c r="H443" s="667" t="str">
        <f>IF(C443&gt;0,VLOOKUP(C443,女子登録情報!$A$1:$H$1688,7,0),"")</f>
        <v/>
      </c>
      <c r="I443" s="194" t="str">
        <f>IF(C443&gt;0,VLOOKUP(C443,女子登録情報!$A$1:$H$2001,8,0),"")</f>
        <v/>
      </c>
      <c r="J443" s="747" t="e">
        <f>IF(I444&gt;0,VLOOKUP(I444,女子登録情報!$Q$2:$R$48,2,0),"")</f>
        <v>#N/A</v>
      </c>
      <c r="K443" s="747" t="str">
        <f>IF(C443&gt;0,TEXT(C443,"100000000"),"000000000")</f>
        <v>000000000</v>
      </c>
      <c r="L443" s="195" t="s">
        <v>24</v>
      </c>
      <c r="M443" s="194"/>
      <c r="N443" s="196" t="str">
        <f>IF(M443&gt;0,VLOOKUP(M443,女子登録情報!$N$1:$O$22,2,0),"")</f>
        <v/>
      </c>
      <c r="O443" s="195" t="s">
        <v>27</v>
      </c>
      <c r="P443" s="102"/>
      <c r="Q443" s="53" t="str">
        <f t="shared" si="182"/>
        <v/>
      </c>
      <c r="R443" s="240"/>
      <c r="S443" s="197"/>
      <c r="T443" s="793"/>
      <c r="U443" s="794"/>
      <c r="V443" s="795"/>
      <c r="W443" s="750"/>
      <c r="X443" s="753"/>
      <c r="AA443" s="1">
        <f>IF(C443="",0,IF(H443=F5,0,1))</f>
        <v>0</v>
      </c>
      <c r="AB443" s="85">
        <f t="shared" si="192"/>
        <v>0</v>
      </c>
      <c r="AC443" s="621" t="str">
        <f>IF(C443="","",C443)</f>
        <v/>
      </c>
      <c r="AD443" s="74" t="str">
        <f t="shared" si="183"/>
        <v/>
      </c>
      <c r="AE443" s="74" t="str">
        <f t="shared" si="184"/>
        <v/>
      </c>
      <c r="AF443" s="74" t="str">
        <f t="shared" si="185"/>
        <v/>
      </c>
      <c r="AG443" s="74" t="str">
        <f t="shared" si="186"/>
        <v/>
      </c>
      <c r="AH443" s="95">
        <f t="shared" si="193"/>
        <v>0</v>
      </c>
      <c r="AI443" s="95" t="str">
        <f>IF(F443="","",F443)</f>
        <v/>
      </c>
      <c r="AJ443" s="74" t="str">
        <f t="shared" si="194"/>
        <v/>
      </c>
      <c r="AK443" s="74" t="str">
        <f t="shared" si="187"/>
        <v/>
      </c>
      <c r="AL443" s="99" t="str">
        <f t="shared" si="188"/>
        <v/>
      </c>
      <c r="AM443" s="81">
        <f t="shared" si="195"/>
        <v>0</v>
      </c>
      <c r="AO443" s="81">
        <f t="shared" si="196"/>
        <v>0</v>
      </c>
      <c r="AP443" s="81" t="str">
        <f t="shared" si="197"/>
        <v>00000</v>
      </c>
      <c r="AQ443" s="105" t="str">
        <f t="shared" si="198"/>
        <v>0秒0</v>
      </c>
      <c r="AR443" s="106">
        <f t="shared" si="199"/>
        <v>0</v>
      </c>
      <c r="AS443" s="106" t="str">
        <f t="shared" si="200"/>
        <v>0</v>
      </c>
      <c r="AT443" s="106" t="str">
        <f t="shared" si="201"/>
        <v>0</v>
      </c>
      <c r="AU443" s="106" t="str">
        <f t="shared" si="202"/>
        <v>0m</v>
      </c>
      <c r="AV443" s="106" t="str">
        <f t="shared" si="203"/>
        <v>点</v>
      </c>
      <c r="AW443" s="81">
        <f t="shared" si="204"/>
        <v>0</v>
      </c>
      <c r="AX443" s="73" t="str">
        <f t="shared" si="205"/>
        <v/>
      </c>
      <c r="AY443" s="81">
        <f t="shared" si="206"/>
        <v>0</v>
      </c>
      <c r="AZ443" s="81">
        <f t="shared" si="207"/>
        <v>0</v>
      </c>
      <c r="BA443" s="81">
        <f t="shared" si="208"/>
        <v>0</v>
      </c>
      <c r="BB443" s="586">
        <f>IF(W443="",0,COUNTA($W$17:W445))</f>
        <v>0</v>
      </c>
      <c r="BC443" s="586">
        <f>IF(X443="",0,COUNTA($X$17:X445))</f>
        <v>0</v>
      </c>
      <c r="BD443" s="628">
        <f>IF(OR($N443="20200",$N444="20200",$N445="20200"),COUNTIF($N$17:N445,"20200"),0)</f>
        <v>0</v>
      </c>
      <c r="BE443" s="768">
        <f>IF($BD443=0,0,INDEX($P443:$P445,MATCH("20200",$N443:$N445,0),1))</f>
        <v>0</v>
      </c>
      <c r="BF443" s="74" t="str">
        <f t="shared" si="189"/>
        <v/>
      </c>
      <c r="BG443" s="74" t="str">
        <f t="shared" si="190"/>
        <v/>
      </c>
      <c r="BH443" s="74" t="str">
        <f t="shared" si="191"/>
        <v/>
      </c>
      <c r="BI443" s="120" t="str">
        <f>IF(M443="","",COUNTIF($BH$17:BH443,BH443))</f>
        <v/>
      </c>
      <c r="BJ443" s="98"/>
      <c r="BK443" s="1" t="str">
        <f t="shared" si="209"/>
        <v/>
      </c>
      <c r="BL443" s="621" t="str">
        <f>IF(F443="","",COUNTIF($AI$17:AI443,AI443))</f>
        <v/>
      </c>
      <c r="BM443" s="621">
        <f>IF(BL443=1,BL443,0)</f>
        <v>0</v>
      </c>
      <c r="BN443" s="621" t="str">
        <f>IF(F443="","",$BR443)</f>
        <v/>
      </c>
      <c r="BO443" s="621" t="str">
        <f>IF(G443="","",$BR443)</f>
        <v/>
      </c>
      <c r="BP443" s="621" t="str">
        <f>IF(I443="","",$BR443)</f>
        <v/>
      </c>
      <c r="BQ443" s="622" t="str">
        <f>IFERROR(IF(J443="","",BR443),"")</f>
        <v/>
      </c>
      <c r="BR443" s="621">
        <v>143</v>
      </c>
      <c r="BS443" s="621">
        <f>IF(C443&gt;0,"",IF(COUNTIF(BN443:BQ445,BR443)=4,"",1))</f>
        <v>1</v>
      </c>
      <c r="BV443" s="622" t="str">
        <f>IF(AI443="","",IF(AND(COUNTA(M443:M445)=0,COUNTA(W443:X445)=0),1,""))</f>
        <v/>
      </c>
      <c r="BW443" s="621">
        <f>IF(AND($AI443="",COUNTA(W443)&gt;0),1,0)</f>
        <v>0</v>
      </c>
      <c r="BX443" s="621">
        <f>IF(AND($AI443="",COUNTA(X443)&gt;0),1,0)</f>
        <v>0</v>
      </c>
      <c r="BY443" s="621" t="str">
        <f>F443&amp;"-"&amp;W443</f>
        <v>-</v>
      </c>
      <c r="BZ443" s="621" t="str">
        <f>IF(W443="","",COUNTIF($BY$17:BY443,BY443))</f>
        <v/>
      </c>
      <c r="CA443" s="621" t="str">
        <f>F443&amp;"-"&amp;X443</f>
        <v>-</v>
      </c>
      <c r="CB443" s="621" t="str">
        <f>IF(X443="","",COUNTIF($CA$17:CA443,CA443))</f>
        <v/>
      </c>
    </row>
    <row r="444" spans="1:80" s="1" customFormat="1" ht="18" hidden="1" customHeight="1" thickBot="1">
      <c r="A444" s="684"/>
      <c r="B444" s="765"/>
      <c r="C444" s="767"/>
      <c r="D444" s="194"/>
      <c r="E444" s="194"/>
      <c r="F444" s="767"/>
      <c r="G444" s="767"/>
      <c r="H444" s="668"/>
      <c r="I444" s="198" t="str">
        <f>IF(C443&gt;0,VLOOKUP(C443,女子登録情報!$A$1:$H$2001,5,0),"")</f>
        <v/>
      </c>
      <c r="J444" s="748"/>
      <c r="K444" s="748"/>
      <c r="L444" s="199" t="s">
        <v>28</v>
      </c>
      <c r="M444" s="198"/>
      <c r="N444" s="196" t="str">
        <f>IF(M444&gt;0,VLOOKUP(M444,女子登録情報!$N$1:$O$22,2,0),"")</f>
        <v/>
      </c>
      <c r="O444" s="199" t="s">
        <v>29</v>
      </c>
      <c r="P444" s="200"/>
      <c r="Q444" s="53" t="str">
        <f t="shared" si="182"/>
        <v/>
      </c>
      <c r="R444" s="240"/>
      <c r="S444" s="197"/>
      <c r="T444" s="796"/>
      <c r="U444" s="797"/>
      <c r="V444" s="798"/>
      <c r="W444" s="751"/>
      <c r="X444" s="754"/>
      <c r="AB444" s="85">
        <f t="shared" si="192"/>
        <v>0</v>
      </c>
      <c r="AC444" s="621"/>
      <c r="AD444" s="74" t="str">
        <f t="shared" si="183"/>
        <v/>
      </c>
      <c r="AE444" s="74" t="str">
        <f t="shared" si="184"/>
        <v/>
      </c>
      <c r="AF444" s="74" t="str">
        <f t="shared" si="185"/>
        <v/>
      </c>
      <c r="AG444" s="74" t="str">
        <f t="shared" si="186"/>
        <v/>
      </c>
      <c r="AH444" s="95">
        <f t="shared" si="193"/>
        <v>0</v>
      </c>
      <c r="AI444" s="95" t="str">
        <f>AI443</f>
        <v/>
      </c>
      <c r="AJ444" s="74" t="str">
        <f t="shared" si="194"/>
        <v/>
      </c>
      <c r="AK444" s="74" t="str">
        <f t="shared" si="187"/>
        <v/>
      </c>
      <c r="AL444" s="99" t="str">
        <f t="shared" si="188"/>
        <v/>
      </c>
      <c r="AM444" s="81">
        <f t="shared" si="195"/>
        <v>0</v>
      </c>
      <c r="AO444" s="81">
        <f t="shared" si="196"/>
        <v>0</v>
      </c>
      <c r="AP444" s="81" t="str">
        <f t="shared" si="197"/>
        <v>00000</v>
      </c>
      <c r="AQ444" s="105" t="str">
        <f t="shared" si="198"/>
        <v>0秒0</v>
      </c>
      <c r="AR444" s="106">
        <f t="shared" si="199"/>
        <v>0</v>
      </c>
      <c r="AS444" s="106" t="str">
        <f t="shared" si="200"/>
        <v>0</v>
      </c>
      <c r="AT444" s="106" t="str">
        <f t="shared" si="201"/>
        <v>0</v>
      </c>
      <c r="AU444" s="106" t="str">
        <f t="shared" si="202"/>
        <v>0m</v>
      </c>
      <c r="AV444" s="106" t="str">
        <f t="shared" si="203"/>
        <v>点</v>
      </c>
      <c r="AW444" s="81">
        <f t="shared" si="204"/>
        <v>0</v>
      </c>
      <c r="AX444" s="73" t="str">
        <f t="shared" si="205"/>
        <v/>
      </c>
      <c r="AY444" s="81">
        <f t="shared" si="206"/>
        <v>0</v>
      </c>
      <c r="AZ444" s="81">
        <f t="shared" si="207"/>
        <v>0</v>
      </c>
      <c r="BA444" s="81">
        <f t="shared" si="208"/>
        <v>0</v>
      </c>
      <c r="BB444" s="595"/>
      <c r="BC444" s="595"/>
      <c r="BD444" s="629"/>
      <c r="BE444" s="769"/>
      <c r="BF444" s="74" t="str">
        <f t="shared" si="189"/>
        <v/>
      </c>
      <c r="BG444" s="74" t="str">
        <f t="shared" si="190"/>
        <v/>
      </c>
      <c r="BH444" s="74" t="str">
        <f t="shared" si="191"/>
        <v/>
      </c>
      <c r="BI444" s="120" t="str">
        <f>IF(M444="","",COUNTIF($BH$17:BH444,BH444))</f>
        <v/>
      </c>
      <c r="BJ444" s="98"/>
      <c r="BK444" s="1" t="str">
        <f t="shared" si="209"/>
        <v/>
      </c>
      <c r="BL444" s="621"/>
      <c r="BM444" s="621"/>
      <c r="BN444" s="621"/>
      <c r="BO444" s="621"/>
      <c r="BP444" s="621"/>
      <c r="BQ444" s="623"/>
      <c r="BR444" s="621"/>
      <c r="BS444" s="621"/>
      <c r="BV444" s="623"/>
      <c r="BW444" s="621"/>
      <c r="BX444" s="621"/>
      <c r="BY444" s="621"/>
      <c r="BZ444" s="621"/>
      <c r="CA444" s="621"/>
      <c r="CB444" s="621"/>
    </row>
    <row r="445" spans="1:80" s="1" customFormat="1" ht="18" hidden="1" customHeight="1" thickBot="1">
      <c r="A445" s="685"/>
      <c r="B445" s="201" t="s">
        <v>30</v>
      </c>
      <c r="C445" s="202"/>
      <c r="D445" s="202"/>
      <c r="E445" s="202"/>
      <c r="F445" s="210"/>
      <c r="G445" s="210"/>
      <c r="H445" s="28"/>
      <c r="I445" s="211"/>
      <c r="J445" s="749"/>
      <c r="K445" s="749"/>
      <c r="L445" s="203" t="s">
        <v>31</v>
      </c>
      <c r="M445" s="204"/>
      <c r="N445" s="196" t="str">
        <f>IF(M445&gt;0,VLOOKUP(M445,女子登録情報!$N$1:$O$22,2,0),"")</f>
        <v/>
      </c>
      <c r="O445" s="205" t="s">
        <v>32</v>
      </c>
      <c r="P445" s="206"/>
      <c r="Q445" s="53" t="str">
        <f t="shared" si="182"/>
        <v/>
      </c>
      <c r="R445" s="240"/>
      <c r="S445" s="207"/>
      <c r="T445" s="799"/>
      <c r="U445" s="800"/>
      <c r="V445" s="801"/>
      <c r="W445" s="752"/>
      <c r="X445" s="755"/>
      <c r="AB445" s="85">
        <f t="shared" si="192"/>
        <v>0</v>
      </c>
      <c r="AC445" s="621"/>
      <c r="AD445" s="74" t="str">
        <f t="shared" si="183"/>
        <v/>
      </c>
      <c r="AE445" s="74" t="str">
        <f t="shared" si="184"/>
        <v/>
      </c>
      <c r="AF445" s="74" t="str">
        <f t="shared" si="185"/>
        <v/>
      </c>
      <c r="AG445" s="74" t="str">
        <f t="shared" si="186"/>
        <v/>
      </c>
      <c r="AH445" s="95">
        <f t="shared" si="193"/>
        <v>0</v>
      </c>
      <c r="AI445" s="95" t="str">
        <f>AI444</f>
        <v/>
      </c>
      <c r="AJ445" s="74" t="str">
        <f t="shared" si="194"/>
        <v/>
      </c>
      <c r="AK445" s="74" t="str">
        <f t="shared" si="187"/>
        <v/>
      </c>
      <c r="AL445" s="99" t="str">
        <f t="shared" si="188"/>
        <v/>
      </c>
      <c r="AM445" s="81">
        <f t="shared" si="195"/>
        <v>0</v>
      </c>
      <c r="AO445" s="81">
        <f t="shared" si="196"/>
        <v>0</v>
      </c>
      <c r="AP445" s="81" t="str">
        <f t="shared" si="197"/>
        <v>00000</v>
      </c>
      <c r="AQ445" s="105" t="str">
        <f t="shared" si="198"/>
        <v>0秒0</v>
      </c>
      <c r="AR445" s="106">
        <f t="shared" si="199"/>
        <v>0</v>
      </c>
      <c r="AS445" s="106" t="str">
        <f t="shared" si="200"/>
        <v>0</v>
      </c>
      <c r="AT445" s="106" t="str">
        <f t="shared" si="201"/>
        <v>0</v>
      </c>
      <c r="AU445" s="106" t="str">
        <f t="shared" si="202"/>
        <v>0m</v>
      </c>
      <c r="AV445" s="106" t="str">
        <f t="shared" si="203"/>
        <v>点</v>
      </c>
      <c r="AW445" s="81">
        <f t="shared" si="204"/>
        <v>0</v>
      </c>
      <c r="AX445" s="73" t="str">
        <f t="shared" si="205"/>
        <v/>
      </c>
      <c r="AY445" s="81">
        <f t="shared" si="206"/>
        <v>0</v>
      </c>
      <c r="AZ445" s="81">
        <f t="shared" si="207"/>
        <v>0</v>
      </c>
      <c r="BA445" s="81">
        <f t="shared" si="208"/>
        <v>0</v>
      </c>
      <c r="BB445" s="587"/>
      <c r="BC445" s="587"/>
      <c r="BD445" s="630"/>
      <c r="BE445" s="770"/>
      <c r="BF445" s="74" t="str">
        <f t="shared" si="189"/>
        <v/>
      </c>
      <c r="BG445" s="74" t="str">
        <f t="shared" si="190"/>
        <v/>
      </c>
      <c r="BH445" s="74" t="str">
        <f t="shared" si="191"/>
        <v/>
      </c>
      <c r="BI445" s="120" t="str">
        <f>IF(M445="","",COUNTIF($BH$17:BH445,BH445))</f>
        <v/>
      </c>
      <c r="BJ445" s="98"/>
      <c r="BK445" s="1" t="str">
        <f t="shared" si="209"/>
        <v/>
      </c>
      <c r="BL445" s="621"/>
      <c r="BM445" s="621"/>
      <c r="BN445" s="621"/>
      <c r="BO445" s="621"/>
      <c r="BP445" s="621"/>
      <c r="BQ445" s="624"/>
      <c r="BR445" s="621"/>
      <c r="BS445" s="621"/>
      <c r="BV445" s="624"/>
      <c r="BW445" s="621"/>
      <c r="BX445" s="621"/>
      <c r="BY445" s="621"/>
      <c r="BZ445" s="621"/>
      <c r="CA445" s="621"/>
      <c r="CB445" s="621"/>
    </row>
    <row r="446" spans="1:80" s="1" customFormat="1" ht="18" hidden="1" customHeight="1" thickTop="1" thickBot="1">
      <c r="A446" s="683">
        <v>144</v>
      </c>
      <c r="B446" s="764" t="s">
        <v>339</v>
      </c>
      <c r="C446" s="766"/>
      <c r="D446" s="246"/>
      <c r="E446" s="246"/>
      <c r="F446" s="766" t="str">
        <f>IF(C446&gt;0,VLOOKUP(C446,女子登録情報!$A$1:$H$2001,3,0),"")</f>
        <v/>
      </c>
      <c r="G446" s="766" t="str">
        <f>IF(C446&gt;0,VLOOKUP(C446,女子登録情報!$A$1:$H$2001,4,0),"")</f>
        <v/>
      </c>
      <c r="H446" s="667" t="str">
        <f>IF(C446&gt;0,VLOOKUP(C446,女子登録情報!$A$1:$H$1688,7,0),"")</f>
        <v/>
      </c>
      <c r="I446" s="194" t="str">
        <f>IF(C446&gt;0,VLOOKUP(C446,女子登録情報!$A$1:$H$2001,8,0),"")</f>
        <v/>
      </c>
      <c r="J446" s="747" t="e">
        <f>IF(I447&gt;0,VLOOKUP(I447,女子登録情報!$Q$2:$R$48,2,0),"")</f>
        <v>#N/A</v>
      </c>
      <c r="K446" s="747" t="str">
        <f>IF(C446&gt;0,TEXT(C446,"100000000"),"000000000")</f>
        <v>000000000</v>
      </c>
      <c r="L446" s="195" t="s">
        <v>24</v>
      </c>
      <c r="M446" s="194"/>
      <c r="N446" s="196" t="str">
        <f>IF(M446&gt;0,VLOOKUP(M446,女子登録情報!$N$1:$O$22,2,0),"")</f>
        <v/>
      </c>
      <c r="O446" s="195" t="s">
        <v>27</v>
      </c>
      <c r="P446" s="102"/>
      <c r="Q446" s="53" t="str">
        <f t="shared" si="182"/>
        <v/>
      </c>
      <c r="R446" s="240"/>
      <c r="S446" s="197"/>
      <c r="T446" s="793"/>
      <c r="U446" s="794"/>
      <c r="V446" s="795"/>
      <c r="W446" s="750"/>
      <c r="X446" s="753"/>
      <c r="AA446" s="1">
        <f>IF(C446="",0,IF(H446=F5,0,1))</f>
        <v>0</v>
      </c>
      <c r="AB446" s="85">
        <f t="shared" si="192"/>
        <v>0</v>
      </c>
      <c r="AC446" s="621" t="str">
        <f>IF(C446="","",C446)</f>
        <v/>
      </c>
      <c r="AD446" s="74" t="str">
        <f t="shared" si="183"/>
        <v/>
      </c>
      <c r="AE446" s="74" t="str">
        <f t="shared" si="184"/>
        <v/>
      </c>
      <c r="AF446" s="74" t="str">
        <f t="shared" si="185"/>
        <v/>
      </c>
      <c r="AG446" s="74" t="str">
        <f t="shared" si="186"/>
        <v/>
      </c>
      <c r="AH446" s="95">
        <f t="shared" si="193"/>
        <v>0</v>
      </c>
      <c r="AI446" s="95" t="str">
        <f>IF(F446="","",F446)</f>
        <v/>
      </c>
      <c r="AJ446" s="74" t="str">
        <f t="shared" si="194"/>
        <v/>
      </c>
      <c r="AK446" s="74" t="str">
        <f t="shared" si="187"/>
        <v/>
      </c>
      <c r="AL446" s="99" t="str">
        <f t="shared" si="188"/>
        <v/>
      </c>
      <c r="AM446" s="81">
        <f t="shared" si="195"/>
        <v>0</v>
      </c>
      <c r="AO446" s="81">
        <f t="shared" si="196"/>
        <v>0</v>
      </c>
      <c r="AP446" s="81" t="str">
        <f t="shared" si="197"/>
        <v>00000</v>
      </c>
      <c r="AQ446" s="105" t="str">
        <f t="shared" si="198"/>
        <v>0秒0</v>
      </c>
      <c r="AR446" s="106">
        <f t="shared" si="199"/>
        <v>0</v>
      </c>
      <c r="AS446" s="106" t="str">
        <f t="shared" si="200"/>
        <v>0</v>
      </c>
      <c r="AT446" s="106" t="str">
        <f t="shared" si="201"/>
        <v>0</v>
      </c>
      <c r="AU446" s="106" t="str">
        <f t="shared" si="202"/>
        <v>0m</v>
      </c>
      <c r="AV446" s="106" t="str">
        <f t="shared" si="203"/>
        <v>点</v>
      </c>
      <c r="AW446" s="81">
        <f t="shared" si="204"/>
        <v>0</v>
      </c>
      <c r="AX446" s="73" t="str">
        <f t="shared" si="205"/>
        <v/>
      </c>
      <c r="AY446" s="81">
        <f t="shared" si="206"/>
        <v>0</v>
      </c>
      <c r="AZ446" s="81">
        <f t="shared" si="207"/>
        <v>0</v>
      </c>
      <c r="BA446" s="81">
        <f t="shared" si="208"/>
        <v>0</v>
      </c>
      <c r="BB446" s="586">
        <f>IF(W446="",0,COUNTA($W$17:W448))</f>
        <v>0</v>
      </c>
      <c r="BC446" s="586">
        <f>IF(X446="",0,COUNTA($X$17:X448))</f>
        <v>0</v>
      </c>
      <c r="BD446" s="628">
        <f>IF(OR($N446="20200",$N447="20200",$N448="20200"),COUNTIF($N$17:N448,"20200"),0)</f>
        <v>0</v>
      </c>
      <c r="BE446" s="768">
        <f>IF($BD446=0,0,INDEX($P446:$P448,MATCH("20200",$N446:$N448,0),1))</f>
        <v>0</v>
      </c>
      <c r="BF446" s="74" t="str">
        <f t="shared" si="189"/>
        <v/>
      </c>
      <c r="BG446" s="74" t="str">
        <f t="shared" si="190"/>
        <v/>
      </c>
      <c r="BH446" s="74" t="str">
        <f t="shared" si="191"/>
        <v/>
      </c>
      <c r="BI446" s="120" t="str">
        <f>IF(M446="","",COUNTIF($BH$17:BH446,BH446))</f>
        <v/>
      </c>
      <c r="BJ446" s="98"/>
      <c r="BK446" s="1" t="str">
        <f t="shared" si="209"/>
        <v/>
      </c>
      <c r="BL446" s="621" t="str">
        <f>IF(F446="","",COUNTIF($AI$17:AI446,AI446))</f>
        <v/>
      </c>
      <c r="BM446" s="621">
        <f>IF(BL446=1,BL446,0)</f>
        <v>0</v>
      </c>
      <c r="BN446" s="621" t="str">
        <f>IF(F446="","",$BR446)</f>
        <v/>
      </c>
      <c r="BO446" s="621" t="str">
        <f>IF(G446="","",$BR446)</f>
        <v/>
      </c>
      <c r="BP446" s="621" t="str">
        <f>IF(I446="","",$BR446)</f>
        <v/>
      </c>
      <c r="BQ446" s="622" t="str">
        <f>IFERROR(IF(J446="","",BR446),"")</f>
        <v/>
      </c>
      <c r="BR446" s="621">
        <v>144</v>
      </c>
      <c r="BS446" s="621">
        <f>IF(C446&gt;0,"",IF(COUNTIF(BN446:BQ448,BR446)=4,"",1))</f>
        <v>1</v>
      </c>
      <c r="BV446" s="622" t="str">
        <f>IF(AI446="","",IF(AND(COUNTA(M446:M448)=0,COUNTA(W446:X448)=0),1,""))</f>
        <v/>
      </c>
      <c r="BW446" s="621">
        <f>IF(AND($AI446="",COUNTA(W446)&gt;0),1,0)</f>
        <v>0</v>
      </c>
      <c r="BX446" s="621">
        <f>IF(AND($AI446="",COUNTA(X446)&gt;0),1,0)</f>
        <v>0</v>
      </c>
      <c r="BY446" s="621" t="str">
        <f>F446&amp;"-"&amp;W446</f>
        <v>-</v>
      </c>
      <c r="BZ446" s="621" t="str">
        <f>IF(W446="","",COUNTIF($BY$17:BY446,BY446))</f>
        <v/>
      </c>
      <c r="CA446" s="621" t="str">
        <f>F446&amp;"-"&amp;X446</f>
        <v>-</v>
      </c>
      <c r="CB446" s="621" t="str">
        <f>IF(X446="","",COUNTIF($CA$17:CA446,CA446))</f>
        <v/>
      </c>
    </row>
    <row r="447" spans="1:80" s="1" customFormat="1" ht="18" hidden="1" customHeight="1" thickBot="1">
      <c r="A447" s="684"/>
      <c r="B447" s="765"/>
      <c r="C447" s="767"/>
      <c r="D447" s="194"/>
      <c r="E447" s="194"/>
      <c r="F447" s="767"/>
      <c r="G447" s="767"/>
      <c r="H447" s="668"/>
      <c r="I447" s="198" t="str">
        <f>IF(C446&gt;0,VLOOKUP(C446,女子登録情報!$A$1:$H$2001,5,0),"")</f>
        <v/>
      </c>
      <c r="J447" s="748"/>
      <c r="K447" s="748"/>
      <c r="L447" s="199" t="s">
        <v>28</v>
      </c>
      <c r="M447" s="198"/>
      <c r="N447" s="196" t="str">
        <f>IF(M447&gt;0,VLOOKUP(M447,女子登録情報!$N$1:$O$22,2,0),"")</f>
        <v/>
      </c>
      <c r="O447" s="199" t="s">
        <v>29</v>
      </c>
      <c r="P447" s="200"/>
      <c r="Q447" s="53" t="str">
        <f t="shared" si="182"/>
        <v/>
      </c>
      <c r="R447" s="240"/>
      <c r="S447" s="197"/>
      <c r="T447" s="796"/>
      <c r="U447" s="797"/>
      <c r="V447" s="798"/>
      <c r="W447" s="751"/>
      <c r="X447" s="754"/>
      <c r="AB447" s="85">
        <f t="shared" si="192"/>
        <v>0</v>
      </c>
      <c r="AC447" s="621"/>
      <c r="AD447" s="74" t="str">
        <f t="shared" si="183"/>
        <v/>
      </c>
      <c r="AE447" s="74" t="str">
        <f t="shared" si="184"/>
        <v/>
      </c>
      <c r="AF447" s="74" t="str">
        <f t="shared" si="185"/>
        <v/>
      </c>
      <c r="AG447" s="74" t="str">
        <f t="shared" si="186"/>
        <v/>
      </c>
      <c r="AH447" s="95">
        <f t="shared" si="193"/>
        <v>0</v>
      </c>
      <c r="AI447" s="95" t="str">
        <f>AI446</f>
        <v/>
      </c>
      <c r="AJ447" s="74" t="str">
        <f t="shared" si="194"/>
        <v/>
      </c>
      <c r="AK447" s="74" t="str">
        <f t="shared" si="187"/>
        <v/>
      </c>
      <c r="AL447" s="99" t="str">
        <f t="shared" si="188"/>
        <v/>
      </c>
      <c r="AM447" s="81">
        <f t="shared" si="195"/>
        <v>0</v>
      </c>
      <c r="AO447" s="81">
        <f t="shared" si="196"/>
        <v>0</v>
      </c>
      <c r="AP447" s="81" t="str">
        <f t="shared" si="197"/>
        <v>00000</v>
      </c>
      <c r="AQ447" s="105" t="str">
        <f t="shared" si="198"/>
        <v>0秒0</v>
      </c>
      <c r="AR447" s="106">
        <f t="shared" si="199"/>
        <v>0</v>
      </c>
      <c r="AS447" s="106" t="str">
        <f t="shared" si="200"/>
        <v>0</v>
      </c>
      <c r="AT447" s="106" t="str">
        <f t="shared" si="201"/>
        <v>0</v>
      </c>
      <c r="AU447" s="106" t="str">
        <f t="shared" si="202"/>
        <v>0m</v>
      </c>
      <c r="AV447" s="106" t="str">
        <f t="shared" si="203"/>
        <v>点</v>
      </c>
      <c r="AW447" s="81">
        <f t="shared" si="204"/>
        <v>0</v>
      </c>
      <c r="AX447" s="73" t="str">
        <f t="shared" si="205"/>
        <v/>
      </c>
      <c r="AY447" s="81">
        <f t="shared" si="206"/>
        <v>0</v>
      </c>
      <c r="AZ447" s="81">
        <f t="shared" si="207"/>
        <v>0</v>
      </c>
      <c r="BA447" s="81">
        <f t="shared" si="208"/>
        <v>0</v>
      </c>
      <c r="BB447" s="595"/>
      <c r="BC447" s="595"/>
      <c r="BD447" s="629"/>
      <c r="BE447" s="769"/>
      <c r="BF447" s="74" t="str">
        <f t="shared" si="189"/>
        <v/>
      </c>
      <c r="BG447" s="74" t="str">
        <f t="shared" si="190"/>
        <v/>
      </c>
      <c r="BH447" s="74" t="str">
        <f t="shared" si="191"/>
        <v/>
      </c>
      <c r="BI447" s="120" t="str">
        <f>IF(M447="","",COUNTIF($BH$17:BH447,BH447))</f>
        <v/>
      </c>
      <c r="BJ447" s="98"/>
      <c r="BK447" s="1" t="str">
        <f t="shared" si="209"/>
        <v/>
      </c>
      <c r="BL447" s="621"/>
      <c r="BM447" s="621"/>
      <c r="BN447" s="621"/>
      <c r="BO447" s="621"/>
      <c r="BP447" s="621"/>
      <c r="BQ447" s="623"/>
      <c r="BR447" s="621"/>
      <c r="BS447" s="621"/>
      <c r="BV447" s="623"/>
      <c r="BW447" s="621"/>
      <c r="BX447" s="621"/>
      <c r="BY447" s="621"/>
      <c r="BZ447" s="621"/>
      <c r="CA447" s="621"/>
      <c r="CB447" s="621"/>
    </row>
    <row r="448" spans="1:80" s="1" customFormat="1" ht="18" hidden="1" customHeight="1" thickBot="1">
      <c r="A448" s="685"/>
      <c r="B448" s="201" t="s">
        <v>30</v>
      </c>
      <c r="C448" s="202"/>
      <c r="D448" s="202"/>
      <c r="E448" s="202"/>
      <c r="F448" s="210"/>
      <c r="G448" s="210"/>
      <c r="H448" s="28"/>
      <c r="I448" s="211"/>
      <c r="J448" s="749"/>
      <c r="K448" s="749"/>
      <c r="L448" s="203" t="s">
        <v>31</v>
      </c>
      <c r="M448" s="204"/>
      <c r="N448" s="196" t="str">
        <f>IF(M448&gt;0,VLOOKUP(M448,女子登録情報!$N$1:$O$22,2,0),"")</f>
        <v/>
      </c>
      <c r="O448" s="205" t="s">
        <v>32</v>
      </c>
      <c r="P448" s="206"/>
      <c r="Q448" s="53" t="str">
        <f t="shared" si="182"/>
        <v/>
      </c>
      <c r="R448" s="240"/>
      <c r="S448" s="207"/>
      <c r="T448" s="799"/>
      <c r="U448" s="800"/>
      <c r="V448" s="801"/>
      <c r="W448" s="752"/>
      <c r="X448" s="755"/>
      <c r="AB448" s="85">
        <f t="shared" si="192"/>
        <v>0</v>
      </c>
      <c r="AC448" s="621"/>
      <c r="AD448" s="74" t="str">
        <f t="shared" si="183"/>
        <v/>
      </c>
      <c r="AE448" s="74" t="str">
        <f t="shared" si="184"/>
        <v/>
      </c>
      <c r="AF448" s="74" t="str">
        <f t="shared" si="185"/>
        <v/>
      </c>
      <c r="AG448" s="74" t="str">
        <f t="shared" si="186"/>
        <v/>
      </c>
      <c r="AH448" s="95">
        <f t="shared" si="193"/>
        <v>0</v>
      </c>
      <c r="AI448" s="95" t="str">
        <f>AI447</f>
        <v/>
      </c>
      <c r="AJ448" s="74" t="str">
        <f t="shared" si="194"/>
        <v/>
      </c>
      <c r="AK448" s="74" t="str">
        <f t="shared" si="187"/>
        <v/>
      </c>
      <c r="AL448" s="99" t="str">
        <f t="shared" si="188"/>
        <v/>
      </c>
      <c r="AM448" s="81">
        <f t="shared" si="195"/>
        <v>0</v>
      </c>
      <c r="AO448" s="81">
        <f t="shared" si="196"/>
        <v>0</v>
      </c>
      <c r="AP448" s="81" t="str">
        <f t="shared" si="197"/>
        <v>00000</v>
      </c>
      <c r="AQ448" s="105" t="str">
        <f t="shared" si="198"/>
        <v>0秒0</v>
      </c>
      <c r="AR448" s="106">
        <f t="shared" si="199"/>
        <v>0</v>
      </c>
      <c r="AS448" s="106" t="str">
        <f t="shared" si="200"/>
        <v>0</v>
      </c>
      <c r="AT448" s="106" t="str">
        <f t="shared" si="201"/>
        <v>0</v>
      </c>
      <c r="AU448" s="106" t="str">
        <f t="shared" si="202"/>
        <v>0m</v>
      </c>
      <c r="AV448" s="106" t="str">
        <f t="shared" si="203"/>
        <v>点</v>
      </c>
      <c r="AW448" s="81">
        <f t="shared" si="204"/>
        <v>0</v>
      </c>
      <c r="AX448" s="73" t="str">
        <f t="shared" si="205"/>
        <v/>
      </c>
      <c r="AY448" s="81">
        <f t="shared" si="206"/>
        <v>0</v>
      </c>
      <c r="AZ448" s="81">
        <f t="shared" si="207"/>
        <v>0</v>
      </c>
      <c r="BA448" s="81">
        <f t="shared" si="208"/>
        <v>0</v>
      </c>
      <c r="BB448" s="587"/>
      <c r="BC448" s="587"/>
      <c r="BD448" s="630"/>
      <c r="BE448" s="770"/>
      <c r="BF448" s="74" t="str">
        <f t="shared" si="189"/>
        <v/>
      </c>
      <c r="BG448" s="74" t="str">
        <f t="shared" si="190"/>
        <v/>
      </c>
      <c r="BH448" s="74" t="str">
        <f t="shared" si="191"/>
        <v/>
      </c>
      <c r="BI448" s="120" t="str">
        <f>IF(M448="","",COUNTIF($BH$17:BH448,BH448))</f>
        <v/>
      </c>
      <c r="BJ448" s="98"/>
      <c r="BK448" s="1" t="str">
        <f t="shared" si="209"/>
        <v/>
      </c>
      <c r="BL448" s="621"/>
      <c r="BM448" s="621"/>
      <c r="BN448" s="621"/>
      <c r="BO448" s="621"/>
      <c r="BP448" s="621"/>
      <c r="BQ448" s="624"/>
      <c r="BR448" s="621"/>
      <c r="BS448" s="621"/>
      <c r="BV448" s="624"/>
      <c r="BW448" s="621"/>
      <c r="BX448" s="621"/>
      <c r="BY448" s="621"/>
      <c r="BZ448" s="621"/>
      <c r="CA448" s="621"/>
      <c r="CB448" s="621"/>
    </row>
    <row r="449" spans="1:80" s="1" customFormat="1" ht="18" hidden="1" customHeight="1" thickTop="1" thickBot="1">
      <c r="A449" s="683">
        <v>145</v>
      </c>
      <c r="B449" s="764" t="s">
        <v>339</v>
      </c>
      <c r="C449" s="766"/>
      <c r="D449" s="246"/>
      <c r="E449" s="246"/>
      <c r="F449" s="766" t="str">
        <f>IF(C449&gt;0,VLOOKUP(C449,女子登録情報!$A$1:$H$2001,3,0),"")</f>
        <v/>
      </c>
      <c r="G449" s="766" t="str">
        <f>IF(C449&gt;0,VLOOKUP(C449,女子登録情報!$A$1:$H$2001,4,0),"")</f>
        <v/>
      </c>
      <c r="H449" s="667" t="str">
        <f>IF(C449&gt;0,VLOOKUP(C449,女子登録情報!$A$1:$H$1688,7,0),"")</f>
        <v/>
      </c>
      <c r="I449" s="194" t="str">
        <f>IF(C449&gt;0,VLOOKUP(C449,女子登録情報!$A$1:$H$2001,8,0),"")</f>
        <v/>
      </c>
      <c r="J449" s="747" t="e">
        <f>IF(I450&gt;0,VLOOKUP(I450,女子登録情報!$Q$2:$R$48,2,0),"")</f>
        <v>#N/A</v>
      </c>
      <c r="K449" s="747" t="str">
        <f>IF(C449&gt;0,TEXT(C449,"100000000"),"000000000")</f>
        <v>000000000</v>
      </c>
      <c r="L449" s="195" t="s">
        <v>24</v>
      </c>
      <c r="M449" s="194"/>
      <c r="N449" s="196" t="str">
        <f>IF(M449&gt;0,VLOOKUP(M449,女子登録情報!$N$1:$O$22,2,0),"")</f>
        <v/>
      </c>
      <c r="O449" s="195" t="s">
        <v>27</v>
      </c>
      <c r="P449" s="102"/>
      <c r="Q449" s="53" t="str">
        <f t="shared" si="182"/>
        <v/>
      </c>
      <c r="R449" s="240"/>
      <c r="S449" s="197"/>
      <c r="T449" s="793"/>
      <c r="U449" s="794"/>
      <c r="V449" s="795"/>
      <c r="W449" s="750"/>
      <c r="X449" s="753"/>
      <c r="AA449" s="1">
        <f>IF(C449="",0,IF(H449=F5,0,1))</f>
        <v>0</v>
      </c>
      <c r="AB449" s="85">
        <f t="shared" si="192"/>
        <v>0</v>
      </c>
      <c r="AC449" s="621" t="str">
        <f>IF(C449="","",C449)</f>
        <v/>
      </c>
      <c r="AD449" s="74" t="str">
        <f t="shared" si="183"/>
        <v/>
      </c>
      <c r="AE449" s="74" t="str">
        <f t="shared" si="184"/>
        <v/>
      </c>
      <c r="AF449" s="74" t="str">
        <f t="shared" si="185"/>
        <v/>
      </c>
      <c r="AG449" s="74" t="str">
        <f t="shared" si="186"/>
        <v/>
      </c>
      <c r="AH449" s="95">
        <f t="shared" si="193"/>
        <v>0</v>
      </c>
      <c r="AI449" s="95" t="str">
        <f>IF(F449="","",F449)</f>
        <v/>
      </c>
      <c r="AJ449" s="74" t="str">
        <f t="shared" si="194"/>
        <v/>
      </c>
      <c r="AK449" s="74" t="str">
        <f t="shared" si="187"/>
        <v/>
      </c>
      <c r="AL449" s="99" t="str">
        <f t="shared" si="188"/>
        <v/>
      </c>
      <c r="AM449" s="81">
        <f t="shared" si="195"/>
        <v>0</v>
      </c>
      <c r="AO449" s="81">
        <f t="shared" si="196"/>
        <v>0</v>
      </c>
      <c r="AP449" s="81" t="str">
        <f t="shared" si="197"/>
        <v>00000</v>
      </c>
      <c r="AQ449" s="105" t="str">
        <f t="shared" si="198"/>
        <v>0秒0</v>
      </c>
      <c r="AR449" s="106">
        <f t="shared" si="199"/>
        <v>0</v>
      </c>
      <c r="AS449" s="106" t="str">
        <f t="shared" si="200"/>
        <v>0</v>
      </c>
      <c r="AT449" s="106" t="str">
        <f t="shared" si="201"/>
        <v>0</v>
      </c>
      <c r="AU449" s="106" t="str">
        <f t="shared" si="202"/>
        <v>0m</v>
      </c>
      <c r="AV449" s="106" t="str">
        <f t="shared" si="203"/>
        <v>点</v>
      </c>
      <c r="AW449" s="81">
        <f t="shared" si="204"/>
        <v>0</v>
      </c>
      <c r="AX449" s="73" t="str">
        <f t="shared" si="205"/>
        <v/>
      </c>
      <c r="AY449" s="81">
        <f t="shared" si="206"/>
        <v>0</v>
      </c>
      <c r="AZ449" s="81">
        <f t="shared" si="207"/>
        <v>0</v>
      </c>
      <c r="BA449" s="81">
        <f t="shared" si="208"/>
        <v>0</v>
      </c>
      <c r="BB449" s="586">
        <f>IF(W449="",0,COUNTA($W$17:W451))</f>
        <v>0</v>
      </c>
      <c r="BC449" s="586">
        <f>IF(X449="",0,COUNTA($X$17:X451))</f>
        <v>0</v>
      </c>
      <c r="BD449" s="628">
        <f>IF(OR($N449="20200",$N450="20200",$N451="20200"),COUNTIF($N$17:N451,"20200"),0)</f>
        <v>0</v>
      </c>
      <c r="BE449" s="768">
        <f>IF($BD449=0,0,INDEX($P449:$P451,MATCH("20200",$N449:$N451,0),1))</f>
        <v>0</v>
      </c>
      <c r="BF449" s="74" t="str">
        <f t="shared" si="189"/>
        <v/>
      </c>
      <c r="BG449" s="74" t="str">
        <f t="shared" si="190"/>
        <v/>
      </c>
      <c r="BH449" s="74" t="str">
        <f t="shared" si="191"/>
        <v/>
      </c>
      <c r="BI449" s="120" t="str">
        <f>IF(M449="","",COUNTIF($BH$17:BH449,BH449))</f>
        <v/>
      </c>
      <c r="BJ449" s="98"/>
      <c r="BK449" s="1" t="str">
        <f t="shared" si="209"/>
        <v/>
      </c>
      <c r="BL449" s="621" t="str">
        <f>IF(F449="","",COUNTIF($AI$17:AI449,AI449))</f>
        <v/>
      </c>
      <c r="BM449" s="621">
        <f>IF(BL449=1,BL449,0)</f>
        <v>0</v>
      </c>
      <c r="BN449" s="621" t="str">
        <f>IF(F449="","",$BR449)</f>
        <v/>
      </c>
      <c r="BO449" s="621" t="str">
        <f>IF(G449="","",$BR449)</f>
        <v/>
      </c>
      <c r="BP449" s="621" t="str">
        <f>IF(I449="","",$BR449)</f>
        <v/>
      </c>
      <c r="BQ449" s="622" t="str">
        <f>IFERROR(IF(J449="","",BR449),"")</f>
        <v/>
      </c>
      <c r="BR449" s="621">
        <v>145</v>
      </c>
      <c r="BS449" s="621">
        <f>IF(C449&gt;0,"",IF(COUNTIF(BN449:BQ451,BR449)=4,"",1))</f>
        <v>1</v>
      </c>
      <c r="BV449" s="622" t="str">
        <f>IF(AI449="","",IF(AND(COUNTA(M449:M451)=0,COUNTA(W449:X451)=0),1,""))</f>
        <v/>
      </c>
      <c r="BW449" s="621">
        <f>IF(AND($AI449="",COUNTA(W449)&gt;0),1,0)</f>
        <v>0</v>
      </c>
      <c r="BX449" s="621">
        <f>IF(AND($AI449="",COUNTA(X449)&gt;0),1,0)</f>
        <v>0</v>
      </c>
      <c r="BY449" s="621" t="str">
        <f>F449&amp;"-"&amp;W449</f>
        <v>-</v>
      </c>
      <c r="BZ449" s="621" t="str">
        <f>IF(W449="","",COUNTIF($BY$17:BY449,BY449))</f>
        <v/>
      </c>
      <c r="CA449" s="621" t="str">
        <f>F449&amp;"-"&amp;X449</f>
        <v>-</v>
      </c>
      <c r="CB449" s="621" t="str">
        <f>IF(X449="","",COUNTIF($CA$17:CA449,CA449))</f>
        <v/>
      </c>
    </row>
    <row r="450" spans="1:80" s="1" customFormat="1" ht="18" hidden="1" customHeight="1" thickBot="1">
      <c r="A450" s="684"/>
      <c r="B450" s="765"/>
      <c r="C450" s="767"/>
      <c r="D450" s="194"/>
      <c r="E450" s="194"/>
      <c r="F450" s="767"/>
      <c r="G450" s="767"/>
      <c r="H450" s="668"/>
      <c r="I450" s="198" t="str">
        <f>IF(C449&gt;0,VLOOKUP(C449,女子登録情報!$A$1:$H$2001,5,0),"")</f>
        <v/>
      </c>
      <c r="J450" s="748"/>
      <c r="K450" s="748"/>
      <c r="L450" s="199" t="s">
        <v>28</v>
      </c>
      <c r="M450" s="198"/>
      <c r="N450" s="196" t="str">
        <f>IF(M450&gt;0,VLOOKUP(M450,女子登録情報!$N$1:$O$22,2,0),"")</f>
        <v/>
      </c>
      <c r="O450" s="199" t="s">
        <v>29</v>
      </c>
      <c r="P450" s="200"/>
      <c r="Q450" s="53" t="str">
        <f t="shared" si="182"/>
        <v/>
      </c>
      <c r="R450" s="240"/>
      <c r="S450" s="197"/>
      <c r="T450" s="796"/>
      <c r="U450" s="797"/>
      <c r="V450" s="798"/>
      <c r="W450" s="751"/>
      <c r="X450" s="754"/>
      <c r="AB450" s="85">
        <f t="shared" si="192"/>
        <v>0</v>
      </c>
      <c r="AC450" s="621"/>
      <c r="AD450" s="74" t="str">
        <f t="shared" si="183"/>
        <v/>
      </c>
      <c r="AE450" s="74" t="str">
        <f t="shared" si="184"/>
        <v/>
      </c>
      <c r="AF450" s="74" t="str">
        <f t="shared" si="185"/>
        <v/>
      </c>
      <c r="AG450" s="74" t="str">
        <f t="shared" si="186"/>
        <v/>
      </c>
      <c r="AH450" s="95">
        <f t="shared" si="193"/>
        <v>0</v>
      </c>
      <c r="AI450" s="95" t="str">
        <f>AI449</f>
        <v/>
      </c>
      <c r="AJ450" s="74" t="str">
        <f t="shared" si="194"/>
        <v/>
      </c>
      <c r="AK450" s="74" t="str">
        <f t="shared" si="187"/>
        <v/>
      </c>
      <c r="AL450" s="99" t="str">
        <f t="shared" si="188"/>
        <v/>
      </c>
      <c r="AM450" s="81">
        <f t="shared" si="195"/>
        <v>0</v>
      </c>
      <c r="AO450" s="81">
        <f t="shared" si="196"/>
        <v>0</v>
      </c>
      <c r="AP450" s="81" t="str">
        <f t="shared" si="197"/>
        <v>00000</v>
      </c>
      <c r="AQ450" s="105" t="str">
        <f t="shared" si="198"/>
        <v>0秒0</v>
      </c>
      <c r="AR450" s="106">
        <f t="shared" si="199"/>
        <v>0</v>
      </c>
      <c r="AS450" s="106" t="str">
        <f t="shared" si="200"/>
        <v>0</v>
      </c>
      <c r="AT450" s="106" t="str">
        <f t="shared" si="201"/>
        <v>0</v>
      </c>
      <c r="AU450" s="106" t="str">
        <f t="shared" si="202"/>
        <v>0m</v>
      </c>
      <c r="AV450" s="106" t="str">
        <f t="shared" si="203"/>
        <v>点</v>
      </c>
      <c r="AW450" s="81">
        <f t="shared" si="204"/>
        <v>0</v>
      </c>
      <c r="AX450" s="73" t="str">
        <f t="shared" si="205"/>
        <v/>
      </c>
      <c r="AY450" s="81">
        <f t="shared" si="206"/>
        <v>0</v>
      </c>
      <c r="AZ450" s="81">
        <f t="shared" si="207"/>
        <v>0</v>
      </c>
      <c r="BA450" s="81">
        <f t="shared" si="208"/>
        <v>0</v>
      </c>
      <c r="BB450" s="595"/>
      <c r="BC450" s="595"/>
      <c r="BD450" s="629"/>
      <c r="BE450" s="769"/>
      <c r="BF450" s="74" t="str">
        <f t="shared" si="189"/>
        <v/>
      </c>
      <c r="BG450" s="74" t="str">
        <f t="shared" si="190"/>
        <v/>
      </c>
      <c r="BH450" s="74" t="str">
        <f t="shared" si="191"/>
        <v/>
      </c>
      <c r="BI450" s="120" t="str">
        <f>IF(M450="","",COUNTIF($BH$17:BH450,BH450))</f>
        <v/>
      </c>
      <c r="BJ450" s="98"/>
      <c r="BK450" s="1" t="str">
        <f t="shared" si="209"/>
        <v/>
      </c>
      <c r="BL450" s="621"/>
      <c r="BM450" s="621"/>
      <c r="BN450" s="621"/>
      <c r="BO450" s="621"/>
      <c r="BP450" s="621"/>
      <c r="BQ450" s="623"/>
      <c r="BR450" s="621"/>
      <c r="BS450" s="621"/>
      <c r="BV450" s="623"/>
      <c r="BW450" s="621"/>
      <c r="BX450" s="621"/>
      <c r="BY450" s="621"/>
      <c r="BZ450" s="621"/>
      <c r="CA450" s="621"/>
      <c r="CB450" s="621"/>
    </row>
    <row r="451" spans="1:80" s="1" customFormat="1" ht="18" hidden="1" customHeight="1" thickBot="1">
      <c r="A451" s="685"/>
      <c r="B451" s="201" t="s">
        <v>30</v>
      </c>
      <c r="C451" s="202"/>
      <c r="D451" s="202"/>
      <c r="E451" s="202"/>
      <c r="F451" s="210"/>
      <c r="G451" s="210"/>
      <c r="H451" s="28"/>
      <c r="I451" s="211"/>
      <c r="J451" s="749"/>
      <c r="K451" s="749"/>
      <c r="L451" s="203" t="s">
        <v>31</v>
      </c>
      <c r="M451" s="204"/>
      <c r="N451" s="196" t="str">
        <f>IF(M451&gt;0,VLOOKUP(M451,女子登録情報!$N$1:$O$22,2,0),"")</f>
        <v/>
      </c>
      <c r="O451" s="205" t="s">
        <v>32</v>
      </c>
      <c r="P451" s="206"/>
      <c r="Q451" s="53" t="str">
        <f t="shared" si="182"/>
        <v/>
      </c>
      <c r="R451" s="240"/>
      <c r="S451" s="207"/>
      <c r="T451" s="799"/>
      <c r="U451" s="800"/>
      <c r="V451" s="801"/>
      <c r="W451" s="752"/>
      <c r="X451" s="755"/>
      <c r="AB451" s="85">
        <f t="shared" si="192"/>
        <v>0</v>
      </c>
      <c r="AC451" s="621"/>
      <c r="AD451" s="74" t="str">
        <f t="shared" si="183"/>
        <v/>
      </c>
      <c r="AE451" s="74" t="str">
        <f t="shared" si="184"/>
        <v/>
      </c>
      <c r="AF451" s="74" t="str">
        <f t="shared" si="185"/>
        <v/>
      </c>
      <c r="AG451" s="74" t="str">
        <f t="shared" si="186"/>
        <v/>
      </c>
      <c r="AH451" s="95">
        <f t="shared" si="193"/>
        <v>0</v>
      </c>
      <c r="AI451" s="95" t="str">
        <f>AI450</f>
        <v/>
      </c>
      <c r="AJ451" s="74" t="str">
        <f t="shared" si="194"/>
        <v/>
      </c>
      <c r="AK451" s="74" t="str">
        <f t="shared" si="187"/>
        <v/>
      </c>
      <c r="AL451" s="99" t="str">
        <f t="shared" si="188"/>
        <v/>
      </c>
      <c r="AM451" s="81">
        <f t="shared" si="195"/>
        <v>0</v>
      </c>
      <c r="AO451" s="81">
        <f t="shared" si="196"/>
        <v>0</v>
      </c>
      <c r="AP451" s="81" t="str">
        <f t="shared" si="197"/>
        <v>00000</v>
      </c>
      <c r="AQ451" s="105" t="str">
        <f t="shared" si="198"/>
        <v>0秒0</v>
      </c>
      <c r="AR451" s="106">
        <f t="shared" si="199"/>
        <v>0</v>
      </c>
      <c r="AS451" s="106" t="str">
        <f t="shared" si="200"/>
        <v>0</v>
      </c>
      <c r="AT451" s="106" t="str">
        <f t="shared" si="201"/>
        <v>0</v>
      </c>
      <c r="AU451" s="106" t="str">
        <f t="shared" si="202"/>
        <v>0m</v>
      </c>
      <c r="AV451" s="106" t="str">
        <f t="shared" si="203"/>
        <v>点</v>
      </c>
      <c r="AW451" s="81">
        <f t="shared" si="204"/>
        <v>0</v>
      </c>
      <c r="AX451" s="73" t="str">
        <f t="shared" si="205"/>
        <v/>
      </c>
      <c r="AY451" s="81">
        <f t="shared" si="206"/>
        <v>0</v>
      </c>
      <c r="AZ451" s="81">
        <f t="shared" si="207"/>
        <v>0</v>
      </c>
      <c r="BA451" s="81">
        <f t="shared" si="208"/>
        <v>0</v>
      </c>
      <c r="BB451" s="587"/>
      <c r="BC451" s="587"/>
      <c r="BD451" s="630"/>
      <c r="BE451" s="770"/>
      <c r="BF451" s="74" t="str">
        <f t="shared" si="189"/>
        <v/>
      </c>
      <c r="BG451" s="74" t="str">
        <f t="shared" si="190"/>
        <v/>
      </c>
      <c r="BH451" s="74" t="str">
        <f t="shared" si="191"/>
        <v/>
      </c>
      <c r="BI451" s="120" t="str">
        <f>IF(M451="","",COUNTIF($BH$17:BH451,BH451))</f>
        <v/>
      </c>
      <c r="BJ451" s="98"/>
      <c r="BK451" s="1" t="str">
        <f t="shared" si="209"/>
        <v/>
      </c>
      <c r="BL451" s="621"/>
      <c r="BM451" s="621"/>
      <c r="BN451" s="621"/>
      <c r="BO451" s="621"/>
      <c r="BP451" s="621"/>
      <c r="BQ451" s="624"/>
      <c r="BR451" s="621"/>
      <c r="BS451" s="621"/>
      <c r="BV451" s="624"/>
      <c r="BW451" s="621"/>
      <c r="BX451" s="621"/>
      <c r="BY451" s="621"/>
      <c r="BZ451" s="621"/>
      <c r="CA451" s="621"/>
      <c r="CB451" s="621"/>
    </row>
    <row r="452" spans="1:80" s="1" customFormat="1" ht="18" hidden="1" customHeight="1" thickTop="1" thickBot="1">
      <c r="A452" s="683">
        <v>146</v>
      </c>
      <c r="B452" s="764" t="s">
        <v>339</v>
      </c>
      <c r="C452" s="766"/>
      <c r="D452" s="246"/>
      <c r="E452" s="246"/>
      <c r="F452" s="766" t="str">
        <f>IF(C452&gt;0,VLOOKUP(C452,女子登録情報!$A$1:$H$2001,3,0),"")</f>
        <v/>
      </c>
      <c r="G452" s="766" t="str">
        <f>IF(C452&gt;0,VLOOKUP(C452,女子登録情報!$A$1:$H$2001,4,0),"")</f>
        <v/>
      </c>
      <c r="H452" s="667" t="str">
        <f>IF(C452&gt;0,VLOOKUP(C452,女子登録情報!$A$1:$H$1688,7,0),"")</f>
        <v/>
      </c>
      <c r="I452" s="194" t="str">
        <f>IF(C452&gt;0,VLOOKUP(C452,女子登録情報!$A$1:$H$2001,8,0),"")</f>
        <v/>
      </c>
      <c r="J452" s="747" t="e">
        <f>IF(I453&gt;0,VLOOKUP(I453,女子登録情報!$Q$2:$R$48,2,0),"")</f>
        <v>#N/A</v>
      </c>
      <c r="K452" s="747" t="str">
        <f>IF(C452&gt;0,TEXT(C452,"100000000"),"000000000")</f>
        <v>000000000</v>
      </c>
      <c r="L452" s="195" t="s">
        <v>24</v>
      </c>
      <c r="M452" s="194"/>
      <c r="N452" s="196" t="str">
        <f>IF(M452&gt;0,VLOOKUP(M452,女子登録情報!$N$1:$O$22,2,0),"")</f>
        <v/>
      </c>
      <c r="O452" s="195" t="s">
        <v>27</v>
      </c>
      <c r="P452" s="102"/>
      <c r="Q452" s="53" t="str">
        <f t="shared" si="182"/>
        <v/>
      </c>
      <c r="R452" s="240"/>
      <c r="S452" s="197"/>
      <c r="T452" s="793"/>
      <c r="U452" s="794"/>
      <c r="V452" s="795"/>
      <c r="W452" s="750"/>
      <c r="X452" s="753"/>
      <c r="AA452" s="1">
        <f>IF(C452="",0,IF(H452=F5,0,1))</f>
        <v>0</v>
      </c>
      <c r="AB452" s="85">
        <f t="shared" si="192"/>
        <v>0</v>
      </c>
      <c r="AC452" s="621" t="str">
        <f>IF(C452="","",C452)</f>
        <v/>
      </c>
      <c r="AD452" s="74" t="str">
        <f t="shared" si="183"/>
        <v/>
      </c>
      <c r="AE452" s="74" t="str">
        <f t="shared" si="184"/>
        <v/>
      </c>
      <c r="AF452" s="74" t="str">
        <f t="shared" si="185"/>
        <v/>
      </c>
      <c r="AG452" s="74" t="str">
        <f t="shared" si="186"/>
        <v/>
      </c>
      <c r="AH452" s="95">
        <f t="shared" si="193"/>
        <v>0</v>
      </c>
      <c r="AI452" s="95" t="str">
        <f>IF(F452="","",F452)</f>
        <v/>
      </c>
      <c r="AJ452" s="74" t="str">
        <f t="shared" si="194"/>
        <v/>
      </c>
      <c r="AK452" s="74" t="str">
        <f t="shared" si="187"/>
        <v/>
      </c>
      <c r="AL452" s="99" t="str">
        <f t="shared" si="188"/>
        <v/>
      </c>
      <c r="AM452" s="81">
        <f t="shared" si="195"/>
        <v>0</v>
      </c>
      <c r="AO452" s="81">
        <f t="shared" si="196"/>
        <v>0</v>
      </c>
      <c r="AP452" s="81" t="str">
        <f t="shared" si="197"/>
        <v>00000</v>
      </c>
      <c r="AQ452" s="105" t="str">
        <f t="shared" si="198"/>
        <v>0秒0</v>
      </c>
      <c r="AR452" s="106">
        <f t="shared" si="199"/>
        <v>0</v>
      </c>
      <c r="AS452" s="106" t="str">
        <f t="shared" si="200"/>
        <v>0</v>
      </c>
      <c r="AT452" s="106" t="str">
        <f t="shared" si="201"/>
        <v>0</v>
      </c>
      <c r="AU452" s="106" t="str">
        <f t="shared" si="202"/>
        <v>0m</v>
      </c>
      <c r="AV452" s="106" t="str">
        <f t="shared" si="203"/>
        <v>点</v>
      </c>
      <c r="AW452" s="81">
        <f t="shared" si="204"/>
        <v>0</v>
      </c>
      <c r="AX452" s="73" t="str">
        <f t="shared" si="205"/>
        <v/>
      </c>
      <c r="AY452" s="81">
        <f t="shared" si="206"/>
        <v>0</v>
      </c>
      <c r="AZ452" s="81">
        <f t="shared" si="207"/>
        <v>0</v>
      </c>
      <c r="BA452" s="81">
        <f t="shared" si="208"/>
        <v>0</v>
      </c>
      <c r="BB452" s="586">
        <f>IF(W452="",0,COUNTA($W$17:W454))</f>
        <v>0</v>
      </c>
      <c r="BC452" s="586">
        <f>IF(X452="",0,COUNTA($X$17:X454))</f>
        <v>0</v>
      </c>
      <c r="BD452" s="628">
        <f>IF(OR($N452="20200",$N453="20200",$N454="20200"),COUNTIF($N$17:N454,"20200"),0)</f>
        <v>0</v>
      </c>
      <c r="BE452" s="768">
        <f>IF($BD452=0,0,INDEX($P452:$P454,MATCH("20200",$N452:$N454,0),1))</f>
        <v>0</v>
      </c>
      <c r="BF452" s="74" t="str">
        <f t="shared" si="189"/>
        <v/>
      </c>
      <c r="BG452" s="74" t="str">
        <f t="shared" si="190"/>
        <v/>
      </c>
      <c r="BH452" s="74" t="str">
        <f t="shared" si="191"/>
        <v/>
      </c>
      <c r="BI452" s="120" t="str">
        <f>IF(M452="","",COUNTIF($BH$17:BH452,BH452))</f>
        <v/>
      </c>
      <c r="BJ452" s="98"/>
      <c r="BK452" s="1" t="str">
        <f t="shared" si="209"/>
        <v/>
      </c>
      <c r="BL452" s="621" t="str">
        <f>IF(F452="","",COUNTIF($AI$17:AI452,AI452))</f>
        <v/>
      </c>
      <c r="BM452" s="621">
        <f>IF(BL452=1,BL452,0)</f>
        <v>0</v>
      </c>
      <c r="BN452" s="621" t="str">
        <f>IF(F452="","",$BR452)</f>
        <v/>
      </c>
      <c r="BO452" s="621" t="str">
        <f>IF(G452="","",$BR452)</f>
        <v/>
      </c>
      <c r="BP452" s="621" t="str">
        <f>IF(I452="","",$BR452)</f>
        <v/>
      </c>
      <c r="BQ452" s="622" t="str">
        <f>IFERROR(IF(J452="","",BR452),"")</f>
        <v/>
      </c>
      <c r="BR452" s="621">
        <v>146</v>
      </c>
      <c r="BS452" s="621">
        <f>IF(C452&gt;0,"",IF(COUNTIF(BN452:BQ454,BR452)=4,"",1))</f>
        <v>1</v>
      </c>
      <c r="BV452" s="622" t="str">
        <f>IF(AI452="","",IF(AND(COUNTA(M452:M454)=0,COUNTA(W452:X454)=0),1,""))</f>
        <v/>
      </c>
      <c r="BW452" s="621">
        <f>IF(AND($AI452="",COUNTA(W452)&gt;0),1,0)</f>
        <v>0</v>
      </c>
      <c r="BX452" s="621">
        <f>IF(AND($AI452="",COUNTA(X452)&gt;0),1,0)</f>
        <v>0</v>
      </c>
      <c r="BY452" s="621" t="str">
        <f>F452&amp;"-"&amp;W452</f>
        <v>-</v>
      </c>
      <c r="BZ452" s="621" t="str">
        <f>IF(W452="","",COUNTIF($BY$17:BY452,BY452))</f>
        <v/>
      </c>
      <c r="CA452" s="621" t="str">
        <f>F452&amp;"-"&amp;X452</f>
        <v>-</v>
      </c>
      <c r="CB452" s="621" t="str">
        <f>IF(X452="","",COUNTIF($CA$17:CA452,CA452))</f>
        <v/>
      </c>
    </row>
    <row r="453" spans="1:80" s="1" customFormat="1" ht="18" hidden="1" customHeight="1" thickBot="1">
      <c r="A453" s="684"/>
      <c r="B453" s="765"/>
      <c r="C453" s="767"/>
      <c r="D453" s="194"/>
      <c r="E453" s="194"/>
      <c r="F453" s="767"/>
      <c r="G453" s="767"/>
      <c r="H453" s="668"/>
      <c r="I453" s="198" t="str">
        <f>IF(C452&gt;0,VLOOKUP(C452,女子登録情報!$A$1:$H$2001,5,0),"")</f>
        <v/>
      </c>
      <c r="J453" s="748"/>
      <c r="K453" s="748"/>
      <c r="L453" s="199" t="s">
        <v>28</v>
      </c>
      <c r="M453" s="198"/>
      <c r="N453" s="196" t="str">
        <f>IF(M453&gt;0,VLOOKUP(M453,女子登録情報!$N$1:$O$22,2,0),"")</f>
        <v/>
      </c>
      <c r="O453" s="199" t="s">
        <v>29</v>
      </c>
      <c r="P453" s="200"/>
      <c r="Q453" s="53" t="str">
        <f t="shared" si="182"/>
        <v/>
      </c>
      <c r="R453" s="240"/>
      <c r="S453" s="197"/>
      <c r="T453" s="796"/>
      <c r="U453" s="797"/>
      <c r="V453" s="798"/>
      <c r="W453" s="751"/>
      <c r="X453" s="754"/>
      <c r="AB453" s="85">
        <f t="shared" si="192"/>
        <v>0</v>
      </c>
      <c r="AC453" s="621"/>
      <c r="AD453" s="74" t="str">
        <f t="shared" si="183"/>
        <v/>
      </c>
      <c r="AE453" s="74" t="str">
        <f t="shared" si="184"/>
        <v/>
      </c>
      <c r="AF453" s="74" t="str">
        <f t="shared" si="185"/>
        <v/>
      </c>
      <c r="AG453" s="74" t="str">
        <f t="shared" si="186"/>
        <v/>
      </c>
      <c r="AH453" s="95">
        <f t="shared" si="193"/>
        <v>0</v>
      </c>
      <c r="AI453" s="95" t="str">
        <f>AI452</f>
        <v/>
      </c>
      <c r="AJ453" s="74" t="str">
        <f t="shared" si="194"/>
        <v/>
      </c>
      <c r="AK453" s="74" t="str">
        <f t="shared" si="187"/>
        <v/>
      </c>
      <c r="AL453" s="99" t="str">
        <f t="shared" si="188"/>
        <v/>
      </c>
      <c r="AM453" s="81">
        <f t="shared" si="195"/>
        <v>0</v>
      </c>
      <c r="AO453" s="81">
        <f t="shared" si="196"/>
        <v>0</v>
      </c>
      <c r="AP453" s="81" t="str">
        <f t="shared" si="197"/>
        <v>00000</v>
      </c>
      <c r="AQ453" s="105" t="str">
        <f t="shared" si="198"/>
        <v>0秒0</v>
      </c>
      <c r="AR453" s="106">
        <f t="shared" si="199"/>
        <v>0</v>
      </c>
      <c r="AS453" s="106" t="str">
        <f t="shared" si="200"/>
        <v>0</v>
      </c>
      <c r="AT453" s="106" t="str">
        <f t="shared" si="201"/>
        <v>0</v>
      </c>
      <c r="AU453" s="106" t="str">
        <f t="shared" si="202"/>
        <v>0m</v>
      </c>
      <c r="AV453" s="106" t="str">
        <f t="shared" si="203"/>
        <v>点</v>
      </c>
      <c r="AW453" s="81">
        <f t="shared" si="204"/>
        <v>0</v>
      </c>
      <c r="AX453" s="73" t="str">
        <f t="shared" si="205"/>
        <v/>
      </c>
      <c r="AY453" s="81">
        <f t="shared" si="206"/>
        <v>0</v>
      </c>
      <c r="AZ453" s="81">
        <f t="shared" si="207"/>
        <v>0</v>
      </c>
      <c r="BA453" s="81">
        <f t="shared" si="208"/>
        <v>0</v>
      </c>
      <c r="BB453" s="595"/>
      <c r="BC453" s="595"/>
      <c r="BD453" s="629"/>
      <c r="BE453" s="769"/>
      <c r="BF453" s="74" t="str">
        <f t="shared" si="189"/>
        <v/>
      </c>
      <c r="BG453" s="74" t="str">
        <f t="shared" si="190"/>
        <v/>
      </c>
      <c r="BH453" s="74" t="str">
        <f t="shared" si="191"/>
        <v/>
      </c>
      <c r="BI453" s="120" t="str">
        <f>IF(M453="","",COUNTIF($BH$17:BH453,BH453))</f>
        <v/>
      </c>
      <c r="BJ453" s="98"/>
      <c r="BK453" s="1" t="str">
        <f t="shared" si="209"/>
        <v/>
      </c>
      <c r="BL453" s="621"/>
      <c r="BM453" s="621"/>
      <c r="BN453" s="621"/>
      <c r="BO453" s="621"/>
      <c r="BP453" s="621"/>
      <c r="BQ453" s="623"/>
      <c r="BR453" s="621"/>
      <c r="BS453" s="621"/>
      <c r="BV453" s="623"/>
      <c r="BW453" s="621"/>
      <c r="BX453" s="621"/>
      <c r="BY453" s="621"/>
      <c r="BZ453" s="621"/>
      <c r="CA453" s="621"/>
      <c r="CB453" s="621"/>
    </row>
    <row r="454" spans="1:80" s="1" customFormat="1" ht="18" hidden="1" customHeight="1" thickBot="1">
      <c r="A454" s="685"/>
      <c r="B454" s="201" t="s">
        <v>30</v>
      </c>
      <c r="C454" s="202"/>
      <c r="D454" s="202"/>
      <c r="E454" s="202"/>
      <c r="F454" s="210"/>
      <c r="G454" s="210"/>
      <c r="H454" s="28"/>
      <c r="I454" s="211"/>
      <c r="J454" s="749"/>
      <c r="K454" s="749"/>
      <c r="L454" s="203" t="s">
        <v>31</v>
      </c>
      <c r="M454" s="204"/>
      <c r="N454" s="196" t="str">
        <f>IF(M454&gt;0,VLOOKUP(M454,女子登録情報!$N$1:$O$22,2,0),"")</f>
        <v/>
      </c>
      <c r="O454" s="205" t="s">
        <v>32</v>
      </c>
      <c r="P454" s="206"/>
      <c r="Q454" s="53" t="str">
        <f t="shared" si="182"/>
        <v/>
      </c>
      <c r="R454" s="240"/>
      <c r="S454" s="207"/>
      <c r="T454" s="799"/>
      <c r="U454" s="800"/>
      <c r="V454" s="801"/>
      <c r="W454" s="752"/>
      <c r="X454" s="755"/>
      <c r="AB454" s="85">
        <f t="shared" si="192"/>
        <v>0</v>
      </c>
      <c r="AC454" s="621"/>
      <c r="AD454" s="74" t="str">
        <f t="shared" si="183"/>
        <v/>
      </c>
      <c r="AE454" s="74" t="str">
        <f t="shared" si="184"/>
        <v/>
      </c>
      <c r="AF454" s="74" t="str">
        <f t="shared" si="185"/>
        <v/>
      </c>
      <c r="AG454" s="74" t="str">
        <f t="shared" si="186"/>
        <v/>
      </c>
      <c r="AH454" s="95">
        <f t="shared" si="193"/>
        <v>0</v>
      </c>
      <c r="AI454" s="95" t="str">
        <f>AI453</f>
        <v/>
      </c>
      <c r="AJ454" s="74" t="str">
        <f t="shared" si="194"/>
        <v/>
      </c>
      <c r="AK454" s="74" t="str">
        <f t="shared" si="187"/>
        <v/>
      </c>
      <c r="AL454" s="99" t="str">
        <f t="shared" si="188"/>
        <v/>
      </c>
      <c r="AM454" s="81">
        <f t="shared" si="195"/>
        <v>0</v>
      </c>
      <c r="AO454" s="81">
        <f t="shared" si="196"/>
        <v>0</v>
      </c>
      <c r="AP454" s="81" t="str">
        <f t="shared" si="197"/>
        <v>00000</v>
      </c>
      <c r="AQ454" s="105" t="str">
        <f t="shared" si="198"/>
        <v>0秒0</v>
      </c>
      <c r="AR454" s="106">
        <f t="shared" si="199"/>
        <v>0</v>
      </c>
      <c r="AS454" s="106" t="str">
        <f t="shared" si="200"/>
        <v>0</v>
      </c>
      <c r="AT454" s="106" t="str">
        <f t="shared" si="201"/>
        <v>0</v>
      </c>
      <c r="AU454" s="106" t="str">
        <f t="shared" si="202"/>
        <v>0m</v>
      </c>
      <c r="AV454" s="106" t="str">
        <f t="shared" si="203"/>
        <v>点</v>
      </c>
      <c r="AW454" s="81">
        <f t="shared" si="204"/>
        <v>0</v>
      </c>
      <c r="AX454" s="73" t="str">
        <f t="shared" si="205"/>
        <v/>
      </c>
      <c r="AY454" s="81">
        <f t="shared" si="206"/>
        <v>0</v>
      </c>
      <c r="AZ454" s="81">
        <f t="shared" si="207"/>
        <v>0</v>
      </c>
      <c r="BA454" s="81">
        <f t="shared" si="208"/>
        <v>0</v>
      </c>
      <c r="BB454" s="587"/>
      <c r="BC454" s="587"/>
      <c r="BD454" s="630"/>
      <c r="BE454" s="770"/>
      <c r="BF454" s="74" t="str">
        <f t="shared" si="189"/>
        <v/>
      </c>
      <c r="BG454" s="74" t="str">
        <f t="shared" si="190"/>
        <v/>
      </c>
      <c r="BH454" s="74" t="str">
        <f t="shared" si="191"/>
        <v/>
      </c>
      <c r="BI454" s="120" t="str">
        <f>IF(M454="","",COUNTIF($BH$17:BH454,BH454))</f>
        <v/>
      </c>
      <c r="BJ454" s="98"/>
      <c r="BK454" s="1" t="str">
        <f t="shared" si="209"/>
        <v/>
      </c>
      <c r="BL454" s="621"/>
      <c r="BM454" s="621"/>
      <c r="BN454" s="621"/>
      <c r="BO454" s="621"/>
      <c r="BP454" s="621"/>
      <c r="BQ454" s="624"/>
      <c r="BR454" s="621"/>
      <c r="BS454" s="621"/>
      <c r="BV454" s="624"/>
      <c r="BW454" s="621"/>
      <c r="BX454" s="621"/>
      <c r="BY454" s="621"/>
      <c r="BZ454" s="621"/>
      <c r="CA454" s="621"/>
      <c r="CB454" s="621"/>
    </row>
    <row r="455" spans="1:80" s="1" customFormat="1" ht="18" hidden="1" customHeight="1" thickTop="1" thickBot="1">
      <c r="A455" s="683">
        <v>147</v>
      </c>
      <c r="B455" s="764" t="s">
        <v>339</v>
      </c>
      <c r="C455" s="766"/>
      <c r="D455" s="246"/>
      <c r="E455" s="246"/>
      <c r="F455" s="766" t="str">
        <f>IF(C455&gt;0,VLOOKUP(C455,女子登録情報!$A$1:$H$2001,3,0),"")</f>
        <v/>
      </c>
      <c r="G455" s="766" t="str">
        <f>IF(C455&gt;0,VLOOKUP(C455,女子登録情報!$A$1:$H$2001,4,0),"")</f>
        <v/>
      </c>
      <c r="H455" s="667" t="str">
        <f>IF(C455&gt;0,VLOOKUP(C455,女子登録情報!$A$1:$H$1688,7,0),"")</f>
        <v/>
      </c>
      <c r="I455" s="194" t="str">
        <f>IF(C455&gt;0,VLOOKUP(C455,女子登録情報!$A$1:$H$2001,8,0),"")</f>
        <v/>
      </c>
      <c r="J455" s="747" t="e">
        <f>IF(I456&gt;0,VLOOKUP(I456,女子登録情報!$Q$2:$R$48,2,0),"")</f>
        <v>#N/A</v>
      </c>
      <c r="K455" s="747" t="str">
        <f>IF(C455&gt;0,TEXT(C455,"100000000"),"000000000")</f>
        <v>000000000</v>
      </c>
      <c r="L455" s="195" t="s">
        <v>24</v>
      </c>
      <c r="M455" s="194"/>
      <c r="N455" s="196" t="str">
        <f>IF(M455&gt;0,VLOOKUP(M455,女子登録情報!$N$1:$O$22,2,0),"")</f>
        <v/>
      </c>
      <c r="O455" s="195" t="s">
        <v>27</v>
      </c>
      <c r="P455" s="102"/>
      <c r="Q455" s="53" t="str">
        <f t="shared" si="182"/>
        <v/>
      </c>
      <c r="R455" s="240"/>
      <c r="S455" s="197"/>
      <c r="T455" s="793"/>
      <c r="U455" s="794"/>
      <c r="V455" s="795"/>
      <c r="W455" s="750"/>
      <c r="X455" s="753"/>
      <c r="AA455" s="1">
        <f>IF(C455="",0,IF(H455=F5,0,1))</f>
        <v>0</v>
      </c>
      <c r="AB455" s="85">
        <f t="shared" si="192"/>
        <v>0</v>
      </c>
      <c r="AC455" s="621" t="str">
        <f>IF(C455="","",C455)</f>
        <v/>
      </c>
      <c r="AD455" s="74" t="str">
        <f t="shared" si="183"/>
        <v/>
      </c>
      <c r="AE455" s="74" t="str">
        <f t="shared" si="184"/>
        <v/>
      </c>
      <c r="AF455" s="74" t="str">
        <f t="shared" si="185"/>
        <v/>
      </c>
      <c r="AG455" s="74" t="str">
        <f t="shared" si="186"/>
        <v/>
      </c>
      <c r="AH455" s="95">
        <f t="shared" si="193"/>
        <v>0</v>
      </c>
      <c r="AI455" s="95" t="str">
        <f>IF(F455="","",F455)</f>
        <v/>
      </c>
      <c r="AJ455" s="74" t="str">
        <f t="shared" si="194"/>
        <v/>
      </c>
      <c r="AK455" s="74" t="str">
        <f t="shared" si="187"/>
        <v/>
      </c>
      <c r="AL455" s="99" t="str">
        <f t="shared" si="188"/>
        <v/>
      </c>
      <c r="AM455" s="81">
        <f t="shared" si="195"/>
        <v>0</v>
      </c>
      <c r="AO455" s="81">
        <f t="shared" si="196"/>
        <v>0</v>
      </c>
      <c r="AP455" s="81" t="str">
        <f t="shared" si="197"/>
        <v>00000</v>
      </c>
      <c r="AQ455" s="105" t="str">
        <f t="shared" si="198"/>
        <v>0秒0</v>
      </c>
      <c r="AR455" s="106">
        <f t="shared" si="199"/>
        <v>0</v>
      </c>
      <c r="AS455" s="106" t="str">
        <f t="shared" si="200"/>
        <v>0</v>
      </c>
      <c r="AT455" s="106" t="str">
        <f t="shared" si="201"/>
        <v>0</v>
      </c>
      <c r="AU455" s="106" t="str">
        <f t="shared" si="202"/>
        <v>0m</v>
      </c>
      <c r="AV455" s="106" t="str">
        <f t="shared" si="203"/>
        <v>点</v>
      </c>
      <c r="AW455" s="81">
        <f t="shared" si="204"/>
        <v>0</v>
      </c>
      <c r="AX455" s="73" t="str">
        <f t="shared" si="205"/>
        <v/>
      </c>
      <c r="AY455" s="81">
        <f t="shared" si="206"/>
        <v>0</v>
      </c>
      <c r="AZ455" s="81">
        <f t="shared" si="207"/>
        <v>0</v>
      </c>
      <c r="BA455" s="81">
        <f t="shared" si="208"/>
        <v>0</v>
      </c>
      <c r="BB455" s="586">
        <f>IF(W455="",0,COUNTA($W$17:W457))</f>
        <v>0</v>
      </c>
      <c r="BC455" s="586">
        <f>IF(X455="",0,COUNTA($X$17:X457))</f>
        <v>0</v>
      </c>
      <c r="BD455" s="628">
        <f>IF(OR($N455="20200",$N456="20200",$N457="20200"),COUNTIF($N$17:N457,"20200"),0)</f>
        <v>0</v>
      </c>
      <c r="BE455" s="768">
        <f>IF($BD455=0,0,INDEX($P455:$P457,MATCH("20200",$N455:$N457,0),1))</f>
        <v>0</v>
      </c>
      <c r="BF455" s="74" t="str">
        <f t="shared" si="189"/>
        <v/>
      </c>
      <c r="BG455" s="74" t="str">
        <f t="shared" si="190"/>
        <v/>
      </c>
      <c r="BH455" s="74" t="str">
        <f t="shared" si="191"/>
        <v/>
      </c>
      <c r="BI455" s="120" t="str">
        <f>IF(M455="","",COUNTIF($BH$17:BH455,BH455))</f>
        <v/>
      </c>
      <c r="BJ455" s="98"/>
      <c r="BK455" s="1" t="str">
        <f t="shared" si="209"/>
        <v/>
      </c>
      <c r="BL455" s="621" t="str">
        <f>IF(F455="","",COUNTIF($AI$17:AI455,AI455))</f>
        <v/>
      </c>
      <c r="BM455" s="621">
        <f>IF(BL455=1,BL455,0)</f>
        <v>0</v>
      </c>
      <c r="BN455" s="621" t="str">
        <f>IF(F455="","",$BR455)</f>
        <v/>
      </c>
      <c r="BO455" s="621" t="str">
        <f>IF(G455="","",$BR455)</f>
        <v/>
      </c>
      <c r="BP455" s="621" t="str">
        <f>IF(I455="","",$BR455)</f>
        <v/>
      </c>
      <c r="BQ455" s="622" t="str">
        <f>IFERROR(IF(J455="","",BR455),"")</f>
        <v/>
      </c>
      <c r="BR455" s="621">
        <v>147</v>
      </c>
      <c r="BS455" s="621">
        <f>IF(C455&gt;0,"",IF(COUNTIF(BN455:BQ457,BR455)=4,"",1))</f>
        <v>1</v>
      </c>
      <c r="BV455" s="622" t="str">
        <f>IF(AI455="","",IF(AND(COUNTA(M455:M457)=0,COUNTA(W455:X457)=0),1,""))</f>
        <v/>
      </c>
      <c r="BW455" s="621">
        <f>IF(AND($AI455="",COUNTA(W455)&gt;0),1,0)</f>
        <v>0</v>
      </c>
      <c r="BX455" s="621">
        <f>IF(AND($AI455="",COUNTA(X455)&gt;0),1,0)</f>
        <v>0</v>
      </c>
      <c r="BY455" s="621" t="str">
        <f>F455&amp;"-"&amp;W455</f>
        <v>-</v>
      </c>
      <c r="BZ455" s="621" t="str">
        <f>IF(W455="","",COUNTIF($BY$17:BY455,BY455))</f>
        <v/>
      </c>
      <c r="CA455" s="621" t="str">
        <f>F455&amp;"-"&amp;X455</f>
        <v>-</v>
      </c>
      <c r="CB455" s="621" t="str">
        <f>IF(X455="","",COUNTIF($CA$17:CA455,CA455))</f>
        <v/>
      </c>
    </row>
    <row r="456" spans="1:80" s="1" customFormat="1" ht="18" hidden="1" customHeight="1" thickBot="1">
      <c r="A456" s="684"/>
      <c r="B456" s="765"/>
      <c r="C456" s="767"/>
      <c r="D456" s="194"/>
      <c r="E456" s="194"/>
      <c r="F456" s="767"/>
      <c r="G456" s="767"/>
      <c r="H456" s="668"/>
      <c r="I456" s="198" t="str">
        <f>IF(C455&gt;0,VLOOKUP(C455,女子登録情報!$A$1:$H$2001,5,0),"")</f>
        <v/>
      </c>
      <c r="J456" s="748"/>
      <c r="K456" s="748"/>
      <c r="L456" s="199" t="s">
        <v>28</v>
      </c>
      <c r="M456" s="198"/>
      <c r="N456" s="196" t="str">
        <f>IF(M456&gt;0,VLOOKUP(M456,女子登録情報!$N$1:$O$22,2,0),"")</f>
        <v/>
      </c>
      <c r="O456" s="199" t="s">
        <v>29</v>
      </c>
      <c r="P456" s="200"/>
      <c r="Q456" s="53" t="str">
        <f t="shared" si="182"/>
        <v/>
      </c>
      <c r="R456" s="240"/>
      <c r="S456" s="197"/>
      <c r="T456" s="796"/>
      <c r="U456" s="797"/>
      <c r="V456" s="798"/>
      <c r="W456" s="751"/>
      <c r="X456" s="754"/>
      <c r="AB456" s="85">
        <f t="shared" si="192"/>
        <v>0</v>
      </c>
      <c r="AC456" s="621"/>
      <c r="AD456" s="74" t="str">
        <f t="shared" si="183"/>
        <v/>
      </c>
      <c r="AE456" s="74" t="str">
        <f t="shared" si="184"/>
        <v/>
      </c>
      <c r="AF456" s="74" t="str">
        <f t="shared" si="185"/>
        <v/>
      </c>
      <c r="AG456" s="74" t="str">
        <f t="shared" si="186"/>
        <v/>
      </c>
      <c r="AH456" s="95">
        <f t="shared" si="193"/>
        <v>0</v>
      </c>
      <c r="AI456" s="95" t="str">
        <f>AI455</f>
        <v/>
      </c>
      <c r="AJ456" s="74" t="str">
        <f t="shared" si="194"/>
        <v/>
      </c>
      <c r="AK456" s="74" t="str">
        <f t="shared" si="187"/>
        <v/>
      </c>
      <c r="AL456" s="99" t="str">
        <f t="shared" si="188"/>
        <v/>
      </c>
      <c r="AM456" s="81">
        <f t="shared" si="195"/>
        <v>0</v>
      </c>
      <c r="AO456" s="81">
        <f t="shared" si="196"/>
        <v>0</v>
      </c>
      <c r="AP456" s="81" t="str">
        <f t="shared" si="197"/>
        <v>00000</v>
      </c>
      <c r="AQ456" s="105" t="str">
        <f t="shared" si="198"/>
        <v>0秒0</v>
      </c>
      <c r="AR456" s="106">
        <f t="shared" si="199"/>
        <v>0</v>
      </c>
      <c r="AS456" s="106" t="str">
        <f t="shared" si="200"/>
        <v>0</v>
      </c>
      <c r="AT456" s="106" t="str">
        <f t="shared" si="201"/>
        <v>0</v>
      </c>
      <c r="AU456" s="106" t="str">
        <f t="shared" si="202"/>
        <v>0m</v>
      </c>
      <c r="AV456" s="106" t="str">
        <f t="shared" si="203"/>
        <v>点</v>
      </c>
      <c r="AW456" s="81">
        <f t="shared" si="204"/>
        <v>0</v>
      </c>
      <c r="AX456" s="73" t="str">
        <f t="shared" si="205"/>
        <v/>
      </c>
      <c r="AY456" s="81">
        <f t="shared" si="206"/>
        <v>0</v>
      </c>
      <c r="AZ456" s="81">
        <f t="shared" si="207"/>
        <v>0</v>
      </c>
      <c r="BA456" s="81">
        <f t="shared" si="208"/>
        <v>0</v>
      </c>
      <c r="BB456" s="595"/>
      <c r="BC456" s="595"/>
      <c r="BD456" s="629"/>
      <c r="BE456" s="769"/>
      <c r="BF456" s="74" t="str">
        <f t="shared" si="189"/>
        <v/>
      </c>
      <c r="BG456" s="74" t="str">
        <f t="shared" si="190"/>
        <v/>
      </c>
      <c r="BH456" s="74" t="str">
        <f t="shared" si="191"/>
        <v/>
      </c>
      <c r="BI456" s="120" t="str">
        <f>IF(M456="","",COUNTIF($BH$17:BH456,BH456))</f>
        <v/>
      </c>
      <c r="BJ456" s="98"/>
      <c r="BK456" s="1" t="str">
        <f t="shared" si="209"/>
        <v/>
      </c>
      <c r="BL456" s="621"/>
      <c r="BM456" s="621"/>
      <c r="BN456" s="621"/>
      <c r="BO456" s="621"/>
      <c r="BP456" s="621"/>
      <c r="BQ456" s="623"/>
      <c r="BR456" s="621"/>
      <c r="BS456" s="621"/>
      <c r="BV456" s="623"/>
      <c r="BW456" s="621"/>
      <c r="BX456" s="621"/>
      <c r="BY456" s="621"/>
      <c r="BZ456" s="621"/>
      <c r="CA456" s="621"/>
      <c r="CB456" s="621"/>
    </row>
    <row r="457" spans="1:80" s="1" customFormat="1" ht="18" hidden="1" customHeight="1" thickBot="1">
      <c r="A457" s="685"/>
      <c r="B457" s="201" t="s">
        <v>30</v>
      </c>
      <c r="C457" s="202"/>
      <c r="D457" s="202"/>
      <c r="E457" s="202"/>
      <c r="F457" s="210"/>
      <c r="G457" s="210"/>
      <c r="H457" s="28"/>
      <c r="I457" s="211"/>
      <c r="J457" s="749"/>
      <c r="K457" s="749"/>
      <c r="L457" s="203" t="s">
        <v>31</v>
      </c>
      <c r="M457" s="204"/>
      <c r="N457" s="196" t="str">
        <f>IF(M457&gt;0,VLOOKUP(M457,女子登録情報!$N$1:$O$22,2,0),"")</f>
        <v/>
      </c>
      <c r="O457" s="205" t="s">
        <v>32</v>
      </c>
      <c r="P457" s="206"/>
      <c r="Q457" s="53" t="str">
        <f t="shared" si="182"/>
        <v/>
      </c>
      <c r="R457" s="240"/>
      <c r="S457" s="207"/>
      <c r="T457" s="799"/>
      <c r="U457" s="800"/>
      <c r="V457" s="801"/>
      <c r="W457" s="752"/>
      <c r="X457" s="755"/>
      <c r="AB457" s="85">
        <f t="shared" si="192"/>
        <v>0</v>
      </c>
      <c r="AC457" s="621"/>
      <c r="AD457" s="74" t="str">
        <f t="shared" si="183"/>
        <v/>
      </c>
      <c r="AE457" s="74" t="str">
        <f t="shared" si="184"/>
        <v/>
      </c>
      <c r="AF457" s="74" t="str">
        <f t="shared" si="185"/>
        <v/>
      </c>
      <c r="AG457" s="74" t="str">
        <f t="shared" si="186"/>
        <v/>
      </c>
      <c r="AH457" s="95">
        <f t="shared" si="193"/>
        <v>0</v>
      </c>
      <c r="AI457" s="95" t="str">
        <f>AI456</f>
        <v/>
      </c>
      <c r="AJ457" s="74" t="str">
        <f t="shared" si="194"/>
        <v/>
      </c>
      <c r="AK457" s="74" t="str">
        <f t="shared" si="187"/>
        <v/>
      </c>
      <c r="AL457" s="99" t="str">
        <f t="shared" si="188"/>
        <v/>
      </c>
      <c r="AM457" s="81">
        <f t="shared" si="195"/>
        <v>0</v>
      </c>
      <c r="AO457" s="81">
        <f t="shared" si="196"/>
        <v>0</v>
      </c>
      <c r="AP457" s="81" t="str">
        <f t="shared" si="197"/>
        <v>00000</v>
      </c>
      <c r="AQ457" s="105" t="str">
        <f t="shared" si="198"/>
        <v>0秒0</v>
      </c>
      <c r="AR457" s="106">
        <f t="shared" si="199"/>
        <v>0</v>
      </c>
      <c r="AS457" s="106" t="str">
        <f t="shared" si="200"/>
        <v>0</v>
      </c>
      <c r="AT457" s="106" t="str">
        <f t="shared" si="201"/>
        <v>0</v>
      </c>
      <c r="AU457" s="106" t="str">
        <f t="shared" si="202"/>
        <v>0m</v>
      </c>
      <c r="AV457" s="106" t="str">
        <f t="shared" si="203"/>
        <v>点</v>
      </c>
      <c r="AW457" s="81">
        <f t="shared" si="204"/>
        <v>0</v>
      </c>
      <c r="AX457" s="73" t="str">
        <f t="shared" si="205"/>
        <v/>
      </c>
      <c r="AY457" s="81">
        <f t="shared" si="206"/>
        <v>0</v>
      </c>
      <c r="AZ457" s="81">
        <f t="shared" si="207"/>
        <v>0</v>
      </c>
      <c r="BA457" s="81">
        <f t="shared" si="208"/>
        <v>0</v>
      </c>
      <c r="BB457" s="587"/>
      <c r="BC457" s="587"/>
      <c r="BD457" s="630"/>
      <c r="BE457" s="770"/>
      <c r="BF457" s="74" t="str">
        <f t="shared" si="189"/>
        <v/>
      </c>
      <c r="BG457" s="74" t="str">
        <f t="shared" si="190"/>
        <v/>
      </c>
      <c r="BH457" s="74" t="str">
        <f t="shared" si="191"/>
        <v/>
      </c>
      <c r="BI457" s="120" t="str">
        <f>IF(M457="","",COUNTIF($BH$17:BH457,BH457))</f>
        <v/>
      </c>
      <c r="BJ457" s="98"/>
      <c r="BK457" s="1" t="str">
        <f t="shared" si="209"/>
        <v/>
      </c>
      <c r="BL457" s="621"/>
      <c r="BM457" s="621"/>
      <c r="BN457" s="621"/>
      <c r="BO457" s="621"/>
      <c r="BP457" s="621"/>
      <c r="BQ457" s="624"/>
      <c r="BR457" s="621"/>
      <c r="BS457" s="621"/>
      <c r="BV457" s="624"/>
      <c r="BW457" s="621"/>
      <c r="BX457" s="621"/>
      <c r="BY457" s="621"/>
      <c r="BZ457" s="621"/>
      <c r="CA457" s="621"/>
      <c r="CB457" s="621"/>
    </row>
    <row r="458" spans="1:80" s="1" customFormat="1" ht="18" hidden="1" customHeight="1" thickTop="1" thickBot="1">
      <c r="A458" s="683">
        <v>148</v>
      </c>
      <c r="B458" s="764" t="s">
        <v>339</v>
      </c>
      <c r="C458" s="766"/>
      <c r="D458" s="246"/>
      <c r="E458" s="246"/>
      <c r="F458" s="766" t="str">
        <f>IF(C458&gt;0,VLOOKUP(C458,女子登録情報!$A$1:$H$2001,3,0),"")</f>
        <v/>
      </c>
      <c r="G458" s="766" t="str">
        <f>IF(C458&gt;0,VLOOKUP(C458,女子登録情報!$A$1:$H$2001,4,0),"")</f>
        <v/>
      </c>
      <c r="H458" s="667" t="str">
        <f>IF(C458&gt;0,VLOOKUP(C458,女子登録情報!$A$1:$H$1688,7,0),"")</f>
        <v/>
      </c>
      <c r="I458" s="194" t="str">
        <f>IF(C458&gt;0,VLOOKUP(C458,女子登録情報!$A$1:$H$2001,8,0),"")</f>
        <v/>
      </c>
      <c r="J458" s="747" t="e">
        <f>IF(I459&gt;0,VLOOKUP(I459,女子登録情報!$Q$2:$R$48,2,0),"")</f>
        <v>#N/A</v>
      </c>
      <c r="K458" s="747" t="str">
        <f>IF(C458&gt;0,TEXT(C458,"100000000"),"000000000")</f>
        <v>000000000</v>
      </c>
      <c r="L458" s="195" t="s">
        <v>24</v>
      </c>
      <c r="M458" s="194"/>
      <c r="N458" s="196" t="str">
        <f>IF(M458&gt;0,VLOOKUP(M458,女子登録情報!$N$1:$O$22,2,0),"")</f>
        <v/>
      </c>
      <c r="O458" s="195" t="s">
        <v>27</v>
      </c>
      <c r="P458" s="102"/>
      <c r="Q458" s="53" t="str">
        <f t="shared" si="182"/>
        <v/>
      </c>
      <c r="R458" s="240"/>
      <c r="S458" s="197"/>
      <c r="T458" s="793"/>
      <c r="U458" s="794"/>
      <c r="V458" s="795"/>
      <c r="W458" s="750"/>
      <c r="X458" s="753"/>
      <c r="AA458" s="1">
        <f>IF(C458="",0,IF(H458=F5,0,1))</f>
        <v>0</v>
      </c>
      <c r="AB458" s="85">
        <f t="shared" si="192"/>
        <v>0</v>
      </c>
      <c r="AC458" s="621" t="str">
        <f>IF(C458="","",C458)</f>
        <v/>
      </c>
      <c r="AD458" s="74" t="str">
        <f t="shared" si="183"/>
        <v/>
      </c>
      <c r="AE458" s="74" t="str">
        <f t="shared" si="184"/>
        <v/>
      </c>
      <c r="AF458" s="74" t="str">
        <f t="shared" si="185"/>
        <v/>
      </c>
      <c r="AG458" s="74" t="str">
        <f t="shared" si="186"/>
        <v/>
      </c>
      <c r="AH458" s="95">
        <f t="shared" si="193"/>
        <v>0</v>
      </c>
      <c r="AI458" s="95" t="str">
        <f>IF(F458="","",F458)</f>
        <v/>
      </c>
      <c r="AJ458" s="74" t="str">
        <f t="shared" si="194"/>
        <v/>
      </c>
      <c r="AK458" s="74" t="str">
        <f t="shared" si="187"/>
        <v/>
      </c>
      <c r="AL458" s="99" t="str">
        <f t="shared" si="188"/>
        <v/>
      </c>
      <c r="AM458" s="81">
        <f t="shared" si="195"/>
        <v>0</v>
      </c>
      <c r="AO458" s="81">
        <f t="shared" si="196"/>
        <v>0</v>
      </c>
      <c r="AP458" s="81" t="str">
        <f t="shared" si="197"/>
        <v>00000</v>
      </c>
      <c r="AQ458" s="105" t="str">
        <f t="shared" si="198"/>
        <v>0秒0</v>
      </c>
      <c r="AR458" s="106">
        <f t="shared" si="199"/>
        <v>0</v>
      </c>
      <c r="AS458" s="106" t="str">
        <f t="shared" si="200"/>
        <v>0</v>
      </c>
      <c r="AT458" s="106" t="str">
        <f t="shared" si="201"/>
        <v>0</v>
      </c>
      <c r="AU458" s="106" t="str">
        <f t="shared" si="202"/>
        <v>0m</v>
      </c>
      <c r="AV458" s="106" t="str">
        <f t="shared" si="203"/>
        <v>点</v>
      </c>
      <c r="AW458" s="81">
        <f t="shared" si="204"/>
        <v>0</v>
      </c>
      <c r="AX458" s="73" t="str">
        <f t="shared" si="205"/>
        <v/>
      </c>
      <c r="AY458" s="81">
        <f t="shared" si="206"/>
        <v>0</v>
      </c>
      <c r="AZ458" s="81">
        <f t="shared" si="207"/>
        <v>0</v>
      </c>
      <c r="BA458" s="81">
        <f t="shared" si="208"/>
        <v>0</v>
      </c>
      <c r="BB458" s="586">
        <f>IF(W458="",0,COUNTA($W$17:W460))</f>
        <v>0</v>
      </c>
      <c r="BC458" s="586">
        <f>IF(X458="",0,COUNTA($X$17:X460))</f>
        <v>0</v>
      </c>
      <c r="BD458" s="628">
        <f>IF(OR($N458="20200",$N459="20200",$N460="20200"),COUNTIF($N$17:N460,"20200"),0)</f>
        <v>0</v>
      </c>
      <c r="BE458" s="768">
        <f>IF($BD458=0,0,INDEX($P458:$P460,MATCH("20200",$N458:$N460,0),1))</f>
        <v>0</v>
      </c>
      <c r="BF458" s="74" t="str">
        <f t="shared" si="189"/>
        <v/>
      </c>
      <c r="BG458" s="74" t="str">
        <f t="shared" si="190"/>
        <v/>
      </c>
      <c r="BH458" s="74" t="str">
        <f t="shared" si="191"/>
        <v/>
      </c>
      <c r="BI458" s="120" t="str">
        <f>IF(M458="","",COUNTIF($BH$17:BH458,BH458))</f>
        <v/>
      </c>
      <c r="BJ458" s="98"/>
      <c r="BK458" s="1" t="str">
        <f t="shared" si="209"/>
        <v/>
      </c>
      <c r="BL458" s="621" t="str">
        <f>IF(F458="","",COUNTIF($AI$17:AI458,AI458))</f>
        <v/>
      </c>
      <c r="BM458" s="621">
        <f>IF(BL458=1,BL458,0)</f>
        <v>0</v>
      </c>
      <c r="BN458" s="621" t="str">
        <f>IF(F458="","",$BR458)</f>
        <v/>
      </c>
      <c r="BO458" s="621" t="str">
        <f>IF(G458="","",$BR458)</f>
        <v/>
      </c>
      <c r="BP458" s="621" t="str">
        <f>IF(I458="","",$BR458)</f>
        <v/>
      </c>
      <c r="BQ458" s="622" t="str">
        <f>IFERROR(IF(J458="","",BR458),"")</f>
        <v/>
      </c>
      <c r="BR458" s="621">
        <v>148</v>
      </c>
      <c r="BS458" s="621">
        <f>IF(C458&gt;0,"",IF(COUNTIF(BN458:BQ460,BR458)=4,"",1))</f>
        <v>1</v>
      </c>
      <c r="BV458" s="622" t="str">
        <f>IF(AI458="","",IF(AND(COUNTA(M458:M460)=0,COUNTA(W458:X460)=0),1,""))</f>
        <v/>
      </c>
      <c r="BW458" s="621">
        <f>IF(AND($AI458="",COUNTA(W458)&gt;0),1,0)</f>
        <v>0</v>
      </c>
      <c r="BX458" s="621">
        <f>IF(AND($AI458="",COUNTA(X458)&gt;0),1,0)</f>
        <v>0</v>
      </c>
      <c r="BY458" s="621" t="str">
        <f>F458&amp;"-"&amp;W458</f>
        <v>-</v>
      </c>
      <c r="BZ458" s="621" t="str">
        <f>IF(W458="","",COUNTIF($BY$17:BY458,BY458))</f>
        <v/>
      </c>
      <c r="CA458" s="621" t="str">
        <f>F458&amp;"-"&amp;X458</f>
        <v>-</v>
      </c>
      <c r="CB458" s="621" t="str">
        <f>IF(X458="","",COUNTIF($CA$17:CA458,CA458))</f>
        <v/>
      </c>
    </row>
    <row r="459" spans="1:80" s="1" customFormat="1" ht="18" hidden="1" customHeight="1" thickBot="1">
      <c r="A459" s="684"/>
      <c r="B459" s="765"/>
      <c r="C459" s="767"/>
      <c r="D459" s="194"/>
      <c r="E459" s="194"/>
      <c r="F459" s="767"/>
      <c r="G459" s="767"/>
      <c r="H459" s="668"/>
      <c r="I459" s="198" t="str">
        <f>IF(C458&gt;0,VLOOKUP(C458,女子登録情報!$A$1:$H$2001,5,0),"")</f>
        <v/>
      </c>
      <c r="J459" s="748"/>
      <c r="K459" s="748"/>
      <c r="L459" s="199" t="s">
        <v>28</v>
      </c>
      <c r="M459" s="198"/>
      <c r="N459" s="196" t="str">
        <f>IF(M459&gt;0,VLOOKUP(M459,女子登録情報!$N$1:$O$22,2,0),"")</f>
        <v/>
      </c>
      <c r="O459" s="199" t="s">
        <v>29</v>
      </c>
      <c r="P459" s="200"/>
      <c r="Q459" s="53" t="str">
        <f t="shared" si="182"/>
        <v/>
      </c>
      <c r="R459" s="240"/>
      <c r="S459" s="197"/>
      <c r="T459" s="796"/>
      <c r="U459" s="797"/>
      <c r="V459" s="798"/>
      <c r="W459" s="751"/>
      <c r="X459" s="754"/>
      <c r="AB459" s="85">
        <f t="shared" si="192"/>
        <v>0</v>
      </c>
      <c r="AC459" s="621"/>
      <c r="AD459" s="74" t="str">
        <f t="shared" si="183"/>
        <v/>
      </c>
      <c r="AE459" s="74" t="str">
        <f t="shared" si="184"/>
        <v/>
      </c>
      <c r="AF459" s="74" t="str">
        <f t="shared" si="185"/>
        <v/>
      </c>
      <c r="AG459" s="74" t="str">
        <f t="shared" si="186"/>
        <v/>
      </c>
      <c r="AH459" s="95">
        <f t="shared" si="193"/>
        <v>0</v>
      </c>
      <c r="AI459" s="95" t="str">
        <f>AI458</f>
        <v/>
      </c>
      <c r="AJ459" s="74" t="str">
        <f t="shared" si="194"/>
        <v/>
      </c>
      <c r="AK459" s="74" t="str">
        <f t="shared" si="187"/>
        <v/>
      </c>
      <c r="AL459" s="99" t="str">
        <f t="shared" si="188"/>
        <v/>
      </c>
      <c r="AM459" s="81">
        <f t="shared" si="195"/>
        <v>0</v>
      </c>
      <c r="AO459" s="81">
        <f t="shared" si="196"/>
        <v>0</v>
      </c>
      <c r="AP459" s="81" t="str">
        <f t="shared" si="197"/>
        <v>00000</v>
      </c>
      <c r="AQ459" s="105" t="str">
        <f t="shared" si="198"/>
        <v>0秒0</v>
      </c>
      <c r="AR459" s="106">
        <f t="shared" si="199"/>
        <v>0</v>
      </c>
      <c r="AS459" s="106" t="str">
        <f t="shared" si="200"/>
        <v>0</v>
      </c>
      <c r="AT459" s="106" t="str">
        <f t="shared" si="201"/>
        <v>0</v>
      </c>
      <c r="AU459" s="106" t="str">
        <f t="shared" si="202"/>
        <v>0m</v>
      </c>
      <c r="AV459" s="106" t="str">
        <f t="shared" si="203"/>
        <v>点</v>
      </c>
      <c r="AW459" s="81">
        <f t="shared" si="204"/>
        <v>0</v>
      </c>
      <c r="AX459" s="73" t="str">
        <f t="shared" si="205"/>
        <v/>
      </c>
      <c r="AY459" s="81">
        <f t="shared" si="206"/>
        <v>0</v>
      </c>
      <c r="AZ459" s="81">
        <f t="shared" si="207"/>
        <v>0</v>
      </c>
      <c r="BA459" s="81">
        <f t="shared" si="208"/>
        <v>0</v>
      </c>
      <c r="BB459" s="595"/>
      <c r="BC459" s="595"/>
      <c r="BD459" s="629"/>
      <c r="BE459" s="769"/>
      <c r="BF459" s="74" t="str">
        <f t="shared" si="189"/>
        <v/>
      </c>
      <c r="BG459" s="74" t="str">
        <f t="shared" si="190"/>
        <v/>
      </c>
      <c r="BH459" s="74" t="str">
        <f t="shared" si="191"/>
        <v/>
      </c>
      <c r="BI459" s="120" t="str">
        <f>IF(M459="","",COUNTIF($BH$17:BH459,BH459))</f>
        <v/>
      </c>
      <c r="BJ459" s="98"/>
      <c r="BK459" s="1" t="str">
        <f t="shared" si="209"/>
        <v/>
      </c>
      <c r="BL459" s="621"/>
      <c r="BM459" s="621"/>
      <c r="BN459" s="621"/>
      <c r="BO459" s="621"/>
      <c r="BP459" s="621"/>
      <c r="BQ459" s="623"/>
      <c r="BR459" s="621"/>
      <c r="BS459" s="621"/>
      <c r="BV459" s="623"/>
      <c r="BW459" s="621"/>
      <c r="BX459" s="621"/>
      <c r="BY459" s="621"/>
      <c r="BZ459" s="621"/>
      <c r="CA459" s="621"/>
      <c r="CB459" s="621"/>
    </row>
    <row r="460" spans="1:80" s="1" customFormat="1" ht="18" hidden="1" customHeight="1" thickBot="1">
      <c r="A460" s="685"/>
      <c r="B460" s="201" t="s">
        <v>30</v>
      </c>
      <c r="C460" s="202"/>
      <c r="D460" s="202"/>
      <c r="E460" s="202"/>
      <c r="F460" s="210"/>
      <c r="G460" s="210"/>
      <c r="H460" s="28"/>
      <c r="I460" s="211"/>
      <c r="J460" s="749"/>
      <c r="K460" s="749"/>
      <c r="L460" s="203" t="s">
        <v>31</v>
      </c>
      <c r="M460" s="204"/>
      <c r="N460" s="196" t="str">
        <f>IF(M460&gt;0,VLOOKUP(M460,女子登録情報!$N$1:$O$22,2,0),"")</f>
        <v/>
      </c>
      <c r="O460" s="205" t="s">
        <v>32</v>
      </c>
      <c r="P460" s="206"/>
      <c r="Q460" s="53" t="str">
        <f t="shared" si="182"/>
        <v/>
      </c>
      <c r="R460" s="240"/>
      <c r="S460" s="207"/>
      <c r="T460" s="799"/>
      <c r="U460" s="800"/>
      <c r="V460" s="801"/>
      <c r="W460" s="752"/>
      <c r="X460" s="755"/>
      <c r="AB460" s="85">
        <f t="shared" si="192"/>
        <v>0</v>
      </c>
      <c r="AC460" s="621"/>
      <c r="AD460" s="74" t="str">
        <f t="shared" si="183"/>
        <v/>
      </c>
      <c r="AE460" s="74" t="str">
        <f t="shared" si="184"/>
        <v/>
      </c>
      <c r="AF460" s="74" t="str">
        <f t="shared" si="185"/>
        <v/>
      </c>
      <c r="AG460" s="74" t="str">
        <f t="shared" si="186"/>
        <v/>
      </c>
      <c r="AH460" s="95">
        <f t="shared" si="193"/>
        <v>0</v>
      </c>
      <c r="AI460" s="95" t="str">
        <f>AI459</f>
        <v/>
      </c>
      <c r="AJ460" s="74" t="str">
        <f t="shared" si="194"/>
        <v/>
      </c>
      <c r="AK460" s="74" t="str">
        <f t="shared" si="187"/>
        <v/>
      </c>
      <c r="AL460" s="99" t="str">
        <f t="shared" si="188"/>
        <v/>
      </c>
      <c r="AM460" s="81">
        <f t="shared" si="195"/>
        <v>0</v>
      </c>
      <c r="AO460" s="81">
        <f t="shared" si="196"/>
        <v>0</v>
      </c>
      <c r="AP460" s="81" t="str">
        <f t="shared" si="197"/>
        <v>00000</v>
      </c>
      <c r="AQ460" s="105" t="str">
        <f t="shared" si="198"/>
        <v>0秒0</v>
      </c>
      <c r="AR460" s="106">
        <f t="shared" si="199"/>
        <v>0</v>
      </c>
      <c r="AS460" s="106" t="str">
        <f t="shared" si="200"/>
        <v>0</v>
      </c>
      <c r="AT460" s="106" t="str">
        <f t="shared" si="201"/>
        <v>0</v>
      </c>
      <c r="AU460" s="106" t="str">
        <f t="shared" si="202"/>
        <v>0m</v>
      </c>
      <c r="AV460" s="106" t="str">
        <f t="shared" si="203"/>
        <v>点</v>
      </c>
      <c r="AW460" s="81">
        <f t="shared" si="204"/>
        <v>0</v>
      </c>
      <c r="AX460" s="73" t="str">
        <f t="shared" si="205"/>
        <v/>
      </c>
      <c r="AY460" s="81">
        <f t="shared" si="206"/>
        <v>0</v>
      </c>
      <c r="AZ460" s="81">
        <f t="shared" si="207"/>
        <v>0</v>
      </c>
      <c r="BA460" s="81">
        <f t="shared" si="208"/>
        <v>0</v>
      </c>
      <c r="BB460" s="587"/>
      <c r="BC460" s="587"/>
      <c r="BD460" s="630"/>
      <c r="BE460" s="770"/>
      <c r="BF460" s="74" t="str">
        <f t="shared" si="189"/>
        <v/>
      </c>
      <c r="BG460" s="74" t="str">
        <f t="shared" si="190"/>
        <v/>
      </c>
      <c r="BH460" s="74" t="str">
        <f t="shared" si="191"/>
        <v/>
      </c>
      <c r="BI460" s="120" t="str">
        <f>IF(M460="","",COUNTIF($BH$17:BH460,BH460))</f>
        <v/>
      </c>
      <c r="BJ460" s="98"/>
      <c r="BK460" s="1" t="str">
        <f t="shared" si="209"/>
        <v/>
      </c>
      <c r="BL460" s="621"/>
      <c r="BM460" s="621"/>
      <c r="BN460" s="621"/>
      <c r="BO460" s="621"/>
      <c r="BP460" s="621"/>
      <c r="BQ460" s="624"/>
      <c r="BR460" s="621"/>
      <c r="BS460" s="621"/>
      <c r="BV460" s="624"/>
      <c r="BW460" s="621"/>
      <c r="BX460" s="621"/>
      <c r="BY460" s="621"/>
      <c r="BZ460" s="621"/>
      <c r="CA460" s="621"/>
      <c r="CB460" s="621"/>
    </row>
    <row r="461" spans="1:80" s="1" customFormat="1" ht="18" hidden="1" customHeight="1" thickTop="1" thickBot="1">
      <c r="A461" s="683">
        <v>149</v>
      </c>
      <c r="B461" s="764" t="s">
        <v>339</v>
      </c>
      <c r="C461" s="766"/>
      <c r="D461" s="246"/>
      <c r="E461" s="246"/>
      <c r="F461" s="766" t="str">
        <f>IF(C461&gt;0,VLOOKUP(C461,女子登録情報!$A$1:$H$2001,3,0),"")</f>
        <v/>
      </c>
      <c r="G461" s="766" t="str">
        <f>IF(C461&gt;0,VLOOKUP(C461,女子登録情報!$A$1:$H$2001,4,0),"")</f>
        <v/>
      </c>
      <c r="H461" s="667" t="str">
        <f>IF(C461&gt;0,VLOOKUP(C461,女子登録情報!$A$1:$H$1688,7,0),"")</f>
        <v/>
      </c>
      <c r="I461" s="194" t="str">
        <f>IF(C461&gt;0,VLOOKUP(C461,女子登録情報!$A$1:$H$2001,8,0),"")</f>
        <v/>
      </c>
      <c r="J461" s="747" t="e">
        <f>IF(I462&gt;0,VLOOKUP(I462,女子登録情報!$Q$2:$R$48,2,0),"")</f>
        <v>#N/A</v>
      </c>
      <c r="K461" s="747" t="str">
        <f>IF(C461&gt;0,TEXT(C461,"100000000"),"000000000")</f>
        <v>000000000</v>
      </c>
      <c r="L461" s="195" t="s">
        <v>24</v>
      </c>
      <c r="M461" s="194"/>
      <c r="N461" s="196" t="str">
        <f>IF(M461&gt;0,VLOOKUP(M461,女子登録情報!$N$1:$O$22,2,0),"")</f>
        <v/>
      </c>
      <c r="O461" s="195" t="s">
        <v>27</v>
      </c>
      <c r="P461" s="102"/>
      <c r="Q461" s="53" t="str">
        <f t="shared" si="182"/>
        <v/>
      </c>
      <c r="R461" s="240"/>
      <c r="S461" s="197"/>
      <c r="T461" s="793"/>
      <c r="U461" s="794"/>
      <c r="V461" s="795"/>
      <c r="W461" s="750"/>
      <c r="X461" s="753"/>
      <c r="AA461" s="1">
        <f>IF(C461="",0,IF(H461=F5,0,1))</f>
        <v>0</v>
      </c>
      <c r="AB461" s="85">
        <f t="shared" si="192"/>
        <v>0</v>
      </c>
      <c r="AC461" s="621" t="str">
        <f>IF(C461="","",C461)</f>
        <v/>
      </c>
      <c r="AD461" s="74" t="str">
        <f t="shared" si="183"/>
        <v/>
      </c>
      <c r="AE461" s="74" t="str">
        <f t="shared" si="184"/>
        <v/>
      </c>
      <c r="AF461" s="74" t="str">
        <f t="shared" si="185"/>
        <v/>
      </c>
      <c r="AG461" s="74" t="str">
        <f t="shared" si="186"/>
        <v/>
      </c>
      <c r="AH461" s="95">
        <f t="shared" si="193"/>
        <v>0</v>
      </c>
      <c r="AI461" s="95" t="str">
        <f>IF(F461="","",F461)</f>
        <v/>
      </c>
      <c r="AJ461" s="74" t="str">
        <f t="shared" si="194"/>
        <v/>
      </c>
      <c r="AK461" s="74" t="str">
        <f t="shared" si="187"/>
        <v/>
      </c>
      <c r="AL461" s="99" t="str">
        <f t="shared" si="188"/>
        <v/>
      </c>
      <c r="AM461" s="81">
        <f t="shared" si="195"/>
        <v>0</v>
      </c>
      <c r="AO461" s="81">
        <f t="shared" si="196"/>
        <v>0</v>
      </c>
      <c r="AP461" s="81" t="str">
        <f t="shared" si="197"/>
        <v>00000</v>
      </c>
      <c r="AQ461" s="105" t="str">
        <f t="shared" si="198"/>
        <v>0秒0</v>
      </c>
      <c r="AR461" s="106">
        <f t="shared" si="199"/>
        <v>0</v>
      </c>
      <c r="AS461" s="106" t="str">
        <f t="shared" si="200"/>
        <v>0</v>
      </c>
      <c r="AT461" s="106" t="str">
        <f t="shared" si="201"/>
        <v>0</v>
      </c>
      <c r="AU461" s="106" t="str">
        <f t="shared" si="202"/>
        <v>0m</v>
      </c>
      <c r="AV461" s="106" t="str">
        <f t="shared" si="203"/>
        <v>点</v>
      </c>
      <c r="AW461" s="81">
        <f t="shared" si="204"/>
        <v>0</v>
      </c>
      <c r="AX461" s="73" t="str">
        <f t="shared" si="205"/>
        <v/>
      </c>
      <c r="AY461" s="81">
        <f t="shared" si="206"/>
        <v>0</v>
      </c>
      <c r="AZ461" s="81">
        <f t="shared" si="207"/>
        <v>0</v>
      </c>
      <c r="BA461" s="81">
        <f t="shared" si="208"/>
        <v>0</v>
      </c>
      <c r="BB461" s="586">
        <f>IF(W461="",0,COUNTA($W$17:W463))</f>
        <v>0</v>
      </c>
      <c r="BC461" s="586">
        <f>IF(X461="",0,COUNTA($X$17:X463))</f>
        <v>0</v>
      </c>
      <c r="BD461" s="628">
        <f>IF(OR($N461="20200",$N462="20200",$N463="20200"),COUNTIF($N$17:N463,"20200"),0)</f>
        <v>0</v>
      </c>
      <c r="BE461" s="768">
        <f>IF($BD461=0,0,INDEX($P461:$P463,MATCH("20200",$N461:$N463,0),1))</f>
        <v>0</v>
      </c>
      <c r="BF461" s="74" t="str">
        <f t="shared" si="189"/>
        <v/>
      </c>
      <c r="BG461" s="74" t="str">
        <f t="shared" si="190"/>
        <v/>
      </c>
      <c r="BH461" s="74" t="str">
        <f t="shared" si="191"/>
        <v/>
      </c>
      <c r="BI461" s="120" t="str">
        <f>IF(M461="","",COUNTIF($BH$17:BH461,BH461))</f>
        <v/>
      </c>
      <c r="BJ461" s="98"/>
      <c r="BK461" s="1" t="str">
        <f t="shared" si="209"/>
        <v/>
      </c>
      <c r="BL461" s="621" t="str">
        <f>IF(F461="","",COUNTIF($AI$17:AI461,AI461))</f>
        <v/>
      </c>
      <c r="BM461" s="621">
        <f>IF(BL461=1,BL461,0)</f>
        <v>0</v>
      </c>
      <c r="BN461" s="621" t="str">
        <f>IF(F461="","",$BR461)</f>
        <v/>
      </c>
      <c r="BO461" s="621" t="str">
        <f>IF(G461="","",$BR461)</f>
        <v/>
      </c>
      <c r="BP461" s="621" t="str">
        <f>IF(I461="","",$BR461)</f>
        <v/>
      </c>
      <c r="BQ461" s="622" t="str">
        <f>IFERROR(IF(J461="","",BR461),"")</f>
        <v/>
      </c>
      <c r="BR461" s="621">
        <v>149</v>
      </c>
      <c r="BS461" s="621">
        <f>IF(C461&gt;0,"",IF(COUNTIF(BN461:BQ463,BR461)=4,"",1))</f>
        <v>1</v>
      </c>
      <c r="BV461" s="622" t="str">
        <f>IF(AI461="","",IF(AND(COUNTA(M461:M463)=0,COUNTA(W461:X463)=0),1,""))</f>
        <v/>
      </c>
      <c r="BW461" s="621">
        <f>IF(AND($AI461="",COUNTA(W461)&gt;0),1,0)</f>
        <v>0</v>
      </c>
      <c r="BX461" s="621">
        <f>IF(AND($AI461="",COUNTA(X461)&gt;0),1,0)</f>
        <v>0</v>
      </c>
      <c r="BY461" s="621" t="str">
        <f>F461&amp;"-"&amp;W461</f>
        <v>-</v>
      </c>
      <c r="BZ461" s="621" t="str">
        <f>IF(W461="","",COUNTIF($BY$17:BY461,BY461))</f>
        <v/>
      </c>
      <c r="CA461" s="621" t="str">
        <f>F461&amp;"-"&amp;X461</f>
        <v>-</v>
      </c>
      <c r="CB461" s="621" t="str">
        <f>IF(X461="","",COUNTIF($CA$17:CA461,CA461))</f>
        <v/>
      </c>
    </row>
    <row r="462" spans="1:80" s="1" customFormat="1" ht="18" hidden="1" customHeight="1" thickBot="1">
      <c r="A462" s="684"/>
      <c r="B462" s="765"/>
      <c r="C462" s="767"/>
      <c r="D462" s="194"/>
      <c r="E462" s="194"/>
      <c r="F462" s="767"/>
      <c r="G462" s="767"/>
      <c r="H462" s="668"/>
      <c r="I462" s="198" t="str">
        <f>IF(C461&gt;0,VLOOKUP(C461,女子登録情報!$A$1:$H$2001,5,0),"")</f>
        <v/>
      </c>
      <c r="J462" s="748"/>
      <c r="K462" s="748"/>
      <c r="L462" s="199" t="s">
        <v>28</v>
      </c>
      <c r="M462" s="198"/>
      <c r="N462" s="196" t="str">
        <f>IF(M462&gt;0,VLOOKUP(M462,女子登録情報!$N$1:$O$22,2,0),"")</f>
        <v/>
      </c>
      <c r="O462" s="199" t="s">
        <v>29</v>
      </c>
      <c r="P462" s="200"/>
      <c r="Q462" s="53" t="str">
        <f t="shared" si="182"/>
        <v/>
      </c>
      <c r="R462" s="240"/>
      <c r="S462" s="197"/>
      <c r="T462" s="796"/>
      <c r="U462" s="797"/>
      <c r="V462" s="798"/>
      <c r="W462" s="751"/>
      <c r="X462" s="754"/>
      <c r="AB462" s="85">
        <f t="shared" si="192"/>
        <v>0</v>
      </c>
      <c r="AC462" s="621"/>
      <c r="AD462" s="74" t="str">
        <f t="shared" si="183"/>
        <v/>
      </c>
      <c r="AE462" s="74" t="str">
        <f t="shared" si="184"/>
        <v/>
      </c>
      <c r="AF462" s="74" t="str">
        <f t="shared" si="185"/>
        <v/>
      </c>
      <c r="AG462" s="74" t="str">
        <f t="shared" si="186"/>
        <v/>
      </c>
      <c r="AH462" s="95">
        <f t="shared" si="193"/>
        <v>0</v>
      </c>
      <c r="AI462" s="95" t="str">
        <f>AI461</f>
        <v/>
      </c>
      <c r="AJ462" s="74" t="str">
        <f t="shared" si="194"/>
        <v/>
      </c>
      <c r="AK462" s="74" t="str">
        <f t="shared" si="187"/>
        <v/>
      </c>
      <c r="AL462" s="99" t="str">
        <f t="shared" si="188"/>
        <v/>
      </c>
      <c r="AM462" s="81">
        <f t="shared" si="195"/>
        <v>0</v>
      </c>
      <c r="AO462" s="81">
        <f t="shared" si="196"/>
        <v>0</v>
      </c>
      <c r="AP462" s="81" t="str">
        <f t="shared" si="197"/>
        <v>00000</v>
      </c>
      <c r="AQ462" s="105" t="str">
        <f t="shared" si="198"/>
        <v>0秒0</v>
      </c>
      <c r="AR462" s="106">
        <f t="shared" si="199"/>
        <v>0</v>
      </c>
      <c r="AS462" s="106" t="str">
        <f t="shared" si="200"/>
        <v>0</v>
      </c>
      <c r="AT462" s="106" t="str">
        <f t="shared" si="201"/>
        <v>0</v>
      </c>
      <c r="AU462" s="106" t="str">
        <f t="shared" si="202"/>
        <v>0m</v>
      </c>
      <c r="AV462" s="106" t="str">
        <f t="shared" si="203"/>
        <v>点</v>
      </c>
      <c r="AW462" s="81">
        <f t="shared" si="204"/>
        <v>0</v>
      </c>
      <c r="AX462" s="73" t="str">
        <f t="shared" si="205"/>
        <v/>
      </c>
      <c r="AY462" s="81">
        <f t="shared" si="206"/>
        <v>0</v>
      </c>
      <c r="AZ462" s="81">
        <f t="shared" si="207"/>
        <v>0</v>
      </c>
      <c r="BA462" s="81">
        <f t="shared" si="208"/>
        <v>0</v>
      </c>
      <c r="BB462" s="595"/>
      <c r="BC462" s="595"/>
      <c r="BD462" s="629"/>
      <c r="BE462" s="769"/>
      <c r="BF462" s="74" t="str">
        <f t="shared" si="189"/>
        <v/>
      </c>
      <c r="BG462" s="74" t="str">
        <f t="shared" si="190"/>
        <v/>
      </c>
      <c r="BH462" s="74" t="str">
        <f t="shared" si="191"/>
        <v/>
      </c>
      <c r="BI462" s="120" t="str">
        <f>IF(M462="","",COUNTIF($BH$17:BH462,BH462))</f>
        <v/>
      </c>
      <c r="BJ462" s="98"/>
      <c r="BK462" s="1" t="str">
        <f t="shared" si="209"/>
        <v/>
      </c>
      <c r="BL462" s="621"/>
      <c r="BM462" s="621"/>
      <c r="BN462" s="621"/>
      <c r="BO462" s="621"/>
      <c r="BP462" s="621"/>
      <c r="BQ462" s="623"/>
      <c r="BR462" s="621"/>
      <c r="BS462" s="621"/>
      <c r="BV462" s="623"/>
      <c r="BW462" s="621"/>
      <c r="BX462" s="621"/>
      <c r="BY462" s="621"/>
      <c r="BZ462" s="621"/>
      <c r="CA462" s="621"/>
      <c r="CB462" s="621"/>
    </row>
    <row r="463" spans="1:80" s="1" customFormat="1" ht="18" hidden="1" customHeight="1" thickBot="1">
      <c r="A463" s="685"/>
      <c r="B463" s="201" t="s">
        <v>30</v>
      </c>
      <c r="C463" s="202"/>
      <c r="D463" s="202"/>
      <c r="E463" s="202"/>
      <c r="F463" s="210"/>
      <c r="G463" s="210"/>
      <c r="H463" s="28"/>
      <c r="I463" s="211"/>
      <c r="J463" s="749"/>
      <c r="K463" s="749"/>
      <c r="L463" s="203" t="s">
        <v>31</v>
      </c>
      <c r="M463" s="204"/>
      <c r="N463" s="196" t="str">
        <f>IF(M463&gt;0,VLOOKUP(M463,女子登録情報!$N$1:$O$22,2,0),"")</f>
        <v/>
      </c>
      <c r="O463" s="205" t="s">
        <v>32</v>
      </c>
      <c r="P463" s="206"/>
      <c r="Q463" s="53" t="str">
        <f>IF(N463="","",IF(LEFT(N463,1)="2",CONCATENATE(N463," 0"),LEFT(N463,5)&amp;" "&amp;IF(OR(LEFT(N463,3)*1&lt;70,LEFT(N463,3)*1&gt;100),REPT(0,7-LEN(P463)),REPT(0,5-LEN(P463))))&amp;P463)</f>
        <v/>
      </c>
      <c r="R463" s="240"/>
      <c r="S463" s="207"/>
      <c r="T463" s="799"/>
      <c r="U463" s="800"/>
      <c r="V463" s="801"/>
      <c r="W463" s="752"/>
      <c r="X463" s="755"/>
      <c r="AB463" s="85">
        <f t="shared" si="192"/>
        <v>0</v>
      </c>
      <c r="AC463" s="621"/>
      <c r="AD463" s="74" t="str">
        <f t="shared" si="183"/>
        <v/>
      </c>
      <c r="AE463" s="74" t="str">
        <f t="shared" si="184"/>
        <v/>
      </c>
      <c r="AF463" s="74" t="str">
        <f t="shared" si="185"/>
        <v/>
      </c>
      <c r="AG463" s="74" t="str">
        <f t="shared" si="186"/>
        <v/>
      </c>
      <c r="AH463" s="95">
        <f t="shared" si="193"/>
        <v>0</v>
      </c>
      <c r="AI463" s="95" t="str">
        <f>AI462</f>
        <v/>
      </c>
      <c r="AJ463" s="74" t="str">
        <f t="shared" si="194"/>
        <v/>
      </c>
      <c r="AK463" s="74" t="str">
        <f t="shared" si="187"/>
        <v/>
      </c>
      <c r="AL463" s="99" t="str">
        <f t="shared" si="188"/>
        <v/>
      </c>
      <c r="AM463" s="81">
        <f t="shared" si="195"/>
        <v>0</v>
      </c>
      <c r="AO463" s="81">
        <f t="shared" si="196"/>
        <v>0</v>
      </c>
      <c r="AP463" s="81" t="str">
        <f t="shared" si="197"/>
        <v>00000</v>
      </c>
      <c r="AQ463" s="105" t="str">
        <f t="shared" si="198"/>
        <v>0秒0</v>
      </c>
      <c r="AR463" s="106">
        <f t="shared" si="199"/>
        <v>0</v>
      </c>
      <c r="AS463" s="106" t="str">
        <f t="shared" si="200"/>
        <v>0</v>
      </c>
      <c r="AT463" s="106" t="str">
        <f t="shared" si="201"/>
        <v>0</v>
      </c>
      <c r="AU463" s="106" t="str">
        <f t="shared" si="202"/>
        <v>0m</v>
      </c>
      <c r="AV463" s="106" t="str">
        <f t="shared" si="203"/>
        <v>点</v>
      </c>
      <c r="AW463" s="81">
        <f t="shared" si="204"/>
        <v>0</v>
      </c>
      <c r="AX463" s="73" t="str">
        <f t="shared" si="205"/>
        <v/>
      </c>
      <c r="AY463" s="81">
        <f t="shared" si="206"/>
        <v>0</v>
      </c>
      <c r="AZ463" s="81">
        <f t="shared" si="207"/>
        <v>0</v>
      </c>
      <c r="BA463" s="81">
        <f t="shared" si="208"/>
        <v>0</v>
      </c>
      <c r="BB463" s="587"/>
      <c r="BC463" s="587"/>
      <c r="BD463" s="630"/>
      <c r="BE463" s="770"/>
      <c r="BF463" s="74" t="str">
        <f t="shared" si="189"/>
        <v/>
      </c>
      <c r="BG463" s="74" t="str">
        <f t="shared" si="190"/>
        <v/>
      </c>
      <c r="BH463" s="74" t="str">
        <f t="shared" si="191"/>
        <v/>
      </c>
      <c r="BI463" s="120" t="str">
        <f>IF(M463="","",COUNTIF($BH$17:BH463,BH463))</f>
        <v/>
      </c>
      <c r="BJ463" s="98"/>
      <c r="BK463" s="1" t="str">
        <f t="shared" si="209"/>
        <v/>
      </c>
      <c r="BL463" s="621"/>
      <c r="BM463" s="621"/>
      <c r="BN463" s="621"/>
      <c r="BO463" s="621"/>
      <c r="BP463" s="621"/>
      <c r="BQ463" s="624"/>
      <c r="BR463" s="621"/>
      <c r="BS463" s="621"/>
      <c r="BV463" s="624"/>
      <c r="BW463" s="621"/>
      <c r="BX463" s="621"/>
      <c r="BY463" s="621"/>
      <c r="BZ463" s="621"/>
      <c r="CA463" s="621"/>
      <c r="CB463" s="621"/>
    </row>
    <row r="464" spans="1:80" s="1" customFormat="1" ht="18" hidden="1" customHeight="1" thickTop="1" thickBot="1">
      <c r="A464" s="683">
        <v>150</v>
      </c>
      <c r="B464" s="764" t="s">
        <v>339</v>
      </c>
      <c r="C464" s="766"/>
      <c r="D464" s="246"/>
      <c r="E464" s="246"/>
      <c r="F464" s="766" t="str">
        <f>IF(C464&gt;0,VLOOKUP(C464,女子登録情報!$A$1:$H$2001,3,0),"")</f>
        <v/>
      </c>
      <c r="G464" s="766" t="str">
        <f>IF(C464&gt;0,VLOOKUP(C464,女子登録情報!$A$1:$H$2001,4,0),"")</f>
        <v/>
      </c>
      <c r="H464" s="667" t="str">
        <f>IF(C464&gt;0,VLOOKUP(C464,女子登録情報!$A$1:$H$1688,7,0),"")</f>
        <v/>
      </c>
      <c r="I464" s="194" t="str">
        <f>IF(C464&gt;0,VLOOKUP(C464,女子登録情報!$A$1:$H$2001,8,0),"")</f>
        <v/>
      </c>
      <c r="J464" s="747" t="e">
        <f>IF(I465&gt;0,VLOOKUP(I465,女子登録情報!$Q$2:$R$48,2,0),"")</f>
        <v>#N/A</v>
      </c>
      <c r="K464" s="747" t="str">
        <f>IF(C464&gt;0,TEXT(C464,"100000000"),"000000000")</f>
        <v>000000000</v>
      </c>
      <c r="L464" s="195" t="s">
        <v>24</v>
      </c>
      <c r="M464" s="194"/>
      <c r="N464" s="196" t="str">
        <f>IF(M464&gt;0,VLOOKUP(M464,女子登録情報!$N$1:$O$22,2,0),"")</f>
        <v/>
      </c>
      <c r="O464" s="195" t="s">
        <v>27</v>
      </c>
      <c r="P464" s="102"/>
      <c r="Q464" s="53" t="str">
        <f>IF(N464="","",IF(LEFT(N464,1)="2",CONCATENATE(N464," 0"),LEFT(N464,5)&amp;" "&amp;IF(OR(LEFT(N464,3)*1&lt;70,LEFT(N464,3)*1&gt;100),REPT(0,7-LEN(P464)),REPT(0,5-LEN(P464))))&amp;P464)</f>
        <v/>
      </c>
      <c r="R464" s="240"/>
      <c r="S464" s="197"/>
      <c r="T464" s="793"/>
      <c r="U464" s="794"/>
      <c r="V464" s="795"/>
      <c r="W464" s="750"/>
      <c r="X464" s="753"/>
      <c r="AA464" s="1">
        <f>IF(C464="",0,IF(H464=F5,0,1))</f>
        <v>0</v>
      </c>
      <c r="AB464" s="85">
        <f t="shared" si="192"/>
        <v>0</v>
      </c>
      <c r="AC464" s="621" t="str">
        <f>IF(C464="","",C464)</f>
        <v/>
      </c>
      <c r="AD464" s="74" t="str">
        <f t="shared" si="183"/>
        <v/>
      </c>
      <c r="AE464" s="74" t="str">
        <f t="shared" si="184"/>
        <v/>
      </c>
      <c r="AF464" s="74" t="str">
        <f t="shared" si="185"/>
        <v/>
      </c>
      <c r="AG464" s="74" t="str">
        <f t="shared" si="186"/>
        <v/>
      </c>
      <c r="AH464" s="95">
        <f t="shared" si="193"/>
        <v>0</v>
      </c>
      <c r="AI464" s="95" t="str">
        <f>IF(F464="","",F464)</f>
        <v/>
      </c>
      <c r="AJ464" s="74" t="str">
        <f t="shared" si="194"/>
        <v/>
      </c>
      <c r="AK464" s="74" t="str">
        <f t="shared" si="187"/>
        <v/>
      </c>
      <c r="AL464" s="99" t="str">
        <f t="shared" si="188"/>
        <v/>
      </c>
      <c r="AM464" s="81">
        <f t="shared" si="195"/>
        <v>0</v>
      </c>
      <c r="AO464" s="81">
        <f t="shared" si="196"/>
        <v>0</v>
      </c>
      <c r="AP464" s="81" t="str">
        <f t="shared" si="197"/>
        <v>00000</v>
      </c>
      <c r="AQ464" s="105" t="str">
        <f t="shared" si="198"/>
        <v>0秒0</v>
      </c>
      <c r="AR464" s="106">
        <f t="shared" si="199"/>
        <v>0</v>
      </c>
      <c r="AS464" s="106" t="str">
        <f t="shared" si="200"/>
        <v>0</v>
      </c>
      <c r="AT464" s="106" t="str">
        <f t="shared" si="201"/>
        <v>0</v>
      </c>
      <c r="AU464" s="106" t="str">
        <f t="shared" si="202"/>
        <v>0m</v>
      </c>
      <c r="AV464" s="106" t="str">
        <f t="shared" si="203"/>
        <v>点</v>
      </c>
      <c r="AW464" s="81">
        <f t="shared" si="204"/>
        <v>0</v>
      </c>
      <c r="AX464" s="73" t="str">
        <f t="shared" si="205"/>
        <v/>
      </c>
      <c r="AY464" s="81">
        <f t="shared" si="206"/>
        <v>0</v>
      </c>
      <c r="AZ464" s="81">
        <f t="shared" si="207"/>
        <v>0</v>
      </c>
      <c r="BA464" s="81">
        <f t="shared" si="208"/>
        <v>0</v>
      </c>
      <c r="BB464" s="586">
        <f>IF(W464="",0,COUNTA($W$17:W466))</f>
        <v>0</v>
      </c>
      <c r="BC464" s="586">
        <f>IF(X464="",0,COUNTA($X$17:X466))</f>
        <v>0</v>
      </c>
      <c r="BD464" s="628">
        <f>IF(OR($N464="20200",$N465="20200",$N466="20200"),COUNTIF($N$17:N466,"20200"),0)</f>
        <v>0</v>
      </c>
      <c r="BE464" s="768">
        <f>IF($BD464=0,0,INDEX($P464:$P466,MATCH("20200",$N464:$N466,0),1))</f>
        <v>0</v>
      </c>
      <c r="BF464" s="74" t="str">
        <f t="shared" si="189"/>
        <v/>
      </c>
      <c r="BG464" s="74" t="str">
        <f t="shared" si="190"/>
        <v/>
      </c>
      <c r="BH464" s="74" t="str">
        <f t="shared" si="191"/>
        <v/>
      </c>
      <c r="BI464" s="120" t="str">
        <f>IF(M464="","",COUNTIF($BH$17:BH464,BH464))</f>
        <v/>
      </c>
      <c r="BJ464" s="98"/>
      <c r="BK464" s="1" t="str">
        <f t="shared" si="209"/>
        <v/>
      </c>
      <c r="BL464" s="621" t="str">
        <f>IF(F464="","",COUNTIF($AI$17:AI464,AI464))</f>
        <v/>
      </c>
      <c r="BM464" s="621">
        <f>IF(BL464=1,BL464,0)</f>
        <v>0</v>
      </c>
      <c r="BN464" s="621" t="str">
        <f>IF(F464="","",$BR464)</f>
        <v/>
      </c>
      <c r="BO464" s="621" t="str">
        <f>IF(G464="","",$BR464)</f>
        <v/>
      </c>
      <c r="BP464" s="621" t="str">
        <f>IF(I464="","",$BR464)</f>
        <v/>
      </c>
      <c r="BQ464" s="622" t="str">
        <f>IFERROR(IF(J464="","",BR464),"")</f>
        <v/>
      </c>
      <c r="BR464" s="621">
        <v>150</v>
      </c>
      <c r="BS464" s="621">
        <f>IF(C464&gt;0,"",IF(COUNTIF(BN464:BQ466,BR464)=4,"",1))</f>
        <v>1</v>
      </c>
      <c r="BV464" s="622" t="str">
        <f>IF(AI464="","",IF(AND(COUNTA(M464:M466)=0,COUNTA(W464:X466)=0),1,""))</f>
        <v/>
      </c>
      <c r="BW464" s="621">
        <f>IF(AND($AI464="",COUNTA(W464)&gt;0),1,0)</f>
        <v>0</v>
      </c>
      <c r="BX464" s="621">
        <f>IF(AND($AI464="",COUNTA(X464)&gt;0),1,0)</f>
        <v>0</v>
      </c>
      <c r="BY464" s="621" t="str">
        <f>F464&amp;"-"&amp;W464</f>
        <v>-</v>
      </c>
      <c r="BZ464" s="621" t="str">
        <f>IF(W464="","",COUNTIF($BY$17:BY464,BY464))</f>
        <v/>
      </c>
      <c r="CA464" s="621" t="str">
        <f>F464&amp;"-"&amp;X464</f>
        <v>-</v>
      </c>
      <c r="CB464" s="621" t="str">
        <f>IF(X464="","",COUNTIF($CA$17:CA464,CA464))</f>
        <v/>
      </c>
    </row>
    <row r="465" spans="1:80" s="1" customFormat="1" ht="18" hidden="1" customHeight="1" thickBot="1">
      <c r="A465" s="684"/>
      <c r="B465" s="765"/>
      <c r="C465" s="767"/>
      <c r="D465" s="194"/>
      <c r="E465" s="194"/>
      <c r="F465" s="767"/>
      <c r="G465" s="767"/>
      <c r="H465" s="668"/>
      <c r="I465" s="198" t="str">
        <f>IF(C464&gt;0,VLOOKUP(C464,女子登録情報!$A$1:$H$2001,5,0),"")</f>
        <v/>
      </c>
      <c r="J465" s="748"/>
      <c r="K465" s="748"/>
      <c r="L465" s="199" t="s">
        <v>28</v>
      </c>
      <c r="M465" s="198"/>
      <c r="N465" s="196" t="str">
        <f>IF(M465&gt;0,VLOOKUP(M465,女子登録情報!$N$1:$O$22,2,0),"")</f>
        <v/>
      </c>
      <c r="O465" s="199" t="s">
        <v>29</v>
      </c>
      <c r="P465" s="200"/>
      <c r="Q465" s="53" t="str">
        <f>IF(N465="","",IF(LEFT(N465,1)="2",CONCATENATE(N465," 0"),LEFT(N465,5)&amp;" "&amp;IF(OR(LEFT(N465,3)*1&lt;70,LEFT(N465,3)*1&gt;100),REPT(0,7-LEN(P465)),REPT(0,5-LEN(P465))))&amp;P465)</f>
        <v/>
      </c>
      <c r="R465" s="240"/>
      <c r="S465" s="197"/>
      <c r="T465" s="796"/>
      <c r="U465" s="797"/>
      <c r="V465" s="798"/>
      <c r="W465" s="751"/>
      <c r="X465" s="754"/>
      <c r="AB465" s="85">
        <f t="shared" si="192"/>
        <v>0</v>
      </c>
      <c r="AC465" s="621"/>
      <c r="AD465" s="74" t="str">
        <f t="shared" si="183"/>
        <v/>
      </c>
      <c r="AE465" s="74" t="str">
        <f t="shared" si="184"/>
        <v/>
      </c>
      <c r="AF465" s="74" t="str">
        <f t="shared" si="185"/>
        <v/>
      </c>
      <c r="AG465" s="74" t="str">
        <f t="shared" si="186"/>
        <v/>
      </c>
      <c r="AH465" s="95">
        <f t="shared" si="193"/>
        <v>0</v>
      </c>
      <c r="AI465" s="95" t="str">
        <f>AI464</f>
        <v/>
      </c>
      <c r="AJ465" s="74" t="str">
        <f t="shared" si="194"/>
        <v/>
      </c>
      <c r="AK465" s="74" t="str">
        <f t="shared" si="187"/>
        <v/>
      </c>
      <c r="AL465" s="99" t="str">
        <f t="shared" si="188"/>
        <v/>
      </c>
      <c r="AM465" s="81">
        <f t="shared" si="195"/>
        <v>0</v>
      </c>
      <c r="AO465" s="81">
        <f t="shared" si="196"/>
        <v>0</v>
      </c>
      <c r="AP465" s="81" t="str">
        <f t="shared" si="197"/>
        <v>00000</v>
      </c>
      <c r="AQ465" s="105" t="str">
        <f t="shared" si="198"/>
        <v>0秒0</v>
      </c>
      <c r="AR465" s="106">
        <f t="shared" si="199"/>
        <v>0</v>
      </c>
      <c r="AS465" s="106" t="str">
        <f t="shared" si="200"/>
        <v>0</v>
      </c>
      <c r="AT465" s="106" t="str">
        <f t="shared" si="201"/>
        <v>0</v>
      </c>
      <c r="AU465" s="106" t="str">
        <f t="shared" si="202"/>
        <v>0m</v>
      </c>
      <c r="AV465" s="106" t="str">
        <f t="shared" si="203"/>
        <v>点</v>
      </c>
      <c r="AW465" s="81">
        <f t="shared" si="204"/>
        <v>0</v>
      </c>
      <c r="AX465" s="73" t="str">
        <f t="shared" si="205"/>
        <v/>
      </c>
      <c r="AY465" s="81">
        <f t="shared" si="206"/>
        <v>0</v>
      </c>
      <c r="AZ465" s="81">
        <f t="shared" si="207"/>
        <v>0</v>
      </c>
      <c r="BA465" s="81">
        <f t="shared" si="208"/>
        <v>0</v>
      </c>
      <c r="BB465" s="595"/>
      <c r="BC465" s="595"/>
      <c r="BD465" s="629"/>
      <c r="BE465" s="769"/>
      <c r="BF465" s="74" t="str">
        <f t="shared" si="189"/>
        <v/>
      </c>
      <c r="BG465" s="74" t="str">
        <f t="shared" si="190"/>
        <v/>
      </c>
      <c r="BH465" s="74" t="str">
        <f t="shared" si="191"/>
        <v/>
      </c>
      <c r="BI465" s="120" t="str">
        <f>IF(M465="","",COUNTIF($BH$17:BH465,BH465))</f>
        <v/>
      </c>
      <c r="BJ465" s="98"/>
      <c r="BK465" s="1" t="str">
        <f t="shared" si="209"/>
        <v/>
      </c>
      <c r="BL465" s="621"/>
      <c r="BM465" s="621"/>
      <c r="BN465" s="621"/>
      <c r="BO465" s="621"/>
      <c r="BP465" s="621"/>
      <c r="BQ465" s="623"/>
      <c r="BR465" s="621"/>
      <c r="BS465" s="621"/>
      <c r="BV465" s="623"/>
      <c r="BW465" s="621"/>
      <c r="BX465" s="621"/>
      <c r="BY465" s="621"/>
      <c r="BZ465" s="621"/>
      <c r="CA465" s="621"/>
      <c r="CB465" s="621"/>
    </row>
    <row r="466" spans="1:80" s="1" customFormat="1" ht="18" hidden="1" customHeight="1" thickBot="1">
      <c r="A466" s="685"/>
      <c r="B466" s="201" t="s">
        <v>30</v>
      </c>
      <c r="C466" s="202"/>
      <c r="D466" s="202"/>
      <c r="E466" s="202"/>
      <c r="F466" s="210"/>
      <c r="G466" s="210"/>
      <c r="H466" s="61"/>
      <c r="I466" s="211"/>
      <c r="J466" s="749"/>
      <c r="K466" s="749"/>
      <c r="L466" s="203" t="s">
        <v>31</v>
      </c>
      <c r="M466" s="204"/>
      <c r="N466" s="196" t="str">
        <f>IF(M466&gt;0,VLOOKUP(M466,女子登録情報!$N$1:$O$22,2,0),"")</f>
        <v/>
      </c>
      <c r="O466" s="205" t="s">
        <v>32</v>
      </c>
      <c r="P466" s="206"/>
      <c r="Q466" s="53" t="str">
        <f>IF(N466="","",IF(LEFT(N466,1)="2",CONCATENATE(N466," 0"),LEFT(N466,5)&amp;" "&amp;IF(OR(LEFT(N466,3)*1&lt;70,LEFT(N466,3)*1&gt;100),REPT(0,7-LEN(P466)),REPT(0,5-LEN(P466))))&amp;P466)</f>
        <v/>
      </c>
      <c r="R466" s="240"/>
      <c r="S466" s="207"/>
      <c r="T466" s="799"/>
      <c r="U466" s="800"/>
      <c r="V466" s="801"/>
      <c r="W466" s="752"/>
      <c r="X466" s="755"/>
      <c r="AB466" s="85">
        <f>IF(AND(C466&lt;2000,C466&gt;0),1,0)</f>
        <v>0</v>
      </c>
      <c r="AC466" s="621"/>
      <c r="AD466" s="74" t="str">
        <f t="shared" si="183"/>
        <v/>
      </c>
      <c r="AE466" s="74" t="str">
        <f t="shared" si="184"/>
        <v/>
      </c>
      <c r="AF466" s="74" t="str">
        <f t="shared" si="185"/>
        <v/>
      </c>
      <c r="AG466" s="74" t="str">
        <f t="shared" si="186"/>
        <v/>
      </c>
      <c r="AH466" s="95">
        <f>IF(ISNA(OR(AD466:AG466)),1,SUM(AD466:AG466))</f>
        <v>0</v>
      </c>
      <c r="AI466" s="95" t="str">
        <f>AI465</f>
        <v/>
      </c>
      <c r="AJ466" s="74" t="str">
        <f>IF($AI466="","",IF(M466="","",$AI466&amp;"-"&amp;M466))</f>
        <v/>
      </c>
      <c r="AK466" s="74" t="str">
        <f t="shared" si="187"/>
        <v/>
      </c>
      <c r="AL466" s="99" t="str">
        <f>IF(M466="","",COUNTIF($AJ$12:$AJ$466,AJ466))</f>
        <v/>
      </c>
      <c r="AM466" s="81">
        <f>IF(MAX(AL466)&gt;1,1,0)</f>
        <v>0</v>
      </c>
      <c r="AO466" s="81">
        <f>IF(COUNTIF(M466,"*m*")&gt;0,IF(VALUE(AS466)&gt;59,1,0),0)</f>
        <v>0</v>
      </c>
      <c r="AP466" s="81" t="str">
        <f>IF(COUNTIF(N466,"*m*")&gt;0,RIGHT(10000000+AW466,7),RIGHT(100000+AW466,5))</f>
        <v>00000</v>
      </c>
      <c r="AQ466" s="105" t="str">
        <f>IF(AR466=0,AS466&amp;"秒"&amp;AT466,AR466&amp;"分"&amp;AS466&amp;"秒"&amp;AT466)</f>
        <v>0秒0</v>
      </c>
      <c r="AR466" s="106">
        <f>INT(P466/10000)</f>
        <v>0</v>
      </c>
      <c r="AS466" s="106" t="str">
        <f>RIGHT(INT(P466/100),2)</f>
        <v>0</v>
      </c>
      <c r="AT466" s="106" t="str">
        <f>RIGHT(INT(P466/1),2)</f>
        <v>0</v>
      </c>
      <c r="AU466" s="106" t="str">
        <f>INT(P466/100)&amp;"m"&amp;RIGHT(P466,2)</f>
        <v>0m</v>
      </c>
      <c r="AV466" s="106" t="str">
        <f>P466&amp;"点"</f>
        <v>点</v>
      </c>
      <c r="AW466" s="81">
        <f>VALUE(P466)</f>
        <v>0</v>
      </c>
      <c r="AX466" s="73" t="str">
        <f>IF(COUNTIF(M466,"*m*")=0,"",IF($M466="","",COUNTIF($P466,AX$13)))</f>
        <v/>
      </c>
      <c r="AY466" s="81">
        <f>IF(S466="",0,IF(OR(S466&lt;$AY$12,S466&gt;$AY$13),1,0))</f>
        <v>0</v>
      </c>
      <c r="AZ466" s="81">
        <f>IF($P466="",0,IF($S466="",1,0))</f>
        <v>0</v>
      </c>
      <c r="BA466" s="81">
        <f>IF($P466="",0,IF($T466="",1,0))</f>
        <v>0</v>
      </c>
      <c r="BB466" s="587"/>
      <c r="BC466" s="587"/>
      <c r="BD466" s="630"/>
      <c r="BE466" s="770"/>
      <c r="BF466" s="74" t="str">
        <f t="shared" si="189"/>
        <v/>
      </c>
      <c r="BG466" s="74" t="str">
        <f t="shared" si="190"/>
        <v/>
      </c>
      <c r="BH466" s="74" t="str">
        <f t="shared" si="191"/>
        <v/>
      </c>
      <c r="BI466" s="120" t="str">
        <f>IF(M466="","",COUNTIF($BH$17:BH466,BH466))</f>
        <v/>
      </c>
      <c r="BJ466" s="98"/>
      <c r="BK466" s="1" t="str">
        <f>IFERROR(BG466*BI466,"")</f>
        <v/>
      </c>
      <c r="BL466" s="621"/>
      <c r="BM466" s="621"/>
      <c r="BN466" s="621"/>
      <c r="BO466" s="621"/>
      <c r="BP466" s="621"/>
      <c r="BQ466" s="624"/>
      <c r="BR466" s="621"/>
      <c r="BS466" s="621"/>
      <c r="BV466" s="624"/>
      <c r="BW466" s="621"/>
      <c r="BX466" s="621"/>
      <c r="BY466" s="621"/>
      <c r="BZ466" s="621"/>
      <c r="CA466" s="621"/>
      <c r="CB466" s="621"/>
    </row>
    <row r="467" spans="1:80" ht="14.25" thickTop="1">
      <c r="H467" s="63"/>
      <c r="R467" s="63"/>
    </row>
  </sheetData>
  <sheetProtection algorithmName="SHA-512" hashValue="nbWyjhujPrFAcGoTkKDRBJDF5++J0cbC0t3vtyadqC7VIKKA/zfklyywW5xKkMR8LddTjbrkuIkLrHKdVBEqmA==" saltValue="MSSxq4e0ZTRo6negHXPlxw==" spinCount="100000" sheet="1" objects="1" scenarios="1"/>
  <mergeCells count="5005">
    <mergeCell ref="K464:K466"/>
    <mergeCell ref="T464:V464"/>
    <mergeCell ref="W464:W466"/>
    <mergeCell ref="X464:X466"/>
    <mergeCell ref="T465:V465"/>
    <mergeCell ref="T466:V466"/>
    <mergeCell ref="A464:A466"/>
    <mergeCell ref="B464:B465"/>
    <mergeCell ref="C464:C465"/>
    <mergeCell ref="F464:F465"/>
    <mergeCell ref="G464:G465"/>
    <mergeCell ref="J464:J466"/>
    <mergeCell ref="K461:K463"/>
    <mergeCell ref="T461:V461"/>
    <mergeCell ref="W461:W463"/>
    <mergeCell ref="X461:X463"/>
    <mergeCell ref="T462:V462"/>
    <mergeCell ref="T463:V463"/>
    <mergeCell ref="A461:A463"/>
    <mergeCell ref="B461:B462"/>
    <mergeCell ref="C461:C462"/>
    <mergeCell ref="F461:F462"/>
    <mergeCell ref="G461:G462"/>
    <mergeCell ref="J461:J463"/>
    <mergeCell ref="H461:H462"/>
    <mergeCell ref="H464:H465"/>
    <mergeCell ref="K458:K460"/>
    <mergeCell ref="T458:V458"/>
    <mergeCell ref="W458:W460"/>
    <mergeCell ref="X458:X460"/>
    <mergeCell ref="T459:V459"/>
    <mergeCell ref="T460:V460"/>
    <mergeCell ref="A458:A460"/>
    <mergeCell ref="B458:B459"/>
    <mergeCell ref="C458:C459"/>
    <mergeCell ref="F458:F459"/>
    <mergeCell ref="G458:G459"/>
    <mergeCell ref="J458:J460"/>
    <mergeCell ref="K455:K457"/>
    <mergeCell ref="T455:V455"/>
    <mergeCell ref="W455:W457"/>
    <mergeCell ref="X455:X457"/>
    <mergeCell ref="T456:V456"/>
    <mergeCell ref="T457:V457"/>
    <mergeCell ref="A455:A457"/>
    <mergeCell ref="B455:B456"/>
    <mergeCell ref="C455:C456"/>
    <mergeCell ref="F455:F456"/>
    <mergeCell ref="G455:G456"/>
    <mergeCell ref="J455:J457"/>
    <mergeCell ref="H455:H456"/>
    <mergeCell ref="H458:H459"/>
    <mergeCell ref="K452:K454"/>
    <mergeCell ref="T452:V452"/>
    <mergeCell ref="W452:W454"/>
    <mergeCell ref="X452:X454"/>
    <mergeCell ref="T453:V453"/>
    <mergeCell ref="T454:V454"/>
    <mergeCell ref="A452:A454"/>
    <mergeCell ref="B452:B453"/>
    <mergeCell ref="C452:C453"/>
    <mergeCell ref="F452:F453"/>
    <mergeCell ref="G452:G453"/>
    <mergeCell ref="J452:J454"/>
    <mergeCell ref="K449:K451"/>
    <mergeCell ref="T449:V449"/>
    <mergeCell ref="W449:W451"/>
    <mergeCell ref="X449:X451"/>
    <mergeCell ref="T450:V450"/>
    <mergeCell ref="T451:V451"/>
    <mergeCell ref="A449:A451"/>
    <mergeCell ref="B449:B450"/>
    <mergeCell ref="C449:C450"/>
    <mergeCell ref="F449:F450"/>
    <mergeCell ref="G449:G450"/>
    <mergeCell ref="J449:J451"/>
    <mergeCell ref="H449:H450"/>
    <mergeCell ref="H452:H453"/>
    <mergeCell ref="K446:K448"/>
    <mergeCell ref="T446:V446"/>
    <mergeCell ref="W446:W448"/>
    <mergeCell ref="X446:X448"/>
    <mergeCell ref="T447:V447"/>
    <mergeCell ref="T448:V448"/>
    <mergeCell ref="A446:A448"/>
    <mergeCell ref="B446:B447"/>
    <mergeCell ref="C446:C447"/>
    <mergeCell ref="F446:F447"/>
    <mergeCell ref="G446:G447"/>
    <mergeCell ref="J446:J448"/>
    <mergeCell ref="K443:K445"/>
    <mergeCell ref="T443:V443"/>
    <mergeCell ref="W443:W445"/>
    <mergeCell ref="X443:X445"/>
    <mergeCell ref="T444:V444"/>
    <mergeCell ref="T445:V445"/>
    <mergeCell ref="A443:A445"/>
    <mergeCell ref="B443:B444"/>
    <mergeCell ref="C443:C444"/>
    <mergeCell ref="F443:F444"/>
    <mergeCell ref="G443:G444"/>
    <mergeCell ref="J443:J445"/>
    <mergeCell ref="H443:H444"/>
    <mergeCell ref="H446:H447"/>
    <mergeCell ref="K440:K442"/>
    <mergeCell ref="T440:V440"/>
    <mergeCell ref="W440:W442"/>
    <mergeCell ref="X440:X442"/>
    <mergeCell ref="T441:V441"/>
    <mergeCell ref="T442:V442"/>
    <mergeCell ref="A440:A442"/>
    <mergeCell ref="B440:B441"/>
    <mergeCell ref="C440:C441"/>
    <mergeCell ref="F440:F441"/>
    <mergeCell ref="G440:G441"/>
    <mergeCell ref="J440:J442"/>
    <mergeCell ref="K437:K439"/>
    <mergeCell ref="T437:V437"/>
    <mergeCell ref="W437:W439"/>
    <mergeCell ref="X437:X439"/>
    <mergeCell ref="T438:V438"/>
    <mergeCell ref="T439:V439"/>
    <mergeCell ref="A437:A439"/>
    <mergeCell ref="B437:B438"/>
    <mergeCell ref="C437:C438"/>
    <mergeCell ref="F437:F438"/>
    <mergeCell ref="G437:G438"/>
    <mergeCell ref="J437:J439"/>
    <mergeCell ref="H437:H438"/>
    <mergeCell ref="H440:H441"/>
    <mergeCell ref="K434:K436"/>
    <mergeCell ref="T434:V434"/>
    <mergeCell ref="W434:W436"/>
    <mergeCell ref="X434:X436"/>
    <mergeCell ref="T435:V435"/>
    <mergeCell ref="T436:V436"/>
    <mergeCell ref="A434:A436"/>
    <mergeCell ref="B434:B435"/>
    <mergeCell ref="C434:C435"/>
    <mergeCell ref="F434:F435"/>
    <mergeCell ref="G434:G435"/>
    <mergeCell ref="J434:J436"/>
    <mergeCell ref="K431:K433"/>
    <mergeCell ref="T431:V431"/>
    <mergeCell ref="W431:W433"/>
    <mergeCell ref="X431:X433"/>
    <mergeCell ref="T432:V432"/>
    <mergeCell ref="T433:V433"/>
    <mergeCell ref="A431:A433"/>
    <mergeCell ref="B431:B432"/>
    <mergeCell ref="C431:C432"/>
    <mergeCell ref="F431:F432"/>
    <mergeCell ref="G431:G432"/>
    <mergeCell ref="J431:J433"/>
    <mergeCell ref="H431:H432"/>
    <mergeCell ref="H434:H435"/>
    <mergeCell ref="K428:K430"/>
    <mergeCell ref="T428:V428"/>
    <mergeCell ref="W428:W430"/>
    <mergeCell ref="X428:X430"/>
    <mergeCell ref="T429:V429"/>
    <mergeCell ref="T430:V430"/>
    <mergeCell ref="A428:A430"/>
    <mergeCell ref="B428:B429"/>
    <mergeCell ref="C428:C429"/>
    <mergeCell ref="F428:F429"/>
    <mergeCell ref="G428:G429"/>
    <mergeCell ref="J428:J430"/>
    <mergeCell ref="K425:K427"/>
    <mergeCell ref="T425:V425"/>
    <mergeCell ref="W425:W427"/>
    <mergeCell ref="X425:X427"/>
    <mergeCell ref="T426:V426"/>
    <mergeCell ref="T427:V427"/>
    <mergeCell ref="A425:A427"/>
    <mergeCell ref="B425:B426"/>
    <mergeCell ref="C425:C426"/>
    <mergeCell ref="F425:F426"/>
    <mergeCell ref="G425:G426"/>
    <mergeCell ref="J425:J427"/>
    <mergeCell ref="H425:H426"/>
    <mergeCell ref="H428:H429"/>
    <mergeCell ref="K422:K424"/>
    <mergeCell ref="T422:V422"/>
    <mergeCell ref="W422:W424"/>
    <mergeCell ref="X422:X424"/>
    <mergeCell ref="T423:V423"/>
    <mergeCell ref="T424:V424"/>
    <mergeCell ref="A422:A424"/>
    <mergeCell ref="B422:B423"/>
    <mergeCell ref="C422:C423"/>
    <mergeCell ref="F422:F423"/>
    <mergeCell ref="G422:G423"/>
    <mergeCell ref="J422:J424"/>
    <mergeCell ref="K419:K421"/>
    <mergeCell ref="T419:V419"/>
    <mergeCell ref="W419:W421"/>
    <mergeCell ref="X419:X421"/>
    <mergeCell ref="T420:V420"/>
    <mergeCell ref="T421:V421"/>
    <mergeCell ref="A419:A421"/>
    <mergeCell ref="B419:B420"/>
    <mergeCell ref="C419:C420"/>
    <mergeCell ref="F419:F420"/>
    <mergeCell ref="G419:G420"/>
    <mergeCell ref="J419:J421"/>
    <mergeCell ref="H419:H420"/>
    <mergeCell ref="H422:H423"/>
    <mergeCell ref="K416:K418"/>
    <mergeCell ref="T416:V416"/>
    <mergeCell ref="W416:W418"/>
    <mergeCell ref="X416:X418"/>
    <mergeCell ref="T417:V417"/>
    <mergeCell ref="T418:V418"/>
    <mergeCell ref="A416:A418"/>
    <mergeCell ref="B416:B417"/>
    <mergeCell ref="C416:C417"/>
    <mergeCell ref="F416:F417"/>
    <mergeCell ref="G416:G417"/>
    <mergeCell ref="J416:J418"/>
    <mergeCell ref="K413:K415"/>
    <mergeCell ref="T413:V413"/>
    <mergeCell ref="W413:W415"/>
    <mergeCell ref="X413:X415"/>
    <mergeCell ref="T414:V414"/>
    <mergeCell ref="T415:V415"/>
    <mergeCell ref="A413:A415"/>
    <mergeCell ref="B413:B414"/>
    <mergeCell ref="C413:C414"/>
    <mergeCell ref="F413:F414"/>
    <mergeCell ref="G413:G414"/>
    <mergeCell ref="J413:J415"/>
    <mergeCell ref="H413:H414"/>
    <mergeCell ref="H416:H417"/>
    <mergeCell ref="K410:K412"/>
    <mergeCell ref="T410:V410"/>
    <mergeCell ref="W410:W412"/>
    <mergeCell ref="X410:X412"/>
    <mergeCell ref="T411:V411"/>
    <mergeCell ref="T412:V412"/>
    <mergeCell ref="A410:A412"/>
    <mergeCell ref="B410:B411"/>
    <mergeCell ref="C410:C411"/>
    <mergeCell ref="F410:F411"/>
    <mergeCell ref="G410:G411"/>
    <mergeCell ref="J410:J412"/>
    <mergeCell ref="K407:K409"/>
    <mergeCell ref="T407:V407"/>
    <mergeCell ref="W407:W409"/>
    <mergeCell ref="X407:X409"/>
    <mergeCell ref="T408:V408"/>
    <mergeCell ref="T409:V409"/>
    <mergeCell ref="A407:A409"/>
    <mergeCell ref="B407:B408"/>
    <mergeCell ref="C407:C408"/>
    <mergeCell ref="F407:F408"/>
    <mergeCell ref="G407:G408"/>
    <mergeCell ref="J407:J409"/>
    <mergeCell ref="H407:H408"/>
    <mergeCell ref="H410:H411"/>
    <mergeCell ref="K404:K406"/>
    <mergeCell ref="T404:V404"/>
    <mergeCell ref="W404:W406"/>
    <mergeCell ref="X404:X406"/>
    <mergeCell ref="T405:V405"/>
    <mergeCell ref="T406:V406"/>
    <mergeCell ref="A404:A406"/>
    <mergeCell ref="B404:B405"/>
    <mergeCell ref="C404:C405"/>
    <mergeCell ref="F404:F405"/>
    <mergeCell ref="G404:G405"/>
    <mergeCell ref="J404:J406"/>
    <mergeCell ref="K401:K403"/>
    <mergeCell ref="T401:V401"/>
    <mergeCell ref="W401:W403"/>
    <mergeCell ref="X401:X403"/>
    <mergeCell ref="T402:V402"/>
    <mergeCell ref="T403:V403"/>
    <mergeCell ref="A401:A403"/>
    <mergeCell ref="B401:B402"/>
    <mergeCell ref="C401:C402"/>
    <mergeCell ref="F401:F402"/>
    <mergeCell ref="G401:G402"/>
    <mergeCell ref="J401:J403"/>
    <mergeCell ref="H401:H402"/>
    <mergeCell ref="H404:H405"/>
    <mergeCell ref="K398:K400"/>
    <mergeCell ref="T398:V398"/>
    <mergeCell ref="W398:W400"/>
    <mergeCell ref="X398:X400"/>
    <mergeCell ref="T399:V399"/>
    <mergeCell ref="T400:V400"/>
    <mergeCell ref="A398:A400"/>
    <mergeCell ref="B398:B399"/>
    <mergeCell ref="C398:C399"/>
    <mergeCell ref="F398:F399"/>
    <mergeCell ref="G398:G399"/>
    <mergeCell ref="J398:J400"/>
    <mergeCell ref="K395:K397"/>
    <mergeCell ref="T395:V395"/>
    <mergeCell ref="W395:W397"/>
    <mergeCell ref="X395:X397"/>
    <mergeCell ref="T396:V396"/>
    <mergeCell ref="T397:V397"/>
    <mergeCell ref="A395:A397"/>
    <mergeCell ref="B395:B396"/>
    <mergeCell ref="C395:C396"/>
    <mergeCell ref="F395:F396"/>
    <mergeCell ref="G395:G396"/>
    <mergeCell ref="J395:J397"/>
    <mergeCell ref="H395:H396"/>
    <mergeCell ref="H398:H399"/>
    <mergeCell ref="K392:K394"/>
    <mergeCell ref="T392:V392"/>
    <mergeCell ref="W392:W394"/>
    <mergeCell ref="X392:X394"/>
    <mergeCell ref="T393:V393"/>
    <mergeCell ref="T394:V394"/>
    <mergeCell ref="A392:A394"/>
    <mergeCell ref="B392:B393"/>
    <mergeCell ref="C392:C393"/>
    <mergeCell ref="F392:F393"/>
    <mergeCell ref="G392:G393"/>
    <mergeCell ref="J392:J394"/>
    <mergeCell ref="K389:K391"/>
    <mergeCell ref="T389:V389"/>
    <mergeCell ref="W389:W391"/>
    <mergeCell ref="X389:X391"/>
    <mergeCell ref="T390:V390"/>
    <mergeCell ref="T391:V391"/>
    <mergeCell ref="A389:A391"/>
    <mergeCell ref="B389:B390"/>
    <mergeCell ref="C389:C390"/>
    <mergeCell ref="F389:F390"/>
    <mergeCell ref="G389:G390"/>
    <mergeCell ref="J389:J391"/>
    <mergeCell ref="H389:H390"/>
    <mergeCell ref="H392:H393"/>
    <mergeCell ref="K386:K388"/>
    <mergeCell ref="T386:V386"/>
    <mergeCell ref="W386:W388"/>
    <mergeCell ref="X386:X388"/>
    <mergeCell ref="T387:V387"/>
    <mergeCell ref="T388:V388"/>
    <mergeCell ref="A386:A388"/>
    <mergeCell ref="B386:B387"/>
    <mergeCell ref="C386:C387"/>
    <mergeCell ref="F386:F387"/>
    <mergeCell ref="G386:G387"/>
    <mergeCell ref="J386:J388"/>
    <mergeCell ref="K383:K385"/>
    <mergeCell ref="T383:V383"/>
    <mergeCell ref="W383:W385"/>
    <mergeCell ref="X383:X385"/>
    <mergeCell ref="T384:V384"/>
    <mergeCell ref="T385:V385"/>
    <mergeCell ref="A383:A385"/>
    <mergeCell ref="B383:B384"/>
    <mergeCell ref="C383:C384"/>
    <mergeCell ref="F383:F384"/>
    <mergeCell ref="G383:G384"/>
    <mergeCell ref="J383:J385"/>
    <mergeCell ref="H383:H384"/>
    <mergeCell ref="H386:H387"/>
    <mergeCell ref="K380:K382"/>
    <mergeCell ref="T380:V380"/>
    <mergeCell ref="W380:W382"/>
    <mergeCell ref="X380:X382"/>
    <mergeCell ref="T381:V381"/>
    <mergeCell ref="T382:V382"/>
    <mergeCell ref="A380:A382"/>
    <mergeCell ref="B380:B381"/>
    <mergeCell ref="C380:C381"/>
    <mergeCell ref="F380:F381"/>
    <mergeCell ref="G380:G381"/>
    <mergeCell ref="J380:J382"/>
    <mergeCell ref="K377:K379"/>
    <mergeCell ref="T377:V377"/>
    <mergeCell ref="W377:W379"/>
    <mergeCell ref="X377:X379"/>
    <mergeCell ref="T378:V378"/>
    <mergeCell ref="T379:V379"/>
    <mergeCell ref="A377:A379"/>
    <mergeCell ref="B377:B378"/>
    <mergeCell ref="C377:C378"/>
    <mergeCell ref="F377:F378"/>
    <mergeCell ref="G377:G378"/>
    <mergeCell ref="J377:J379"/>
    <mergeCell ref="H377:H378"/>
    <mergeCell ref="H380:H381"/>
    <mergeCell ref="K374:K376"/>
    <mergeCell ref="T374:V374"/>
    <mergeCell ref="W374:W376"/>
    <mergeCell ref="X374:X376"/>
    <mergeCell ref="T375:V375"/>
    <mergeCell ref="T376:V376"/>
    <mergeCell ref="A374:A376"/>
    <mergeCell ref="B374:B375"/>
    <mergeCell ref="C374:C375"/>
    <mergeCell ref="F374:F375"/>
    <mergeCell ref="G374:G375"/>
    <mergeCell ref="J374:J376"/>
    <mergeCell ref="K371:K373"/>
    <mergeCell ref="T371:V371"/>
    <mergeCell ref="W371:W373"/>
    <mergeCell ref="X371:X373"/>
    <mergeCell ref="T372:V372"/>
    <mergeCell ref="T373:V373"/>
    <mergeCell ref="A371:A373"/>
    <mergeCell ref="B371:B372"/>
    <mergeCell ref="C371:C372"/>
    <mergeCell ref="F371:F372"/>
    <mergeCell ref="G371:G372"/>
    <mergeCell ref="J371:J373"/>
    <mergeCell ref="H371:H372"/>
    <mergeCell ref="H374:H375"/>
    <mergeCell ref="K368:K370"/>
    <mergeCell ref="T368:V368"/>
    <mergeCell ref="W368:W370"/>
    <mergeCell ref="X368:X370"/>
    <mergeCell ref="T369:V369"/>
    <mergeCell ref="T370:V370"/>
    <mergeCell ref="A368:A370"/>
    <mergeCell ref="B368:B369"/>
    <mergeCell ref="C368:C369"/>
    <mergeCell ref="F368:F369"/>
    <mergeCell ref="G368:G369"/>
    <mergeCell ref="J368:J370"/>
    <mergeCell ref="K365:K367"/>
    <mergeCell ref="T365:V365"/>
    <mergeCell ref="W365:W367"/>
    <mergeCell ref="X365:X367"/>
    <mergeCell ref="T366:V366"/>
    <mergeCell ref="T367:V367"/>
    <mergeCell ref="A365:A367"/>
    <mergeCell ref="B365:B366"/>
    <mergeCell ref="C365:C366"/>
    <mergeCell ref="F365:F366"/>
    <mergeCell ref="G365:G366"/>
    <mergeCell ref="J365:J367"/>
    <mergeCell ref="H365:H366"/>
    <mergeCell ref="H368:H369"/>
    <mergeCell ref="K362:K364"/>
    <mergeCell ref="T362:V362"/>
    <mergeCell ref="W362:W364"/>
    <mergeCell ref="X362:X364"/>
    <mergeCell ref="T363:V363"/>
    <mergeCell ref="T364:V364"/>
    <mergeCell ref="A362:A364"/>
    <mergeCell ref="B362:B363"/>
    <mergeCell ref="C362:C363"/>
    <mergeCell ref="F362:F363"/>
    <mergeCell ref="G362:G363"/>
    <mergeCell ref="J362:J364"/>
    <mergeCell ref="K359:K361"/>
    <mergeCell ref="T359:V359"/>
    <mergeCell ref="W359:W361"/>
    <mergeCell ref="X359:X361"/>
    <mergeCell ref="T360:V360"/>
    <mergeCell ref="T361:V361"/>
    <mergeCell ref="A359:A361"/>
    <mergeCell ref="B359:B360"/>
    <mergeCell ref="C359:C360"/>
    <mergeCell ref="F359:F360"/>
    <mergeCell ref="G359:G360"/>
    <mergeCell ref="J359:J361"/>
    <mergeCell ref="H359:H360"/>
    <mergeCell ref="H362:H363"/>
    <mergeCell ref="K356:K358"/>
    <mergeCell ref="T356:V356"/>
    <mergeCell ref="W356:W358"/>
    <mergeCell ref="X356:X358"/>
    <mergeCell ref="T357:V357"/>
    <mergeCell ref="T358:V358"/>
    <mergeCell ref="A356:A358"/>
    <mergeCell ref="B356:B357"/>
    <mergeCell ref="C356:C357"/>
    <mergeCell ref="F356:F357"/>
    <mergeCell ref="G356:G357"/>
    <mergeCell ref="J356:J358"/>
    <mergeCell ref="K353:K355"/>
    <mergeCell ref="T353:V353"/>
    <mergeCell ref="W353:W355"/>
    <mergeCell ref="X353:X355"/>
    <mergeCell ref="T354:V354"/>
    <mergeCell ref="T355:V355"/>
    <mergeCell ref="A353:A355"/>
    <mergeCell ref="B353:B354"/>
    <mergeCell ref="C353:C354"/>
    <mergeCell ref="F353:F354"/>
    <mergeCell ref="G353:G354"/>
    <mergeCell ref="J353:J355"/>
    <mergeCell ref="H353:H354"/>
    <mergeCell ref="H356:H357"/>
    <mergeCell ref="K350:K352"/>
    <mergeCell ref="T350:V350"/>
    <mergeCell ref="W350:W352"/>
    <mergeCell ref="X350:X352"/>
    <mergeCell ref="T351:V351"/>
    <mergeCell ref="T352:V352"/>
    <mergeCell ref="A350:A352"/>
    <mergeCell ref="B350:B351"/>
    <mergeCell ref="C350:C351"/>
    <mergeCell ref="F350:F351"/>
    <mergeCell ref="G350:G351"/>
    <mergeCell ref="J350:J352"/>
    <mergeCell ref="K347:K349"/>
    <mergeCell ref="T347:V347"/>
    <mergeCell ref="W347:W349"/>
    <mergeCell ref="X347:X349"/>
    <mergeCell ref="T348:V348"/>
    <mergeCell ref="T349:V349"/>
    <mergeCell ref="A347:A349"/>
    <mergeCell ref="B347:B348"/>
    <mergeCell ref="C347:C348"/>
    <mergeCell ref="F347:F348"/>
    <mergeCell ref="G347:G348"/>
    <mergeCell ref="J347:J349"/>
    <mergeCell ref="H347:H348"/>
    <mergeCell ref="H350:H351"/>
    <mergeCell ref="K344:K346"/>
    <mergeCell ref="T344:V344"/>
    <mergeCell ref="W344:W346"/>
    <mergeCell ref="X344:X346"/>
    <mergeCell ref="T345:V345"/>
    <mergeCell ref="T346:V346"/>
    <mergeCell ref="A344:A346"/>
    <mergeCell ref="B344:B345"/>
    <mergeCell ref="C344:C345"/>
    <mergeCell ref="F344:F345"/>
    <mergeCell ref="G344:G345"/>
    <mergeCell ref="J344:J346"/>
    <mergeCell ref="K341:K343"/>
    <mergeCell ref="T341:V341"/>
    <mergeCell ref="W341:W343"/>
    <mergeCell ref="X341:X343"/>
    <mergeCell ref="T342:V342"/>
    <mergeCell ref="T343:V343"/>
    <mergeCell ref="A341:A343"/>
    <mergeCell ref="B341:B342"/>
    <mergeCell ref="C341:C342"/>
    <mergeCell ref="F341:F342"/>
    <mergeCell ref="G341:G342"/>
    <mergeCell ref="J341:J343"/>
    <mergeCell ref="H341:H342"/>
    <mergeCell ref="H344:H345"/>
    <mergeCell ref="K338:K340"/>
    <mergeCell ref="T338:V338"/>
    <mergeCell ref="W338:W340"/>
    <mergeCell ref="X338:X340"/>
    <mergeCell ref="T339:V339"/>
    <mergeCell ref="T340:V340"/>
    <mergeCell ref="A338:A340"/>
    <mergeCell ref="B338:B339"/>
    <mergeCell ref="C338:C339"/>
    <mergeCell ref="F338:F339"/>
    <mergeCell ref="G338:G339"/>
    <mergeCell ref="J338:J340"/>
    <mergeCell ref="K335:K337"/>
    <mergeCell ref="T335:V335"/>
    <mergeCell ref="W335:W337"/>
    <mergeCell ref="X335:X337"/>
    <mergeCell ref="T336:V336"/>
    <mergeCell ref="T337:V337"/>
    <mergeCell ref="A335:A337"/>
    <mergeCell ref="B335:B336"/>
    <mergeCell ref="C335:C336"/>
    <mergeCell ref="F335:F336"/>
    <mergeCell ref="G335:G336"/>
    <mergeCell ref="J335:J337"/>
    <mergeCell ref="H335:H336"/>
    <mergeCell ref="H338:H339"/>
    <mergeCell ref="K332:K334"/>
    <mergeCell ref="T332:V332"/>
    <mergeCell ref="W332:W334"/>
    <mergeCell ref="X332:X334"/>
    <mergeCell ref="T333:V333"/>
    <mergeCell ref="T334:V334"/>
    <mergeCell ref="A332:A334"/>
    <mergeCell ref="B332:B333"/>
    <mergeCell ref="C332:C333"/>
    <mergeCell ref="F332:F333"/>
    <mergeCell ref="G332:G333"/>
    <mergeCell ref="J332:J334"/>
    <mergeCell ref="K329:K331"/>
    <mergeCell ref="T329:V329"/>
    <mergeCell ref="W329:W331"/>
    <mergeCell ref="X329:X331"/>
    <mergeCell ref="T330:V330"/>
    <mergeCell ref="T331:V331"/>
    <mergeCell ref="A329:A331"/>
    <mergeCell ref="B329:B330"/>
    <mergeCell ref="C329:C330"/>
    <mergeCell ref="F329:F330"/>
    <mergeCell ref="G329:G330"/>
    <mergeCell ref="J329:J331"/>
    <mergeCell ref="H329:H330"/>
    <mergeCell ref="H332:H333"/>
    <mergeCell ref="K326:K328"/>
    <mergeCell ref="T326:V326"/>
    <mergeCell ref="W326:W328"/>
    <mergeCell ref="X326:X328"/>
    <mergeCell ref="T327:V327"/>
    <mergeCell ref="T328:V328"/>
    <mergeCell ref="A326:A328"/>
    <mergeCell ref="B326:B327"/>
    <mergeCell ref="C326:C327"/>
    <mergeCell ref="F326:F327"/>
    <mergeCell ref="G326:G327"/>
    <mergeCell ref="J326:J328"/>
    <mergeCell ref="K323:K325"/>
    <mergeCell ref="T323:V323"/>
    <mergeCell ref="W323:W325"/>
    <mergeCell ref="X323:X325"/>
    <mergeCell ref="T324:V324"/>
    <mergeCell ref="T325:V325"/>
    <mergeCell ref="A323:A325"/>
    <mergeCell ref="B323:B324"/>
    <mergeCell ref="C323:C324"/>
    <mergeCell ref="F323:F324"/>
    <mergeCell ref="G323:G324"/>
    <mergeCell ref="J323:J325"/>
    <mergeCell ref="H323:H324"/>
    <mergeCell ref="H326:H327"/>
    <mergeCell ref="K320:K322"/>
    <mergeCell ref="T320:V320"/>
    <mergeCell ref="W320:W322"/>
    <mergeCell ref="X320:X322"/>
    <mergeCell ref="T321:V321"/>
    <mergeCell ref="T322:V322"/>
    <mergeCell ref="A320:A322"/>
    <mergeCell ref="B320:B321"/>
    <mergeCell ref="C320:C321"/>
    <mergeCell ref="F320:F321"/>
    <mergeCell ref="G320:G321"/>
    <mergeCell ref="J320:J322"/>
    <mergeCell ref="K317:K319"/>
    <mergeCell ref="T317:V317"/>
    <mergeCell ref="W317:W319"/>
    <mergeCell ref="X317:X319"/>
    <mergeCell ref="T318:V318"/>
    <mergeCell ref="T319:V319"/>
    <mergeCell ref="A317:A319"/>
    <mergeCell ref="B317:B318"/>
    <mergeCell ref="C317:C318"/>
    <mergeCell ref="F317:F318"/>
    <mergeCell ref="G317:G318"/>
    <mergeCell ref="J317:J319"/>
    <mergeCell ref="H317:H318"/>
    <mergeCell ref="H320:H321"/>
    <mergeCell ref="K314:K316"/>
    <mergeCell ref="T314:V314"/>
    <mergeCell ref="W314:W316"/>
    <mergeCell ref="X314:X316"/>
    <mergeCell ref="T315:V315"/>
    <mergeCell ref="T316:V316"/>
    <mergeCell ref="A314:A316"/>
    <mergeCell ref="B314:B315"/>
    <mergeCell ref="C314:C315"/>
    <mergeCell ref="F314:F315"/>
    <mergeCell ref="G314:G315"/>
    <mergeCell ref="J314:J316"/>
    <mergeCell ref="K311:K313"/>
    <mergeCell ref="T311:V311"/>
    <mergeCell ref="W311:W313"/>
    <mergeCell ref="X311:X313"/>
    <mergeCell ref="T312:V312"/>
    <mergeCell ref="T313:V313"/>
    <mergeCell ref="A311:A313"/>
    <mergeCell ref="B311:B312"/>
    <mergeCell ref="C311:C312"/>
    <mergeCell ref="F311:F312"/>
    <mergeCell ref="G311:G312"/>
    <mergeCell ref="J311:J313"/>
    <mergeCell ref="H311:H312"/>
    <mergeCell ref="H314:H315"/>
    <mergeCell ref="K308:K310"/>
    <mergeCell ref="T308:V308"/>
    <mergeCell ref="W308:W310"/>
    <mergeCell ref="X308:X310"/>
    <mergeCell ref="T309:V309"/>
    <mergeCell ref="T310:V310"/>
    <mergeCell ref="A308:A310"/>
    <mergeCell ref="B308:B309"/>
    <mergeCell ref="C308:C309"/>
    <mergeCell ref="F308:F309"/>
    <mergeCell ref="G308:G309"/>
    <mergeCell ref="J308:J310"/>
    <mergeCell ref="K305:K307"/>
    <mergeCell ref="T305:V305"/>
    <mergeCell ref="W305:W307"/>
    <mergeCell ref="X305:X307"/>
    <mergeCell ref="T306:V306"/>
    <mergeCell ref="T307:V307"/>
    <mergeCell ref="A305:A307"/>
    <mergeCell ref="B305:B306"/>
    <mergeCell ref="C305:C306"/>
    <mergeCell ref="F305:F306"/>
    <mergeCell ref="G305:G306"/>
    <mergeCell ref="J305:J307"/>
    <mergeCell ref="H305:H306"/>
    <mergeCell ref="H308:H309"/>
    <mergeCell ref="K302:K304"/>
    <mergeCell ref="T302:V302"/>
    <mergeCell ref="W302:W304"/>
    <mergeCell ref="X302:X304"/>
    <mergeCell ref="T303:V303"/>
    <mergeCell ref="T304:V304"/>
    <mergeCell ref="A302:A304"/>
    <mergeCell ref="B302:B303"/>
    <mergeCell ref="C302:C303"/>
    <mergeCell ref="F302:F303"/>
    <mergeCell ref="G302:G303"/>
    <mergeCell ref="J302:J304"/>
    <mergeCell ref="K299:K301"/>
    <mergeCell ref="T299:V299"/>
    <mergeCell ref="W299:W301"/>
    <mergeCell ref="X299:X301"/>
    <mergeCell ref="T300:V300"/>
    <mergeCell ref="T301:V301"/>
    <mergeCell ref="A299:A301"/>
    <mergeCell ref="B299:B300"/>
    <mergeCell ref="C299:C300"/>
    <mergeCell ref="F299:F300"/>
    <mergeCell ref="G299:G300"/>
    <mergeCell ref="J299:J301"/>
    <mergeCell ref="H299:H300"/>
    <mergeCell ref="H302:H303"/>
    <mergeCell ref="K296:K298"/>
    <mergeCell ref="T296:V296"/>
    <mergeCell ref="W296:W298"/>
    <mergeCell ref="X296:X298"/>
    <mergeCell ref="T297:V297"/>
    <mergeCell ref="T298:V298"/>
    <mergeCell ref="A296:A298"/>
    <mergeCell ref="B296:B297"/>
    <mergeCell ref="C296:C297"/>
    <mergeCell ref="F296:F297"/>
    <mergeCell ref="G296:G297"/>
    <mergeCell ref="J296:J298"/>
    <mergeCell ref="K293:K295"/>
    <mergeCell ref="T293:V293"/>
    <mergeCell ref="W293:W295"/>
    <mergeCell ref="X293:X295"/>
    <mergeCell ref="T294:V294"/>
    <mergeCell ref="T295:V295"/>
    <mergeCell ref="A293:A295"/>
    <mergeCell ref="B293:B294"/>
    <mergeCell ref="C293:C294"/>
    <mergeCell ref="F293:F294"/>
    <mergeCell ref="G293:G294"/>
    <mergeCell ref="J293:J295"/>
    <mergeCell ref="H293:H294"/>
    <mergeCell ref="H296:H297"/>
    <mergeCell ref="K290:K292"/>
    <mergeCell ref="T290:V290"/>
    <mergeCell ref="W290:W292"/>
    <mergeCell ref="X290:X292"/>
    <mergeCell ref="T291:V291"/>
    <mergeCell ref="T292:V292"/>
    <mergeCell ref="A290:A292"/>
    <mergeCell ref="B290:B291"/>
    <mergeCell ref="C290:C291"/>
    <mergeCell ref="F290:F291"/>
    <mergeCell ref="G290:G291"/>
    <mergeCell ref="J290:J292"/>
    <mergeCell ref="K287:K289"/>
    <mergeCell ref="T287:V287"/>
    <mergeCell ref="W287:W289"/>
    <mergeCell ref="X287:X289"/>
    <mergeCell ref="T288:V288"/>
    <mergeCell ref="T289:V289"/>
    <mergeCell ref="A287:A289"/>
    <mergeCell ref="B287:B288"/>
    <mergeCell ref="C287:C288"/>
    <mergeCell ref="F287:F288"/>
    <mergeCell ref="G287:G288"/>
    <mergeCell ref="J287:J289"/>
    <mergeCell ref="H287:H288"/>
    <mergeCell ref="H290:H291"/>
    <mergeCell ref="K284:K286"/>
    <mergeCell ref="T284:V284"/>
    <mergeCell ref="W284:W286"/>
    <mergeCell ref="X284:X286"/>
    <mergeCell ref="T285:V285"/>
    <mergeCell ref="T286:V286"/>
    <mergeCell ref="A284:A286"/>
    <mergeCell ref="B284:B285"/>
    <mergeCell ref="C284:C285"/>
    <mergeCell ref="F284:F285"/>
    <mergeCell ref="G284:G285"/>
    <mergeCell ref="J284:J286"/>
    <mergeCell ref="K281:K283"/>
    <mergeCell ref="T281:V281"/>
    <mergeCell ref="W281:W283"/>
    <mergeCell ref="X281:X283"/>
    <mergeCell ref="T282:V282"/>
    <mergeCell ref="T283:V283"/>
    <mergeCell ref="A281:A283"/>
    <mergeCell ref="B281:B282"/>
    <mergeCell ref="C281:C282"/>
    <mergeCell ref="F281:F282"/>
    <mergeCell ref="G281:G282"/>
    <mergeCell ref="J281:J283"/>
    <mergeCell ref="H281:H282"/>
    <mergeCell ref="H284:H285"/>
    <mergeCell ref="K278:K280"/>
    <mergeCell ref="T278:V278"/>
    <mergeCell ref="W278:W280"/>
    <mergeCell ref="X278:X280"/>
    <mergeCell ref="T279:V279"/>
    <mergeCell ref="T280:V280"/>
    <mergeCell ref="A278:A280"/>
    <mergeCell ref="B278:B279"/>
    <mergeCell ref="C278:C279"/>
    <mergeCell ref="F278:F279"/>
    <mergeCell ref="G278:G279"/>
    <mergeCell ref="J278:J280"/>
    <mergeCell ref="K275:K277"/>
    <mergeCell ref="T275:V275"/>
    <mergeCell ref="W275:W277"/>
    <mergeCell ref="X275:X277"/>
    <mergeCell ref="T276:V276"/>
    <mergeCell ref="T277:V277"/>
    <mergeCell ref="A275:A277"/>
    <mergeCell ref="B275:B276"/>
    <mergeCell ref="C275:C276"/>
    <mergeCell ref="F275:F276"/>
    <mergeCell ref="G275:G276"/>
    <mergeCell ref="J275:J277"/>
    <mergeCell ref="H275:H276"/>
    <mergeCell ref="H278:H279"/>
    <mergeCell ref="K272:K274"/>
    <mergeCell ref="T272:V272"/>
    <mergeCell ref="W272:W274"/>
    <mergeCell ref="X272:X274"/>
    <mergeCell ref="T273:V273"/>
    <mergeCell ref="T274:V274"/>
    <mergeCell ref="A272:A274"/>
    <mergeCell ref="B272:B273"/>
    <mergeCell ref="C272:C273"/>
    <mergeCell ref="F272:F273"/>
    <mergeCell ref="G272:G273"/>
    <mergeCell ref="J272:J274"/>
    <mergeCell ref="K269:K271"/>
    <mergeCell ref="T269:V269"/>
    <mergeCell ref="W269:W271"/>
    <mergeCell ref="X269:X271"/>
    <mergeCell ref="T270:V270"/>
    <mergeCell ref="T271:V271"/>
    <mergeCell ref="A269:A271"/>
    <mergeCell ref="B269:B270"/>
    <mergeCell ref="C269:C270"/>
    <mergeCell ref="F269:F270"/>
    <mergeCell ref="G269:G270"/>
    <mergeCell ref="J269:J271"/>
    <mergeCell ref="H269:H270"/>
    <mergeCell ref="H272:H273"/>
    <mergeCell ref="K266:K268"/>
    <mergeCell ref="T266:V266"/>
    <mergeCell ref="W266:W268"/>
    <mergeCell ref="X266:X268"/>
    <mergeCell ref="T267:V267"/>
    <mergeCell ref="T268:V268"/>
    <mergeCell ref="A266:A268"/>
    <mergeCell ref="B266:B267"/>
    <mergeCell ref="C266:C267"/>
    <mergeCell ref="F266:F267"/>
    <mergeCell ref="G266:G267"/>
    <mergeCell ref="J266:J268"/>
    <mergeCell ref="K263:K265"/>
    <mergeCell ref="T263:V263"/>
    <mergeCell ref="W263:W265"/>
    <mergeCell ref="X263:X265"/>
    <mergeCell ref="T264:V264"/>
    <mergeCell ref="T265:V265"/>
    <mergeCell ref="A263:A265"/>
    <mergeCell ref="B263:B264"/>
    <mergeCell ref="C263:C264"/>
    <mergeCell ref="F263:F264"/>
    <mergeCell ref="G263:G264"/>
    <mergeCell ref="J263:J265"/>
    <mergeCell ref="H263:H264"/>
    <mergeCell ref="H266:H267"/>
    <mergeCell ref="K260:K262"/>
    <mergeCell ref="T260:V260"/>
    <mergeCell ref="W260:W262"/>
    <mergeCell ref="X260:X262"/>
    <mergeCell ref="T261:V261"/>
    <mergeCell ref="T262:V262"/>
    <mergeCell ref="A260:A262"/>
    <mergeCell ref="B260:B261"/>
    <mergeCell ref="C260:C261"/>
    <mergeCell ref="F260:F261"/>
    <mergeCell ref="G260:G261"/>
    <mergeCell ref="J260:J262"/>
    <mergeCell ref="K257:K259"/>
    <mergeCell ref="T257:V257"/>
    <mergeCell ref="W257:W259"/>
    <mergeCell ref="X257:X259"/>
    <mergeCell ref="T258:V258"/>
    <mergeCell ref="T259:V259"/>
    <mergeCell ref="A257:A259"/>
    <mergeCell ref="B257:B258"/>
    <mergeCell ref="C257:C258"/>
    <mergeCell ref="F257:F258"/>
    <mergeCell ref="G257:G258"/>
    <mergeCell ref="J257:J259"/>
    <mergeCell ref="H257:H258"/>
    <mergeCell ref="H260:H261"/>
    <mergeCell ref="K254:K256"/>
    <mergeCell ref="T254:V254"/>
    <mergeCell ref="W254:W256"/>
    <mergeCell ref="X254:X256"/>
    <mergeCell ref="T255:V255"/>
    <mergeCell ref="T256:V256"/>
    <mergeCell ref="A254:A256"/>
    <mergeCell ref="B254:B255"/>
    <mergeCell ref="C254:C255"/>
    <mergeCell ref="F254:F255"/>
    <mergeCell ref="G254:G255"/>
    <mergeCell ref="J254:J256"/>
    <mergeCell ref="K251:K253"/>
    <mergeCell ref="T251:V251"/>
    <mergeCell ref="W251:W253"/>
    <mergeCell ref="X251:X253"/>
    <mergeCell ref="T252:V252"/>
    <mergeCell ref="T253:V253"/>
    <mergeCell ref="A251:A253"/>
    <mergeCell ref="B251:B252"/>
    <mergeCell ref="C251:C252"/>
    <mergeCell ref="F251:F252"/>
    <mergeCell ref="G251:G252"/>
    <mergeCell ref="J251:J253"/>
    <mergeCell ref="H251:H252"/>
    <mergeCell ref="H254:H255"/>
    <mergeCell ref="K248:K250"/>
    <mergeCell ref="T248:V248"/>
    <mergeCell ref="W248:W250"/>
    <mergeCell ref="X248:X250"/>
    <mergeCell ref="T249:V249"/>
    <mergeCell ref="T250:V250"/>
    <mergeCell ref="A248:A250"/>
    <mergeCell ref="B248:B249"/>
    <mergeCell ref="C248:C249"/>
    <mergeCell ref="F248:F249"/>
    <mergeCell ref="G248:G249"/>
    <mergeCell ref="J248:J250"/>
    <mergeCell ref="K245:K247"/>
    <mergeCell ref="T245:V245"/>
    <mergeCell ref="W245:W247"/>
    <mergeCell ref="X245:X247"/>
    <mergeCell ref="T246:V246"/>
    <mergeCell ref="T247:V247"/>
    <mergeCell ref="A245:A247"/>
    <mergeCell ref="C245:C246"/>
    <mergeCell ref="F245:F246"/>
    <mergeCell ref="G245:G246"/>
    <mergeCell ref="J245:J247"/>
    <mergeCell ref="H245:H246"/>
    <mergeCell ref="H248:H249"/>
    <mergeCell ref="K242:K244"/>
    <mergeCell ref="T242:V242"/>
    <mergeCell ref="W242:W244"/>
    <mergeCell ref="X242:X244"/>
    <mergeCell ref="T243:V243"/>
    <mergeCell ref="T244:V244"/>
    <mergeCell ref="A242:A244"/>
    <mergeCell ref="B242:B243"/>
    <mergeCell ref="C242:C243"/>
    <mergeCell ref="F242:F243"/>
    <mergeCell ref="G242:G243"/>
    <mergeCell ref="J242:J244"/>
    <mergeCell ref="K239:K241"/>
    <mergeCell ref="T239:V239"/>
    <mergeCell ref="W239:W241"/>
    <mergeCell ref="X239:X241"/>
    <mergeCell ref="T240:V240"/>
    <mergeCell ref="T241:V241"/>
    <mergeCell ref="A239:A241"/>
    <mergeCell ref="B239:B240"/>
    <mergeCell ref="C239:C240"/>
    <mergeCell ref="F239:F240"/>
    <mergeCell ref="G239:G240"/>
    <mergeCell ref="J239:J241"/>
    <mergeCell ref="H239:H240"/>
    <mergeCell ref="H242:H243"/>
    <mergeCell ref="K236:K238"/>
    <mergeCell ref="T236:V236"/>
    <mergeCell ref="W236:W238"/>
    <mergeCell ref="X236:X238"/>
    <mergeCell ref="T237:V237"/>
    <mergeCell ref="T238:V238"/>
    <mergeCell ref="A236:A238"/>
    <mergeCell ref="B236:B237"/>
    <mergeCell ref="C236:C237"/>
    <mergeCell ref="F236:F237"/>
    <mergeCell ref="G236:G237"/>
    <mergeCell ref="J236:J238"/>
    <mergeCell ref="K233:K235"/>
    <mergeCell ref="T233:V233"/>
    <mergeCell ref="W233:W235"/>
    <mergeCell ref="X233:X235"/>
    <mergeCell ref="T234:V234"/>
    <mergeCell ref="T235:V235"/>
    <mergeCell ref="A233:A235"/>
    <mergeCell ref="B233:B234"/>
    <mergeCell ref="C233:C234"/>
    <mergeCell ref="F233:F234"/>
    <mergeCell ref="G233:G234"/>
    <mergeCell ref="J233:J235"/>
    <mergeCell ref="H233:H234"/>
    <mergeCell ref="H236:H237"/>
    <mergeCell ref="K230:K232"/>
    <mergeCell ref="T230:V230"/>
    <mergeCell ref="W230:W232"/>
    <mergeCell ref="X230:X232"/>
    <mergeCell ref="T231:V231"/>
    <mergeCell ref="T232:V232"/>
    <mergeCell ref="A230:A232"/>
    <mergeCell ref="B230:B231"/>
    <mergeCell ref="C230:C231"/>
    <mergeCell ref="F230:F231"/>
    <mergeCell ref="G230:G231"/>
    <mergeCell ref="J230:J232"/>
    <mergeCell ref="K227:K229"/>
    <mergeCell ref="T227:V227"/>
    <mergeCell ref="W227:W229"/>
    <mergeCell ref="X227:X229"/>
    <mergeCell ref="T228:V228"/>
    <mergeCell ref="T229:V229"/>
    <mergeCell ref="A227:A229"/>
    <mergeCell ref="B227:B228"/>
    <mergeCell ref="C227:C228"/>
    <mergeCell ref="F227:F228"/>
    <mergeCell ref="G227:G228"/>
    <mergeCell ref="J227:J229"/>
    <mergeCell ref="H227:H228"/>
    <mergeCell ref="H230:H231"/>
    <mergeCell ref="K224:K226"/>
    <mergeCell ref="T224:V224"/>
    <mergeCell ref="W224:W226"/>
    <mergeCell ref="X224:X226"/>
    <mergeCell ref="T225:V225"/>
    <mergeCell ref="T226:V226"/>
    <mergeCell ref="A224:A226"/>
    <mergeCell ref="B224:B225"/>
    <mergeCell ref="C224:C225"/>
    <mergeCell ref="F224:F225"/>
    <mergeCell ref="G224:G225"/>
    <mergeCell ref="J224:J226"/>
    <mergeCell ref="K221:K223"/>
    <mergeCell ref="T221:V221"/>
    <mergeCell ref="W221:W223"/>
    <mergeCell ref="X221:X223"/>
    <mergeCell ref="T222:V222"/>
    <mergeCell ref="T223:V223"/>
    <mergeCell ref="A221:A223"/>
    <mergeCell ref="B221:B222"/>
    <mergeCell ref="C221:C222"/>
    <mergeCell ref="F221:F222"/>
    <mergeCell ref="G221:G222"/>
    <mergeCell ref="J221:J223"/>
    <mergeCell ref="H221:H222"/>
    <mergeCell ref="H224:H225"/>
    <mergeCell ref="K218:K220"/>
    <mergeCell ref="T218:V218"/>
    <mergeCell ref="W218:W220"/>
    <mergeCell ref="X218:X220"/>
    <mergeCell ref="T219:V219"/>
    <mergeCell ref="T220:V220"/>
    <mergeCell ref="A218:A220"/>
    <mergeCell ref="B218:B219"/>
    <mergeCell ref="C218:C219"/>
    <mergeCell ref="F218:F219"/>
    <mergeCell ref="G218:G219"/>
    <mergeCell ref="J218:J220"/>
    <mergeCell ref="K215:K217"/>
    <mergeCell ref="T215:V215"/>
    <mergeCell ref="W215:W217"/>
    <mergeCell ref="X215:X217"/>
    <mergeCell ref="T216:V216"/>
    <mergeCell ref="T217:V217"/>
    <mergeCell ref="A215:A217"/>
    <mergeCell ref="B215:B216"/>
    <mergeCell ref="C215:C216"/>
    <mergeCell ref="F215:F216"/>
    <mergeCell ref="G215:G216"/>
    <mergeCell ref="J215:J217"/>
    <mergeCell ref="H215:H216"/>
    <mergeCell ref="H218:H219"/>
    <mergeCell ref="K212:K214"/>
    <mergeCell ref="T212:V212"/>
    <mergeCell ref="W212:W214"/>
    <mergeCell ref="X212:X214"/>
    <mergeCell ref="T213:V213"/>
    <mergeCell ref="T214:V214"/>
    <mergeCell ref="A212:A214"/>
    <mergeCell ref="B212:B213"/>
    <mergeCell ref="C212:C213"/>
    <mergeCell ref="F212:F213"/>
    <mergeCell ref="G212:G213"/>
    <mergeCell ref="J212:J214"/>
    <mergeCell ref="K209:K211"/>
    <mergeCell ref="T209:V209"/>
    <mergeCell ref="W209:W211"/>
    <mergeCell ref="X209:X211"/>
    <mergeCell ref="T210:V210"/>
    <mergeCell ref="T211:V211"/>
    <mergeCell ref="A209:A211"/>
    <mergeCell ref="B209:B210"/>
    <mergeCell ref="C209:C210"/>
    <mergeCell ref="F209:F210"/>
    <mergeCell ref="G209:G210"/>
    <mergeCell ref="J209:J211"/>
    <mergeCell ref="H209:H210"/>
    <mergeCell ref="H212:H213"/>
    <mergeCell ref="K206:K208"/>
    <mergeCell ref="T206:V206"/>
    <mergeCell ref="W206:W208"/>
    <mergeCell ref="X206:X208"/>
    <mergeCell ref="T207:V207"/>
    <mergeCell ref="T208:V208"/>
    <mergeCell ref="A206:A208"/>
    <mergeCell ref="B206:B207"/>
    <mergeCell ref="C206:C207"/>
    <mergeCell ref="F206:F207"/>
    <mergeCell ref="G206:G207"/>
    <mergeCell ref="J206:J208"/>
    <mergeCell ref="K203:K205"/>
    <mergeCell ref="T203:V203"/>
    <mergeCell ref="W203:W205"/>
    <mergeCell ref="X203:X205"/>
    <mergeCell ref="T204:V204"/>
    <mergeCell ref="T205:V205"/>
    <mergeCell ref="A203:A205"/>
    <mergeCell ref="B203:B204"/>
    <mergeCell ref="C203:C204"/>
    <mergeCell ref="F203:F204"/>
    <mergeCell ref="G203:G204"/>
    <mergeCell ref="J203:J205"/>
    <mergeCell ref="H203:H204"/>
    <mergeCell ref="H206:H207"/>
    <mergeCell ref="K200:K202"/>
    <mergeCell ref="T200:V200"/>
    <mergeCell ref="W200:W202"/>
    <mergeCell ref="X200:X202"/>
    <mergeCell ref="T201:V201"/>
    <mergeCell ref="T202:V202"/>
    <mergeCell ref="A200:A202"/>
    <mergeCell ref="B200:B201"/>
    <mergeCell ref="C200:C201"/>
    <mergeCell ref="F200:F201"/>
    <mergeCell ref="G200:G201"/>
    <mergeCell ref="J200:J202"/>
    <mergeCell ref="K197:K199"/>
    <mergeCell ref="T197:V197"/>
    <mergeCell ref="W197:W199"/>
    <mergeCell ref="X197:X199"/>
    <mergeCell ref="T198:V198"/>
    <mergeCell ref="T199:V199"/>
    <mergeCell ref="A197:A199"/>
    <mergeCell ref="B197:B198"/>
    <mergeCell ref="C197:C198"/>
    <mergeCell ref="F197:F198"/>
    <mergeCell ref="G197:G198"/>
    <mergeCell ref="J197:J199"/>
    <mergeCell ref="H197:H198"/>
    <mergeCell ref="H200:H201"/>
    <mergeCell ref="K194:K196"/>
    <mergeCell ref="T194:V194"/>
    <mergeCell ref="W194:W196"/>
    <mergeCell ref="X194:X196"/>
    <mergeCell ref="T195:V195"/>
    <mergeCell ref="T196:V196"/>
    <mergeCell ref="A194:A196"/>
    <mergeCell ref="B194:B195"/>
    <mergeCell ref="C194:C195"/>
    <mergeCell ref="F194:F195"/>
    <mergeCell ref="G194:G195"/>
    <mergeCell ref="J194:J196"/>
    <mergeCell ref="K191:K193"/>
    <mergeCell ref="T191:V191"/>
    <mergeCell ref="W191:W193"/>
    <mergeCell ref="X191:X193"/>
    <mergeCell ref="T192:V192"/>
    <mergeCell ref="T193:V193"/>
    <mergeCell ref="A191:A193"/>
    <mergeCell ref="B191:B192"/>
    <mergeCell ref="C191:C192"/>
    <mergeCell ref="F191:F192"/>
    <mergeCell ref="G191:G192"/>
    <mergeCell ref="J191:J193"/>
    <mergeCell ref="H191:H192"/>
    <mergeCell ref="H194:H195"/>
    <mergeCell ref="K188:K190"/>
    <mergeCell ref="T188:V188"/>
    <mergeCell ref="W188:W190"/>
    <mergeCell ref="X188:X190"/>
    <mergeCell ref="T189:V189"/>
    <mergeCell ref="T190:V190"/>
    <mergeCell ref="A188:A190"/>
    <mergeCell ref="B188:B189"/>
    <mergeCell ref="C188:C189"/>
    <mergeCell ref="F188:F189"/>
    <mergeCell ref="G188:G189"/>
    <mergeCell ref="J188:J190"/>
    <mergeCell ref="K185:K187"/>
    <mergeCell ref="T185:V185"/>
    <mergeCell ref="W185:W187"/>
    <mergeCell ref="X185:X187"/>
    <mergeCell ref="T186:V186"/>
    <mergeCell ref="T187:V187"/>
    <mergeCell ref="A185:A187"/>
    <mergeCell ref="B185:B186"/>
    <mergeCell ref="C185:C186"/>
    <mergeCell ref="F185:F186"/>
    <mergeCell ref="G185:G186"/>
    <mergeCell ref="J185:J187"/>
    <mergeCell ref="H185:H186"/>
    <mergeCell ref="H188:H189"/>
    <mergeCell ref="K182:K184"/>
    <mergeCell ref="T182:V182"/>
    <mergeCell ref="W182:W184"/>
    <mergeCell ref="X182:X184"/>
    <mergeCell ref="T183:V183"/>
    <mergeCell ref="T184:V184"/>
    <mergeCell ref="A182:A184"/>
    <mergeCell ref="B182:B183"/>
    <mergeCell ref="C182:C183"/>
    <mergeCell ref="F182:F183"/>
    <mergeCell ref="G182:G183"/>
    <mergeCell ref="J182:J184"/>
    <mergeCell ref="K179:K181"/>
    <mergeCell ref="T179:V179"/>
    <mergeCell ref="W179:W181"/>
    <mergeCell ref="X179:X181"/>
    <mergeCell ref="T180:V180"/>
    <mergeCell ref="T181:V181"/>
    <mergeCell ref="A179:A181"/>
    <mergeCell ref="B179:B180"/>
    <mergeCell ref="C179:C180"/>
    <mergeCell ref="F179:F180"/>
    <mergeCell ref="G179:G180"/>
    <mergeCell ref="J179:J181"/>
    <mergeCell ref="H179:H180"/>
    <mergeCell ref="H182:H183"/>
    <mergeCell ref="K176:K178"/>
    <mergeCell ref="T176:V176"/>
    <mergeCell ref="W176:W178"/>
    <mergeCell ref="X176:X178"/>
    <mergeCell ref="T177:V177"/>
    <mergeCell ref="T178:V178"/>
    <mergeCell ref="A176:A178"/>
    <mergeCell ref="B176:B177"/>
    <mergeCell ref="C176:C177"/>
    <mergeCell ref="F176:F177"/>
    <mergeCell ref="G176:G177"/>
    <mergeCell ref="J176:J178"/>
    <mergeCell ref="K173:K175"/>
    <mergeCell ref="T173:V173"/>
    <mergeCell ref="W173:W175"/>
    <mergeCell ref="X173:X175"/>
    <mergeCell ref="T174:V174"/>
    <mergeCell ref="T175:V175"/>
    <mergeCell ref="A173:A175"/>
    <mergeCell ref="B173:B174"/>
    <mergeCell ref="C173:C174"/>
    <mergeCell ref="F173:F174"/>
    <mergeCell ref="G173:G174"/>
    <mergeCell ref="J173:J175"/>
    <mergeCell ref="H173:H174"/>
    <mergeCell ref="H176:H177"/>
    <mergeCell ref="K170:K172"/>
    <mergeCell ref="T170:V170"/>
    <mergeCell ref="W170:W172"/>
    <mergeCell ref="X170:X172"/>
    <mergeCell ref="T171:V171"/>
    <mergeCell ref="T172:V172"/>
    <mergeCell ref="A170:A172"/>
    <mergeCell ref="B170:B171"/>
    <mergeCell ref="C170:C171"/>
    <mergeCell ref="F170:F171"/>
    <mergeCell ref="G170:G171"/>
    <mergeCell ref="J170:J172"/>
    <mergeCell ref="K167:K169"/>
    <mergeCell ref="T167:V167"/>
    <mergeCell ref="W167:W169"/>
    <mergeCell ref="X167:X169"/>
    <mergeCell ref="T168:V168"/>
    <mergeCell ref="T169:V169"/>
    <mergeCell ref="A167:A169"/>
    <mergeCell ref="B167:B168"/>
    <mergeCell ref="C167:C168"/>
    <mergeCell ref="F167:F168"/>
    <mergeCell ref="G167:G168"/>
    <mergeCell ref="J167:J169"/>
    <mergeCell ref="H167:H168"/>
    <mergeCell ref="H170:H171"/>
    <mergeCell ref="K164:K166"/>
    <mergeCell ref="T164:V164"/>
    <mergeCell ref="W164:W166"/>
    <mergeCell ref="X164:X166"/>
    <mergeCell ref="T165:V165"/>
    <mergeCell ref="T166:V166"/>
    <mergeCell ref="A164:A166"/>
    <mergeCell ref="B164:B165"/>
    <mergeCell ref="C164:C165"/>
    <mergeCell ref="F164:F165"/>
    <mergeCell ref="G164:G165"/>
    <mergeCell ref="J164:J166"/>
    <mergeCell ref="K161:K163"/>
    <mergeCell ref="T161:V161"/>
    <mergeCell ref="W161:W163"/>
    <mergeCell ref="X161:X163"/>
    <mergeCell ref="T162:V162"/>
    <mergeCell ref="T163:V163"/>
    <mergeCell ref="A161:A163"/>
    <mergeCell ref="B161:B162"/>
    <mergeCell ref="C161:C162"/>
    <mergeCell ref="F161:F162"/>
    <mergeCell ref="G161:G162"/>
    <mergeCell ref="J161:J163"/>
    <mergeCell ref="H161:H162"/>
    <mergeCell ref="H164:H165"/>
    <mergeCell ref="K158:K160"/>
    <mergeCell ref="T158:V158"/>
    <mergeCell ref="W158:W160"/>
    <mergeCell ref="X158:X160"/>
    <mergeCell ref="T159:V159"/>
    <mergeCell ref="T160:V160"/>
    <mergeCell ref="A158:A160"/>
    <mergeCell ref="B158:B159"/>
    <mergeCell ref="C158:C159"/>
    <mergeCell ref="F158:F159"/>
    <mergeCell ref="G158:G159"/>
    <mergeCell ref="J158:J160"/>
    <mergeCell ref="K155:K157"/>
    <mergeCell ref="T155:V155"/>
    <mergeCell ref="W155:W157"/>
    <mergeCell ref="X155:X157"/>
    <mergeCell ref="T156:V156"/>
    <mergeCell ref="T157:V157"/>
    <mergeCell ref="A155:A157"/>
    <mergeCell ref="B155:B156"/>
    <mergeCell ref="C155:C156"/>
    <mergeCell ref="F155:F156"/>
    <mergeCell ref="G155:G156"/>
    <mergeCell ref="J155:J157"/>
    <mergeCell ref="H155:H156"/>
    <mergeCell ref="H158:H159"/>
    <mergeCell ref="K152:K154"/>
    <mergeCell ref="T152:V152"/>
    <mergeCell ref="W152:W154"/>
    <mergeCell ref="X152:X154"/>
    <mergeCell ref="T153:V153"/>
    <mergeCell ref="T154:V154"/>
    <mergeCell ref="A152:A154"/>
    <mergeCell ref="B152:B153"/>
    <mergeCell ref="C152:C153"/>
    <mergeCell ref="F152:F153"/>
    <mergeCell ref="G152:G153"/>
    <mergeCell ref="J152:J154"/>
    <mergeCell ref="K149:K151"/>
    <mergeCell ref="T149:V149"/>
    <mergeCell ref="W149:W151"/>
    <mergeCell ref="X149:X151"/>
    <mergeCell ref="T150:V150"/>
    <mergeCell ref="T151:V151"/>
    <mergeCell ref="A149:A151"/>
    <mergeCell ref="B149:B150"/>
    <mergeCell ref="C149:C150"/>
    <mergeCell ref="F149:F150"/>
    <mergeCell ref="G149:G150"/>
    <mergeCell ref="J149:J151"/>
    <mergeCell ref="H149:H150"/>
    <mergeCell ref="H152:H153"/>
    <mergeCell ref="K146:K148"/>
    <mergeCell ref="T146:V146"/>
    <mergeCell ref="W146:W148"/>
    <mergeCell ref="X146:X148"/>
    <mergeCell ref="T147:V147"/>
    <mergeCell ref="T148:V148"/>
    <mergeCell ref="A146:A148"/>
    <mergeCell ref="B146:B147"/>
    <mergeCell ref="C146:C147"/>
    <mergeCell ref="F146:F147"/>
    <mergeCell ref="G146:G147"/>
    <mergeCell ref="J146:J148"/>
    <mergeCell ref="K143:K145"/>
    <mergeCell ref="T143:V143"/>
    <mergeCell ref="W143:W145"/>
    <mergeCell ref="X143:X145"/>
    <mergeCell ref="T144:V144"/>
    <mergeCell ref="T145:V145"/>
    <mergeCell ref="A143:A145"/>
    <mergeCell ref="B143:B144"/>
    <mergeCell ref="C143:C144"/>
    <mergeCell ref="F143:F144"/>
    <mergeCell ref="G143:G144"/>
    <mergeCell ref="J143:J145"/>
    <mergeCell ref="H143:H144"/>
    <mergeCell ref="H146:H147"/>
    <mergeCell ref="K140:K142"/>
    <mergeCell ref="T140:V140"/>
    <mergeCell ref="W140:W142"/>
    <mergeCell ref="X140:X142"/>
    <mergeCell ref="T141:V141"/>
    <mergeCell ref="T142:V142"/>
    <mergeCell ref="A140:A142"/>
    <mergeCell ref="B140:B141"/>
    <mergeCell ref="C140:C141"/>
    <mergeCell ref="F140:F141"/>
    <mergeCell ref="G140:G141"/>
    <mergeCell ref="J140:J142"/>
    <mergeCell ref="K137:K139"/>
    <mergeCell ref="T137:V137"/>
    <mergeCell ref="W137:W139"/>
    <mergeCell ref="X137:X139"/>
    <mergeCell ref="T138:V138"/>
    <mergeCell ref="T139:V139"/>
    <mergeCell ref="A137:A139"/>
    <mergeCell ref="B137:B138"/>
    <mergeCell ref="C137:C138"/>
    <mergeCell ref="F137:F138"/>
    <mergeCell ref="G137:G138"/>
    <mergeCell ref="J137:J139"/>
    <mergeCell ref="H137:H138"/>
    <mergeCell ref="H140:H141"/>
    <mergeCell ref="K134:K136"/>
    <mergeCell ref="T134:V134"/>
    <mergeCell ref="W134:W136"/>
    <mergeCell ref="X134:X136"/>
    <mergeCell ref="T135:V135"/>
    <mergeCell ref="T136:V136"/>
    <mergeCell ref="A134:A136"/>
    <mergeCell ref="B134:B135"/>
    <mergeCell ref="C134:C135"/>
    <mergeCell ref="F134:F135"/>
    <mergeCell ref="G134:G135"/>
    <mergeCell ref="J134:J136"/>
    <mergeCell ref="K131:K133"/>
    <mergeCell ref="T131:V131"/>
    <mergeCell ref="W131:W133"/>
    <mergeCell ref="X131:X133"/>
    <mergeCell ref="T132:V132"/>
    <mergeCell ref="T133:V133"/>
    <mergeCell ref="A131:A133"/>
    <mergeCell ref="B131:B132"/>
    <mergeCell ref="C131:C132"/>
    <mergeCell ref="F131:F132"/>
    <mergeCell ref="G131:G132"/>
    <mergeCell ref="J131:J133"/>
    <mergeCell ref="H131:H132"/>
    <mergeCell ref="H134:H135"/>
    <mergeCell ref="K128:K130"/>
    <mergeCell ref="T128:V128"/>
    <mergeCell ref="W128:W130"/>
    <mergeCell ref="X128:X130"/>
    <mergeCell ref="T129:V129"/>
    <mergeCell ref="T130:V130"/>
    <mergeCell ref="A128:A130"/>
    <mergeCell ref="B128:B129"/>
    <mergeCell ref="C128:C129"/>
    <mergeCell ref="F128:F129"/>
    <mergeCell ref="G128:G129"/>
    <mergeCell ref="J128:J130"/>
    <mergeCell ref="K125:K127"/>
    <mergeCell ref="T125:V125"/>
    <mergeCell ref="W125:W127"/>
    <mergeCell ref="X125:X127"/>
    <mergeCell ref="T126:V126"/>
    <mergeCell ref="T127:V127"/>
    <mergeCell ref="A125:A127"/>
    <mergeCell ref="B125:B126"/>
    <mergeCell ref="C125:C126"/>
    <mergeCell ref="F125:F126"/>
    <mergeCell ref="G125:G126"/>
    <mergeCell ref="J125:J127"/>
    <mergeCell ref="H125:H126"/>
    <mergeCell ref="H128:H129"/>
    <mergeCell ref="K122:K124"/>
    <mergeCell ref="T122:V122"/>
    <mergeCell ref="W122:W124"/>
    <mergeCell ref="X122:X124"/>
    <mergeCell ref="T123:V123"/>
    <mergeCell ref="T124:V124"/>
    <mergeCell ref="A122:A124"/>
    <mergeCell ref="B122:B123"/>
    <mergeCell ref="C122:C123"/>
    <mergeCell ref="F122:F123"/>
    <mergeCell ref="G122:G123"/>
    <mergeCell ref="J122:J124"/>
    <mergeCell ref="K119:K121"/>
    <mergeCell ref="T119:V119"/>
    <mergeCell ref="W119:W121"/>
    <mergeCell ref="X119:X121"/>
    <mergeCell ref="T120:V120"/>
    <mergeCell ref="T121:V121"/>
    <mergeCell ref="A119:A121"/>
    <mergeCell ref="B119:B120"/>
    <mergeCell ref="C119:C120"/>
    <mergeCell ref="F119:F120"/>
    <mergeCell ref="G119:G120"/>
    <mergeCell ref="J119:J121"/>
    <mergeCell ref="H119:H120"/>
    <mergeCell ref="H122:H123"/>
    <mergeCell ref="K116:K118"/>
    <mergeCell ref="T116:V116"/>
    <mergeCell ref="W116:W118"/>
    <mergeCell ref="X116:X118"/>
    <mergeCell ref="T117:V117"/>
    <mergeCell ref="T118:V118"/>
    <mergeCell ref="A116:A118"/>
    <mergeCell ref="B116:B117"/>
    <mergeCell ref="C116:C117"/>
    <mergeCell ref="F116:F117"/>
    <mergeCell ref="G116:G117"/>
    <mergeCell ref="J116:J118"/>
    <mergeCell ref="K113:K115"/>
    <mergeCell ref="T113:V113"/>
    <mergeCell ref="W113:W115"/>
    <mergeCell ref="X113:X115"/>
    <mergeCell ref="T114:V114"/>
    <mergeCell ref="T115:V115"/>
    <mergeCell ref="A113:A115"/>
    <mergeCell ref="B113:B114"/>
    <mergeCell ref="C113:C114"/>
    <mergeCell ref="F113:F114"/>
    <mergeCell ref="G113:G114"/>
    <mergeCell ref="J113:J115"/>
    <mergeCell ref="H113:H114"/>
    <mergeCell ref="H116:H117"/>
    <mergeCell ref="K110:K112"/>
    <mergeCell ref="T110:V110"/>
    <mergeCell ref="W110:W112"/>
    <mergeCell ref="X110:X112"/>
    <mergeCell ref="T111:V111"/>
    <mergeCell ref="T112:V112"/>
    <mergeCell ref="A110:A112"/>
    <mergeCell ref="B110:B111"/>
    <mergeCell ref="C110:C111"/>
    <mergeCell ref="F110:F111"/>
    <mergeCell ref="G110:G111"/>
    <mergeCell ref="J110:J112"/>
    <mergeCell ref="K107:K109"/>
    <mergeCell ref="T107:V107"/>
    <mergeCell ref="W107:W109"/>
    <mergeCell ref="X107:X109"/>
    <mergeCell ref="T108:V108"/>
    <mergeCell ref="T109:V109"/>
    <mergeCell ref="A107:A109"/>
    <mergeCell ref="B107:B108"/>
    <mergeCell ref="C107:C108"/>
    <mergeCell ref="F107:F108"/>
    <mergeCell ref="G107:G108"/>
    <mergeCell ref="J107:J109"/>
    <mergeCell ref="H107:H108"/>
    <mergeCell ref="H110:H111"/>
    <mergeCell ref="K104:K106"/>
    <mergeCell ref="T104:V104"/>
    <mergeCell ref="W104:W106"/>
    <mergeCell ref="X104:X106"/>
    <mergeCell ref="T105:V105"/>
    <mergeCell ref="T106:V106"/>
    <mergeCell ref="A104:A106"/>
    <mergeCell ref="B104:B105"/>
    <mergeCell ref="C104:C105"/>
    <mergeCell ref="F104:F105"/>
    <mergeCell ref="G104:G105"/>
    <mergeCell ref="J104:J106"/>
    <mergeCell ref="K101:K103"/>
    <mergeCell ref="T101:V101"/>
    <mergeCell ref="W101:W103"/>
    <mergeCell ref="X101:X103"/>
    <mergeCell ref="T102:V102"/>
    <mergeCell ref="T103:V103"/>
    <mergeCell ref="A101:A103"/>
    <mergeCell ref="B101:B102"/>
    <mergeCell ref="C101:C102"/>
    <mergeCell ref="F101:F102"/>
    <mergeCell ref="G101:G102"/>
    <mergeCell ref="J101:J103"/>
    <mergeCell ref="H101:H102"/>
    <mergeCell ref="H104:H105"/>
    <mergeCell ref="K98:K100"/>
    <mergeCell ref="T98:V98"/>
    <mergeCell ref="W98:W100"/>
    <mergeCell ref="X98:X100"/>
    <mergeCell ref="T99:V99"/>
    <mergeCell ref="T100:V100"/>
    <mergeCell ref="A98:A100"/>
    <mergeCell ref="B98:B99"/>
    <mergeCell ref="C98:C99"/>
    <mergeCell ref="F98:F99"/>
    <mergeCell ref="G98:G99"/>
    <mergeCell ref="J98:J100"/>
    <mergeCell ref="K95:K97"/>
    <mergeCell ref="T95:V95"/>
    <mergeCell ref="W95:W97"/>
    <mergeCell ref="X95:X97"/>
    <mergeCell ref="T96:V96"/>
    <mergeCell ref="T97:V97"/>
    <mergeCell ref="A95:A97"/>
    <mergeCell ref="B95:B96"/>
    <mergeCell ref="C95:C96"/>
    <mergeCell ref="F95:F96"/>
    <mergeCell ref="G95:G96"/>
    <mergeCell ref="J95:J97"/>
    <mergeCell ref="H95:H96"/>
    <mergeCell ref="H98:H99"/>
    <mergeCell ref="K92:K94"/>
    <mergeCell ref="T92:V92"/>
    <mergeCell ref="W92:W94"/>
    <mergeCell ref="X92:X94"/>
    <mergeCell ref="T93:V93"/>
    <mergeCell ref="T94:V94"/>
    <mergeCell ref="A92:A94"/>
    <mergeCell ref="B92:B93"/>
    <mergeCell ref="C92:C93"/>
    <mergeCell ref="F92:F93"/>
    <mergeCell ref="G92:G93"/>
    <mergeCell ref="J92:J94"/>
    <mergeCell ref="K89:K91"/>
    <mergeCell ref="T89:V89"/>
    <mergeCell ref="W89:W91"/>
    <mergeCell ref="X89:X91"/>
    <mergeCell ref="T90:V90"/>
    <mergeCell ref="T91:V91"/>
    <mergeCell ref="A89:A91"/>
    <mergeCell ref="B89:B90"/>
    <mergeCell ref="C89:C90"/>
    <mergeCell ref="F89:F90"/>
    <mergeCell ref="G89:G90"/>
    <mergeCell ref="J89:J91"/>
    <mergeCell ref="H89:H90"/>
    <mergeCell ref="H92:H93"/>
    <mergeCell ref="K86:K88"/>
    <mergeCell ref="T86:V86"/>
    <mergeCell ref="W86:W88"/>
    <mergeCell ref="X86:X88"/>
    <mergeCell ref="T87:V87"/>
    <mergeCell ref="T88:V88"/>
    <mergeCell ref="A86:A88"/>
    <mergeCell ref="B86:B87"/>
    <mergeCell ref="C86:C87"/>
    <mergeCell ref="F86:F87"/>
    <mergeCell ref="G86:G87"/>
    <mergeCell ref="J86:J88"/>
    <mergeCell ref="K83:K85"/>
    <mergeCell ref="T83:V83"/>
    <mergeCell ref="W83:W85"/>
    <mergeCell ref="X83:X85"/>
    <mergeCell ref="T84:V84"/>
    <mergeCell ref="T85:V85"/>
    <mergeCell ref="A83:A85"/>
    <mergeCell ref="B83:B84"/>
    <mergeCell ref="C83:C84"/>
    <mergeCell ref="F83:F84"/>
    <mergeCell ref="G83:G84"/>
    <mergeCell ref="J83:J85"/>
    <mergeCell ref="H83:H84"/>
    <mergeCell ref="H86:H87"/>
    <mergeCell ref="K80:K82"/>
    <mergeCell ref="T80:V80"/>
    <mergeCell ref="W80:W82"/>
    <mergeCell ref="X80:X82"/>
    <mergeCell ref="T81:V81"/>
    <mergeCell ref="T82:V82"/>
    <mergeCell ref="A80:A82"/>
    <mergeCell ref="B80:B81"/>
    <mergeCell ref="C80:C81"/>
    <mergeCell ref="F80:F81"/>
    <mergeCell ref="G80:G81"/>
    <mergeCell ref="J80:J82"/>
    <mergeCell ref="K77:K79"/>
    <mergeCell ref="T77:V77"/>
    <mergeCell ref="W77:W79"/>
    <mergeCell ref="X77:X79"/>
    <mergeCell ref="T78:V78"/>
    <mergeCell ref="T79:V79"/>
    <mergeCell ref="A77:A79"/>
    <mergeCell ref="B77:B78"/>
    <mergeCell ref="C77:C78"/>
    <mergeCell ref="F77:F78"/>
    <mergeCell ref="G77:G78"/>
    <mergeCell ref="J77:J79"/>
    <mergeCell ref="H77:H78"/>
    <mergeCell ref="H80:H81"/>
    <mergeCell ref="K74:K76"/>
    <mergeCell ref="T74:V74"/>
    <mergeCell ref="W74:W76"/>
    <mergeCell ref="X74:X76"/>
    <mergeCell ref="T75:V75"/>
    <mergeCell ref="T76:V76"/>
    <mergeCell ref="A74:A76"/>
    <mergeCell ref="B74:B75"/>
    <mergeCell ref="C74:C75"/>
    <mergeCell ref="F74:F75"/>
    <mergeCell ref="G74:G75"/>
    <mergeCell ref="J74:J76"/>
    <mergeCell ref="K71:K73"/>
    <mergeCell ref="T71:V71"/>
    <mergeCell ref="W71:W73"/>
    <mergeCell ref="X71:X73"/>
    <mergeCell ref="T72:V72"/>
    <mergeCell ref="T73:V73"/>
    <mergeCell ref="A71:A73"/>
    <mergeCell ref="B71:B72"/>
    <mergeCell ref="C71:C72"/>
    <mergeCell ref="F71:F72"/>
    <mergeCell ref="G71:G72"/>
    <mergeCell ref="J71:J73"/>
    <mergeCell ref="H71:H72"/>
    <mergeCell ref="H74:H75"/>
    <mergeCell ref="K68:K70"/>
    <mergeCell ref="T68:V68"/>
    <mergeCell ref="W68:W70"/>
    <mergeCell ref="X68:X70"/>
    <mergeCell ref="T69:V69"/>
    <mergeCell ref="T70:V70"/>
    <mergeCell ref="A68:A70"/>
    <mergeCell ref="B68:B69"/>
    <mergeCell ref="C68:C69"/>
    <mergeCell ref="F68:F69"/>
    <mergeCell ref="G68:G69"/>
    <mergeCell ref="J68:J70"/>
    <mergeCell ref="K65:K67"/>
    <mergeCell ref="T65:V65"/>
    <mergeCell ref="W65:W67"/>
    <mergeCell ref="X65:X67"/>
    <mergeCell ref="T66:V66"/>
    <mergeCell ref="T67:V67"/>
    <mergeCell ref="A65:A67"/>
    <mergeCell ref="B65:B66"/>
    <mergeCell ref="C65:C66"/>
    <mergeCell ref="F65:F66"/>
    <mergeCell ref="G65:G66"/>
    <mergeCell ref="J65:J67"/>
    <mergeCell ref="H68:H69"/>
    <mergeCell ref="K62:K64"/>
    <mergeCell ref="T62:V62"/>
    <mergeCell ref="W62:W64"/>
    <mergeCell ref="X62:X64"/>
    <mergeCell ref="T63:V63"/>
    <mergeCell ref="T64:V64"/>
    <mergeCell ref="A62:A64"/>
    <mergeCell ref="B62:B63"/>
    <mergeCell ref="C62:C63"/>
    <mergeCell ref="F62:F63"/>
    <mergeCell ref="G62:G63"/>
    <mergeCell ref="J62:J64"/>
    <mergeCell ref="K59:K61"/>
    <mergeCell ref="T59:V59"/>
    <mergeCell ref="W59:W61"/>
    <mergeCell ref="X59:X61"/>
    <mergeCell ref="T60:V60"/>
    <mergeCell ref="T61:V61"/>
    <mergeCell ref="A59:A61"/>
    <mergeCell ref="B59:B60"/>
    <mergeCell ref="C59:C60"/>
    <mergeCell ref="F59:F60"/>
    <mergeCell ref="G59:G60"/>
    <mergeCell ref="J59:J61"/>
    <mergeCell ref="K56:K58"/>
    <mergeCell ref="T56:V56"/>
    <mergeCell ref="W56:W58"/>
    <mergeCell ref="X56:X58"/>
    <mergeCell ref="T57:V57"/>
    <mergeCell ref="T58:V58"/>
    <mergeCell ref="A56:A58"/>
    <mergeCell ref="B56:B57"/>
    <mergeCell ref="C56:C57"/>
    <mergeCell ref="F56:F57"/>
    <mergeCell ref="G56:G57"/>
    <mergeCell ref="J56:J58"/>
    <mergeCell ref="K53:K55"/>
    <mergeCell ref="T53:V53"/>
    <mergeCell ref="W53:W55"/>
    <mergeCell ref="X53:X55"/>
    <mergeCell ref="T54:V54"/>
    <mergeCell ref="T55:V55"/>
    <mergeCell ref="A53:A55"/>
    <mergeCell ref="B53:B54"/>
    <mergeCell ref="C53:C54"/>
    <mergeCell ref="F53:F54"/>
    <mergeCell ref="G53:G54"/>
    <mergeCell ref="J53:J55"/>
    <mergeCell ref="K50:K52"/>
    <mergeCell ref="T50:V50"/>
    <mergeCell ref="W50:W52"/>
    <mergeCell ref="X50:X52"/>
    <mergeCell ref="T51:V51"/>
    <mergeCell ref="T52:V52"/>
    <mergeCell ref="A50:A52"/>
    <mergeCell ref="B50:B51"/>
    <mergeCell ref="C50:C51"/>
    <mergeCell ref="F50:F51"/>
    <mergeCell ref="G50:G51"/>
    <mergeCell ref="J50:J52"/>
    <mergeCell ref="K47:K49"/>
    <mergeCell ref="T47:V47"/>
    <mergeCell ref="W47:W49"/>
    <mergeCell ref="X47:X49"/>
    <mergeCell ref="T48:V48"/>
    <mergeCell ref="T49:V49"/>
    <mergeCell ref="A47:A49"/>
    <mergeCell ref="B47:B48"/>
    <mergeCell ref="C47:C48"/>
    <mergeCell ref="F47:F48"/>
    <mergeCell ref="G47:G48"/>
    <mergeCell ref="J47:J49"/>
    <mergeCell ref="K44:K46"/>
    <mergeCell ref="T44:V44"/>
    <mergeCell ref="W44:W46"/>
    <mergeCell ref="X44:X46"/>
    <mergeCell ref="T45:V45"/>
    <mergeCell ref="F46:I46"/>
    <mergeCell ref="T46:V46"/>
    <mergeCell ref="A44:A46"/>
    <mergeCell ref="B44:B45"/>
    <mergeCell ref="C44:C45"/>
    <mergeCell ref="F44:F45"/>
    <mergeCell ref="G44:G45"/>
    <mergeCell ref="J44:J46"/>
    <mergeCell ref="K41:K43"/>
    <mergeCell ref="T41:V41"/>
    <mergeCell ref="W41:W43"/>
    <mergeCell ref="X41:X43"/>
    <mergeCell ref="T42:V42"/>
    <mergeCell ref="F43:I43"/>
    <mergeCell ref="T43:V43"/>
    <mergeCell ref="A41:A43"/>
    <mergeCell ref="B41:B42"/>
    <mergeCell ref="C41:C42"/>
    <mergeCell ref="F41:F42"/>
    <mergeCell ref="G41:G42"/>
    <mergeCell ref="J41:J43"/>
    <mergeCell ref="K38:K40"/>
    <mergeCell ref="T38:V38"/>
    <mergeCell ref="W38:W40"/>
    <mergeCell ref="X38:X40"/>
    <mergeCell ref="T39:V39"/>
    <mergeCell ref="F40:I40"/>
    <mergeCell ref="T40:V40"/>
    <mergeCell ref="A38:A40"/>
    <mergeCell ref="B38:B39"/>
    <mergeCell ref="C38:C39"/>
    <mergeCell ref="F38:F39"/>
    <mergeCell ref="G38:G39"/>
    <mergeCell ref="J38:J40"/>
    <mergeCell ref="K35:K37"/>
    <mergeCell ref="T35:V35"/>
    <mergeCell ref="W35:W37"/>
    <mergeCell ref="X35:X37"/>
    <mergeCell ref="T36:V36"/>
    <mergeCell ref="F37:I37"/>
    <mergeCell ref="T37:V37"/>
    <mergeCell ref="A35:A37"/>
    <mergeCell ref="B35:B36"/>
    <mergeCell ref="C35:C36"/>
    <mergeCell ref="F35:F36"/>
    <mergeCell ref="G35:G36"/>
    <mergeCell ref="J35:J37"/>
    <mergeCell ref="B23:B24"/>
    <mergeCell ref="C23:C24"/>
    <mergeCell ref="F23:F24"/>
    <mergeCell ref="G23:G24"/>
    <mergeCell ref="J23:J25"/>
    <mergeCell ref="K32:K34"/>
    <mergeCell ref="T32:V32"/>
    <mergeCell ref="W32:W34"/>
    <mergeCell ref="X32:X34"/>
    <mergeCell ref="T33:V33"/>
    <mergeCell ref="F34:I34"/>
    <mergeCell ref="T34:V34"/>
    <mergeCell ref="A32:A34"/>
    <mergeCell ref="B32:B33"/>
    <mergeCell ref="C32:C33"/>
    <mergeCell ref="F32:F33"/>
    <mergeCell ref="G32:G33"/>
    <mergeCell ref="J32:J34"/>
    <mergeCell ref="K29:K31"/>
    <mergeCell ref="T29:V29"/>
    <mergeCell ref="W29:W31"/>
    <mergeCell ref="X29:X31"/>
    <mergeCell ref="T30:V30"/>
    <mergeCell ref="F31:I31"/>
    <mergeCell ref="T31:V31"/>
    <mergeCell ref="A29:A31"/>
    <mergeCell ref="B29:B30"/>
    <mergeCell ref="C29:C30"/>
    <mergeCell ref="F29:F30"/>
    <mergeCell ref="G29:G30"/>
    <mergeCell ref="J29:J31"/>
    <mergeCell ref="H26:H27"/>
    <mergeCell ref="X17:X19"/>
    <mergeCell ref="T18:V18"/>
    <mergeCell ref="F19:I19"/>
    <mergeCell ref="T19:V19"/>
    <mergeCell ref="A17:A19"/>
    <mergeCell ref="B17:B18"/>
    <mergeCell ref="C17:C18"/>
    <mergeCell ref="F17:F18"/>
    <mergeCell ref="G17:G18"/>
    <mergeCell ref="J17:J19"/>
    <mergeCell ref="K17:K19"/>
    <mergeCell ref="K26:K28"/>
    <mergeCell ref="T26:V26"/>
    <mergeCell ref="W26:W28"/>
    <mergeCell ref="X26:X28"/>
    <mergeCell ref="T27:V27"/>
    <mergeCell ref="F28:I28"/>
    <mergeCell ref="T28:V28"/>
    <mergeCell ref="A26:A28"/>
    <mergeCell ref="B26:B27"/>
    <mergeCell ref="C26:C27"/>
    <mergeCell ref="F26:F27"/>
    <mergeCell ref="G26:G27"/>
    <mergeCell ref="J26:J28"/>
    <mergeCell ref="K23:K25"/>
    <mergeCell ref="T23:V23"/>
    <mergeCell ref="W23:W25"/>
    <mergeCell ref="X23:X25"/>
    <mergeCell ref="T24:V24"/>
    <mergeCell ref="F25:I25"/>
    <mergeCell ref="T25:V25"/>
    <mergeCell ref="A23:A25"/>
    <mergeCell ref="F7:G7"/>
    <mergeCell ref="P7:T7"/>
    <mergeCell ref="A12:A13"/>
    <mergeCell ref="B12:C13"/>
    <mergeCell ref="F12:F13"/>
    <mergeCell ref="G12:G13"/>
    <mergeCell ref="L12:M13"/>
    <mergeCell ref="N12:N13"/>
    <mergeCell ref="O12:V12"/>
    <mergeCell ref="A4:C4"/>
    <mergeCell ref="F4:V4"/>
    <mergeCell ref="F11:V11"/>
    <mergeCell ref="A11:C11"/>
    <mergeCell ref="A10:C10"/>
    <mergeCell ref="F10:V10"/>
    <mergeCell ref="A1:X3"/>
    <mergeCell ref="F5:G5"/>
    <mergeCell ref="P5:T5"/>
    <mergeCell ref="V5:V6"/>
    <mergeCell ref="W5:X6"/>
    <mergeCell ref="V7:V8"/>
    <mergeCell ref="W7:X8"/>
    <mergeCell ref="W12:X12"/>
    <mergeCell ref="O13:P13"/>
    <mergeCell ref="T13:V13"/>
    <mergeCell ref="W10:X11"/>
    <mergeCell ref="A9:U9"/>
    <mergeCell ref="H12:H13"/>
    <mergeCell ref="J12:J13"/>
    <mergeCell ref="AP12:AV12"/>
    <mergeCell ref="BB17:BB19"/>
    <mergeCell ref="BC17:BC19"/>
    <mergeCell ref="BD17:BD19"/>
    <mergeCell ref="BE17:BE19"/>
    <mergeCell ref="BB20:BB22"/>
    <mergeCell ref="BC20:BC22"/>
    <mergeCell ref="BD20:BD22"/>
    <mergeCell ref="BE20:BE22"/>
    <mergeCell ref="BB23:BB25"/>
    <mergeCell ref="BC23:BC25"/>
    <mergeCell ref="BD23:BD25"/>
    <mergeCell ref="BE23:BE25"/>
    <mergeCell ref="BB26:BB28"/>
    <mergeCell ref="BC26:BC28"/>
    <mergeCell ref="BD26:BD28"/>
    <mergeCell ref="BE26:BE28"/>
    <mergeCell ref="BB29:BB31"/>
    <mergeCell ref="BC29:BC31"/>
    <mergeCell ref="BD29:BD31"/>
    <mergeCell ref="BE29:BE31"/>
    <mergeCell ref="BB32:BB34"/>
    <mergeCell ref="BC32:BC34"/>
    <mergeCell ref="BD32:BD34"/>
    <mergeCell ref="BE32:BE34"/>
    <mergeCell ref="BB35:BB37"/>
    <mergeCell ref="BC35:BC37"/>
    <mergeCell ref="BD35:BD37"/>
    <mergeCell ref="BE35:BE37"/>
    <mergeCell ref="BB38:BB40"/>
    <mergeCell ref="BC38:BC40"/>
    <mergeCell ref="BD38:BD40"/>
    <mergeCell ref="BE38:BE40"/>
    <mergeCell ref="BB41:BB43"/>
    <mergeCell ref="BC41:BC43"/>
    <mergeCell ref="BD41:BD43"/>
    <mergeCell ref="BE41:BE43"/>
    <mergeCell ref="BB44:BB46"/>
    <mergeCell ref="BC44:BC46"/>
    <mergeCell ref="BD44:BD46"/>
    <mergeCell ref="BE44:BE46"/>
    <mergeCell ref="BB47:BB49"/>
    <mergeCell ref="BC47:BC49"/>
    <mergeCell ref="BD47:BD49"/>
    <mergeCell ref="BE47:BE49"/>
    <mergeCell ref="BB50:BB52"/>
    <mergeCell ref="BC50:BC52"/>
    <mergeCell ref="BD50:BD52"/>
    <mergeCell ref="BE50:BE52"/>
    <mergeCell ref="BB53:BB55"/>
    <mergeCell ref="BC53:BC55"/>
    <mergeCell ref="BD53:BD55"/>
    <mergeCell ref="BE53:BE55"/>
    <mergeCell ref="BB56:BB58"/>
    <mergeCell ref="BC56:BC58"/>
    <mergeCell ref="BD56:BD58"/>
    <mergeCell ref="BE56:BE58"/>
    <mergeCell ref="BB59:BB61"/>
    <mergeCell ref="BC59:BC61"/>
    <mergeCell ref="BD59:BD61"/>
    <mergeCell ref="BE59:BE61"/>
    <mergeCell ref="BB62:BB64"/>
    <mergeCell ref="BC62:BC64"/>
    <mergeCell ref="BD62:BD64"/>
    <mergeCell ref="BE62:BE64"/>
    <mergeCell ref="BB65:BB67"/>
    <mergeCell ref="BC65:BC67"/>
    <mergeCell ref="BD65:BD67"/>
    <mergeCell ref="BE65:BE67"/>
    <mergeCell ref="BB68:BB70"/>
    <mergeCell ref="BC68:BC70"/>
    <mergeCell ref="BD68:BD70"/>
    <mergeCell ref="BE68:BE70"/>
    <mergeCell ref="BB71:BB73"/>
    <mergeCell ref="BC71:BC73"/>
    <mergeCell ref="BD71:BD73"/>
    <mergeCell ref="BE71:BE73"/>
    <mergeCell ref="BB74:BB76"/>
    <mergeCell ref="BC74:BC76"/>
    <mergeCell ref="BD74:BD76"/>
    <mergeCell ref="BE74:BE76"/>
    <mergeCell ref="BB77:BB79"/>
    <mergeCell ref="BC77:BC79"/>
    <mergeCell ref="BD77:BD79"/>
    <mergeCell ref="BE77:BE79"/>
    <mergeCell ref="BB80:BB82"/>
    <mergeCell ref="BC80:BC82"/>
    <mergeCell ref="BD80:BD82"/>
    <mergeCell ref="BE80:BE82"/>
    <mergeCell ref="BB83:BB85"/>
    <mergeCell ref="BC83:BC85"/>
    <mergeCell ref="BD83:BD85"/>
    <mergeCell ref="BE83:BE85"/>
    <mergeCell ref="BB86:BB88"/>
    <mergeCell ref="BC86:BC88"/>
    <mergeCell ref="BD86:BD88"/>
    <mergeCell ref="BE86:BE88"/>
    <mergeCell ref="BB89:BB91"/>
    <mergeCell ref="BC89:BC91"/>
    <mergeCell ref="BD89:BD91"/>
    <mergeCell ref="BE89:BE91"/>
    <mergeCell ref="BB92:BB94"/>
    <mergeCell ref="BC92:BC94"/>
    <mergeCell ref="BD92:BD94"/>
    <mergeCell ref="BE92:BE94"/>
    <mergeCell ref="BB95:BB97"/>
    <mergeCell ref="BC95:BC97"/>
    <mergeCell ref="BD95:BD97"/>
    <mergeCell ref="BE95:BE97"/>
    <mergeCell ref="BB98:BB100"/>
    <mergeCell ref="BC98:BC100"/>
    <mergeCell ref="BD98:BD100"/>
    <mergeCell ref="BE98:BE100"/>
    <mergeCell ref="BB101:BB103"/>
    <mergeCell ref="BC101:BC103"/>
    <mergeCell ref="BD101:BD103"/>
    <mergeCell ref="BE101:BE103"/>
    <mergeCell ref="BB104:BB106"/>
    <mergeCell ref="BC104:BC106"/>
    <mergeCell ref="BD104:BD106"/>
    <mergeCell ref="BE104:BE106"/>
    <mergeCell ref="BB107:BB109"/>
    <mergeCell ref="BC107:BC109"/>
    <mergeCell ref="BD107:BD109"/>
    <mergeCell ref="BE107:BE109"/>
    <mergeCell ref="BB110:BB112"/>
    <mergeCell ref="BC110:BC112"/>
    <mergeCell ref="BD110:BD112"/>
    <mergeCell ref="BE110:BE112"/>
    <mergeCell ref="BB113:BB115"/>
    <mergeCell ref="BC113:BC115"/>
    <mergeCell ref="BD113:BD115"/>
    <mergeCell ref="BE113:BE115"/>
    <mergeCell ref="BB116:BB118"/>
    <mergeCell ref="BC116:BC118"/>
    <mergeCell ref="BD116:BD118"/>
    <mergeCell ref="BE116:BE118"/>
    <mergeCell ref="BB119:BB121"/>
    <mergeCell ref="BC119:BC121"/>
    <mergeCell ref="BD119:BD121"/>
    <mergeCell ref="BE119:BE121"/>
    <mergeCell ref="BB122:BB124"/>
    <mergeCell ref="BC122:BC124"/>
    <mergeCell ref="BD122:BD124"/>
    <mergeCell ref="BE122:BE124"/>
    <mergeCell ref="BB125:BB127"/>
    <mergeCell ref="BC125:BC127"/>
    <mergeCell ref="BD125:BD127"/>
    <mergeCell ref="BE125:BE127"/>
    <mergeCell ref="BB128:BB130"/>
    <mergeCell ref="BC128:BC130"/>
    <mergeCell ref="BD128:BD130"/>
    <mergeCell ref="BE128:BE130"/>
    <mergeCell ref="BB131:BB133"/>
    <mergeCell ref="BC131:BC133"/>
    <mergeCell ref="BD131:BD133"/>
    <mergeCell ref="BE131:BE133"/>
    <mergeCell ref="BB134:BB136"/>
    <mergeCell ref="BC134:BC136"/>
    <mergeCell ref="BD134:BD136"/>
    <mergeCell ref="BE134:BE136"/>
    <mergeCell ref="BB137:BB139"/>
    <mergeCell ref="BC137:BC139"/>
    <mergeCell ref="BD137:BD139"/>
    <mergeCell ref="BE137:BE139"/>
    <mergeCell ref="BB140:BB142"/>
    <mergeCell ref="BC140:BC142"/>
    <mergeCell ref="BD140:BD142"/>
    <mergeCell ref="BE140:BE142"/>
    <mergeCell ref="BB143:BB145"/>
    <mergeCell ref="BC143:BC145"/>
    <mergeCell ref="BD143:BD145"/>
    <mergeCell ref="BE143:BE145"/>
    <mergeCell ref="BB146:BB148"/>
    <mergeCell ref="BC146:BC148"/>
    <mergeCell ref="BD146:BD148"/>
    <mergeCell ref="BE146:BE148"/>
    <mergeCell ref="BB149:BB151"/>
    <mergeCell ref="BC149:BC151"/>
    <mergeCell ref="BD149:BD151"/>
    <mergeCell ref="BE149:BE151"/>
    <mergeCell ref="BB152:BB154"/>
    <mergeCell ref="BC152:BC154"/>
    <mergeCell ref="BD152:BD154"/>
    <mergeCell ref="BE152:BE154"/>
    <mergeCell ref="BB155:BB157"/>
    <mergeCell ref="BC155:BC157"/>
    <mergeCell ref="BD155:BD157"/>
    <mergeCell ref="BE155:BE157"/>
    <mergeCell ref="BB158:BB160"/>
    <mergeCell ref="BC158:BC160"/>
    <mergeCell ref="BD158:BD160"/>
    <mergeCell ref="BE158:BE160"/>
    <mergeCell ref="BB161:BB163"/>
    <mergeCell ref="BC161:BC163"/>
    <mergeCell ref="BD161:BD163"/>
    <mergeCell ref="BE161:BE163"/>
    <mergeCell ref="BB164:BB166"/>
    <mergeCell ref="BC164:BC166"/>
    <mergeCell ref="BD164:BD166"/>
    <mergeCell ref="BE164:BE166"/>
    <mergeCell ref="BB167:BB169"/>
    <mergeCell ref="BC167:BC169"/>
    <mergeCell ref="BD167:BD169"/>
    <mergeCell ref="BE167:BE169"/>
    <mergeCell ref="BB170:BB172"/>
    <mergeCell ref="BC170:BC172"/>
    <mergeCell ref="BD170:BD172"/>
    <mergeCell ref="BE170:BE172"/>
    <mergeCell ref="BB173:BB175"/>
    <mergeCell ref="BC173:BC175"/>
    <mergeCell ref="BD173:BD175"/>
    <mergeCell ref="BE173:BE175"/>
    <mergeCell ref="BB176:BB178"/>
    <mergeCell ref="BC176:BC178"/>
    <mergeCell ref="BD176:BD178"/>
    <mergeCell ref="BE176:BE178"/>
    <mergeCell ref="BB179:BB181"/>
    <mergeCell ref="BC179:BC181"/>
    <mergeCell ref="BD179:BD181"/>
    <mergeCell ref="BE179:BE181"/>
    <mergeCell ref="BB182:BB184"/>
    <mergeCell ref="BC182:BC184"/>
    <mergeCell ref="BD182:BD184"/>
    <mergeCell ref="BE182:BE184"/>
    <mergeCell ref="BB185:BB187"/>
    <mergeCell ref="BC185:BC187"/>
    <mergeCell ref="BD185:BD187"/>
    <mergeCell ref="BE185:BE187"/>
    <mergeCell ref="BB188:BB190"/>
    <mergeCell ref="BC188:BC190"/>
    <mergeCell ref="BD188:BD190"/>
    <mergeCell ref="BE188:BE190"/>
    <mergeCell ref="BB191:BB193"/>
    <mergeCell ref="BC191:BC193"/>
    <mergeCell ref="BD191:BD193"/>
    <mergeCell ref="BE191:BE193"/>
    <mergeCell ref="BB194:BB196"/>
    <mergeCell ref="BC194:BC196"/>
    <mergeCell ref="BD194:BD196"/>
    <mergeCell ref="BE194:BE196"/>
    <mergeCell ref="BB197:BB199"/>
    <mergeCell ref="BC197:BC199"/>
    <mergeCell ref="BD197:BD199"/>
    <mergeCell ref="BE197:BE199"/>
    <mergeCell ref="BB200:BB202"/>
    <mergeCell ref="BC200:BC202"/>
    <mergeCell ref="BD200:BD202"/>
    <mergeCell ref="BE200:BE202"/>
    <mergeCell ref="BB203:BB205"/>
    <mergeCell ref="BC203:BC205"/>
    <mergeCell ref="BD203:BD205"/>
    <mergeCell ref="BE203:BE205"/>
    <mergeCell ref="BB206:BB208"/>
    <mergeCell ref="BC206:BC208"/>
    <mergeCell ref="BD206:BD208"/>
    <mergeCell ref="BE206:BE208"/>
    <mergeCell ref="BB209:BB211"/>
    <mergeCell ref="BC209:BC211"/>
    <mergeCell ref="BD209:BD211"/>
    <mergeCell ref="BE209:BE211"/>
    <mergeCell ref="BB212:BB214"/>
    <mergeCell ref="BC212:BC214"/>
    <mergeCell ref="BD212:BD214"/>
    <mergeCell ref="BE212:BE214"/>
    <mergeCell ref="BB215:BB217"/>
    <mergeCell ref="BC215:BC217"/>
    <mergeCell ref="BD215:BD217"/>
    <mergeCell ref="BE215:BE217"/>
    <mergeCell ref="BB218:BB220"/>
    <mergeCell ref="BC218:BC220"/>
    <mergeCell ref="BD218:BD220"/>
    <mergeCell ref="BE218:BE220"/>
    <mergeCell ref="BB221:BB223"/>
    <mergeCell ref="BC221:BC223"/>
    <mergeCell ref="BD221:BD223"/>
    <mergeCell ref="BE221:BE223"/>
    <mergeCell ref="BB224:BB226"/>
    <mergeCell ref="BC224:BC226"/>
    <mergeCell ref="BD224:BD226"/>
    <mergeCell ref="BE224:BE226"/>
    <mergeCell ref="BB227:BB229"/>
    <mergeCell ref="BC227:BC229"/>
    <mergeCell ref="BD227:BD229"/>
    <mergeCell ref="BE227:BE229"/>
    <mergeCell ref="BB230:BB232"/>
    <mergeCell ref="BC230:BC232"/>
    <mergeCell ref="BD230:BD232"/>
    <mergeCell ref="BE230:BE232"/>
    <mergeCell ref="BB233:BB235"/>
    <mergeCell ref="BC233:BC235"/>
    <mergeCell ref="BD233:BD235"/>
    <mergeCell ref="BE233:BE235"/>
    <mergeCell ref="BB236:BB238"/>
    <mergeCell ref="BC236:BC238"/>
    <mergeCell ref="BD236:BD238"/>
    <mergeCell ref="BE236:BE238"/>
    <mergeCell ref="BB239:BB241"/>
    <mergeCell ref="BC239:BC241"/>
    <mergeCell ref="BD239:BD241"/>
    <mergeCell ref="BE239:BE241"/>
    <mergeCell ref="BB242:BB244"/>
    <mergeCell ref="BC242:BC244"/>
    <mergeCell ref="BD242:BD244"/>
    <mergeCell ref="BE242:BE244"/>
    <mergeCell ref="BB245:BB247"/>
    <mergeCell ref="BC245:BC247"/>
    <mergeCell ref="BD245:BD247"/>
    <mergeCell ref="BE245:BE247"/>
    <mergeCell ref="BB248:BB250"/>
    <mergeCell ref="BC248:BC250"/>
    <mergeCell ref="BD248:BD250"/>
    <mergeCell ref="BE248:BE250"/>
    <mergeCell ref="BB251:BB253"/>
    <mergeCell ref="BC251:BC253"/>
    <mergeCell ref="BD251:BD253"/>
    <mergeCell ref="BE251:BE253"/>
    <mergeCell ref="BB254:BB256"/>
    <mergeCell ref="BC254:BC256"/>
    <mergeCell ref="BD254:BD256"/>
    <mergeCell ref="BE254:BE256"/>
    <mergeCell ref="BB257:BB259"/>
    <mergeCell ref="BC257:BC259"/>
    <mergeCell ref="BD257:BD259"/>
    <mergeCell ref="BE257:BE259"/>
    <mergeCell ref="BB260:BB262"/>
    <mergeCell ref="BC260:BC262"/>
    <mergeCell ref="BD260:BD262"/>
    <mergeCell ref="BE260:BE262"/>
    <mergeCell ref="BB263:BB265"/>
    <mergeCell ref="BC263:BC265"/>
    <mergeCell ref="BD263:BD265"/>
    <mergeCell ref="BE263:BE265"/>
    <mergeCell ref="BB266:BB268"/>
    <mergeCell ref="BC266:BC268"/>
    <mergeCell ref="BD266:BD268"/>
    <mergeCell ref="BE266:BE268"/>
    <mergeCell ref="BB269:BB271"/>
    <mergeCell ref="BC269:BC271"/>
    <mergeCell ref="BD269:BD271"/>
    <mergeCell ref="BE269:BE271"/>
    <mergeCell ref="BB272:BB274"/>
    <mergeCell ref="BC272:BC274"/>
    <mergeCell ref="BD272:BD274"/>
    <mergeCell ref="BE272:BE274"/>
    <mergeCell ref="BB275:BB277"/>
    <mergeCell ref="BC275:BC277"/>
    <mergeCell ref="BD275:BD277"/>
    <mergeCell ref="BE275:BE277"/>
    <mergeCell ref="BB278:BB280"/>
    <mergeCell ref="BC278:BC280"/>
    <mergeCell ref="BD278:BD280"/>
    <mergeCell ref="BE278:BE280"/>
    <mergeCell ref="BB281:BB283"/>
    <mergeCell ref="BC281:BC283"/>
    <mergeCell ref="BD281:BD283"/>
    <mergeCell ref="BE281:BE283"/>
    <mergeCell ref="BB284:BB286"/>
    <mergeCell ref="BC284:BC286"/>
    <mergeCell ref="BD284:BD286"/>
    <mergeCell ref="BE284:BE286"/>
    <mergeCell ref="BB287:BB289"/>
    <mergeCell ref="BC287:BC289"/>
    <mergeCell ref="BD287:BD289"/>
    <mergeCell ref="BE287:BE289"/>
    <mergeCell ref="BB290:BB292"/>
    <mergeCell ref="BC290:BC292"/>
    <mergeCell ref="BD290:BD292"/>
    <mergeCell ref="BE290:BE292"/>
    <mergeCell ref="BB293:BB295"/>
    <mergeCell ref="BC293:BC295"/>
    <mergeCell ref="BD293:BD295"/>
    <mergeCell ref="BE293:BE295"/>
    <mergeCell ref="BB296:BB298"/>
    <mergeCell ref="BC296:BC298"/>
    <mergeCell ref="BD296:BD298"/>
    <mergeCell ref="BE296:BE298"/>
    <mergeCell ref="BB299:BB301"/>
    <mergeCell ref="BC299:BC301"/>
    <mergeCell ref="BD299:BD301"/>
    <mergeCell ref="BE299:BE301"/>
    <mergeCell ref="BB302:BB304"/>
    <mergeCell ref="BC302:BC304"/>
    <mergeCell ref="BD302:BD304"/>
    <mergeCell ref="BE302:BE304"/>
    <mergeCell ref="BB305:BB307"/>
    <mergeCell ref="BC305:BC307"/>
    <mergeCell ref="BD305:BD307"/>
    <mergeCell ref="BE305:BE307"/>
    <mergeCell ref="BB308:BB310"/>
    <mergeCell ref="BC308:BC310"/>
    <mergeCell ref="BD308:BD310"/>
    <mergeCell ref="BE308:BE310"/>
    <mergeCell ref="BB311:BB313"/>
    <mergeCell ref="BC311:BC313"/>
    <mergeCell ref="BD311:BD313"/>
    <mergeCell ref="BE311:BE313"/>
    <mergeCell ref="BB314:BB316"/>
    <mergeCell ref="BC314:BC316"/>
    <mergeCell ref="BD314:BD316"/>
    <mergeCell ref="BE314:BE316"/>
    <mergeCell ref="BB317:BB319"/>
    <mergeCell ref="BC317:BC319"/>
    <mergeCell ref="BD317:BD319"/>
    <mergeCell ref="BE317:BE319"/>
    <mergeCell ref="BB320:BB322"/>
    <mergeCell ref="BC320:BC322"/>
    <mergeCell ref="BD320:BD322"/>
    <mergeCell ref="BE320:BE322"/>
    <mergeCell ref="BB323:BB325"/>
    <mergeCell ref="BC323:BC325"/>
    <mergeCell ref="BD323:BD325"/>
    <mergeCell ref="BE323:BE325"/>
    <mergeCell ref="BB326:BB328"/>
    <mergeCell ref="BC326:BC328"/>
    <mergeCell ref="BD326:BD328"/>
    <mergeCell ref="BE326:BE328"/>
    <mergeCell ref="BB329:BB331"/>
    <mergeCell ref="BC329:BC331"/>
    <mergeCell ref="BD329:BD331"/>
    <mergeCell ref="BE329:BE331"/>
    <mergeCell ref="BB332:BB334"/>
    <mergeCell ref="BC332:BC334"/>
    <mergeCell ref="BD332:BD334"/>
    <mergeCell ref="BE332:BE334"/>
    <mergeCell ref="BB335:BB337"/>
    <mergeCell ref="BC335:BC337"/>
    <mergeCell ref="BD335:BD337"/>
    <mergeCell ref="BE335:BE337"/>
    <mergeCell ref="BB338:BB340"/>
    <mergeCell ref="BC338:BC340"/>
    <mergeCell ref="BD338:BD340"/>
    <mergeCell ref="BE338:BE340"/>
    <mergeCell ref="BB341:BB343"/>
    <mergeCell ref="BC341:BC343"/>
    <mergeCell ref="BD341:BD343"/>
    <mergeCell ref="BE341:BE343"/>
    <mergeCell ref="BB344:BB346"/>
    <mergeCell ref="BC344:BC346"/>
    <mergeCell ref="BD344:BD346"/>
    <mergeCell ref="BE344:BE346"/>
    <mergeCell ref="BB347:BB349"/>
    <mergeCell ref="BC347:BC349"/>
    <mergeCell ref="BD347:BD349"/>
    <mergeCell ref="BE347:BE349"/>
    <mergeCell ref="BB350:BB352"/>
    <mergeCell ref="BC350:BC352"/>
    <mergeCell ref="BD350:BD352"/>
    <mergeCell ref="BE350:BE352"/>
    <mergeCell ref="BB353:BB355"/>
    <mergeCell ref="BC353:BC355"/>
    <mergeCell ref="BD353:BD355"/>
    <mergeCell ref="BE353:BE355"/>
    <mergeCell ref="BB356:BB358"/>
    <mergeCell ref="BC356:BC358"/>
    <mergeCell ref="BD356:BD358"/>
    <mergeCell ref="BE356:BE358"/>
    <mergeCell ref="BB359:BB361"/>
    <mergeCell ref="BC359:BC361"/>
    <mergeCell ref="BD359:BD361"/>
    <mergeCell ref="BE359:BE361"/>
    <mergeCell ref="BB362:BB364"/>
    <mergeCell ref="BC362:BC364"/>
    <mergeCell ref="BD362:BD364"/>
    <mergeCell ref="BE362:BE364"/>
    <mergeCell ref="BB365:BB367"/>
    <mergeCell ref="BC365:BC367"/>
    <mergeCell ref="BD365:BD367"/>
    <mergeCell ref="BE365:BE367"/>
    <mergeCell ref="BB368:BB370"/>
    <mergeCell ref="BC368:BC370"/>
    <mergeCell ref="BD368:BD370"/>
    <mergeCell ref="BE368:BE370"/>
    <mergeCell ref="BB371:BB373"/>
    <mergeCell ref="BC371:BC373"/>
    <mergeCell ref="BD371:BD373"/>
    <mergeCell ref="BE371:BE373"/>
    <mergeCell ref="BB374:BB376"/>
    <mergeCell ref="BC374:BC376"/>
    <mergeCell ref="BD374:BD376"/>
    <mergeCell ref="BE374:BE376"/>
    <mergeCell ref="BB377:BB379"/>
    <mergeCell ref="BC377:BC379"/>
    <mergeCell ref="BD377:BD379"/>
    <mergeCell ref="BE377:BE379"/>
    <mergeCell ref="BB380:BB382"/>
    <mergeCell ref="BC380:BC382"/>
    <mergeCell ref="BD380:BD382"/>
    <mergeCell ref="BE380:BE382"/>
    <mergeCell ref="BB383:BB385"/>
    <mergeCell ref="BC383:BC385"/>
    <mergeCell ref="BD383:BD385"/>
    <mergeCell ref="BE383:BE385"/>
    <mergeCell ref="BB386:BB388"/>
    <mergeCell ref="BC386:BC388"/>
    <mergeCell ref="BD386:BD388"/>
    <mergeCell ref="BE386:BE388"/>
    <mergeCell ref="BB389:BB391"/>
    <mergeCell ref="BC389:BC391"/>
    <mergeCell ref="BD389:BD391"/>
    <mergeCell ref="BE389:BE391"/>
    <mergeCell ref="BB392:BB394"/>
    <mergeCell ref="BC392:BC394"/>
    <mergeCell ref="BD392:BD394"/>
    <mergeCell ref="BE392:BE394"/>
    <mergeCell ref="BB395:BB397"/>
    <mergeCell ref="BC395:BC397"/>
    <mergeCell ref="BD395:BD397"/>
    <mergeCell ref="BE395:BE397"/>
    <mergeCell ref="BB398:BB400"/>
    <mergeCell ref="BC398:BC400"/>
    <mergeCell ref="BD398:BD400"/>
    <mergeCell ref="BE398:BE400"/>
    <mergeCell ref="BB401:BB403"/>
    <mergeCell ref="BC401:BC403"/>
    <mergeCell ref="BD401:BD403"/>
    <mergeCell ref="BE401:BE403"/>
    <mergeCell ref="BB404:BB406"/>
    <mergeCell ref="BC404:BC406"/>
    <mergeCell ref="BD404:BD406"/>
    <mergeCell ref="BE404:BE406"/>
    <mergeCell ref="BB407:BB409"/>
    <mergeCell ref="BC407:BC409"/>
    <mergeCell ref="BD407:BD409"/>
    <mergeCell ref="BE407:BE409"/>
    <mergeCell ref="BB410:BB412"/>
    <mergeCell ref="BC410:BC412"/>
    <mergeCell ref="BD410:BD412"/>
    <mergeCell ref="BE410:BE412"/>
    <mergeCell ref="BB413:BB415"/>
    <mergeCell ref="BC413:BC415"/>
    <mergeCell ref="BD413:BD415"/>
    <mergeCell ref="BE413:BE415"/>
    <mergeCell ref="BB416:BB418"/>
    <mergeCell ref="BC416:BC418"/>
    <mergeCell ref="BD416:BD418"/>
    <mergeCell ref="BE416:BE418"/>
    <mergeCell ref="BB419:BB421"/>
    <mergeCell ref="BC419:BC421"/>
    <mergeCell ref="BD419:BD421"/>
    <mergeCell ref="BE419:BE421"/>
    <mergeCell ref="BB422:BB424"/>
    <mergeCell ref="BC422:BC424"/>
    <mergeCell ref="BD422:BD424"/>
    <mergeCell ref="BE422:BE424"/>
    <mergeCell ref="BB425:BB427"/>
    <mergeCell ref="BC425:BC427"/>
    <mergeCell ref="BD425:BD427"/>
    <mergeCell ref="BE425:BE427"/>
    <mergeCell ref="BB428:BB430"/>
    <mergeCell ref="BC428:BC430"/>
    <mergeCell ref="BD428:BD430"/>
    <mergeCell ref="BE428:BE430"/>
    <mergeCell ref="BB431:BB433"/>
    <mergeCell ref="BC431:BC433"/>
    <mergeCell ref="BD431:BD433"/>
    <mergeCell ref="BE431:BE433"/>
    <mergeCell ref="BB461:BB463"/>
    <mergeCell ref="BC461:BC463"/>
    <mergeCell ref="BD461:BD463"/>
    <mergeCell ref="BE461:BE463"/>
    <mergeCell ref="BB434:BB436"/>
    <mergeCell ref="BC434:BC436"/>
    <mergeCell ref="BD434:BD436"/>
    <mergeCell ref="BE434:BE436"/>
    <mergeCell ref="BB437:BB439"/>
    <mergeCell ref="BC437:BC439"/>
    <mergeCell ref="BD437:BD439"/>
    <mergeCell ref="BE437:BE439"/>
    <mergeCell ref="BB440:BB442"/>
    <mergeCell ref="BC440:BC442"/>
    <mergeCell ref="BD440:BD442"/>
    <mergeCell ref="BE440:BE442"/>
    <mergeCell ref="BB443:BB445"/>
    <mergeCell ref="BC443:BC445"/>
    <mergeCell ref="BD443:BD445"/>
    <mergeCell ref="BE443:BE445"/>
    <mergeCell ref="BB446:BB448"/>
    <mergeCell ref="BC446:BC448"/>
    <mergeCell ref="BD446:BD448"/>
    <mergeCell ref="BE446:BE448"/>
    <mergeCell ref="AC12:AH12"/>
    <mergeCell ref="AC65:AC67"/>
    <mergeCell ref="AC68:AC70"/>
    <mergeCell ref="AC71:AC73"/>
    <mergeCell ref="AC74:AC76"/>
    <mergeCell ref="AC77:AC79"/>
    <mergeCell ref="AC80:AC82"/>
    <mergeCell ref="AC83:AC85"/>
    <mergeCell ref="AC86:AC88"/>
    <mergeCell ref="AC89:AC91"/>
    <mergeCell ref="AC92:AC94"/>
    <mergeCell ref="AC95:AC97"/>
    <mergeCell ref="BB464:BB466"/>
    <mergeCell ref="BC464:BC466"/>
    <mergeCell ref="BD464:BD466"/>
    <mergeCell ref="BE464:BE466"/>
    <mergeCell ref="BB449:BB451"/>
    <mergeCell ref="BC449:BC451"/>
    <mergeCell ref="BD449:BD451"/>
    <mergeCell ref="BE449:BE451"/>
    <mergeCell ref="BB452:BB454"/>
    <mergeCell ref="BC452:BC454"/>
    <mergeCell ref="BD452:BD454"/>
    <mergeCell ref="BE452:BE454"/>
    <mergeCell ref="BB455:BB457"/>
    <mergeCell ref="BC455:BC457"/>
    <mergeCell ref="BD455:BD457"/>
    <mergeCell ref="BE455:BE457"/>
    <mergeCell ref="BB458:BB460"/>
    <mergeCell ref="BC458:BC460"/>
    <mergeCell ref="BD458:BD460"/>
    <mergeCell ref="BE458:BE460"/>
    <mergeCell ref="AC98:AC100"/>
    <mergeCell ref="AC101:AC103"/>
    <mergeCell ref="AC104:AC106"/>
    <mergeCell ref="AC17:AC19"/>
    <mergeCell ref="AC20:AC22"/>
    <mergeCell ref="AC23:AC25"/>
    <mergeCell ref="AC26:AC28"/>
    <mergeCell ref="AC29:AC31"/>
    <mergeCell ref="AC32:AC34"/>
    <mergeCell ref="AC35:AC37"/>
    <mergeCell ref="AC38:AC40"/>
    <mergeCell ref="AC41:AC43"/>
    <mergeCell ref="AC44:AC46"/>
    <mergeCell ref="AC47:AC49"/>
    <mergeCell ref="AC50:AC52"/>
    <mergeCell ref="AC53:AC55"/>
    <mergeCell ref="AC56:AC58"/>
    <mergeCell ref="AC59:AC61"/>
    <mergeCell ref="AC62:AC64"/>
    <mergeCell ref="AC107:AC109"/>
    <mergeCell ref="AC110:AC112"/>
    <mergeCell ref="AC113:AC115"/>
    <mergeCell ref="AC116:AC118"/>
    <mergeCell ref="AC119:AC121"/>
    <mergeCell ref="AC122:AC124"/>
    <mergeCell ref="AC125:AC127"/>
    <mergeCell ref="AC128:AC130"/>
    <mergeCell ref="AC131:AC133"/>
    <mergeCell ref="AC134:AC136"/>
    <mergeCell ref="AC137:AC139"/>
    <mergeCell ref="AC140:AC142"/>
    <mergeCell ref="AC143:AC145"/>
    <mergeCell ref="AC146:AC148"/>
    <mergeCell ref="AC149:AC151"/>
    <mergeCell ref="AC152:AC154"/>
    <mergeCell ref="AC155:AC157"/>
    <mergeCell ref="AC158:AC160"/>
    <mergeCell ref="AC161:AC163"/>
    <mergeCell ref="AC164:AC166"/>
    <mergeCell ref="AC167:AC169"/>
    <mergeCell ref="AC170:AC172"/>
    <mergeCell ref="AC173:AC175"/>
    <mergeCell ref="AC176:AC178"/>
    <mergeCell ref="AC179:AC181"/>
    <mergeCell ref="AC182:AC184"/>
    <mergeCell ref="AC185:AC187"/>
    <mergeCell ref="AC188:AC190"/>
    <mergeCell ref="AC191:AC193"/>
    <mergeCell ref="AC194:AC196"/>
    <mergeCell ref="AC197:AC199"/>
    <mergeCell ref="AC200:AC202"/>
    <mergeCell ref="AC203:AC205"/>
    <mergeCell ref="AC206:AC208"/>
    <mergeCell ref="AC209:AC211"/>
    <mergeCell ref="AC212:AC214"/>
    <mergeCell ref="AC215:AC217"/>
    <mergeCell ref="AC218:AC220"/>
    <mergeCell ref="AC221:AC223"/>
    <mergeCell ref="AC224:AC226"/>
    <mergeCell ref="AC227:AC229"/>
    <mergeCell ref="AC230:AC232"/>
    <mergeCell ref="AC233:AC235"/>
    <mergeCell ref="AC236:AC238"/>
    <mergeCell ref="AC239:AC241"/>
    <mergeCell ref="AC242:AC244"/>
    <mergeCell ref="AC245:AC247"/>
    <mergeCell ref="AC248:AC250"/>
    <mergeCell ref="AC251:AC253"/>
    <mergeCell ref="AC254:AC256"/>
    <mergeCell ref="AC257:AC259"/>
    <mergeCell ref="AC260:AC262"/>
    <mergeCell ref="AC263:AC265"/>
    <mergeCell ref="AC266:AC268"/>
    <mergeCell ref="AC269:AC271"/>
    <mergeCell ref="AC272:AC274"/>
    <mergeCell ref="AC275:AC277"/>
    <mergeCell ref="AC278:AC280"/>
    <mergeCell ref="AC281:AC283"/>
    <mergeCell ref="AC284:AC286"/>
    <mergeCell ref="AC287:AC289"/>
    <mergeCell ref="AC290:AC292"/>
    <mergeCell ref="AC293:AC295"/>
    <mergeCell ref="AC296:AC298"/>
    <mergeCell ref="AC299:AC301"/>
    <mergeCell ref="AC302:AC304"/>
    <mergeCell ref="AC305:AC307"/>
    <mergeCell ref="AC308:AC310"/>
    <mergeCell ref="AC311:AC313"/>
    <mergeCell ref="AC314:AC316"/>
    <mergeCell ref="AC317:AC319"/>
    <mergeCell ref="AC320:AC322"/>
    <mergeCell ref="AC323:AC325"/>
    <mergeCell ref="AC326:AC328"/>
    <mergeCell ref="AC329:AC331"/>
    <mergeCell ref="AC332:AC334"/>
    <mergeCell ref="AC335:AC337"/>
    <mergeCell ref="AC338:AC340"/>
    <mergeCell ref="AC341:AC343"/>
    <mergeCell ref="AC344:AC346"/>
    <mergeCell ref="AC347:AC349"/>
    <mergeCell ref="AC350:AC352"/>
    <mergeCell ref="AC353:AC355"/>
    <mergeCell ref="AC356:AC358"/>
    <mergeCell ref="AC359:AC361"/>
    <mergeCell ref="AC362:AC364"/>
    <mergeCell ref="AC365:AC367"/>
    <mergeCell ref="AC368:AC370"/>
    <mergeCell ref="AC371:AC373"/>
    <mergeCell ref="AC374:AC376"/>
    <mergeCell ref="AC377:AC379"/>
    <mergeCell ref="AC380:AC382"/>
    <mergeCell ref="AC383:AC385"/>
    <mergeCell ref="AC386:AC388"/>
    <mergeCell ref="AC389:AC391"/>
    <mergeCell ref="AC392:AC394"/>
    <mergeCell ref="AC395:AC397"/>
    <mergeCell ref="AC398:AC400"/>
    <mergeCell ref="AC401:AC403"/>
    <mergeCell ref="AC404:AC406"/>
    <mergeCell ref="AC407:AC409"/>
    <mergeCell ref="AC410:AC412"/>
    <mergeCell ref="AC413:AC415"/>
    <mergeCell ref="AC416:AC418"/>
    <mergeCell ref="AC419:AC421"/>
    <mergeCell ref="AC422:AC424"/>
    <mergeCell ref="AC425:AC427"/>
    <mergeCell ref="AC428:AC430"/>
    <mergeCell ref="AC431:AC433"/>
    <mergeCell ref="AC434:AC436"/>
    <mergeCell ref="AC437:AC439"/>
    <mergeCell ref="AC440:AC442"/>
    <mergeCell ref="AC443:AC445"/>
    <mergeCell ref="AC446:AC448"/>
    <mergeCell ref="AC449:AC451"/>
    <mergeCell ref="AC452:AC454"/>
    <mergeCell ref="AC455:AC457"/>
    <mergeCell ref="AC458:AC460"/>
    <mergeCell ref="AC461:AC463"/>
    <mergeCell ref="AC464:AC466"/>
    <mergeCell ref="BL17:BL19"/>
    <mergeCell ref="BL20:BL22"/>
    <mergeCell ref="BL23:BL25"/>
    <mergeCell ref="BL26:BL28"/>
    <mergeCell ref="BL29:BL31"/>
    <mergeCell ref="BL32:BL34"/>
    <mergeCell ref="BL35:BL37"/>
    <mergeCell ref="BL38:BL40"/>
    <mergeCell ref="BL41:BL43"/>
    <mergeCell ref="BL44:BL46"/>
    <mergeCell ref="BL47:BL49"/>
    <mergeCell ref="BL50:BL52"/>
    <mergeCell ref="BL53:BL55"/>
    <mergeCell ref="BL56:BL58"/>
    <mergeCell ref="BL59:BL61"/>
    <mergeCell ref="BL62:BL64"/>
    <mergeCell ref="BL65:BL67"/>
    <mergeCell ref="BL68:BL70"/>
    <mergeCell ref="BL71:BL73"/>
    <mergeCell ref="BL74:BL76"/>
    <mergeCell ref="BL77:BL79"/>
    <mergeCell ref="BL80:BL82"/>
    <mergeCell ref="BL83:BL85"/>
    <mergeCell ref="BL86:BL88"/>
    <mergeCell ref="BL89:BL91"/>
    <mergeCell ref="BL92:BL94"/>
    <mergeCell ref="BL95:BL97"/>
    <mergeCell ref="BL98:BL100"/>
    <mergeCell ref="BL101:BL103"/>
    <mergeCell ref="BL104:BL106"/>
    <mergeCell ref="BL107:BL109"/>
    <mergeCell ref="BL110:BL112"/>
    <mergeCell ref="BL113:BL115"/>
    <mergeCell ref="BL116:BL118"/>
    <mergeCell ref="BL119:BL121"/>
    <mergeCell ref="BL122:BL124"/>
    <mergeCell ref="BL125:BL127"/>
    <mergeCell ref="BL128:BL130"/>
    <mergeCell ref="BL131:BL133"/>
    <mergeCell ref="BL134:BL136"/>
    <mergeCell ref="BL137:BL139"/>
    <mergeCell ref="BL140:BL142"/>
    <mergeCell ref="BL143:BL145"/>
    <mergeCell ref="BL146:BL148"/>
    <mergeCell ref="BL149:BL151"/>
    <mergeCell ref="BL152:BL154"/>
    <mergeCell ref="BL155:BL157"/>
    <mergeCell ref="BL158:BL160"/>
    <mergeCell ref="BL161:BL163"/>
    <mergeCell ref="BL164:BL166"/>
    <mergeCell ref="BL167:BL169"/>
    <mergeCell ref="BL170:BL172"/>
    <mergeCell ref="BL173:BL175"/>
    <mergeCell ref="BL176:BL178"/>
    <mergeCell ref="BL179:BL181"/>
    <mergeCell ref="BL182:BL184"/>
    <mergeCell ref="BL185:BL187"/>
    <mergeCell ref="BL188:BL190"/>
    <mergeCell ref="BL191:BL193"/>
    <mergeCell ref="BL194:BL196"/>
    <mergeCell ref="BL197:BL199"/>
    <mergeCell ref="BL200:BL202"/>
    <mergeCell ref="BL203:BL205"/>
    <mergeCell ref="BL206:BL208"/>
    <mergeCell ref="BL209:BL211"/>
    <mergeCell ref="BL212:BL214"/>
    <mergeCell ref="BL215:BL217"/>
    <mergeCell ref="BL218:BL220"/>
    <mergeCell ref="BL221:BL223"/>
    <mergeCell ref="BL224:BL226"/>
    <mergeCell ref="BL227:BL229"/>
    <mergeCell ref="BL230:BL232"/>
    <mergeCell ref="BL233:BL235"/>
    <mergeCell ref="BL236:BL238"/>
    <mergeCell ref="BL239:BL241"/>
    <mergeCell ref="BL242:BL244"/>
    <mergeCell ref="BL245:BL247"/>
    <mergeCell ref="BL248:BL250"/>
    <mergeCell ref="BL251:BL253"/>
    <mergeCell ref="BL254:BL256"/>
    <mergeCell ref="BL257:BL259"/>
    <mergeCell ref="BL260:BL262"/>
    <mergeCell ref="BL263:BL265"/>
    <mergeCell ref="BL266:BL268"/>
    <mergeCell ref="BL269:BL271"/>
    <mergeCell ref="BL272:BL274"/>
    <mergeCell ref="BL275:BL277"/>
    <mergeCell ref="BL278:BL280"/>
    <mergeCell ref="BL281:BL283"/>
    <mergeCell ref="BL284:BL286"/>
    <mergeCell ref="BL287:BL289"/>
    <mergeCell ref="BL290:BL292"/>
    <mergeCell ref="BL293:BL295"/>
    <mergeCell ref="BL296:BL298"/>
    <mergeCell ref="BL299:BL301"/>
    <mergeCell ref="BL302:BL304"/>
    <mergeCell ref="BL305:BL307"/>
    <mergeCell ref="BL308:BL310"/>
    <mergeCell ref="BL311:BL313"/>
    <mergeCell ref="BL314:BL316"/>
    <mergeCell ref="BL317:BL319"/>
    <mergeCell ref="BL320:BL322"/>
    <mergeCell ref="BL323:BL325"/>
    <mergeCell ref="BL326:BL328"/>
    <mergeCell ref="BL329:BL331"/>
    <mergeCell ref="BL332:BL334"/>
    <mergeCell ref="BL335:BL337"/>
    <mergeCell ref="BL338:BL340"/>
    <mergeCell ref="BL341:BL343"/>
    <mergeCell ref="BL344:BL346"/>
    <mergeCell ref="BL347:BL349"/>
    <mergeCell ref="BL350:BL352"/>
    <mergeCell ref="BL353:BL355"/>
    <mergeCell ref="BL356:BL358"/>
    <mergeCell ref="BL359:BL361"/>
    <mergeCell ref="BL362:BL364"/>
    <mergeCell ref="BL365:BL367"/>
    <mergeCell ref="BL368:BL370"/>
    <mergeCell ref="BL371:BL373"/>
    <mergeCell ref="BL374:BL376"/>
    <mergeCell ref="BL377:BL379"/>
    <mergeCell ref="BL380:BL382"/>
    <mergeCell ref="BL383:BL385"/>
    <mergeCell ref="BL386:BL388"/>
    <mergeCell ref="BL389:BL391"/>
    <mergeCell ref="BL392:BL394"/>
    <mergeCell ref="BL395:BL397"/>
    <mergeCell ref="BL398:BL400"/>
    <mergeCell ref="BL401:BL403"/>
    <mergeCell ref="BL404:BL406"/>
    <mergeCell ref="BL407:BL409"/>
    <mergeCell ref="BL410:BL412"/>
    <mergeCell ref="BL413:BL415"/>
    <mergeCell ref="BL416:BL418"/>
    <mergeCell ref="BL419:BL421"/>
    <mergeCell ref="BL422:BL424"/>
    <mergeCell ref="BL425:BL427"/>
    <mergeCell ref="BL428:BL430"/>
    <mergeCell ref="BL431:BL433"/>
    <mergeCell ref="BL434:BL436"/>
    <mergeCell ref="BL437:BL439"/>
    <mergeCell ref="BL440:BL442"/>
    <mergeCell ref="BL443:BL445"/>
    <mergeCell ref="BL446:BL448"/>
    <mergeCell ref="BL449:BL451"/>
    <mergeCell ref="BL452:BL454"/>
    <mergeCell ref="BL455:BL457"/>
    <mergeCell ref="BL458:BL460"/>
    <mergeCell ref="BL461:BL463"/>
    <mergeCell ref="BL464:BL466"/>
    <mergeCell ref="BM17:BM19"/>
    <mergeCell ref="BM20:BM22"/>
    <mergeCell ref="BM23:BM25"/>
    <mergeCell ref="BM26:BM28"/>
    <mergeCell ref="BM29:BM31"/>
    <mergeCell ref="BM32:BM34"/>
    <mergeCell ref="BM35:BM37"/>
    <mergeCell ref="BM38:BM40"/>
    <mergeCell ref="BM41:BM43"/>
    <mergeCell ref="BM44:BM46"/>
    <mergeCell ref="BM47:BM49"/>
    <mergeCell ref="BM50:BM52"/>
    <mergeCell ref="BM53:BM55"/>
    <mergeCell ref="BM56:BM58"/>
    <mergeCell ref="BM59:BM61"/>
    <mergeCell ref="BM62:BM64"/>
    <mergeCell ref="BM65:BM67"/>
    <mergeCell ref="BM68:BM70"/>
    <mergeCell ref="BM71:BM73"/>
    <mergeCell ref="BM74:BM76"/>
    <mergeCell ref="BM77:BM79"/>
    <mergeCell ref="BM80:BM82"/>
    <mergeCell ref="BM83:BM85"/>
    <mergeCell ref="BM86:BM88"/>
    <mergeCell ref="BM89:BM91"/>
    <mergeCell ref="BM92:BM94"/>
    <mergeCell ref="BM95:BM97"/>
    <mergeCell ref="BM98:BM100"/>
    <mergeCell ref="BM101:BM103"/>
    <mergeCell ref="BM104:BM106"/>
    <mergeCell ref="BM107:BM109"/>
    <mergeCell ref="BM110:BM112"/>
    <mergeCell ref="BM113:BM115"/>
    <mergeCell ref="BM116:BM118"/>
    <mergeCell ref="BM119:BM121"/>
    <mergeCell ref="BM122:BM124"/>
    <mergeCell ref="BM125:BM127"/>
    <mergeCell ref="BM128:BM130"/>
    <mergeCell ref="BM131:BM133"/>
    <mergeCell ref="BM134:BM136"/>
    <mergeCell ref="BM137:BM139"/>
    <mergeCell ref="BM140:BM142"/>
    <mergeCell ref="BM143:BM145"/>
    <mergeCell ref="BM146:BM148"/>
    <mergeCell ref="BM149:BM151"/>
    <mergeCell ref="BM152:BM154"/>
    <mergeCell ref="BM155:BM157"/>
    <mergeCell ref="BM158:BM160"/>
    <mergeCell ref="BM161:BM163"/>
    <mergeCell ref="BM164:BM166"/>
    <mergeCell ref="BM167:BM169"/>
    <mergeCell ref="BM170:BM172"/>
    <mergeCell ref="BM173:BM175"/>
    <mergeCell ref="BM176:BM178"/>
    <mergeCell ref="BM179:BM181"/>
    <mergeCell ref="BM182:BM184"/>
    <mergeCell ref="BM185:BM187"/>
    <mergeCell ref="BM188:BM190"/>
    <mergeCell ref="BM191:BM193"/>
    <mergeCell ref="BM194:BM196"/>
    <mergeCell ref="BM197:BM199"/>
    <mergeCell ref="BM200:BM202"/>
    <mergeCell ref="BM203:BM205"/>
    <mergeCell ref="BM206:BM208"/>
    <mergeCell ref="BM209:BM211"/>
    <mergeCell ref="BM212:BM214"/>
    <mergeCell ref="BM215:BM217"/>
    <mergeCell ref="BM218:BM220"/>
    <mergeCell ref="BM221:BM223"/>
    <mergeCell ref="BM224:BM226"/>
    <mergeCell ref="BM227:BM229"/>
    <mergeCell ref="BM230:BM232"/>
    <mergeCell ref="BM233:BM235"/>
    <mergeCell ref="BM236:BM238"/>
    <mergeCell ref="BM239:BM241"/>
    <mergeCell ref="BM242:BM244"/>
    <mergeCell ref="BM245:BM247"/>
    <mergeCell ref="BM248:BM250"/>
    <mergeCell ref="BM251:BM253"/>
    <mergeCell ref="BM254:BM256"/>
    <mergeCell ref="BM257:BM259"/>
    <mergeCell ref="BM260:BM262"/>
    <mergeCell ref="BM263:BM265"/>
    <mergeCell ref="BM266:BM268"/>
    <mergeCell ref="BM269:BM271"/>
    <mergeCell ref="BM272:BM274"/>
    <mergeCell ref="BM275:BM277"/>
    <mergeCell ref="BM278:BM280"/>
    <mergeCell ref="BM281:BM283"/>
    <mergeCell ref="BM284:BM286"/>
    <mergeCell ref="BM287:BM289"/>
    <mergeCell ref="BM290:BM292"/>
    <mergeCell ref="BM293:BM295"/>
    <mergeCell ref="BM296:BM298"/>
    <mergeCell ref="BM299:BM301"/>
    <mergeCell ref="BM302:BM304"/>
    <mergeCell ref="BM305:BM307"/>
    <mergeCell ref="BM308:BM310"/>
    <mergeCell ref="BM311:BM313"/>
    <mergeCell ref="BM314:BM316"/>
    <mergeCell ref="BM317:BM319"/>
    <mergeCell ref="BM320:BM322"/>
    <mergeCell ref="BM323:BM325"/>
    <mergeCell ref="BM326:BM328"/>
    <mergeCell ref="BM329:BM331"/>
    <mergeCell ref="BM332:BM334"/>
    <mergeCell ref="BM335:BM337"/>
    <mergeCell ref="BM338:BM340"/>
    <mergeCell ref="BM341:BM343"/>
    <mergeCell ref="BM344:BM346"/>
    <mergeCell ref="BM347:BM349"/>
    <mergeCell ref="BM350:BM352"/>
    <mergeCell ref="BM353:BM355"/>
    <mergeCell ref="BM356:BM358"/>
    <mergeCell ref="BM359:BM361"/>
    <mergeCell ref="BM362:BM364"/>
    <mergeCell ref="BM365:BM367"/>
    <mergeCell ref="BM368:BM370"/>
    <mergeCell ref="BM371:BM373"/>
    <mergeCell ref="BM374:BM376"/>
    <mergeCell ref="BM377:BM379"/>
    <mergeCell ref="BM380:BM382"/>
    <mergeCell ref="BM383:BM385"/>
    <mergeCell ref="BM386:BM388"/>
    <mergeCell ref="BM389:BM391"/>
    <mergeCell ref="BM392:BM394"/>
    <mergeCell ref="BM395:BM397"/>
    <mergeCell ref="BM398:BM400"/>
    <mergeCell ref="BM401:BM403"/>
    <mergeCell ref="BM404:BM406"/>
    <mergeCell ref="BM407:BM409"/>
    <mergeCell ref="BM461:BM463"/>
    <mergeCell ref="BM464:BM466"/>
    <mergeCell ref="BM410:BM412"/>
    <mergeCell ref="BM413:BM415"/>
    <mergeCell ref="BM416:BM418"/>
    <mergeCell ref="BM419:BM421"/>
    <mergeCell ref="BM422:BM424"/>
    <mergeCell ref="BM425:BM427"/>
    <mergeCell ref="BM428:BM430"/>
    <mergeCell ref="BM431:BM433"/>
    <mergeCell ref="BM434:BM436"/>
    <mergeCell ref="BM437:BM439"/>
    <mergeCell ref="BM440:BM442"/>
    <mergeCell ref="BM443:BM445"/>
    <mergeCell ref="BM446:BM448"/>
    <mergeCell ref="BM449:BM451"/>
    <mergeCell ref="BM452:BM454"/>
    <mergeCell ref="BM455:BM457"/>
    <mergeCell ref="BM458:BM460"/>
    <mergeCell ref="BN13:BS13"/>
    <mergeCell ref="BN17:BN19"/>
    <mergeCell ref="BO17:BO19"/>
    <mergeCell ref="BP17:BP19"/>
    <mergeCell ref="BQ17:BQ19"/>
    <mergeCell ref="BR17:BR19"/>
    <mergeCell ref="BS17:BS19"/>
    <mergeCell ref="BN20:BN22"/>
    <mergeCell ref="BO20:BO22"/>
    <mergeCell ref="BP20:BP22"/>
    <mergeCell ref="BQ20:BQ22"/>
    <mergeCell ref="BR20:BR22"/>
    <mergeCell ref="BS20:BS22"/>
    <mergeCell ref="BN23:BN25"/>
    <mergeCell ref="BO23:BO25"/>
    <mergeCell ref="BP23:BP25"/>
    <mergeCell ref="BQ23:BQ25"/>
    <mergeCell ref="BR23:BR25"/>
    <mergeCell ref="BS23:BS25"/>
    <mergeCell ref="BN26:BN28"/>
    <mergeCell ref="BO26:BO28"/>
    <mergeCell ref="BP26:BP28"/>
    <mergeCell ref="BQ26:BQ28"/>
    <mergeCell ref="BR26:BR28"/>
    <mergeCell ref="BS26:BS28"/>
    <mergeCell ref="BN29:BN31"/>
    <mergeCell ref="BO29:BO31"/>
    <mergeCell ref="BP29:BP31"/>
    <mergeCell ref="BQ29:BQ31"/>
    <mergeCell ref="BR29:BR31"/>
    <mergeCell ref="BS29:BS31"/>
    <mergeCell ref="BN32:BN34"/>
    <mergeCell ref="BO32:BO34"/>
    <mergeCell ref="BP32:BP34"/>
    <mergeCell ref="BQ32:BQ34"/>
    <mergeCell ref="BR32:BR34"/>
    <mergeCell ref="BS32:BS34"/>
    <mergeCell ref="BN35:BN37"/>
    <mergeCell ref="BO35:BO37"/>
    <mergeCell ref="BP35:BP37"/>
    <mergeCell ref="BQ35:BQ37"/>
    <mergeCell ref="BR35:BR37"/>
    <mergeCell ref="BS35:BS37"/>
    <mergeCell ref="BN38:BN40"/>
    <mergeCell ref="BO38:BO40"/>
    <mergeCell ref="BP38:BP40"/>
    <mergeCell ref="BQ38:BQ40"/>
    <mergeCell ref="BR38:BR40"/>
    <mergeCell ref="BS38:BS40"/>
    <mergeCell ref="BN41:BN43"/>
    <mergeCell ref="BO41:BO43"/>
    <mergeCell ref="BP41:BP43"/>
    <mergeCell ref="BQ41:BQ43"/>
    <mergeCell ref="BR41:BR43"/>
    <mergeCell ref="BS41:BS43"/>
    <mergeCell ref="BN44:BN46"/>
    <mergeCell ref="BO44:BO46"/>
    <mergeCell ref="BP44:BP46"/>
    <mergeCell ref="BQ44:BQ46"/>
    <mergeCell ref="BR44:BR46"/>
    <mergeCell ref="BS44:BS46"/>
    <mergeCell ref="BN47:BN49"/>
    <mergeCell ref="BO47:BO49"/>
    <mergeCell ref="BP47:BP49"/>
    <mergeCell ref="BQ47:BQ49"/>
    <mergeCell ref="BR47:BR49"/>
    <mergeCell ref="BS47:BS49"/>
    <mergeCell ref="BN50:BN52"/>
    <mergeCell ref="BO50:BO52"/>
    <mergeCell ref="BP50:BP52"/>
    <mergeCell ref="BQ50:BQ52"/>
    <mergeCell ref="BR50:BR52"/>
    <mergeCell ref="BS50:BS52"/>
    <mergeCell ref="BN53:BN55"/>
    <mergeCell ref="BO53:BO55"/>
    <mergeCell ref="BP53:BP55"/>
    <mergeCell ref="BQ53:BQ55"/>
    <mergeCell ref="BR53:BR55"/>
    <mergeCell ref="BS53:BS55"/>
    <mergeCell ref="BN56:BN58"/>
    <mergeCell ref="BO56:BO58"/>
    <mergeCell ref="BP56:BP58"/>
    <mergeCell ref="BQ56:BQ58"/>
    <mergeCell ref="BR56:BR58"/>
    <mergeCell ref="BS56:BS58"/>
    <mergeCell ref="BN59:BN61"/>
    <mergeCell ref="BO59:BO61"/>
    <mergeCell ref="BP59:BP61"/>
    <mergeCell ref="BQ59:BQ61"/>
    <mergeCell ref="BR59:BR61"/>
    <mergeCell ref="BS59:BS61"/>
    <mergeCell ref="BN62:BN64"/>
    <mergeCell ref="BO62:BO64"/>
    <mergeCell ref="BP62:BP64"/>
    <mergeCell ref="BQ62:BQ64"/>
    <mergeCell ref="BR62:BR64"/>
    <mergeCell ref="BS62:BS64"/>
    <mergeCell ref="BN65:BN67"/>
    <mergeCell ref="BO65:BO67"/>
    <mergeCell ref="BP65:BP67"/>
    <mergeCell ref="BQ65:BQ67"/>
    <mergeCell ref="BR65:BR67"/>
    <mergeCell ref="BS65:BS67"/>
    <mergeCell ref="BN68:BN70"/>
    <mergeCell ref="BO68:BO70"/>
    <mergeCell ref="BP68:BP70"/>
    <mergeCell ref="BQ68:BQ70"/>
    <mergeCell ref="BR68:BR70"/>
    <mergeCell ref="BS68:BS70"/>
    <mergeCell ref="BN71:BN73"/>
    <mergeCell ref="BO71:BO73"/>
    <mergeCell ref="BP71:BP73"/>
    <mergeCell ref="BQ71:BQ73"/>
    <mergeCell ref="BR71:BR73"/>
    <mergeCell ref="BS71:BS73"/>
    <mergeCell ref="BN74:BN76"/>
    <mergeCell ref="BO74:BO76"/>
    <mergeCell ref="BP74:BP76"/>
    <mergeCell ref="BQ74:BQ76"/>
    <mergeCell ref="BR74:BR76"/>
    <mergeCell ref="BS74:BS76"/>
    <mergeCell ref="BN77:BN79"/>
    <mergeCell ref="BO77:BO79"/>
    <mergeCell ref="BP77:BP79"/>
    <mergeCell ref="BQ77:BQ79"/>
    <mergeCell ref="BR77:BR79"/>
    <mergeCell ref="BS77:BS79"/>
    <mergeCell ref="BN80:BN82"/>
    <mergeCell ref="BO80:BO82"/>
    <mergeCell ref="BP80:BP82"/>
    <mergeCell ref="BQ80:BQ82"/>
    <mergeCell ref="BR80:BR82"/>
    <mergeCell ref="BS80:BS82"/>
    <mergeCell ref="BN83:BN85"/>
    <mergeCell ref="BO83:BO85"/>
    <mergeCell ref="BP83:BP85"/>
    <mergeCell ref="BQ83:BQ85"/>
    <mergeCell ref="BR83:BR85"/>
    <mergeCell ref="BS83:BS85"/>
    <mergeCell ref="BN86:BN88"/>
    <mergeCell ref="BO86:BO88"/>
    <mergeCell ref="BP86:BP88"/>
    <mergeCell ref="BQ86:BQ88"/>
    <mergeCell ref="BR86:BR88"/>
    <mergeCell ref="BS86:BS88"/>
    <mergeCell ref="BN89:BN91"/>
    <mergeCell ref="BO89:BO91"/>
    <mergeCell ref="BP89:BP91"/>
    <mergeCell ref="BQ89:BQ91"/>
    <mergeCell ref="BR89:BR91"/>
    <mergeCell ref="BS89:BS91"/>
    <mergeCell ref="BN92:BN94"/>
    <mergeCell ref="BO92:BO94"/>
    <mergeCell ref="BP92:BP94"/>
    <mergeCell ref="BQ92:BQ94"/>
    <mergeCell ref="BR92:BR94"/>
    <mergeCell ref="BS92:BS94"/>
    <mergeCell ref="BN95:BN97"/>
    <mergeCell ref="BO95:BO97"/>
    <mergeCell ref="BP95:BP97"/>
    <mergeCell ref="BQ95:BQ97"/>
    <mergeCell ref="BR95:BR97"/>
    <mergeCell ref="BS95:BS97"/>
    <mergeCell ref="BN98:BN100"/>
    <mergeCell ref="BO98:BO100"/>
    <mergeCell ref="BP98:BP100"/>
    <mergeCell ref="BQ98:BQ100"/>
    <mergeCell ref="BR98:BR100"/>
    <mergeCell ref="BS98:BS100"/>
    <mergeCell ref="BN101:BN103"/>
    <mergeCell ref="BO101:BO103"/>
    <mergeCell ref="BP101:BP103"/>
    <mergeCell ref="BQ101:BQ103"/>
    <mergeCell ref="BR101:BR103"/>
    <mergeCell ref="BS101:BS103"/>
    <mergeCell ref="BN104:BN106"/>
    <mergeCell ref="BO104:BO106"/>
    <mergeCell ref="BP104:BP106"/>
    <mergeCell ref="BQ104:BQ106"/>
    <mergeCell ref="BR104:BR106"/>
    <mergeCell ref="BS104:BS106"/>
    <mergeCell ref="BN107:BN109"/>
    <mergeCell ref="BO107:BO109"/>
    <mergeCell ref="BP107:BP109"/>
    <mergeCell ref="BQ107:BQ109"/>
    <mergeCell ref="BR107:BR109"/>
    <mergeCell ref="BS107:BS109"/>
    <mergeCell ref="BN110:BN112"/>
    <mergeCell ref="BO110:BO112"/>
    <mergeCell ref="BP110:BP112"/>
    <mergeCell ref="BQ110:BQ112"/>
    <mergeCell ref="BR110:BR112"/>
    <mergeCell ref="BS110:BS112"/>
    <mergeCell ref="BN113:BN115"/>
    <mergeCell ref="BO113:BO115"/>
    <mergeCell ref="BP113:BP115"/>
    <mergeCell ref="BQ113:BQ115"/>
    <mergeCell ref="BR113:BR115"/>
    <mergeCell ref="BS113:BS115"/>
    <mergeCell ref="BN116:BN118"/>
    <mergeCell ref="BO116:BO118"/>
    <mergeCell ref="BP116:BP118"/>
    <mergeCell ref="BQ116:BQ118"/>
    <mergeCell ref="BR116:BR118"/>
    <mergeCell ref="BS116:BS118"/>
    <mergeCell ref="BN119:BN121"/>
    <mergeCell ref="BO119:BO121"/>
    <mergeCell ref="BP119:BP121"/>
    <mergeCell ref="BQ119:BQ121"/>
    <mergeCell ref="BR119:BR121"/>
    <mergeCell ref="BS119:BS121"/>
    <mergeCell ref="BN122:BN124"/>
    <mergeCell ref="BO122:BO124"/>
    <mergeCell ref="BP122:BP124"/>
    <mergeCell ref="BQ122:BQ124"/>
    <mergeCell ref="BR122:BR124"/>
    <mergeCell ref="BS122:BS124"/>
    <mergeCell ref="BN125:BN127"/>
    <mergeCell ref="BO125:BO127"/>
    <mergeCell ref="BP125:BP127"/>
    <mergeCell ref="BQ125:BQ127"/>
    <mergeCell ref="BR125:BR127"/>
    <mergeCell ref="BS125:BS127"/>
    <mergeCell ref="BN128:BN130"/>
    <mergeCell ref="BO128:BO130"/>
    <mergeCell ref="BP128:BP130"/>
    <mergeCell ref="BQ128:BQ130"/>
    <mergeCell ref="BR128:BR130"/>
    <mergeCell ref="BS128:BS130"/>
    <mergeCell ref="BN131:BN133"/>
    <mergeCell ref="BO131:BO133"/>
    <mergeCell ref="BP131:BP133"/>
    <mergeCell ref="BQ131:BQ133"/>
    <mergeCell ref="BR131:BR133"/>
    <mergeCell ref="BS131:BS133"/>
    <mergeCell ref="BN134:BN136"/>
    <mergeCell ref="BO134:BO136"/>
    <mergeCell ref="BP134:BP136"/>
    <mergeCell ref="BQ134:BQ136"/>
    <mergeCell ref="BR134:BR136"/>
    <mergeCell ref="BS134:BS136"/>
    <mergeCell ref="BN137:BN139"/>
    <mergeCell ref="BO137:BO139"/>
    <mergeCell ref="BP137:BP139"/>
    <mergeCell ref="BQ137:BQ139"/>
    <mergeCell ref="BR137:BR139"/>
    <mergeCell ref="BS137:BS139"/>
    <mergeCell ref="BN140:BN142"/>
    <mergeCell ref="BO140:BO142"/>
    <mergeCell ref="BP140:BP142"/>
    <mergeCell ref="BQ140:BQ142"/>
    <mergeCell ref="BR140:BR142"/>
    <mergeCell ref="BS140:BS142"/>
    <mergeCell ref="BN143:BN145"/>
    <mergeCell ref="BO143:BO145"/>
    <mergeCell ref="BP143:BP145"/>
    <mergeCell ref="BQ143:BQ145"/>
    <mergeCell ref="BR143:BR145"/>
    <mergeCell ref="BS143:BS145"/>
    <mergeCell ref="BN146:BN148"/>
    <mergeCell ref="BO146:BO148"/>
    <mergeCell ref="BP146:BP148"/>
    <mergeCell ref="BQ146:BQ148"/>
    <mergeCell ref="BR146:BR148"/>
    <mergeCell ref="BS146:BS148"/>
    <mergeCell ref="BN149:BN151"/>
    <mergeCell ref="BO149:BO151"/>
    <mergeCell ref="BP149:BP151"/>
    <mergeCell ref="BQ149:BQ151"/>
    <mergeCell ref="BR149:BR151"/>
    <mergeCell ref="BS149:BS151"/>
    <mergeCell ref="BN152:BN154"/>
    <mergeCell ref="BO152:BO154"/>
    <mergeCell ref="BP152:BP154"/>
    <mergeCell ref="BQ152:BQ154"/>
    <mergeCell ref="BR152:BR154"/>
    <mergeCell ref="BS152:BS154"/>
    <mergeCell ref="BN155:BN157"/>
    <mergeCell ref="BO155:BO157"/>
    <mergeCell ref="BP155:BP157"/>
    <mergeCell ref="BQ155:BQ157"/>
    <mergeCell ref="BR155:BR157"/>
    <mergeCell ref="BS155:BS157"/>
    <mergeCell ref="BN158:BN160"/>
    <mergeCell ref="BO158:BO160"/>
    <mergeCell ref="BP158:BP160"/>
    <mergeCell ref="BQ158:BQ160"/>
    <mergeCell ref="BR158:BR160"/>
    <mergeCell ref="BS158:BS160"/>
    <mergeCell ref="BN161:BN163"/>
    <mergeCell ref="BO161:BO163"/>
    <mergeCell ref="BP161:BP163"/>
    <mergeCell ref="BQ161:BQ163"/>
    <mergeCell ref="BR161:BR163"/>
    <mergeCell ref="BS161:BS163"/>
    <mergeCell ref="BN164:BN166"/>
    <mergeCell ref="BO164:BO166"/>
    <mergeCell ref="BP164:BP166"/>
    <mergeCell ref="BQ164:BQ166"/>
    <mergeCell ref="BR164:BR166"/>
    <mergeCell ref="BS164:BS166"/>
    <mergeCell ref="BN167:BN169"/>
    <mergeCell ref="BO167:BO169"/>
    <mergeCell ref="BP167:BP169"/>
    <mergeCell ref="BQ167:BQ169"/>
    <mergeCell ref="BR167:BR169"/>
    <mergeCell ref="BS167:BS169"/>
    <mergeCell ref="BN170:BN172"/>
    <mergeCell ref="BO170:BO172"/>
    <mergeCell ref="BP170:BP172"/>
    <mergeCell ref="BQ170:BQ172"/>
    <mergeCell ref="BR170:BR172"/>
    <mergeCell ref="BS170:BS172"/>
    <mergeCell ref="BN173:BN175"/>
    <mergeCell ref="BO173:BO175"/>
    <mergeCell ref="BP173:BP175"/>
    <mergeCell ref="BQ173:BQ175"/>
    <mergeCell ref="BR173:BR175"/>
    <mergeCell ref="BS173:BS175"/>
    <mergeCell ref="BN176:BN178"/>
    <mergeCell ref="BO176:BO178"/>
    <mergeCell ref="BP176:BP178"/>
    <mergeCell ref="BQ176:BQ178"/>
    <mergeCell ref="BR176:BR178"/>
    <mergeCell ref="BS176:BS178"/>
    <mergeCell ref="BN179:BN181"/>
    <mergeCell ref="BO179:BO181"/>
    <mergeCell ref="BP179:BP181"/>
    <mergeCell ref="BQ179:BQ181"/>
    <mergeCell ref="BR179:BR181"/>
    <mergeCell ref="BS179:BS181"/>
    <mergeCell ref="BN182:BN184"/>
    <mergeCell ref="BO182:BO184"/>
    <mergeCell ref="BP182:BP184"/>
    <mergeCell ref="BQ182:BQ184"/>
    <mergeCell ref="BR182:BR184"/>
    <mergeCell ref="BS182:BS184"/>
    <mergeCell ref="BN185:BN187"/>
    <mergeCell ref="BO185:BO187"/>
    <mergeCell ref="BP185:BP187"/>
    <mergeCell ref="BQ185:BQ187"/>
    <mergeCell ref="BR185:BR187"/>
    <mergeCell ref="BS185:BS187"/>
    <mergeCell ref="BN188:BN190"/>
    <mergeCell ref="BO188:BO190"/>
    <mergeCell ref="BP188:BP190"/>
    <mergeCell ref="BQ188:BQ190"/>
    <mergeCell ref="BR188:BR190"/>
    <mergeCell ref="BS188:BS190"/>
    <mergeCell ref="BN191:BN193"/>
    <mergeCell ref="BO191:BO193"/>
    <mergeCell ref="BP191:BP193"/>
    <mergeCell ref="BQ191:BQ193"/>
    <mergeCell ref="BR191:BR193"/>
    <mergeCell ref="BS191:BS193"/>
    <mergeCell ref="BN194:BN196"/>
    <mergeCell ref="BO194:BO196"/>
    <mergeCell ref="BP194:BP196"/>
    <mergeCell ref="BQ194:BQ196"/>
    <mergeCell ref="BR194:BR196"/>
    <mergeCell ref="BS194:BS196"/>
    <mergeCell ref="BN197:BN199"/>
    <mergeCell ref="BO197:BO199"/>
    <mergeCell ref="BP197:BP199"/>
    <mergeCell ref="BQ197:BQ199"/>
    <mergeCell ref="BR197:BR199"/>
    <mergeCell ref="BS197:BS199"/>
    <mergeCell ref="BN200:BN202"/>
    <mergeCell ref="BO200:BO202"/>
    <mergeCell ref="BP200:BP202"/>
    <mergeCell ref="BQ200:BQ202"/>
    <mergeCell ref="BR200:BR202"/>
    <mergeCell ref="BS200:BS202"/>
    <mergeCell ref="BN203:BN205"/>
    <mergeCell ref="BO203:BO205"/>
    <mergeCell ref="BP203:BP205"/>
    <mergeCell ref="BQ203:BQ205"/>
    <mergeCell ref="BR203:BR205"/>
    <mergeCell ref="BS203:BS205"/>
    <mergeCell ref="BN206:BN208"/>
    <mergeCell ref="BO206:BO208"/>
    <mergeCell ref="BP206:BP208"/>
    <mergeCell ref="BQ206:BQ208"/>
    <mergeCell ref="BR206:BR208"/>
    <mergeCell ref="BS206:BS208"/>
    <mergeCell ref="BN209:BN211"/>
    <mergeCell ref="BO209:BO211"/>
    <mergeCell ref="BP209:BP211"/>
    <mergeCell ref="BQ209:BQ211"/>
    <mergeCell ref="BR209:BR211"/>
    <mergeCell ref="BS209:BS211"/>
    <mergeCell ref="BN212:BN214"/>
    <mergeCell ref="BO212:BO214"/>
    <mergeCell ref="BP212:BP214"/>
    <mergeCell ref="BQ212:BQ214"/>
    <mergeCell ref="BR212:BR214"/>
    <mergeCell ref="BS212:BS214"/>
    <mergeCell ref="BN215:BN217"/>
    <mergeCell ref="BO215:BO217"/>
    <mergeCell ref="BP215:BP217"/>
    <mergeCell ref="BQ215:BQ217"/>
    <mergeCell ref="BR215:BR217"/>
    <mergeCell ref="BS215:BS217"/>
    <mergeCell ref="BN218:BN220"/>
    <mergeCell ref="BO218:BO220"/>
    <mergeCell ref="BP218:BP220"/>
    <mergeCell ref="BQ218:BQ220"/>
    <mergeCell ref="BR218:BR220"/>
    <mergeCell ref="BS218:BS220"/>
    <mergeCell ref="BN221:BN223"/>
    <mergeCell ref="BO221:BO223"/>
    <mergeCell ref="BP221:BP223"/>
    <mergeCell ref="BQ221:BQ223"/>
    <mergeCell ref="BR221:BR223"/>
    <mergeCell ref="BS221:BS223"/>
    <mergeCell ref="BN224:BN226"/>
    <mergeCell ref="BO224:BO226"/>
    <mergeCell ref="BP224:BP226"/>
    <mergeCell ref="BQ224:BQ226"/>
    <mergeCell ref="BR224:BR226"/>
    <mergeCell ref="BS224:BS226"/>
    <mergeCell ref="BN227:BN229"/>
    <mergeCell ref="BO227:BO229"/>
    <mergeCell ref="BP227:BP229"/>
    <mergeCell ref="BQ227:BQ229"/>
    <mergeCell ref="BR227:BR229"/>
    <mergeCell ref="BS227:BS229"/>
    <mergeCell ref="BN230:BN232"/>
    <mergeCell ref="BO230:BO232"/>
    <mergeCell ref="BP230:BP232"/>
    <mergeCell ref="BQ230:BQ232"/>
    <mergeCell ref="BR230:BR232"/>
    <mergeCell ref="BS230:BS232"/>
    <mergeCell ref="BN233:BN235"/>
    <mergeCell ref="BO233:BO235"/>
    <mergeCell ref="BP233:BP235"/>
    <mergeCell ref="BQ233:BQ235"/>
    <mergeCell ref="BR233:BR235"/>
    <mergeCell ref="BS233:BS235"/>
    <mergeCell ref="BN236:BN238"/>
    <mergeCell ref="BO236:BO238"/>
    <mergeCell ref="BP236:BP238"/>
    <mergeCell ref="BQ236:BQ238"/>
    <mergeCell ref="BR236:BR238"/>
    <mergeCell ref="BS236:BS238"/>
    <mergeCell ref="BN239:BN241"/>
    <mergeCell ref="BO239:BO241"/>
    <mergeCell ref="BP239:BP241"/>
    <mergeCell ref="BQ239:BQ241"/>
    <mergeCell ref="BR239:BR241"/>
    <mergeCell ref="BS239:BS241"/>
    <mergeCell ref="BN242:BN244"/>
    <mergeCell ref="BO242:BO244"/>
    <mergeCell ref="BP242:BP244"/>
    <mergeCell ref="BQ242:BQ244"/>
    <mergeCell ref="BR242:BR244"/>
    <mergeCell ref="BS242:BS244"/>
    <mergeCell ref="BN245:BN247"/>
    <mergeCell ref="BO245:BO247"/>
    <mergeCell ref="BP245:BP247"/>
    <mergeCell ref="BQ245:BQ247"/>
    <mergeCell ref="BR245:BR247"/>
    <mergeCell ref="BS245:BS247"/>
    <mergeCell ref="BN248:BN250"/>
    <mergeCell ref="BO248:BO250"/>
    <mergeCell ref="BP248:BP250"/>
    <mergeCell ref="BQ248:BQ250"/>
    <mergeCell ref="BR248:BR250"/>
    <mergeCell ref="BS248:BS250"/>
    <mergeCell ref="BN251:BN253"/>
    <mergeCell ref="BO251:BO253"/>
    <mergeCell ref="BP251:BP253"/>
    <mergeCell ref="BQ251:BQ253"/>
    <mergeCell ref="BR251:BR253"/>
    <mergeCell ref="BS251:BS253"/>
    <mergeCell ref="BN254:BN256"/>
    <mergeCell ref="BO254:BO256"/>
    <mergeCell ref="BP254:BP256"/>
    <mergeCell ref="BQ254:BQ256"/>
    <mergeCell ref="BR254:BR256"/>
    <mergeCell ref="BS254:BS256"/>
    <mergeCell ref="BN257:BN259"/>
    <mergeCell ref="BO257:BO259"/>
    <mergeCell ref="BP257:BP259"/>
    <mergeCell ref="BQ257:BQ259"/>
    <mergeCell ref="BR257:BR259"/>
    <mergeCell ref="BS257:BS259"/>
    <mergeCell ref="BN260:BN262"/>
    <mergeCell ref="BO260:BO262"/>
    <mergeCell ref="BP260:BP262"/>
    <mergeCell ref="BQ260:BQ262"/>
    <mergeCell ref="BR260:BR262"/>
    <mergeCell ref="BS260:BS262"/>
    <mergeCell ref="BN263:BN265"/>
    <mergeCell ref="BO263:BO265"/>
    <mergeCell ref="BP263:BP265"/>
    <mergeCell ref="BQ263:BQ265"/>
    <mergeCell ref="BR263:BR265"/>
    <mergeCell ref="BS263:BS265"/>
    <mergeCell ref="BN266:BN268"/>
    <mergeCell ref="BO266:BO268"/>
    <mergeCell ref="BP266:BP268"/>
    <mergeCell ref="BQ266:BQ268"/>
    <mergeCell ref="BR266:BR268"/>
    <mergeCell ref="BS266:BS268"/>
    <mergeCell ref="BN269:BN271"/>
    <mergeCell ref="BO269:BO271"/>
    <mergeCell ref="BP269:BP271"/>
    <mergeCell ref="BQ269:BQ271"/>
    <mergeCell ref="BR269:BR271"/>
    <mergeCell ref="BS269:BS271"/>
    <mergeCell ref="BN272:BN274"/>
    <mergeCell ref="BO272:BO274"/>
    <mergeCell ref="BP272:BP274"/>
    <mergeCell ref="BQ272:BQ274"/>
    <mergeCell ref="BR272:BR274"/>
    <mergeCell ref="BS272:BS274"/>
    <mergeCell ref="BN275:BN277"/>
    <mergeCell ref="BO275:BO277"/>
    <mergeCell ref="BP275:BP277"/>
    <mergeCell ref="BQ275:BQ277"/>
    <mergeCell ref="BR275:BR277"/>
    <mergeCell ref="BS275:BS277"/>
    <mergeCell ref="BN278:BN280"/>
    <mergeCell ref="BO278:BO280"/>
    <mergeCell ref="BP278:BP280"/>
    <mergeCell ref="BQ278:BQ280"/>
    <mergeCell ref="BR278:BR280"/>
    <mergeCell ref="BS278:BS280"/>
    <mergeCell ref="BN281:BN283"/>
    <mergeCell ref="BO281:BO283"/>
    <mergeCell ref="BP281:BP283"/>
    <mergeCell ref="BQ281:BQ283"/>
    <mergeCell ref="BR281:BR283"/>
    <mergeCell ref="BS281:BS283"/>
    <mergeCell ref="BN284:BN286"/>
    <mergeCell ref="BO284:BO286"/>
    <mergeCell ref="BP284:BP286"/>
    <mergeCell ref="BQ284:BQ286"/>
    <mergeCell ref="BR284:BR286"/>
    <mergeCell ref="BS284:BS286"/>
    <mergeCell ref="BN287:BN289"/>
    <mergeCell ref="BO287:BO289"/>
    <mergeCell ref="BP287:BP289"/>
    <mergeCell ref="BQ287:BQ289"/>
    <mergeCell ref="BR287:BR289"/>
    <mergeCell ref="BS287:BS289"/>
    <mergeCell ref="BN290:BN292"/>
    <mergeCell ref="BO290:BO292"/>
    <mergeCell ref="BP290:BP292"/>
    <mergeCell ref="BQ290:BQ292"/>
    <mergeCell ref="BR290:BR292"/>
    <mergeCell ref="BS290:BS292"/>
    <mergeCell ref="BN293:BN295"/>
    <mergeCell ref="BO293:BO295"/>
    <mergeCell ref="BP293:BP295"/>
    <mergeCell ref="BQ293:BQ295"/>
    <mergeCell ref="BR293:BR295"/>
    <mergeCell ref="BS293:BS295"/>
    <mergeCell ref="BN296:BN298"/>
    <mergeCell ref="BO296:BO298"/>
    <mergeCell ref="BP296:BP298"/>
    <mergeCell ref="BQ296:BQ298"/>
    <mergeCell ref="BR296:BR298"/>
    <mergeCell ref="BS296:BS298"/>
    <mergeCell ref="BN299:BN301"/>
    <mergeCell ref="BO299:BO301"/>
    <mergeCell ref="BP299:BP301"/>
    <mergeCell ref="BQ299:BQ301"/>
    <mergeCell ref="BR299:BR301"/>
    <mergeCell ref="BS299:BS301"/>
    <mergeCell ref="BN302:BN304"/>
    <mergeCell ref="BO302:BO304"/>
    <mergeCell ref="BP302:BP304"/>
    <mergeCell ref="BQ302:BQ304"/>
    <mergeCell ref="BR302:BR304"/>
    <mergeCell ref="BS302:BS304"/>
    <mergeCell ref="BN305:BN307"/>
    <mergeCell ref="BO305:BO307"/>
    <mergeCell ref="BP305:BP307"/>
    <mergeCell ref="BQ305:BQ307"/>
    <mergeCell ref="BR305:BR307"/>
    <mergeCell ref="BS305:BS307"/>
    <mergeCell ref="BN308:BN310"/>
    <mergeCell ref="BO308:BO310"/>
    <mergeCell ref="BP308:BP310"/>
    <mergeCell ref="BQ308:BQ310"/>
    <mergeCell ref="BR308:BR310"/>
    <mergeCell ref="BS308:BS310"/>
    <mergeCell ref="BN311:BN313"/>
    <mergeCell ref="BO311:BO313"/>
    <mergeCell ref="BP311:BP313"/>
    <mergeCell ref="BQ311:BQ313"/>
    <mergeCell ref="BR311:BR313"/>
    <mergeCell ref="BS311:BS313"/>
    <mergeCell ref="BN314:BN316"/>
    <mergeCell ref="BO314:BO316"/>
    <mergeCell ref="BP314:BP316"/>
    <mergeCell ref="BQ314:BQ316"/>
    <mergeCell ref="BR314:BR316"/>
    <mergeCell ref="BS314:BS316"/>
    <mergeCell ref="BN317:BN319"/>
    <mergeCell ref="BO317:BO319"/>
    <mergeCell ref="BP317:BP319"/>
    <mergeCell ref="BQ317:BQ319"/>
    <mergeCell ref="BR317:BR319"/>
    <mergeCell ref="BS317:BS319"/>
    <mergeCell ref="BN320:BN322"/>
    <mergeCell ref="BO320:BO322"/>
    <mergeCell ref="BP320:BP322"/>
    <mergeCell ref="BQ320:BQ322"/>
    <mergeCell ref="BR320:BR322"/>
    <mergeCell ref="BS320:BS322"/>
    <mergeCell ref="BN323:BN325"/>
    <mergeCell ref="BO323:BO325"/>
    <mergeCell ref="BP323:BP325"/>
    <mergeCell ref="BQ323:BQ325"/>
    <mergeCell ref="BR323:BR325"/>
    <mergeCell ref="BS323:BS325"/>
    <mergeCell ref="BN326:BN328"/>
    <mergeCell ref="BO326:BO328"/>
    <mergeCell ref="BP326:BP328"/>
    <mergeCell ref="BQ326:BQ328"/>
    <mergeCell ref="BR326:BR328"/>
    <mergeCell ref="BS326:BS328"/>
    <mergeCell ref="BN329:BN331"/>
    <mergeCell ref="BO329:BO331"/>
    <mergeCell ref="BP329:BP331"/>
    <mergeCell ref="BQ329:BQ331"/>
    <mergeCell ref="BR329:BR331"/>
    <mergeCell ref="BS329:BS331"/>
    <mergeCell ref="BN332:BN334"/>
    <mergeCell ref="BO332:BO334"/>
    <mergeCell ref="BP332:BP334"/>
    <mergeCell ref="BQ332:BQ334"/>
    <mergeCell ref="BR332:BR334"/>
    <mergeCell ref="BS332:BS334"/>
    <mergeCell ref="BN335:BN337"/>
    <mergeCell ref="BO335:BO337"/>
    <mergeCell ref="BP335:BP337"/>
    <mergeCell ref="BQ335:BQ337"/>
    <mergeCell ref="BR335:BR337"/>
    <mergeCell ref="BS335:BS337"/>
    <mergeCell ref="BN338:BN340"/>
    <mergeCell ref="BO338:BO340"/>
    <mergeCell ref="BP338:BP340"/>
    <mergeCell ref="BQ338:BQ340"/>
    <mergeCell ref="BR338:BR340"/>
    <mergeCell ref="BS338:BS340"/>
    <mergeCell ref="BN341:BN343"/>
    <mergeCell ref="BO341:BO343"/>
    <mergeCell ref="BP341:BP343"/>
    <mergeCell ref="BQ341:BQ343"/>
    <mergeCell ref="BR341:BR343"/>
    <mergeCell ref="BS341:BS343"/>
    <mergeCell ref="BN344:BN346"/>
    <mergeCell ref="BO344:BO346"/>
    <mergeCell ref="BP344:BP346"/>
    <mergeCell ref="BQ344:BQ346"/>
    <mergeCell ref="BR344:BR346"/>
    <mergeCell ref="BS344:BS346"/>
    <mergeCell ref="BN347:BN349"/>
    <mergeCell ref="BO347:BO349"/>
    <mergeCell ref="BP347:BP349"/>
    <mergeCell ref="BQ347:BQ349"/>
    <mergeCell ref="BR347:BR349"/>
    <mergeCell ref="BS347:BS349"/>
    <mergeCell ref="BN350:BN352"/>
    <mergeCell ref="BO350:BO352"/>
    <mergeCell ref="BP350:BP352"/>
    <mergeCell ref="BQ350:BQ352"/>
    <mergeCell ref="BR350:BR352"/>
    <mergeCell ref="BS350:BS352"/>
    <mergeCell ref="BN353:BN355"/>
    <mergeCell ref="BO353:BO355"/>
    <mergeCell ref="BP353:BP355"/>
    <mergeCell ref="BQ353:BQ355"/>
    <mergeCell ref="BR353:BR355"/>
    <mergeCell ref="BS353:BS355"/>
    <mergeCell ref="BN356:BN358"/>
    <mergeCell ref="BO356:BO358"/>
    <mergeCell ref="BP356:BP358"/>
    <mergeCell ref="BQ356:BQ358"/>
    <mergeCell ref="BR356:BR358"/>
    <mergeCell ref="BS356:BS358"/>
    <mergeCell ref="BN359:BN361"/>
    <mergeCell ref="BO359:BO361"/>
    <mergeCell ref="BP359:BP361"/>
    <mergeCell ref="BQ359:BQ361"/>
    <mergeCell ref="BR359:BR361"/>
    <mergeCell ref="BS359:BS361"/>
    <mergeCell ref="BN362:BN364"/>
    <mergeCell ref="BO362:BO364"/>
    <mergeCell ref="BP362:BP364"/>
    <mergeCell ref="BQ362:BQ364"/>
    <mergeCell ref="BR362:BR364"/>
    <mergeCell ref="BS362:BS364"/>
    <mergeCell ref="BN365:BN367"/>
    <mergeCell ref="BO365:BO367"/>
    <mergeCell ref="BP365:BP367"/>
    <mergeCell ref="BQ365:BQ367"/>
    <mergeCell ref="BR365:BR367"/>
    <mergeCell ref="BS365:BS367"/>
    <mergeCell ref="BN368:BN370"/>
    <mergeCell ref="BO368:BO370"/>
    <mergeCell ref="BP368:BP370"/>
    <mergeCell ref="BQ368:BQ370"/>
    <mergeCell ref="BR368:BR370"/>
    <mergeCell ref="BS368:BS370"/>
    <mergeCell ref="BN371:BN373"/>
    <mergeCell ref="BO371:BO373"/>
    <mergeCell ref="BP371:BP373"/>
    <mergeCell ref="BQ371:BQ373"/>
    <mergeCell ref="BR371:BR373"/>
    <mergeCell ref="BS371:BS373"/>
    <mergeCell ref="BN374:BN376"/>
    <mergeCell ref="BO374:BO376"/>
    <mergeCell ref="BP374:BP376"/>
    <mergeCell ref="BQ374:BQ376"/>
    <mergeCell ref="BR374:BR376"/>
    <mergeCell ref="BS374:BS376"/>
    <mergeCell ref="BN377:BN379"/>
    <mergeCell ref="BO377:BO379"/>
    <mergeCell ref="BP377:BP379"/>
    <mergeCell ref="BQ377:BQ379"/>
    <mergeCell ref="BR377:BR379"/>
    <mergeCell ref="BS377:BS379"/>
    <mergeCell ref="BN380:BN382"/>
    <mergeCell ref="BO380:BO382"/>
    <mergeCell ref="BP380:BP382"/>
    <mergeCell ref="BQ380:BQ382"/>
    <mergeCell ref="BR380:BR382"/>
    <mergeCell ref="BS380:BS382"/>
    <mergeCell ref="BN383:BN385"/>
    <mergeCell ref="BO383:BO385"/>
    <mergeCell ref="BP383:BP385"/>
    <mergeCell ref="BQ383:BQ385"/>
    <mergeCell ref="BR383:BR385"/>
    <mergeCell ref="BS383:BS385"/>
    <mergeCell ref="BN386:BN388"/>
    <mergeCell ref="BO386:BO388"/>
    <mergeCell ref="BP386:BP388"/>
    <mergeCell ref="BQ386:BQ388"/>
    <mergeCell ref="BR386:BR388"/>
    <mergeCell ref="BS386:BS388"/>
    <mergeCell ref="BN389:BN391"/>
    <mergeCell ref="BO389:BO391"/>
    <mergeCell ref="BP389:BP391"/>
    <mergeCell ref="BQ389:BQ391"/>
    <mergeCell ref="BR389:BR391"/>
    <mergeCell ref="BS389:BS391"/>
    <mergeCell ref="BN392:BN394"/>
    <mergeCell ref="BO392:BO394"/>
    <mergeCell ref="BP392:BP394"/>
    <mergeCell ref="BQ392:BQ394"/>
    <mergeCell ref="BR392:BR394"/>
    <mergeCell ref="BS392:BS394"/>
    <mergeCell ref="BN395:BN397"/>
    <mergeCell ref="BO395:BO397"/>
    <mergeCell ref="BP395:BP397"/>
    <mergeCell ref="BQ395:BQ397"/>
    <mergeCell ref="BR395:BR397"/>
    <mergeCell ref="BS395:BS397"/>
    <mergeCell ref="BN398:BN400"/>
    <mergeCell ref="BO398:BO400"/>
    <mergeCell ref="BP398:BP400"/>
    <mergeCell ref="BQ398:BQ400"/>
    <mergeCell ref="BR398:BR400"/>
    <mergeCell ref="BS398:BS400"/>
    <mergeCell ref="BN401:BN403"/>
    <mergeCell ref="BO401:BO403"/>
    <mergeCell ref="BP401:BP403"/>
    <mergeCell ref="BQ401:BQ403"/>
    <mergeCell ref="BR401:BR403"/>
    <mergeCell ref="BS401:BS403"/>
    <mergeCell ref="BN404:BN406"/>
    <mergeCell ref="BO404:BO406"/>
    <mergeCell ref="BP404:BP406"/>
    <mergeCell ref="BQ404:BQ406"/>
    <mergeCell ref="BR404:BR406"/>
    <mergeCell ref="BS404:BS406"/>
    <mergeCell ref="BN407:BN409"/>
    <mergeCell ref="BO407:BO409"/>
    <mergeCell ref="BP407:BP409"/>
    <mergeCell ref="BQ407:BQ409"/>
    <mergeCell ref="BR407:BR409"/>
    <mergeCell ref="BS407:BS409"/>
    <mergeCell ref="BN410:BN412"/>
    <mergeCell ref="BO410:BO412"/>
    <mergeCell ref="BP410:BP412"/>
    <mergeCell ref="BQ410:BQ412"/>
    <mergeCell ref="BR410:BR412"/>
    <mergeCell ref="BS410:BS412"/>
    <mergeCell ref="BN413:BN415"/>
    <mergeCell ref="BO413:BO415"/>
    <mergeCell ref="BP413:BP415"/>
    <mergeCell ref="BQ413:BQ415"/>
    <mergeCell ref="BR413:BR415"/>
    <mergeCell ref="BS413:BS415"/>
    <mergeCell ref="BN416:BN418"/>
    <mergeCell ref="BO416:BO418"/>
    <mergeCell ref="BP416:BP418"/>
    <mergeCell ref="BQ416:BQ418"/>
    <mergeCell ref="BR416:BR418"/>
    <mergeCell ref="BS416:BS418"/>
    <mergeCell ref="BN419:BN421"/>
    <mergeCell ref="BO419:BO421"/>
    <mergeCell ref="BP419:BP421"/>
    <mergeCell ref="BQ419:BQ421"/>
    <mergeCell ref="BR419:BR421"/>
    <mergeCell ref="BS419:BS421"/>
    <mergeCell ref="BN422:BN424"/>
    <mergeCell ref="BO422:BO424"/>
    <mergeCell ref="BP422:BP424"/>
    <mergeCell ref="BQ422:BQ424"/>
    <mergeCell ref="BR422:BR424"/>
    <mergeCell ref="BS422:BS424"/>
    <mergeCell ref="BN425:BN427"/>
    <mergeCell ref="BO425:BO427"/>
    <mergeCell ref="BP425:BP427"/>
    <mergeCell ref="BQ425:BQ427"/>
    <mergeCell ref="BR425:BR427"/>
    <mergeCell ref="BS425:BS427"/>
    <mergeCell ref="BN428:BN430"/>
    <mergeCell ref="BO428:BO430"/>
    <mergeCell ref="BP428:BP430"/>
    <mergeCell ref="BQ428:BQ430"/>
    <mergeCell ref="BR428:BR430"/>
    <mergeCell ref="BS428:BS430"/>
    <mergeCell ref="BN431:BN433"/>
    <mergeCell ref="BO431:BO433"/>
    <mergeCell ref="BP431:BP433"/>
    <mergeCell ref="BQ431:BQ433"/>
    <mergeCell ref="BR431:BR433"/>
    <mergeCell ref="BS431:BS433"/>
    <mergeCell ref="BN434:BN436"/>
    <mergeCell ref="BO434:BO436"/>
    <mergeCell ref="BP434:BP436"/>
    <mergeCell ref="BQ434:BQ436"/>
    <mergeCell ref="BR434:BR436"/>
    <mergeCell ref="BS434:BS436"/>
    <mergeCell ref="BN437:BN439"/>
    <mergeCell ref="BO437:BO439"/>
    <mergeCell ref="BP437:BP439"/>
    <mergeCell ref="BQ437:BQ439"/>
    <mergeCell ref="BR437:BR439"/>
    <mergeCell ref="BS437:BS439"/>
    <mergeCell ref="BN440:BN442"/>
    <mergeCell ref="BO440:BO442"/>
    <mergeCell ref="BP440:BP442"/>
    <mergeCell ref="BQ440:BQ442"/>
    <mergeCell ref="BR440:BR442"/>
    <mergeCell ref="BS440:BS442"/>
    <mergeCell ref="BN443:BN445"/>
    <mergeCell ref="BO443:BO445"/>
    <mergeCell ref="BP443:BP445"/>
    <mergeCell ref="BQ443:BQ445"/>
    <mergeCell ref="BR443:BR445"/>
    <mergeCell ref="BS443:BS445"/>
    <mergeCell ref="BN446:BN448"/>
    <mergeCell ref="BO446:BO448"/>
    <mergeCell ref="BP446:BP448"/>
    <mergeCell ref="BQ446:BQ448"/>
    <mergeCell ref="BR446:BR448"/>
    <mergeCell ref="BS446:BS448"/>
    <mergeCell ref="BN449:BN451"/>
    <mergeCell ref="BO449:BO451"/>
    <mergeCell ref="BP449:BP451"/>
    <mergeCell ref="BQ449:BQ451"/>
    <mergeCell ref="BR449:BR451"/>
    <mergeCell ref="BS449:BS451"/>
    <mergeCell ref="BN452:BN454"/>
    <mergeCell ref="BO452:BO454"/>
    <mergeCell ref="BP452:BP454"/>
    <mergeCell ref="BQ452:BQ454"/>
    <mergeCell ref="BR452:BR454"/>
    <mergeCell ref="BS452:BS454"/>
    <mergeCell ref="BN455:BN457"/>
    <mergeCell ref="BO455:BO457"/>
    <mergeCell ref="BP455:BP457"/>
    <mergeCell ref="BQ455:BQ457"/>
    <mergeCell ref="BR455:BR457"/>
    <mergeCell ref="BS455:BS457"/>
    <mergeCell ref="BN458:BN460"/>
    <mergeCell ref="BO458:BO460"/>
    <mergeCell ref="BP458:BP460"/>
    <mergeCell ref="BQ458:BQ460"/>
    <mergeCell ref="BR458:BR460"/>
    <mergeCell ref="BS458:BS460"/>
    <mergeCell ref="BN461:BN463"/>
    <mergeCell ref="BO461:BO463"/>
    <mergeCell ref="BP461:BP463"/>
    <mergeCell ref="BQ461:BQ463"/>
    <mergeCell ref="BR461:BR463"/>
    <mergeCell ref="BS461:BS463"/>
    <mergeCell ref="BN464:BN466"/>
    <mergeCell ref="BO464:BO466"/>
    <mergeCell ref="BP464:BP466"/>
    <mergeCell ref="BQ464:BQ466"/>
    <mergeCell ref="BR464:BR466"/>
    <mergeCell ref="BS464:BS466"/>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V68:BV70"/>
    <mergeCell ref="BV71:BV73"/>
    <mergeCell ref="BV74:BV76"/>
    <mergeCell ref="BV77:BV79"/>
    <mergeCell ref="BV80:BV82"/>
    <mergeCell ref="BV83:BV85"/>
    <mergeCell ref="BV86:BV88"/>
    <mergeCell ref="BV89:BV91"/>
    <mergeCell ref="BV92:BV94"/>
    <mergeCell ref="BV95:BV97"/>
    <mergeCell ref="BV98:BV100"/>
    <mergeCell ref="BV101:BV103"/>
    <mergeCell ref="BV104:BV106"/>
    <mergeCell ref="BV107:BV109"/>
    <mergeCell ref="BV110:BV112"/>
    <mergeCell ref="BV113:BV115"/>
    <mergeCell ref="BV116:BV118"/>
    <mergeCell ref="BV119:BV121"/>
    <mergeCell ref="BV122:BV124"/>
    <mergeCell ref="BV125:BV127"/>
    <mergeCell ref="BV128:BV130"/>
    <mergeCell ref="BV131:BV133"/>
    <mergeCell ref="BV134:BV136"/>
    <mergeCell ref="BV137:BV139"/>
    <mergeCell ref="BV140:BV142"/>
    <mergeCell ref="BV143:BV145"/>
    <mergeCell ref="BV146:BV148"/>
    <mergeCell ref="BV149:BV151"/>
    <mergeCell ref="BV152:BV154"/>
    <mergeCell ref="BV155:BV157"/>
    <mergeCell ref="BV158:BV160"/>
    <mergeCell ref="BV161:BV163"/>
    <mergeCell ref="BV164:BV166"/>
    <mergeCell ref="BV167:BV169"/>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203:BV205"/>
    <mergeCell ref="BV206:BV208"/>
    <mergeCell ref="BV209:BV211"/>
    <mergeCell ref="BV212:BV214"/>
    <mergeCell ref="BV215:BV217"/>
    <mergeCell ref="BV218:BV220"/>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254:BV256"/>
    <mergeCell ref="BV257:BV259"/>
    <mergeCell ref="BV260:BV262"/>
    <mergeCell ref="BV263:BV265"/>
    <mergeCell ref="BV266:BV268"/>
    <mergeCell ref="BV269:BV271"/>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305:BV307"/>
    <mergeCell ref="BV308:BV310"/>
    <mergeCell ref="BV311:BV313"/>
    <mergeCell ref="BV314:BV316"/>
    <mergeCell ref="BV317:BV319"/>
    <mergeCell ref="BV320:BV322"/>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356:BV358"/>
    <mergeCell ref="BV359:BV361"/>
    <mergeCell ref="BV362:BV364"/>
    <mergeCell ref="BV365:BV367"/>
    <mergeCell ref="BV368:BV370"/>
    <mergeCell ref="BV371:BV373"/>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407:BV409"/>
    <mergeCell ref="BV410:BV412"/>
    <mergeCell ref="BV413:BV415"/>
    <mergeCell ref="BV416:BV418"/>
    <mergeCell ref="BV419:BV421"/>
    <mergeCell ref="BV422:BV424"/>
    <mergeCell ref="BV425:BV427"/>
    <mergeCell ref="BV428:BV430"/>
    <mergeCell ref="BV431:BV433"/>
    <mergeCell ref="BV434:BV436"/>
    <mergeCell ref="BV437:BV439"/>
    <mergeCell ref="BV440:BV442"/>
    <mergeCell ref="BV443:BV445"/>
    <mergeCell ref="BV446:BV448"/>
    <mergeCell ref="BV449:BV451"/>
    <mergeCell ref="BV452:BV454"/>
    <mergeCell ref="BV455:BV457"/>
    <mergeCell ref="BV458:BV460"/>
    <mergeCell ref="BV461:BV463"/>
    <mergeCell ref="BV464:BV466"/>
    <mergeCell ref="BW17:BW19"/>
    <mergeCell ref="BX17:BX19"/>
    <mergeCell ref="BW20:BW22"/>
    <mergeCell ref="BW23:BW25"/>
    <mergeCell ref="BW26:BW28"/>
    <mergeCell ref="BW29:BW31"/>
    <mergeCell ref="BW32:BW34"/>
    <mergeCell ref="BW35:BW37"/>
    <mergeCell ref="BW38:BW40"/>
    <mergeCell ref="BW41:BW43"/>
    <mergeCell ref="BW44:BW46"/>
    <mergeCell ref="BW47:BW49"/>
    <mergeCell ref="BW50:BW52"/>
    <mergeCell ref="BW53:BW55"/>
    <mergeCell ref="BW56:BW58"/>
    <mergeCell ref="BW59:BW61"/>
    <mergeCell ref="BW62:BW64"/>
    <mergeCell ref="BW65:BW67"/>
    <mergeCell ref="BW68:BW70"/>
    <mergeCell ref="BW71:BW73"/>
    <mergeCell ref="BW74:BW76"/>
    <mergeCell ref="BW77:BW79"/>
    <mergeCell ref="BW80:BW82"/>
    <mergeCell ref="BW83:BW85"/>
    <mergeCell ref="BW86:BW88"/>
    <mergeCell ref="BW89:BW91"/>
    <mergeCell ref="BW92:BW94"/>
    <mergeCell ref="BW95:BW97"/>
    <mergeCell ref="BW98:BW100"/>
    <mergeCell ref="BW101:BW103"/>
    <mergeCell ref="BW104:BW106"/>
    <mergeCell ref="BW107:BW109"/>
    <mergeCell ref="BW110:BW112"/>
    <mergeCell ref="BW113:BW115"/>
    <mergeCell ref="BW116:BW118"/>
    <mergeCell ref="BW119:BW121"/>
    <mergeCell ref="BW122:BW124"/>
    <mergeCell ref="BW125:BW127"/>
    <mergeCell ref="BW128:BW130"/>
    <mergeCell ref="BW131:BW133"/>
    <mergeCell ref="BW134:BW136"/>
    <mergeCell ref="BW137:BW139"/>
    <mergeCell ref="BW140:BW142"/>
    <mergeCell ref="BW143:BW145"/>
    <mergeCell ref="BW146:BW148"/>
    <mergeCell ref="BW149:BW151"/>
    <mergeCell ref="BW152:BW154"/>
    <mergeCell ref="BW155:BW157"/>
    <mergeCell ref="BW158:BW160"/>
    <mergeCell ref="BW161:BW163"/>
    <mergeCell ref="BW164:BW166"/>
    <mergeCell ref="BW167:BW169"/>
    <mergeCell ref="BW170:BW172"/>
    <mergeCell ref="BW173:BW175"/>
    <mergeCell ref="BW176:BW178"/>
    <mergeCell ref="BW179:BW181"/>
    <mergeCell ref="BW182:BW184"/>
    <mergeCell ref="BW185:BW187"/>
    <mergeCell ref="BW188:BW190"/>
    <mergeCell ref="BW191:BW193"/>
    <mergeCell ref="BW194:BW196"/>
    <mergeCell ref="BW197:BW199"/>
    <mergeCell ref="BW200:BW202"/>
    <mergeCell ref="BW203:BW205"/>
    <mergeCell ref="BW206:BW208"/>
    <mergeCell ref="BW209:BW211"/>
    <mergeCell ref="BW212:BW214"/>
    <mergeCell ref="BW215:BW217"/>
    <mergeCell ref="BW218:BW220"/>
    <mergeCell ref="BW221:BW223"/>
    <mergeCell ref="BW224:BW226"/>
    <mergeCell ref="BW227:BW229"/>
    <mergeCell ref="BW230:BW232"/>
    <mergeCell ref="BW233:BW235"/>
    <mergeCell ref="BW236:BW238"/>
    <mergeCell ref="BW239:BW241"/>
    <mergeCell ref="BW242:BW244"/>
    <mergeCell ref="BW245:BW247"/>
    <mergeCell ref="BW248:BW250"/>
    <mergeCell ref="BW251:BW253"/>
    <mergeCell ref="BW254:BW256"/>
    <mergeCell ref="BW257:BW259"/>
    <mergeCell ref="BW260:BW262"/>
    <mergeCell ref="BW263:BW265"/>
    <mergeCell ref="BW266:BW268"/>
    <mergeCell ref="BW269:BW271"/>
    <mergeCell ref="BW272:BW274"/>
    <mergeCell ref="BW275:BW277"/>
    <mergeCell ref="BW278:BW280"/>
    <mergeCell ref="BW281:BW283"/>
    <mergeCell ref="BW284:BW286"/>
    <mergeCell ref="BW287:BW289"/>
    <mergeCell ref="BW290:BW292"/>
    <mergeCell ref="BW293:BW295"/>
    <mergeCell ref="BW296:BW298"/>
    <mergeCell ref="BW299:BW301"/>
    <mergeCell ref="BW302:BW304"/>
    <mergeCell ref="BW305:BW307"/>
    <mergeCell ref="BW308:BW310"/>
    <mergeCell ref="BW311:BW313"/>
    <mergeCell ref="BW314:BW316"/>
    <mergeCell ref="BW317:BW319"/>
    <mergeCell ref="BW320:BW322"/>
    <mergeCell ref="BW323:BW325"/>
    <mergeCell ref="BW326:BW328"/>
    <mergeCell ref="BW329:BW331"/>
    <mergeCell ref="BW332:BW334"/>
    <mergeCell ref="BW335:BW337"/>
    <mergeCell ref="BW338:BW340"/>
    <mergeCell ref="BW341:BW343"/>
    <mergeCell ref="BW344:BW346"/>
    <mergeCell ref="BW347:BW349"/>
    <mergeCell ref="BW350:BW352"/>
    <mergeCell ref="BW353:BW355"/>
    <mergeCell ref="BW356:BW358"/>
    <mergeCell ref="BW359:BW361"/>
    <mergeCell ref="BW362:BW364"/>
    <mergeCell ref="BW365:BW367"/>
    <mergeCell ref="BW368:BW370"/>
    <mergeCell ref="BW371:BW373"/>
    <mergeCell ref="BW374:BW376"/>
    <mergeCell ref="BW377:BW379"/>
    <mergeCell ref="BW380:BW382"/>
    <mergeCell ref="BW383:BW385"/>
    <mergeCell ref="BW386:BW388"/>
    <mergeCell ref="BW389:BW391"/>
    <mergeCell ref="BW392:BW394"/>
    <mergeCell ref="BW395:BW397"/>
    <mergeCell ref="BW398:BW400"/>
    <mergeCell ref="BW401:BW403"/>
    <mergeCell ref="BW404:BW406"/>
    <mergeCell ref="BW407:BW409"/>
    <mergeCell ref="BW410:BW412"/>
    <mergeCell ref="BW413:BW415"/>
    <mergeCell ref="BW416:BW418"/>
    <mergeCell ref="BW419:BW421"/>
    <mergeCell ref="BW422:BW424"/>
    <mergeCell ref="BW425:BW427"/>
    <mergeCell ref="BW428:BW430"/>
    <mergeCell ref="BW431:BW433"/>
    <mergeCell ref="BW434:BW436"/>
    <mergeCell ref="BW437:BW439"/>
    <mergeCell ref="BW440:BW442"/>
    <mergeCell ref="BW443:BW445"/>
    <mergeCell ref="BW446:BW448"/>
    <mergeCell ref="BW449:BW451"/>
    <mergeCell ref="BW452:BW454"/>
    <mergeCell ref="BW455:BW457"/>
    <mergeCell ref="BW458:BW460"/>
    <mergeCell ref="BW461:BW463"/>
    <mergeCell ref="BW464:BW466"/>
    <mergeCell ref="BX20:BX22"/>
    <mergeCell ref="BX23:BX25"/>
    <mergeCell ref="BX26:BX28"/>
    <mergeCell ref="BX29:BX31"/>
    <mergeCell ref="BX32:BX34"/>
    <mergeCell ref="BX35:BX37"/>
    <mergeCell ref="BX38:BX40"/>
    <mergeCell ref="BX41:BX43"/>
    <mergeCell ref="BX44:BX46"/>
    <mergeCell ref="BX47:BX49"/>
    <mergeCell ref="BX50:BX52"/>
    <mergeCell ref="BX53:BX55"/>
    <mergeCell ref="BX56:BX58"/>
    <mergeCell ref="BX59:BX61"/>
    <mergeCell ref="BX62:BX64"/>
    <mergeCell ref="BX65:BX67"/>
    <mergeCell ref="BX68:BX70"/>
    <mergeCell ref="BX71:BX73"/>
    <mergeCell ref="BX74:BX76"/>
    <mergeCell ref="BX77:BX79"/>
    <mergeCell ref="BX80:BX82"/>
    <mergeCell ref="BX83:BX85"/>
    <mergeCell ref="BX86:BX88"/>
    <mergeCell ref="BX89:BX91"/>
    <mergeCell ref="BX92:BX94"/>
    <mergeCell ref="BX95:BX97"/>
    <mergeCell ref="BX98:BX100"/>
    <mergeCell ref="BX101:BX103"/>
    <mergeCell ref="BX104:BX106"/>
    <mergeCell ref="BX107:BX109"/>
    <mergeCell ref="BX110:BX112"/>
    <mergeCell ref="BX113:BX115"/>
    <mergeCell ref="BX116:BX118"/>
    <mergeCell ref="BX119:BX121"/>
    <mergeCell ref="BX122:BX124"/>
    <mergeCell ref="BX125:BX127"/>
    <mergeCell ref="BX128:BX130"/>
    <mergeCell ref="BX131:BX133"/>
    <mergeCell ref="BX134:BX136"/>
    <mergeCell ref="BX137:BX139"/>
    <mergeCell ref="BX140:BX142"/>
    <mergeCell ref="BX143:BX145"/>
    <mergeCell ref="BX146:BX148"/>
    <mergeCell ref="BX149:BX151"/>
    <mergeCell ref="BX152:BX154"/>
    <mergeCell ref="BX155:BX157"/>
    <mergeCell ref="BX158:BX160"/>
    <mergeCell ref="BX161:BX163"/>
    <mergeCell ref="BX164:BX166"/>
    <mergeCell ref="BX167:BX169"/>
    <mergeCell ref="BX170:BX172"/>
    <mergeCell ref="BX173:BX175"/>
    <mergeCell ref="BX176:BX178"/>
    <mergeCell ref="BX179:BX181"/>
    <mergeCell ref="BX182:BX184"/>
    <mergeCell ref="BX185:BX187"/>
    <mergeCell ref="BX188:BX190"/>
    <mergeCell ref="BX191:BX193"/>
    <mergeCell ref="BX194:BX196"/>
    <mergeCell ref="BX197:BX199"/>
    <mergeCell ref="BX200:BX202"/>
    <mergeCell ref="BX203:BX205"/>
    <mergeCell ref="BX206:BX208"/>
    <mergeCell ref="BX209:BX211"/>
    <mergeCell ref="BX212:BX214"/>
    <mergeCell ref="BX215:BX217"/>
    <mergeCell ref="BX218:BX220"/>
    <mergeCell ref="BX221:BX223"/>
    <mergeCell ref="BX224:BX226"/>
    <mergeCell ref="BX227:BX229"/>
    <mergeCell ref="BX230:BX232"/>
    <mergeCell ref="BX233:BX235"/>
    <mergeCell ref="BX236:BX238"/>
    <mergeCell ref="BX239:BX241"/>
    <mergeCell ref="BX242:BX244"/>
    <mergeCell ref="BX245:BX247"/>
    <mergeCell ref="BX248:BX250"/>
    <mergeCell ref="BX251:BX253"/>
    <mergeCell ref="BX254:BX256"/>
    <mergeCell ref="BX257:BX259"/>
    <mergeCell ref="BX260:BX262"/>
    <mergeCell ref="BX263:BX265"/>
    <mergeCell ref="BX266:BX268"/>
    <mergeCell ref="BX269:BX271"/>
    <mergeCell ref="BX272:BX274"/>
    <mergeCell ref="BX275:BX277"/>
    <mergeCell ref="BX377:BX379"/>
    <mergeCell ref="BX278:BX280"/>
    <mergeCell ref="BX281:BX283"/>
    <mergeCell ref="BX284:BX286"/>
    <mergeCell ref="BX287:BX289"/>
    <mergeCell ref="BX290:BX292"/>
    <mergeCell ref="BX293:BX295"/>
    <mergeCell ref="BX296:BX298"/>
    <mergeCell ref="BX299:BX301"/>
    <mergeCell ref="BX302:BX304"/>
    <mergeCell ref="BX305:BX307"/>
    <mergeCell ref="BX308:BX310"/>
    <mergeCell ref="BX311:BX313"/>
    <mergeCell ref="BX314:BX316"/>
    <mergeCell ref="BX317:BX319"/>
    <mergeCell ref="BX320:BX322"/>
    <mergeCell ref="BX323:BX325"/>
    <mergeCell ref="BX326:BX328"/>
    <mergeCell ref="BX383:BX385"/>
    <mergeCell ref="BX386:BX388"/>
    <mergeCell ref="BX389:BX391"/>
    <mergeCell ref="BX392:BX394"/>
    <mergeCell ref="BX395:BX397"/>
    <mergeCell ref="BX398:BX400"/>
    <mergeCell ref="BX401:BX403"/>
    <mergeCell ref="BX404:BX406"/>
    <mergeCell ref="BX407:BX409"/>
    <mergeCell ref="BX410:BX412"/>
    <mergeCell ref="BX413:BX415"/>
    <mergeCell ref="BX416:BX418"/>
    <mergeCell ref="BX419:BX421"/>
    <mergeCell ref="BX422:BX424"/>
    <mergeCell ref="BX425:BX427"/>
    <mergeCell ref="BX428:BX430"/>
    <mergeCell ref="BX329:BX331"/>
    <mergeCell ref="BX332:BX334"/>
    <mergeCell ref="BX335:BX337"/>
    <mergeCell ref="BX338:BX340"/>
    <mergeCell ref="BX341:BX343"/>
    <mergeCell ref="BX344:BX346"/>
    <mergeCell ref="BX347:BX349"/>
    <mergeCell ref="BX350:BX352"/>
    <mergeCell ref="BX353:BX355"/>
    <mergeCell ref="BX356:BX358"/>
    <mergeCell ref="BX359:BX361"/>
    <mergeCell ref="BX362:BX364"/>
    <mergeCell ref="BX365:BX367"/>
    <mergeCell ref="BX368:BX370"/>
    <mergeCell ref="BX371:BX373"/>
    <mergeCell ref="BX374:BX376"/>
    <mergeCell ref="BX431:BX433"/>
    <mergeCell ref="BX434:BX436"/>
    <mergeCell ref="BX437:BX439"/>
    <mergeCell ref="BX440:BX442"/>
    <mergeCell ref="BX443:BX445"/>
    <mergeCell ref="BX446:BX448"/>
    <mergeCell ref="BX449:BX451"/>
    <mergeCell ref="BX452:BX454"/>
    <mergeCell ref="BX455:BX457"/>
    <mergeCell ref="BX458:BX460"/>
    <mergeCell ref="BX461:BX463"/>
    <mergeCell ref="BX464:BX466"/>
    <mergeCell ref="BY17:BY19"/>
    <mergeCell ref="BZ17:BZ19"/>
    <mergeCell ref="CA17:CA19"/>
    <mergeCell ref="CB17:CB19"/>
    <mergeCell ref="BY20:BY22"/>
    <mergeCell ref="BZ20:BZ22"/>
    <mergeCell ref="CA20:CA22"/>
    <mergeCell ref="CB20:CB22"/>
    <mergeCell ref="BY23:BY25"/>
    <mergeCell ref="BZ23:BZ25"/>
    <mergeCell ref="CA23:CA25"/>
    <mergeCell ref="CB23:CB25"/>
    <mergeCell ref="BY26:BY28"/>
    <mergeCell ref="BZ26:BZ28"/>
    <mergeCell ref="CA26:CA28"/>
    <mergeCell ref="CB26:CB28"/>
    <mergeCell ref="BY29:BY31"/>
    <mergeCell ref="BZ29:BZ31"/>
    <mergeCell ref="CA29:CA31"/>
    <mergeCell ref="BX380:BX382"/>
    <mergeCell ref="CB29:CB31"/>
    <mergeCell ref="BY32:BY34"/>
    <mergeCell ref="BZ32:BZ34"/>
    <mergeCell ref="CA32:CA34"/>
    <mergeCell ref="CB32:CB34"/>
    <mergeCell ref="BY35:BY37"/>
    <mergeCell ref="BZ35:BZ37"/>
    <mergeCell ref="CA35:CA37"/>
    <mergeCell ref="CB35:CB37"/>
    <mergeCell ref="BY38:BY40"/>
    <mergeCell ref="BZ38:BZ40"/>
    <mergeCell ref="CA38:CA40"/>
    <mergeCell ref="CB38:CB40"/>
    <mergeCell ref="BY41:BY43"/>
    <mergeCell ref="BZ41:BZ43"/>
    <mergeCell ref="CA41:CA43"/>
    <mergeCell ref="CB41:CB43"/>
    <mergeCell ref="BY44:BY46"/>
    <mergeCell ref="BZ44:BZ46"/>
    <mergeCell ref="CA44:CA46"/>
    <mergeCell ref="CB44:CB46"/>
    <mergeCell ref="BY47:BY49"/>
    <mergeCell ref="BZ47:BZ49"/>
    <mergeCell ref="CA47:CA49"/>
    <mergeCell ref="CB47:CB49"/>
    <mergeCell ref="BY50:BY52"/>
    <mergeCell ref="BZ50:BZ52"/>
    <mergeCell ref="CA50:CA52"/>
    <mergeCell ref="CB50:CB52"/>
    <mergeCell ref="BY53:BY55"/>
    <mergeCell ref="BZ53:BZ55"/>
    <mergeCell ref="CA53:CA55"/>
    <mergeCell ref="CB53:CB55"/>
    <mergeCell ref="BY56:BY58"/>
    <mergeCell ref="BZ56:BZ58"/>
    <mergeCell ref="CA56:CA58"/>
    <mergeCell ref="CB56:CB58"/>
    <mergeCell ref="BY59:BY61"/>
    <mergeCell ref="BZ59:BZ61"/>
    <mergeCell ref="CA59:CA61"/>
    <mergeCell ref="CB59:CB61"/>
    <mergeCell ref="BY62:BY64"/>
    <mergeCell ref="BZ62:BZ64"/>
    <mergeCell ref="CA62:CA64"/>
    <mergeCell ref="CB62:CB64"/>
    <mergeCell ref="BY65:BY67"/>
    <mergeCell ref="BZ65:BZ67"/>
    <mergeCell ref="CA65:CA67"/>
    <mergeCell ref="CB65:CB67"/>
    <mergeCell ref="BY68:BY70"/>
    <mergeCell ref="BZ68:BZ70"/>
    <mergeCell ref="CA68:CA70"/>
    <mergeCell ref="CB68:CB70"/>
    <mergeCell ref="BY71:BY73"/>
    <mergeCell ref="BZ71:BZ73"/>
    <mergeCell ref="CA71:CA73"/>
    <mergeCell ref="CB71:CB73"/>
    <mergeCell ref="BY74:BY76"/>
    <mergeCell ref="BZ74:BZ76"/>
    <mergeCell ref="CA74:CA76"/>
    <mergeCell ref="CB74:CB76"/>
    <mergeCell ref="BY77:BY79"/>
    <mergeCell ref="BZ77:BZ79"/>
    <mergeCell ref="CA77:CA79"/>
    <mergeCell ref="CB77:CB79"/>
    <mergeCell ref="BY80:BY82"/>
    <mergeCell ref="BZ80:BZ82"/>
    <mergeCell ref="CA80:CA82"/>
    <mergeCell ref="CB80:CB82"/>
    <mergeCell ref="BY83:BY85"/>
    <mergeCell ref="BZ83:BZ85"/>
    <mergeCell ref="CA83:CA85"/>
    <mergeCell ref="CB83:CB85"/>
    <mergeCell ref="BY86:BY88"/>
    <mergeCell ref="BZ86:BZ88"/>
    <mergeCell ref="CA86:CA88"/>
    <mergeCell ref="CB86:CB88"/>
    <mergeCell ref="BY89:BY91"/>
    <mergeCell ref="BZ89:BZ91"/>
    <mergeCell ref="CA89:CA91"/>
    <mergeCell ref="CB89:CB91"/>
    <mergeCell ref="BY92:BY94"/>
    <mergeCell ref="BZ92:BZ94"/>
    <mergeCell ref="CA92:CA94"/>
    <mergeCell ref="CB92:CB94"/>
    <mergeCell ref="BY95:BY97"/>
    <mergeCell ref="BZ95:BZ97"/>
    <mergeCell ref="CA95:CA97"/>
    <mergeCell ref="CB95:CB97"/>
    <mergeCell ref="BY98:BY100"/>
    <mergeCell ref="BZ98:BZ100"/>
    <mergeCell ref="CA98:CA100"/>
    <mergeCell ref="CB98:CB100"/>
    <mergeCell ref="BY101:BY103"/>
    <mergeCell ref="BZ101:BZ103"/>
    <mergeCell ref="CA101:CA103"/>
    <mergeCell ref="CB101:CB103"/>
    <mergeCell ref="BY104:BY106"/>
    <mergeCell ref="BZ104:BZ106"/>
    <mergeCell ref="CA104:CA106"/>
    <mergeCell ref="CB104:CB106"/>
    <mergeCell ref="BY107:BY109"/>
    <mergeCell ref="BZ107:BZ109"/>
    <mergeCell ref="CA107:CA109"/>
    <mergeCell ref="CB107:CB109"/>
    <mergeCell ref="BY110:BY112"/>
    <mergeCell ref="BZ110:BZ112"/>
    <mergeCell ref="CA110:CA112"/>
    <mergeCell ref="CB110:CB112"/>
    <mergeCell ref="BY113:BY115"/>
    <mergeCell ref="BZ113:BZ115"/>
    <mergeCell ref="CA113:CA115"/>
    <mergeCell ref="CB113:CB115"/>
    <mergeCell ref="BY116:BY118"/>
    <mergeCell ref="BZ116:BZ118"/>
    <mergeCell ref="CA116:CA118"/>
    <mergeCell ref="CB116:CB118"/>
    <mergeCell ref="BY119:BY121"/>
    <mergeCell ref="BZ119:BZ121"/>
    <mergeCell ref="CA119:CA121"/>
    <mergeCell ref="CB119:CB121"/>
    <mergeCell ref="BY122:BY124"/>
    <mergeCell ref="BZ122:BZ124"/>
    <mergeCell ref="CA122:CA124"/>
    <mergeCell ref="CB122:CB124"/>
    <mergeCell ref="BY125:BY127"/>
    <mergeCell ref="BZ125:BZ127"/>
    <mergeCell ref="CA125:CA127"/>
    <mergeCell ref="CB125:CB127"/>
    <mergeCell ref="BY128:BY130"/>
    <mergeCell ref="BZ128:BZ130"/>
    <mergeCell ref="CA128:CA130"/>
    <mergeCell ref="CB128:CB130"/>
    <mergeCell ref="BY131:BY133"/>
    <mergeCell ref="BZ131:BZ133"/>
    <mergeCell ref="CA131:CA133"/>
    <mergeCell ref="CB131:CB133"/>
    <mergeCell ref="BY134:BY136"/>
    <mergeCell ref="BZ134:BZ136"/>
    <mergeCell ref="CA134:CA136"/>
    <mergeCell ref="CB134:CB136"/>
    <mergeCell ref="BY137:BY139"/>
    <mergeCell ref="BZ137:BZ139"/>
    <mergeCell ref="CA137:CA139"/>
    <mergeCell ref="CB137:CB139"/>
    <mergeCell ref="BY140:BY142"/>
    <mergeCell ref="BZ140:BZ142"/>
    <mergeCell ref="CA140:CA142"/>
    <mergeCell ref="CB140:CB142"/>
    <mergeCell ref="BY143:BY145"/>
    <mergeCell ref="BZ143:BZ145"/>
    <mergeCell ref="CA143:CA145"/>
    <mergeCell ref="CB143:CB145"/>
    <mergeCell ref="BY146:BY148"/>
    <mergeCell ref="BZ146:BZ148"/>
    <mergeCell ref="CA146:CA148"/>
    <mergeCell ref="CB146:CB148"/>
    <mergeCell ref="BY149:BY151"/>
    <mergeCell ref="BZ149:BZ151"/>
    <mergeCell ref="CA149:CA151"/>
    <mergeCell ref="CB149:CB151"/>
    <mergeCell ref="BY152:BY154"/>
    <mergeCell ref="BZ152:BZ154"/>
    <mergeCell ref="CA152:CA154"/>
    <mergeCell ref="CB152:CB154"/>
    <mergeCell ref="BY155:BY157"/>
    <mergeCell ref="BZ155:BZ157"/>
    <mergeCell ref="CA155:CA157"/>
    <mergeCell ref="CB155:CB157"/>
    <mergeCell ref="BY158:BY160"/>
    <mergeCell ref="BZ158:BZ160"/>
    <mergeCell ref="CA158:CA160"/>
    <mergeCell ref="CB158:CB160"/>
    <mergeCell ref="BY161:BY163"/>
    <mergeCell ref="BZ161:BZ163"/>
    <mergeCell ref="CA161:CA163"/>
    <mergeCell ref="CB161:CB163"/>
    <mergeCell ref="BY164:BY166"/>
    <mergeCell ref="BZ164:BZ166"/>
    <mergeCell ref="CA164:CA166"/>
    <mergeCell ref="CB164:CB166"/>
    <mergeCell ref="BY167:BY169"/>
    <mergeCell ref="BZ167:BZ169"/>
    <mergeCell ref="CA167:CA169"/>
    <mergeCell ref="CB167:CB169"/>
    <mergeCell ref="BY170:BY172"/>
    <mergeCell ref="BZ170:BZ172"/>
    <mergeCell ref="CA170:CA172"/>
    <mergeCell ref="CB170:CB172"/>
    <mergeCell ref="BY173:BY175"/>
    <mergeCell ref="BZ173:BZ175"/>
    <mergeCell ref="CA173:CA175"/>
    <mergeCell ref="CB173:CB175"/>
    <mergeCell ref="BY176:BY178"/>
    <mergeCell ref="BZ176:BZ178"/>
    <mergeCell ref="CA176:CA178"/>
    <mergeCell ref="CB176:CB178"/>
    <mergeCell ref="BY179:BY181"/>
    <mergeCell ref="BZ179:BZ181"/>
    <mergeCell ref="CA179:CA181"/>
    <mergeCell ref="CB179:CB181"/>
    <mergeCell ref="BY182:BY184"/>
    <mergeCell ref="BZ182:BZ184"/>
    <mergeCell ref="CA182:CA184"/>
    <mergeCell ref="CB182:CB184"/>
    <mergeCell ref="BY185:BY187"/>
    <mergeCell ref="BZ185:BZ187"/>
    <mergeCell ref="CA185:CA187"/>
    <mergeCell ref="CB185:CB187"/>
    <mergeCell ref="BY188:BY190"/>
    <mergeCell ref="BZ188:BZ190"/>
    <mergeCell ref="CA188:CA190"/>
    <mergeCell ref="CB188:CB190"/>
    <mergeCell ref="BY191:BY193"/>
    <mergeCell ref="BZ191:BZ193"/>
    <mergeCell ref="CA191:CA193"/>
    <mergeCell ref="CB191:CB193"/>
    <mergeCell ref="BY194:BY196"/>
    <mergeCell ref="BZ194:BZ196"/>
    <mergeCell ref="CA194:CA196"/>
    <mergeCell ref="CB194:CB196"/>
    <mergeCell ref="BY197:BY199"/>
    <mergeCell ref="BZ197:BZ199"/>
    <mergeCell ref="CA197:CA199"/>
    <mergeCell ref="CB197:CB199"/>
    <mergeCell ref="BY200:BY202"/>
    <mergeCell ref="BZ200:BZ202"/>
    <mergeCell ref="CA200:CA202"/>
    <mergeCell ref="CB200:CB202"/>
    <mergeCell ref="BY203:BY205"/>
    <mergeCell ref="BZ203:BZ205"/>
    <mergeCell ref="CA203:CA205"/>
    <mergeCell ref="CB203:CB205"/>
    <mergeCell ref="BY206:BY208"/>
    <mergeCell ref="BZ206:BZ208"/>
    <mergeCell ref="CA206:CA208"/>
    <mergeCell ref="CB206:CB208"/>
    <mergeCell ref="BY209:BY211"/>
    <mergeCell ref="BZ209:BZ211"/>
    <mergeCell ref="CA209:CA211"/>
    <mergeCell ref="CB209:CB211"/>
    <mergeCell ref="BY212:BY214"/>
    <mergeCell ref="BZ212:BZ214"/>
    <mergeCell ref="CA212:CA214"/>
    <mergeCell ref="CB212:CB214"/>
    <mergeCell ref="BY215:BY217"/>
    <mergeCell ref="BZ215:BZ217"/>
    <mergeCell ref="CA215:CA217"/>
    <mergeCell ref="CB215:CB217"/>
    <mergeCell ref="BY218:BY220"/>
    <mergeCell ref="BZ218:BZ220"/>
    <mergeCell ref="CA218:CA220"/>
    <mergeCell ref="CB218:CB220"/>
    <mergeCell ref="BY221:BY223"/>
    <mergeCell ref="BZ221:BZ223"/>
    <mergeCell ref="CA221:CA223"/>
    <mergeCell ref="CB221:CB223"/>
    <mergeCell ref="BY224:BY226"/>
    <mergeCell ref="BZ224:BZ226"/>
    <mergeCell ref="CA224:CA226"/>
    <mergeCell ref="CB224:CB226"/>
    <mergeCell ref="BY227:BY229"/>
    <mergeCell ref="BZ227:BZ229"/>
    <mergeCell ref="CA227:CA229"/>
    <mergeCell ref="CB227:CB229"/>
    <mergeCell ref="BY230:BY232"/>
    <mergeCell ref="BZ230:BZ232"/>
    <mergeCell ref="CA230:CA232"/>
    <mergeCell ref="CB230:CB232"/>
    <mergeCell ref="BY233:BY235"/>
    <mergeCell ref="BZ233:BZ235"/>
    <mergeCell ref="CA233:CA235"/>
    <mergeCell ref="CB233:CB235"/>
    <mergeCell ref="BY236:BY238"/>
    <mergeCell ref="BZ236:BZ238"/>
    <mergeCell ref="CA236:CA238"/>
    <mergeCell ref="CB236:CB238"/>
    <mergeCell ref="BY239:BY241"/>
    <mergeCell ref="BZ239:BZ241"/>
    <mergeCell ref="CA239:CA241"/>
    <mergeCell ref="CB239:CB241"/>
    <mergeCell ref="BY242:BY244"/>
    <mergeCell ref="BZ242:BZ244"/>
    <mergeCell ref="CA242:CA244"/>
    <mergeCell ref="CB242:CB244"/>
    <mergeCell ref="BY245:BY247"/>
    <mergeCell ref="BZ245:BZ247"/>
    <mergeCell ref="CA245:CA247"/>
    <mergeCell ref="CB245:CB247"/>
    <mergeCell ref="BY248:BY250"/>
    <mergeCell ref="BZ248:BZ250"/>
    <mergeCell ref="CA248:CA250"/>
    <mergeCell ref="CB248:CB250"/>
    <mergeCell ref="BY251:BY253"/>
    <mergeCell ref="BZ251:BZ253"/>
    <mergeCell ref="CA251:CA253"/>
    <mergeCell ref="CB251:CB253"/>
    <mergeCell ref="BY254:BY256"/>
    <mergeCell ref="BZ254:BZ256"/>
    <mergeCell ref="CA254:CA256"/>
    <mergeCell ref="CB254:CB256"/>
    <mergeCell ref="BY257:BY259"/>
    <mergeCell ref="BZ257:BZ259"/>
    <mergeCell ref="CA257:CA259"/>
    <mergeCell ref="CB257:CB259"/>
    <mergeCell ref="BY260:BY262"/>
    <mergeCell ref="BZ260:BZ262"/>
    <mergeCell ref="CA260:CA262"/>
    <mergeCell ref="CB260:CB262"/>
    <mergeCell ref="BY263:BY265"/>
    <mergeCell ref="BZ263:BZ265"/>
    <mergeCell ref="CA263:CA265"/>
    <mergeCell ref="CB263:CB265"/>
    <mergeCell ref="BY266:BY268"/>
    <mergeCell ref="BZ266:BZ268"/>
    <mergeCell ref="CA266:CA268"/>
    <mergeCell ref="CB266:CB268"/>
    <mergeCell ref="BY269:BY271"/>
    <mergeCell ref="BZ269:BZ271"/>
    <mergeCell ref="CA269:CA271"/>
    <mergeCell ref="CB269:CB271"/>
    <mergeCell ref="BY272:BY274"/>
    <mergeCell ref="BZ272:BZ274"/>
    <mergeCell ref="CA272:CA274"/>
    <mergeCell ref="CB272:CB274"/>
    <mergeCell ref="BY275:BY277"/>
    <mergeCell ref="BZ275:BZ277"/>
    <mergeCell ref="CA275:CA277"/>
    <mergeCell ref="CB275:CB277"/>
    <mergeCell ref="BY278:BY280"/>
    <mergeCell ref="BZ278:BZ280"/>
    <mergeCell ref="CA278:CA280"/>
    <mergeCell ref="CB278:CB280"/>
    <mergeCell ref="BY281:BY283"/>
    <mergeCell ref="BZ281:BZ283"/>
    <mergeCell ref="CA281:CA283"/>
    <mergeCell ref="CB281:CB283"/>
    <mergeCell ref="BY284:BY286"/>
    <mergeCell ref="BZ284:BZ286"/>
    <mergeCell ref="CA284:CA286"/>
    <mergeCell ref="CB284:CB286"/>
    <mergeCell ref="BY287:BY289"/>
    <mergeCell ref="BZ287:BZ289"/>
    <mergeCell ref="CA287:CA289"/>
    <mergeCell ref="CB287:CB289"/>
    <mergeCell ref="BY290:BY292"/>
    <mergeCell ref="BZ290:BZ292"/>
    <mergeCell ref="CA290:CA292"/>
    <mergeCell ref="CB290:CB292"/>
    <mergeCell ref="BY293:BY295"/>
    <mergeCell ref="BZ293:BZ295"/>
    <mergeCell ref="CA293:CA295"/>
    <mergeCell ref="CB293:CB295"/>
    <mergeCell ref="BY296:BY298"/>
    <mergeCell ref="BZ296:BZ298"/>
    <mergeCell ref="CA296:CA298"/>
    <mergeCell ref="CB296:CB298"/>
    <mergeCell ref="BY299:BY301"/>
    <mergeCell ref="BZ299:BZ301"/>
    <mergeCell ref="CA299:CA301"/>
    <mergeCell ref="CB299:CB301"/>
    <mergeCell ref="BY302:BY304"/>
    <mergeCell ref="BZ302:BZ304"/>
    <mergeCell ref="CA302:CA304"/>
    <mergeCell ref="CB302:CB304"/>
    <mergeCell ref="BY305:BY307"/>
    <mergeCell ref="BZ305:BZ307"/>
    <mergeCell ref="CA305:CA307"/>
    <mergeCell ref="CB305:CB307"/>
    <mergeCell ref="BY308:BY310"/>
    <mergeCell ref="BZ308:BZ310"/>
    <mergeCell ref="CA308:CA310"/>
    <mergeCell ref="CB308:CB310"/>
    <mergeCell ref="BY311:BY313"/>
    <mergeCell ref="BZ311:BZ313"/>
    <mergeCell ref="CA311:CA313"/>
    <mergeCell ref="CB311:CB313"/>
    <mergeCell ref="BY314:BY316"/>
    <mergeCell ref="BZ314:BZ316"/>
    <mergeCell ref="CA314:CA316"/>
    <mergeCell ref="CB314:CB316"/>
    <mergeCell ref="BY317:BY319"/>
    <mergeCell ref="BZ317:BZ319"/>
    <mergeCell ref="CA317:CA319"/>
    <mergeCell ref="CB317:CB319"/>
    <mergeCell ref="BY320:BY322"/>
    <mergeCell ref="BZ320:BZ322"/>
    <mergeCell ref="CA320:CA322"/>
    <mergeCell ref="CB320:CB322"/>
    <mergeCell ref="BY323:BY325"/>
    <mergeCell ref="BZ323:BZ325"/>
    <mergeCell ref="CA323:CA325"/>
    <mergeCell ref="CB323:CB325"/>
    <mergeCell ref="BY326:BY328"/>
    <mergeCell ref="BZ326:BZ328"/>
    <mergeCell ref="CA326:CA328"/>
    <mergeCell ref="CB326:CB328"/>
    <mergeCell ref="BY329:BY331"/>
    <mergeCell ref="BZ329:BZ331"/>
    <mergeCell ref="CA329:CA331"/>
    <mergeCell ref="CB329:CB331"/>
    <mergeCell ref="BY332:BY334"/>
    <mergeCell ref="BZ332:BZ334"/>
    <mergeCell ref="CA332:CA334"/>
    <mergeCell ref="CB332:CB334"/>
    <mergeCell ref="BY335:BY337"/>
    <mergeCell ref="BZ335:BZ337"/>
    <mergeCell ref="CA335:CA337"/>
    <mergeCell ref="CB335:CB337"/>
    <mergeCell ref="BY338:BY340"/>
    <mergeCell ref="BZ338:BZ340"/>
    <mergeCell ref="CA338:CA340"/>
    <mergeCell ref="CB338:CB340"/>
    <mergeCell ref="BY341:BY343"/>
    <mergeCell ref="BZ341:BZ343"/>
    <mergeCell ref="CA341:CA343"/>
    <mergeCell ref="CB341:CB343"/>
    <mergeCell ref="BY344:BY346"/>
    <mergeCell ref="BZ344:BZ346"/>
    <mergeCell ref="CA344:CA346"/>
    <mergeCell ref="CB344:CB346"/>
    <mergeCell ref="BY347:BY349"/>
    <mergeCell ref="BZ347:BZ349"/>
    <mergeCell ref="CA347:CA349"/>
    <mergeCell ref="CB347:CB349"/>
    <mergeCell ref="BY350:BY352"/>
    <mergeCell ref="BZ350:BZ352"/>
    <mergeCell ref="CA350:CA352"/>
    <mergeCell ref="CB350:CB352"/>
    <mergeCell ref="BY353:BY355"/>
    <mergeCell ref="BZ353:BZ355"/>
    <mergeCell ref="CA353:CA355"/>
    <mergeCell ref="CB353:CB355"/>
    <mergeCell ref="BY356:BY358"/>
    <mergeCell ref="BZ356:BZ358"/>
    <mergeCell ref="CA356:CA358"/>
    <mergeCell ref="CB356:CB358"/>
    <mergeCell ref="BZ359:BZ361"/>
    <mergeCell ref="CA359:CA361"/>
    <mergeCell ref="CB359:CB361"/>
    <mergeCell ref="BY362:BY364"/>
    <mergeCell ref="BZ362:BZ364"/>
    <mergeCell ref="CA362:CA364"/>
    <mergeCell ref="CB362:CB364"/>
    <mergeCell ref="BY365:BY367"/>
    <mergeCell ref="BZ365:BZ367"/>
    <mergeCell ref="CA365:CA367"/>
    <mergeCell ref="CB365:CB367"/>
    <mergeCell ref="BY368:BY370"/>
    <mergeCell ref="BZ368:BZ370"/>
    <mergeCell ref="CA368:CA370"/>
    <mergeCell ref="CB368:CB370"/>
    <mergeCell ref="BY371:BY373"/>
    <mergeCell ref="BZ371:BZ373"/>
    <mergeCell ref="CA371:CA373"/>
    <mergeCell ref="CB371:CB373"/>
    <mergeCell ref="CB374:CB376"/>
    <mergeCell ref="BY377:BY379"/>
    <mergeCell ref="BZ377:BZ379"/>
    <mergeCell ref="CA377:CA379"/>
    <mergeCell ref="CB377:CB379"/>
    <mergeCell ref="BY380:BY382"/>
    <mergeCell ref="BZ380:BZ382"/>
    <mergeCell ref="CA380:CA382"/>
    <mergeCell ref="CB380:CB382"/>
    <mergeCell ref="BY383:BY385"/>
    <mergeCell ref="BZ383:BZ385"/>
    <mergeCell ref="CA383:CA385"/>
    <mergeCell ref="CB383:CB385"/>
    <mergeCell ref="BY386:BY388"/>
    <mergeCell ref="BZ386:BZ388"/>
    <mergeCell ref="CA386:CA388"/>
    <mergeCell ref="CB386:CB388"/>
    <mergeCell ref="CB389:CB391"/>
    <mergeCell ref="BY392:BY394"/>
    <mergeCell ref="BZ392:BZ394"/>
    <mergeCell ref="CA392:CA394"/>
    <mergeCell ref="CB392:CB394"/>
    <mergeCell ref="BY395:BY397"/>
    <mergeCell ref="BZ395:BZ397"/>
    <mergeCell ref="CA395:CA397"/>
    <mergeCell ref="CB395:CB397"/>
    <mergeCell ref="BY398:BY400"/>
    <mergeCell ref="BZ398:BZ400"/>
    <mergeCell ref="CA398:CA400"/>
    <mergeCell ref="CB398:CB400"/>
    <mergeCell ref="BY401:BY403"/>
    <mergeCell ref="BZ401:BZ403"/>
    <mergeCell ref="CA401:CA403"/>
    <mergeCell ref="CB401:CB403"/>
    <mergeCell ref="CB404:CB406"/>
    <mergeCell ref="BY407:BY409"/>
    <mergeCell ref="BZ407:BZ409"/>
    <mergeCell ref="CA407:CA409"/>
    <mergeCell ref="CB407:CB409"/>
    <mergeCell ref="BY410:BY412"/>
    <mergeCell ref="BZ410:BZ412"/>
    <mergeCell ref="CA410:CA412"/>
    <mergeCell ref="CB410:CB412"/>
    <mergeCell ref="BY413:BY415"/>
    <mergeCell ref="BZ413:BZ415"/>
    <mergeCell ref="CA413:CA415"/>
    <mergeCell ref="CB413:CB415"/>
    <mergeCell ref="BY416:BY418"/>
    <mergeCell ref="BZ416:BZ418"/>
    <mergeCell ref="CA416:CA418"/>
    <mergeCell ref="CB416:CB418"/>
    <mergeCell ref="CB419:CB421"/>
    <mergeCell ref="BY422:BY424"/>
    <mergeCell ref="BZ422:BZ424"/>
    <mergeCell ref="CA422:CA424"/>
    <mergeCell ref="CB422:CB424"/>
    <mergeCell ref="BY425:BY427"/>
    <mergeCell ref="BZ425:BZ427"/>
    <mergeCell ref="CA425:CA427"/>
    <mergeCell ref="CB425:CB427"/>
    <mergeCell ref="BY428:BY430"/>
    <mergeCell ref="BZ428:BZ430"/>
    <mergeCell ref="CA428:CA430"/>
    <mergeCell ref="CB428:CB430"/>
    <mergeCell ref="BY431:BY433"/>
    <mergeCell ref="BZ431:BZ433"/>
    <mergeCell ref="CA431:CA433"/>
    <mergeCell ref="CB431:CB433"/>
    <mergeCell ref="CB434:CB436"/>
    <mergeCell ref="BY437:BY439"/>
    <mergeCell ref="BZ437:BZ439"/>
    <mergeCell ref="CA437:CA439"/>
    <mergeCell ref="CB437:CB439"/>
    <mergeCell ref="BY440:BY442"/>
    <mergeCell ref="BZ440:BZ442"/>
    <mergeCell ref="CA440:CA442"/>
    <mergeCell ref="CB440:CB442"/>
    <mergeCell ref="BY443:BY445"/>
    <mergeCell ref="BZ443:BZ445"/>
    <mergeCell ref="CA443:CA445"/>
    <mergeCell ref="CB443:CB445"/>
    <mergeCell ref="BY446:BY448"/>
    <mergeCell ref="BZ446:BZ448"/>
    <mergeCell ref="CA446:CA448"/>
    <mergeCell ref="CB446:CB448"/>
    <mergeCell ref="CB464:CB466"/>
    <mergeCell ref="BY449:BY451"/>
    <mergeCell ref="BZ449:BZ451"/>
    <mergeCell ref="CA449:CA451"/>
    <mergeCell ref="CB449:CB451"/>
    <mergeCell ref="BY452:BY454"/>
    <mergeCell ref="BZ452:BZ454"/>
    <mergeCell ref="CA452:CA454"/>
    <mergeCell ref="CB452:CB454"/>
    <mergeCell ref="BY455:BY457"/>
    <mergeCell ref="BZ455:BZ457"/>
    <mergeCell ref="CA455:CA457"/>
    <mergeCell ref="CB455:CB457"/>
    <mergeCell ref="BY458:BY460"/>
    <mergeCell ref="BZ458:BZ460"/>
    <mergeCell ref="CA458:CA460"/>
    <mergeCell ref="CB458:CB460"/>
    <mergeCell ref="BY461:BY463"/>
    <mergeCell ref="BZ461:BZ463"/>
    <mergeCell ref="CA461:CA463"/>
    <mergeCell ref="CB461:CB463"/>
    <mergeCell ref="H29:H30"/>
    <mergeCell ref="H32:H33"/>
    <mergeCell ref="H35:H36"/>
    <mergeCell ref="H38:H39"/>
    <mergeCell ref="H41:H42"/>
    <mergeCell ref="H44:H45"/>
    <mergeCell ref="H47:H48"/>
    <mergeCell ref="H50:H51"/>
    <mergeCell ref="H53:H54"/>
    <mergeCell ref="H56:H57"/>
    <mergeCell ref="H59:H60"/>
    <mergeCell ref="H62:H63"/>
    <mergeCell ref="H65:H66"/>
    <mergeCell ref="BY464:BY466"/>
    <mergeCell ref="BZ464:BZ466"/>
    <mergeCell ref="CA464:CA466"/>
    <mergeCell ref="BY434:BY436"/>
    <mergeCell ref="BZ434:BZ436"/>
    <mergeCell ref="CA434:CA436"/>
    <mergeCell ref="BY419:BY421"/>
    <mergeCell ref="BZ419:BZ421"/>
    <mergeCell ref="CA419:CA421"/>
    <mergeCell ref="BY404:BY406"/>
    <mergeCell ref="BZ404:BZ406"/>
    <mergeCell ref="CA404:CA406"/>
    <mergeCell ref="BY389:BY391"/>
    <mergeCell ref="BZ389:BZ391"/>
    <mergeCell ref="CA389:CA391"/>
    <mergeCell ref="BY374:BY376"/>
    <mergeCell ref="BZ374:BZ376"/>
    <mergeCell ref="CA374:CA376"/>
    <mergeCell ref="BY359:BY361"/>
    <mergeCell ref="A14:A16"/>
    <mergeCell ref="B14:B15"/>
    <mergeCell ref="C14:C15"/>
    <mergeCell ref="F14:F15"/>
    <mergeCell ref="G14:G15"/>
    <mergeCell ref="H14:H15"/>
    <mergeCell ref="J14:J16"/>
    <mergeCell ref="K14:K16"/>
    <mergeCell ref="T14:V14"/>
    <mergeCell ref="W14:W16"/>
    <mergeCell ref="X14:X16"/>
    <mergeCell ref="T15:V15"/>
    <mergeCell ref="F16:I16"/>
    <mergeCell ref="T16:V16"/>
    <mergeCell ref="H17:H18"/>
    <mergeCell ref="H20:H21"/>
    <mergeCell ref="H23:H24"/>
    <mergeCell ref="K20:K22"/>
    <mergeCell ref="T20:V20"/>
    <mergeCell ref="W20:W22"/>
    <mergeCell ref="X20:X22"/>
    <mergeCell ref="T21:V21"/>
    <mergeCell ref="F22:I22"/>
    <mergeCell ref="T22:V22"/>
    <mergeCell ref="A20:A22"/>
    <mergeCell ref="B20:B21"/>
    <mergeCell ref="C20:C21"/>
    <mergeCell ref="F20:F21"/>
    <mergeCell ref="G20:G21"/>
    <mergeCell ref="J20:J22"/>
    <mergeCell ref="T17:V17"/>
    <mergeCell ref="W17:W19"/>
  </mergeCells>
  <phoneticPr fontId="1"/>
  <conditionalFormatting sqref="C17:C18">
    <cfRule type="expression" dxfId="40" priority="1">
      <formula>$C$17&lt;&gt;""</formula>
    </cfRule>
  </conditionalFormatting>
  <conditionalFormatting sqref="F11:V11">
    <cfRule type="expression" dxfId="39" priority="6">
      <formula>$F$11&lt;&gt;""</formula>
    </cfRule>
  </conditionalFormatting>
  <conditionalFormatting sqref="S17">
    <cfRule type="expression" dxfId="38" priority="4">
      <formula>$S$17&lt;&gt;""</formula>
    </cfRule>
    <cfRule type="expression" dxfId="37" priority="5">
      <formula>$P$17&lt;&gt;""</formula>
    </cfRule>
  </conditionalFormatting>
  <conditionalFormatting sqref="T17:V17">
    <cfRule type="expression" dxfId="36" priority="2">
      <formula>$T$17&lt;&gt;""</formula>
    </cfRule>
    <cfRule type="expression" dxfId="35" priority="3">
      <formula>$S$17&lt;&gt;""</formula>
    </cfRule>
  </conditionalFormatting>
  <dataValidations count="4">
    <dataValidation imeMode="halfKatakana" allowBlank="1" showInputMessage="1" showErrorMessage="1" sqref="G458:H459 G20:H21 G23:H24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461:H462 G17:H18 G464:H465 G14:H15" xr:uid="{00000000-0002-0000-0300-000000000000}"/>
    <dataValidation imeMode="halfAlpha" allowBlank="1" showInputMessage="1" showErrorMessage="1" sqref="I14 I464 I17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20 P14:P466" xr:uid="{00000000-0002-0000-0300-000001000000}"/>
    <dataValidation type="list" allowBlank="1" showInputMessage="1" showErrorMessage="1" sqref="W14:X466" xr:uid="{00000000-0002-0000-0300-000002000000}">
      <formula1>$Z$13</formula1>
    </dataValidation>
    <dataValidation imeMode="off" allowBlank="1" showInputMessage="1" showErrorMessage="1" sqref="S14 S17 S20 S23 S26 S38 S50 S62 S74 S86 S98 S110 S122 S134 S146 S158 S170 S182 S194 S206 S218 S230 S29 S41 S53 S65 S77 S89 S101 S113 S125 S137 S149 S161 S173 S185 S197 S209 S221 S32 S44 S56 S68 S80 S92 S104 S116 S128 S140 S152 S164 S176 S188 S200 S212 S224 S35 S47 S59 S71 S83 S95 S107 S119 S131 S143 S155 S167 S179 S191 S203 S215 S227" xr:uid="{00000000-0002-0000-0300-000003000000}"/>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6383" man="1"/>
    <brk id="136" max="16383" man="1"/>
    <brk id="196" max="16383" man="1"/>
    <brk id="256" max="16383" man="1"/>
    <brk id="316" max="16383" man="1"/>
    <brk id="376" max="16383" man="1"/>
    <brk id="436"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女子登録情報!$N$2:$N$21</xm:f>
          </x14:formula1>
          <xm:sqref>M14:M466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99"/>
  </sheetPr>
  <dimension ref="A1:Q44"/>
  <sheetViews>
    <sheetView showGridLines="0" showRowColHeaders="0" workbookViewId="0">
      <selection sqref="A1:J2"/>
    </sheetView>
  </sheetViews>
  <sheetFormatPr defaultColWidth="8.875" defaultRowHeight="13.5"/>
  <cols>
    <col min="1" max="1" width="4.125" customWidth="1"/>
    <col min="2" max="2" width="13.125" customWidth="1"/>
    <col min="3" max="3" width="22" customWidth="1"/>
    <col min="7" max="8" width="9" hidden="1" customWidth="1"/>
    <col min="9" max="9" width="15.375" customWidth="1"/>
    <col min="11" max="11" width="8.875" customWidth="1"/>
    <col min="13" max="17" width="9.625" style="107" hidden="1" customWidth="1"/>
    <col min="18" max="19" width="9" customWidth="1"/>
  </cols>
  <sheetData>
    <row r="1" spans="1:17" ht="17.25">
      <c r="A1" s="802" t="str">
        <f>基本情報登録!A1&amp;"　（女子七種競技）"</f>
        <v>第89回東海学生陸上競技対校選手権大会　申込　（女子七種競技）</v>
      </c>
      <c r="B1" s="802"/>
      <c r="C1" s="802"/>
      <c r="D1" s="802"/>
      <c r="E1" s="802"/>
      <c r="F1" s="802"/>
      <c r="G1" s="802"/>
      <c r="H1" s="802"/>
      <c r="I1" s="802"/>
      <c r="J1" s="802"/>
    </row>
    <row r="2" spans="1:17">
      <c r="A2" s="107"/>
      <c r="B2" s="107"/>
      <c r="C2" s="107"/>
      <c r="D2" s="107"/>
      <c r="E2" s="107"/>
      <c r="F2" s="107"/>
      <c r="G2" s="107"/>
      <c r="H2" s="107"/>
      <c r="I2" s="107"/>
      <c r="J2" s="107"/>
    </row>
    <row r="3" spans="1:17" ht="18.75">
      <c r="A3" s="724" t="str">
        <f>基本情報登録!B8</f>
        <v>大学名</v>
      </c>
      <c r="B3" s="724"/>
      <c r="C3" s="803">
        <f>基本情報登録!D8</f>
        <v>0</v>
      </c>
      <c r="D3" s="803"/>
      <c r="E3" s="107"/>
      <c r="F3" s="108" t="str">
        <f>基本情報登録!B20</f>
        <v>監督名</v>
      </c>
      <c r="G3" s="722">
        <f>基本情報登録!D20</f>
        <v>0</v>
      </c>
      <c r="H3" s="722"/>
      <c r="I3" s="722"/>
      <c r="J3" s="109" t="s">
        <v>5</v>
      </c>
    </row>
    <row r="4" spans="1:17" ht="18.75">
      <c r="A4" s="107"/>
      <c r="B4" s="108"/>
      <c r="C4" s="97"/>
      <c r="D4" s="97"/>
      <c r="E4" s="107"/>
      <c r="F4" s="107"/>
      <c r="G4" s="107"/>
      <c r="H4" s="107"/>
      <c r="I4" s="107"/>
      <c r="J4" s="107"/>
    </row>
    <row r="5" spans="1:17" ht="18.75">
      <c r="A5" s="724" t="str">
        <f>基本情報登録!B25</f>
        <v>申込責任者氏名</v>
      </c>
      <c r="B5" s="724"/>
      <c r="C5" s="723">
        <f>基本情報登録!D25</f>
        <v>0</v>
      </c>
      <c r="D5" s="723"/>
      <c r="E5" s="109" t="s">
        <v>5</v>
      </c>
      <c r="F5" s="108" t="str">
        <f>基本情報登録!B27</f>
        <v>電話番号</v>
      </c>
      <c r="G5" s="722">
        <f>基本情報登録!D27</f>
        <v>0</v>
      </c>
      <c r="H5" s="722"/>
      <c r="I5" s="722"/>
      <c r="J5" s="107"/>
    </row>
    <row r="6" spans="1:17">
      <c r="A6" s="107"/>
      <c r="B6" s="107"/>
      <c r="C6" s="107"/>
      <c r="D6" s="107"/>
      <c r="E6" s="107"/>
      <c r="F6" s="107"/>
      <c r="G6" s="107"/>
      <c r="H6" s="107"/>
      <c r="I6" s="107"/>
      <c r="J6" s="107"/>
    </row>
    <row r="7" spans="1:17" ht="14.25">
      <c r="A7" s="107"/>
      <c r="B7" s="110" t="s">
        <v>671</v>
      </c>
      <c r="C7" s="107"/>
      <c r="D7" s="107"/>
      <c r="E7" s="107"/>
      <c r="F7" s="107"/>
      <c r="G7" s="107"/>
      <c r="H7" s="107"/>
      <c r="I7" s="107"/>
      <c r="J7" s="107"/>
    </row>
    <row r="8" spans="1:17" ht="14.25">
      <c r="A8" s="107"/>
      <c r="B8" s="110" t="s">
        <v>686</v>
      </c>
      <c r="C8" s="107"/>
      <c r="D8" s="107"/>
      <c r="E8" s="107"/>
      <c r="F8" s="107"/>
      <c r="G8" s="107"/>
      <c r="H8" s="107"/>
      <c r="I8" s="107"/>
      <c r="J8" s="107"/>
    </row>
    <row r="9" spans="1:17" ht="14.25" thickBot="1">
      <c r="A9" s="107"/>
      <c r="B9" s="107"/>
      <c r="C9" s="107"/>
      <c r="D9" s="107"/>
      <c r="E9" s="107"/>
      <c r="F9" s="107"/>
      <c r="G9" s="107"/>
      <c r="H9" s="107"/>
      <c r="I9" s="107"/>
      <c r="J9" s="107"/>
    </row>
    <row r="10" spans="1:17" ht="38.25" thickBot="1">
      <c r="A10" s="107"/>
      <c r="B10" s="718" t="s">
        <v>623</v>
      </c>
      <c r="C10" s="719"/>
      <c r="D10" s="184" t="s">
        <v>592</v>
      </c>
      <c r="E10" s="189" t="s">
        <v>593</v>
      </c>
      <c r="F10" s="112" t="s">
        <v>594</v>
      </c>
      <c r="G10" s="107" t="s">
        <v>644</v>
      </c>
      <c r="H10" s="107"/>
      <c r="I10" s="107"/>
      <c r="J10" s="107"/>
      <c r="N10" s="118" t="s">
        <v>615</v>
      </c>
      <c r="O10" s="118" t="s">
        <v>616</v>
      </c>
      <c r="P10" s="118" t="s">
        <v>617</v>
      </c>
      <c r="Q10" s="118" t="s">
        <v>618</v>
      </c>
    </row>
    <row r="11" spans="1:17" ht="19.5">
      <c r="A11" s="107"/>
      <c r="B11" s="168" t="s">
        <v>595</v>
      </c>
      <c r="C11" s="175" t="str">
        <f>IF($M$11&gt;MAX('様式Ⅰ(女子)'!$BD$17:$BD$466),"",INDEX('様式Ⅰ(女子)'!$C$17:$C$466,MATCH($M$11,'様式Ⅰ(女子)'!$BD$17:$BD$466,0),1))</f>
        <v/>
      </c>
      <c r="D11" s="185" t="s">
        <v>538</v>
      </c>
      <c r="E11" s="190"/>
      <c r="F11" s="114" t="str">
        <f>IF(E11="","",INT(E11/100)&amp;"秒"&amp;RIGHT(INT(E11),2))</f>
        <v/>
      </c>
      <c r="G11" s="113" t="str">
        <f>IF($M$11&gt;MAX('様式Ⅰ(女子)'!$BD$17:$BD$466),"",INDEX('様式Ⅰ(女子)'!$K$17:$K$466,MATCH($M$11,'様式Ⅰ(女子)'!$BD$17:$BD$466,0),1))</f>
        <v/>
      </c>
      <c r="H11" s="113" t="str">
        <f>IF($M$11&gt;MAX('様式Ⅰ(女子)'!$BD$17:$BD$466),"",INDEX('様式Ⅰ(女子)'!$J$17:$J$466,MATCH($M$11,'様式Ⅰ(女子)'!$BD$17:$BD$466,0),1))</f>
        <v/>
      </c>
      <c r="I11" s="107"/>
      <c r="J11" s="107"/>
      <c r="M11" s="107">
        <v>1</v>
      </c>
      <c r="N11" s="81" t="str">
        <f>IF($D11="","",VLOOKUP($D11,女子登録情報!$N$2:$O$22,2,FALSE))</f>
        <v>04400</v>
      </c>
      <c r="O11" s="81" t="str">
        <f>IF($D11="","",IF(COUNTIF($D11,"*m*")&gt;0,RIGHT(10000000+$E11,7),RIGHT(100000+$E11,5)))</f>
        <v>0000000</v>
      </c>
      <c r="P11" s="118" t="str">
        <f>IF($N11="","",CONCATENATE($N11," ",$O11))</f>
        <v>04400 0000000</v>
      </c>
      <c r="Q11" s="118" t="str">
        <f>IF($C15="","",CONCATENATE(20200," ",RIGHT(100000+$C15,5)))</f>
        <v/>
      </c>
    </row>
    <row r="12" spans="1:17" ht="19.5">
      <c r="A12" s="107"/>
      <c r="B12" s="168" t="s">
        <v>15</v>
      </c>
      <c r="C12" s="175" t="str">
        <f>IF($M$11&gt;MAX('様式Ⅰ(女子)'!$BD$17:$BD$466),"",INDEX('様式Ⅰ(女子)'!$F$17:$F$466,MATCH($M$11,'様式Ⅰ(女子)'!$BD$17:$BD$466,0),1))</f>
        <v/>
      </c>
      <c r="D12" s="186" t="s">
        <v>621</v>
      </c>
      <c r="E12" s="191"/>
      <c r="F12" s="113" t="str">
        <f>IF(E12="","",INT(E12/100)&amp;"m"&amp;RIGHT(INT(E12),2))</f>
        <v/>
      </c>
      <c r="G12" s="107"/>
      <c r="H12" s="107"/>
      <c r="I12" s="107"/>
      <c r="J12" s="107"/>
      <c r="M12" s="107">
        <v>2</v>
      </c>
      <c r="N12" s="81" t="str">
        <f>IF($D12="","",VLOOKUP($D12,女子登録情報!$N$2:$O$22,2,FALSE))</f>
        <v>07100</v>
      </c>
      <c r="O12" s="81" t="str">
        <f t="shared" ref="O12:O43" si="0">IF($D12="","",IF(COUNTIF($D12,"*m*")&gt;0,RIGHT(10000000+$E12,7),RIGHT(100000+$E12,5)))</f>
        <v>00000</v>
      </c>
      <c r="P12" s="118" t="str">
        <f t="shared" ref="P12:P43" si="1">IF($N12="","",CONCATENATE($N12," ",$O12))</f>
        <v>07100 00000</v>
      </c>
      <c r="Q12" s="118" t="str">
        <f>IF($C27="","",CONCATENATE(20200," ",RIGHT(100000+$C27,5)))</f>
        <v/>
      </c>
    </row>
    <row r="13" spans="1:17" ht="19.5">
      <c r="A13" s="107"/>
      <c r="B13" s="234" t="s">
        <v>1084</v>
      </c>
      <c r="C13" s="175" t="str">
        <f>IF($M$11&gt;MAX('様式Ⅰ(女子)'!$BD$17:$BD$466),"",INDEX('様式Ⅰ(女子)'!$G$17:$G$466,MATCH($M$11,'様式Ⅰ(女子)'!$BD$17:$BD$466,0),1))</f>
        <v/>
      </c>
      <c r="D13" s="186" t="s">
        <v>597</v>
      </c>
      <c r="E13" s="192"/>
      <c r="F13" s="113" t="str">
        <f>IF(E13="","",INT(E13/100)&amp;"m"&amp;RIGHT(INT(E13),2))</f>
        <v/>
      </c>
      <c r="G13" s="107"/>
      <c r="H13" s="107"/>
      <c r="I13" s="107"/>
      <c r="J13" s="107"/>
      <c r="M13" s="107">
        <v>3</v>
      </c>
      <c r="N13" s="81" t="str">
        <f>IF($D13="","",VLOOKUP($D13,女子登録情報!$N$2:$O$22,2,FALSE))</f>
        <v>08400</v>
      </c>
      <c r="O13" s="81" t="str">
        <f t="shared" si="0"/>
        <v>00000</v>
      </c>
      <c r="P13" s="118" t="str">
        <f t="shared" si="1"/>
        <v>08400 00000</v>
      </c>
      <c r="Q13" s="118" t="str">
        <f>IF($C39="","",CONCATENATE(20200," ",RIGHT(100000+$C39,5)))</f>
        <v/>
      </c>
    </row>
    <row r="14" spans="1:17" ht="19.5">
      <c r="A14" s="107"/>
      <c r="B14" s="168" t="s">
        <v>42</v>
      </c>
      <c r="C14" s="175" t="str">
        <f>IF($M$11&gt;MAX('様式Ⅰ(女子)'!$BD$17:$BD$466),"",INDEX('様式Ⅰ(女子)'!$I$17:$I$466,MATCH($M$11,'様式Ⅰ(女子)'!$BD$17:$BD$466,0),1))</f>
        <v/>
      </c>
      <c r="D14" s="186" t="s">
        <v>526</v>
      </c>
      <c r="E14" s="191"/>
      <c r="F14" s="115" t="str">
        <f>IF(E14="","",INT(E14/100)&amp;"秒"&amp;RIGHT(INT(E14),2))</f>
        <v/>
      </c>
      <c r="G14" s="107"/>
      <c r="H14" s="107"/>
      <c r="I14" s="107"/>
      <c r="J14" s="107"/>
      <c r="N14" s="81" t="str">
        <f>IF($D14="","",VLOOKUP($D14,女子登録情報!$N$2:$O$22,2,FALSE))</f>
        <v>00300</v>
      </c>
      <c r="O14" s="81" t="str">
        <f t="shared" si="0"/>
        <v>0000000</v>
      </c>
      <c r="P14" s="118" t="str">
        <f t="shared" si="1"/>
        <v>00300 0000000</v>
      </c>
    </row>
    <row r="15" spans="1:17" ht="20.25" thickBot="1">
      <c r="A15" s="107"/>
      <c r="B15" s="182" t="s">
        <v>490</v>
      </c>
      <c r="C15" s="183" t="str">
        <f>IF($M$11&gt;MAX('様式Ⅰ(女子)'!$BD$17:$BD$466),"",INDEX('様式Ⅰ(女子)'!$BE$17:$BE$466,MATCH($M$11,'様式Ⅰ(女子)'!$BD$17:$BD$466,0),1))</f>
        <v/>
      </c>
      <c r="D15" s="186" t="s">
        <v>622</v>
      </c>
      <c r="E15" s="191"/>
      <c r="F15" s="113" t="str">
        <f>IF(E15="","",INT(E15/100)&amp;"m"&amp;RIGHT(INT(E15),2))</f>
        <v/>
      </c>
      <c r="G15" s="107"/>
      <c r="H15" s="107"/>
      <c r="I15" s="107"/>
      <c r="J15" s="107"/>
      <c r="N15" s="81" t="str">
        <f>IF($D15="","",VLOOKUP($D15,女子登録情報!$N$2:$O$22,2,FALSE))</f>
        <v>07300</v>
      </c>
      <c r="O15" s="81" t="str">
        <f t="shared" si="0"/>
        <v>00000</v>
      </c>
      <c r="P15" s="118" t="str">
        <f t="shared" si="1"/>
        <v>07300 00000</v>
      </c>
    </row>
    <row r="16" spans="1:17" ht="20.25" thickBot="1">
      <c r="A16" s="107"/>
      <c r="B16" s="123"/>
      <c r="C16" s="122"/>
      <c r="D16" s="187" t="s">
        <v>602</v>
      </c>
      <c r="E16" s="193"/>
      <c r="F16" s="117" t="str">
        <f>IF(E16="","",INT(E16/100)&amp;"ｍ"&amp;RIGHT(INT(E16),2))</f>
        <v/>
      </c>
      <c r="G16" s="107"/>
      <c r="I16" s="107"/>
      <c r="J16" s="107"/>
      <c r="N16" s="81" t="str">
        <f>IF($D16="","",VLOOKUP($D16,女子登録情報!$N$2:$O$22,2,FALSE))</f>
        <v>09300</v>
      </c>
      <c r="O16" s="81" t="str">
        <f t="shared" si="0"/>
        <v>00000</v>
      </c>
      <c r="P16" s="118" t="str">
        <f t="shared" si="1"/>
        <v>09300 00000</v>
      </c>
    </row>
    <row r="17" spans="1:16" ht="19.5" hidden="1">
      <c r="A17" s="107"/>
      <c r="B17" s="123"/>
      <c r="C17" s="116"/>
      <c r="D17" s="123"/>
      <c r="E17" s="125"/>
      <c r="F17" s="116"/>
      <c r="G17" s="107"/>
      <c r="H17" s="107"/>
      <c r="I17" s="107"/>
      <c r="J17" s="107"/>
      <c r="N17" s="81" t="str">
        <f>IF($D17="","",VLOOKUP($D17,女子登録情報!$N$2:$O$22,2,FALSE))</f>
        <v/>
      </c>
      <c r="O17" s="81" t="str">
        <f t="shared" si="0"/>
        <v/>
      </c>
      <c r="P17" s="118" t="str">
        <f t="shared" si="1"/>
        <v/>
      </c>
    </row>
    <row r="18" spans="1:16" ht="19.5" hidden="1">
      <c r="A18" s="107"/>
      <c r="B18" s="124"/>
      <c r="C18" s="124"/>
      <c r="D18" s="123"/>
      <c r="E18" s="125"/>
      <c r="F18" s="116"/>
      <c r="G18" s="107"/>
      <c r="H18" s="107"/>
      <c r="I18" s="107"/>
      <c r="J18" s="107"/>
      <c r="N18" s="81" t="str">
        <f>IF($D18="","",VLOOKUP($D18,女子登録情報!$N$2:$O$22,2,FALSE))</f>
        <v/>
      </c>
      <c r="O18" s="81" t="str">
        <f t="shared" si="0"/>
        <v/>
      </c>
      <c r="P18" s="118" t="str">
        <f t="shared" si="1"/>
        <v/>
      </c>
    </row>
    <row r="19" spans="1:16" ht="19.5" hidden="1">
      <c r="A19" s="107"/>
      <c r="D19" s="123"/>
      <c r="E19" s="125"/>
      <c r="F19" s="116"/>
      <c r="G19" s="107"/>
      <c r="H19" s="107"/>
      <c r="I19" s="107"/>
      <c r="J19" s="107"/>
      <c r="N19" s="81" t="str">
        <f>IF($D19="","",VLOOKUP($D19,女子登録情報!$N$2:$O$22,2,FALSE))</f>
        <v/>
      </c>
      <c r="O19" s="81" t="str">
        <f t="shared" si="0"/>
        <v/>
      </c>
      <c r="P19" s="118" t="str">
        <f t="shared" si="1"/>
        <v/>
      </c>
    </row>
    <row r="20" spans="1:16" ht="18.75" hidden="1">
      <c r="A20" s="107"/>
      <c r="B20" s="107"/>
      <c r="C20" s="107"/>
      <c r="D20" s="107"/>
      <c r="E20" s="107"/>
      <c r="F20" s="107"/>
      <c r="G20" s="107"/>
      <c r="H20" s="107"/>
      <c r="I20" s="107"/>
      <c r="J20" s="107"/>
      <c r="N20" s="81" t="str">
        <f>IF($D20="","",VLOOKUP($D20,女子登録情報!$N$2:$O$22,2,FALSE))</f>
        <v/>
      </c>
      <c r="O20" s="81" t="str">
        <f t="shared" si="0"/>
        <v/>
      </c>
      <c r="P20" s="118" t="str">
        <f t="shared" si="1"/>
        <v/>
      </c>
    </row>
    <row r="21" spans="1:16" ht="19.5" thickBot="1">
      <c r="A21" s="107"/>
      <c r="B21" s="107"/>
      <c r="C21" s="107"/>
      <c r="D21" s="107"/>
      <c r="E21" s="107"/>
      <c r="F21" s="107"/>
      <c r="G21" s="107"/>
      <c r="H21" s="107"/>
      <c r="I21" s="107"/>
      <c r="J21" s="107"/>
      <c r="N21" s="81" t="str">
        <f>IF($D21="","",VLOOKUP($D21,女子登録情報!$N$2:$O$22,2,FALSE))</f>
        <v/>
      </c>
      <c r="O21" s="81" t="str">
        <f t="shared" si="0"/>
        <v/>
      </c>
      <c r="P21" s="118" t="str">
        <f t="shared" si="1"/>
        <v/>
      </c>
    </row>
    <row r="22" spans="1:16" ht="38.25" thickBot="1">
      <c r="A22" s="107"/>
      <c r="B22" s="718" t="s">
        <v>623</v>
      </c>
      <c r="C22" s="719"/>
      <c r="D22" s="184" t="s">
        <v>592</v>
      </c>
      <c r="E22" s="189" t="s">
        <v>593</v>
      </c>
      <c r="F22" s="112" t="s">
        <v>594</v>
      </c>
      <c r="G22" s="107" t="s">
        <v>644</v>
      </c>
      <c r="H22" s="107"/>
      <c r="I22" s="107"/>
      <c r="J22" s="107"/>
      <c r="N22" s="118" t="s">
        <v>615</v>
      </c>
      <c r="O22" s="118" t="s">
        <v>616</v>
      </c>
      <c r="P22" s="118" t="s">
        <v>617</v>
      </c>
    </row>
    <row r="23" spans="1:16" ht="19.5">
      <c r="A23" s="107"/>
      <c r="B23" s="168" t="s">
        <v>595</v>
      </c>
      <c r="C23" s="175" t="str">
        <f>IF($M$12&gt;MAX('様式Ⅰ(女子)'!$BD$17:$BD$466),"",INDEX('様式Ⅰ(女子)'!$C$17:$C$466,MATCH($M$12,'様式Ⅰ(女子)'!$BD$17:$BD$466,0),1))</f>
        <v/>
      </c>
      <c r="D23" s="185" t="s">
        <v>538</v>
      </c>
      <c r="E23" s="190"/>
      <c r="F23" s="114" t="str">
        <f>IF(E23="","",INT(E23/100)&amp;"秒"&amp;RIGHT(INT(E23),2))</f>
        <v/>
      </c>
      <c r="G23" s="113" t="str">
        <f>IF($M$12&gt;MAX('様式Ⅰ(女子)'!$BD$17:$BD$466),"",INDEX('様式Ⅰ(女子)'!$K$17:$K$466,MATCH($M$12,'様式Ⅰ(女子)'!$BD$17:$BD$466,0),1))</f>
        <v/>
      </c>
      <c r="H23" s="113" t="str">
        <f>IF($M$12&gt;MAX('様式Ⅰ(女子)'!$BD$17:$BD$466),"",INDEX('様式Ⅰ(女子)'!$J$17:$J$466,MATCH($M$12,'様式Ⅰ(女子)'!$BD$17:$BD$466,0),1))</f>
        <v/>
      </c>
      <c r="I23" s="107"/>
      <c r="J23" s="107"/>
      <c r="N23" s="81" t="str">
        <f>IF($D23="","",VLOOKUP($D23,女子登録情報!$N$2:$O$22,2,FALSE))</f>
        <v>04400</v>
      </c>
      <c r="O23" s="81" t="str">
        <f t="shared" si="0"/>
        <v>0000000</v>
      </c>
      <c r="P23" s="118" t="str">
        <f t="shared" si="1"/>
        <v>04400 0000000</v>
      </c>
    </row>
    <row r="24" spans="1:16" ht="19.5">
      <c r="A24" s="107"/>
      <c r="B24" s="168" t="s">
        <v>15</v>
      </c>
      <c r="C24" s="175" t="str">
        <f>IF($M$12&gt;MAX('様式Ⅰ(女子)'!$BD$17:$BD$466),"",INDEX('様式Ⅰ(女子)'!$F$17:$F$466,MATCH($M$12,'様式Ⅰ(女子)'!$BD$17:$BD$466,0),1))</f>
        <v/>
      </c>
      <c r="D24" s="186" t="s">
        <v>621</v>
      </c>
      <c r="E24" s="191"/>
      <c r="F24" s="113" t="str">
        <f>IF(E24="","",INT(E24/100)&amp;"m"&amp;RIGHT(INT(E24),2))</f>
        <v/>
      </c>
      <c r="G24" s="107"/>
      <c r="H24" s="107"/>
      <c r="I24" s="107"/>
      <c r="J24" s="107"/>
      <c r="N24" s="81" t="str">
        <f>IF($D24="","",VLOOKUP($D24,女子登録情報!$N$2:$O$22,2,FALSE))</f>
        <v>07100</v>
      </c>
      <c r="O24" s="81" t="str">
        <f t="shared" si="0"/>
        <v>00000</v>
      </c>
      <c r="P24" s="118" t="str">
        <f t="shared" si="1"/>
        <v>07100 00000</v>
      </c>
    </row>
    <row r="25" spans="1:16" ht="19.5">
      <c r="A25" s="107"/>
      <c r="B25" s="234" t="s">
        <v>1084</v>
      </c>
      <c r="C25" s="175" t="str">
        <f>IF($M$12&gt;MAX('様式Ⅰ(女子)'!$BD$17:$BD$466),"",INDEX('様式Ⅰ(女子)'!$G$17:$G$466,MATCH($M$12,'様式Ⅰ(女子)'!$BD$17:$BD$466,0),1))</f>
        <v/>
      </c>
      <c r="D25" s="186" t="s">
        <v>597</v>
      </c>
      <c r="E25" s="192"/>
      <c r="F25" s="113" t="str">
        <f>IF(E25="","",INT(E25/100)&amp;"m"&amp;RIGHT(INT(E25),2))</f>
        <v/>
      </c>
      <c r="G25" s="107"/>
      <c r="H25" s="107"/>
      <c r="I25" s="107"/>
      <c r="J25" s="107"/>
      <c r="N25" s="81" t="str">
        <f>IF($D25="","",VLOOKUP($D25,女子登録情報!$N$2:$O$22,2,FALSE))</f>
        <v>08400</v>
      </c>
      <c r="O25" s="81" t="str">
        <f t="shared" si="0"/>
        <v>00000</v>
      </c>
      <c r="P25" s="118" t="str">
        <f t="shared" si="1"/>
        <v>08400 00000</v>
      </c>
    </row>
    <row r="26" spans="1:16" ht="19.5">
      <c r="A26" s="107"/>
      <c r="B26" s="168" t="s">
        <v>42</v>
      </c>
      <c r="C26" s="175" t="str">
        <f>IF($M$12&gt;MAX('様式Ⅰ(女子)'!$BD$17:$BD$466),"",INDEX('様式Ⅰ(女子)'!$I$17:$I$466,MATCH($M$12,'様式Ⅰ(女子)'!$BD$17:$BD$466,0),1))</f>
        <v/>
      </c>
      <c r="D26" s="186" t="s">
        <v>526</v>
      </c>
      <c r="E26" s="191"/>
      <c r="F26" s="115" t="str">
        <f>IF(E26="","",INT(E26/100)&amp;"秒"&amp;RIGHT(INT(E26),2))</f>
        <v/>
      </c>
      <c r="G26" s="107"/>
      <c r="H26" s="107"/>
      <c r="I26" s="107"/>
      <c r="J26" s="107"/>
      <c r="N26" s="81" t="str">
        <f>IF($D26="","",VLOOKUP($D26,女子登録情報!$N$2:$O$22,2,FALSE))</f>
        <v>00300</v>
      </c>
      <c r="O26" s="81" t="str">
        <f t="shared" si="0"/>
        <v>0000000</v>
      </c>
      <c r="P26" s="118" t="str">
        <f t="shared" si="1"/>
        <v>00300 0000000</v>
      </c>
    </row>
    <row r="27" spans="1:16" ht="20.25" thickBot="1">
      <c r="A27" s="107"/>
      <c r="B27" s="182" t="s">
        <v>490</v>
      </c>
      <c r="C27" s="183" t="str">
        <f>IF($M$12&gt;MAX('様式Ⅰ(女子)'!$BD$17:$BD$466),"",INDEX('様式Ⅰ(女子)'!$BE$17:$BE$466,MATCH($M$12,'様式Ⅰ(女子)'!$BD$17:$BD$466,0),1))</f>
        <v/>
      </c>
      <c r="D27" s="186" t="s">
        <v>622</v>
      </c>
      <c r="E27" s="191"/>
      <c r="F27" s="113" t="str">
        <f>IF(E27="","",INT(E27/100)&amp;"m"&amp;RIGHT(INT(E27),2))</f>
        <v/>
      </c>
      <c r="G27" s="107"/>
      <c r="H27" s="107"/>
      <c r="I27" s="107"/>
      <c r="J27" s="107"/>
      <c r="N27" s="81" t="str">
        <f>IF($D27="","",VLOOKUP($D27,女子登録情報!$N$2:$O$22,2,FALSE))</f>
        <v>07300</v>
      </c>
      <c r="O27" s="81" t="str">
        <f t="shared" si="0"/>
        <v>00000</v>
      </c>
      <c r="P27" s="118" t="str">
        <f t="shared" si="1"/>
        <v>07300 00000</v>
      </c>
    </row>
    <row r="28" spans="1:16" ht="20.25" thickBot="1">
      <c r="A28" s="107"/>
      <c r="B28" s="123"/>
      <c r="C28" s="122"/>
      <c r="D28" s="187" t="s">
        <v>602</v>
      </c>
      <c r="E28" s="193"/>
      <c r="F28" s="117" t="str">
        <f>IF(E28="","",INT(E28/100)&amp;"ｍ"&amp;RIGHT(INT(E28),2))</f>
        <v/>
      </c>
      <c r="G28" s="107"/>
      <c r="H28" s="107"/>
      <c r="I28" s="107"/>
      <c r="J28" s="107"/>
      <c r="N28" s="81" t="str">
        <f>IF($D28="","",VLOOKUP($D28,女子登録情報!$N$2:$O$22,2,FALSE))</f>
        <v>09300</v>
      </c>
      <c r="O28" s="81" t="str">
        <f t="shared" si="0"/>
        <v>00000</v>
      </c>
      <c r="P28" s="118" t="str">
        <f t="shared" si="1"/>
        <v>09300 00000</v>
      </c>
    </row>
    <row r="29" spans="1:16" ht="19.5" hidden="1">
      <c r="A29" s="107"/>
      <c r="B29" s="123"/>
      <c r="C29" s="116"/>
      <c r="D29" s="123"/>
      <c r="E29" s="125"/>
      <c r="F29" s="116"/>
      <c r="G29" s="107"/>
      <c r="H29" s="107"/>
      <c r="I29" s="107"/>
      <c r="J29" s="107"/>
      <c r="N29" s="81" t="str">
        <f>IF($D29="","",VLOOKUP($D29,女子登録情報!$N$2:$O$22,2,FALSE))</f>
        <v/>
      </c>
      <c r="O29" s="81" t="str">
        <f t="shared" si="0"/>
        <v/>
      </c>
      <c r="P29" s="118" t="str">
        <f t="shared" si="1"/>
        <v/>
      </c>
    </row>
    <row r="30" spans="1:16" ht="19.5" hidden="1">
      <c r="A30" s="107"/>
      <c r="B30" s="124"/>
      <c r="C30" s="124"/>
      <c r="D30" s="123"/>
      <c r="E30" s="125"/>
      <c r="F30" s="116"/>
      <c r="G30" s="107"/>
      <c r="H30" s="107"/>
      <c r="I30" s="107"/>
      <c r="J30" s="107"/>
      <c r="N30" s="81" t="str">
        <f>IF($D30="","",VLOOKUP($D30,女子登録情報!$N$2:$O$22,2,FALSE))</f>
        <v/>
      </c>
      <c r="O30" s="81" t="str">
        <f t="shared" si="0"/>
        <v/>
      </c>
      <c r="P30" s="118" t="str">
        <f t="shared" si="1"/>
        <v/>
      </c>
    </row>
    <row r="31" spans="1:16" ht="19.5" hidden="1">
      <c r="A31" s="107"/>
      <c r="B31" s="123"/>
      <c r="C31" s="116"/>
      <c r="D31" s="123"/>
      <c r="E31" s="125"/>
      <c r="F31" s="116"/>
      <c r="G31" s="107"/>
      <c r="H31" s="107"/>
      <c r="I31" s="107"/>
      <c r="J31" s="107"/>
      <c r="N31" s="81" t="str">
        <f>IF($D31="","",VLOOKUP($D31,女子登録情報!$N$2:$O$22,2,FALSE))</f>
        <v/>
      </c>
      <c r="O31" s="81" t="str">
        <f t="shared" si="0"/>
        <v/>
      </c>
      <c r="P31" s="118" t="str">
        <f t="shared" si="1"/>
        <v/>
      </c>
    </row>
    <row r="32" spans="1:16" ht="18.75" hidden="1">
      <c r="A32" s="107"/>
      <c r="B32" s="107"/>
      <c r="C32" s="107"/>
      <c r="D32" s="107"/>
      <c r="E32" s="107"/>
      <c r="F32" s="107"/>
      <c r="G32" s="107"/>
      <c r="H32" s="107"/>
      <c r="I32" s="107"/>
      <c r="J32" s="107"/>
      <c r="N32" s="81" t="str">
        <f>IF($D32="","",VLOOKUP($D32,女子登録情報!$N$2:$O$22,2,FALSE))</f>
        <v/>
      </c>
      <c r="O32" s="81" t="str">
        <f t="shared" si="0"/>
        <v/>
      </c>
      <c r="P32" s="118" t="str">
        <f t="shared" si="1"/>
        <v/>
      </c>
    </row>
    <row r="33" spans="1:16" ht="19.5" thickBot="1">
      <c r="A33" s="107"/>
      <c r="B33" s="107"/>
      <c r="C33" s="107"/>
      <c r="D33" s="107"/>
      <c r="E33" s="107"/>
      <c r="F33" s="107"/>
      <c r="G33" s="107"/>
      <c r="H33" s="107"/>
      <c r="I33" s="107"/>
      <c r="J33" s="107"/>
      <c r="N33" s="81" t="str">
        <f>IF($D33="","",VLOOKUP($D33,女子登録情報!$N$2:$O$22,2,FALSE))</f>
        <v/>
      </c>
      <c r="O33" s="81" t="str">
        <f t="shared" si="0"/>
        <v/>
      </c>
      <c r="P33" s="118" t="str">
        <f t="shared" si="1"/>
        <v/>
      </c>
    </row>
    <row r="34" spans="1:16" ht="38.25" thickBot="1">
      <c r="A34" s="107"/>
      <c r="B34" s="718" t="s">
        <v>623</v>
      </c>
      <c r="C34" s="719"/>
      <c r="D34" s="184" t="s">
        <v>592</v>
      </c>
      <c r="E34" s="189" t="s">
        <v>593</v>
      </c>
      <c r="F34" s="112" t="s">
        <v>594</v>
      </c>
      <c r="G34" s="107" t="s">
        <v>644</v>
      </c>
      <c r="H34" s="107"/>
      <c r="I34" s="107"/>
      <c r="J34" s="107"/>
      <c r="N34" s="118" t="s">
        <v>615</v>
      </c>
      <c r="O34" s="118" t="s">
        <v>616</v>
      </c>
      <c r="P34" s="118" t="s">
        <v>617</v>
      </c>
    </row>
    <row r="35" spans="1:16" ht="19.5">
      <c r="A35" s="107"/>
      <c r="B35" s="168" t="s">
        <v>595</v>
      </c>
      <c r="C35" s="175" t="str">
        <f>IF($M$13&gt;MAX('様式Ⅰ(女子)'!$BD$17:$BD$466),"",INDEX('様式Ⅰ(女子)'!$C$17:$C$466,MATCH($M$13,'様式Ⅰ(女子)'!$BD$17:$BD$466,0),1))</f>
        <v/>
      </c>
      <c r="D35" s="185" t="s">
        <v>538</v>
      </c>
      <c r="E35" s="190"/>
      <c r="F35" s="114" t="str">
        <f>IF(E35="","",INT(E35/100)&amp;"秒"&amp;RIGHT(INT(E35),2))</f>
        <v/>
      </c>
      <c r="G35" s="113" t="str">
        <f>IF($M$13&gt;MAX('様式Ⅰ(女子)'!$BD$17:$BD$466),"",INDEX('様式Ⅰ(女子)'!$K$17:$K$466,MATCH($M$13,'様式Ⅰ(女子)'!$BD$17:$BD$466,0),1))</f>
        <v/>
      </c>
      <c r="H35" s="113" t="str">
        <f>IF($M$13&gt;MAX('様式Ⅰ(女子)'!$BD$17:$BD$466),"",INDEX('様式Ⅰ(女子)'!$J$17:$J$466,MATCH($M$13,'様式Ⅰ(女子)'!$BD$17:$BD$466,0),1))</f>
        <v/>
      </c>
      <c r="I35" s="107"/>
      <c r="J35" s="107"/>
      <c r="N35" s="81" t="str">
        <f>IF($D35="","",VLOOKUP($D35,女子登録情報!$N$2:$O$22,2,FALSE))</f>
        <v>04400</v>
      </c>
      <c r="O35" s="81" t="str">
        <f t="shared" si="0"/>
        <v>0000000</v>
      </c>
      <c r="P35" s="118" t="str">
        <f t="shared" si="1"/>
        <v>04400 0000000</v>
      </c>
    </row>
    <row r="36" spans="1:16" ht="19.5">
      <c r="A36" s="107"/>
      <c r="B36" s="168" t="s">
        <v>15</v>
      </c>
      <c r="C36" s="175" t="str">
        <f>IF($M$13&gt;MAX('様式Ⅰ(女子)'!$BD$17:$BD$466),"",INDEX('様式Ⅰ(女子)'!$F$17:$F$466,MATCH($M$13,'様式Ⅰ(女子)'!$BD$17:$BD$466,0),1))</f>
        <v/>
      </c>
      <c r="D36" s="186" t="s">
        <v>621</v>
      </c>
      <c r="E36" s="191"/>
      <c r="F36" s="113" t="str">
        <f>IF(E36="","",INT(E36/100)&amp;"m"&amp;RIGHT(INT(E36),2))</f>
        <v/>
      </c>
      <c r="G36" s="107"/>
      <c r="H36" s="107"/>
      <c r="I36" s="107"/>
      <c r="J36" s="107"/>
      <c r="N36" s="81" t="str">
        <f>IF($D36="","",VLOOKUP($D36,女子登録情報!$N$2:$O$22,2,FALSE))</f>
        <v>07100</v>
      </c>
      <c r="O36" s="81" t="str">
        <f t="shared" si="0"/>
        <v>00000</v>
      </c>
      <c r="P36" s="118" t="str">
        <f t="shared" si="1"/>
        <v>07100 00000</v>
      </c>
    </row>
    <row r="37" spans="1:16" ht="19.5">
      <c r="A37" s="107"/>
      <c r="B37" s="234" t="s">
        <v>1084</v>
      </c>
      <c r="C37" s="175" t="str">
        <f>IF($M$13&gt;MAX('様式Ⅰ(女子)'!$BD$17:$BD$466),"",INDEX('様式Ⅰ(女子)'!$G$17:$G$466,MATCH($M$13,'様式Ⅰ(女子)'!$BD$17:$BD$466,0),1))</f>
        <v/>
      </c>
      <c r="D37" s="186" t="s">
        <v>597</v>
      </c>
      <c r="E37" s="192"/>
      <c r="F37" s="113" t="str">
        <f>IF(E37="","",INT(E37/100)&amp;"m"&amp;RIGHT(INT(E37),2))</f>
        <v/>
      </c>
      <c r="G37" s="107"/>
      <c r="H37" s="107"/>
      <c r="I37" s="107"/>
      <c r="J37" s="107"/>
      <c r="N37" s="81" t="str">
        <f>IF($D37="","",VLOOKUP($D37,女子登録情報!$N$2:$O$22,2,FALSE))</f>
        <v>08400</v>
      </c>
      <c r="O37" s="81" t="str">
        <f t="shared" si="0"/>
        <v>00000</v>
      </c>
      <c r="P37" s="118" t="str">
        <f t="shared" si="1"/>
        <v>08400 00000</v>
      </c>
    </row>
    <row r="38" spans="1:16" ht="19.5">
      <c r="A38" s="107"/>
      <c r="B38" s="168" t="s">
        <v>42</v>
      </c>
      <c r="C38" s="175" t="str">
        <f>IF($M$13&gt;MAX('様式Ⅰ(女子)'!$BD$17:$BD$466),"",INDEX('様式Ⅰ(女子)'!$I$17:$I$466,MATCH($M$13,'様式Ⅰ(女子)'!$BD$17:$BD$466,0),1))</f>
        <v/>
      </c>
      <c r="D38" s="186" t="s">
        <v>526</v>
      </c>
      <c r="E38" s="191"/>
      <c r="F38" s="115" t="str">
        <f>IF(E38="","",INT(E38/100)&amp;"秒"&amp;RIGHT(INT(E38),2))</f>
        <v/>
      </c>
      <c r="G38" s="107"/>
      <c r="H38" s="107"/>
      <c r="I38" s="107"/>
      <c r="J38" s="107"/>
      <c r="N38" s="81" t="str">
        <f>IF($D38="","",VLOOKUP($D38,女子登録情報!$N$2:$O$22,2,FALSE))</f>
        <v>00300</v>
      </c>
      <c r="O38" s="81" t="str">
        <f t="shared" si="0"/>
        <v>0000000</v>
      </c>
      <c r="P38" s="118" t="str">
        <f t="shared" si="1"/>
        <v>00300 0000000</v>
      </c>
    </row>
    <row r="39" spans="1:16" ht="20.25" thickBot="1">
      <c r="A39" s="107"/>
      <c r="B39" s="182" t="s">
        <v>490</v>
      </c>
      <c r="C39" s="183" t="str">
        <f>IF($M$13&gt;MAX('様式Ⅰ(女子)'!$BD$17:$BD$466),"",INDEX('様式Ⅰ(女子)'!$BE$17:$BE$466,MATCH($M$13,'様式Ⅰ(女子)'!$BD$17:$BD$466,0),1))</f>
        <v/>
      </c>
      <c r="D39" s="186" t="s">
        <v>622</v>
      </c>
      <c r="E39" s="191"/>
      <c r="F39" s="113" t="str">
        <f>IF(E39="","",INT(E39/100)&amp;"m"&amp;RIGHT(INT(E39),2))</f>
        <v/>
      </c>
      <c r="G39" s="107"/>
      <c r="H39" s="107"/>
      <c r="I39" s="107"/>
      <c r="J39" s="107"/>
      <c r="N39" s="81" t="str">
        <f>IF($D39="","",VLOOKUP($D39,女子登録情報!$N$2:$O$22,2,FALSE))</f>
        <v>07300</v>
      </c>
      <c r="O39" s="81" t="str">
        <f t="shared" si="0"/>
        <v>00000</v>
      </c>
      <c r="P39" s="118" t="str">
        <f t="shared" si="1"/>
        <v>07300 00000</v>
      </c>
    </row>
    <row r="40" spans="1:16" ht="20.25" thickBot="1">
      <c r="A40" s="107"/>
      <c r="B40" s="123"/>
      <c r="C40" s="116"/>
      <c r="D40" s="187" t="s">
        <v>602</v>
      </c>
      <c r="E40" s="193"/>
      <c r="F40" s="117" t="str">
        <f>IF(E40="","",INT(E40/100)&amp;"ｍ"&amp;RIGHT(INT(E40),2))</f>
        <v/>
      </c>
      <c r="G40" s="107"/>
      <c r="H40" s="107"/>
      <c r="I40" s="107"/>
      <c r="J40" s="107"/>
      <c r="N40" s="81" t="str">
        <f>IF($D40="","",VLOOKUP($D40,女子登録情報!$N$2:$O$22,2,FALSE))</f>
        <v>09300</v>
      </c>
      <c r="O40" s="81" t="str">
        <f t="shared" si="0"/>
        <v>00000</v>
      </c>
      <c r="P40" s="118" t="str">
        <f t="shared" si="1"/>
        <v>09300 00000</v>
      </c>
    </row>
    <row r="41" spans="1:16" ht="19.5">
      <c r="A41" s="107"/>
      <c r="B41" s="123"/>
      <c r="C41" s="116"/>
      <c r="D41" s="123"/>
      <c r="E41" s="125"/>
      <c r="F41" s="116"/>
      <c r="G41" s="107"/>
      <c r="H41" s="107"/>
      <c r="I41" s="107"/>
      <c r="J41" s="107"/>
      <c r="N41" s="81" t="str">
        <f>IF($D41="","",VLOOKUP($D41,女子登録情報!$N$2:$O$22,2,FALSE))</f>
        <v/>
      </c>
      <c r="O41" s="81" t="str">
        <f t="shared" si="0"/>
        <v/>
      </c>
      <c r="P41" s="118" t="str">
        <f t="shared" si="1"/>
        <v/>
      </c>
    </row>
    <row r="42" spans="1:16" ht="19.5">
      <c r="A42" s="107"/>
      <c r="B42" s="124"/>
      <c r="C42" s="124"/>
      <c r="D42" s="123"/>
      <c r="E42" s="125"/>
      <c r="F42" s="116"/>
      <c r="G42" s="107"/>
      <c r="H42" s="107"/>
      <c r="I42" s="107"/>
      <c r="J42" s="107"/>
      <c r="N42" s="81" t="str">
        <f>IF($D42="","",VLOOKUP($D42,女子登録情報!$N$2:$O$22,2,FALSE))</f>
        <v/>
      </c>
      <c r="O42" s="81" t="str">
        <f t="shared" si="0"/>
        <v/>
      </c>
      <c r="P42" s="118" t="str">
        <f t="shared" si="1"/>
        <v/>
      </c>
    </row>
    <row r="43" spans="1:16" ht="19.5">
      <c r="A43" s="107"/>
      <c r="B43" s="123"/>
      <c r="C43" s="116"/>
      <c r="D43" s="123"/>
      <c r="E43" s="125"/>
      <c r="F43" s="116"/>
      <c r="G43" s="107"/>
      <c r="H43" s="107"/>
      <c r="I43" s="107"/>
      <c r="J43" s="107"/>
      <c r="N43" s="81" t="str">
        <f>IF($D43="","",VLOOKUP($D43,女子登録情報!$N$2:$O$22,2,FALSE))</f>
        <v/>
      </c>
      <c r="O43" s="81" t="str">
        <f t="shared" si="0"/>
        <v/>
      </c>
      <c r="P43" s="118" t="str">
        <f t="shared" si="1"/>
        <v/>
      </c>
    </row>
    <row r="44" spans="1:16">
      <c r="A44" s="107"/>
      <c r="B44" s="107"/>
      <c r="C44" s="107"/>
      <c r="D44" s="107"/>
      <c r="E44" s="107"/>
      <c r="F44" s="107"/>
      <c r="G44" s="107"/>
      <c r="H44" s="107"/>
      <c r="I44" s="107"/>
      <c r="J44" s="107"/>
    </row>
  </sheetData>
  <sheetProtection algorithmName="SHA-512" hashValue="Kxl0NX1ZmzUvzQs3CH2rxS+PMgaPK/gmcHz/f98st7ytZmc57uSbx8SJNLQq3kKsVjnK0Ehfax96v3H8Il4UBA==" saltValue="AYM9EppIdg49chuwsKaHK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400-000000000000}"/>
  </dataValidations>
  <pageMargins left="0.7" right="0.7" top="0.75" bottom="0.75" header="0.3" footer="0.3"/>
  <pageSetup paperSize="9" scale="89" orientation="portrait" horizontalDpi="300" verticalDpi="300" r:id="rId1"/>
  <ignoredErrors>
    <ignoredError sqref="F14:F15 F38 F26"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U62"/>
  <sheetViews>
    <sheetView showGridLines="0" showRowColHeaders="0" topLeftCell="B1" zoomScale="99" workbookViewId="0">
      <selection sqref="A1:M1"/>
    </sheetView>
  </sheetViews>
  <sheetFormatPr defaultColWidth="8.875" defaultRowHeight="13.5"/>
  <cols>
    <col min="1" max="1" width="5.375" style="126" hidden="1" customWidth="1"/>
    <col min="2" max="2" width="14.875" style="126" customWidth="1"/>
    <col min="3" max="3" width="4.625" style="126" customWidth="1"/>
    <col min="4" max="4" width="10.5" style="126" customWidth="1"/>
    <col min="5" max="5" width="15.125" style="126" customWidth="1"/>
    <col min="6" max="6" width="27.125" style="126" customWidth="1"/>
    <col min="7" max="7" width="12.125" style="126" customWidth="1"/>
    <col min="8" max="8" width="16.375" style="126" customWidth="1"/>
    <col min="9" max="10" width="4" style="126" hidden="1" customWidth="1"/>
    <col min="11" max="11" width="2" style="126" hidden="1" customWidth="1"/>
    <col min="12" max="12" width="19.5" style="126" customWidth="1"/>
    <col min="13" max="13" width="22.125" style="126" customWidth="1"/>
    <col min="14" max="15" width="20.5" hidden="1" customWidth="1"/>
    <col min="16" max="16" width="15" hidden="1" customWidth="1"/>
    <col min="17" max="17" width="9.625" hidden="1" customWidth="1"/>
    <col min="18" max="21" width="8.875" hidden="1" customWidth="1"/>
  </cols>
  <sheetData>
    <row r="1" spans="1:18" ht="21">
      <c r="A1" s="823" t="str">
        <f>基本情報登録!A1&amp;"    リレー確認表（記録入力）"</f>
        <v>第89回東海学生陸上競技対校選手権大会　申込    リレー確認表（記録入力）</v>
      </c>
      <c r="B1" s="823"/>
      <c r="C1" s="823"/>
      <c r="D1" s="823"/>
      <c r="E1" s="823"/>
      <c r="F1" s="823"/>
      <c r="G1" s="823"/>
      <c r="H1" s="823"/>
      <c r="I1" s="823"/>
      <c r="J1" s="823"/>
      <c r="K1" s="823"/>
      <c r="L1" s="823"/>
      <c r="M1" s="823"/>
    </row>
    <row r="4" spans="1:18" ht="18.75">
      <c r="B4" s="724" t="str">
        <f>基本情報登録!B8</f>
        <v>大学名</v>
      </c>
      <c r="C4" s="724"/>
      <c r="D4" s="824">
        <f>基本情報登録!D8</f>
        <v>0</v>
      </c>
      <c r="E4" s="824"/>
      <c r="F4" s="98"/>
      <c r="G4" s="97"/>
      <c r="H4" s="108" t="str">
        <f>基本情報登録!B20</f>
        <v>監督名</v>
      </c>
      <c r="I4" s="127"/>
      <c r="J4" s="127"/>
      <c r="L4" s="290">
        <f>基本情報登録!D20</f>
        <v>0</v>
      </c>
      <c r="M4" s="109" t="s">
        <v>5</v>
      </c>
    </row>
    <row r="6" spans="1:18" ht="18.75">
      <c r="B6" s="724" t="str">
        <f>基本情報登録!B25</f>
        <v>申込責任者氏名</v>
      </c>
      <c r="C6" s="724"/>
      <c r="D6" s="825">
        <f>基本情報登録!D25</f>
        <v>0</v>
      </c>
      <c r="E6" s="825"/>
      <c r="F6" s="109" t="s">
        <v>5</v>
      </c>
      <c r="H6" s="108" t="str">
        <f>基本情報登録!B27</f>
        <v>電話番号</v>
      </c>
      <c r="I6" s="127"/>
      <c r="J6" s="127"/>
      <c r="K6" s="128"/>
      <c r="L6" s="291">
        <f>基本情報登録!D27</f>
        <v>0</v>
      </c>
      <c r="M6" s="127"/>
    </row>
    <row r="7" spans="1:18" ht="16.5">
      <c r="I7" s="108"/>
      <c r="J7" s="128"/>
      <c r="K7" s="128"/>
      <c r="L7" s="128"/>
    </row>
    <row r="9" spans="1:18" ht="19.5">
      <c r="B9" s="129" t="s">
        <v>624</v>
      </c>
      <c r="C9" s="130"/>
      <c r="D9" s="130"/>
      <c r="E9" s="130"/>
      <c r="F9" s="131"/>
      <c r="G9" s="156" t="str">
        <f>IF(OR(VALUE(J11)&gt;59,VALUE(J17)&gt;59),"※60秒表記はできません",IF(OR(G11="",G17=""),"※記録なしの場合は0を入力",""))</f>
        <v>※記録なしの場合は0を入力</v>
      </c>
      <c r="H9" s="131"/>
      <c r="I9" s="130"/>
      <c r="K9" s="130"/>
      <c r="L9" s="483" t="str">
        <f>IF(COUNTIF(O9:R9,1)&gt;0,HLOOKUP(1,O9:R10,2,FALSE),"")</f>
        <v/>
      </c>
      <c r="O9" s="81" t="str">
        <f>IF(SUM(O13:O14)=0,"",1)</f>
        <v/>
      </c>
      <c r="P9" s="81" t="str">
        <f>IF(SUM(P13:P14)=0,"",1)</f>
        <v/>
      </c>
      <c r="Q9" s="81" t="str">
        <f>IF(SUM(Q13:Q14)=0,"",1)</f>
        <v/>
      </c>
      <c r="R9" s="81" t="str">
        <f>IF(SUM(R13:R14)=0,"",1)</f>
        <v/>
      </c>
    </row>
    <row r="10" spans="1:18" ht="19.7" customHeight="1" thickBot="1">
      <c r="B10" s="132" t="s">
        <v>592</v>
      </c>
      <c r="C10" s="132" t="s">
        <v>340</v>
      </c>
      <c r="D10" s="132" t="s">
        <v>35</v>
      </c>
      <c r="E10" s="132" t="s">
        <v>625</v>
      </c>
      <c r="F10" s="132" t="s">
        <v>1084</v>
      </c>
      <c r="G10" s="132" t="s">
        <v>626</v>
      </c>
      <c r="H10" s="133" t="s">
        <v>627</v>
      </c>
      <c r="I10" s="134" t="s">
        <v>628</v>
      </c>
      <c r="J10" s="134" t="s">
        <v>629</v>
      </c>
      <c r="K10" s="134" t="s">
        <v>630</v>
      </c>
      <c r="L10" s="132" t="s">
        <v>636</v>
      </c>
      <c r="M10" s="132" t="s">
        <v>631</v>
      </c>
      <c r="N10" s="159" t="s">
        <v>644</v>
      </c>
      <c r="O10" t="s">
        <v>1609</v>
      </c>
      <c r="P10" s="81" t="s">
        <v>604</v>
      </c>
      <c r="Q10" s="481" t="s">
        <v>1604</v>
      </c>
      <c r="R10" s="481" t="s">
        <v>1605</v>
      </c>
    </row>
    <row r="11" spans="1:18" ht="20.25" thickTop="1">
      <c r="B11" s="804" t="s">
        <v>632</v>
      </c>
      <c r="C11" s="136">
        <v>1</v>
      </c>
      <c r="D11" s="136" t="str">
        <f>IF(C11&gt;MAX('様式Ⅰ(男子)'!$BB$17:$BB$466),"",INDEX('様式Ⅰ(男子)'!$C$17:$C$466,MATCH(C11,'様式Ⅰ(男子)'!$BB$17:$BB$466,0),1))</f>
        <v/>
      </c>
      <c r="E11" s="136" t="str">
        <f>IF(C11&gt;MAX('様式Ⅰ(男子)'!$BB$17:$BB$466),"",INDEX('様式Ⅰ(男子)'!$F$17:$F$466,MATCH(C11,'様式Ⅰ(男子)'!$BB$17:$BB$466,0),1))</f>
        <v/>
      </c>
      <c r="F11" s="136" t="str">
        <f>IF(C11&gt;MAX('様式Ⅰ(男子)'!$BB$17:$BB$466),"",INDEX('様式Ⅰ(男子)'!$G$17:$G$466,MATCH(C11,'様式Ⅰ(男子)'!$BB$17:$BB$466,0),1))</f>
        <v/>
      </c>
      <c r="G11" s="807"/>
      <c r="H11" s="810" t="str">
        <f>IF(G11="","",IF(G11=0,"なし",IF(I11=0,J11&amp;"秒"&amp;K11,I11&amp;"分"&amp;J11&amp;"秒"&amp;K11)))</f>
        <v/>
      </c>
      <c r="I11" s="137">
        <f>INT(G11/10000)</f>
        <v>0</v>
      </c>
      <c r="J11" s="137" t="str">
        <f>RIGHT(INT(G11/100),2)</f>
        <v>0</v>
      </c>
      <c r="K11" s="137" t="str">
        <f>RIGHT(INT(G11/1),2)</f>
        <v>0</v>
      </c>
      <c r="L11" s="819"/>
      <c r="M11" s="822"/>
      <c r="N11" s="136" t="str">
        <f>IF(C11&gt;MAX('様式Ⅰ(男子)'!$BB$17:$BB$466),"",INDEX('様式Ⅰ(男子)'!$K$17:$K$466,MATCH(C11,'様式Ⅰ(男子)'!$BB$17:$BB$466,0),1))</f>
        <v/>
      </c>
      <c r="P11" s="119">
        <f>DATE(2022,1,1)</f>
        <v>44562</v>
      </c>
      <c r="Q11" s="481"/>
      <c r="R11" s="481"/>
    </row>
    <row r="12" spans="1:18" ht="19.5">
      <c r="B12" s="805"/>
      <c r="C12" s="136">
        <v>2</v>
      </c>
      <c r="D12" s="136" t="str">
        <f>IF(C12&gt;MAX('様式Ⅰ(男子)'!$BB$17:$BB$466),"",INDEX('様式Ⅰ(男子)'!$C$17:$C$466,MATCH(C12,'様式Ⅰ(男子)'!$BB$17:$BB$466,0),1))</f>
        <v/>
      </c>
      <c r="E12" s="136" t="str">
        <f>IF(C12&gt;MAX('様式Ⅰ(男子)'!$BB$17:$BB$466),"",INDEX('様式Ⅰ(男子)'!$F$17:$F$466,MATCH(C12,'様式Ⅰ(男子)'!$BB$17:$BB$466,0),1))</f>
        <v/>
      </c>
      <c r="F12" s="136" t="str">
        <f>IF(C12&gt;MAX('様式Ⅰ(男子)'!$BB$17:$BB$466),"",INDEX('様式Ⅰ(男子)'!$G$17:$G$466,MATCH(C12,'様式Ⅰ(男子)'!$BB$17:$BB$466,0),1))</f>
        <v/>
      </c>
      <c r="G12" s="808"/>
      <c r="H12" s="811"/>
      <c r="I12" s="139"/>
      <c r="J12" s="139"/>
      <c r="K12" s="139"/>
      <c r="L12" s="814"/>
      <c r="M12" s="814"/>
      <c r="N12" s="136" t="str">
        <f>IF(C12&gt;MAX('様式Ⅰ(男子)'!$BB$17:$BB$466),"",INDEX('様式Ⅰ(男子)'!$K$17:$K$466,MATCH(C12,'様式Ⅰ(男子)'!$BB$17:$BB$466,0),1))</f>
        <v/>
      </c>
      <c r="P12" s="119">
        <f>DATE(2023,4,30)</f>
        <v>45046</v>
      </c>
      <c r="Q12" s="481"/>
      <c r="R12" s="481"/>
    </row>
    <row r="13" spans="1:18" ht="19.5">
      <c r="B13" s="805"/>
      <c r="C13" s="136">
        <v>3</v>
      </c>
      <c r="D13" s="136" t="str">
        <f>IF(C13&gt;MAX('様式Ⅰ(男子)'!$BB$17:$BB$466),"",INDEX('様式Ⅰ(男子)'!$C$17:$C$466,MATCH(C13,'様式Ⅰ(男子)'!$BB$17:$BB$466,0),1))</f>
        <v/>
      </c>
      <c r="E13" s="136" t="str">
        <f>IF(C13&gt;MAX('様式Ⅰ(男子)'!$BB$17:$BB$466),"",INDEX('様式Ⅰ(男子)'!$F$17:$F$466,MATCH(C13,'様式Ⅰ(男子)'!$BB$17:$BB$466,0),1))</f>
        <v/>
      </c>
      <c r="F13" s="136" t="str">
        <f>IF(C13&gt;MAX('様式Ⅰ(男子)'!$BB$17:$BB$466),"",INDEX('様式Ⅰ(男子)'!$G$17:$G$466,MATCH(C13,'様式Ⅰ(男子)'!$BB$17:$BB$466,0),1))</f>
        <v/>
      </c>
      <c r="G13" s="808"/>
      <c r="H13" s="811"/>
      <c r="I13" s="139"/>
      <c r="J13" s="139"/>
      <c r="K13" s="140" t="s">
        <v>633</v>
      </c>
      <c r="L13" s="814"/>
      <c r="M13" s="814"/>
      <c r="N13" s="136" t="str">
        <f>IF(C13&gt;MAX('様式Ⅰ(男子)'!$BB$17:$BB$466),"",INDEX('様式Ⅰ(男子)'!$K$17:$K$466,MATCH(C13,'様式Ⅰ(男子)'!$BB$17:$BB$466,0),1))</f>
        <v/>
      </c>
      <c r="O13">
        <f>IF(AND('様式Ⅰ(男子)'!CC17=0,G11&lt;&gt;""),1,0)</f>
        <v>0</v>
      </c>
      <c r="P13" s="81">
        <f>IF(L11="",0,IF(OR(L11&lt;$P$11,L11&gt;$P$12),1,0))</f>
        <v>0</v>
      </c>
      <c r="Q13" s="481">
        <f>IF(G11=0,0,IF(L11="",1,0))</f>
        <v>0</v>
      </c>
      <c r="R13" s="481">
        <f>IF(G11=0,0,IF(M11="",1,0))</f>
        <v>0</v>
      </c>
    </row>
    <row r="14" spans="1:18" ht="19.5">
      <c r="B14" s="805"/>
      <c r="C14" s="136">
        <v>4</v>
      </c>
      <c r="D14" s="136" t="str">
        <f>IF(C14&gt;MAX('様式Ⅰ(男子)'!$BB$17:$BB$466),"",INDEX('様式Ⅰ(男子)'!$C$17:$C$466,MATCH(C14,'様式Ⅰ(男子)'!$BB$17:$BB$466,0),1))</f>
        <v/>
      </c>
      <c r="E14" s="136" t="str">
        <f>IF(C14&gt;MAX('様式Ⅰ(男子)'!$BB$17:$BB$466),"",INDEX('様式Ⅰ(男子)'!$F$17:$F$466,MATCH(C14,'様式Ⅰ(男子)'!$BB$17:$BB$466,0),1))</f>
        <v/>
      </c>
      <c r="F14" s="136" t="str">
        <f>IF(C14&gt;MAX('様式Ⅰ(男子)'!$BB$17:$BB$466),"",INDEX('様式Ⅰ(男子)'!$G$17:$G$466,MATCH(C14,'様式Ⅰ(男子)'!$BB$17:$BB$466,0),1))</f>
        <v/>
      </c>
      <c r="G14" s="808"/>
      <c r="H14" s="811"/>
      <c r="I14" s="139"/>
      <c r="J14" s="139"/>
      <c r="K14" s="137">
        <f>IF(COUNTBLANK(D11:D16)&lt;3,IF(COUNT(G11)&gt;0,1,0),0)</f>
        <v>0</v>
      </c>
      <c r="L14" s="814"/>
      <c r="M14" s="814"/>
      <c r="N14" s="136" t="str">
        <f>IF(C14&gt;MAX('様式Ⅰ(男子)'!$BB$17:$BB$466),"",INDEX('様式Ⅰ(男子)'!$K$17:$K$466,MATCH(C14,'様式Ⅰ(男子)'!$BB$17:$BB$466,0),1))</f>
        <v/>
      </c>
      <c r="O14">
        <f>IF(AND('様式Ⅰ(男子)'!CE17=0,G17&lt;&gt;""),1,0)</f>
        <v>0</v>
      </c>
      <c r="P14" s="81">
        <f>IF(L17="",0,IF(OR(L17&lt;$P$11,L17&gt;$P$12),1,0))</f>
        <v>0</v>
      </c>
      <c r="Q14" s="481">
        <f>IF(G17=0,0,IF(L17="",1,0))</f>
        <v>0</v>
      </c>
      <c r="R14" s="481">
        <f>IF(G17=0,0,IF(M17="",1,0))</f>
        <v>0</v>
      </c>
    </row>
    <row r="15" spans="1:18" ht="19.5">
      <c r="B15" s="805"/>
      <c r="C15" s="136">
        <v>5</v>
      </c>
      <c r="D15" s="136" t="str">
        <f>IF(C15&gt;MAX('様式Ⅰ(男子)'!$BB$17:$BB$466),"",INDEX('様式Ⅰ(男子)'!$C$17:$C$466,MATCH(C15,'様式Ⅰ(男子)'!$BB$17:$BB$466,0),1))</f>
        <v/>
      </c>
      <c r="E15" s="136" t="str">
        <f>IF(C15&gt;MAX('様式Ⅰ(男子)'!$BB$17:$BB$466),"",INDEX('様式Ⅰ(男子)'!$F$17:$F$466,MATCH(C15,'様式Ⅰ(男子)'!$BB$17:$BB$466,0),1))</f>
        <v/>
      </c>
      <c r="F15" s="136" t="str">
        <f>IF(C15&gt;MAX('様式Ⅰ(男子)'!$BB$17:$BB$466),"",INDEX('様式Ⅰ(男子)'!$G$17:$G$466,MATCH(C15,'様式Ⅰ(男子)'!$BB$17:$BB$466,0),1))</f>
        <v/>
      </c>
      <c r="G15" s="808"/>
      <c r="H15" s="811"/>
      <c r="I15" s="139"/>
      <c r="J15" s="139"/>
      <c r="K15" s="139"/>
      <c r="L15" s="814"/>
      <c r="M15" s="814"/>
      <c r="N15" s="136" t="str">
        <f>IF(C15&gt;MAX('様式Ⅰ(男子)'!$BB$17:$BB$466),"",INDEX('様式Ⅰ(男子)'!$K$17:$K$466,MATCH(C15,'様式Ⅰ(男子)'!$BB$17:$BB$466,0),1))</f>
        <v/>
      </c>
      <c r="O15" s="482"/>
      <c r="P15" s="97"/>
    </row>
    <row r="16" spans="1:18" ht="20.25" thickBot="1">
      <c r="B16" s="806"/>
      <c r="C16" s="141">
        <v>6</v>
      </c>
      <c r="D16" s="142" t="str">
        <f>IF(C16&gt;MAX('様式Ⅰ(男子)'!$BB$17:$BB$466),"",INDEX('様式Ⅰ(男子)'!$C$17:$C$466,MATCH(C16,'様式Ⅰ(男子)'!$BB$17:$BB$466,0),1))</f>
        <v/>
      </c>
      <c r="E16" s="142" t="str">
        <f>IF(C16&gt;MAX('様式Ⅰ(男子)'!$BB$17:$BB$466),"",INDEX('様式Ⅰ(男子)'!$F$17:$F$466,MATCH(C16,'様式Ⅰ(男子)'!$BB$17:$BB$466,0),1))</f>
        <v/>
      </c>
      <c r="F16" s="142" t="str">
        <f>IF(C16&gt;MAX('様式Ⅰ(男子)'!$BB$17:$BB$466),"",INDEX('様式Ⅰ(男子)'!$G$17:$G$466,MATCH(C16,'様式Ⅰ(男子)'!$BB$17:$BB$466,0),1))</f>
        <v/>
      </c>
      <c r="G16" s="809"/>
      <c r="H16" s="812"/>
      <c r="I16" s="143"/>
      <c r="J16" s="143"/>
      <c r="K16" s="143"/>
      <c r="L16" s="815"/>
      <c r="M16" s="821"/>
      <c r="N16" s="136" t="str">
        <f>IF(C16&gt;MAX('様式Ⅰ(男子)'!$BB$17:$BB$466),"",INDEX('様式Ⅰ(男子)'!$K$17:$K$466,MATCH(C16,'様式Ⅰ(男子)'!$BB$17:$BB$466,0),1))</f>
        <v/>
      </c>
      <c r="O16" s="482"/>
      <c r="P16" s="97"/>
    </row>
    <row r="17" spans="2:18" ht="20.25" thickTop="1">
      <c r="B17" s="805" t="s">
        <v>634</v>
      </c>
      <c r="C17" s="138">
        <v>1</v>
      </c>
      <c r="D17" s="144" t="str">
        <f>IF(C17&gt;MAX('様式Ⅰ(男子)'!$BC$17:$BC$466),"",INDEX('様式Ⅰ(男子)'!$C$17:$C$466,MATCH(C17,'様式Ⅰ(男子)'!$BC$17:$BC$466,0),1))</f>
        <v/>
      </c>
      <c r="E17" s="144" t="str">
        <f>IF(C17&gt;MAX('様式Ⅰ(男子)'!$BC$17:$BC$466),"",INDEX('様式Ⅰ(男子)'!$F$17:$F$466,MATCH(C17,'様式Ⅰ(男子)'!$BC$17:$BC$466,0),1))</f>
        <v/>
      </c>
      <c r="F17" s="144" t="str">
        <f>IF(C17&gt;MAX('様式Ⅰ(男子)'!$BC$17:$BC$466),"",INDEX('様式Ⅰ(男子)'!$G$17:$G$466,MATCH(C17,'様式Ⅰ(男子)'!$BC$17:$BC$466,0),1))</f>
        <v/>
      </c>
      <c r="G17" s="808"/>
      <c r="H17" s="817" t="str">
        <f>IF(G17="","",IF(G17=0,"なし",IF(I17=0,J17&amp;"秒"&amp;K17,I17&amp;"分"&amp;J17&amp;"秒"&amp;K17)))</f>
        <v/>
      </c>
      <c r="I17" s="145">
        <f>INT(G17/10000)</f>
        <v>0</v>
      </c>
      <c r="J17" s="145" t="str">
        <f>RIGHT(INT(G17/100),2)</f>
        <v>0</v>
      </c>
      <c r="K17" s="145" t="str">
        <f>RIGHT(INT(G17/1),2)</f>
        <v>0</v>
      </c>
      <c r="L17" s="813"/>
      <c r="M17" s="813"/>
      <c r="N17" s="136" t="str">
        <f>IF(C17&gt;MAX('様式Ⅰ(男子)'!$BC$17:$BC$466),"",INDEX('様式Ⅰ(男子)'!$K$17:$K$466,MATCH(C17,'様式Ⅰ(男子)'!$BC$17:$BC$466,0),1))</f>
        <v/>
      </c>
      <c r="O17" s="482"/>
    </row>
    <row r="18" spans="2:18" ht="19.5">
      <c r="B18" s="805"/>
      <c r="C18" s="136">
        <v>2</v>
      </c>
      <c r="D18" s="144" t="str">
        <f>IF(C18&gt;MAX('様式Ⅰ(男子)'!$BC$17:$BC$466),"",INDEX('様式Ⅰ(男子)'!$C$17:$C$466,MATCH(C18,'様式Ⅰ(男子)'!$BC$17:$BC$466,0),1))</f>
        <v/>
      </c>
      <c r="E18" s="144" t="str">
        <f>IF(C18&gt;MAX('様式Ⅰ(男子)'!$BC$17:$BC$466),"",INDEX('様式Ⅰ(男子)'!$F$17:$F$466,MATCH(C18,'様式Ⅰ(男子)'!$BC$17:$BC$466,0),1))</f>
        <v/>
      </c>
      <c r="F18" s="144" t="str">
        <f>IF(C18&gt;MAX('様式Ⅰ(男子)'!$BC$17:$BC$466),"",INDEX('様式Ⅰ(男子)'!$G$17:$G$466,MATCH(C18,'様式Ⅰ(男子)'!$BC$17:$BC$466,0),1))</f>
        <v/>
      </c>
      <c r="G18" s="808"/>
      <c r="H18" s="811"/>
      <c r="I18" s="139"/>
      <c r="J18" s="139"/>
      <c r="K18" s="139"/>
      <c r="L18" s="814"/>
      <c r="M18" s="814"/>
      <c r="N18" s="136" t="str">
        <f>IF(C18&gt;MAX('様式Ⅰ(男子)'!$BC$17:$BC$466),"",INDEX('様式Ⅰ(男子)'!$K$17:$K$466,MATCH(C18,'様式Ⅰ(男子)'!$BC$17:$BC$466,0),1))</f>
        <v/>
      </c>
      <c r="O18" s="482"/>
    </row>
    <row r="19" spans="2:18" ht="19.5">
      <c r="B19" s="805"/>
      <c r="C19" s="136">
        <v>3</v>
      </c>
      <c r="D19" s="144" t="str">
        <f>IF(C19&gt;MAX('様式Ⅰ(男子)'!$BC$17:$BC$466),"",INDEX('様式Ⅰ(男子)'!$C$17:$C$466,MATCH(C19,'様式Ⅰ(男子)'!$BC$17:$BC$466,0),1))</f>
        <v/>
      </c>
      <c r="E19" s="144" t="str">
        <f>IF(C19&gt;MAX('様式Ⅰ(男子)'!$BC$17:$BC$466),"",INDEX('様式Ⅰ(男子)'!$F$17:$F$466,MATCH(C19,'様式Ⅰ(男子)'!$BC$17:$BC$466,0),1))</f>
        <v/>
      </c>
      <c r="F19" s="144" t="str">
        <f>IF(C19&gt;MAX('様式Ⅰ(男子)'!$BC$17:$BC$466),"",INDEX('様式Ⅰ(男子)'!$G$17:$G$466,MATCH(C19,'様式Ⅰ(男子)'!$BC$17:$BC$466,0),1))</f>
        <v/>
      </c>
      <c r="G19" s="808"/>
      <c r="H19" s="811"/>
      <c r="I19" s="139"/>
      <c r="J19" s="139"/>
      <c r="K19" s="140" t="s">
        <v>633</v>
      </c>
      <c r="L19" s="814"/>
      <c r="M19" s="814"/>
      <c r="N19" s="136" t="str">
        <f>IF(C19&gt;MAX('様式Ⅰ(男子)'!$BC$17:$BC$466),"",INDEX('様式Ⅰ(男子)'!$K$17:$K$466,MATCH(C19,'様式Ⅰ(男子)'!$BC$17:$BC$466,0),1))</f>
        <v/>
      </c>
      <c r="O19" s="482"/>
    </row>
    <row r="20" spans="2:18" ht="19.5">
      <c r="B20" s="805"/>
      <c r="C20" s="136">
        <v>4</v>
      </c>
      <c r="D20" s="144" t="str">
        <f>IF(C20&gt;MAX('様式Ⅰ(男子)'!$BC$17:$BC$466),"",INDEX('様式Ⅰ(男子)'!$C$17:$C$466,MATCH(C20,'様式Ⅰ(男子)'!$BC$17:$BC$466,0),1))</f>
        <v/>
      </c>
      <c r="E20" s="144" t="str">
        <f>IF(C20&gt;MAX('様式Ⅰ(男子)'!$BC$17:$BC$466),"",INDEX('様式Ⅰ(男子)'!$F$17:$F$466,MATCH(C20,'様式Ⅰ(男子)'!$BC$17:$BC$466,0),1))</f>
        <v/>
      </c>
      <c r="F20" s="144" t="str">
        <f>IF(C20&gt;MAX('様式Ⅰ(男子)'!$BC$17:$BC$466),"",INDEX('様式Ⅰ(男子)'!$G$17:$G$466,MATCH(C20,'様式Ⅰ(男子)'!$BC$17:$BC$466,0),1))</f>
        <v/>
      </c>
      <c r="G20" s="808"/>
      <c r="H20" s="811"/>
      <c r="I20" s="139"/>
      <c r="J20" s="139"/>
      <c r="K20" s="137">
        <f>IF(COUNTBLANK(D17:D22)&lt;3,IF(COUNT(G17)&gt;0,1,0),0)</f>
        <v>0</v>
      </c>
      <c r="L20" s="814"/>
      <c r="M20" s="814"/>
      <c r="N20" s="136" t="str">
        <f>IF(C20&gt;MAX('様式Ⅰ(男子)'!$BC$17:$BC$466),"",INDEX('様式Ⅰ(男子)'!$K$17:$K$466,MATCH(C20,'様式Ⅰ(男子)'!$BC$17:$BC$466,0),1))</f>
        <v/>
      </c>
      <c r="O20" s="482"/>
    </row>
    <row r="21" spans="2:18" ht="19.5">
      <c r="B21" s="805"/>
      <c r="C21" s="136">
        <v>5</v>
      </c>
      <c r="D21" s="144" t="str">
        <f>IF(C21&gt;MAX('様式Ⅰ(男子)'!$BC$17:$BC$466),"",INDEX('様式Ⅰ(男子)'!$C$17:$C$466,MATCH(C21,'様式Ⅰ(男子)'!$BC$17:$BC$466,0),1))</f>
        <v/>
      </c>
      <c r="E21" s="144" t="str">
        <f>IF(C21&gt;MAX('様式Ⅰ(男子)'!$BC$17:$BC$466),"",INDEX('様式Ⅰ(男子)'!$F$17:$F$466,MATCH(C21,'様式Ⅰ(男子)'!$BC$17:$BC$466,0),1))</f>
        <v/>
      </c>
      <c r="F21" s="144" t="str">
        <f>IF(C21&gt;MAX('様式Ⅰ(男子)'!$BC$17:$BC$466),"",INDEX('様式Ⅰ(男子)'!$G$17:$G$466,MATCH(C21,'様式Ⅰ(男子)'!$BC$17:$BC$466,0),1))</f>
        <v/>
      </c>
      <c r="G21" s="808"/>
      <c r="H21" s="811"/>
      <c r="I21" s="139"/>
      <c r="J21" s="139"/>
      <c r="K21" s="139"/>
      <c r="L21" s="814"/>
      <c r="M21" s="814"/>
      <c r="N21" s="136" t="str">
        <f>IF(C21&gt;MAX('様式Ⅰ(男子)'!$BC$17:$BC$466),"",INDEX('様式Ⅰ(男子)'!$K$17:$K$466,MATCH(C21,'様式Ⅰ(男子)'!$BC$17:$BC$466,0),1))</f>
        <v/>
      </c>
      <c r="O21" s="482"/>
    </row>
    <row r="22" spans="2:18" ht="19.5">
      <c r="B22" s="826"/>
      <c r="C22" s="136">
        <v>6</v>
      </c>
      <c r="D22" s="144" t="str">
        <f>IF(C22&gt;MAX('様式Ⅰ(男子)'!$BC$17:$BC$466),"",INDEX('様式Ⅰ(男子)'!$C$17:$C$466,MATCH(C22,'様式Ⅰ(男子)'!$BC$17:$BC$466,0),1))</f>
        <v/>
      </c>
      <c r="E22" s="144" t="str">
        <f>IF(C22&gt;MAX('様式Ⅰ(男子)'!$BC$17:$BC$466),"",INDEX('様式Ⅰ(男子)'!$F$17:$F$466,MATCH(C22,'様式Ⅰ(男子)'!$BC$17:$BC$466,0),1))</f>
        <v/>
      </c>
      <c r="F22" s="144" t="str">
        <f>IF(C22&gt;MAX('様式Ⅰ(男子)'!$BC$17:$BC$466),"",INDEX('様式Ⅰ(男子)'!$G$17:$G$466,MATCH(C22,'様式Ⅰ(男子)'!$BC$17:$BC$466,0),1))</f>
        <v/>
      </c>
      <c r="G22" s="816"/>
      <c r="H22" s="818"/>
      <c r="I22" s="139"/>
      <c r="J22" s="139"/>
      <c r="K22" s="139"/>
      <c r="L22" s="815"/>
      <c r="M22" s="815"/>
      <c r="N22" s="136" t="str">
        <f>IF(C22&gt;MAX('様式Ⅰ(男子)'!$BC$17:$BC$466),"",INDEX('様式Ⅰ(男子)'!$K$17:$K$466,MATCH(C22,'様式Ⅰ(男子)'!$BC$17:$BC$466,0),1))</f>
        <v/>
      </c>
      <c r="O22" s="482"/>
    </row>
    <row r="23" spans="2:18" ht="19.5">
      <c r="B23" s="139"/>
      <c r="C23" s="139"/>
      <c r="D23" s="139"/>
      <c r="E23" s="139"/>
      <c r="F23" s="139"/>
      <c r="G23" s="139"/>
      <c r="H23" s="139"/>
      <c r="I23" s="139"/>
      <c r="J23" s="139"/>
      <c r="K23" s="139"/>
      <c r="L23" s="139"/>
    </row>
    <row r="24" spans="2:18" ht="19.5">
      <c r="B24" s="139"/>
      <c r="C24" s="139"/>
      <c r="D24" s="139"/>
      <c r="E24" s="139"/>
      <c r="F24" s="139"/>
      <c r="G24" s="139"/>
      <c r="H24" s="139"/>
      <c r="I24" s="139"/>
      <c r="J24" s="139"/>
      <c r="K24" s="139"/>
      <c r="L24" s="139"/>
    </row>
    <row r="25" spans="2:18" ht="19.5">
      <c r="B25" s="129" t="s">
        <v>635</v>
      </c>
      <c r="C25" s="146"/>
      <c r="D25" s="146"/>
      <c r="E25" s="146"/>
      <c r="F25" s="147"/>
      <c r="G25" s="156" t="str">
        <f>IF(OR(VALUE(J27)&gt;59,VALUE(J33)&gt;59),"※60秒表記はできません",IF(OR(G27="",G33=""),"※記録なしの場合は0を入力",""))</f>
        <v>※記録なしの場合は0を入力</v>
      </c>
      <c r="H25" s="139"/>
      <c r="I25" s="139"/>
      <c r="J25" s="139"/>
      <c r="K25" s="139"/>
      <c r="L25" s="483" t="str">
        <f>IF(COUNTIF(O25:R25,1)&gt;0,HLOOKUP(1,O25:R26,2,FALSE),"")</f>
        <v/>
      </c>
      <c r="O25" s="81" t="str">
        <f>IF(SUM(O29:O30)=0,"",1)</f>
        <v/>
      </c>
      <c r="P25" s="81" t="str">
        <f>IF(SUM(P29:P30)=0,"",1)</f>
        <v/>
      </c>
      <c r="Q25" s="81" t="str">
        <f>IF(SUM(Q29:Q30)=0,"",1)</f>
        <v/>
      </c>
      <c r="R25" s="81" t="str">
        <f>IF(SUM(R29:R30)=0,"",1)</f>
        <v/>
      </c>
    </row>
    <row r="26" spans="2:18" ht="39">
      <c r="B26" s="148" t="s">
        <v>592</v>
      </c>
      <c r="C26" s="148" t="s">
        <v>340</v>
      </c>
      <c r="D26" s="148" t="s">
        <v>35</v>
      </c>
      <c r="E26" s="148" t="s">
        <v>625</v>
      </c>
      <c r="F26" s="148" t="s">
        <v>1087</v>
      </c>
      <c r="G26" s="148" t="s">
        <v>626</v>
      </c>
      <c r="H26" s="149" t="s">
        <v>627</v>
      </c>
      <c r="I26" s="134" t="s">
        <v>628</v>
      </c>
      <c r="J26" s="134" t="s">
        <v>629</v>
      </c>
      <c r="K26" s="134" t="s">
        <v>630</v>
      </c>
      <c r="L26" s="148" t="s">
        <v>636</v>
      </c>
      <c r="M26" s="148" t="s">
        <v>639</v>
      </c>
      <c r="N26" s="159" t="s">
        <v>645</v>
      </c>
      <c r="O26" t="s">
        <v>1608</v>
      </c>
      <c r="P26" s="81" t="s">
        <v>604</v>
      </c>
      <c r="Q26" s="481" t="s">
        <v>1606</v>
      </c>
      <c r="R26" s="481" t="s">
        <v>1607</v>
      </c>
    </row>
    <row r="27" spans="2:18" ht="19.350000000000001" customHeight="1">
      <c r="B27" s="804" t="s">
        <v>632</v>
      </c>
      <c r="C27" s="136">
        <v>1</v>
      </c>
      <c r="D27" s="136" t="str">
        <f>IF(C27&gt;MAX('様式Ⅰ(女子)'!$BB$17:$BB$466),"",INDEX('様式Ⅰ(女子)'!$C$17:$C$466,MATCH(C27,'様式Ⅰ(女子)'!$BB$17:$BB$466,0),1))</f>
        <v/>
      </c>
      <c r="E27" s="136" t="str">
        <f>IF($C27&gt;MAX('様式Ⅰ(女子)'!$BB$17:$BB$466),"",INDEX('様式Ⅰ(女子)'!$F$17:$F$466,MATCH($C27,'様式Ⅰ(女子)'!$BB$17:$BB$466,0),1))</f>
        <v/>
      </c>
      <c r="F27" s="136" t="str">
        <f>IF($C27&gt;MAX('様式Ⅰ(女子)'!$BB$17:$BB$466),"",INDEX('様式Ⅰ(女子)'!$G$17:$G$466,MATCH($C27,'様式Ⅰ(女子)'!$BB$17:$BB$466,0),1))</f>
        <v/>
      </c>
      <c r="G27" s="807"/>
      <c r="H27" s="810" t="str">
        <f>IF(G27="","",IF(G27=0,"なし",IF(I27=0,J27&amp;"秒"&amp;K27,I27&amp;"分"&amp;J27&amp;"秒"&amp;K27)))</f>
        <v/>
      </c>
      <c r="I27" s="137">
        <f>INT(G27/10000)</f>
        <v>0</v>
      </c>
      <c r="J27" s="137" t="str">
        <f>RIGHT(INT(G27/100),2)</f>
        <v>0</v>
      </c>
      <c r="K27" s="137" t="str">
        <f>RIGHT(INT(G27/1),2)</f>
        <v>0</v>
      </c>
      <c r="L27" s="820"/>
      <c r="M27" s="822"/>
      <c r="N27" s="136" t="str">
        <f>IF(C27&gt;MAX('様式Ⅰ(女子)'!$BB$17:$BB$466),"",INDEX('様式Ⅰ(女子)'!$K$17:$K$466,MATCH(C27,'様式Ⅰ(女子)'!$BB$17:$BB$466,0),1))</f>
        <v/>
      </c>
      <c r="P27" s="119">
        <f>DATE(2022,1,1)</f>
        <v>44562</v>
      </c>
      <c r="Q27" s="481"/>
      <c r="R27" s="481"/>
    </row>
    <row r="28" spans="2:18" ht="19.350000000000001" customHeight="1">
      <c r="B28" s="805"/>
      <c r="C28" s="136">
        <v>2</v>
      </c>
      <c r="D28" s="136" t="str">
        <f>IF(C28&gt;MAX('様式Ⅰ(女子)'!$BB$17:$BB$466),"",INDEX('様式Ⅰ(女子)'!$C$17:$C$466,MATCH(C28,'様式Ⅰ(女子)'!$BB$17:$BB$466,0),1))</f>
        <v/>
      </c>
      <c r="E28" s="136" t="str">
        <f>IF($C28&gt;MAX('様式Ⅰ(女子)'!$BB$17:$BB$466),"",INDEX('様式Ⅰ(女子)'!$F$17:$F$466,MATCH($C28,'様式Ⅰ(女子)'!$BB$17:$BB$466,0),1))</f>
        <v/>
      </c>
      <c r="F28" s="136" t="str">
        <f>IF($C28&gt;MAX('様式Ⅰ(女子)'!$BB$17:$BB$466),"",INDEX('様式Ⅰ(女子)'!$G$17:$G$466,MATCH($C28,'様式Ⅰ(女子)'!$BB$17:$BB$466,0),1))</f>
        <v/>
      </c>
      <c r="G28" s="808"/>
      <c r="H28" s="811"/>
      <c r="I28" s="139"/>
      <c r="J28" s="139"/>
      <c r="K28" s="139"/>
      <c r="L28" s="814"/>
      <c r="M28" s="814"/>
      <c r="N28" s="136" t="str">
        <f>IF(C28&gt;MAX('様式Ⅰ(女子)'!$BB$17:$BB$466),"",INDEX('様式Ⅰ(女子)'!$K$17:$K$466,MATCH(C28,'様式Ⅰ(女子)'!$BB$17:$BB$466,0),1))</f>
        <v/>
      </c>
      <c r="P28" s="119">
        <f>DATE(2023,4,30)</f>
        <v>45046</v>
      </c>
      <c r="Q28" s="481"/>
      <c r="R28" s="481"/>
    </row>
    <row r="29" spans="2:18" ht="19.350000000000001" customHeight="1">
      <c r="B29" s="805"/>
      <c r="C29" s="136">
        <v>3</v>
      </c>
      <c r="D29" s="136" t="str">
        <f>IF(C29&gt;MAX('様式Ⅰ(女子)'!$BB$17:$BB$466),"",INDEX('様式Ⅰ(女子)'!$C$17:$C$466,MATCH(C29,'様式Ⅰ(女子)'!$BB$17:$BB$466,0),1))</f>
        <v/>
      </c>
      <c r="E29" s="136" t="str">
        <f>IF($C29&gt;MAX('様式Ⅰ(女子)'!$BB$17:$BB$466),"",INDEX('様式Ⅰ(女子)'!$F$17:$F$466,MATCH($C29,'様式Ⅰ(女子)'!$BB$17:$BB$466,0),1))</f>
        <v/>
      </c>
      <c r="F29" s="136" t="str">
        <f>IF($C29&gt;MAX('様式Ⅰ(女子)'!$BB$17:$BB$466),"",INDEX('様式Ⅰ(女子)'!$G$17:$G$466,MATCH($C29,'様式Ⅰ(女子)'!$BB$17:$BB$466,0),1))</f>
        <v/>
      </c>
      <c r="G29" s="808"/>
      <c r="H29" s="811"/>
      <c r="I29" s="139"/>
      <c r="J29" s="139"/>
      <c r="K29" s="140" t="s">
        <v>633</v>
      </c>
      <c r="L29" s="814"/>
      <c r="M29" s="814"/>
      <c r="N29" s="136" t="str">
        <f>IF(C29&gt;MAX('様式Ⅰ(女子)'!$BB$17:$BB$466),"",INDEX('様式Ⅰ(女子)'!$K$17:$K$466,MATCH(C29,'様式Ⅰ(女子)'!$BB$17:$BB$466,0),1))</f>
        <v/>
      </c>
      <c r="O29">
        <f>IF(AND('様式Ⅰ(女子)'!CC17=0,G27&lt;&gt;""),1,0)</f>
        <v>0</v>
      </c>
      <c r="P29" s="81">
        <f>IF(L27="",0,IF(OR(L27&lt;$P$11,L27&gt;$P$12),1,0))</f>
        <v>0</v>
      </c>
      <c r="Q29" s="481">
        <f>IF(G27=0,0,IF(L27="",1,0))</f>
        <v>0</v>
      </c>
      <c r="R29" s="481">
        <f>IF(G27=0,0,IF(M27="",1,0))</f>
        <v>0</v>
      </c>
    </row>
    <row r="30" spans="2:18" ht="19.350000000000001" customHeight="1">
      <c r="B30" s="805"/>
      <c r="C30" s="136">
        <v>4</v>
      </c>
      <c r="D30" s="136" t="str">
        <f>IF(C30&gt;MAX('様式Ⅰ(女子)'!$BB$17:$BB$466),"",INDEX('様式Ⅰ(女子)'!$C$17:$C$466,MATCH(C30,'様式Ⅰ(女子)'!$BB$17:$BB$466,0),1))</f>
        <v/>
      </c>
      <c r="E30" s="136" t="str">
        <f>IF($C30&gt;MAX('様式Ⅰ(女子)'!$BB$17:$BB$466),"",INDEX('様式Ⅰ(女子)'!$F$17:$F$466,MATCH($C30,'様式Ⅰ(女子)'!$BB$17:$BB$466,0),1))</f>
        <v/>
      </c>
      <c r="F30" s="136" t="str">
        <f>IF($C30&gt;MAX('様式Ⅰ(女子)'!$BB$17:$BB$466),"",INDEX('様式Ⅰ(女子)'!$G$17:$G$466,MATCH($C30,'様式Ⅰ(女子)'!$BB$17:$BB$466,0),1))</f>
        <v/>
      </c>
      <c r="G30" s="808"/>
      <c r="H30" s="811"/>
      <c r="I30" s="139"/>
      <c r="J30" s="139"/>
      <c r="K30" s="137">
        <f>IF(COUNTBLANK(D27:D32)&lt;3,IF(COUNT(G27)&gt;0,1,0),0)</f>
        <v>0</v>
      </c>
      <c r="L30" s="814"/>
      <c r="M30" s="814"/>
      <c r="N30" s="136" t="str">
        <f>IF(C30&gt;MAX('様式Ⅰ(女子)'!$BB$17:$BB$466),"",INDEX('様式Ⅰ(女子)'!$K$17:$K$466,MATCH(C30,'様式Ⅰ(女子)'!$BB$17:$BB$466,0),1))</f>
        <v/>
      </c>
      <c r="O30">
        <f>IF(AND('様式Ⅰ(女子)'!CE17=0,G33&lt;&gt;""),1,0)</f>
        <v>0</v>
      </c>
      <c r="P30" s="81">
        <f>IF(L33="",0,IF(OR(L33&lt;$P$11,L33&gt;$P$12),1,0))</f>
        <v>0</v>
      </c>
      <c r="Q30" s="481">
        <f>IF(G33=0,0,IF(L33="",1,0))</f>
        <v>0</v>
      </c>
      <c r="R30" s="481">
        <f>IF(G33=0,0,IF(M33="",1,0))</f>
        <v>0</v>
      </c>
    </row>
    <row r="31" spans="2:18" ht="19.350000000000001" customHeight="1">
      <c r="B31" s="805"/>
      <c r="C31" s="136">
        <v>5</v>
      </c>
      <c r="D31" s="136" t="str">
        <f>IF(C31&gt;MAX('様式Ⅰ(女子)'!$BB$17:$BB$466),"",INDEX('様式Ⅰ(女子)'!$C$17:$C$466,MATCH(C31,'様式Ⅰ(女子)'!$BB$17:$BB$466,0),1))</f>
        <v/>
      </c>
      <c r="E31" s="136" t="str">
        <f>IF($C31&gt;MAX('様式Ⅰ(女子)'!$BB$17:$BB$466),"",INDEX('様式Ⅰ(女子)'!$F$17:$F$466,MATCH($C31,'様式Ⅰ(女子)'!$BB$17:$BB$466,0),1))</f>
        <v/>
      </c>
      <c r="F31" s="136" t="str">
        <f>IF($C31&gt;MAX('様式Ⅰ(女子)'!$BB$17:$BB$466),"",INDEX('様式Ⅰ(女子)'!$G$17:$G$466,MATCH($C31,'様式Ⅰ(女子)'!$BB$17:$BB$466,0),1))</f>
        <v/>
      </c>
      <c r="G31" s="808"/>
      <c r="H31" s="811"/>
      <c r="I31" s="139"/>
      <c r="J31" s="139"/>
      <c r="K31" s="139"/>
      <c r="L31" s="814"/>
      <c r="M31" s="814"/>
      <c r="N31" s="136" t="str">
        <f>IF(C31&gt;MAX('様式Ⅰ(女子)'!$BB$17:$BB$466),"",INDEX('様式Ⅰ(女子)'!$K$17:$K$466,MATCH(C31,'様式Ⅰ(女子)'!$BB$17:$BB$466,0),1))</f>
        <v/>
      </c>
      <c r="O31" s="482"/>
    </row>
    <row r="32" spans="2:18" ht="19.5" customHeight="1" thickBot="1">
      <c r="B32" s="806"/>
      <c r="C32" s="141">
        <v>6</v>
      </c>
      <c r="D32" s="142" t="str">
        <f>IF(C32&gt;MAX('様式Ⅰ(女子)'!$BB$17:$BB$466),"",INDEX('様式Ⅰ(女子)'!$C$17:$C$466,MATCH(C32,'様式Ⅰ(女子)'!$BB$17:$BB$466,0),1))</f>
        <v/>
      </c>
      <c r="E32" s="142" t="str">
        <f>IF($C32&gt;MAX('様式Ⅰ(女子)'!$BB$17:$BB$466),"",INDEX('様式Ⅰ(女子)'!$F$17:$F$466,MATCH($C32,'様式Ⅰ(女子)'!$BB$17:$BB$466,0),1))</f>
        <v/>
      </c>
      <c r="F32" s="142" t="str">
        <f>IF($C32&gt;MAX('様式Ⅰ(女子)'!$BB$17:$BB$466),"",INDEX('様式Ⅰ(女子)'!$G$17:$G$466,MATCH($C32,'様式Ⅰ(女子)'!$BB$17:$BB$466,0),1))</f>
        <v/>
      </c>
      <c r="G32" s="809"/>
      <c r="H32" s="812"/>
      <c r="I32" s="143"/>
      <c r="J32" s="143"/>
      <c r="K32" s="143"/>
      <c r="L32" s="821"/>
      <c r="M32" s="821"/>
      <c r="N32" s="136" t="str">
        <f>IF(C32&gt;MAX('様式Ⅰ(女子)'!$BB$17:$BB$466),"",INDEX('様式Ⅰ(女子)'!$K$17:$K$466,MATCH(C32,'様式Ⅰ(女子)'!$BB$17:$BB$466,0),1))</f>
        <v/>
      </c>
      <c r="O32" s="482"/>
    </row>
    <row r="33" spans="2:15" ht="19.5" customHeight="1" thickTop="1">
      <c r="B33" s="805" t="s">
        <v>634</v>
      </c>
      <c r="C33" s="138">
        <v>1</v>
      </c>
      <c r="D33" s="144" t="str">
        <f>IF($C33&gt;MAX('様式Ⅰ(女子)'!$BC$17:$BC$466),"",INDEX('様式Ⅰ(女子)'!$C$17:$C$466,MATCH($C33,'様式Ⅰ(女子)'!$BC$17:$BC$466,0),1))</f>
        <v/>
      </c>
      <c r="E33" s="144" t="str">
        <f>IF($C33&gt;MAX('様式Ⅰ(女子)'!$BC$17:$BC$466),"",INDEX('様式Ⅰ(女子)'!$F$17:$F$466,MATCH($C33,'様式Ⅰ(女子)'!$BC$17:$BC$466,0),1))</f>
        <v/>
      </c>
      <c r="F33" s="144" t="str">
        <f>IF($C33&gt;MAX('様式Ⅰ(女子)'!$BC$17:$BC$466),"",INDEX('様式Ⅰ(女子)'!$G$17:$G$466,MATCH($C33,'様式Ⅰ(女子)'!$BC$17:$BC$466,0),1))</f>
        <v/>
      </c>
      <c r="G33" s="808"/>
      <c r="H33" s="817" t="str">
        <f>IF(G33="","",IF(G33=0,"なし",IF(I33=0,J33&amp;"秒"&amp;K33,I33&amp;"分"&amp;J33&amp;"秒"&amp;K33)))</f>
        <v/>
      </c>
      <c r="I33" s="145">
        <f>INT(G33/10000)</f>
        <v>0</v>
      </c>
      <c r="J33" s="145" t="str">
        <f>RIGHT(INT(G33/100),2)</f>
        <v>0</v>
      </c>
      <c r="K33" s="145" t="str">
        <f>RIGHT(INT(G33/1),2)</f>
        <v>0</v>
      </c>
      <c r="L33" s="819"/>
      <c r="M33" s="813"/>
      <c r="N33" s="144" t="str">
        <f>IF($C33&gt;MAX('様式Ⅰ(女子)'!$BC$17:$BC$466),"",INDEX('様式Ⅰ(女子)'!$K$17:$K$466,MATCH($C33,'様式Ⅰ(女子)'!$BC$17:$BC$466,0),1))</f>
        <v/>
      </c>
      <c r="O33" s="482"/>
    </row>
    <row r="34" spans="2:15" ht="19.350000000000001" customHeight="1">
      <c r="B34" s="805"/>
      <c r="C34" s="136">
        <v>2</v>
      </c>
      <c r="D34" s="136" t="str">
        <f>IF(C34&gt;MAX('様式Ⅰ(女子)'!$BC$17:$BC$466),"",INDEX('様式Ⅰ(女子)'!$C$17:$C$466,MATCH(C34,'様式Ⅰ(女子)'!$BC$17:$BC$466,0),1))</f>
        <v/>
      </c>
      <c r="E34" s="144" t="str">
        <f>IF($C34&gt;MAX('様式Ⅰ(女子)'!$BC$17:$BC$466),"",INDEX('様式Ⅰ(女子)'!$F$17:$F$466,MATCH($C34,'様式Ⅰ(女子)'!$BC$17:$BC$466,0),1))</f>
        <v/>
      </c>
      <c r="F34" s="144" t="str">
        <f>IF($C34&gt;MAX('様式Ⅰ(女子)'!$BC$17:$BC$466),"",INDEX('様式Ⅰ(女子)'!$G$17:$G$466,MATCH($C34,'様式Ⅰ(女子)'!$BC$17:$BC$466,0),1))</f>
        <v/>
      </c>
      <c r="G34" s="808"/>
      <c r="H34" s="811"/>
      <c r="I34" s="139"/>
      <c r="J34" s="139"/>
      <c r="K34" s="139"/>
      <c r="L34" s="814"/>
      <c r="M34" s="814"/>
      <c r="N34" s="144" t="str">
        <f>IF($C34&gt;MAX('様式Ⅰ(女子)'!$BC$17:$BC$466),"",INDEX('様式Ⅰ(女子)'!$K$17:$K$466,MATCH($C34,'様式Ⅰ(女子)'!$BC$17:$BC$466,0),1))</f>
        <v/>
      </c>
      <c r="O34" s="482"/>
    </row>
    <row r="35" spans="2:15" ht="19.350000000000001" customHeight="1">
      <c r="B35" s="805"/>
      <c r="C35" s="136">
        <v>3</v>
      </c>
      <c r="D35" s="136" t="str">
        <f>IF(C35&gt;MAX('様式Ⅰ(女子)'!$BC$17:$BC$466),"",INDEX('様式Ⅰ(女子)'!$C$17:$C$466,MATCH(C35,'様式Ⅰ(女子)'!$BC$17:$BC$466,0),1))</f>
        <v/>
      </c>
      <c r="E35" s="144" t="str">
        <f>IF($C35&gt;MAX('様式Ⅰ(女子)'!$BC$17:$BC$466),"",INDEX('様式Ⅰ(女子)'!$F$17:$F$466,MATCH($C35,'様式Ⅰ(女子)'!$BC$17:$BC$466,0),1))</f>
        <v/>
      </c>
      <c r="F35" s="144" t="str">
        <f>IF($C35&gt;MAX('様式Ⅰ(女子)'!$BC$17:$BC$466),"",INDEX('様式Ⅰ(女子)'!$G$17:$G$466,MATCH($C35,'様式Ⅰ(女子)'!$BC$17:$BC$466,0),1))</f>
        <v/>
      </c>
      <c r="G35" s="808"/>
      <c r="H35" s="811"/>
      <c r="I35" s="139"/>
      <c r="J35" s="139"/>
      <c r="K35" s="140" t="s">
        <v>633</v>
      </c>
      <c r="L35" s="814"/>
      <c r="M35" s="814"/>
      <c r="N35" s="144" t="str">
        <f>IF($C35&gt;MAX('様式Ⅰ(女子)'!$BC$17:$BC$466),"",INDEX('様式Ⅰ(女子)'!$K$17:$K$466,MATCH($C35,'様式Ⅰ(女子)'!$BC$17:$BC$466,0),1))</f>
        <v/>
      </c>
      <c r="O35" s="482"/>
    </row>
    <row r="36" spans="2:15" ht="19.350000000000001" customHeight="1">
      <c r="B36" s="805"/>
      <c r="C36" s="136">
        <v>4</v>
      </c>
      <c r="D36" s="136" t="str">
        <f>IF(C36&gt;MAX('様式Ⅰ(女子)'!$BC$17:$BC$466),"",INDEX('様式Ⅰ(女子)'!$C$17:$C$466,MATCH(C36,'様式Ⅰ(女子)'!$BC$17:$BC$466,0),1))</f>
        <v/>
      </c>
      <c r="E36" s="144" t="str">
        <f>IF($C36&gt;MAX('様式Ⅰ(女子)'!$BC$17:$BC$466),"",INDEX('様式Ⅰ(女子)'!$F$17:$F$466,MATCH($C36,'様式Ⅰ(女子)'!$BC$17:$BC$466,0),1))</f>
        <v/>
      </c>
      <c r="F36" s="144" t="str">
        <f>IF($C36&gt;MAX('様式Ⅰ(女子)'!$BC$17:$BC$466),"",INDEX('様式Ⅰ(女子)'!$G$17:$G$466,MATCH($C36,'様式Ⅰ(女子)'!$BC$17:$BC$466,0),1))</f>
        <v/>
      </c>
      <c r="G36" s="808"/>
      <c r="H36" s="811"/>
      <c r="I36" s="139"/>
      <c r="J36" s="139"/>
      <c r="K36" s="137">
        <f>IF(COUNTBLANK(D33:D38)&lt;3,IF(COUNT(G33)&gt;0,1,0),0)</f>
        <v>0</v>
      </c>
      <c r="L36" s="814"/>
      <c r="M36" s="814"/>
      <c r="N36" s="144" t="str">
        <f>IF($C36&gt;MAX('様式Ⅰ(女子)'!$BC$17:$BC$466),"",INDEX('様式Ⅰ(女子)'!$K$17:$K$466,MATCH($C36,'様式Ⅰ(女子)'!$BC$17:$BC$466,0),1))</f>
        <v/>
      </c>
      <c r="O36" s="482"/>
    </row>
    <row r="37" spans="2:15" ht="19.350000000000001" customHeight="1">
      <c r="B37" s="805"/>
      <c r="C37" s="136">
        <v>5</v>
      </c>
      <c r="D37" s="136" t="str">
        <f>IF(C37&gt;MAX('様式Ⅰ(女子)'!$BC$17:$BC$466),"",INDEX('様式Ⅰ(女子)'!$C$17:$C$466,MATCH(C37,'様式Ⅰ(女子)'!$BC$17:$BC$466,0),1))</f>
        <v/>
      </c>
      <c r="E37" s="144" t="str">
        <f>IF($C37&gt;MAX('様式Ⅰ(女子)'!$BC$17:$BC$466),"",INDEX('様式Ⅰ(女子)'!$F$17:$F$466,MATCH($C37,'様式Ⅰ(女子)'!$BC$17:$BC$466,0),1))</f>
        <v/>
      </c>
      <c r="F37" s="144" t="str">
        <f>IF($C37&gt;MAX('様式Ⅰ(女子)'!$BC$17:$BC$466),"",INDEX('様式Ⅰ(女子)'!$G$17:$G$466,MATCH($C37,'様式Ⅰ(女子)'!$BC$17:$BC$466,0),1))</f>
        <v/>
      </c>
      <c r="G37" s="808"/>
      <c r="H37" s="811"/>
      <c r="I37" s="139"/>
      <c r="J37" s="139"/>
      <c r="K37" s="139"/>
      <c r="L37" s="814"/>
      <c r="M37" s="814"/>
      <c r="N37" s="144" t="str">
        <f>IF($C37&gt;MAX('様式Ⅰ(女子)'!$BC$17:$BC$466),"",INDEX('様式Ⅰ(女子)'!$K$17:$K$466,MATCH($C37,'様式Ⅰ(女子)'!$BC$17:$BC$466,0),1))</f>
        <v/>
      </c>
      <c r="O37" s="482"/>
    </row>
    <row r="38" spans="2:15" ht="19.350000000000001" customHeight="1">
      <c r="B38" s="805"/>
      <c r="C38" s="135">
        <v>6</v>
      </c>
      <c r="D38" s="136" t="str">
        <f>IF(C38&gt;MAX('様式Ⅰ(女子)'!$BC$17:$BC$466),"",INDEX('様式Ⅰ(女子)'!$C$17:$C$466,MATCH(C38,'様式Ⅰ(女子)'!$BC$17:$BC$466,0),1))</f>
        <v/>
      </c>
      <c r="E38" s="144" t="str">
        <f>IF($C38&gt;MAX('様式Ⅰ(女子)'!$BC$17:$BC$466),"",INDEX('様式Ⅰ(女子)'!$F$17:$F$466,MATCH($C38,'様式Ⅰ(女子)'!$BC$17:$BC$466,0),1))</f>
        <v/>
      </c>
      <c r="F38" s="144" t="str">
        <f>IF($C38&gt;MAX('様式Ⅰ(女子)'!$BC$17:$BC$466),"",INDEX('様式Ⅰ(女子)'!$G$17:$G$466,MATCH($C38,'様式Ⅰ(女子)'!$BC$17:$BC$466,0),1))</f>
        <v/>
      </c>
      <c r="G38" s="816"/>
      <c r="H38" s="818"/>
      <c r="I38" s="139"/>
      <c r="J38" s="139"/>
      <c r="K38" s="139"/>
      <c r="L38" s="815"/>
      <c r="M38" s="815"/>
      <c r="N38" s="144" t="str">
        <f>IF($C38&gt;MAX('様式Ⅰ(女子)'!$BC$17:$BC$466),"",INDEX('様式Ⅰ(女子)'!$K$17:$K$466,MATCH($C38,'様式Ⅰ(女子)'!$BC$17:$BC$466,0),1))</f>
        <v/>
      </c>
      <c r="O38" s="482"/>
    </row>
    <row r="39" spans="2:15" ht="17.25">
      <c r="B39" s="151"/>
      <c r="C39" s="152"/>
      <c r="D39" s="153"/>
      <c r="E39" s="151"/>
      <c r="F39" s="151"/>
      <c r="G39" s="154"/>
      <c r="H39" s="155"/>
      <c r="I39" s="150"/>
      <c r="J39" s="150"/>
      <c r="K39" s="150"/>
      <c r="L39" s="150"/>
      <c r="M39" s="150"/>
    </row>
    <row r="40" spans="2:15" ht="14.25">
      <c r="B40" s="150"/>
      <c r="C40" s="150"/>
      <c r="D40" s="150"/>
      <c r="E40" s="150"/>
      <c r="F40" s="150"/>
      <c r="G40" s="150"/>
      <c r="H40" s="150"/>
      <c r="I40" s="150"/>
      <c r="J40" s="150"/>
      <c r="K40" s="150"/>
      <c r="L40" s="150"/>
      <c r="M40" s="150"/>
    </row>
    <row r="41" spans="2:15" ht="14.25">
      <c r="B41" s="150"/>
      <c r="C41" s="150"/>
      <c r="D41" s="150"/>
      <c r="E41" s="150"/>
      <c r="F41" s="150"/>
      <c r="G41" s="150"/>
      <c r="H41" s="150"/>
      <c r="I41" s="150"/>
      <c r="J41" s="150"/>
      <c r="K41" s="150"/>
      <c r="L41" s="150"/>
      <c r="M41" s="150"/>
    </row>
    <row r="42" spans="2:15" ht="14.25">
      <c r="B42" s="150"/>
      <c r="C42" s="150"/>
      <c r="D42" s="150"/>
      <c r="E42" s="150"/>
      <c r="F42" s="150"/>
      <c r="G42" s="150"/>
      <c r="H42" s="150"/>
      <c r="I42" s="150"/>
      <c r="J42" s="150"/>
      <c r="K42" s="150"/>
      <c r="L42" s="150"/>
      <c r="M42" s="150"/>
    </row>
    <row r="43" spans="2:15" ht="14.25">
      <c r="B43" s="150"/>
      <c r="C43" s="150"/>
      <c r="D43" s="150"/>
      <c r="E43" s="150"/>
      <c r="F43" s="150"/>
      <c r="G43" s="150"/>
      <c r="H43" s="150"/>
      <c r="I43" s="150"/>
      <c r="J43" s="150"/>
      <c r="K43" s="150"/>
      <c r="L43" s="150"/>
      <c r="M43" s="150"/>
    </row>
    <row r="44" spans="2:15" ht="14.25">
      <c r="B44" s="150"/>
      <c r="C44" s="150"/>
      <c r="D44" s="150"/>
      <c r="E44" s="150"/>
      <c r="F44" s="150"/>
      <c r="G44" s="150"/>
      <c r="H44" s="150"/>
      <c r="I44" s="150"/>
      <c r="J44" s="150"/>
      <c r="K44" s="150"/>
      <c r="L44" s="150"/>
      <c r="M44" s="150"/>
    </row>
    <row r="45" spans="2:15" ht="14.25">
      <c r="B45" s="150"/>
      <c r="C45" s="150"/>
      <c r="D45" s="150"/>
      <c r="E45" s="150"/>
      <c r="F45" s="150"/>
      <c r="G45" s="150"/>
      <c r="H45" s="150"/>
      <c r="I45" s="150"/>
      <c r="J45" s="150"/>
      <c r="K45" s="150"/>
      <c r="L45" s="150"/>
      <c r="M45" s="150"/>
    </row>
    <row r="46" spans="2:15" ht="14.25">
      <c r="B46" s="150"/>
      <c r="C46" s="150"/>
      <c r="D46" s="150"/>
      <c r="E46" s="150"/>
      <c r="F46" s="150"/>
      <c r="G46" s="150"/>
      <c r="H46" s="150"/>
      <c r="I46" s="150"/>
      <c r="J46" s="150"/>
      <c r="K46" s="150"/>
      <c r="L46" s="150"/>
      <c r="M46" s="150"/>
    </row>
    <row r="47" spans="2:15" ht="14.25">
      <c r="B47" s="150"/>
      <c r="C47" s="150"/>
      <c r="D47" s="150"/>
      <c r="E47" s="150"/>
      <c r="F47" s="150"/>
      <c r="G47" s="150"/>
      <c r="H47" s="150"/>
      <c r="I47" s="150"/>
      <c r="J47" s="150"/>
      <c r="K47" s="150"/>
      <c r="L47" s="150"/>
      <c r="M47" s="150"/>
    </row>
    <row r="48" spans="2:15" ht="14.25">
      <c r="B48" s="150"/>
      <c r="C48" s="150"/>
      <c r="D48" s="150"/>
      <c r="E48" s="150"/>
      <c r="F48" s="150"/>
      <c r="G48" s="150"/>
      <c r="H48" s="150"/>
      <c r="I48" s="150"/>
      <c r="J48" s="150"/>
      <c r="K48" s="150"/>
      <c r="L48" s="150"/>
      <c r="M48" s="150"/>
    </row>
    <row r="49" spans="2:13" ht="14.25">
      <c r="B49" s="150"/>
      <c r="C49" s="150"/>
      <c r="D49" s="150"/>
      <c r="E49" s="150"/>
      <c r="F49" s="150"/>
      <c r="G49" s="150"/>
      <c r="H49" s="150"/>
      <c r="I49" s="150"/>
      <c r="J49" s="150"/>
      <c r="K49" s="150"/>
      <c r="L49" s="150"/>
      <c r="M49" s="150"/>
    </row>
    <row r="50" spans="2:13" ht="14.25">
      <c r="B50" s="150"/>
      <c r="C50" s="150"/>
      <c r="D50" s="150"/>
      <c r="E50" s="150"/>
      <c r="F50" s="150"/>
      <c r="G50" s="150"/>
      <c r="H50" s="150"/>
      <c r="I50" s="150"/>
      <c r="J50" s="150"/>
      <c r="K50" s="150"/>
      <c r="L50" s="150"/>
      <c r="M50" s="150"/>
    </row>
    <row r="51" spans="2:13" ht="14.25">
      <c r="B51" s="150"/>
      <c r="C51" s="150"/>
      <c r="D51" s="150"/>
      <c r="E51" s="150"/>
      <c r="F51" s="150"/>
      <c r="G51" s="150"/>
      <c r="H51" s="150"/>
      <c r="I51" s="150"/>
      <c r="J51" s="150"/>
      <c r="K51" s="150"/>
      <c r="L51" s="150"/>
      <c r="M51" s="150"/>
    </row>
    <row r="52" spans="2:13" ht="14.25">
      <c r="B52" s="150"/>
      <c r="C52" s="150"/>
      <c r="D52" s="150"/>
      <c r="E52" s="150"/>
      <c r="F52" s="150"/>
      <c r="G52" s="150"/>
      <c r="H52" s="150"/>
      <c r="I52" s="150"/>
      <c r="J52" s="150"/>
      <c r="K52" s="150"/>
      <c r="L52" s="150"/>
      <c r="M52" s="150"/>
    </row>
    <row r="53" spans="2:13" ht="14.25">
      <c r="B53" s="150"/>
      <c r="C53" s="150"/>
      <c r="D53" s="150"/>
      <c r="E53" s="150"/>
      <c r="F53" s="150"/>
      <c r="G53" s="150"/>
      <c r="H53" s="150"/>
      <c r="I53" s="150"/>
      <c r="J53" s="150"/>
      <c r="K53" s="150"/>
      <c r="L53" s="150"/>
      <c r="M53" s="150"/>
    </row>
    <row r="54" spans="2:13" ht="14.25">
      <c r="B54" s="150"/>
      <c r="C54" s="150"/>
      <c r="D54" s="150"/>
      <c r="E54" s="150"/>
      <c r="F54" s="150"/>
      <c r="G54" s="150"/>
      <c r="H54" s="150"/>
      <c r="I54" s="150"/>
      <c r="J54" s="150"/>
      <c r="K54" s="150"/>
      <c r="L54" s="150"/>
      <c r="M54" s="150"/>
    </row>
    <row r="55" spans="2:13" ht="14.25">
      <c r="B55" s="150"/>
      <c r="C55" s="150"/>
      <c r="D55" s="150"/>
      <c r="E55" s="150"/>
      <c r="F55" s="150"/>
      <c r="G55" s="150"/>
      <c r="H55" s="150"/>
      <c r="I55" s="150"/>
      <c r="J55" s="150"/>
      <c r="K55" s="150"/>
      <c r="L55" s="150"/>
      <c r="M55" s="150"/>
    </row>
    <row r="56" spans="2:13" ht="14.25">
      <c r="B56" s="150"/>
      <c r="C56" s="150"/>
      <c r="D56" s="150"/>
      <c r="E56" s="150"/>
      <c r="F56" s="150"/>
      <c r="G56" s="150"/>
      <c r="H56" s="150"/>
      <c r="I56" s="150"/>
      <c r="J56" s="150"/>
      <c r="K56" s="150"/>
      <c r="L56" s="150"/>
      <c r="M56" s="150"/>
    </row>
    <row r="57" spans="2:13" ht="14.25">
      <c r="B57" s="150"/>
      <c r="C57" s="150"/>
      <c r="D57" s="150"/>
      <c r="E57" s="150"/>
      <c r="F57" s="150"/>
      <c r="G57" s="150"/>
      <c r="H57" s="150"/>
      <c r="I57" s="150"/>
      <c r="J57" s="150"/>
      <c r="K57" s="150"/>
      <c r="L57" s="150"/>
      <c r="M57" s="150"/>
    </row>
    <row r="58" spans="2:13" ht="14.25">
      <c r="B58" s="150"/>
      <c r="C58" s="150"/>
      <c r="D58" s="150"/>
      <c r="E58" s="150"/>
      <c r="F58" s="150"/>
      <c r="G58" s="150"/>
      <c r="H58" s="150"/>
      <c r="I58" s="150"/>
      <c r="J58" s="150"/>
      <c r="K58" s="150"/>
      <c r="L58" s="150"/>
      <c r="M58" s="150"/>
    </row>
    <row r="59" spans="2:13" ht="14.25">
      <c r="B59" s="150"/>
      <c r="C59" s="150"/>
      <c r="D59" s="150"/>
      <c r="E59" s="150"/>
      <c r="F59" s="150"/>
      <c r="G59" s="150"/>
      <c r="H59" s="150"/>
      <c r="I59" s="150"/>
      <c r="J59" s="150"/>
      <c r="K59" s="150"/>
      <c r="L59" s="150"/>
      <c r="M59" s="150"/>
    </row>
    <row r="60" spans="2:13" ht="14.25">
      <c r="B60" s="150"/>
      <c r="C60" s="150"/>
      <c r="D60" s="150"/>
      <c r="E60" s="150"/>
      <c r="F60" s="150"/>
      <c r="G60" s="150"/>
      <c r="H60" s="150"/>
      <c r="I60" s="150"/>
      <c r="J60" s="150"/>
      <c r="K60" s="150"/>
      <c r="L60" s="150"/>
      <c r="M60" s="150"/>
    </row>
    <row r="61" spans="2:13" ht="14.25">
      <c r="B61" s="150"/>
      <c r="C61" s="150"/>
      <c r="D61" s="150"/>
      <c r="E61" s="150"/>
      <c r="F61" s="150"/>
      <c r="G61" s="150"/>
      <c r="H61" s="150"/>
      <c r="I61" s="150"/>
      <c r="J61" s="150"/>
      <c r="K61" s="150"/>
      <c r="L61" s="150"/>
      <c r="M61" s="150"/>
    </row>
    <row r="62" spans="2:13" ht="14.25">
      <c r="M62" s="150"/>
    </row>
  </sheetData>
  <sheetProtection algorithmName="SHA-512" hashValue="A4jZhN4lCN+88V/9YG+P9tcpSzQIqzan5Mdui87fZ4W5xLnHwELP3CgDsebIvFs+LwaoMTbCsEG26fqaRZefNg==" saltValue="7Ghynm/M6sjMpD1BnUekrA==" spinCount="100000" sheet="1" objects="1" scenarios="1"/>
  <mergeCells count="25">
    <mergeCell ref="M11:M16"/>
    <mergeCell ref="M17:M22"/>
    <mergeCell ref="B17:B22"/>
    <mergeCell ref="G17:G22"/>
    <mergeCell ref="B11:B16"/>
    <mergeCell ref="G11:G16"/>
    <mergeCell ref="H11:H16"/>
    <mergeCell ref="L17:L22"/>
    <mergeCell ref="L11:L16"/>
    <mergeCell ref="H17:H22"/>
    <mergeCell ref="A1:M1"/>
    <mergeCell ref="B4:C4"/>
    <mergeCell ref="D4:E4"/>
    <mergeCell ref="B6:C6"/>
    <mergeCell ref="D6:E6"/>
    <mergeCell ref="B27:B32"/>
    <mergeCell ref="G27:G32"/>
    <mergeCell ref="H27:H32"/>
    <mergeCell ref="M33:M38"/>
    <mergeCell ref="B33:B38"/>
    <mergeCell ref="G33:G38"/>
    <mergeCell ref="H33:H38"/>
    <mergeCell ref="L33:L38"/>
    <mergeCell ref="L27:L32"/>
    <mergeCell ref="M27:M32"/>
  </mergeCells>
  <phoneticPr fontId="1"/>
  <conditionalFormatting sqref="B17">
    <cfRule type="expression" dxfId="34" priority="48" stopIfTrue="1">
      <formula>AA18</formula>
    </cfRule>
  </conditionalFormatting>
  <conditionalFormatting sqref="B33">
    <cfRule type="expression" dxfId="33" priority="39" stopIfTrue="1">
      <formula>AA34</formula>
    </cfRule>
  </conditionalFormatting>
  <conditionalFormatting sqref="B11:C11">
    <cfRule type="expression" dxfId="32" priority="49" stopIfTrue="1">
      <formula>AA11</formula>
    </cfRule>
  </conditionalFormatting>
  <conditionalFormatting sqref="B27:C27">
    <cfRule type="expression" dxfId="31" priority="40" stopIfTrue="1">
      <formula>AA27</formula>
    </cfRule>
  </conditionalFormatting>
  <conditionalFormatting sqref="C17">
    <cfRule type="expression" dxfId="30" priority="47" stopIfTrue="1">
      <formula>AB17</formula>
    </cfRule>
  </conditionalFormatting>
  <conditionalFormatting sqref="C33">
    <cfRule type="expression" dxfId="29" priority="38" stopIfTrue="1">
      <formula>AB33</formula>
    </cfRule>
  </conditionalFormatting>
  <conditionalFormatting sqref="D11:F22">
    <cfRule type="expression" dxfId="28" priority="58" stopIfTrue="1">
      <formula>AI11</formula>
    </cfRule>
  </conditionalFormatting>
  <conditionalFormatting sqref="D27:F38">
    <cfRule type="expression" dxfId="27" priority="22" stopIfTrue="1">
      <formula>AI27</formula>
    </cfRule>
  </conditionalFormatting>
  <conditionalFormatting sqref="D39:F39">
    <cfRule type="expression" dxfId="26" priority="52" stopIfTrue="1">
      <formula>AI40</formula>
    </cfRule>
  </conditionalFormatting>
  <conditionalFormatting sqref="G11:G16">
    <cfRule type="expression" dxfId="25" priority="32">
      <formula>$G$11=""</formula>
    </cfRule>
  </conditionalFormatting>
  <conditionalFormatting sqref="G17:G22">
    <cfRule type="expression" dxfId="24" priority="31">
      <formula>$G$17=""</formula>
    </cfRule>
  </conditionalFormatting>
  <conditionalFormatting sqref="G27:G32">
    <cfRule type="expression" dxfId="23" priority="14">
      <formula>$G$27=""</formula>
    </cfRule>
  </conditionalFormatting>
  <conditionalFormatting sqref="G33:G38">
    <cfRule type="expression" dxfId="22" priority="13">
      <formula>$G$33=""</formula>
    </cfRule>
  </conditionalFormatting>
  <conditionalFormatting sqref="H11">
    <cfRule type="expression" dxfId="21" priority="50" stopIfTrue="1">
      <formula>AO11</formula>
    </cfRule>
  </conditionalFormatting>
  <conditionalFormatting sqref="H17">
    <cfRule type="expression" dxfId="20" priority="36" stopIfTrue="1">
      <formula>AO17</formula>
    </cfRule>
  </conditionalFormatting>
  <conditionalFormatting sqref="H27">
    <cfRule type="expression" dxfId="19" priority="17" stopIfTrue="1">
      <formula>AO27</formula>
    </cfRule>
  </conditionalFormatting>
  <conditionalFormatting sqref="H33">
    <cfRule type="expression" dxfId="18" priority="15" stopIfTrue="1">
      <formula>AO33</formula>
    </cfRule>
  </conditionalFormatting>
  <conditionalFormatting sqref="I11:K11">
    <cfRule type="expression" dxfId="17" priority="57" stopIfTrue="1">
      <formula>Y11</formula>
    </cfRule>
  </conditionalFormatting>
  <conditionalFormatting sqref="I17:K17">
    <cfRule type="expression" dxfId="16" priority="55" stopIfTrue="1">
      <formula>Y18</formula>
    </cfRule>
  </conditionalFormatting>
  <conditionalFormatting sqref="I27:K27">
    <cfRule type="expression" dxfId="15" priority="21" stopIfTrue="1">
      <formula>Y27</formula>
    </cfRule>
  </conditionalFormatting>
  <conditionalFormatting sqref="I33:K33">
    <cfRule type="expression" dxfId="14" priority="19" stopIfTrue="1">
      <formula>Y34</formula>
    </cfRule>
  </conditionalFormatting>
  <conditionalFormatting sqref="K14">
    <cfRule type="expression" dxfId="13" priority="51" stopIfTrue="1">
      <formula>AA14</formula>
    </cfRule>
  </conditionalFormatting>
  <conditionalFormatting sqref="K20">
    <cfRule type="expression" dxfId="12" priority="46" stopIfTrue="1">
      <formula>AA20</formula>
    </cfRule>
  </conditionalFormatting>
  <conditionalFormatting sqref="K30">
    <cfRule type="expression" dxfId="11" priority="18" stopIfTrue="1">
      <formula>AA30</formula>
    </cfRule>
  </conditionalFormatting>
  <conditionalFormatting sqref="K36">
    <cfRule type="expression" dxfId="10" priority="16" stopIfTrue="1">
      <formula>AA36</formula>
    </cfRule>
  </conditionalFormatting>
  <conditionalFormatting sqref="L11:L16">
    <cfRule type="expression" dxfId="9" priority="6">
      <formula>$L$11=""</formula>
    </cfRule>
  </conditionalFormatting>
  <conditionalFormatting sqref="L17:L22">
    <cfRule type="expression" dxfId="8" priority="28">
      <formula>$L$17=""</formula>
    </cfRule>
  </conditionalFormatting>
  <conditionalFormatting sqref="L27:L32">
    <cfRule type="expression" dxfId="7" priority="8">
      <formula>$L$27=""</formula>
    </cfRule>
  </conditionalFormatting>
  <conditionalFormatting sqref="L33:L38">
    <cfRule type="expression" dxfId="6" priority="7">
      <formula>$L$33=""</formula>
    </cfRule>
  </conditionalFormatting>
  <conditionalFormatting sqref="M11:M16">
    <cfRule type="expression" dxfId="5" priority="24">
      <formula>$M$11=""</formula>
    </cfRule>
  </conditionalFormatting>
  <conditionalFormatting sqref="M17:M22">
    <cfRule type="expression" dxfId="4" priority="23">
      <formula>$M$17=""</formula>
    </cfRule>
  </conditionalFormatting>
  <conditionalFormatting sqref="M27:M32">
    <cfRule type="expression" dxfId="3" priority="10">
      <formula>$M$27=""</formula>
    </cfRule>
  </conditionalFormatting>
  <conditionalFormatting sqref="M33:M38">
    <cfRule type="expression" dxfId="2" priority="9">
      <formula>$M$33=""</formula>
    </cfRule>
  </conditionalFormatting>
  <conditionalFormatting sqref="N11:O22">
    <cfRule type="expression" dxfId="1" priority="1" stopIfTrue="1">
      <formula>AS11</formula>
    </cfRule>
  </conditionalFormatting>
  <conditionalFormatting sqref="N27:O38">
    <cfRule type="expression" dxfId="0" priority="2" stopIfTrue="1">
      <formula>AS27</formula>
    </cfRule>
  </conditionalFormatting>
  <pageMargins left="0.7" right="0.7" top="0.75" bottom="0.75" header="0.3" footer="0.3"/>
  <pageSetup paperSize="9" scale="6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O63"/>
  <sheetViews>
    <sheetView showGridLines="0" showRowColHeaders="0" zoomScaleNormal="100" workbookViewId="0">
      <selection activeCell="B6" sqref="B6:E6"/>
    </sheetView>
  </sheetViews>
  <sheetFormatPr defaultColWidth="8.875" defaultRowHeight="13.5"/>
  <cols>
    <col min="1" max="1" width="3.625" customWidth="1"/>
  </cols>
  <sheetData>
    <row r="1" spans="2:15">
      <c r="B1" s="459"/>
      <c r="C1" s="459"/>
      <c r="D1" s="459"/>
      <c r="E1" s="459"/>
      <c r="F1" s="459"/>
      <c r="G1" s="459"/>
      <c r="H1" s="459"/>
      <c r="I1" s="459"/>
      <c r="J1" s="459"/>
      <c r="K1" s="459"/>
      <c r="L1" s="459"/>
      <c r="M1" s="459"/>
      <c r="N1" s="841" t="s">
        <v>693</v>
      </c>
      <c r="O1" s="841"/>
    </row>
    <row r="2" spans="2:15">
      <c r="B2" s="107"/>
      <c r="C2" s="107"/>
      <c r="D2" s="107"/>
      <c r="E2" s="107"/>
      <c r="F2" s="107"/>
      <c r="G2" s="107"/>
      <c r="H2" s="107"/>
      <c r="I2" s="107"/>
      <c r="J2" s="107"/>
      <c r="K2" s="107"/>
      <c r="L2" s="107"/>
      <c r="M2" s="107"/>
      <c r="N2" s="107"/>
      <c r="O2" s="107"/>
    </row>
    <row r="3" spans="2:15">
      <c r="B3" s="107"/>
      <c r="C3" s="107"/>
      <c r="D3" s="107"/>
      <c r="E3" s="107"/>
      <c r="F3" s="107"/>
      <c r="G3" s="107"/>
      <c r="H3" s="107"/>
      <c r="I3" s="107"/>
      <c r="J3" s="107"/>
      <c r="K3" s="107"/>
      <c r="L3" s="107"/>
      <c r="M3" s="107"/>
      <c r="N3" s="107"/>
      <c r="O3" s="107"/>
    </row>
    <row r="4" spans="2:15">
      <c r="B4" s="459"/>
      <c r="C4" s="459"/>
      <c r="D4" s="459"/>
      <c r="E4" s="459"/>
      <c r="F4" s="459"/>
      <c r="G4" s="459"/>
      <c r="H4" s="459"/>
      <c r="I4" s="460"/>
      <c r="J4" s="461"/>
      <c r="K4" s="459" t="s">
        <v>499</v>
      </c>
      <c r="L4" s="461"/>
      <c r="M4" s="459" t="s">
        <v>500</v>
      </c>
      <c r="N4" s="461"/>
      <c r="O4" s="459" t="s">
        <v>501</v>
      </c>
    </row>
    <row r="5" spans="2:15">
      <c r="B5" s="459"/>
      <c r="C5" s="459"/>
      <c r="D5" s="459"/>
      <c r="E5" s="459"/>
      <c r="F5" s="459"/>
      <c r="G5" s="459"/>
      <c r="H5" s="459"/>
      <c r="I5" s="460"/>
      <c r="J5" s="461"/>
      <c r="K5" s="459"/>
      <c r="L5" s="461"/>
      <c r="M5" s="459"/>
      <c r="N5" s="461"/>
      <c r="O5" s="459"/>
    </row>
    <row r="6" spans="2:15" ht="15">
      <c r="B6" s="842" t="s">
        <v>502</v>
      </c>
      <c r="C6" s="842"/>
      <c r="D6" s="842"/>
      <c r="E6" s="842"/>
      <c r="F6" s="462"/>
      <c r="G6" s="462"/>
      <c r="H6" s="462"/>
      <c r="I6" s="462"/>
      <c r="J6" s="462"/>
      <c r="K6" s="462"/>
      <c r="L6" s="462"/>
      <c r="M6" s="462"/>
      <c r="N6" s="462"/>
      <c r="O6" s="462"/>
    </row>
    <row r="7" spans="2:15" ht="15">
      <c r="B7" s="463" t="s">
        <v>503</v>
      </c>
      <c r="C7" s="842" t="s">
        <v>1061</v>
      </c>
      <c r="D7" s="842"/>
      <c r="E7" s="464" t="s">
        <v>504</v>
      </c>
      <c r="F7" s="462"/>
      <c r="G7" s="462"/>
      <c r="H7" s="462"/>
      <c r="I7" s="462"/>
      <c r="J7" s="462"/>
      <c r="K7" s="462"/>
      <c r="L7" s="462"/>
      <c r="M7" s="462"/>
      <c r="N7" s="462"/>
      <c r="O7" s="462"/>
    </row>
    <row r="8" spans="2:15">
      <c r="B8" s="107"/>
      <c r="C8" s="107"/>
      <c r="D8" s="107"/>
      <c r="E8" s="107"/>
      <c r="F8" s="107"/>
      <c r="G8" s="107"/>
      <c r="H8" s="107"/>
      <c r="I8" s="107"/>
      <c r="J8" s="107"/>
      <c r="K8" s="107"/>
      <c r="L8" s="107"/>
      <c r="M8" s="107"/>
      <c r="N8" s="107"/>
      <c r="O8" s="107"/>
    </row>
    <row r="9" spans="2:15">
      <c r="B9" s="107"/>
      <c r="C9" s="107"/>
      <c r="D9" s="107"/>
      <c r="E9" s="107"/>
      <c r="F9" s="107"/>
      <c r="G9" s="107"/>
      <c r="H9" s="107"/>
      <c r="I9" s="107"/>
      <c r="J9" s="107"/>
      <c r="K9" s="107"/>
      <c r="L9" s="107"/>
      <c r="M9" s="107"/>
      <c r="N9" s="107"/>
      <c r="O9" s="107"/>
    </row>
    <row r="10" spans="2:15">
      <c r="B10" s="107"/>
      <c r="C10" s="107"/>
      <c r="D10" s="107"/>
      <c r="E10" s="107"/>
      <c r="F10" s="107"/>
      <c r="G10" s="107"/>
      <c r="H10" s="107"/>
      <c r="I10" s="107"/>
      <c r="J10" s="107"/>
      <c r="K10" s="107"/>
      <c r="L10" s="107"/>
      <c r="M10" s="107"/>
      <c r="N10" s="107"/>
      <c r="O10" s="107"/>
    </row>
    <row r="11" spans="2:15" ht="20.25">
      <c r="B11" s="459"/>
      <c r="C11" s="459"/>
      <c r="D11" s="459"/>
      <c r="E11" s="459"/>
      <c r="F11" s="843" t="s">
        <v>505</v>
      </c>
      <c r="G11" s="843"/>
      <c r="H11" s="843"/>
      <c r="I11" s="843"/>
      <c r="J11" s="843"/>
      <c r="K11" s="459"/>
      <c r="L11" s="459"/>
      <c r="M11" s="459"/>
      <c r="N11" s="459"/>
      <c r="O11" s="459"/>
    </row>
    <row r="12" spans="2:15">
      <c r="B12" s="107"/>
      <c r="C12" s="107"/>
      <c r="D12" s="107"/>
      <c r="E12" s="107"/>
      <c r="F12" s="107"/>
      <c r="G12" s="107"/>
      <c r="H12" s="107"/>
      <c r="I12" s="107"/>
      <c r="J12" s="107"/>
      <c r="K12" s="107"/>
      <c r="L12" s="107"/>
      <c r="M12" s="107"/>
      <c r="N12" s="107"/>
      <c r="O12" s="107"/>
    </row>
    <row r="13" spans="2:15">
      <c r="B13" s="107"/>
      <c r="C13" s="107"/>
      <c r="D13" s="107"/>
      <c r="E13" s="107"/>
      <c r="F13" s="107"/>
      <c r="G13" s="107"/>
      <c r="H13" s="107"/>
      <c r="I13" s="107"/>
      <c r="J13" s="107"/>
      <c r="K13" s="107"/>
      <c r="L13" s="107"/>
      <c r="M13" s="107"/>
      <c r="N13" s="107"/>
      <c r="O13" s="107"/>
    </row>
    <row r="14" spans="2:15">
      <c r="B14" s="459"/>
      <c r="C14" s="465" t="s">
        <v>506</v>
      </c>
      <c r="D14" s="459"/>
      <c r="E14" s="459"/>
      <c r="F14" s="459"/>
      <c r="G14" s="459"/>
      <c r="H14" s="459"/>
      <c r="I14" s="459"/>
      <c r="J14" s="459"/>
      <c r="K14" s="459"/>
      <c r="L14" s="459"/>
      <c r="M14" s="459"/>
      <c r="N14" s="459"/>
      <c r="O14" s="459"/>
    </row>
    <row r="15" spans="2:15">
      <c r="B15" s="459"/>
      <c r="C15" s="465" t="s">
        <v>507</v>
      </c>
      <c r="D15" s="459"/>
      <c r="E15" s="459"/>
      <c r="F15" s="459"/>
      <c r="G15" s="459"/>
      <c r="H15" s="459"/>
      <c r="I15" s="459"/>
      <c r="J15" s="459"/>
      <c r="K15" s="459"/>
      <c r="L15" s="459"/>
      <c r="M15" s="459"/>
      <c r="N15" s="459"/>
      <c r="O15" s="459"/>
    </row>
    <row r="16" spans="2:15">
      <c r="B16" s="459"/>
      <c r="C16" s="465" t="s">
        <v>508</v>
      </c>
      <c r="D16" s="459"/>
      <c r="E16" s="459"/>
      <c r="F16" s="459"/>
      <c r="G16" s="459"/>
      <c r="H16" s="459"/>
      <c r="I16" s="459"/>
      <c r="J16" s="459"/>
      <c r="K16" s="459"/>
      <c r="L16" s="459"/>
      <c r="M16" s="459"/>
      <c r="N16" s="459"/>
      <c r="O16" s="107"/>
    </row>
    <row r="17" spans="2:15">
      <c r="B17" s="107"/>
      <c r="C17" s="107"/>
      <c r="D17" s="107"/>
      <c r="E17" s="107"/>
      <c r="F17" s="107"/>
      <c r="G17" s="107"/>
      <c r="H17" s="107"/>
      <c r="I17" s="107"/>
      <c r="J17" s="107"/>
      <c r="K17" s="107"/>
      <c r="L17" s="107"/>
      <c r="M17" s="107"/>
      <c r="N17" s="107"/>
      <c r="O17" s="107"/>
    </row>
    <row r="18" spans="2:15">
      <c r="B18" s="107"/>
      <c r="C18" s="107"/>
      <c r="D18" s="107"/>
      <c r="E18" s="107"/>
      <c r="F18" s="107"/>
      <c r="G18" s="107"/>
      <c r="H18" s="107"/>
      <c r="I18" s="107"/>
      <c r="J18" s="107"/>
      <c r="K18" s="107"/>
      <c r="L18" s="107"/>
      <c r="M18" s="107"/>
      <c r="N18" s="107"/>
      <c r="O18" s="107"/>
    </row>
    <row r="19" spans="2:15" ht="17.25">
      <c r="B19" s="459"/>
      <c r="C19" s="835" t="s">
        <v>509</v>
      </c>
      <c r="D19" s="835"/>
      <c r="E19" s="835" t="str">
        <f>IF(基本情報登録!D8="","",基本情報登録!D8)</f>
        <v/>
      </c>
      <c r="F19" s="835"/>
      <c r="G19" s="835"/>
      <c r="H19" s="835"/>
      <c r="I19" s="835"/>
      <c r="J19" s="835"/>
      <c r="K19" s="835"/>
      <c r="L19" s="835"/>
      <c r="M19" s="835"/>
      <c r="N19" s="459"/>
      <c r="O19" s="107"/>
    </row>
    <row r="20" spans="2:15" ht="18">
      <c r="B20" s="459"/>
      <c r="C20" s="459"/>
      <c r="D20" s="466"/>
      <c r="E20" s="467"/>
      <c r="F20" s="467"/>
      <c r="G20" s="467"/>
      <c r="H20" s="467"/>
      <c r="I20" s="467"/>
      <c r="J20" s="467"/>
      <c r="K20" s="467"/>
      <c r="L20" s="467"/>
      <c r="M20" s="459"/>
      <c r="N20" s="459"/>
      <c r="O20" s="107"/>
    </row>
    <row r="21" spans="2:15" ht="18">
      <c r="B21" s="459"/>
      <c r="C21" s="459"/>
      <c r="D21" s="466"/>
      <c r="E21" s="467"/>
      <c r="F21" s="467"/>
      <c r="G21" s="467"/>
      <c r="H21" s="467"/>
      <c r="I21" s="467"/>
      <c r="J21" s="467"/>
      <c r="K21" s="467"/>
      <c r="L21" s="467"/>
      <c r="M21" s="459"/>
      <c r="N21" s="459"/>
      <c r="O21" s="107"/>
    </row>
    <row r="22" spans="2:15" ht="17.25">
      <c r="B22" s="459"/>
      <c r="C22" s="835" t="s">
        <v>511</v>
      </c>
      <c r="D22" s="835"/>
      <c r="E22" s="835" t="str">
        <f>CONCATENATE('加盟校情報&amp;大会設定'!G5,'加盟校情報&amp;大会設定'!H5,'加盟校情報&amp;大会設定'!I5,'加盟校情報&amp;大会設定'!J5)</f>
        <v>第89回東海学生陸上競技対校選手権大会</v>
      </c>
      <c r="F22" s="835"/>
      <c r="G22" s="835"/>
      <c r="H22" s="835"/>
      <c r="I22" s="835"/>
      <c r="J22" s="835"/>
      <c r="K22" s="835"/>
      <c r="L22" s="835"/>
      <c r="M22" s="835"/>
      <c r="N22" s="459"/>
      <c r="O22" s="107"/>
    </row>
    <row r="23" spans="2:15" ht="18">
      <c r="B23" s="466"/>
      <c r="C23" s="467"/>
      <c r="D23" s="467"/>
      <c r="E23" s="467"/>
      <c r="F23" s="467"/>
      <c r="G23" s="467"/>
      <c r="H23" s="467"/>
      <c r="I23" s="467"/>
      <c r="J23" s="467"/>
      <c r="K23" s="459"/>
      <c r="L23" s="459"/>
      <c r="M23" s="459"/>
      <c r="N23" s="459"/>
      <c r="O23" s="107"/>
    </row>
    <row r="24" spans="2:15" ht="18">
      <c r="B24" s="466"/>
      <c r="C24" s="467"/>
      <c r="D24" s="467"/>
      <c r="E24" s="467"/>
      <c r="F24" s="467"/>
      <c r="G24" s="467"/>
      <c r="H24" s="467"/>
      <c r="I24" s="467"/>
      <c r="J24" s="467"/>
      <c r="K24" s="459"/>
      <c r="L24" s="459"/>
      <c r="M24" s="459"/>
      <c r="N24" s="459"/>
      <c r="O24" s="107"/>
    </row>
    <row r="25" spans="2:15" ht="15">
      <c r="B25" s="468" t="s">
        <v>512</v>
      </c>
      <c r="C25" s="469"/>
      <c r="D25" s="470">
        <v>2023</v>
      </c>
      <c r="E25" s="471" t="s">
        <v>499</v>
      </c>
      <c r="F25" s="470">
        <v>5</v>
      </c>
      <c r="G25" s="471" t="s">
        <v>500</v>
      </c>
      <c r="H25" s="470"/>
      <c r="I25" s="471" t="s">
        <v>501</v>
      </c>
      <c r="J25" s="468" t="s">
        <v>513</v>
      </c>
      <c r="K25" s="472">
        <v>5</v>
      </c>
      <c r="L25" s="471" t="s">
        <v>500</v>
      </c>
      <c r="M25" s="472"/>
      <c r="N25" s="471" t="s">
        <v>501</v>
      </c>
      <c r="O25" s="107"/>
    </row>
    <row r="26" spans="2:15" ht="17.25">
      <c r="B26" s="473"/>
      <c r="C26" s="474"/>
      <c r="D26" s="474"/>
      <c r="E26" s="475"/>
      <c r="F26" s="474"/>
      <c r="G26" s="475"/>
      <c r="H26" s="474"/>
      <c r="I26" s="475"/>
      <c r="J26" s="473"/>
      <c r="K26" s="475"/>
      <c r="L26" s="475"/>
      <c r="M26" s="475"/>
      <c r="N26" s="475"/>
      <c r="O26" s="107"/>
    </row>
    <row r="27" spans="2:15" ht="17.25">
      <c r="B27" s="473"/>
      <c r="C27" s="474"/>
      <c r="D27" s="474"/>
      <c r="E27" s="475"/>
      <c r="F27" s="474"/>
      <c r="G27" s="475"/>
      <c r="H27" s="474"/>
      <c r="I27" s="475"/>
      <c r="J27" s="473"/>
      <c r="K27" s="475"/>
      <c r="L27" s="475"/>
      <c r="M27" s="475"/>
      <c r="N27" s="475"/>
      <c r="O27" s="107"/>
    </row>
    <row r="28" spans="2:15" ht="17.25">
      <c r="B28" s="473"/>
      <c r="C28" s="474"/>
      <c r="D28" s="474"/>
      <c r="E28" s="475"/>
      <c r="F28" s="474"/>
      <c r="G28" s="475"/>
      <c r="H28" s="474"/>
      <c r="I28" s="475"/>
      <c r="J28" s="473"/>
      <c r="K28" s="475"/>
      <c r="L28" s="475"/>
      <c r="M28" s="475"/>
      <c r="N28" s="475"/>
      <c r="O28" s="107"/>
    </row>
    <row r="29" spans="2:15" ht="17.25">
      <c r="B29" s="475"/>
      <c r="C29" s="475"/>
      <c r="D29" s="475"/>
      <c r="E29" s="475"/>
      <c r="F29" s="836" t="s">
        <v>514</v>
      </c>
      <c r="G29" s="836"/>
      <c r="H29" s="836"/>
      <c r="I29" s="836"/>
      <c r="J29" s="840"/>
      <c r="K29" s="840"/>
      <c r="L29" s="840"/>
      <c r="M29" s="476" t="s">
        <v>515</v>
      </c>
      <c r="N29" s="475"/>
      <c r="O29" s="107"/>
    </row>
    <row r="30" spans="2:15" ht="17.25">
      <c r="B30" s="475"/>
      <c r="C30" s="475"/>
      <c r="D30" s="475"/>
      <c r="E30" s="475"/>
      <c r="F30" s="475"/>
      <c r="G30" s="475"/>
      <c r="H30" s="475"/>
      <c r="I30" s="475"/>
      <c r="J30" s="475"/>
      <c r="K30" s="475"/>
      <c r="L30" s="475"/>
      <c r="M30" s="475"/>
      <c r="N30" s="475"/>
      <c r="O30" s="107"/>
    </row>
    <row r="31" spans="2:15" ht="17.25">
      <c r="B31" s="475"/>
      <c r="C31" s="475"/>
      <c r="D31" s="475"/>
      <c r="E31" s="475"/>
      <c r="F31" s="475"/>
      <c r="G31" s="475"/>
      <c r="H31" s="475"/>
      <c r="I31" s="475"/>
      <c r="J31" s="475"/>
      <c r="K31" s="475"/>
      <c r="L31" s="475"/>
      <c r="M31" s="475"/>
      <c r="N31" s="475"/>
      <c r="O31" s="107"/>
    </row>
    <row r="32" spans="2:15" ht="18">
      <c r="B32" s="459"/>
      <c r="C32" s="459"/>
      <c r="D32" s="459"/>
      <c r="E32" s="459"/>
      <c r="F32" s="839" t="s">
        <v>498</v>
      </c>
      <c r="G32" s="839"/>
      <c r="H32" s="837" t="str">
        <f>IF(基本情報登録!D20="","",基本情報登録!D20)</f>
        <v/>
      </c>
      <c r="I32" s="837"/>
      <c r="J32" s="837"/>
      <c r="K32" s="837"/>
      <c r="L32" s="837"/>
      <c r="M32" s="477" t="s">
        <v>516</v>
      </c>
      <c r="N32" s="459"/>
      <c r="O32" s="107"/>
    </row>
    <row r="33" spans="2:15" ht="18">
      <c r="B33" s="459"/>
      <c r="C33" s="459"/>
      <c r="D33" s="459"/>
      <c r="E33" s="459"/>
      <c r="F33" s="466"/>
      <c r="G33" s="459"/>
      <c r="H33" s="459"/>
      <c r="I33" s="459"/>
      <c r="J33" s="459"/>
      <c r="K33" s="459"/>
      <c r="L33" s="459"/>
      <c r="M33" s="459"/>
      <c r="N33" s="459"/>
      <c r="O33" s="107"/>
    </row>
    <row r="34" spans="2:15" ht="18">
      <c r="B34" s="459"/>
      <c r="C34" s="459"/>
      <c r="D34" s="459"/>
      <c r="E34" s="459"/>
      <c r="F34" s="466"/>
      <c r="G34" s="459"/>
      <c r="H34" s="459"/>
      <c r="I34" s="459"/>
      <c r="J34" s="459"/>
      <c r="K34" s="459"/>
      <c r="L34" s="459"/>
      <c r="M34" s="459"/>
      <c r="N34" s="459"/>
      <c r="O34" s="107"/>
    </row>
    <row r="35" spans="2:15" ht="18">
      <c r="B35" s="459"/>
      <c r="C35" s="459"/>
      <c r="D35" s="459"/>
      <c r="E35" s="459"/>
      <c r="F35" s="839" t="s">
        <v>489</v>
      </c>
      <c r="G35" s="839"/>
      <c r="H35" s="838"/>
      <c r="I35" s="838"/>
      <c r="J35" s="838"/>
      <c r="K35" s="838"/>
      <c r="L35" s="838"/>
      <c r="M35" s="477" t="s">
        <v>516</v>
      </c>
      <c r="N35" s="459"/>
      <c r="O35" s="107"/>
    </row>
    <row r="36" spans="2:15" ht="18">
      <c r="B36" s="466"/>
      <c r="C36" s="459"/>
      <c r="D36" s="459"/>
      <c r="E36" s="459"/>
      <c r="F36" s="459"/>
      <c r="G36" s="459"/>
      <c r="H36" s="459"/>
      <c r="I36" s="459"/>
      <c r="J36" s="459"/>
      <c r="K36" s="459"/>
      <c r="L36" s="459"/>
      <c r="M36" s="459"/>
      <c r="N36" s="459"/>
      <c r="O36" s="107"/>
    </row>
    <row r="37" spans="2:15" ht="18">
      <c r="B37" s="466"/>
      <c r="C37" s="459"/>
      <c r="D37" s="459"/>
      <c r="E37" s="459"/>
      <c r="F37" s="459"/>
      <c r="G37" s="459"/>
      <c r="H37" s="459"/>
      <c r="I37" s="459"/>
      <c r="J37" s="459"/>
      <c r="K37" s="459"/>
      <c r="L37" s="459"/>
      <c r="M37" s="459"/>
      <c r="N37" s="459"/>
      <c r="O37" s="107"/>
    </row>
    <row r="38" spans="2:15" ht="18">
      <c r="B38" s="459"/>
      <c r="C38" s="459"/>
      <c r="D38" s="459"/>
      <c r="E38" s="459"/>
      <c r="F38" s="839" t="s">
        <v>564</v>
      </c>
      <c r="G38" s="839"/>
      <c r="H38" s="838" t="str">
        <f>IF(基本情報登録!D16="","",基本情報登録!D16)</f>
        <v/>
      </c>
      <c r="I38" s="838"/>
      <c r="J38" s="838"/>
      <c r="K38" s="838"/>
      <c r="L38" s="838"/>
      <c r="M38" s="477" t="s">
        <v>516</v>
      </c>
      <c r="N38" s="459"/>
      <c r="O38" s="107"/>
    </row>
    <row r="42" spans="2:15" ht="15" hidden="1">
      <c r="B42" s="66"/>
      <c r="C42" s="830" t="s">
        <v>522</v>
      </c>
      <c r="D42" s="830"/>
      <c r="E42" s="830" t="s">
        <v>517</v>
      </c>
      <c r="F42" s="830"/>
      <c r="G42" s="832" t="str">
        <f>IF(基本情報登録!D28="","",基本情報登録!D28)</f>
        <v/>
      </c>
      <c r="H42" s="832"/>
      <c r="I42" s="832"/>
      <c r="J42" s="832"/>
      <c r="K42" s="833"/>
      <c r="L42" s="833"/>
      <c r="M42" s="833"/>
      <c r="N42" s="66"/>
    </row>
    <row r="43" spans="2:15" ht="15" hidden="1">
      <c r="B43" s="66"/>
      <c r="C43" s="67"/>
      <c r="D43" s="67"/>
      <c r="E43" s="66"/>
      <c r="F43" s="66"/>
      <c r="G43" s="834" t="str">
        <f>IF(基本情報登録!D29="","",基本情報登録!D29)</f>
        <v/>
      </c>
      <c r="H43" s="834"/>
      <c r="I43" s="834"/>
      <c r="J43" s="834"/>
      <c r="K43" s="834"/>
      <c r="L43" s="834"/>
      <c r="M43" s="834"/>
      <c r="N43" s="66"/>
    </row>
    <row r="44" spans="2:15" hidden="1">
      <c r="B44" s="68"/>
      <c r="C44" s="68"/>
      <c r="D44" s="68"/>
      <c r="E44" s="828" t="s">
        <v>518</v>
      </c>
      <c r="F44" s="828"/>
      <c r="G44" s="829"/>
      <c r="H44" s="829"/>
      <c r="I44" s="829"/>
      <c r="J44" s="829"/>
      <c r="K44" s="829"/>
      <c r="L44" s="829"/>
      <c r="M44" s="829"/>
      <c r="N44" s="68"/>
    </row>
    <row r="45" spans="2:15" ht="15" hidden="1">
      <c r="B45" s="66"/>
      <c r="C45" s="66"/>
      <c r="D45" s="66"/>
      <c r="E45" s="830" t="s">
        <v>519</v>
      </c>
      <c r="F45" s="830"/>
      <c r="G45" s="831">
        <v>0</v>
      </c>
      <c r="H45" s="831"/>
      <c r="I45" s="831"/>
      <c r="J45" s="831"/>
      <c r="K45" s="831"/>
      <c r="L45" s="831"/>
      <c r="M45" s="831"/>
      <c r="N45" s="66"/>
    </row>
    <row r="46" spans="2:15" ht="15" hidden="1">
      <c r="B46" s="66"/>
      <c r="C46" s="66"/>
      <c r="D46" s="66"/>
      <c r="E46" s="67"/>
      <c r="F46" s="67"/>
      <c r="G46" s="70"/>
      <c r="H46" s="70"/>
      <c r="I46" s="70"/>
      <c r="J46" s="70"/>
      <c r="K46" s="70"/>
      <c r="L46" s="70"/>
      <c r="M46" s="70"/>
      <c r="N46" s="66"/>
    </row>
    <row r="47" spans="2:15" ht="15" hidden="1">
      <c r="B47" s="66"/>
      <c r="C47" s="66"/>
      <c r="D47" s="66"/>
      <c r="E47" s="66" t="s">
        <v>520</v>
      </c>
      <c r="F47" s="66"/>
      <c r="G47" s="827" t="str">
        <f>IF(基本情報登録!D27="","",基本情報登録!D27)</f>
        <v/>
      </c>
      <c r="H47" s="827"/>
      <c r="I47" s="827"/>
      <c r="J47" s="827"/>
      <c r="K47" s="827"/>
      <c r="L47" s="827"/>
      <c r="M47" s="827"/>
      <c r="N47" s="66"/>
    </row>
    <row r="48" spans="2:15" ht="16.5" hidden="1" customHeight="1">
      <c r="C48" s="66"/>
      <c r="D48" s="66"/>
      <c r="E48" s="66"/>
      <c r="F48" s="66"/>
      <c r="G48" s="71"/>
      <c r="H48" s="71"/>
      <c r="I48" s="71"/>
      <c r="J48" s="71"/>
      <c r="K48" s="71"/>
      <c r="L48" s="71"/>
      <c r="M48" s="71"/>
    </row>
    <row r="49" spans="3:13" ht="15" hidden="1">
      <c r="C49" s="66"/>
      <c r="D49" s="66"/>
      <c r="E49" s="66"/>
      <c r="F49" s="66"/>
      <c r="G49" s="71"/>
      <c r="H49" s="71"/>
      <c r="I49" s="71"/>
      <c r="J49" s="71"/>
      <c r="K49" s="71"/>
      <c r="L49" s="71"/>
      <c r="M49" s="71"/>
    </row>
    <row r="50" spans="3:13" ht="15" hidden="1">
      <c r="C50" s="66"/>
      <c r="D50" s="66"/>
      <c r="E50" s="66"/>
      <c r="F50" s="66"/>
      <c r="G50" s="71"/>
      <c r="H50" s="71"/>
      <c r="I50" s="71"/>
      <c r="J50" s="71"/>
      <c r="K50" s="71"/>
      <c r="L50" s="71"/>
      <c r="M50" s="71"/>
    </row>
    <row r="51" spans="3:13" ht="15" hidden="1">
      <c r="C51" s="830" t="s">
        <v>521</v>
      </c>
      <c r="D51" s="830"/>
      <c r="E51" s="830" t="s">
        <v>517</v>
      </c>
      <c r="F51" s="830"/>
      <c r="G51" s="832"/>
      <c r="H51" s="832"/>
      <c r="I51" s="832"/>
      <c r="J51" s="832"/>
      <c r="K51" s="833"/>
      <c r="L51" s="833"/>
      <c r="M51" s="833"/>
    </row>
    <row r="52" spans="3:13" ht="15" hidden="1">
      <c r="C52" s="67"/>
      <c r="D52" s="67"/>
      <c r="E52" s="66"/>
      <c r="F52" s="66"/>
      <c r="G52" s="832"/>
      <c r="H52" s="832"/>
      <c r="I52" s="832"/>
      <c r="J52" s="832"/>
      <c r="K52" s="832"/>
      <c r="L52" s="832"/>
      <c r="M52" s="832"/>
    </row>
    <row r="53" spans="3:13" hidden="1">
      <c r="C53" s="68"/>
      <c r="D53" s="68"/>
      <c r="E53" s="828" t="s">
        <v>518</v>
      </c>
      <c r="F53" s="828"/>
      <c r="G53" s="829" t="s">
        <v>510</v>
      </c>
      <c r="H53" s="829"/>
      <c r="I53" s="829"/>
      <c r="J53" s="829"/>
      <c r="K53" s="829"/>
      <c r="L53" s="829"/>
      <c r="M53" s="829"/>
    </row>
    <row r="54" spans="3:13" ht="15" hidden="1">
      <c r="C54" s="66"/>
      <c r="D54" s="66"/>
      <c r="E54" s="830" t="s">
        <v>519</v>
      </c>
      <c r="F54" s="830"/>
      <c r="G54" s="832"/>
      <c r="H54" s="832"/>
      <c r="I54" s="832"/>
      <c r="J54" s="832"/>
      <c r="K54" s="832"/>
      <c r="L54" s="832"/>
      <c r="M54" s="832"/>
    </row>
    <row r="55" spans="3:13" ht="15" hidden="1">
      <c r="C55" s="66"/>
      <c r="D55" s="66"/>
      <c r="E55" s="67"/>
      <c r="F55" s="67"/>
      <c r="G55" s="69"/>
      <c r="H55" s="69"/>
      <c r="I55" s="69"/>
      <c r="J55" s="69"/>
      <c r="K55" s="69"/>
      <c r="L55" s="69"/>
      <c r="M55" s="69"/>
    </row>
    <row r="56" spans="3:13" ht="15" hidden="1">
      <c r="C56" s="66"/>
      <c r="D56" s="66"/>
      <c r="E56" s="66" t="s">
        <v>520</v>
      </c>
      <c r="F56" s="66"/>
      <c r="G56" s="827"/>
      <c r="H56" s="827"/>
      <c r="I56" s="827"/>
      <c r="J56" s="827"/>
      <c r="K56" s="827"/>
      <c r="L56" s="827"/>
      <c r="M56" s="827"/>
    </row>
    <row r="57" spans="3:13" hidden="1"/>
    <row r="58" spans="3:13" hidden="1"/>
    <row r="59" spans="3:13" hidden="1"/>
    <row r="60" spans="3:13" hidden="1"/>
    <row r="61" spans="3:13" hidden="1"/>
    <row r="62" spans="3:13" hidden="1"/>
    <row r="63" spans="3:13" hidden="1"/>
  </sheetData>
  <sheetProtection algorithmName="SHA-512" hashValue="ceQdkLuIlkdyHFF3b1H/xMUYz0TGadtiVJH0n1oH5GezyZ+ey1m9OBBeuqran+YbArjbRrWDdHXLkIZ/Eur+WA==" saltValue="OYAXJmzZa+wU8t5eHyby9Q==" spinCount="100000" sheet="1" objects="1" scenarios="1"/>
  <mergeCells count="38">
    <mergeCell ref="N1:O1"/>
    <mergeCell ref="B6:E6"/>
    <mergeCell ref="C7:D7"/>
    <mergeCell ref="F11:J11"/>
    <mergeCell ref="C19:D19"/>
    <mergeCell ref="E19:M19"/>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C51:D51"/>
    <mergeCell ref="E51:F51"/>
    <mergeCell ref="G51:H51"/>
    <mergeCell ref="I51:J51"/>
    <mergeCell ref="K51:M51"/>
    <mergeCell ref="G56:M56"/>
    <mergeCell ref="E44:F44"/>
    <mergeCell ref="G44:M44"/>
    <mergeCell ref="E45:F45"/>
    <mergeCell ref="G45:M45"/>
    <mergeCell ref="G47:M47"/>
    <mergeCell ref="G52:M52"/>
    <mergeCell ref="E53:F53"/>
    <mergeCell ref="G53:M53"/>
    <mergeCell ref="E54:F54"/>
    <mergeCell ref="G54:M54"/>
  </mergeCells>
  <phoneticPr fontId="1"/>
  <pageMargins left="0.7" right="0.7" top="0.75" bottom="0.75" header="0.3" footer="0.3"/>
  <pageSetup paperSize="9" scale="66"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51"/>
  <sheetViews>
    <sheetView workbookViewId="0">
      <selection activeCell="H2" sqref="H2"/>
    </sheetView>
  </sheetViews>
  <sheetFormatPr defaultColWidth="8.875" defaultRowHeight="13.5"/>
  <cols>
    <col min="1" max="1" width="7.375" style="1" bestFit="1" customWidth="1"/>
    <col min="2" max="2" width="10.5" style="8" bestFit="1" customWidth="1"/>
    <col min="3" max="3" width="17.625" style="8" customWidth="1"/>
    <col min="4" max="4" width="35.625" style="8" customWidth="1"/>
    <col min="5" max="5" width="3" style="8" customWidth="1"/>
    <col min="6" max="6" width="3.875" style="8" customWidth="1"/>
    <col min="7" max="8" width="7.625" style="8" customWidth="1"/>
    <col min="9" max="10" width="5.125" style="8" customWidth="1"/>
    <col min="11" max="11" width="5.5" style="8" bestFit="1" customWidth="1"/>
    <col min="12" max="14" width="15.625" style="8" customWidth="1"/>
    <col min="15" max="16" width="15" style="8" bestFit="1" customWidth="1"/>
  </cols>
  <sheetData>
    <row r="1" spans="1:14">
      <c r="A1" s="1" t="s">
        <v>338</v>
      </c>
      <c r="B1" s="26" t="s">
        <v>36</v>
      </c>
      <c r="C1" s="26" t="s">
        <v>124</v>
      </c>
      <c r="D1" s="26" t="s">
        <v>125</v>
      </c>
      <c r="E1" s="26" t="s">
        <v>126</v>
      </c>
      <c r="F1" s="26" t="s">
        <v>4873</v>
      </c>
      <c r="G1" s="26" t="s">
        <v>127</v>
      </c>
      <c r="H1" s="26" t="s">
        <v>4872</v>
      </c>
      <c r="I1" s="26" t="s">
        <v>1202</v>
      </c>
      <c r="J1" s="26" t="s">
        <v>1203</v>
      </c>
      <c r="K1" s="26" t="s">
        <v>128</v>
      </c>
      <c r="L1" s="26" t="s">
        <v>129</v>
      </c>
      <c r="M1" s="26" t="s">
        <v>130</v>
      </c>
      <c r="N1" s="26" t="s">
        <v>342</v>
      </c>
    </row>
    <row r="2" spans="1:14">
      <c r="A2" s="1">
        <v>1</v>
      </c>
      <c r="B2" s="8" t="str">
        <f>'様式Ⅰ(男子)'!K17</f>
        <v>000000000</v>
      </c>
      <c r="C2" s="8" t="str">
        <f>CONCATENATE('様式Ⅰ(男子)'!F17," (",'様式Ⅰ(男子)'!I17,")")</f>
        <v xml:space="preserve"> ()</v>
      </c>
      <c r="D2" s="8" t="str">
        <f>'様式Ⅰ(男子)'!G17</f>
        <v/>
      </c>
      <c r="E2" s="8">
        <v>1</v>
      </c>
      <c r="G2" s="8" t="str">
        <f>基本情報登録!$D$10</f>
        <v/>
      </c>
      <c r="H2" s="8" t="str">
        <f>'様式Ⅰ(男子)'!J17</f>
        <v/>
      </c>
      <c r="K2" s="8">
        <f>'様式Ⅰ(男子)'!C17</f>
        <v>0</v>
      </c>
      <c r="L2" s="8" t="str">
        <f>'様式Ⅰ(男子)'!Q17</f>
        <v/>
      </c>
      <c r="M2" s="8" t="str">
        <f>'様式Ⅰ(男子)'!Q18</f>
        <v/>
      </c>
      <c r="N2" s="8" t="str">
        <f>'様式Ⅰ(男子)'!Q19</f>
        <v/>
      </c>
    </row>
    <row r="3" spans="1:14">
      <c r="A3" s="1">
        <v>2</v>
      </c>
      <c r="B3" s="8" t="str">
        <f>'様式Ⅰ(男子)'!K20</f>
        <v>000000000</v>
      </c>
      <c r="C3" s="8" t="str">
        <f>CONCATENATE('様式Ⅰ(男子)'!F20," (",'様式Ⅰ(男子)'!I20,")")</f>
        <v xml:space="preserve"> ()</v>
      </c>
      <c r="D3" s="8" t="str">
        <f>'様式Ⅰ(男子)'!G20</f>
        <v/>
      </c>
      <c r="E3" s="8">
        <v>1</v>
      </c>
      <c r="G3" s="8" t="str">
        <f>基本情報登録!$D$10</f>
        <v/>
      </c>
      <c r="H3" s="8" t="str">
        <f>'様式Ⅰ(男子)'!J20</f>
        <v/>
      </c>
      <c r="K3" s="8">
        <f>'様式Ⅰ(男子)'!C20</f>
        <v>0</v>
      </c>
      <c r="L3" s="8" t="str">
        <f>'様式Ⅰ(男子)'!Q20</f>
        <v/>
      </c>
      <c r="M3" s="8" t="str">
        <f>'様式Ⅰ(男子)'!Q21</f>
        <v/>
      </c>
      <c r="N3" s="8" t="str">
        <f>'様式Ⅰ(男子)'!Q22</f>
        <v/>
      </c>
    </row>
    <row r="4" spans="1:14">
      <c r="A4" s="1">
        <v>3</v>
      </c>
      <c r="B4" s="8" t="str">
        <f>'様式Ⅰ(男子)'!K23</f>
        <v>000000000</v>
      </c>
      <c r="C4" s="8" t="str">
        <f>CONCATENATE('様式Ⅰ(男子)'!F23," (",'様式Ⅰ(男子)'!I23,")")</f>
        <v xml:space="preserve"> ()</v>
      </c>
      <c r="D4" s="8" t="str">
        <f>'様式Ⅰ(男子)'!G23</f>
        <v/>
      </c>
      <c r="E4" s="8">
        <v>1</v>
      </c>
      <c r="G4" s="8" t="str">
        <f>基本情報登録!$D$10</f>
        <v/>
      </c>
      <c r="H4" s="8" t="str">
        <f>'様式Ⅰ(男子)'!J23</f>
        <v/>
      </c>
      <c r="K4" s="8">
        <f>'様式Ⅰ(男子)'!C23</f>
        <v>0</v>
      </c>
      <c r="L4" s="8" t="str">
        <f>'様式Ⅰ(男子)'!Q23</f>
        <v/>
      </c>
      <c r="M4" s="8" t="str">
        <f>'様式Ⅰ(男子)'!Q24</f>
        <v/>
      </c>
      <c r="N4" s="8" t="str">
        <f>'様式Ⅰ(男子)'!Q25</f>
        <v/>
      </c>
    </row>
    <row r="5" spans="1:14">
      <c r="A5" s="1">
        <v>4</v>
      </c>
      <c r="B5" s="8" t="str">
        <f>'様式Ⅰ(男子)'!K26</f>
        <v>000000000</v>
      </c>
      <c r="C5" s="8" t="str">
        <f>CONCATENATE('様式Ⅰ(男子)'!F26," (",'様式Ⅰ(男子)'!I26,")")</f>
        <v xml:space="preserve"> ()</v>
      </c>
      <c r="D5" s="8" t="str">
        <f>'様式Ⅰ(男子)'!G26</f>
        <v/>
      </c>
      <c r="E5" s="8">
        <v>1</v>
      </c>
      <c r="G5" s="8" t="str">
        <f>基本情報登録!$D$10</f>
        <v/>
      </c>
      <c r="H5" s="8" t="str">
        <f>'様式Ⅰ(男子)'!J26</f>
        <v/>
      </c>
      <c r="K5" s="8">
        <f>'様式Ⅰ(男子)'!C26</f>
        <v>0</v>
      </c>
      <c r="L5" s="8" t="str">
        <f>'様式Ⅰ(男子)'!Q26</f>
        <v/>
      </c>
      <c r="M5" s="8" t="str">
        <f>'様式Ⅰ(男子)'!Q27</f>
        <v/>
      </c>
      <c r="N5" s="8" t="str">
        <f>'様式Ⅰ(男子)'!Q28</f>
        <v/>
      </c>
    </row>
    <row r="6" spans="1:14">
      <c r="A6" s="1">
        <v>5</v>
      </c>
      <c r="B6" s="8" t="str">
        <f>'様式Ⅰ(男子)'!K29</f>
        <v>000000000</v>
      </c>
      <c r="C6" s="8" t="str">
        <f>CONCATENATE('様式Ⅰ(男子)'!F29," (",'様式Ⅰ(男子)'!I29,")")</f>
        <v xml:space="preserve"> ()</v>
      </c>
      <c r="D6" s="8" t="str">
        <f>'様式Ⅰ(男子)'!G29</f>
        <v/>
      </c>
      <c r="E6" s="8">
        <v>1</v>
      </c>
      <c r="G6" s="8" t="str">
        <f>基本情報登録!$D$10</f>
        <v/>
      </c>
      <c r="H6" s="8" t="str">
        <f>'様式Ⅰ(男子)'!J29</f>
        <v/>
      </c>
      <c r="K6" s="8">
        <f>'様式Ⅰ(男子)'!C29</f>
        <v>0</v>
      </c>
      <c r="L6" s="8" t="str">
        <f>'様式Ⅰ(男子)'!Q29</f>
        <v/>
      </c>
      <c r="M6" s="8" t="str">
        <f>'様式Ⅰ(男子)'!Q30</f>
        <v/>
      </c>
      <c r="N6" s="8" t="str">
        <f>'様式Ⅰ(男子)'!Q31</f>
        <v/>
      </c>
    </row>
    <row r="7" spans="1:14">
      <c r="A7" s="1">
        <v>6</v>
      </c>
      <c r="B7" s="8" t="str">
        <f>'様式Ⅰ(男子)'!K32</f>
        <v>000000000</v>
      </c>
      <c r="C7" s="8" t="str">
        <f>CONCATENATE('様式Ⅰ(男子)'!F32," (",'様式Ⅰ(男子)'!I32,")")</f>
        <v xml:space="preserve"> ()</v>
      </c>
      <c r="D7" s="8" t="str">
        <f>'様式Ⅰ(男子)'!G32</f>
        <v/>
      </c>
      <c r="E7" s="8">
        <v>1</v>
      </c>
      <c r="G7" s="8" t="str">
        <f>基本情報登録!$D$10</f>
        <v/>
      </c>
      <c r="H7" s="8" t="str">
        <f>'様式Ⅰ(男子)'!J32</f>
        <v/>
      </c>
      <c r="K7" s="8">
        <f>'様式Ⅰ(男子)'!C32</f>
        <v>0</v>
      </c>
      <c r="L7" s="8" t="str">
        <f>'様式Ⅰ(男子)'!Q32</f>
        <v/>
      </c>
      <c r="M7" s="8" t="str">
        <f>'様式Ⅰ(男子)'!Q33</f>
        <v/>
      </c>
      <c r="N7" s="8" t="str">
        <f>'様式Ⅰ(男子)'!Q34</f>
        <v/>
      </c>
    </row>
    <row r="8" spans="1:14">
      <c r="A8" s="1">
        <v>7</v>
      </c>
      <c r="B8" s="8" t="str">
        <f>'様式Ⅰ(男子)'!K35</f>
        <v>000000000</v>
      </c>
      <c r="C8" s="8" t="str">
        <f>CONCATENATE('様式Ⅰ(男子)'!F35," (",'様式Ⅰ(男子)'!I35,")")</f>
        <v xml:space="preserve"> ()</v>
      </c>
      <c r="D8" s="8" t="str">
        <f>'様式Ⅰ(男子)'!G35</f>
        <v/>
      </c>
      <c r="E8" s="8">
        <v>1</v>
      </c>
      <c r="G8" s="8" t="str">
        <f>基本情報登録!$D$10</f>
        <v/>
      </c>
      <c r="H8" s="8" t="str">
        <f>'様式Ⅰ(男子)'!J35</f>
        <v/>
      </c>
      <c r="K8" s="8">
        <f>'様式Ⅰ(男子)'!C35</f>
        <v>0</v>
      </c>
      <c r="L8" s="8" t="str">
        <f>'様式Ⅰ(男子)'!Q35</f>
        <v/>
      </c>
      <c r="M8" s="8" t="str">
        <f>'様式Ⅰ(男子)'!Q36</f>
        <v/>
      </c>
      <c r="N8" s="8" t="str">
        <f>'様式Ⅰ(男子)'!Q37</f>
        <v/>
      </c>
    </row>
    <row r="9" spans="1:14">
      <c r="A9" s="1">
        <v>8</v>
      </c>
      <c r="B9" s="8" t="str">
        <f>'様式Ⅰ(男子)'!K38</f>
        <v>000000000</v>
      </c>
      <c r="C9" s="8" t="str">
        <f>CONCATENATE('様式Ⅰ(男子)'!F38," (",'様式Ⅰ(男子)'!I38,")")</f>
        <v xml:space="preserve"> ()</v>
      </c>
      <c r="D9" s="8" t="str">
        <f>'様式Ⅰ(男子)'!G38</f>
        <v/>
      </c>
      <c r="E9" s="8">
        <v>1</v>
      </c>
      <c r="G9" s="8" t="str">
        <f>基本情報登録!$D$10</f>
        <v/>
      </c>
      <c r="H9" s="8" t="str">
        <f>'様式Ⅰ(男子)'!J38</f>
        <v/>
      </c>
      <c r="K9" s="8">
        <f>'様式Ⅰ(男子)'!C38</f>
        <v>0</v>
      </c>
      <c r="L9" s="8" t="str">
        <f>'様式Ⅰ(男子)'!Q38</f>
        <v/>
      </c>
      <c r="M9" s="8" t="str">
        <f>'様式Ⅰ(男子)'!Q39</f>
        <v/>
      </c>
      <c r="N9" s="8" t="str">
        <f>'様式Ⅰ(男子)'!Q40</f>
        <v/>
      </c>
    </row>
    <row r="10" spans="1:14">
      <c r="A10" s="1">
        <v>9</v>
      </c>
      <c r="B10" s="8" t="str">
        <f>'様式Ⅰ(男子)'!K41</f>
        <v>000000000</v>
      </c>
      <c r="C10" s="8" t="str">
        <f>CONCATENATE('様式Ⅰ(男子)'!F41," (",'様式Ⅰ(男子)'!I41,")")</f>
        <v xml:space="preserve"> ()</v>
      </c>
      <c r="D10" s="8" t="str">
        <f>'様式Ⅰ(男子)'!G41</f>
        <v/>
      </c>
      <c r="E10" s="8">
        <v>1</v>
      </c>
      <c r="G10" s="8" t="str">
        <f>基本情報登録!$D$10</f>
        <v/>
      </c>
      <c r="H10" s="8" t="str">
        <f>'様式Ⅰ(男子)'!J41</f>
        <v/>
      </c>
      <c r="K10" s="8">
        <f>'様式Ⅰ(男子)'!C41</f>
        <v>0</v>
      </c>
      <c r="L10" s="8" t="str">
        <f>'様式Ⅰ(男子)'!Q41</f>
        <v/>
      </c>
      <c r="M10" s="8" t="str">
        <f>'様式Ⅰ(男子)'!Q42</f>
        <v/>
      </c>
      <c r="N10" s="8" t="str">
        <f>'様式Ⅰ(男子)'!Q43</f>
        <v/>
      </c>
    </row>
    <row r="11" spans="1:14">
      <c r="A11" s="1">
        <v>10</v>
      </c>
      <c r="B11" s="8" t="str">
        <f>'様式Ⅰ(男子)'!K44</f>
        <v>000000000</v>
      </c>
      <c r="C11" s="8" t="str">
        <f>CONCATENATE('様式Ⅰ(男子)'!F44," (",'様式Ⅰ(男子)'!I44,")")</f>
        <v xml:space="preserve"> ()</v>
      </c>
      <c r="D11" s="8" t="str">
        <f>'様式Ⅰ(男子)'!G44</f>
        <v/>
      </c>
      <c r="E11" s="8">
        <v>1</v>
      </c>
      <c r="G11" s="8" t="str">
        <f>基本情報登録!$D$10</f>
        <v/>
      </c>
      <c r="H11" s="8" t="str">
        <f>'様式Ⅰ(男子)'!J44</f>
        <v/>
      </c>
      <c r="K11" s="8">
        <f>'様式Ⅰ(男子)'!C44</f>
        <v>0</v>
      </c>
      <c r="L11" s="8" t="str">
        <f>'様式Ⅰ(男子)'!Q44</f>
        <v/>
      </c>
      <c r="M11" s="8" t="str">
        <f>'様式Ⅰ(男子)'!Q45</f>
        <v/>
      </c>
      <c r="N11" s="8" t="str">
        <f>'様式Ⅰ(男子)'!Q46</f>
        <v/>
      </c>
    </row>
    <row r="12" spans="1:14">
      <c r="A12" s="1">
        <v>11</v>
      </c>
      <c r="B12" s="8" t="str">
        <f>'様式Ⅰ(男子)'!K47</f>
        <v>000000000</v>
      </c>
      <c r="C12" s="8" t="str">
        <f>CONCATENATE('様式Ⅰ(男子)'!F47," (",'様式Ⅰ(男子)'!I47,")")</f>
        <v xml:space="preserve"> ()</v>
      </c>
      <c r="D12" s="8" t="str">
        <f>'様式Ⅰ(男子)'!G47</f>
        <v/>
      </c>
      <c r="E12" s="8">
        <v>1</v>
      </c>
      <c r="G12" s="8" t="str">
        <f>基本情報登録!$D$10</f>
        <v/>
      </c>
      <c r="H12" s="8" t="str">
        <f>'様式Ⅰ(男子)'!J47</f>
        <v/>
      </c>
      <c r="K12" s="8">
        <f>'様式Ⅰ(男子)'!C47</f>
        <v>0</v>
      </c>
      <c r="L12" s="8" t="str">
        <f>'様式Ⅰ(男子)'!Q47</f>
        <v/>
      </c>
      <c r="M12" s="8" t="str">
        <f>'様式Ⅰ(男子)'!Q48</f>
        <v/>
      </c>
      <c r="N12" s="8" t="str">
        <f>'様式Ⅰ(男子)'!Q49</f>
        <v/>
      </c>
    </row>
    <row r="13" spans="1:14">
      <c r="A13" s="1">
        <v>12</v>
      </c>
      <c r="B13" s="8" t="str">
        <f>'様式Ⅰ(男子)'!K50</f>
        <v>000000000</v>
      </c>
      <c r="C13" s="8" t="str">
        <f>CONCATENATE('様式Ⅰ(男子)'!F50," (",'様式Ⅰ(男子)'!I50,")")</f>
        <v xml:space="preserve"> ()</v>
      </c>
      <c r="D13" s="8" t="str">
        <f>'様式Ⅰ(男子)'!G50</f>
        <v/>
      </c>
      <c r="E13" s="8">
        <v>1</v>
      </c>
      <c r="G13" s="8" t="str">
        <f>基本情報登録!$D$10</f>
        <v/>
      </c>
      <c r="H13" s="8" t="str">
        <f>'様式Ⅰ(男子)'!J50</f>
        <v/>
      </c>
      <c r="K13" s="8">
        <f>'様式Ⅰ(男子)'!C50</f>
        <v>0</v>
      </c>
      <c r="L13" s="8" t="str">
        <f>'様式Ⅰ(男子)'!Q50</f>
        <v/>
      </c>
      <c r="M13" s="8" t="str">
        <f>'様式Ⅰ(男子)'!Q51</f>
        <v/>
      </c>
      <c r="N13" s="8" t="str">
        <f>'様式Ⅰ(男子)'!Q52</f>
        <v/>
      </c>
    </row>
    <row r="14" spans="1:14">
      <c r="A14" s="1">
        <v>13</v>
      </c>
      <c r="B14" s="8" t="str">
        <f>'様式Ⅰ(男子)'!K53</f>
        <v>000000000</v>
      </c>
      <c r="C14" s="8" t="str">
        <f>CONCATENATE('様式Ⅰ(男子)'!F53," (",'様式Ⅰ(男子)'!I53,")")</f>
        <v xml:space="preserve"> ()</v>
      </c>
      <c r="D14" s="8" t="str">
        <f>'様式Ⅰ(男子)'!G53</f>
        <v/>
      </c>
      <c r="E14" s="8">
        <v>1</v>
      </c>
      <c r="G14" s="8" t="str">
        <f>基本情報登録!$D$10</f>
        <v/>
      </c>
      <c r="H14" s="8" t="str">
        <f>'様式Ⅰ(男子)'!J53</f>
        <v/>
      </c>
      <c r="K14" s="8">
        <f>'様式Ⅰ(男子)'!C53</f>
        <v>0</v>
      </c>
      <c r="L14" s="8" t="str">
        <f>'様式Ⅰ(男子)'!Q53</f>
        <v/>
      </c>
      <c r="M14" s="8" t="str">
        <f>'様式Ⅰ(男子)'!Q54</f>
        <v/>
      </c>
      <c r="N14" s="8" t="str">
        <f>'様式Ⅰ(男子)'!Q55</f>
        <v/>
      </c>
    </row>
    <row r="15" spans="1:14">
      <c r="A15" s="1">
        <v>14</v>
      </c>
      <c r="B15" s="8" t="str">
        <f>'様式Ⅰ(男子)'!K56</f>
        <v>000000000</v>
      </c>
      <c r="C15" s="8" t="str">
        <f>CONCATENATE('様式Ⅰ(男子)'!F56," (",'様式Ⅰ(男子)'!I56,")")</f>
        <v xml:space="preserve"> ()</v>
      </c>
      <c r="D15" s="8" t="str">
        <f>'様式Ⅰ(男子)'!G56</f>
        <v/>
      </c>
      <c r="E15" s="8">
        <v>1</v>
      </c>
      <c r="G15" s="8" t="str">
        <f>基本情報登録!$D$10</f>
        <v/>
      </c>
      <c r="H15" s="8" t="str">
        <f>'様式Ⅰ(男子)'!J56</f>
        <v/>
      </c>
      <c r="K15" s="8">
        <f>'様式Ⅰ(男子)'!C56</f>
        <v>0</v>
      </c>
      <c r="L15" s="8" t="str">
        <f>'様式Ⅰ(男子)'!Q56</f>
        <v/>
      </c>
      <c r="M15" s="8" t="str">
        <f>'様式Ⅰ(男子)'!Q57</f>
        <v/>
      </c>
      <c r="N15" s="8" t="str">
        <f>'様式Ⅰ(男子)'!Q58</f>
        <v/>
      </c>
    </row>
    <row r="16" spans="1:14">
      <c r="A16" s="1">
        <v>15</v>
      </c>
      <c r="B16" s="8" t="str">
        <f>'様式Ⅰ(男子)'!K59</f>
        <v>000000000</v>
      </c>
      <c r="C16" s="8" t="str">
        <f>CONCATENATE('様式Ⅰ(男子)'!F59," (",'様式Ⅰ(男子)'!I59,")")</f>
        <v xml:space="preserve"> ()</v>
      </c>
      <c r="D16" s="8" t="str">
        <f>'様式Ⅰ(男子)'!G59</f>
        <v/>
      </c>
      <c r="E16" s="8">
        <v>1</v>
      </c>
      <c r="G16" s="8" t="str">
        <f>基本情報登録!$D$10</f>
        <v/>
      </c>
      <c r="H16" s="8" t="str">
        <f>'様式Ⅰ(男子)'!J59</f>
        <v/>
      </c>
      <c r="K16" s="8">
        <f>'様式Ⅰ(男子)'!C59</f>
        <v>0</v>
      </c>
      <c r="L16" s="8" t="str">
        <f>'様式Ⅰ(男子)'!Q59</f>
        <v/>
      </c>
      <c r="M16" s="8" t="str">
        <f>'様式Ⅰ(男子)'!Q60</f>
        <v/>
      </c>
      <c r="N16" s="8" t="str">
        <f>'様式Ⅰ(男子)'!Q61</f>
        <v/>
      </c>
    </row>
    <row r="17" spans="1:14">
      <c r="A17" s="1">
        <v>16</v>
      </c>
      <c r="B17" s="8" t="str">
        <f>'様式Ⅰ(男子)'!K62</f>
        <v>000000000</v>
      </c>
      <c r="C17" s="8" t="str">
        <f>CONCATENATE('様式Ⅰ(男子)'!F62," (",'様式Ⅰ(男子)'!I62,")")</f>
        <v xml:space="preserve"> ()</v>
      </c>
      <c r="D17" s="8" t="str">
        <f>'様式Ⅰ(男子)'!G62</f>
        <v/>
      </c>
      <c r="E17" s="8">
        <v>1</v>
      </c>
      <c r="G17" s="8" t="str">
        <f>基本情報登録!$D$10</f>
        <v/>
      </c>
      <c r="H17" s="8" t="str">
        <f>'様式Ⅰ(男子)'!J62</f>
        <v/>
      </c>
      <c r="K17" s="8">
        <f>'様式Ⅰ(男子)'!C62</f>
        <v>0</v>
      </c>
      <c r="L17" s="8" t="str">
        <f>'様式Ⅰ(男子)'!Q62</f>
        <v/>
      </c>
      <c r="M17" s="8" t="str">
        <f>'様式Ⅰ(男子)'!Q63</f>
        <v/>
      </c>
      <c r="N17" s="8" t="str">
        <f>'様式Ⅰ(男子)'!Q64</f>
        <v/>
      </c>
    </row>
    <row r="18" spans="1:14">
      <c r="A18" s="1">
        <v>17</v>
      </c>
      <c r="B18" s="8" t="str">
        <f>'様式Ⅰ(男子)'!K65</f>
        <v>000000000</v>
      </c>
      <c r="C18" s="8" t="str">
        <f>CONCATENATE('様式Ⅰ(男子)'!F65," (",'様式Ⅰ(男子)'!I65,")")</f>
        <v xml:space="preserve"> ()</v>
      </c>
      <c r="D18" s="8" t="str">
        <f>'様式Ⅰ(男子)'!G65</f>
        <v/>
      </c>
      <c r="E18" s="8">
        <v>1</v>
      </c>
      <c r="G18" s="8" t="str">
        <f>基本情報登録!$D$10</f>
        <v/>
      </c>
      <c r="H18" s="8" t="str">
        <f>'様式Ⅰ(男子)'!J65</f>
        <v/>
      </c>
      <c r="K18" s="8">
        <f>'様式Ⅰ(男子)'!C65</f>
        <v>0</v>
      </c>
      <c r="L18" s="8" t="str">
        <f>'様式Ⅰ(男子)'!Q65</f>
        <v/>
      </c>
      <c r="M18" s="8" t="str">
        <f>'様式Ⅰ(男子)'!Q66</f>
        <v/>
      </c>
      <c r="N18" s="8" t="str">
        <f>'様式Ⅰ(男子)'!Q67</f>
        <v/>
      </c>
    </row>
    <row r="19" spans="1:14">
      <c r="A19" s="1">
        <v>18</v>
      </c>
      <c r="B19" s="8" t="str">
        <f>'様式Ⅰ(男子)'!K68</f>
        <v>000000000</v>
      </c>
      <c r="C19" s="8" t="str">
        <f>CONCATENATE('様式Ⅰ(男子)'!F68," (",'様式Ⅰ(男子)'!I68,")")</f>
        <v xml:space="preserve"> ()</v>
      </c>
      <c r="D19" s="8" t="str">
        <f>'様式Ⅰ(男子)'!G68</f>
        <v/>
      </c>
      <c r="E19" s="8">
        <v>1</v>
      </c>
      <c r="G19" s="8" t="str">
        <f>基本情報登録!$D$10</f>
        <v/>
      </c>
      <c r="H19" s="8" t="str">
        <f>'様式Ⅰ(男子)'!J68</f>
        <v/>
      </c>
      <c r="K19" s="8">
        <f>'様式Ⅰ(男子)'!C68</f>
        <v>0</v>
      </c>
      <c r="L19" s="8" t="str">
        <f>'様式Ⅰ(男子)'!Q68</f>
        <v/>
      </c>
      <c r="M19" s="8" t="str">
        <f>'様式Ⅰ(男子)'!Q69</f>
        <v/>
      </c>
      <c r="N19" s="8" t="str">
        <f>'様式Ⅰ(男子)'!Q70</f>
        <v/>
      </c>
    </row>
    <row r="20" spans="1:14">
      <c r="A20" s="1">
        <v>19</v>
      </c>
      <c r="B20" s="8" t="str">
        <f>'様式Ⅰ(男子)'!K71</f>
        <v>000000000</v>
      </c>
      <c r="C20" s="8" t="str">
        <f>CONCATENATE('様式Ⅰ(男子)'!F71," (",'様式Ⅰ(男子)'!I71,")")</f>
        <v xml:space="preserve"> ()</v>
      </c>
      <c r="D20" s="8" t="str">
        <f>'様式Ⅰ(男子)'!G71</f>
        <v/>
      </c>
      <c r="E20" s="8">
        <v>1</v>
      </c>
      <c r="G20" s="8" t="str">
        <f>基本情報登録!$D$10</f>
        <v/>
      </c>
      <c r="H20" s="8" t="str">
        <f>'様式Ⅰ(男子)'!J71</f>
        <v/>
      </c>
      <c r="K20" s="8">
        <f>'様式Ⅰ(男子)'!C71</f>
        <v>0</v>
      </c>
      <c r="L20" s="8" t="str">
        <f>'様式Ⅰ(男子)'!Q71</f>
        <v/>
      </c>
      <c r="M20" s="8" t="str">
        <f>'様式Ⅰ(男子)'!Q72</f>
        <v/>
      </c>
      <c r="N20" s="8" t="str">
        <f>'様式Ⅰ(男子)'!Q73</f>
        <v/>
      </c>
    </row>
    <row r="21" spans="1:14">
      <c r="A21" s="1">
        <v>20</v>
      </c>
      <c r="B21" s="8" t="str">
        <f>'様式Ⅰ(男子)'!K74</f>
        <v>000000000</v>
      </c>
      <c r="C21" s="8" t="str">
        <f>CONCATENATE('様式Ⅰ(男子)'!F74," (",'様式Ⅰ(男子)'!I74,")")</f>
        <v xml:space="preserve"> ()</v>
      </c>
      <c r="D21" s="8" t="str">
        <f>'様式Ⅰ(男子)'!G74</f>
        <v/>
      </c>
      <c r="E21" s="8">
        <v>1</v>
      </c>
      <c r="G21" s="8" t="str">
        <f>基本情報登録!$D$10</f>
        <v/>
      </c>
      <c r="H21" s="8" t="str">
        <f>'様式Ⅰ(男子)'!J74</f>
        <v/>
      </c>
      <c r="K21" s="8">
        <f>'様式Ⅰ(男子)'!C74</f>
        <v>0</v>
      </c>
      <c r="L21" s="8" t="str">
        <f>'様式Ⅰ(男子)'!Q74</f>
        <v/>
      </c>
      <c r="M21" s="8" t="str">
        <f>'様式Ⅰ(男子)'!Q75</f>
        <v/>
      </c>
      <c r="N21" s="8" t="str">
        <f>'様式Ⅰ(男子)'!Q76</f>
        <v/>
      </c>
    </row>
    <row r="22" spans="1:14">
      <c r="A22" s="1">
        <v>21</v>
      </c>
      <c r="B22" s="8" t="str">
        <f>'様式Ⅰ(男子)'!K77</f>
        <v>000000000</v>
      </c>
      <c r="C22" s="8" t="str">
        <f>CONCATENATE('様式Ⅰ(男子)'!F77," (",'様式Ⅰ(男子)'!I77,")")</f>
        <v xml:space="preserve"> ()</v>
      </c>
      <c r="D22" s="8" t="str">
        <f>'様式Ⅰ(男子)'!G77</f>
        <v/>
      </c>
      <c r="E22" s="8">
        <v>1</v>
      </c>
      <c r="G22" s="8" t="str">
        <f>基本情報登録!$D$10</f>
        <v/>
      </c>
      <c r="H22" s="8" t="str">
        <f>'様式Ⅰ(男子)'!J77</f>
        <v/>
      </c>
      <c r="K22" s="8">
        <f>'様式Ⅰ(男子)'!C77</f>
        <v>0</v>
      </c>
      <c r="L22" s="8" t="str">
        <f>'様式Ⅰ(男子)'!Q77</f>
        <v/>
      </c>
      <c r="M22" s="8" t="str">
        <f>'様式Ⅰ(男子)'!Q78</f>
        <v/>
      </c>
      <c r="N22" s="8" t="str">
        <f>'様式Ⅰ(男子)'!Q79</f>
        <v/>
      </c>
    </row>
    <row r="23" spans="1:14">
      <c r="A23" s="1">
        <v>22</v>
      </c>
      <c r="B23" s="8" t="str">
        <f>'様式Ⅰ(男子)'!K80</f>
        <v>000000000</v>
      </c>
      <c r="C23" s="8" t="str">
        <f>CONCATENATE('様式Ⅰ(男子)'!F80," (",'様式Ⅰ(男子)'!I80,")")</f>
        <v xml:space="preserve"> ()</v>
      </c>
      <c r="D23" s="8" t="str">
        <f>'様式Ⅰ(男子)'!G80</f>
        <v/>
      </c>
      <c r="E23" s="8">
        <v>1</v>
      </c>
      <c r="G23" s="8" t="str">
        <f>基本情報登録!$D$10</f>
        <v/>
      </c>
      <c r="H23" s="8" t="str">
        <f>'様式Ⅰ(男子)'!J80</f>
        <v/>
      </c>
      <c r="K23" s="8">
        <f>'様式Ⅰ(男子)'!C80</f>
        <v>0</v>
      </c>
      <c r="L23" s="8" t="str">
        <f>'様式Ⅰ(男子)'!Q80</f>
        <v/>
      </c>
      <c r="M23" s="8" t="str">
        <f>'様式Ⅰ(男子)'!Q81</f>
        <v/>
      </c>
      <c r="N23" s="8" t="str">
        <f>'様式Ⅰ(男子)'!Q82</f>
        <v/>
      </c>
    </row>
    <row r="24" spans="1:14">
      <c r="A24" s="1">
        <v>23</v>
      </c>
      <c r="B24" s="8" t="str">
        <f>'様式Ⅰ(男子)'!K83</f>
        <v>000000000</v>
      </c>
      <c r="C24" s="8" t="str">
        <f>CONCATENATE('様式Ⅰ(男子)'!F83," (",'様式Ⅰ(男子)'!I83,")")</f>
        <v xml:space="preserve"> ()</v>
      </c>
      <c r="D24" s="8" t="str">
        <f>'様式Ⅰ(男子)'!G83</f>
        <v/>
      </c>
      <c r="E24" s="8">
        <v>1</v>
      </c>
      <c r="G24" s="8" t="str">
        <f>基本情報登録!$D$10</f>
        <v/>
      </c>
      <c r="H24" s="8" t="str">
        <f>'様式Ⅰ(男子)'!J83</f>
        <v/>
      </c>
      <c r="K24" s="8">
        <f>'様式Ⅰ(男子)'!C83</f>
        <v>0</v>
      </c>
      <c r="L24" s="8" t="str">
        <f>'様式Ⅰ(男子)'!Q83</f>
        <v/>
      </c>
      <c r="M24" s="8" t="str">
        <f>'様式Ⅰ(男子)'!Q84</f>
        <v/>
      </c>
      <c r="N24" s="8" t="str">
        <f>'様式Ⅰ(男子)'!Q85</f>
        <v/>
      </c>
    </row>
    <row r="25" spans="1:14">
      <c r="A25" s="1">
        <v>24</v>
      </c>
      <c r="B25" s="8" t="str">
        <f>'様式Ⅰ(男子)'!K86</f>
        <v>000000000</v>
      </c>
      <c r="C25" s="8" t="str">
        <f>CONCATENATE('様式Ⅰ(男子)'!F86," (",'様式Ⅰ(男子)'!I86,")")</f>
        <v xml:space="preserve"> ()</v>
      </c>
      <c r="D25" s="8" t="str">
        <f>'様式Ⅰ(男子)'!G86</f>
        <v/>
      </c>
      <c r="E25" s="8">
        <v>1</v>
      </c>
      <c r="G25" s="8" t="str">
        <f>基本情報登録!$D$10</f>
        <v/>
      </c>
      <c r="H25" s="8" t="str">
        <f>'様式Ⅰ(男子)'!J86</f>
        <v/>
      </c>
      <c r="K25" s="8">
        <f>'様式Ⅰ(男子)'!C86</f>
        <v>0</v>
      </c>
      <c r="L25" s="8" t="str">
        <f>'様式Ⅰ(男子)'!Q86</f>
        <v/>
      </c>
      <c r="M25" s="8" t="str">
        <f>'様式Ⅰ(男子)'!Q87</f>
        <v/>
      </c>
      <c r="N25" s="8" t="str">
        <f>'様式Ⅰ(男子)'!Q88</f>
        <v/>
      </c>
    </row>
    <row r="26" spans="1:14">
      <c r="A26" s="1">
        <v>25</v>
      </c>
      <c r="B26" s="8" t="str">
        <f>'様式Ⅰ(男子)'!K89</f>
        <v>000000000</v>
      </c>
      <c r="C26" s="8" t="str">
        <f>CONCATENATE('様式Ⅰ(男子)'!F89," (",'様式Ⅰ(男子)'!I89,")")</f>
        <v xml:space="preserve"> ()</v>
      </c>
      <c r="D26" s="8" t="str">
        <f>'様式Ⅰ(男子)'!G89</f>
        <v/>
      </c>
      <c r="E26" s="8">
        <v>1</v>
      </c>
      <c r="G26" s="8" t="str">
        <f>基本情報登録!$D$10</f>
        <v/>
      </c>
      <c r="H26" s="8" t="str">
        <f>'様式Ⅰ(男子)'!J89</f>
        <v/>
      </c>
      <c r="K26" s="8">
        <f>'様式Ⅰ(男子)'!C89</f>
        <v>0</v>
      </c>
      <c r="L26" s="8" t="str">
        <f>'様式Ⅰ(男子)'!Q89</f>
        <v/>
      </c>
      <c r="M26" s="8" t="str">
        <f>'様式Ⅰ(男子)'!Q90</f>
        <v/>
      </c>
      <c r="N26" s="8" t="str">
        <f>'様式Ⅰ(男子)'!Q91</f>
        <v/>
      </c>
    </row>
    <row r="27" spans="1:14">
      <c r="A27" s="1">
        <v>26</v>
      </c>
      <c r="B27" s="8" t="str">
        <f>'様式Ⅰ(男子)'!K92</f>
        <v>000000000</v>
      </c>
      <c r="C27" s="8" t="str">
        <f>CONCATENATE('様式Ⅰ(男子)'!F92," (",'様式Ⅰ(男子)'!I92,")")</f>
        <v xml:space="preserve"> ()</v>
      </c>
      <c r="D27" s="8" t="str">
        <f>'様式Ⅰ(男子)'!G92</f>
        <v/>
      </c>
      <c r="E27" s="8">
        <v>1</v>
      </c>
      <c r="G27" s="8" t="str">
        <f>基本情報登録!$D$10</f>
        <v/>
      </c>
      <c r="H27" s="8" t="str">
        <f>'様式Ⅰ(男子)'!J92</f>
        <v/>
      </c>
      <c r="K27" s="8">
        <f>'様式Ⅰ(男子)'!C92</f>
        <v>0</v>
      </c>
      <c r="L27" s="8" t="str">
        <f>'様式Ⅰ(男子)'!Q92</f>
        <v/>
      </c>
      <c r="M27" s="8" t="str">
        <f>'様式Ⅰ(男子)'!Q93</f>
        <v/>
      </c>
      <c r="N27" s="8" t="str">
        <f>'様式Ⅰ(男子)'!Q94</f>
        <v/>
      </c>
    </row>
    <row r="28" spans="1:14">
      <c r="A28" s="1">
        <v>27</v>
      </c>
      <c r="B28" s="8" t="str">
        <f>'様式Ⅰ(男子)'!K95</f>
        <v>000000000</v>
      </c>
      <c r="C28" s="8" t="str">
        <f>CONCATENATE('様式Ⅰ(男子)'!F95," (",'様式Ⅰ(男子)'!I95,")")</f>
        <v xml:space="preserve"> ()</v>
      </c>
      <c r="D28" s="8" t="str">
        <f>'様式Ⅰ(男子)'!G95</f>
        <v/>
      </c>
      <c r="E28" s="8">
        <v>1</v>
      </c>
      <c r="G28" s="8" t="str">
        <f>基本情報登録!$D$10</f>
        <v/>
      </c>
      <c r="H28" s="8" t="str">
        <f>'様式Ⅰ(男子)'!J95</f>
        <v/>
      </c>
      <c r="K28" s="8">
        <f>'様式Ⅰ(男子)'!C95</f>
        <v>0</v>
      </c>
      <c r="L28" s="8" t="str">
        <f>'様式Ⅰ(男子)'!Q95</f>
        <v/>
      </c>
      <c r="M28" s="8" t="str">
        <f>'様式Ⅰ(男子)'!Q96</f>
        <v/>
      </c>
      <c r="N28" s="8" t="str">
        <f>'様式Ⅰ(男子)'!Q97</f>
        <v/>
      </c>
    </row>
    <row r="29" spans="1:14">
      <c r="A29" s="1">
        <v>28</v>
      </c>
      <c r="B29" s="8" t="str">
        <f>'様式Ⅰ(男子)'!K98</f>
        <v>000000000</v>
      </c>
      <c r="C29" s="8" t="str">
        <f>CONCATENATE('様式Ⅰ(男子)'!F98," (",'様式Ⅰ(男子)'!I98,")")</f>
        <v xml:space="preserve"> ()</v>
      </c>
      <c r="D29" s="8" t="str">
        <f>'様式Ⅰ(男子)'!G98</f>
        <v/>
      </c>
      <c r="E29" s="8">
        <v>1</v>
      </c>
      <c r="G29" s="8" t="str">
        <f>基本情報登録!$D$10</f>
        <v/>
      </c>
      <c r="H29" s="8" t="str">
        <f>'様式Ⅰ(男子)'!J98</f>
        <v/>
      </c>
      <c r="K29" s="8">
        <f>'様式Ⅰ(男子)'!C98</f>
        <v>0</v>
      </c>
      <c r="L29" s="8" t="str">
        <f>'様式Ⅰ(男子)'!Q98</f>
        <v/>
      </c>
      <c r="M29" s="8" t="str">
        <f>'様式Ⅰ(男子)'!Q99</f>
        <v/>
      </c>
      <c r="N29" s="8" t="str">
        <f>'様式Ⅰ(男子)'!Q100</f>
        <v/>
      </c>
    </row>
    <row r="30" spans="1:14">
      <c r="A30" s="1">
        <v>29</v>
      </c>
      <c r="B30" s="8" t="str">
        <f>'様式Ⅰ(男子)'!K101</f>
        <v>000000000</v>
      </c>
      <c r="C30" s="8" t="str">
        <f>CONCATENATE('様式Ⅰ(男子)'!F101," (",'様式Ⅰ(男子)'!I101,")")</f>
        <v xml:space="preserve"> ()</v>
      </c>
      <c r="D30" s="8" t="str">
        <f>'様式Ⅰ(男子)'!G101</f>
        <v/>
      </c>
      <c r="E30" s="8">
        <v>1</v>
      </c>
      <c r="G30" s="8" t="str">
        <f>基本情報登録!$D$10</f>
        <v/>
      </c>
      <c r="H30" s="8" t="str">
        <f>'様式Ⅰ(男子)'!J101</f>
        <v/>
      </c>
      <c r="K30" s="8">
        <f>'様式Ⅰ(男子)'!C101</f>
        <v>0</v>
      </c>
      <c r="L30" s="8" t="str">
        <f>'様式Ⅰ(男子)'!Q101</f>
        <v/>
      </c>
      <c r="M30" s="8" t="str">
        <f>'様式Ⅰ(男子)'!Q102</f>
        <v/>
      </c>
      <c r="N30" s="8" t="str">
        <f>'様式Ⅰ(男子)'!Q103</f>
        <v/>
      </c>
    </row>
    <row r="31" spans="1:14">
      <c r="A31" s="1">
        <v>30</v>
      </c>
      <c r="B31" s="8" t="str">
        <f>'様式Ⅰ(男子)'!K104</f>
        <v>000000000</v>
      </c>
      <c r="C31" s="8" t="str">
        <f>CONCATENATE('様式Ⅰ(男子)'!F104," (",'様式Ⅰ(男子)'!I104,")")</f>
        <v xml:space="preserve"> ()</v>
      </c>
      <c r="D31" s="8" t="str">
        <f>'様式Ⅰ(男子)'!G104</f>
        <v/>
      </c>
      <c r="E31" s="8">
        <v>1</v>
      </c>
      <c r="G31" s="8" t="str">
        <f>基本情報登録!$D$10</f>
        <v/>
      </c>
      <c r="H31" s="8" t="str">
        <f>'様式Ⅰ(男子)'!J104</f>
        <v/>
      </c>
      <c r="K31" s="8">
        <f>'様式Ⅰ(男子)'!C104</f>
        <v>0</v>
      </c>
      <c r="L31" s="8" t="str">
        <f>'様式Ⅰ(男子)'!Q104</f>
        <v/>
      </c>
      <c r="M31" s="8" t="str">
        <f>'様式Ⅰ(男子)'!Q105</f>
        <v/>
      </c>
      <c r="N31" s="8" t="str">
        <f>'様式Ⅰ(男子)'!Q106</f>
        <v/>
      </c>
    </row>
    <row r="32" spans="1:14">
      <c r="A32" s="1">
        <v>31</v>
      </c>
      <c r="B32" s="8" t="str">
        <f>'様式Ⅰ(男子)'!K107</f>
        <v>000000000</v>
      </c>
      <c r="C32" s="8" t="str">
        <f>CONCATENATE('様式Ⅰ(男子)'!F107," (",'様式Ⅰ(男子)'!I107,")")</f>
        <v xml:space="preserve"> ()</v>
      </c>
      <c r="D32" s="8" t="str">
        <f>'様式Ⅰ(男子)'!G107</f>
        <v/>
      </c>
      <c r="E32" s="8">
        <v>1</v>
      </c>
      <c r="G32" s="8" t="str">
        <f>基本情報登録!$D$10</f>
        <v/>
      </c>
      <c r="H32" s="8" t="str">
        <f>'様式Ⅰ(男子)'!J107</f>
        <v/>
      </c>
      <c r="K32" s="8">
        <f>'様式Ⅰ(男子)'!C107</f>
        <v>0</v>
      </c>
      <c r="L32" s="8" t="str">
        <f>'様式Ⅰ(男子)'!Q107</f>
        <v/>
      </c>
      <c r="M32" s="8" t="str">
        <f>'様式Ⅰ(男子)'!Q108</f>
        <v/>
      </c>
      <c r="N32" s="8" t="str">
        <f>'様式Ⅰ(男子)'!Q109</f>
        <v/>
      </c>
    </row>
    <row r="33" spans="1:17">
      <c r="A33" s="1">
        <v>32</v>
      </c>
      <c r="B33" s="8" t="str">
        <f>'様式Ⅰ(男子)'!K110</f>
        <v>000000000</v>
      </c>
      <c r="C33" s="8" t="str">
        <f>CONCATENATE('様式Ⅰ(男子)'!F110," (",'様式Ⅰ(男子)'!I110,")")</f>
        <v xml:space="preserve"> ()</v>
      </c>
      <c r="D33" s="8" t="str">
        <f>'様式Ⅰ(男子)'!G110</f>
        <v/>
      </c>
      <c r="E33" s="8">
        <v>1</v>
      </c>
      <c r="G33" s="8" t="str">
        <f>基本情報登録!$D$10</f>
        <v/>
      </c>
      <c r="H33" s="8" t="str">
        <f>'様式Ⅰ(男子)'!J110</f>
        <v/>
      </c>
      <c r="K33" s="8">
        <f>'様式Ⅰ(男子)'!C110</f>
        <v>0</v>
      </c>
      <c r="L33" s="8" t="str">
        <f>'様式Ⅰ(男子)'!Q110</f>
        <v/>
      </c>
      <c r="M33" s="8" t="str">
        <f>'様式Ⅰ(男子)'!Q111</f>
        <v/>
      </c>
      <c r="N33" s="8" t="str">
        <f>'様式Ⅰ(男子)'!Q112</f>
        <v/>
      </c>
    </row>
    <row r="34" spans="1:17">
      <c r="A34" s="1">
        <v>33</v>
      </c>
      <c r="B34" s="8" t="str">
        <f>'様式Ⅰ(男子)'!K113</f>
        <v>000000000</v>
      </c>
      <c r="C34" s="8" t="str">
        <f>CONCATENATE('様式Ⅰ(男子)'!F113," (",'様式Ⅰ(男子)'!I113,")")</f>
        <v xml:space="preserve"> ()</v>
      </c>
      <c r="D34" s="8" t="str">
        <f>'様式Ⅰ(男子)'!G113</f>
        <v/>
      </c>
      <c r="E34" s="8">
        <v>1</v>
      </c>
      <c r="G34" s="8" t="str">
        <f>基本情報登録!$D$10</f>
        <v/>
      </c>
      <c r="H34" s="8" t="str">
        <f>'様式Ⅰ(男子)'!J113</f>
        <v/>
      </c>
      <c r="K34" s="8">
        <f>'様式Ⅰ(男子)'!C113</f>
        <v>0</v>
      </c>
      <c r="L34" s="8" t="str">
        <f>'様式Ⅰ(男子)'!Q113</f>
        <v/>
      </c>
      <c r="M34" s="8" t="str">
        <f>'様式Ⅰ(男子)'!Q114</f>
        <v/>
      </c>
      <c r="N34" s="8" t="str">
        <f>'様式Ⅰ(男子)'!Q115</f>
        <v/>
      </c>
    </row>
    <row r="35" spans="1:17">
      <c r="A35" s="1">
        <v>34</v>
      </c>
      <c r="B35" s="8" t="str">
        <f>'様式Ⅰ(男子)'!K116</f>
        <v>000000000</v>
      </c>
      <c r="C35" s="8" t="str">
        <f>CONCATENATE('様式Ⅰ(男子)'!F116," (",'様式Ⅰ(男子)'!I116,")")</f>
        <v xml:space="preserve"> ()</v>
      </c>
      <c r="D35" s="8" t="str">
        <f>'様式Ⅰ(男子)'!G116</f>
        <v/>
      </c>
      <c r="E35" s="8">
        <v>1</v>
      </c>
      <c r="G35" s="8" t="str">
        <f>基本情報登録!$D$10</f>
        <v/>
      </c>
      <c r="H35" s="8" t="str">
        <f>'様式Ⅰ(男子)'!J116</f>
        <v/>
      </c>
      <c r="K35" s="8">
        <f>'様式Ⅰ(男子)'!C116</f>
        <v>0</v>
      </c>
      <c r="L35" s="8" t="str">
        <f>'様式Ⅰ(男子)'!Q116</f>
        <v/>
      </c>
      <c r="M35" s="8" t="str">
        <f>'様式Ⅰ(男子)'!Q117</f>
        <v/>
      </c>
      <c r="N35" s="8" t="str">
        <f>'様式Ⅰ(男子)'!Q118</f>
        <v/>
      </c>
    </row>
    <row r="36" spans="1:17">
      <c r="A36" s="1">
        <v>35</v>
      </c>
      <c r="B36" s="8" t="str">
        <f>'様式Ⅰ(男子)'!K119</f>
        <v>000000000</v>
      </c>
      <c r="C36" s="8" t="str">
        <f>CONCATENATE('様式Ⅰ(男子)'!F119," (",'様式Ⅰ(男子)'!I119,")")</f>
        <v xml:space="preserve"> ()</v>
      </c>
      <c r="D36" s="8" t="str">
        <f>'様式Ⅰ(男子)'!G119</f>
        <v/>
      </c>
      <c r="E36" s="8">
        <v>1</v>
      </c>
      <c r="G36" s="8" t="str">
        <f>基本情報登録!$D$10</f>
        <v/>
      </c>
      <c r="H36" s="8" t="str">
        <f>'様式Ⅰ(男子)'!J119</f>
        <v/>
      </c>
      <c r="K36" s="8">
        <f>'様式Ⅰ(男子)'!C119</f>
        <v>0</v>
      </c>
      <c r="L36" s="8" t="str">
        <f>'様式Ⅰ(男子)'!Q119</f>
        <v/>
      </c>
      <c r="M36" s="8" t="str">
        <f>'様式Ⅰ(男子)'!Q120</f>
        <v/>
      </c>
      <c r="N36" s="8" t="str">
        <f>'様式Ⅰ(男子)'!Q121</f>
        <v/>
      </c>
    </row>
    <row r="37" spans="1:17">
      <c r="A37" s="1">
        <v>36</v>
      </c>
      <c r="B37" s="8" t="str">
        <f>'様式Ⅰ(男子)'!K122</f>
        <v>000000000</v>
      </c>
      <c r="C37" s="8" t="str">
        <f>CONCATENATE('様式Ⅰ(男子)'!F122," (",'様式Ⅰ(男子)'!I122,")")</f>
        <v xml:space="preserve"> ()</v>
      </c>
      <c r="D37" s="8" t="str">
        <f>'様式Ⅰ(男子)'!G122</f>
        <v/>
      </c>
      <c r="E37" s="8">
        <v>1</v>
      </c>
      <c r="G37" s="8" t="str">
        <f>基本情報登録!$D$10</f>
        <v/>
      </c>
      <c r="H37" s="8" t="str">
        <f>'様式Ⅰ(男子)'!J122</f>
        <v/>
      </c>
      <c r="K37" s="8">
        <f>'様式Ⅰ(男子)'!C122</f>
        <v>0</v>
      </c>
      <c r="L37" s="8" t="str">
        <f>'様式Ⅰ(男子)'!Q122</f>
        <v/>
      </c>
      <c r="M37" s="8" t="str">
        <f>'様式Ⅰ(男子)'!Q123</f>
        <v/>
      </c>
      <c r="N37" s="8" t="str">
        <f>'様式Ⅰ(男子)'!Q124</f>
        <v/>
      </c>
    </row>
    <row r="38" spans="1:17">
      <c r="A38" s="1">
        <v>37</v>
      </c>
      <c r="B38" s="8" t="str">
        <f>'様式Ⅰ(男子)'!K125</f>
        <v>000000000</v>
      </c>
      <c r="C38" s="8" t="str">
        <f>CONCATENATE('様式Ⅰ(男子)'!F125," (",'様式Ⅰ(男子)'!I125,")")</f>
        <v xml:space="preserve"> ()</v>
      </c>
      <c r="D38" s="8" t="str">
        <f>'様式Ⅰ(男子)'!G125</f>
        <v/>
      </c>
      <c r="E38" s="8">
        <v>1</v>
      </c>
      <c r="G38" s="8" t="str">
        <f>基本情報登録!$D$10</f>
        <v/>
      </c>
      <c r="H38" s="8" t="str">
        <f>'様式Ⅰ(男子)'!J125</f>
        <v/>
      </c>
      <c r="K38" s="8">
        <f>'様式Ⅰ(男子)'!C125</f>
        <v>0</v>
      </c>
      <c r="L38" s="8" t="str">
        <f>'様式Ⅰ(男子)'!Q125</f>
        <v/>
      </c>
      <c r="M38" s="8" t="str">
        <f>'様式Ⅰ(男子)'!Q126</f>
        <v/>
      </c>
      <c r="N38" s="8" t="str">
        <f>'様式Ⅰ(男子)'!Q127</f>
        <v/>
      </c>
    </row>
    <row r="39" spans="1:17" ht="12.75" customHeight="1">
      <c r="A39" s="1">
        <v>38</v>
      </c>
      <c r="B39" s="8" t="str">
        <f>'様式Ⅰ(男子)'!K128</f>
        <v>000000000</v>
      </c>
      <c r="C39" s="8" t="str">
        <f>CONCATENATE('様式Ⅰ(男子)'!F128," (",'様式Ⅰ(男子)'!I128,")")</f>
        <v xml:space="preserve"> ()</v>
      </c>
      <c r="D39" s="8" t="str">
        <f>'様式Ⅰ(男子)'!G128</f>
        <v/>
      </c>
      <c r="E39" s="8">
        <v>1</v>
      </c>
      <c r="G39" s="8" t="str">
        <f>基本情報登録!$D$10</f>
        <v/>
      </c>
      <c r="H39" s="8" t="str">
        <f>'様式Ⅰ(男子)'!J128</f>
        <v/>
      </c>
      <c r="K39" s="8">
        <f>'様式Ⅰ(男子)'!C128</f>
        <v>0</v>
      </c>
      <c r="L39" s="8" t="str">
        <f>'様式Ⅰ(男子)'!Q128</f>
        <v/>
      </c>
      <c r="M39" s="8" t="str">
        <f>'様式Ⅰ(男子)'!Q129</f>
        <v/>
      </c>
      <c r="N39" s="8" t="str">
        <f>'様式Ⅰ(男子)'!Q130</f>
        <v/>
      </c>
    </row>
    <row r="40" spans="1:17">
      <c r="A40" s="1">
        <v>39</v>
      </c>
      <c r="B40" s="8" t="str">
        <f>'様式Ⅰ(男子)'!K131</f>
        <v>000000000</v>
      </c>
      <c r="C40" s="8" t="str">
        <f>CONCATENATE('様式Ⅰ(男子)'!F131," (",'様式Ⅰ(男子)'!I131,")")</f>
        <v xml:space="preserve"> ()</v>
      </c>
      <c r="D40" s="8" t="str">
        <f>'様式Ⅰ(男子)'!G131</f>
        <v/>
      </c>
      <c r="E40" s="8">
        <v>1</v>
      </c>
      <c r="G40" s="8" t="str">
        <f>基本情報登録!$D$10</f>
        <v/>
      </c>
      <c r="H40" s="8" t="str">
        <f>'様式Ⅰ(男子)'!J131</f>
        <v/>
      </c>
      <c r="K40" s="8">
        <f>'様式Ⅰ(男子)'!C131</f>
        <v>0</v>
      </c>
      <c r="L40" s="8" t="str">
        <f>'様式Ⅰ(男子)'!Q131</f>
        <v/>
      </c>
      <c r="M40" s="8" t="str">
        <f>'様式Ⅰ(男子)'!Q132</f>
        <v/>
      </c>
      <c r="N40" s="8" t="str">
        <f>'様式Ⅰ(男子)'!Q133</f>
        <v/>
      </c>
    </row>
    <row r="41" spans="1:17">
      <c r="A41" s="1">
        <v>40</v>
      </c>
      <c r="B41" s="8" t="str">
        <f>'様式Ⅰ(男子)'!K134</f>
        <v>000000000</v>
      </c>
      <c r="C41" s="8" t="str">
        <f>CONCATENATE('様式Ⅰ(男子)'!F134," (",'様式Ⅰ(男子)'!I134,")")</f>
        <v xml:space="preserve"> ()</v>
      </c>
      <c r="D41" s="8" t="str">
        <f>'様式Ⅰ(男子)'!G134</f>
        <v/>
      </c>
      <c r="E41" s="8">
        <v>1</v>
      </c>
      <c r="G41" s="8" t="str">
        <f>基本情報登録!$D$10</f>
        <v/>
      </c>
      <c r="H41" s="8" t="str">
        <f>'様式Ⅰ(男子)'!J134</f>
        <v/>
      </c>
      <c r="K41" s="8">
        <f>'様式Ⅰ(男子)'!C134</f>
        <v>0</v>
      </c>
      <c r="L41" s="8" t="str">
        <f>'様式Ⅰ(男子)'!Q134</f>
        <v/>
      </c>
      <c r="M41" s="8" t="str">
        <f>'様式Ⅰ(男子)'!Q135</f>
        <v/>
      </c>
      <c r="N41" s="8" t="str">
        <f>'様式Ⅰ(男子)'!Q136</f>
        <v/>
      </c>
    </row>
    <row r="42" spans="1:17">
      <c r="A42" s="1">
        <v>41</v>
      </c>
      <c r="B42" s="8" t="str">
        <f>'様式Ⅰ(男子)'!K137</f>
        <v>000000000</v>
      </c>
      <c r="C42" s="8" t="str">
        <f>CONCATENATE('様式Ⅰ(男子)'!F137," (",'様式Ⅰ(男子)'!I137,")")</f>
        <v xml:space="preserve"> ()</v>
      </c>
      <c r="D42" s="8" t="str">
        <f>'様式Ⅰ(男子)'!G137</f>
        <v/>
      </c>
      <c r="E42" s="8">
        <v>1</v>
      </c>
      <c r="G42" s="8" t="str">
        <f>基本情報登録!$D$10</f>
        <v/>
      </c>
      <c r="H42" s="8" t="str">
        <f>'様式Ⅰ(男子)'!J137</f>
        <v/>
      </c>
      <c r="K42" s="8">
        <f>'様式Ⅰ(男子)'!C137</f>
        <v>0</v>
      </c>
      <c r="L42" s="8" t="str">
        <f>'様式Ⅰ(男子)'!Q137</f>
        <v/>
      </c>
      <c r="M42" s="8" t="str">
        <f>'様式Ⅰ(男子)'!Q138</f>
        <v/>
      </c>
      <c r="N42" s="8" t="str">
        <f>'様式Ⅰ(男子)'!Q139</f>
        <v/>
      </c>
    </row>
    <row r="43" spans="1:17">
      <c r="A43" s="1">
        <v>42</v>
      </c>
      <c r="B43" s="8" t="str">
        <f>'様式Ⅰ(男子)'!K140</f>
        <v>000000000</v>
      </c>
      <c r="C43" s="8" t="str">
        <f>CONCATENATE('様式Ⅰ(男子)'!F140," (",'様式Ⅰ(男子)'!I140,")")</f>
        <v xml:space="preserve"> ()</v>
      </c>
      <c r="D43" s="8" t="str">
        <f>'様式Ⅰ(男子)'!G140</f>
        <v/>
      </c>
      <c r="E43" s="8">
        <v>1</v>
      </c>
      <c r="G43" s="8" t="str">
        <f>基本情報登録!$D$10</f>
        <v/>
      </c>
      <c r="H43" s="8" t="str">
        <f>'様式Ⅰ(男子)'!J140</f>
        <v/>
      </c>
      <c r="K43" s="8">
        <f>'様式Ⅰ(男子)'!C140</f>
        <v>0</v>
      </c>
      <c r="L43" s="8" t="str">
        <f>'様式Ⅰ(男子)'!Q140</f>
        <v/>
      </c>
      <c r="M43" s="8" t="str">
        <f>'様式Ⅰ(男子)'!Q141</f>
        <v/>
      </c>
      <c r="N43" s="8" t="str">
        <f>'様式Ⅰ(男子)'!Q142</f>
        <v/>
      </c>
    </row>
    <row r="44" spans="1:17">
      <c r="A44" s="1">
        <v>43</v>
      </c>
      <c r="B44" s="8" t="str">
        <f>'様式Ⅰ(男子)'!K143</f>
        <v>000000000</v>
      </c>
      <c r="C44" s="8" t="str">
        <f>CONCATENATE('様式Ⅰ(男子)'!F143," (",'様式Ⅰ(男子)'!I143,")")</f>
        <v xml:space="preserve"> ()</v>
      </c>
      <c r="D44" s="8" t="str">
        <f>'様式Ⅰ(男子)'!G143</f>
        <v/>
      </c>
      <c r="E44" s="8">
        <v>1</v>
      </c>
      <c r="G44" s="8" t="str">
        <f>基本情報登録!$D$10</f>
        <v/>
      </c>
      <c r="H44" s="8" t="str">
        <f>'様式Ⅰ(男子)'!J143</f>
        <v/>
      </c>
      <c r="K44" s="8">
        <f>'様式Ⅰ(男子)'!C143</f>
        <v>0</v>
      </c>
      <c r="L44" s="8" t="str">
        <f>'様式Ⅰ(男子)'!Q143</f>
        <v/>
      </c>
      <c r="M44" s="8" t="str">
        <f>'様式Ⅰ(男子)'!Q144</f>
        <v/>
      </c>
      <c r="N44" s="8" t="str">
        <f>'様式Ⅰ(男子)'!Q145</f>
        <v/>
      </c>
    </row>
    <row r="45" spans="1:17">
      <c r="A45" s="1">
        <v>44</v>
      </c>
      <c r="B45" s="8" t="str">
        <f>'様式Ⅰ(男子)'!K146</f>
        <v>000000000</v>
      </c>
      <c r="C45" s="8" t="str">
        <f>CONCATENATE('様式Ⅰ(男子)'!F146," (",'様式Ⅰ(男子)'!I146,")")</f>
        <v xml:space="preserve"> ()</v>
      </c>
      <c r="D45" s="8" t="str">
        <f>'様式Ⅰ(男子)'!G146</f>
        <v/>
      </c>
      <c r="E45" s="8">
        <v>1</v>
      </c>
      <c r="G45" s="8" t="str">
        <f>基本情報登録!$D$10</f>
        <v/>
      </c>
      <c r="H45" s="8" t="str">
        <f>'様式Ⅰ(男子)'!J146</f>
        <v/>
      </c>
      <c r="K45" s="8">
        <f>'様式Ⅰ(男子)'!C146</f>
        <v>0</v>
      </c>
      <c r="L45" s="8" t="str">
        <f>'様式Ⅰ(男子)'!Q146</f>
        <v/>
      </c>
      <c r="M45" s="8" t="str">
        <f>'様式Ⅰ(男子)'!Q147</f>
        <v/>
      </c>
      <c r="N45" s="8" t="str">
        <f>'様式Ⅰ(男子)'!Q148</f>
        <v/>
      </c>
    </row>
    <row r="46" spans="1:17">
      <c r="A46" s="1">
        <v>45</v>
      </c>
      <c r="B46" s="8" t="str">
        <f>'様式Ⅰ(男子)'!K149</f>
        <v>000000000</v>
      </c>
      <c r="C46" s="8" t="str">
        <f>CONCATENATE('様式Ⅰ(男子)'!F149," (",'様式Ⅰ(男子)'!I149,")")</f>
        <v xml:space="preserve"> ()</v>
      </c>
      <c r="D46" s="8" t="str">
        <f>'様式Ⅰ(男子)'!G149</f>
        <v/>
      </c>
      <c r="E46" s="8">
        <v>1</v>
      </c>
      <c r="G46" s="8" t="str">
        <f>基本情報登録!$D$10</f>
        <v/>
      </c>
      <c r="H46" s="8" t="str">
        <f>'様式Ⅰ(男子)'!J149</f>
        <v/>
      </c>
      <c r="K46" s="8">
        <f>'様式Ⅰ(男子)'!C149</f>
        <v>0</v>
      </c>
      <c r="L46" s="8" t="str">
        <f>'様式Ⅰ(男子)'!Q149</f>
        <v/>
      </c>
      <c r="M46" s="8" t="str">
        <f>'様式Ⅰ(男子)'!Q150</f>
        <v/>
      </c>
      <c r="N46" s="8" t="str">
        <f>'様式Ⅰ(男子)'!Q151</f>
        <v/>
      </c>
    </row>
    <row r="47" spans="1:17">
      <c r="A47" s="1">
        <v>46</v>
      </c>
      <c r="B47" s="8" t="str">
        <f>'様式Ⅰ(男子)'!K152</f>
        <v>000000000</v>
      </c>
      <c r="C47" s="8" t="str">
        <f>CONCATENATE('様式Ⅰ(男子)'!F152," (",'様式Ⅰ(男子)'!I152,")")</f>
        <v xml:space="preserve"> ()</v>
      </c>
      <c r="D47" s="8" t="str">
        <f>'様式Ⅰ(男子)'!G152</f>
        <v/>
      </c>
      <c r="E47" s="8">
        <v>1</v>
      </c>
      <c r="G47" s="8" t="str">
        <f>基本情報登録!$D$10</f>
        <v/>
      </c>
      <c r="H47" s="8" t="str">
        <f>'様式Ⅰ(男子)'!J152</f>
        <v/>
      </c>
      <c r="K47" s="8">
        <f>'様式Ⅰ(男子)'!C152</f>
        <v>0</v>
      </c>
      <c r="L47" s="8" t="str">
        <f>'様式Ⅰ(男子)'!Q152</f>
        <v/>
      </c>
      <c r="M47" s="8" t="str">
        <f>'様式Ⅰ(男子)'!Q153</f>
        <v/>
      </c>
      <c r="N47" s="8" t="str">
        <f>'様式Ⅰ(男子)'!Q154</f>
        <v/>
      </c>
    </row>
    <row r="48" spans="1:17">
      <c r="A48" s="1">
        <v>47</v>
      </c>
      <c r="B48" s="8" t="str">
        <f>'様式Ⅰ(男子)'!K155</f>
        <v>000000000</v>
      </c>
      <c r="C48" s="8" t="str">
        <f>CONCATENATE('様式Ⅰ(男子)'!F155," (",'様式Ⅰ(男子)'!I155,")")</f>
        <v xml:space="preserve"> ()</v>
      </c>
      <c r="D48" s="8" t="str">
        <f>'様式Ⅰ(男子)'!G155</f>
        <v/>
      </c>
      <c r="E48" s="8">
        <v>1</v>
      </c>
      <c r="G48" s="8" t="str">
        <f>基本情報登録!$D$10</f>
        <v/>
      </c>
      <c r="H48" s="8" t="str">
        <f>'様式Ⅰ(男子)'!J155</f>
        <v/>
      </c>
      <c r="K48" s="8">
        <f>'様式Ⅰ(男子)'!C155</f>
        <v>0</v>
      </c>
      <c r="L48" s="8" t="str">
        <f>'様式Ⅰ(男子)'!Q155</f>
        <v/>
      </c>
      <c r="M48" s="8" t="str">
        <f>'様式Ⅰ(男子)'!Q156</f>
        <v/>
      </c>
      <c r="N48" s="8" t="str">
        <f>'様式Ⅰ(男子)'!Q157</f>
        <v/>
      </c>
      <c r="Q48" s="8"/>
    </row>
    <row r="49" spans="1:17">
      <c r="A49" s="1">
        <v>48</v>
      </c>
      <c r="B49" s="8" t="str">
        <f>'様式Ⅰ(男子)'!K158</f>
        <v>000000000</v>
      </c>
      <c r="C49" s="8" t="str">
        <f>CONCATENATE('様式Ⅰ(男子)'!F158," (",'様式Ⅰ(男子)'!I158,")")</f>
        <v xml:space="preserve"> ()</v>
      </c>
      <c r="D49" s="8" t="str">
        <f>'様式Ⅰ(男子)'!G158</f>
        <v/>
      </c>
      <c r="E49" s="8">
        <v>1</v>
      </c>
      <c r="G49" s="8" t="str">
        <f>基本情報登録!$D$10</f>
        <v/>
      </c>
      <c r="H49" s="8" t="str">
        <f>'様式Ⅰ(男子)'!J158</f>
        <v/>
      </c>
      <c r="K49" s="8">
        <f>'様式Ⅰ(男子)'!C158</f>
        <v>0</v>
      </c>
      <c r="L49" s="8" t="str">
        <f>'様式Ⅰ(男子)'!Q158</f>
        <v/>
      </c>
      <c r="M49" s="8" t="str">
        <f>'様式Ⅰ(男子)'!Q159</f>
        <v/>
      </c>
      <c r="N49" s="8" t="str">
        <f>'様式Ⅰ(男子)'!Q160</f>
        <v/>
      </c>
      <c r="Q49" s="8"/>
    </row>
    <row r="50" spans="1:17">
      <c r="A50" s="1">
        <v>49</v>
      </c>
      <c r="B50" s="8" t="str">
        <f>'様式Ⅰ(男子)'!K161</f>
        <v>000000000</v>
      </c>
      <c r="C50" s="8" t="str">
        <f>CONCATENATE('様式Ⅰ(男子)'!F161," (",'様式Ⅰ(男子)'!I161,")")</f>
        <v xml:space="preserve"> ()</v>
      </c>
      <c r="D50" s="8" t="str">
        <f>'様式Ⅰ(男子)'!G161</f>
        <v/>
      </c>
      <c r="E50" s="8">
        <v>1</v>
      </c>
      <c r="G50" s="8" t="str">
        <f>基本情報登録!$D$10</f>
        <v/>
      </c>
      <c r="H50" s="8" t="str">
        <f>'様式Ⅰ(男子)'!J161</f>
        <v/>
      </c>
      <c r="K50" s="8">
        <f>'様式Ⅰ(男子)'!C161</f>
        <v>0</v>
      </c>
      <c r="L50" s="8" t="str">
        <f>'様式Ⅰ(男子)'!Q161</f>
        <v/>
      </c>
      <c r="M50" s="8" t="str">
        <f>'様式Ⅰ(男子)'!Q162</f>
        <v/>
      </c>
      <c r="N50" s="8" t="str">
        <f>'様式Ⅰ(男子)'!Q163</f>
        <v/>
      </c>
      <c r="Q50" s="8"/>
    </row>
    <row r="51" spans="1:17">
      <c r="A51" s="1">
        <v>50</v>
      </c>
      <c r="B51" s="8" t="str">
        <f>'様式Ⅰ(男子)'!K164</f>
        <v>000000000</v>
      </c>
      <c r="C51" s="8" t="str">
        <f>CONCATENATE('様式Ⅰ(男子)'!F164," (",'様式Ⅰ(男子)'!I164,")")</f>
        <v xml:space="preserve"> ()</v>
      </c>
      <c r="D51" s="8" t="str">
        <f>'様式Ⅰ(男子)'!G164</f>
        <v/>
      </c>
      <c r="E51" s="8">
        <v>1</v>
      </c>
      <c r="G51" s="8" t="str">
        <f>基本情報登録!$D$10</f>
        <v/>
      </c>
      <c r="H51" s="8" t="str">
        <f>'様式Ⅰ(男子)'!J164</f>
        <v/>
      </c>
      <c r="K51" s="8">
        <f>'様式Ⅰ(男子)'!C164</f>
        <v>0</v>
      </c>
      <c r="L51" s="8" t="str">
        <f>'様式Ⅰ(男子)'!Q164</f>
        <v/>
      </c>
      <c r="M51" s="8" t="str">
        <f>'様式Ⅰ(男子)'!Q165</f>
        <v/>
      </c>
      <c r="N51" s="8" t="str">
        <f>'様式Ⅰ(男子)'!Q166</f>
        <v/>
      </c>
      <c r="Q51" s="8"/>
    </row>
    <row r="52" spans="1:17">
      <c r="A52" s="1">
        <v>51</v>
      </c>
      <c r="B52" s="8" t="str">
        <f>'様式Ⅰ(男子)'!K167</f>
        <v>000000000</v>
      </c>
      <c r="C52" s="8" t="str">
        <f>CONCATENATE('様式Ⅰ(男子)'!F167," (",'様式Ⅰ(男子)'!I167,")")</f>
        <v xml:space="preserve"> ()</v>
      </c>
      <c r="D52" s="8" t="str">
        <f>'様式Ⅰ(男子)'!G167</f>
        <v/>
      </c>
      <c r="E52" s="8">
        <v>1</v>
      </c>
      <c r="G52" s="8" t="str">
        <f>基本情報登録!$D$10</f>
        <v/>
      </c>
      <c r="H52" s="8" t="str">
        <f>'様式Ⅰ(男子)'!J167</f>
        <v/>
      </c>
      <c r="K52" s="8">
        <f>'様式Ⅰ(男子)'!C167</f>
        <v>0</v>
      </c>
      <c r="L52" s="8" t="str">
        <f>'様式Ⅰ(男子)'!Q167</f>
        <v/>
      </c>
      <c r="M52" s="8" t="str">
        <f>'様式Ⅰ(男子)'!Q168</f>
        <v/>
      </c>
      <c r="N52" s="8" t="str">
        <f>'様式Ⅰ(男子)'!Q169</f>
        <v/>
      </c>
    </row>
    <row r="53" spans="1:17">
      <c r="A53" s="1">
        <v>52</v>
      </c>
      <c r="B53" s="8" t="str">
        <f>'様式Ⅰ(男子)'!K170</f>
        <v>000000000</v>
      </c>
      <c r="C53" s="8" t="str">
        <f>CONCATENATE('様式Ⅰ(男子)'!F170," (",'様式Ⅰ(男子)'!I170,")")</f>
        <v xml:space="preserve"> ()</v>
      </c>
      <c r="D53" s="8" t="str">
        <f>'様式Ⅰ(男子)'!G170</f>
        <v/>
      </c>
      <c r="E53" s="8">
        <v>1</v>
      </c>
      <c r="G53" s="8" t="str">
        <f>基本情報登録!$D$10</f>
        <v/>
      </c>
      <c r="H53" s="8" t="str">
        <f>'様式Ⅰ(男子)'!J170</f>
        <v/>
      </c>
      <c r="K53" s="8">
        <f>'様式Ⅰ(男子)'!C170</f>
        <v>0</v>
      </c>
      <c r="L53" s="8" t="str">
        <f>'様式Ⅰ(男子)'!Q170</f>
        <v/>
      </c>
      <c r="M53" s="8" t="str">
        <f>'様式Ⅰ(男子)'!Q171</f>
        <v/>
      </c>
      <c r="N53" s="8" t="str">
        <f>'様式Ⅰ(男子)'!Q172</f>
        <v/>
      </c>
    </row>
    <row r="54" spans="1:17">
      <c r="A54" s="1">
        <v>53</v>
      </c>
      <c r="B54" s="8" t="str">
        <f>'様式Ⅰ(男子)'!K173</f>
        <v>000000000</v>
      </c>
      <c r="C54" s="8" t="str">
        <f>CONCATENATE('様式Ⅰ(男子)'!F173," (",'様式Ⅰ(男子)'!I173,")")</f>
        <v xml:space="preserve"> ()</v>
      </c>
      <c r="D54" s="8" t="str">
        <f>'様式Ⅰ(男子)'!G173</f>
        <v/>
      </c>
      <c r="E54" s="8">
        <v>1</v>
      </c>
      <c r="G54" s="8" t="str">
        <f>基本情報登録!$D$10</f>
        <v/>
      </c>
      <c r="H54" s="8" t="str">
        <f>'様式Ⅰ(男子)'!J173</f>
        <v/>
      </c>
      <c r="K54" s="8">
        <f>'様式Ⅰ(男子)'!C173</f>
        <v>0</v>
      </c>
      <c r="L54" s="8" t="str">
        <f>'様式Ⅰ(男子)'!Q173</f>
        <v/>
      </c>
      <c r="M54" s="8" t="str">
        <f>'様式Ⅰ(男子)'!Q174</f>
        <v/>
      </c>
      <c r="N54" s="8" t="str">
        <f>'様式Ⅰ(男子)'!Q175</f>
        <v/>
      </c>
      <c r="Q54" s="8"/>
    </row>
    <row r="55" spans="1:17">
      <c r="A55" s="1">
        <v>54</v>
      </c>
      <c r="B55" s="8" t="str">
        <f>'様式Ⅰ(男子)'!K176</f>
        <v>000000000</v>
      </c>
      <c r="C55" s="8" t="str">
        <f>CONCATENATE('様式Ⅰ(男子)'!F176," (",'様式Ⅰ(男子)'!I176,")")</f>
        <v xml:space="preserve"> ()</v>
      </c>
      <c r="D55" s="8" t="str">
        <f>'様式Ⅰ(男子)'!G176</f>
        <v/>
      </c>
      <c r="E55" s="8">
        <v>1</v>
      </c>
      <c r="G55" s="8" t="str">
        <f>基本情報登録!$D$10</f>
        <v/>
      </c>
      <c r="H55" s="8" t="str">
        <f>'様式Ⅰ(男子)'!J176</f>
        <v/>
      </c>
      <c r="K55" s="8">
        <f>'様式Ⅰ(男子)'!C176</f>
        <v>0</v>
      </c>
      <c r="L55" s="8" t="str">
        <f>'様式Ⅰ(男子)'!Q176</f>
        <v/>
      </c>
      <c r="M55" s="8" t="str">
        <f>'様式Ⅰ(男子)'!Q177</f>
        <v/>
      </c>
      <c r="N55" s="8" t="str">
        <f>'様式Ⅰ(男子)'!Q178</f>
        <v/>
      </c>
    </row>
    <row r="56" spans="1:17">
      <c r="A56" s="1">
        <v>55</v>
      </c>
      <c r="B56" s="8" t="str">
        <f>'様式Ⅰ(男子)'!K179</f>
        <v>000000000</v>
      </c>
      <c r="C56" s="8" t="str">
        <f>CONCATENATE('様式Ⅰ(男子)'!F179," (",'様式Ⅰ(男子)'!I179,")")</f>
        <v xml:space="preserve"> ()</v>
      </c>
      <c r="D56" s="8" t="str">
        <f>'様式Ⅰ(男子)'!G179</f>
        <v/>
      </c>
      <c r="E56" s="8">
        <v>1</v>
      </c>
      <c r="G56" s="8" t="str">
        <f>基本情報登録!$D$10</f>
        <v/>
      </c>
      <c r="H56" s="8" t="str">
        <f>'様式Ⅰ(男子)'!J179</f>
        <v/>
      </c>
      <c r="K56" s="8">
        <f>'様式Ⅰ(男子)'!C179</f>
        <v>0</v>
      </c>
      <c r="L56" s="8" t="str">
        <f>'様式Ⅰ(男子)'!Q179</f>
        <v/>
      </c>
      <c r="M56" s="8" t="str">
        <f>'様式Ⅰ(男子)'!Q180</f>
        <v/>
      </c>
      <c r="N56" s="8" t="str">
        <f>'様式Ⅰ(男子)'!Q181</f>
        <v/>
      </c>
    </row>
    <row r="57" spans="1:17">
      <c r="A57" s="1">
        <v>56</v>
      </c>
      <c r="B57" s="8" t="str">
        <f>'様式Ⅰ(男子)'!K182</f>
        <v>000000000</v>
      </c>
      <c r="C57" s="8" t="str">
        <f>CONCATENATE('様式Ⅰ(男子)'!F182," (",'様式Ⅰ(男子)'!I182,")")</f>
        <v xml:space="preserve"> ()</v>
      </c>
      <c r="D57" s="8" t="str">
        <f>'様式Ⅰ(男子)'!G182</f>
        <v/>
      </c>
      <c r="E57" s="8">
        <v>1</v>
      </c>
      <c r="G57" s="8" t="str">
        <f>基本情報登録!$D$10</f>
        <v/>
      </c>
      <c r="H57" s="8" t="str">
        <f>'様式Ⅰ(男子)'!J182</f>
        <v/>
      </c>
      <c r="K57" s="8">
        <f>'様式Ⅰ(男子)'!C182</f>
        <v>0</v>
      </c>
      <c r="L57" s="8" t="str">
        <f>'様式Ⅰ(男子)'!Q182</f>
        <v/>
      </c>
      <c r="M57" s="8" t="str">
        <f>'様式Ⅰ(男子)'!Q183</f>
        <v/>
      </c>
      <c r="N57" s="8" t="str">
        <f>'様式Ⅰ(男子)'!Q184</f>
        <v/>
      </c>
      <c r="Q57" s="8"/>
    </row>
    <row r="58" spans="1:17">
      <c r="A58" s="1">
        <v>57</v>
      </c>
      <c r="B58" s="8" t="str">
        <f>'様式Ⅰ(男子)'!K185</f>
        <v>000000000</v>
      </c>
      <c r="C58" s="8" t="str">
        <f>CONCATENATE('様式Ⅰ(男子)'!F185," (",'様式Ⅰ(男子)'!I185,")")</f>
        <v xml:space="preserve"> ()</v>
      </c>
      <c r="D58" s="8" t="str">
        <f>'様式Ⅰ(男子)'!G185</f>
        <v/>
      </c>
      <c r="E58" s="8">
        <v>1</v>
      </c>
      <c r="G58" s="8" t="str">
        <f>基本情報登録!$D$10</f>
        <v/>
      </c>
      <c r="H58" s="8" t="str">
        <f>'様式Ⅰ(男子)'!J185</f>
        <v/>
      </c>
      <c r="K58" s="8">
        <f>'様式Ⅰ(男子)'!C185</f>
        <v>0</v>
      </c>
      <c r="L58" s="8" t="str">
        <f>'様式Ⅰ(男子)'!Q185</f>
        <v/>
      </c>
      <c r="M58" s="8" t="str">
        <f>'様式Ⅰ(男子)'!Q186</f>
        <v/>
      </c>
      <c r="N58" s="8" t="str">
        <f>'様式Ⅰ(男子)'!Q187</f>
        <v/>
      </c>
    </row>
    <row r="59" spans="1:17">
      <c r="A59" s="1">
        <v>58</v>
      </c>
      <c r="B59" s="8" t="str">
        <f>'様式Ⅰ(男子)'!K188</f>
        <v>000000000</v>
      </c>
      <c r="C59" s="8" t="str">
        <f>CONCATENATE('様式Ⅰ(男子)'!F188," (",'様式Ⅰ(男子)'!I188,")")</f>
        <v xml:space="preserve"> ()</v>
      </c>
      <c r="D59" s="8" t="str">
        <f>'様式Ⅰ(男子)'!G188</f>
        <v/>
      </c>
      <c r="E59" s="8">
        <v>1</v>
      </c>
      <c r="G59" s="8" t="str">
        <f>基本情報登録!$D$10</f>
        <v/>
      </c>
      <c r="H59" s="8" t="str">
        <f>'様式Ⅰ(男子)'!J188</f>
        <v/>
      </c>
      <c r="K59" s="8">
        <f>'様式Ⅰ(男子)'!C188</f>
        <v>0</v>
      </c>
      <c r="L59" s="8" t="str">
        <f>'様式Ⅰ(男子)'!Q188</f>
        <v/>
      </c>
      <c r="M59" s="8" t="str">
        <f>'様式Ⅰ(男子)'!Q189</f>
        <v/>
      </c>
      <c r="N59" s="8" t="str">
        <f>'様式Ⅰ(男子)'!Q190</f>
        <v/>
      </c>
    </row>
    <row r="60" spans="1:17">
      <c r="A60" s="1">
        <v>59</v>
      </c>
      <c r="B60" s="8" t="str">
        <f>'様式Ⅰ(男子)'!K191</f>
        <v>000000000</v>
      </c>
      <c r="C60" s="8" t="str">
        <f>CONCATENATE('様式Ⅰ(男子)'!F191," (",'様式Ⅰ(男子)'!I191,")")</f>
        <v xml:space="preserve"> ()</v>
      </c>
      <c r="D60" s="8" t="str">
        <f>'様式Ⅰ(男子)'!G191</f>
        <v/>
      </c>
      <c r="E60" s="8">
        <v>1</v>
      </c>
      <c r="G60" s="8" t="str">
        <f>基本情報登録!$D$10</f>
        <v/>
      </c>
      <c r="H60" s="8" t="str">
        <f>'様式Ⅰ(男子)'!J191</f>
        <v/>
      </c>
      <c r="K60" s="8">
        <f>'様式Ⅰ(男子)'!C191</f>
        <v>0</v>
      </c>
      <c r="L60" s="8" t="str">
        <f>'様式Ⅰ(男子)'!Q191</f>
        <v/>
      </c>
      <c r="M60" s="8" t="str">
        <f>'様式Ⅰ(男子)'!Q192</f>
        <v/>
      </c>
      <c r="N60" s="8" t="str">
        <f>'様式Ⅰ(男子)'!Q193</f>
        <v/>
      </c>
      <c r="Q60" s="8"/>
    </row>
    <row r="61" spans="1:17">
      <c r="A61" s="1">
        <v>60</v>
      </c>
      <c r="B61" s="8" t="str">
        <f>'様式Ⅰ(男子)'!K194</f>
        <v>000000000</v>
      </c>
      <c r="C61" s="8" t="str">
        <f>CONCATENATE('様式Ⅰ(男子)'!F194," (",'様式Ⅰ(男子)'!I194,")")</f>
        <v xml:space="preserve"> ()</v>
      </c>
      <c r="D61" s="8" t="str">
        <f>'様式Ⅰ(男子)'!G194</f>
        <v/>
      </c>
      <c r="E61" s="8">
        <v>1</v>
      </c>
      <c r="G61" s="8" t="str">
        <f>基本情報登録!$D$10</f>
        <v/>
      </c>
      <c r="H61" s="8" t="str">
        <f>'様式Ⅰ(男子)'!J194</f>
        <v/>
      </c>
      <c r="K61" s="8">
        <f>'様式Ⅰ(男子)'!C194</f>
        <v>0</v>
      </c>
      <c r="L61" s="8" t="str">
        <f>'様式Ⅰ(男子)'!Q194</f>
        <v/>
      </c>
      <c r="M61" s="8" t="str">
        <f>'様式Ⅰ(男子)'!Q195</f>
        <v/>
      </c>
      <c r="N61" s="8" t="str">
        <f>'様式Ⅰ(男子)'!Q196</f>
        <v/>
      </c>
    </row>
    <row r="62" spans="1:17">
      <c r="A62" s="1">
        <v>61</v>
      </c>
      <c r="B62" s="8" t="str">
        <f>'様式Ⅰ(男子)'!K197</f>
        <v>000000000</v>
      </c>
      <c r="C62" s="8" t="str">
        <f>CONCATENATE('様式Ⅰ(男子)'!F197," (",'様式Ⅰ(男子)'!I197,")")</f>
        <v xml:space="preserve"> ()</v>
      </c>
      <c r="D62" s="8" t="str">
        <f>'様式Ⅰ(男子)'!G197</f>
        <v/>
      </c>
      <c r="E62" s="8">
        <v>1</v>
      </c>
      <c r="G62" s="8" t="str">
        <f>基本情報登録!$D$10</f>
        <v/>
      </c>
      <c r="H62" s="8" t="str">
        <f>'様式Ⅰ(男子)'!J197</f>
        <v/>
      </c>
      <c r="K62" s="8">
        <f>'様式Ⅰ(男子)'!C197</f>
        <v>0</v>
      </c>
      <c r="L62" s="8" t="str">
        <f>'様式Ⅰ(男子)'!Q197</f>
        <v/>
      </c>
      <c r="M62" s="8" t="str">
        <f>'様式Ⅰ(男子)'!Q198</f>
        <v/>
      </c>
      <c r="N62" s="8" t="str">
        <f>'様式Ⅰ(男子)'!Q199</f>
        <v/>
      </c>
    </row>
    <row r="63" spans="1:17">
      <c r="A63" s="1">
        <v>62</v>
      </c>
      <c r="B63" s="8" t="str">
        <f>'様式Ⅰ(男子)'!K200</f>
        <v>000000000</v>
      </c>
      <c r="C63" s="8" t="str">
        <f>CONCATENATE('様式Ⅰ(男子)'!F200," (",'様式Ⅰ(男子)'!I200,")")</f>
        <v xml:space="preserve"> ()</v>
      </c>
      <c r="D63" s="8" t="str">
        <f>'様式Ⅰ(男子)'!G200</f>
        <v/>
      </c>
      <c r="E63" s="8">
        <v>1</v>
      </c>
      <c r="G63" s="8" t="str">
        <f>基本情報登録!$D$10</f>
        <v/>
      </c>
      <c r="H63" s="8" t="str">
        <f>'様式Ⅰ(男子)'!J200</f>
        <v/>
      </c>
      <c r="K63" s="8">
        <f>'様式Ⅰ(男子)'!C200</f>
        <v>0</v>
      </c>
      <c r="L63" s="8" t="str">
        <f>'様式Ⅰ(男子)'!Q200</f>
        <v/>
      </c>
      <c r="M63" s="8" t="str">
        <f>'様式Ⅰ(男子)'!Q201</f>
        <v/>
      </c>
      <c r="N63" s="8" t="str">
        <f>'様式Ⅰ(男子)'!Q202</f>
        <v/>
      </c>
      <c r="Q63" s="8"/>
    </row>
    <row r="64" spans="1:17">
      <c r="A64" s="1">
        <v>63</v>
      </c>
      <c r="B64" s="8" t="str">
        <f>'様式Ⅰ(男子)'!K203</f>
        <v>000000000</v>
      </c>
      <c r="C64" s="8" t="str">
        <f>CONCATENATE('様式Ⅰ(男子)'!F203," (",'様式Ⅰ(男子)'!I203,")")</f>
        <v xml:space="preserve"> ()</v>
      </c>
      <c r="D64" s="8" t="str">
        <f>'様式Ⅰ(男子)'!G203</f>
        <v/>
      </c>
      <c r="E64" s="8">
        <v>1</v>
      </c>
      <c r="G64" s="8" t="str">
        <f>基本情報登録!$D$10</f>
        <v/>
      </c>
      <c r="H64" s="8" t="str">
        <f>'様式Ⅰ(男子)'!J203</f>
        <v/>
      </c>
      <c r="K64" s="8">
        <f>'様式Ⅰ(男子)'!C203</f>
        <v>0</v>
      </c>
      <c r="L64" s="8" t="str">
        <f>'様式Ⅰ(男子)'!Q203</f>
        <v/>
      </c>
      <c r="M64" s="8" t="str">
        <f>'様式Ⅰ(男子)'!Q204</f>
        <v/>
      </c>
      <c r="N64" s="8" t="str">
        <f>'様式Ⅰ(男子)'!Q205</f>
        <v/>
      </c>
    </row>
    <row r="65" spans="1:17">
      <c r="A65" s="1">
        <v>64</v>
      </c>
      <c r="B65" s="8" t="str">
        <f>'様式Ⅰ(男子)'!K206</f>
        <v>000000000</v>
      </c>
      <c r="C65" s="8" t="str">
        <f>CONCATENATE('様式Ⅰ(男子)'!F206," (",'様式Ⅰ(男子)'!I206,")")</f>
        <v xml:space="preserve"> ()</v>
      </c>
      <c r="D65" s="8" t="str">
        <f>'様式Ⅰ(男子)'!G206</f>
        <v/>
      </c>
      <c r="E65" s="8">
        <v>1</v>
      </c>
      <c r="G65" s="8" t="str">
        <f>基本情報登録!$D$10</f>
        <v/>
      </c>
      <c r="H65" s="8" t="str">
        <f>'様式Ⅰ(男子)'!J206</f>
        <v/>
      </c>
      <c r="K65" s="8">
        <f>'様式Ⅰ(男子)'!C206</f>
        <v>0</v>
      </c>
      <c r="L65" s="8" t="str">
        <f>'様式Ⅰ(男子)'!Q206</f>
        <v/>
      </c>
      <c r="M65" s="8" t="str">
        <f>'様式Ⅰ(男子)'!Q207</f>
        <v/>
      </c>
      <c r="N65" s="8" t="str">
        <f>'様式Ⅰ(男子)'!Q208</f>
        <v/>
      </c>
    </row>
    <row r="66" spans="1:17">
      <c r="A66" s="1">
        <v>65</v>
      </c>
      <c r="B66" s="8" t="str">
        <f>'様式Ⅰ(男子)'!K209</f>
        <v>000000000</v>
      </c>
      <c r="C66" s="8" t="str">
        <f>CONCATENATE('様式Ⅰ(男子)'!F209," (",'様式Ⅰ(男子)'!I209,")")</f>
        <v xml:space="preserve"> ()</v>
      </c>
      <c r="D66" s="8" t="str">
        <f>'様式Ⅰ(男子)'!G209</f>
        <v/>
      </c>
      <c r="E66" s="8">
        <v>1</v>
      </c>
      <c r="G66" s="8" t="str">
        <f>基本情報登録!$D$10</f>
        <v/>
      </c>
      <c r="H66" s="8" t="str">
        <f>'様式Ⅰ(男子)'!J209</f>
        <v/>
      </c>
      <c r="K66" s="8">
        <f>'様式Ⅰ(男子)'!C209</f>
        <v>0</v>
      </c>
      <c r="L66" s="8" t="str">
        <f>'様式Ⅰ(男子)'!Q209</f>
        <v/>
      </c>
      <c r="M66" s="8" t="str">
        <f>'様式Ⅰ(男子)'!Q210</f>
        <v/>
      </c>
      <c r="N66" s="8" t="str">
        <f>'様式Ⅰ(男子)'!Q211</f>
        <v/>
      </c>
      <c r="Q66" s="8"/>
    </row>
    <row r="67" spans="1:17">
      <c r="A67" s="1">
        <v>66</v>
      </c>
      <c r="B67" s="8" t="str">
        <f>'様式Ⅰ(男子)'!K212</f>
        <v>000000000</v>
      </c>
      <c r="C67" s="8" t="str">
        <f>CONCATENATE('様式Ⅰ(男子)'!F212," (",'様式Ⅰ(男子)'!I212,")")</f>
        <v xml:space="preserve"> ()</v>
      </c>
      <c r="D67" s="8" t="str">
        <f>'様式Ⅰ(男子)'!G212</f>
        <v/>
      </c>
      <c r="E67" s="8">
        <v>1</v>
      </c>
      <c r="G67" s="8" t="str">
        <f>基本情報登録!$D$10</f>
        <v/>
      </c>
      <c r="H67" s="8" t="str">
        <f>'様式Ⅰ(男子)'!J212</f>
        <v/>
      </c>
      <c r="K67" s="8">
        <f>'様式Ⅰ(男子)'!C212</f>
        <v>0</v>
      </c>
      <c r="L67" s="8" t="str">
        <f>'様式Ⅰ(男子)'!Q212</f>
        <v/>
      </c>
      <c r="M67" s="8" t="str">
        <f>'様式Ⅰ(男子)'!Q213</f>
        <v/>
      </c>
      <c r="N67" s="8" t="str">
        <f>'様式Ⅰ(男子)'!Q214</f>
        <v/>
      </c>
    </row>
    <row r="68" spans="1:17">
      <c r="A68" s="1">
        <v>67</v>
      </c>
      <c r="B68" s="8" t="str">
        <f>'様式Ⅰ(男子)'!K215</f>
        <v>000000000</v>
      </c>
      <c r="C68" s="8" t="str">
        <f>CONCATENATE('様式Ⅰ(男子)'!F215," (",'様式Ⅰ(男子)'!I215,")")</f>
        <v xml:space="preserve"> ()</v>
      </c>
      <c r="D68" s="8" t="str">
        <f>'様式Ⅰ(男子)'!G215</f>
        <v/>
      </c>
      <c r="E68" s="8">
        <v>1</v>
      </c>
      <c r="G68" s="8" t="str">
        <f>基本情報登録!$D$10</f>
        <v/>
      </c>
      <c r="H68" s="8" t="str">
        <f>'様式Ⅰ(男子)'!J215</f>
        <v/>
      </c>
      <c r="K68" s="8">
        <f>'様式Ⅰ(男子)'!C215</f>
        <v>0</v>
      </c>
      <c r="L68" s="8" t="str">
        <f>'様式Ⅰ(男子)'!Q215</f>
        <v/>
      </c>
      <c r="M68" s="8" t="str">
        <f>'様式Ⅰ(男子)'!Q216</f>
        <v/>
      </c>
      <c r="N68" s="8" t="str">
        <f>'様式Ⅰ(男子)'!Q217</f>
        <v/>
      </c>
    </row>
    <row r="69" spans="1:17">
      <c r="A69" s="1">
        <v>68</v>
      </c>
      <c r="B69" s="8" t="str">
        <f>'様式Ⅰ(男子)'!K218</f>
        <v>000000000</v>
      </c>
      <c r="C69" s="8" t="str">
        <f>CONCATENATE('様式Ⅰ(男子)'!F218," (",'様式Ⅰ(男子)'!I218,")")</f>
        <v xml:space="preserve"> ()</v>
      </c>
      <c r="D69" s="8" t="str">
        <f>'様式Ⅰ(男子)'!G218</f>
        <v/>
      </c>
      <c r="E69" s="8">
        <v>1</v>
      </c>
      <c r="G69" s="8" t="str">
        <f>基本情報登録!$D$10</f>
        <v/>
      </c>
      <c r="H69" s="8" t="str">
        <f>'様式Ⅰ(男子)'!J218</f>
        <v/>
      </c>
      <c r="K69" s="8">
        <f>'様式Ⅰ(男子)'!C218</f>
        <v>0</v>
      </c>
      <c r="L69" s="8" t="str">
        <f>'様式Ⅰ(男子)'!Q218</f>
        <v/>
      </c>
      <c r="M69" s="8" t="str">
        <f>'様式Ⅰ(男子)'!Q219</f>
        <v/>
      </c>
      <c r="N69" s="8" t="str">
        <f>'様式Ⅰ(男子)'!Q220</f>
        <v/>
      </c>
      <c r="Q69" s="8"/>
    </row>
    <row r="70" spans="1:17">
      <c r="A70" s="1">
        <v>69</v>
      </c>
      <c r="B70" s="8" t="str">
        <f>'様式Ⅰ(男子)'!K221</f>
        <v>000000000</v>
      </c>
      <c r="C70" s="8" t="str">
        <f>CONCATENATE('様式Ⅰ(男子)'!F221," (",'様式Ⅰ(男子)'!I221,")")</f>
        <v xml:space="preserve"> ()</v>
      </c>
      <c r="D70" s="8" t="str">
        <f>'様式Ⅰ(男子)'!G221</f>
        <v/>
      </c>
      <c r="E70" s="8">
        <v>1</v>
      </c>
      <c r="G70" s="8" t="str">
        <f>基本情報登録!$D$10</f>
        <v/>
      </c>
      <c r="H70" s="8" t="str">
        <f>'様式Ⅰ(男子)'!J221</f>
        <v/>
      </c>
      <c r="K70" s="8">
        <f>'様式Ⅰ(男子)'!C221</f>
        <v>0</v>
      </c>
      <c r="L70" s="8" t="str">
        <f>'様式Ⅰ(男子)'!Q221</f>
        <v/>
      </c>
      <c r="M70" s="8" t="str">
        <f>'様式Ⅰ(男子)'!Q222</f>
        <v/>
      </c>
      <c r="N70" s="8" t="str">
        <f>'様式Ⅰ(男子)'!Q223</f>
        <v/>
      </c>
    </row>
    <row r="71" spans="1:17">
      <c r="A71" s="1">
        <v>70</v>
      </c>
      <c r="B71" s="8" t="str">
        <f>'様式Ⅰ(男子)'!K224</f>
        <v>000000000</v>
      </c>
      <c r="C71" s="8" t="str">
        <f>CONCATENATE('様式Ⅰ(男子)'!F224," (",'様式Ⅰ(男子)'!I224,")")</f>
        <v xml:space="preserve"> ()</v>
      </c>
      <c r="D71" s="8" t="str">
        <f>'様式Ⅰ(男子)'!G224</f>
        <v/>
      </c>
      <c r="E71" s="8">
        <v>1</v>
      </c>
      <c r="G71" s="8" t="str">
        <f>基本情報登録!$D$10</f>
        <v/>
      </c>
      <c r="H71" s="8" t="str">
        <f>'様式Ⅰ(男子)'!J224</f>
        <v/>
      </c>
      <c r="K71" s="8">
        <f>'様式Ⅰ(男子)'!C224</f>
        <v>0</v>
      </c>
      <c r="L71" s="8" t="str">
        <f>'様式Ⅰ(男子)'!Q224</f>
        <v/>
      </c>
      <c r="M71" s="8" t="str">
        <f>'様式Ⅰ(男子)'!Q225</f>
        <v/>
      </c>
      <c r="N71" s="8" t="str">
        <f>'様式Ⅰ(男子)'!Q226</f>
        <v/>
      </c>
    </row>
    <row r="72" spans="1:17">
      <c r="A72" s="1">
        <v>71</v>
      </c>
      <c r="B72" s="8" t="str">
        <f>'様式Ⅰ(男子)'!K227</f>
        <v>000000000</v>
      </c>
      <c r="C72" s="8" t="str">
        <f>CONCATENATE('様式Ⅰ(男子)'!F227," (",'様式Ⅰ(男子)'!I227,")")</f>
        <v xml:space="preserve"> ()</v>
      </c>
      <c r="D72" s="8" t="str">
        <f>'様式Ⅰ(男子)'!G227</f>
        <v/>
      </c>
      <c r="E72" s="8">
        <v>1</v>
      </c>
      <c r="G72" s="8" t="str">
        <f>基本情報登録!$D$10</f>
        <v/>
      </c>
      <c r="H72" s="8" t="str">
        <f>'様式Ⅰ(男子)'!J227</f>
        <v/>
      </c>
      <c r="K72" s="8">
        <f>'様式Ⅰ(男子)'!C227</f>
        <v>0</v>
      </c>
      <c r="L72" s="8" t="str">
        <f>'様式Ⅰ(男子)'!Q227</f>
        <v/>
      </c>
      <c r="M72" s="8" t="str">
        <f>'様式Ⅰ(男子)'!Q228</f>
        <v/>
      </c>
      <c r="N72" s="8" t="str">
        <f>'様式Ⅰ(男子)'!Q229</f>
        <v/>
      </c>
    </row>
    <row r="73" spans="1:17">
      <c r="A73" s="1">
        <v>72</v>
      </c>
      <c r="B73" s="8" t="str">
        <f>'様式Ⅰ(男子)'!K230</f>
        <v>000000000</v>
      </c>
      <c r="C73" s="8" t="str">
        <f>CONCATENATE('様式Ⅰ(男子)'!F230," (",'様式Ⅰ(男子)'!I230,")")</f>
        <v xml:space="preserve"> ()</v>
      </c>
      <c r="D73" s="8" t="str">
        <f>'様式Ⅰ(男子)'!G230</f>
        <v/>
      </c>
      <c r="E73" s="8">
        <v>1</v>
      </c>
      <c r="G73" s="8" t="str">
        <f>基本情報登録!$D$10</f>
        <v/>
      </c>
      <c r="H73" s="8" t="str">
        <f>'様式Ⅰ(男子)'!J230</f>
        <v/>
      </c>
      <c r="K73" s="8">
        <f>'様式Ⅰ(男子)'!C230</f>
        <v>0</v>
      </c>
      <c r="L73" s="8" t="str">
        <f>'様式Ⅰ(男子)'!Q230</f>
        <v/>
      </c>
      <c r="M73" s="8" t="str">
        <f>'様式Ⅰ(男子)'!Q231</f>
        <v/>
      </c>
      <c r="N73" s="8" t="str">
        <f>'様式Ⅰ(男子)'!Q232</f>
        <v/>
      </c>
    </row>
    <row r="74" spans="1:17" hidden="1">
      <c r="A74" s="1">
        <v>73</v>
      </c>
      <c r="B74" s="8" t="str">
        <f>'様式Ⅰ(男子)'!K233</f>
        <v>000000000</v>
      </c>
      <c r="C74" s="8" t="str">
        <f>CONCATENATE('様式Ⅰ(男子)'!F233," (",'様式Ⅰ(男子)'!I233,")")</f>
        <v xml:space="preserve"> ()</v>
      </c>
      <c r="D74" s="8" t="str">
        <f>'様式Ⅰ(男子)'!G233</f>
        <v/>
      </c>
      <c r="E74" s="8">
        <v>1</v>
      </c>
      <c r="G74" s="8">
        <f>基本情報登録!$D$8</f>
        <v>0</v>
      </c>
      <c r="I74" s="8" t="str">
        <f>基本情報登録!$D$10</f>
        <v/>
      </c>
      <c r="J74" s="8" t="str">
        <f>'様式Ⅰ(男子)'!J233</f>
        <v/>
      </c>
      <c r="K74" s="8">
        <f>'様式Ⅰ(男子)'!C233</f>
        <v>0</v>
      </c>
      <c r="L74" s="8">
        <f>'様式Ⅰ(男子)'!M233</f>
        <v>0</v>
      </c>
      <c r="M74" s="8" t="str">
        <f>'様式Ⅰ(男子)'!Q233</f>
        <v/>
      </c>
      <c r="N74" s="8">
        <f>'様式Ⅰ(男子)'!M234</f>
        <v>0</v>
      </c>
      <c r="O74" s="8" t="str">
        <f>'様式Ⅰ(男子)'!Q234</f>
        <v/>
      </c>
      <c r="P74" s="8" t="str">
        <f>'様式Ⅰ(男子)'!Q235</f>
        <v/>
      </c>
    </row>
    <row r="75" spans="1:17" hidden="1">
      <c r="A75" s="1">
        <v>74</v>
      </c>
      <c r="B75" s="8" t="str">
        <f>'様式Ⅰ(男子)'!K236</f>
        <v>000000000</v>
      </c>
      <c r="C75" s="8" t="str">
        <f>CONCATENATE('様式Ⅰ(男子)'!F236," (",'様式Ⅰ(男子)'!I236,")")</f>
        <v xml:space="preserve"> ()</v>
      </c>
      <c r="D75" s="8" t="str">
        <f>'様式Ⅰ(男子)'!G236</f>
        <v/>
      </c>
      <c r="E75" s="8">
        <v>1</v>
      </c>
      <c r="G75" s="8">
        <f>基本情報登録!$D$8</f>
        <v>0</v>
      </c>
      <c r="I75" s="8" t="str">
        <f>基本情報登録!$D$10</f>
        <v/>
      </c>
      <c r="J75" s="8" t="str">
        <f>'様式Ⅰ(男子)'!J236</f>
        <v/>
      </c>
      <c r="K75" s="8">
        <f>'様式Ⅰ(男子)'!C236</f>
        <v>0</v>
      </c>
      <c r="L75" s="8">
        <f>'様式Ⅰ(男子)'!M236</f>
        <v>0</v>
      </c>
      <c r="M75" s="8" t="str">
        <f>'様式Ⅰ(男子)'!Q236</f>
        <v/>
      </c>
      <c r="N75" s="8">
        <f>'様式Ⅰ(男子)'!M237</f>
        <v>0</v>
      </c>
      <c r="O75" s="8" t="str">
        <f>'様式Ⅰ(男子)'!Q237</f>
        <v/>
      </c>
      <c r="P75" s="8" t="str">
        <f>'様式Ⅰ(男子)'!Q238</f>
        <v/>
      </c>
    </row>
    <row r="76" spans="1:17" hidden="1">
      <c r="A76" s="1">
        <v>75</v>
      </c>
      <c r="B76" s="8" t="str">
        <f>'様式Ⅰ(男子)'!K239</f>
        <v>000000000</v>
      </c>
      <c r="C76" s="8" t="str">
        <f>CONCATENATE('様式Ⅰ(男子)'!F239," (",'様式Ⅰ(男子)'!I239,")")</f>
        <v xml:space="preserve"> ()</v>
      </c>
      <c r="D76" s="8" t="str">
        <f>'様式Ⅰ(男子)'!G239</f>
        <v/>
      </c>
      <c r="E76" s="8">
        <v>1</v>
      </c>
      <c r="G76" s="8">
        <f>基本情報登録!$D$8</f>
        <v>0</v>
      </c>
      <c r="I76" s="8" t="str">
        <f>基本情報登録!$D$10</f>
        <v/>
      </c>
      <c r="J76" s="8" t="str">
        <f>'様式Ⅰ(男子)'!J239</f>
        <v/>
      </c>
      <c r="K76" s="8">
        <f>'様式Ⅰ(男子)'!C239</f>
        <v>0</v>
      </c>
      <c r="L76" s="8">
        <f>'様式Ⅰ(男子)'!M239</f>
        <v>0</v>
      </c>
      <c r="M76" s="8" t="str">
        <f>'様式Ⅰ(男子)'!Q239</f>
        <v/>
      </c>
      <c r="N76" s="8">
        <f>'様式Ⅰ(男子)'!M240</f>
        <v>0</v>
      </c>
      <c r="O76" s="8" t="str">
        <f>'様式Ⅰ(男子)'!Q240</f>
        <v/>
      </c>
      <c r="P76" s="8" t="str">
        <f>'様式Ⅰ(男子)'!Q241</f>
        <v/>
      </c>
    </row>
    <row r="77" spans="1:17" hidden="1">
      <c r="A77" s="1">
        <v>76</v>
      </c>
      <c r="B77" s="8" t="str">
        <f>'様式Ⅰ(男子)'!K242</f>
        <v>000000000</v>
      </c>
      <c r="C77" s="8" t="str">
        <f>CONCATENATE('様式Ⅰ(男子)'!F242," (",'様式Ⅰ(男子)'!I242,")")</f>
        <v xml:space="preserve"> ()</v>
      </c>
      <c r="D77" s="8" t="str">
        <f>'様式Ⅰ(男子)'!G242</f>
        <v/>
      </c>
      <c r="E77" s="8">
        <v>1</v>
      </c>
      <c r="G77" s="8">
        <f>基本情報登録!$D$8</f>
        <v>0</v>
      </c>
      <c r="I77" s="8" t="str">
        <f>基本情報登録!$D$10</f>
        <v/>
      </c>
      <c r="J77" s="8" t="str">
        <f>'様式Ⅰ(男子)'!J242</f>
        <v/>
      </c>
      <c r="K77" s="8">
        <f>'様式Ⅰ(男子)'!C242</f>
        <v>0</v>
      </c>
      <c r="L77" s="8">
        <f>'様式Ⅰ(男子)'!M242</f>
        <v>0</v>
      </c>
      <c r="M77" s="8" t="str">
        <f>'様式Ⅰ(男子)'!Q242</f>
        <v/>
      </c>
      <c r="N77" s="8">
        <f>'様式Ⅰ(男子)'!M243</f>
        <v>0</v>
      </c>
      <c r="O77" s="8" t="str">
        <f>'様式Ⅰ(男子)'!Q243</f>
        <v/>
      </c>
      <c r="P77" s="8" t="str">
        <f>'様式Ⅰ(男子)'!Q244</f>
        <v/>
      </c>
    </row>
    <row r="78" spans="1:17" hidden="1">
      <c r="A78" s="1">
        <v>77</v>
      </c>
      <c r="B78" s="8" t="str">
        <f>'様式Ⅰ(男子)'!K245</f>
        <v>000000000</v>
      </c>
      <c r="C78" s="8" t="str">
        <f>CONCATENATE('様式Ⅰ(男子)'!F245," (",'様式Ⅰ(男子)'!I245,")")</f>
        <v xml:space="preserve"> ()</v>
      </c>
      <c r="D78" s="8" t="str">
        <f>'様式Ⅰ(男子)'!G245</f>
        <v/>
      </c>
      <c r="E78" s="8">
        <v>1</v>
      </c>
      <c r="G78" s="8">
        <f>基本情報登録!$D$8</f>
        <v>0</v>
      </c>
      <c r="I78" s="8" t="str">
        <f>基本情報登録!$D$10</f>
        <v/>
      </c>
      <c r="J78" s="8" t="str">
        <f>'様式Ⅰ(男子)'!J245</f>
        <v/>
      </c>
      <c r="K78" s="8">
        <f>'様式Ⅰ(男子)'!C245</f>
        <v>0</v>
      </c>
      <c r="L78" s="8">
        <f>'様式Ⅰ(男子)'!M245</f>
        <v>0</v>
      </c>
      <c r="M78" s="8" t="str">
        <f>'様式Ⅰ(男子)'!Q245</f>
        <v/>
      </c>
      <c r="N78" s="8">
        <f>'様式Ⅰ(男子)'!M246</f>
        <v>0</v>
      </c>
      <c r="O78" s="8" t="str">
        <f>'様式Ⅰ(男子)'!Q246</f>
        <v/>
      </c>
      <c r="P78" s="8" t="str">
        <f>'様式Ⅰ(男子)'!Q247</f>
        <v/>
      </c>
    </row>
    <row r="79" spans="1:17" hidden="1">
      <c r="A79" s="1">
        <v>78</v>
      </c>
      <c r="B79" s="8" t="str">
        <f>'様式Ⅰ(男子)'!K248</f>
        <v>000000000</v>
      </c>
      <c r="C79" s="8" t="str">
        <f>CONCATENATE('様式Ⅰ(男子)'!F248," (",'様式Ⅰ(男子)'!I248,")")</f>
        <v xml:space="preserve"> ()</v>
      </c>
      <c r="D79" s="8" t="str">
        <f>'様式Ⅰ(男子)'!G248</f>
        <v/>
      </c>
      <c r="E79" s="8">
        <v>1</v>
      </c>
      <c r="G79" s="8">
        <f>基本情報登録!$D$8</f>
        <v>0</v>
      </c>
      <c r="I79" s="8" t="str">
        <f>基本情報登録!$D$10</f>
        <v/>
      </c>
      <c r="J79" s="8" t="str">
        <f>'様式Ⅰ(男子)'!J248</f>
        <v/>
      </c>
      <c r="K79" s="8">
        <f>'様式Ⅰ(男子)'!C248</f>
        <v>0</v>
      </c>
      <c r="L79" s="8">
        <f>'様式Ⅰ(男子)'!M248</f>
        <v>0</v>
      </c>
      <c r="M79" s="8" t="str">
        <f>'様式Ⅰ(男子)'!Q248</f>
        <v/>
      </c>
      <c r="N79" s="8">
        <f>'様式Ⅰ(男子)'!M249</f>
        <v>0</v>
      </c>
      <c r="O79" s="8" t="str">
        <f>'様式Ⅰ(男子)'!Q249</f>
        <v/>
      </c>
      <c r="P79" s="8" t="str">
        <f>'様式Ⅰ(男子)'!Q250</f>
        <v/>
      </c>
    </row>
    <row r="80" spans="1:17" hidden="1">
      <c r="A80" s="1">
        <v>79</v>
      </c>
      <c r="B80" s="8" t="str">
        <f>'様式Ⅰ(男子)'!K251</f>
        <v>000000000</v>
      </c>
      <c r="C80" s="8" t="str">
        <f>CONCATENATE('様式Ⅰ(男子)'!F251," (",'様式Ⅰ(男子)'!I251,")")</f>
        <v xml:space="preserve"> ()</v>
      </c>
      <c r="D80" s="8" t="str">
        <f>'様式Ⅰ(男子)'!G251</f>
        <v/>
      </c>
      <c r="E80" s="8">
        <v>1</v>
      </c>
      <c r="G80" s="8">
        <f>基本情報登録!$D$8</f>
        <v>0</v>
      </c>
      <c r="I80" s="8" t="str">
        <f>基本情報登録!$D$10</f>
        <v/>
      </c>
      <c r="J80" s="8" t="str">
        <f>'様式Ⅰ(男子)'!J251</f>
        <v/>
      </c>
      <c r="K80" s="8">
        <f>'様式Ⅰ(男子)'!C251</f>
        <v>0</v>
      </c>
      <c r="L80" s="8">
        <f>'様式Ⅰ(男子)'!M251</f>
        <v>0</v>
      </c>
      <c r="M80" s="8" t="str">
        <f>'様式Ⅰ(男子)'!Q251</f>
        <v/>
      </c>
      <c r="N80" s="8">
        <f>'様式Ⅰ(男子)'!M252</f>
        <v>0</v>
      </c>
      <c r="O80" s="8" t="str">
        <f>'様式Ⅰ(男子)'!Q252</f>
        <v/>
      </c>
      <c r="P80" s="8" t="str">
        <f>'様式Ⅰ(男子)'!Q253</f>
        <v/>
      </c>
    </row>
    <row r="81" spans="1:16" hidden="1">
      <c r="A81" s="1">
        <v>80</v>
      </c>
      <c r="B81" s="8" t="str">
        <f>'様式Ⅰ(男子)'!K254</f>
        <v>000000000</v>
      </c>
      <c r="C81" s="8" t="str">
        <f>CONCATENATE('様式Ⅰ(男子)'!F254," (",'様式Ⅰ(男子)'!I254,")")</f>
        <v xml:space="preserve"> ()</v>
      </c>
      <c r="D81" s="8" t="str">
        <f>'様式Ⅰ(男子)'!G254</f>
        <v/>
      </c>
      <c r="E81" s="8">
        <v>1</v>
      </c>
      <c r="G81" s="8">
        <f>基本情報登録!$D$8</f>
        <v>0</v>
      </c>
      <c r="I81" s="8" t="str">
        <f>基本情報登録!$D$10</f>
        <v/>
      </c>
      <c r="J81" s="8" t="str">
        <f>'様式Ⅰ(男子)'!J254</f>
        <v/>
      </c>
      <c r="K81" s="8">
        <f>'様式Ⅰ(男子)'!C254</f>
        <v>0</v>
      </c>
      <c r="L81" s="8">
        <f>'様式Ⅰ(男子)'!M254</f>
        <v>0</v>
      </c>
      <c r="M81" s="8" t="str">
        <f>'様式Ⅰ(男子)'!Q254</f>
        <v/>
      </c>
      <c r="N81" s="8">
        <f>'様式Ⅰ(男子)'!M255</f>
        <v>0</v>
      </c>
      <c r="O81" s="8" t="str">
        <f>'様式Ⅰ(男子)'!Q255</f>
        <v/>
      </c>
      <c r="P81" s="8" t="str">
        <f>'様式Ⅰ(男子)'!Q256</f>
        <v/>
      </c>
    </row>
    <row r="82" spans="1:16" hidden="1">
      <c r="A82" s="1">
        <v>81</v>
      </c>
      <c r="B82" s="8" t="str">
        <f>'様式Ⅰ(男子)'!K257</f>
        <v>000000000</v>
      </c>
      <c r="C82" s="8" t="str">
        <f>CONCATENATE('様式Ⅰ(男子)'!F257," (",'様式Ⅰ(男子)'!I257,")")</f>
        <v xml:space="preserve"> ()</v>
      </c>
      <c r="D82" s="8" t="str">
        <f>'様式Ⅰ(男子)'!G257</f>
        <v/>
      </c>
      <c r="E82" s="8">
        <v>1</v>
      </c>
      <c r="G82" s="8">
        <f>基本情報登録!$D$8</f>
        <v>0</v>
      </c>
      <c r="I82" s="8" t="str">
        <f>基本情報登録!$D$10</f>
        <v/>
      </c>
      <c r="J82" s="8" t="str">
        <f>'様式Ⅰ(男子)'!J257</f>
        <v/>
      </c>
      <c r="K82" s="8">
        <f>'様式Ⅰ(男子)'!C257</f>
        <v>0</v>
      </c>
      <c r="L82" s="8">
        <f>'様式Ⅰ(男子)'!M257</f>
        <v>0</v>
      </c>
      <c r="M82" s="8" t="str">
        <f>'様式Ⅰ(男子)'!Q257</f>
        <v/>
      </c>
      <c r="N82" s="8">
        <f>'様式Ⅰ(男子)'!M258</f>
        <v>0</v>
      </c>
      <c r="O82" s="8" t="str">
        <f>'様式Ⅰ(男子)'!Q258</f>
        <v/>
      </c>
      <c r="P82" s="8" t="str">
        <f>'様式Ⅰ(男子)'!Q259</f>
        <v/>
      </c>
    </row>
    <row r="83" spans="1:16" hidden="1">
      <c r="A83" s="1">
        <v>82</v>
      </c>
      <c r="B83" s="8" t="str">
        <f>'様式Ⅰ(男子)'!K260</f>
        <v>000000000</v>
      </c>
      <c r="C83" s="8" t="str">
        <f>CONCATENATE('様式Ⅰ(男子)'!F260," (",'様式Ⅰ(男子)'!I260,")")</f>
        <v xml:space="preserve"> ()</v>
      </c>
      <c r="D83" s="8" t="str">
        <f>'様式Ⅰ(男子)'!G260</f>
        <v/>
      </c>
      <c r="E83" s="8">
        <v>1</v>
      </c>
      <c r="G83" s="8">
        <f>基本情報登録!$D$8</f>
        <v>0</v>
      </c>
      <c r="I83" s="8" t="str">
        <f>基本情報登録!$D$10</f>
        <v/>
      </c>
      <c r="J83" s="8" t="str">
        <f>'様式Ⅰ(男子)'!J260</f>
        <v/>
      </c>
      <c r="K83" s="8">
        <f>'様式Ⅰ(男子)'!C260</f>
        <v>0</v>
      </c>
      <c r="L83" s="8">
        <f>'様式Ⅰ(男子)'!M260</f>
        <v>0</v>
      </c>
      <c r="M83" s="8" t="str">
        <f>'様式Ⅰ(男子)'!Q260</f>
        <v/>
      </c>
      <c r="N83" s="8">
        <f>'様式Ⅰ(男子)'!M261</f>
        <v>0</v>
      </c>
      <c r="O83" s="8" t="str">
        <f>'様式Ⅰ(男子)'!Q261</f>
        <v/>
      </c>
      <c r="P83" s="8" t="str">
        <f>'様式Ⅰ(男子)'!Q262</f>
        <v/>
      </c>
    </row>
    <row r="84" spans="1:16" hidden="1">
      <c r="A84" s="1">
        <v>83</v>
      </c>
      <c r="B84" s="8" t="str">
        <f>'様式Ⅰ(男子)'!K263</f>
        <v>000000000</v>
      </c>
      <c r="C84" s="8" t="str">
        <f>CONCATENATE('様式Ⅰ(男子)'!F263," (",'様式Ⅰ(男子)'!I263,")")</f>
        <v xml:space="preserve"> ()</v>
      </c>
      <c r="D84" s="8" t="str">
        <f>'様式Ⅰ(男子)'!G263</f>
        <v/>
      </c>
      <c r="E84" s="8">
        <v>1</v>
      </c>
      <c r="G84" s="8">
        <f>基本情報登録!$D$8</f>
        <v>0</v>
      </c>
      <c r="I84" s="8" t="str">
        <f>基本情報登録!$D$10</f>
        <v/>
      </c>
      <c r="J84" s="8" t="str">
        <f>'様式Ⅰ(男子)'!J263</f>
        <v/>
      </c>
      <c r="K84" s="8">
        <f>'様式Ⅰ(男子)'!C263</f>
        <v>0</v>
      </c>
      <c r="L84" s="8">
        <f>'様式Ⅰ(男子)'!M263</f>
        <v>0</v>
      </c>
      <c r="M84" s="8" t="str">
        <f>'様式Ⅰ(男子)'!Q263</f>
        <v/>
      </c>
      <c r="N84" s="8">
        <f>'様式Ⅰ(男子)'!M264</f>
        <v>0</v>
      </c>
      <c r="O84" s="8" t="str">
        <f>'様式Ⅰ(男子)'!Q264</f>
        <v/>
      </c>
      <c r="P84" s="8" t="str">
        <f>'様式Ⅰ(男子)'!Q265</f>
        <v/>
      </c>
    </row>
    <row r="85" spans="1:16" hidden="1">
      <c r="A85" s="1">
        <v>84</v>
      </c>
      <c r="B85" s="8" t="str">
        <f>'様式Ⅰ(男子)'!K266</f>
        <v>000000000</v>
      </c>
      <c r="C85" s="8" t="str">
        <f>CONCATENATE('様式Ⅰ(男子)'!F266," (",'様式Ⅰ(男子)'!I266,")")</f>
        <v xml:space="preserve"> ()</v>
      </c>
      <c r="D85" s="8" t="str">
        <f>'様式Ⅰ(男子)'!G266</f>
        <v/>
      </c>
      <c r="E85" s="8">
        <v>1</v>
      </c>
      <c r="G85" s="8">
        <f>基本情報登録!$D$8</f>
        <v>0</v>
      </c>
      <c r="I85" s="8" t="str">
        <f>基本情報登録!$D$10</f>
        <v/>
      </c>
      <c r="J85" s="8" t="str">
        <f>'様式Ⅰ(男子)'!J266</f>
        <v/>
      </c>
      <c r="K85" s="8">
        <f>'様式Ⅰ(男子)'!C266</f>
        <v>0</v>
      </c>
      <c r="L85" s="8">
        <f>'様式Ⅰ(男子)'!M266</f>
        <v>0</v>
      </c>
      <c r="M85" s="8" t="str">
        <f>'様式Ⅰ(男子)'!Q266</f>
        <v/>
      </c>
      <c r="N85" s="8">
        <f>'様式Ⅰ(男子)'!M267</f>
        <v>0</v>
      </c>
      <c r="O85" s="8" t="str">
        <f>'様式Ⅰ(男子)'!Q267</f>
        <v/>
      </c>
      <c r="P85" s="8" t="str">
        <f>'様式Ⅰ(男子)'!Q268</f>
        <v/>
      </c>
    </row>
    <row r="86" spans="1:16" hidden="1">
      <c r="A86" s="1">
        <v>85</v>
      </c>
      <c r="B86" s="8" t="str">
        <f>'様式Ⅰ(男子)'!K269</f>
        <v>000000000</v>
      </c>
      <c r="C86" s="8" t="str">
        <f>CONCATENATE('様式Ⅰ(男子)'!F269," (",'様式Ⅰ(男子)'!I269,")")</f>
        <v xml:space="preserve"> ()</v>
      </c>
      <c r="D86" s="8" t="str">
        <f>'様式Ⅰ(男子)'!G269</f>
        <v/>
      </c>
      <c r="E86" s="8">
        <v>1</v>
      </c>
      <c r="G86" s="8">
        <f>基本情報登録!$D$8</f>
        <v>0</v>
      </c>
      <c r="I86" s="8" t="str">
        <f>基本情報登録!$D$10</f>
        <v/>
      </c>
      <c r="J86" s="8" t="str">
        <f>'様式Ⅰ(男子)'!J269</f>
        <v/>
      </c>
      <c r="K86" s="8">
        <f>'様式Ⅰ(男子)'!C269</f>
        <v>0</v>
      </c>
      <c r="L86" s="8">
        <f>'様式Ⅰ(男子)'!M269</f>
        <v>0</v>
      </c>
      <c r="M86" s="8" t="str">
        <f>'様式Ⅰ(男子)'!Q269</f>
        <v/>
      </c>
      <c r="N86" s="8">
        <f>'様式Ⅰ(男子)'!M270</f>
        <v>0</v>
      </c>
      <c r="O86" s="8" t="str">
        <f>'様式Ⅰ(男子)'!Q270</f>
        <v/>
      </c>
      <c r="P86" s="8" t="str">
        <f>'様式Ⅰ(男子)'!Q271</f>
        <v/>
      </c>
    </row>
    <row r="87" spans="1:16" hidden="1">
      <c r="A87" s="1">
        <v>86</v>
      </c>
      <c r="B87" s="8" t="str">
        <f>'様式Ⅰ(男子)'!K272</f>
        <v>000000000</v>
      </c>
      <c r="C87" s="8" t="str">
        <f>CONCATENATE('様式Ⅰ(男子)'!F272," (",'様式Ⅰ(男子)'!I272,")")</f>
        <v xml:space="preserve"> ()</v>
      </c>
      <c r="D87" s="8" t="str">
        <f>'様式Ⅰ(男子)'!G272</f>
        <v/>
      </c>
      <c r="E87" s="8">
        <v>1</v>
      </c>
      <c r="G87" s="8">
        <f>基本情報登録!$D$8</f>
        <v>0</v>
      </c>
      <c r="I87" s="8" t="str">
        <f>基本情報登録!$D$10</f>
        <v/>
      </c>
      <c r="J87" s="8" t="str">
        <f>'様式Ⅰ(男子)'!J272</f>
        <v/>
      </c>
      <c r="K87" s="8">
        <f>'様式Ⅰ(男子)'!C272</f>
        <v>0</v>
      </c>
      <c r="L87" s="8">
        <f>'様式Ⅰ(男子)'!M272</f>
        <v>0</v>
      </c>
      <c r="M87" s="8" t="str">
        <f>'様式Ⅰ(男子)'!Q272</f>
        <v/>
      </c>
      <c r="N87" s="8">
        <f>'様式Ⅰ(男子)'!M273</f>
        <v>0</v>
      </c>
      <c r="O87" s="8" t="str">
        <f>'様式Ⅰ(男子)'!Q273</f>
        <v/>
      </c>
      <c r="P87" s="8" t="str">
        <f>'様式Ⅰ(男子)'!Q274</f>
        <v/>
      </c>
    </row>
    <row r="88" spans="1:16" hidden="1">
      <c r="A88" s="1">
        <v>87</v>
      </c>
      <c r="B88" s="8" t="str">
        <f>'様式Ⅰ(男子)'!K275</f>
        <v>000000000</v>
      </c>
      <c r="C88" s="8" t="str">
        <f>CONCATENATE('様式Ⅰ(男子)'!F275," (",'様式Ⅰ(男子)'!I275,")")</f>
        <v xml:space="preserve"> ()</v>
      </c>
      <c r="D88" s="8" t="str">
        <f>'様式Ⅰ(男子)'!G275</f>
        <v/>
      </c>
      <c r="E88" s="8">
        <v>1</v>
      </c>
      <c r="G88" s="8">
        <f>基本情報登録!$D$8</f>
        <v>0</v>
      </c>
      <c r="I88" s="8" t="str">
        <f>基本情報登録!$D$10</f>
        <v/>
      </c>
      <c r="J88" s="8" t="str">
        <f>'様式Ⅰ(男子)'!J275</f>
        <v/>
      </c>
      <c r="K88" s="8">
        <f>'様式Ⅰ(男子)'!C275</f>
        <v>0</v>
      </c>
      <c r="L88" s="8">
        <f>'様式Ⅰ(男子)'!M275</f>
        <v>0</v>
      </c>
      <c r="M88" s="8" t="str">
        <f>'様式Ⅰ(男子)'!Q275</f>
        <v/>
      </c>
      <c r="N88" s="8">
        <f>'様式Ⅰ(男子)'!M276</f>
        <v>0</v>
      </c>
      <c r="O88" s="8" t="str">
        <f>'様式Ⅰ(男子)'!Q276</f>
        <v/>
      </c>
      <c r="P88" s="8" t="str">
        <f>'様式Ⅰ(男子)'!Q277</f>
        <v/>
      </c>
    </row>
    <row r="89" spans="1:16" hidden="1">
      <c r="A89" s="1">
        <v>88</v>
      </c>
      <c r="B89" s="8" t="str">
        <f>'様式Ⅰ(男子)'!K278</f>
        <v>000000000</v>
      </c>
      <c r="C89" s="8" t="str">
        <f>CONCATENATE('様式Ⅰ(男子)'!F278," (",'様式Ⅰ(男子)'!I278,")")</f>
        <v xml:space="preserve"> ()</v>
      </c>
      <c r="D89" s="8" t="str">
        <f>'様式Ⅰ(男子)'!G278</f>
        <v/>
      </c>
      <c r="E89" s="8">
        <v>1</v>
      </c>
      <c r="G89" s="8">
        <f>基本情報登録!$D$8</f>
        <v>0</v>
      </c>
      <c r="I89" s="8" t="str">
        <f>基本情報登録!$D$10</f>
        <v/>
      </c>
      <c r="J89" s="8" t="str">
        <f>'様式Ⅰ(男子)'!J278</f>
        <v/>
      </c>
      <c r="K89" s="8">
        <f>'様式Ⅰ(男子)'!C278</f>
        <v>0</v>
      </c>
      <c r="L89" s="8">
        <f>'様式Ⅰ(男子)'!M278</f>
        <v>0</v>
      </c>
      <c r="M89" s="8" t="str">
        <f>'様式Ⅰ(男子)'!Q278</f>
        <v/>
      </c>
      <c r="N89" s="8">
        <f>'様式Ⅰ(男子)'!M279</f>
        <v>0</v>
      </c>
      <c r="O89" s="8" t="str">
        <f>'様式Ⅰ(男子)'!Q279</f>
        <v/>
      </c>
      <c r="P89" s="8" t="str">
        <f>'様式Ⅰ(男子)'!Q280</f>
        <v/>
      </c>
    </row>
    <row r="90" spans="1:16" hidden="1">
      <c r="A90" s="1">
        <v>89</v>
      </c>
      <c r="B90" s="8" t="str">
        <f>'様式Ⅰ(男子)'!K281</f>
        <v>000000000</v>
      </c>
      <c r="C90" s="8" t="str">
        <f>CONCATENATE('様式Ⅰ(男子)'!F281," (",'様式Ⅰ(男子)'!I281,")")</f>
        <v xml:space="preserve"> ()</v>
      </c>
      <c r="D90" s="8" t="str">
        <f>'様式Ⅰ(男子)'!G281</f>
        <v/>
      </c>
      <c r="E90" s="8">
        <v>1</v>
      </c>
      <c r="G90" s="8">
        <f>基本情報登録!$D$8</f>
        <v>0</v>
      </c>
      <c r="I90" s="8" t="str">
        <f>基本情報登録!$D$10</f>
        <v/>
      </c>
      <c r="J90" s="8" t="str">
        <f>'様式Ⅰ(男子)'!J281</f>
        <v/>
      </c>
      <c r="K90" s="8">
        <f>'様式Ⅰ(男子)'!C281</f>
        <v>0</v>
      </c>
      <c r="L90" s="8">
        <f>'様式Ⅰ(男子)'!M281</f>
        <v>0</v>
      </c>
      <c r="M90" s="8" t="str">
        <f>'様式Ⅰ(男子)'!Q281</f>
        <v/>
      </c>
      <c r="N90" s="8">
        <f>'様式Ⅰ(男子)'!M282</f>
        <v>0</v>
      </c>
      <c r="O90" s="8" t="str">
        <f>'様式Ⅰ(男子)'!Q282</f>
        <v/>
      </c>
      <c r="P90" s="8" t="str">
        <f>'様式Ⅰ(男子)'!Q283</f>
        <v/>
      </c>
    </row>
    <row r="91" spans="1:16" hidden="1">
      <c r="A91" s="1">
        <v>90</v>
      </c>
      <c r="B91" s="8" t="str">
        <f>'様式Ⅰ(男子)'!K284</f>
        <v>000000000</v>
      </c>
      <c r="C91" s="8" t="str">
        <f>CONCATENATE('様式Ⅰ(男子)'!F284," (",'様式Ⅰ(男子)'!I284,")")</f>
        <v xml:space="preserve"> ()</v>
      </c>
      <c r="D91" s="8" t="str">
        <f>'様式Ⅰ(男子)'!G284</f>
        <v/>
      </c>
      <c r="E91" s="8">
        <v>1</v>
      </c>
      <c r="G91" s="8">
        <f>基本情報登録!$D$8</f>
        <v>0</v>
      </c>
      <c r="I91" s="8" t="str">
        <f>基本情報登録!$D$10</f>
        <v/>
      </c>
      <c r="J91" s="8" t="str">
        <f>'様式Ⅰ(男子)'!J284</f>
        <v/>
      </c>
      <c r="K91" s="8">
        <f>'様式Ⅰ(男子)'!C284</f>
        <v>0</v>
      </c>
      <c r="L91" s="8">
        <f>'様式Ⅰ(男子)'!M284</f>
        <v>0</v>
      </c>
      <c r="M91" s="8" t="str">
        <f>'様式Ⅰ(男子)'!Q284</f>
        <v/>
      </c>
      <c r="N91" s="8">
        <f>'様式Ⅰ(男子)'!M285</f>
        <v>0</v>
      </c>
      <c r="O91" s="8" t="str">
        <f>'様式Ⅰ(男子)'!Q285</f>
        <v/>
      </c>
      <c r="P91" s="8" t="str">
        <f>'様式Ⅰ(男子)'!Q286</f>
        <v/>
      </c>
    </row>
    <row r="92" spans="1:16" hidden="1">
      <c r="A92" s="1">
        <v>91</v>
      </c>
      <c r="B92" s="8" t="str">
        <f>'様式Ⅰ(男子)'!K287</f>
        <v>000000000</v>
      </c>
      <c r="C92" s="8" t="str">
        <f>CONCATENATE('様式Ⅰ(男子)'!F287," (",'様式Ⅰ(男子)'!I287,")")</f>
        <v xml:space="preserve"> ()</v>
      </c>
      <c r="D92" s="8" t="str">
        <f>'様式Ⅰ(男子)'!G287</f>
        <v/>
      </c>
      <c r="E92" s="8">
        <v>1</v>
      </c>
      <c r="G92" s="8">
        <f>基本情報登録!$D$8</f>
        <v>0</v>
      </c>
      <c r="I92" s="8" t="str">
        <f>基本情報登録!$D$10</f>
        <v/>
      </c>
      <c r="J92" s="8" t="str">
        <f>'様式Ⅰ(男子)'!J287</f>
        <v/>
      </c>
      <c r="K92" s="8">
        <f>'様式Ⅰ(男子)'!C287</f>
        <v>0</v>
      </c>
      <c r="L92" s="8">
        <f>'様式Ⅰ(男子)'!M287</f>
        <v>0</v>
      </c>
      <c r="M92" s="8" t="str">
        <f>'様式Ⅰ(男子)'!Q287</f>
        <v/>
      </c>
      <c r="N92" s="8">
        <f>'様式Ⅰ(男子)'!M288</f>
        <v>0</v>
      </c>
      <c r="O92" s="8" t="str">
        <f>'様式Ⅰ(男子)'!Q288</f>
        <v/>
      </c>
      <c r="P92" s="8" t="str">
        <f>'様式Ⅰ(男子)'!Q289</f>
        <v/>
      </c>
    </row>
    <row r="93" spans="1:16" hidden="1">
      <c r="A93" s="1">
        <v>92</v>
      </c>
      <c r="B93" s="8" t="str">
        <f>'様式Ⅰ(男子)'!K290</f>
        <v>000000000</v>
      </c>
      <c r="C93" s="8" t="str">
        <f>CONCATENATE('様式Ⅰ(男子)'!F290," (",'様式Ⅰ(男子)'!I290,")")</f>
        <v xml:space="preserve"> ()</v>
      </c>
      <c r="D93" s="8" t="str">
        <f>'様式Ⅰ(男子)'!G290</f>
        <v/>
      </c>
      <c r="E93" s="8">
        <v>1</v>
      </c>
      <c r="G93" s="8">
        <f>基本情報登録!$D$8</f>
        <v>0</v>
      </c>
      <c r="I93" s="8" t="str">
        <f>基本情報登録!$D$10</f>
        <v/>
      </c>
      <c r="J93" s="8" t="str">
        <f>'様式Ⅰ(男子)'!J290</f>
        <v/>
      </c>
      <c r="K93" s="8">
        <f>'様式Ⅰ(男子)'!C290</f>
        <v>0</v>
      </c>
      <c r="L93" s="8">
        <f>'様式Ⅰ(男子)'!M290</f>
        <v>0</v>
      </c>
      <c r="M93" s="8" t="str">
        <f>'様式Ⅰ(男子)'!Q290</f>
        <v/>
      </c>
      <c r="N93" s="8">
        <f>'様式Ⅰ(男子)'!M291</f>
        <v>0</v>
      </c>
      <c r="O93" s="8" t="str">
        <f>'様式Ⅰ(男子)'!Q291</f>
        <v/>
      </c>
      <c r="P93" s="8" t="str">
        <f>'様式Ⅰ(男子)'!Q292</f>
        <v/>
      </c>
    </row>
    <row r="94" spans="1:16" hidden="1">
      <c r="A94" s="1">
        <v>93</v>
      </c>
      <c r="B94" s="8" t="str">
        <f>'様式Ⅰ(男子)'!K293</f>
        <v>000000000</v>
      </c>
      <c r="C94" s="8" t="str">
        <f>CONCATENATE('様式Ⅰ(男子)'!F293," (",'様式Ⅰ(男子)'!I293,")")</f>
        <v xml:space="preserve"> ()</v>
      </c>
      <c r="D94" s="8" t="str">
        <f>'様式Ⅰ(男子)'!G293</f>
        <v/>
      </c>
      <c r="E94" s="8">
        <v>1</v>
      </c>
      <c r="G94" s="8">
        <f>基本情報登録!$D$8</f>
        <v>0</v>
      </c>
      <c r="I94" s="8" t="str">
        <f>基本情報登録!$D$10</f>
        <v/>
      </c>
      <c r="J94" s="8" t="str">
        <f>'様式Ⅰ(男子)'!J293</f>
        <v/>
      </c>
      <c r="K94" s="8">
        <f>'様式Ⅰ(男子)'!C293</f>
        <v>0</v>
      </c>
      <c r="L94" s="8">
        <f>'様式Ⅰ(男子)'!M293</f>
        <v>0</v>
      </c>
      <c r="M94" s="8" t="str">
        <f>'様式Ⅰ(男子)'!Q293</f>
        <v/>
      </c>
      <c r="N94" s="8">
        <f>'様式Ⅰ(男子)'!M294</f>
        <v>0</v>
      </c>
      <c r="O94" s="8" t="str">
        <f>'様式Ⅰ(男子)'!Q294</f>
        <v/>
      </c>
      <c r="P94" s="8" t="str">
        <f>'様式Ⅰ(男子)'!Q295</f>
        <v/>
      </c>
    </row>
    <row r="95" spans="1:16" hidden="1">
      <c r="A95" s="1">
        <v>94</v>
      </c>
      <c r="B95" s="8" t="str">
        <f>'様式Ⅰ(男子)'!K296</f>
        <v>000000000</v>
      </c>
      <c r="C95" s="8" t="str">
        <f>CONCATENATE('様式Ⅰ(男子)'!F296," (",'様式Ⅰ(男子)'!I296,")")</f>
        <v xml:space="preserve"> ()</v>
      </c>
      <c r="D95" s="8" t="str">
        <f>'様式Ⅰ(男子)'!G296</f>
        <v/>
      </c>
      <c r="E95" s="8">
        <v>1</v>
      </c>
      <c r="G95" s="8">
        <f>基本情報登録!$D$8</f>
        <v>0</v>
      </c>
      <c r="I95" s="8" t="str">
        <f>基本情報登録!$D$10</f>
        <v/>
      </c>
      <c r="J95" s="8" t="str">
        <f>'様式Ⅰ(男子)'!J296</f>
        <v/>
      </c>
      <c r="K95" s="8">
        <f>'様式Ⅰ(男子)'!C296</f>
        <v>0</v>
      </c>
      <c r="L95" s="8">
        <f>'様式Ⅰ(男子)'!M296</f>
        <v>0</v>
      </c>
      <c r="M95" s="8" t="str">
        <f>'様式Ⅰ(男子)'!Q296</f>
        <v/>
      </c>
      <c r="N95" s="8">
        <f>'様式Ⅰ(男子)'!M297</f>
        <v>0</v>
      </c>
      <c r="O95" s="8" t="str">
        <f>'様式Ⅰ(男子)'!Q297</f>
        <v/>
      </c>
      <c r="P95" s="8" t="str">
        <f>'様式Ⅰ(男子)'!Q298</f>
        <v/>
      </c>
    </row>
    <row r="96" spans="1:16" hidden="1">
      <c r="A96" s="1">
        <v>95</v>
      </c>
      <c r="B96" s="8" t="str">
        <f>'様式Ⅰ(男子)'!K299</f>
        <v>000000000</v>
      </c>
      <c r="C96" s="8" t="str">
        <f>CONCATENATE('様式Ⅰ(男子)'!F299," (",'様式Ⅰ(男子)'!I299,")")</f>
        <v xml:space="preserve"> ()</v>
      </c>
      <c r="D96" s="8" t="str">
        <f>'様式Ⅰ(男子)'!G299</f>
        <v/>
      </c>
      <c r="E96" s="8">
        <v>1</v>
      </c>
      <c r="G96" s="8">
        <f>基本情報登録!$D$8</f>
        <v>0</v>
      </c>
      <c r="I96" s="8" t="str">
        <f>基本情報登録!$D$10</f>
        <v/>
      </c>
      <c r="J96" s="8" t="str">
        <f>'様式Ⅰ(男子)'!J299</f>
        <v/>
      </c>
      <c r="K96" s="8">
        <f>'様式Ⅰ(男子)'!C299</f>
        <v>0</v>
      </c>
      <c r="L96" s="8">
        <f>'様式Ⅰ(男子)'!M299</f>
        <v>0</v>
      </c>
      <c r="M96" s="8" t="str">
        <f>'様式Ⅰ(男子)'!Q299</f>
        <v/>
      </c>
      <c r="N96" s="8">
        <f>'様式Ⅰ(男子)'!M300</f>
        <v>0</v>
      </c>
      <c r="O96" s="8" t="str">
        <f>'様式Ⅰ(男子)'!Q300</f>
        <v/>
      </c>
      <c r="P96" s="8" t="str">
        <f>'様式Ⅰ(男子)'!Q301</f>
        <v/>
      </c>
    </row>
    <row r="97" spans="1:16" hidden="1">
      <c r="A97" s="1">
        <v>96</v>
      </c>
      <c r="B97" s="8" t="str">
        <f>'様式Ⅰ(男子)'!K302</f>
        <v>000000000</v>
      </c>
      <c r="C97" s="8" t="str">
        <f>CONCATENATE('様式Ⅰ(男子)'!F302," (",'様式Ⅰ(男子)'!I302,")")</f>
        <v xml:space="preserve"> ()</v>
      </c>
      <c r="D97" s="8" t="str">
        <f>'様式Ⅰ(男子)'!G302</f>
        <v/>
      </c>
      <c r="E97" s="8">
        <v>1</v>
      </c>
      <c r="G97" s="8">
        <f>基本情報登録!$D$8</f>
        <v>0</v>
      </c>
      <c r="I97" s="8" t="str">
        <f>基本情報登録!$D$10</f>
        <v/>
      </c>
      <c r="J97" s="8" t="str">
        <f>'様式Ⅰ(男子)'!J302</f>
        <v/>
      </c>
      <c r="K97" s="8">
        <f>'様式Ⅰ(男子)'!C302</f>
        <v>0</v>
      </c>
      <c r="L97" s="8">
        <f>'様式Ⅰ(男子)'!M302</f>
        <v>0</v>
      </c>
      <c r="M97" s="8" t="str">
        <f>'様式Ⅰ(男子)'!Q302</f>
        <v/>
      </c>
      <c r="N97" s="8">
        <f>'様式Ⅰ(男子)'!M303</f>
        <v>0</v>
      </c>
      <c r="O97" s="8" t="str">
        <f>'様式Ⅰ(男子)'!Q303</f>
        <v/>
      </c>
      <c r="P97" s="8" t="str">
        <f>'様式Ⅰ(男子)'!Q304</f>
        <v/>
      </c>
    </row>
    <row r="98" spans="1:16" hidden="1">
      <c r="A98" s="1">
        <v>97</v>
      </c>
      <c r="B98" s="8" t="str">
        <f>'様式Ⅰ(男子)'!K305</f>
        <v>000000000</v>
      </c>
      <c r="C98" s="8" t="str">
        <f>CONCATENATE('様式Ⅰ(男子)'!F305," (",'様式Ⅰ(男子)'!I305,")")</f>
        <v xml:space="preserve"> ()</v>
      </c>
      <c r="D98" s="8" t="str">
        <f>'様式Ⅰ(男子)'!G305</f>
        <v/>
      </c>
      <c r="E98" s="8">
        <v>1</v>
      </c>
      <c r="G98" s="8">
        <f>基本情報登録!$D$8</f>
        <v>0</v>
      </c>
      <c r="I98" s="8" t="str">
        <f>基本情報登録!$D$10</f>
        <v/>
      </c>
      <c r="J98" s="8" t="str">
        <f>'様式Ⅰ(男子)'!J305</f>
        <v/>
      </c>
      <c r="K98" s="8">
        <f>'様式Ⅰ(男子)'!C305</f>
        <v>0</v>
      </c>
      <c r="L98" s="8">
        <f>'様式Ⅰ(男子)'!M305</f>
        <v>0</v>
      </c>
      <c r="M98" s="8" t="str">
        <f>'様式Ⅰ(男子)'!Q305</f>
        <v/>
      </c>
      <c r="N98" s="8">
        <f>'様式Ⅰ(男子)'!M306</f>
        <v>0</v>
      </c>
      <c r="O98" s="8" t="str">
        <f>'様式Ⅰ(男子)'!Q306</f>
        <v/>
      </c>
      <c r="P98" s="8" t="str">
        <f>'様式Ⅰ(男子)'!Q307</f>
        <v/>
      </c>
    </row>
    <row r="99" spans="1:16" hidden="1">
      <c r="A99" s="1">
        <v>98</v>
      </c>
      <c r="B99" s="8" t="str">
        <f>'様式Ⅰ(男子)'!K308</f>
        <v>000000000</v>
      </c>
      <c r="C99" s="8" t="str">
        <f>CONCATENATE('様式Ⅰ(男子)'!F308," (",'様式Ⅰ(男子)'!I308,")")</f>
        <v xml:space="preserve"> ()</v>
      </c>
      <c r="D99" s="8" t="str">
        <f>'様式Ⅰ(男子)'!G308</f>
        <v/>
      </c>
      <c r="E99" s="8">
        <v>1</v>
      </c>
      <c r="G99" s="8">
        <f>基本情報登録!$D$8</f>
        <v>0</v>
      </c>
      <c r="I99" s="8" t="str">
        <f>基本情報登録!$D$10</f>
        <v/>
      </c>
      <c r="J99" s="8" t="str">
        <f>'様式Ⅰ(男子)'!J308</f>
        <v/>
      </c>
      <c r="K99" s="8">
        <f>'様式Ⅰ(男子)'!C308</f>
        <v>0</v>
      </c>
      <c r="L99" s="8">
        <f>'様式Ⅰ(男子)'!M308</f>
        <v>0</v>
      </c>
      <c r="M99" s="8" t="str">
        <f>'様式Ⅰ(男子)'!Q308</f>
        <v/>
      </c>
      <c r="N99" s="8">
        <f>'様式Ⅰ(男子)'!M309</f>
        <v>0</v>
      </c>
      <c r="O99" s="8" t="str">
        <f>'様式Ⅰ(男子)'!Q309</f>
        <v/>
      </c>
      <c r="P99" s="8" t="str">
        <f>'様式Ⅰ(男子)'!Q310</f>
        <v/>
      </c>
    </row>
    <row r="100" spans="1:16" hidden="1">
      <c r="A100" s="1">
        <v>99</v>
      </c>
      <c r="B100" s="8" t="str">
        <f>'様式Ⅰ(男子)'!K311</f>
        <v>000000000</v>
      </c>
      <c r="C100" s="8" t="str">
        <f>CONCATENATE('様式Ⅰ(男子)'!F311," (",'様式Ⅰ(男子)'!I311,")")</f>
        <v xml:space="preserve"> ()</v>
      </c>
      <c r="D100" s="8" t="str">
        <f>'様式Ⅰ(男子)'!G311</f>
        <v/>
      </c>
      <c r="E100" s="8">
        <v>1</v>
      </c>
      <c r="G100" s="8">
        <f>基本情報登録!$D$8</f>
        <v>0</v>
      </c>
      <c r="I100" s="8" t="str">
        <f>基本情報登録!$D$10</f>
        <v/>
      </c>
      <c r="J100" s="8" t="str">
        <f>'様式Ⅰ(男子)'!J311</f>
        <v/>
      </c>
      <c r="K100" s="8">
        <f>'様式Ⅰ(男子)'!C311</f>
        <v>0</v>
      </c>
      <c r="L100" s="8">
        <f>'様式Ⅰ(男子)'!M311</f>
        <v>0</v>
      </c>
      <c r="M100" s="8" t="str">
        <f>'様式Ⅰ(男子)'!Q311</f>
        <v/>
      </c>
      <c r="N100" s="8">
        <f>'様式Ⅰ(男子)'!M312</f>
        <v>0</v>
      </c>
      <c r="O100" s="8" t="str">
        <f>'様式Ⅰ(男子)'!Q312</f>
        <v/>
      </c>
      <c r="P100" s="8" t="str">
        <f>'様式Ⅰ(男子)'!Q313</f>
        <v/>
      </c>
    </row>
    <row r="101" spans="1:16" hidden="1">
      <c r="A101" s="1">
        <v>100</v>
      </c>
      <c r="B101" s="8" t="str">
        <f>'様式Ⅰ(男子)'!K314</f>
        <v>000000000</v>
      </c>
      <c r="C101" s="8" t="str">
        <f>CONCATENATE('様式Ⅰ(男子)'!F314," (",'様式Ⅰ(男子)'!I314,")")</f>
        <v xml:space="preserve"> ()</v>
      </c>
      <c r="D101" s="8" t="str">
        <f>'様式Ⅰ(男子)'!G314</f>
        <v/>
      </c>
      <c r="E101" s="8">
        <v>1</v>
      </c>
      <c r="G101" s="8">
        <f>基本情報登録!$D$8</f>
        <v>0</v>
      </c>
      <c r="I101" s="8" t="str">
        <f>基本情報登録!$D$10</f>
        <v/>
      </c>
      <c r="J101" s="8" t="str">
        <f>'様式Ⅰ(男子)'!J314</f>
        <v/>
      </c>
      <c r="K101" s="8">
        <f>'様式Ⅰ(男子)'!C314</f>
        <v>0</v>
      </c>
      <c r="L101" s="8">
        <f>'様式Ⅰ(男子)'!M314</f>
        <v>0</v>
      </c>
      <c r="M101" s="8" t="str">
        <f>'様式Ⅰ(男子)'!Q314</f>
        <v/>
      </c>
      <c r="N101" s="8">
        <f>'様式Ⅰ(男子)'!M315</f>
        <v>0</v>
      </c>
      <c r="O101" s="8" t="str">
        <f>'様式Ⅰ(男子)'!Q315</f>
        <v/>
      </c>
      <c r="P101" s="8" t="str">
        <f>'様式Ⅰ(男子)'!Q316</f>
        <v/>
      </c>
    </row>
    <row r="102" spans="1:16" hidden="1">
      <c r="A102" s="1">
        <v>101</v>
      </c>
      <c r="B102" s="8" t="str">
        <f>'様式Ⅰ(男子)'!K317</f>
        <v>000000000</v>
      </c>
      <c r="C102" s="8" t="str">
        <f>CONCATENATE('様式Ⅰ(男子)'!F317," (",'様式Ⅰ(男子)'!I317,")")</f>
        <v xml:space="preserve"> ()</v>
      </c>
      <c r="D102" s="8" t="str">
        <f>'様式Ⅰ(男子)'!G317</f>
        <v/>
      </c>
      <c r="E102" s="8">
        <v>1</v>
      </c>
      <c r="G102" s="8">
        <f>基本情報登録!$D$8</f>
        <v>0</v>
      </c>
      <c r="I102" s="8" t="str">
        <f>基本情報登録!$D$10</f>
        <v/>
      </c>
      <c r="J102" s="8" t="str">
        <f>'様式Ⅰ(男子)'!J317</f>
        <v/>
      </c>
      <c r="K102" s="8">
        <f>'様式Ⅰ(男子)'!C317</f>
        <v>0</v>
      </c>
      <c r="L102" s="8">
        <f>'様式Ⅰ(男子)'!M317</f>
        <v>0</v>
      </c>
      <c r="M102" s="8" t="str">
        <f>'様式Ⅰ(男子)'!Q317</f>
        <v/>
      </c>
      <c r="N102" s="8">
        <f>'様式Ⅰ(男子)'!M318</f>
        <v>0</v>
      </c>
      <c r="O102" s="8" t="str">
        <f>'様式Ⅰ(男子)'!Q318</f>
        <v/>
      </c>
      <c r="P102" s="8" t="str">
        <f>'様式Ⅰ(男子)'!Q319</f>
        <v/>
      </c>
    </row>
    <row r="103" spans="1:16" hidden="1">
      <c r="A103" s="1">
        <v>102</v>
      </c>
      <c r="B103" s="8" t="str">
        <f>'様式Ⅰ(男子)'!K320</f>
        <v>000000000</v>
      </c>
      <c r="C103" s="8" t="str">
        <f>CONCATENATE('様式Ⅰ(男子)'!F320," (",'様式Ⅰ(男子)'!I320,")")</f>
        <v xml:space="preserve"> ()</v>
      </c>
      <c r="D103" s="8" t="str">
        <f>'様式Ⅰ(男子)'!G320</f>
        <v/>
      </c>
      <c r="E103" s="8">
        <v>1</v>
      </c>
      <c r="G103" s="8">
        <f>基本情報登録!$D$8</f>
        <v>0</v>
      </c>
      <c r="I103" s="8" t="str">
        <f>基本情報登録!$D$10</f>
        <v/>
      </c>
      <c r="J103" s="8" t="str">
        <f>'様式Ⅰ(男子)'!J320</f>
        <v/>
      </c>
      <c r="K103" s="8">
        <f>'様式Ⅰ(男子)'!C320</f>
        <v>0</v>
      </c>
      <c r="L103" s="8">
        <f>'様式Ⅰ(男子)'!M320</f>
        <v>0</v>
      </c>
      <c r="M103" s="8" t="str">
        <f>'様式Ⅰ(男子)'!Q320</f>
        <v/>
      </c>
      <c r="N103" s="8">
        <f>'様式Ⅰ(男子)'!M321</f>
        <v>0</v>
      </c>
      <c r="O103" s="8" t="str">
        <f>'様式Ⅰ(男子)'!Q321</f>
        <v/>
      </c>
      <c r="P103" s="8" t="str">
        <f>'様式Ⅰ(男子)'!Q322</f>
        <v/>
      </c>
    </row>
    <row r="104" spans="1:16" hidden="1">
      <c r="A104" s="1">
        <v>103</v>
      </c>
      <c r="B104" s="8" t="str">
        <f>'様式Ⅰ(男子)'!K323</f>
        <v>000000000</v>
      </c>
      <c r="C104" s="8" t="str">
        <f>CONCATENATE('様式Ⅰ(男子)'!F323," (",'様式Ⅰ(男子)'!I323,")")</f>
        <v xml:space="preserve"> ()</v>
      </c>
      <c r="D104" s="8" t="str">
        <f>'様式Ⅰ(男子)'!G323</f>
        <v/>
      </c>
      <c r="E104" s="8">
        <v>1</v>
      </c>
      <c r="G104" s="8">
        <f>基本情報登録!$D$8</f>
        <v>0</v>
      </c>
      <c r="I104" s="8" t="str">
        <f>基本情報登録!$D$10</f>
        <v/>
      </c>
      <c r="J104" s="8" t="str">
        <f>'様式Ⅰ(男子)'!J323</f>
        <v/>
      </c>
      <c r="K104" s="8">
        <f>'様式Ⅰ(男子)'!C323</f>
        <v>0</v>
      </c>
      <c r="L104" s="8">
        <f>'様式Ⅰ(男子)'!M323</f>
        <v>0</v>
      </c>
      <c r="M104" s="8" t="str">
        <f>'様式Ⅰ(男子)'!Q323</f>
        <v/>
      </c>
      <c r="N104" s="8">
        <f>'様式Ⅰ(男子)'!M324</f>
        <v>0</v>
      </c>
      <c r="O104" s="8" t="str">
        <f>'様式Ⅰ(男子)'!Q324</f>
        <v/>
      </c>
      <c r="P104" s="8" t="str">
        <f>'様式Ⅰ(男子)'!Q325</f>
        <v/>
      </c>
    </row>
    <row r="105" spans="1:16" hidden="1">
      <c r="A105" s="1">
        <v>104</v>
      </c>
      <c r="B105" s="8" t="str">
        <f>'様式Ⅰ(男子)'!K326</f>
        <v>000000000</v>
      </c>
      <c r="C105" s="8" t="str">
        <f>CONCATENATE('様式Ⅰ(男子)'!F326," (",'様式Ⅰ(男子)'!I326,")")</f>
        <v xml:space="preserve"> ()</v>
      </c>
      <c r="D105" s="8" t="str">
        <f>'様式Ⅰ(男子)'!G326</f>
        <v/>
      </c>
      <c r="E105" s="8">
        <v>1</v>
      </c>
      <c r="G105" s="8">
        <f>基本情報登録!$D$8</f>
        <v>0</v>
      </c>
      <c r="I105" s="8" t="str">
        <f>基本情報登録!$D$10</f>
        <v/>
      </c>
      <c r="J105" s="8" t="str">
        <f>'様式Ⅰ(男子)'!J326</f>
        <v/>
      </c>
      <c r="K105" s="8">
        <f>'様式Ⅰ(男子)'!C326</f>
        <v>0</v>
      </c>
      <c r="L105" s="8">
        <f>'様式Ⅰ(男子)'!M326</f>
        <v>0</v>
      </c>
      <c r="M105" s="8" t="str">
        <f>'様式Ⅰ(男子)'!Q326</f>
        <v/>
      </c>
      <c r="N105" s="8">
        <f>'様式Ⅰ(男子)'!M327</f>
        <v>0</v>
      </c>
      <c r="O105" s="8" t="str">
        <f>'様式Ⅰ(男子)'!Q327</f>
        <v/>
      </c>
      <c r="P105" s="8" t="str">
        <f>'様式Ⅰ(男子)'!Q328</f>
        <v/>
      </c>
    </row>
    <row r="106" spans="1:16" hidden="1">
      <c r="A106" s="1">
        <v>105</v>
      </c>
      <c r="B106" s="8" t="str">
        <f>'様式Ⅰ(男子)'!K329</f>
        <v>000000000</v>
      </c>
      <c r="C106" s="8" t="str">
        <f>CONCATENATE('様式Ⅰ(男子)'!F329," (",'様式Ⅰ(男子)'!I329,")")</f>
        <v xml:space="preserve"> ()</v>
      </c>
      <c r="D106" s="8" t="str">
        <f>'様式Ⅰ(男子)'!G329</f>
        <v/>
      </c>
      <c r="E106" s="8">
        <v>1</v>
      </c>
      <c r="G106" s="8">
        <f>基本情報登録!$D$8</f>
        <v>0</v>
      </c>
      <c r="I106" s="8" t="str">
        <f>基本情報登録!$D$10</f>
        <v/>
      </c>
      <c r="J106" s="8" t="str">
        <f>'様式Ⅰ(男子)'!J329</f>
        <v/>
      </c>
      <c r="K106" s="8">
        <f>'様式Ⅰ(男子)'!C329</f>
        <v>0</v>
      </c>
      <c r="L106" s="8">
        <f>'様式Ⅰ(男子)'!M329</f>
        <v>0</v>
      </c>
      <c r="M106" s="8" t="str">
        <f>'様式Ⅰ(男子)'!Q329</f>
        <v/>
      </c>
      <c r="N106" s="8">
        <f>'様式Ⅰ(男子)'!M330</f>
        <v>0</v>
      </c>
      <c r="O106" s="8" t="str">
        <f>'様式Ⅰ(男子)'!Q330</f>
        <v/>
      </c>
      <c r="P106" s="8" t="str">
        <f>'様式Ⅰ(男子)'!Q331</f>
        <v/>
      </c>
    </row>
    <row r="107" spans="1:16" hidden="1">
      <c r="A107" s="1">
        <v>106</v>
      </c>
      <c r="B107" s="8" t="str">
        <f>'様式Ⅰ(男子)'!K332</f>
        <v>000000000</v>
      </c>
      <c r="C107" s="8" t="str">
        <f>CONCATENATE('様式Ⅰ(男子)'!F332," (",'様式Ⅰ(男子)'!I332,")")</f>
        <v xml:space="preserve"> ()</v>
      </c>
      <c r="D107" s="8" t="str">
        <f>'様式Ⅰ(男子)'!G332</f>
        <v/>
      </c>
      <c r="E107" s="8">
        <v>1</v>
      </c>
      <c r="G107" s="8">
        <f>基本情報登録!$D$8</f>
        <v>0</v>
      </c>
      <c r="I107" s="8" t="str">
        <f>基本情報登録!$D$10</f>
        <v/>
      </c>
      <c r="J107" s="8" t="str">
        <f>'様式Ⅰ(男子)'!J332</f>
        <v/>
      </c>
      <c r="K107" s="8">
        <f>'様式Ⅰ(男子)'!C332</f>
        <v>0</v>
      </c>
      <c r="L107" s="8">
        <f>'様式Ⅰ(男子)'!M332</f>
        <v>0</v>
      </c>
      <c r="M107" s="8" t="str">
        <f>'様式Ⅰ(男子)'!Q332</f>
        <v/>
      </c>
      <c r="N107" s="8">
        <f>'様式Ⅰ(男子)'!M333</f>
        <v>0</v>
      </c>
      <c r="O107" s="8" t="str">
        <f>'様式Ⅰ(男子)'!Q333</f>
        <v/>
      </c>
      <c r="P107" s="8" t="str">
        <f>'様式Ⅰ(男子)'!Q334</f>
        <v/>
      </c>
    </row>
    <row r="108" spans="1:16" hidden="1">
      <c r="A108" s="1">
        <v>107</v>
      </c>
      <c r="B108" s="8" t="str">
        <f>'様式Ⅰ(男子)'!K335</f>
        <v>000000000</v>
      </c>
      <c r="C108" s="8" t="str">
        <f>CONCATENATE('様式Ⅰ(男子)'!F335," (",'様式Ⅰ(男子)'!I335,")")</f>
        <v xml:space="preserve"> ()</v>
      </c>
      <c r="D108" s="8" t="str">
        <f>'様式Ⅰ(男子)'!G335</f>
        <v/>
      </c>
      <c r="E108" s="8">
        <v>1</v>
      </c>
      <c r="G108" s="8">
        <f>基本情報登録!$D$8</f>
        <v>0</v>
      </c>
      <c r="I108" s="8" t="str">
        <f>基本情報登録!$D$10</f>
        <v/>
      </c>
      <c r="J108" s="8" t="str">
        <f>'様式Ⅰ(男子)'!J335</f>
        <v/>
      </c>
      <c r="K108" s="8">
        <f>'様式Ⅰ(男子)'!C335</f>
        <v>0</v>
      </c>
      <c r="L108" s="8">
        <f>'様式Ⅰ(男子)'!M335</f>
        <v>0</v>
      </c>
      <c r="M108" s="8" t="str">
        <f>'様式Ⅰ(男子)'!Q335</f>
        <v/>
      </c>
      <c r="N108" s="8">
        <f>'様式Ⅰ(男子)'!M336</f>
        <v>0</v>
      </c>
      <c r="O108" s="8" t="str">
        <f>'様式Ⅰ(男子)'!Q336</f>
        <v/>
      </c>
      <c r="P108" s="8" t="str">
        <f>'様式Ⅰ(男子)'!Q337</f>
        <v/>
      </c>
    </row>
    <row r="109" spans="1:16" hidden="1">
      <c r="A109" s="1">
        <v>108</v>
      </c>
      <c r="B109" s="8" t="str">
        <f>'様式Ⅰ(男子)'!K338</f>
        <v>000000000</v>
      </c>
      <c r="C109" s="8" t="str">
        <f>CONCATENATE('様式Ⅰ(男子)'!F338," (",'様式Ⅰ(男子)'!I338,")")</f>
        <v xml:space="preserve"> ()</v>
      </c>
      <c r="D109" s="8" t="str">
        <f>'様式Ⅰ(男子)'!G338</f>
        <v/>
      </c>
      <c r="E109" s="8">
        <v>1</v>
      </c>
      <c r="G109" s="8">
        <f>基本情報登録!$D$8</f>
        <v>0</v>
      </c>
      <c r="I109" s="8" t="str">
        <f>基本情報登録!$D$10</f>
        <v/>
      </c>
      <c r="J109" s="8" t="str">
        <f>'様式Ⅰ(男子)'!J338</f>
        <v/>
      </c>
      <c r="K109" s="8">
        <f>'様式Ⅰ(男子)'!C338</f>
        <v>0</v>
      </c>
      <c r="L109" s="8">
        <f>'様式Ⅰ(男子)'!M338</f>
        <v>0</v>
      </c>
      <c r="M109" s="8" t="str">
        <f>'様式Ⅰ(男子)'!Q338</f>
        <v/>
      </c>
      <c r="N109" s="8">
        <f>'様式Ⅰ(男子)'!M339</f>
        <v>0</v>
      </c>
      <c r="O109" s="8" t="str">
        <f>'様式Ⅰ(男子)'!Q339</f>
        <v/>
      </c>
      <c r="P109" s="8" t="str">
        <f>'様式Ⅰ(男子)'!Q340</f>
        <v/>
      </c>
    </row>
    <row r="110" spans="1:16" hidden="1">
      <c r="A110" s="1">
        <v>109</v>
      </c>
      <c r="B110" s="8" t="str">
        <f>'様式Ⅰ(男子)'!K341</f>
        <v>000000000</v>
      </c>
      <c r="C110" s="8" t="str">
        <f>CONCATENATE('様式Ⅰ(男子)'!F341," (",'様式Ⅰ(男子)'!I341,")")</f>
        <v xml:space="preserve"> ()</v>
      </c>
      <c r="D110" s="8" t="str">
        <f>'様式Ⅰ(男子)'!G341</f>
        <v/>
      </c>
      <c r="E110" s="8">
        <v>1</v>
      </c>
      <c r="G110" s="8">
        <f>基本情報登録!$D$8</f>
        <v>0</v>
      </c>
      <c r="I110" s="8" t="str">
        <f>基本情報登録!$D$10</f>
        <v/>
      </c>
      <c r="J110" s="8" t="str">
        <f>'様式Ⅰ(男子)'!J341</f>
        <v/>
      </c>
      <c r="K110" s="8">
        <f>'様式Ⅰ(男子)'!C341</f>
        <v>0</v>
      </c>
      <c r="L110" s="8">
        <f>'様式Ⅰ(男子)'!M341</f>
        <v>0</v>
      </c>
      <c r="M110" s="8" t="str">
        <f>'様式Ⅰ(男子)'!Q341</f>
        <v/>
      </c>
      <c r="N110" s="8">
        <f>'様式Ⅰ(男子)'!M342</f>
        <v>0</v>
      </c>
      <c r="O110" s="8" t="str">
        <f>'様式Ⅰ(男子)'!Q342</f>
        <v/>
      </c>
      <c r="P110" s="8" t="str">
        <f>'様式Ⅰ(男子)'!Q343</f>
        <v/>
      </c>
    </row>
    <row r="111" spans="1:16" hidden="1">
      <c r="A111" s="1">
        <v>110</v>
      </c>
      <c r="B111" s="8" t="str">
        <f>'様式Ⅰ(男子)'!K344</f>
        <v>000000000</v>
      </c>
      <c r="C111" s="8" t="str">
        <f>CONCATENATE('様式Ⅰ(男子)'!F344," (",'様式Ⅰ(男子)'!I344,")")</f>
        <v xml:space="preserve"> ()</v>
      </c>
      <c r="D111" s="8" t="str">
        <f>'様式Ⅰ(男子)'!G344</f>
        <v/>
      </c>
      <c r="E111" s="8">
        <v>1</v>
      </c>
      <c r="G111" s="8">
        <f>基本情報登録!$D$8</f>
        <v>0</v>
      </c>
      <c r="I111" s="8" t="str">
        <f>基本情報登録!$D$10</f>
        <v/>
      </c>
      <c r="J111" s="8" t="str">
        <f>'様式Ⅰ(男子)'!J344</f>
        <v/>
      </c>
      <c r="K111" s="8">
        <f>'様式Ⅰ(男子)'!C344</f>
        <v>0</v>
      </c>
      <c r="L111" s="8">
        <f>'様式Ⅰ(男子)'!M344</f>
        <v>0</v>
      </c>
      <c r="M111" s="8" t="str">
        <f>'様式Ⅰ(男子)'!Q344</f>
        <v/>
      </c>
      <c r="N111" s="8">
        <f>'様式Ⅰ(男子)'!M345</f>
        <v>0</v>
      </c>
      <c r="O111" s="8" t="str">
        <f>'様式Ⅰ(男子)'!Q345</f>
        <v/>
      </c>
      <c r="P111" s="8" t="str">
        <f>'様式Ⅰ(男子)'!Q346</f>
        <v/>
      </c>
    </row>
    <row r="112" spans="1:16" hidden="1">
      <c r="A112" s="1">
        <v>111</v>
      </c>
      <c r="B112" s="8" t="str">
        <f>'様式Ⅰ(男子)'!K347</f>
        <v>000000000</v>
      </c>
      <c r="C112" s="8" t="str">
        <f>CONCATENATE('様式Ⅰ(男子)'!F347," (",'様式Ⅰ(男子)'!I347,")")</f>
        <v xml:space="preserve"> ()</v>
      </c>
      <c r="D112" s="8" t="str">
        <f>'様式Ⅰ(男子)'!G347</f>
        <v/>
      </c>
      <c r="E112" s="8">
        <v>1</v>
      </c>
      <c r="G112" s="8">
        <f>基本情報登録!$D$8</f>
        <v>0</v>
      </c>
      <c r="I112" s="8" t="str">
        <f>基本情報登録!$D$10</f>
        <v/>
      </c>
      <c r="J112" s="8" t="str">
        <f>'様式Ⅰ(男子)'!J347</f>
        <v/>
      </c>
      <c r="K112" s="8">
        <f>'様式Ⅰ(男子)'!C347</f>
        <v>0</v>
      </c>
      <c r="L112" s="8">
        <f>'様式Ⅰ(男子)'!M347</f>
        <v>0</v>
      </c>
      <c r="M112" s="8" t="str">
        <f>'様式Ⅰ(男子)'!Q347</f>
        <v/>
      </c>
      <c r="N112" s="8">
        <f>'様式Ⅰ(男子)'!M348</f>
        <v>0</v>
      </c>
      <c r="O112" s="8" t="str">
        <f>'様式Ⅰ(男子)'!Q348</f>
        <v/>
      </c>
      <c r="P112" s="8" t="str">
        <f>'様式Ⅰ(男子)'!Q349</f>
        <v/>
      </c>
    </row>
    <row r="113" spans="1:16" hidden="1">
      <c r="A113" s="1">
        <v>112</v>
      </c>
      <c r="B113" s="8" t="str">
        <f>'様式Ⅰ(男子)'!K350</f>
        <v>000000000</v>
      </c>
      <c r="C113" s="8" t="str">
        <f>CONCATENATE('様式Ⅰ(男子)'!F350," (",'様式Ⅰ(男子)'!I350,")")</f>
        <v xml:space="preserve"> ()</v>
      </c>
      <c r="D113" s="8" t="str">
        <f>'様式Ⅰ(男子)'!G350</f>
        <v/>
      </c>
      <c r="E113" s="8">
        <v>1</v>
      </c>
      <c r="G113" s="8">
        <f>基本情報登録!$D$8</f>
        <v>0</v>
      </c>
      <c r="I113" s="8" t="str">
        <f>基本情報登録!$D$10</f>
        <v/>
      </c>
      <c r="J113" s="8" t="str">
        <f>'様式Ⅰ(男子)'!J350</f>
        <v/>
      </c>
      <c r="K113" s="8">
        <f>'様式Ⅰ(男子)'!C350</f>
        <v>0</v>
      </c>
      <c r="L113" s="8">
        <f>'様式Ⅰ(男子)'!M350</f>
        <v>0</v>
      </c>
      <c r="M113" s="8" t="str">
        <f>'様式Ⅰ(男子)'!Q350</f>
        <v/>
      </c>
      <c r="N113" s="8">
        <f>'様式Ⅰ(男子)'!M351</f>
        <v>0</v>
      </c>
      <c r="O113" s="8" t="str">
        <f>'様式Ⅰ(男子)'!Q351</f>
        <v/>
      </c>
      <c r="P113" s="8" t="str">
        <f>'様式Ⅰ(男子)'!Q352</f>
        <v/>
      </c>
    </row>
    <row r="114" spans="1:16" hidden="1">
      <c r="A114" s="1">
        <v>113</v>
      </c>
      <c r="B114" s="8" t="str">
        <f>'様式Ⅰ(男子)'!K353</f>
        <v>000000000</v>
      </c>
      <c r="C114" s="8" t="str">
        <f>CONCATENATE('様式Ⅰ(男子)'!F353," (",'様式Ⅰ(男子)'!I353,")")</f>
        <v xml:space="preserve"> ()</v>
      </c>
      <c r="D114" s="8" t="str">
        <f>'様式Ⅰ(男子)'!G353</f>
        <v/>
      </c>
      <c r="E114" s="8">
        <v>1</v>
      </c>
      <c r="G114" s="8">
        <f>基本情報登録!$D$8</f>
        <v>0</v>
      </c>
      <c r="I114" s="8" t="str">
        <f>基本情報登録!$D$10</f>
        <v/>
      </c>
      <c r="J114" s="8" t="str">
        <f>'様式Ⅰ(男子)'!J353</f>
        <v/>
      </c>
      <c r="K114" s="8">
        <f>'様式Ⅰ(男子)'!C353</f>
        <v>0</v>
      </c>
      <c r="L114" s="8">
        <f>'様式Ⅰ(男子)'!M353</f>
        <v>0</v>
      </c>
      <c r="M114" s="8" t="str">
        <f>'様式Ⅰ(男子)'!Q353</f>
        <v/>
      </c>
      <c r="N114" s="8">
        <f>'様式Ⅰ(男子)'!M354</f>
        <v>0</v>
      </c>
      <c r="O114" s="8" t="str">
        <f>'様式Ⅰ(男子)'!Q354</f>
        <v/>
      </c>
      <c r="P114" s="8" t="str">
        <f>'様式Ⅰ(男子)'!Q355</f>
        <v/>
      </c>
    </row>
    <row r="115" spans="1:16" hidden="1">
      <c r="A115" s="1">
        <v>114</v>
      </c>
      <c r="B115" s="8" t="str">
        <f>'様式Ⅰ(男子)'!K356</f>
        <v>000000000</v>
      </c>
      <c r="C115" s="8" t="str">
        <f>CONCATENATE('様式Ⅰ(男子)'!F356," (",'様式Ⅰ(男子)'!I356,")")</f>
        <v xml:space="preserve"> ()</v>
      </c>
      <c r="D115" s="8" t="str">
        <f>'様式Ⅰ(男子)'!G356</f>
        <v/>
      </c>
      <c r="E115" s="8">
        <v>1</v>
      </c>
      <c r="G115" s="8">
        <f>基本情報登録!$D$8</f>
        <v>0</v>
      </c>
      <c r="I115" s="8" t="str">
        <f>基本情報登録!$D$10</f>
        <v/>
      </c>
      <c r="J115" s="8" t="str">
        <f>'様式Ⅰ(男子)'!J356</f>
        <v/>
      </c>
      <c r="K115" s="8">
        <f>'様式Ⅰ(男子)'!C356</f>
        <v>0</v>
      </c>
      <c r="L115" s="8">
        <f>'様式Ⅰ(男子)'!M356</f>
        <v>0</v>
      </c>
      <c r="M115" s="8" t="str">
        <f>'様式Ⅰ(男子)'!Q356</f>
        <v/>
      </c>
      <c r="N115" s="8">
        <f>'様式Ⅰ(男子)'!M357</f>
        <v>0</v>
      </c>
      <c r="O115" s="8" t="str">
        <f>'様式Ⅰ(男子)'!Q357</f>
        <v/>
      </c>
      <c r="P115" s="8" t="str">
        <f>'様式Ⅰ(男子)'!Q358</f>
        <v/>
      </c>
    </row>
    <row r="116" spans="1:16" hidden="1">
      <c r="A116" s="1">
        <v>115</v>
      </c>
      <c r="B116" s="8" t="str">
        <f>'様式Ⅰ(男子)'!K359</f>
        <v>000000000</v>
      </c>
      <c r="C116" s="8" t="str">
        <f>CONCATENATE('様式Ⅰ(男子)'!F359," (",'様式Ⅰ(男子)'!I359,")")</f>
        <v xml:space="preserve"> ()</v>
      </c>
      <c r="D116" s="8" t="str">
        <f>'様式Ⅰ(男子)'!G359</f>
        <v/>
      </c>
      <c r="E116" s="8">
        <v>1</v>
      </c>
      <c r="G116" s="8">
        <f>基本情報登録!$D$8</f>
        <v>0</v>
      </c>
      <c r="I116" s="8" t="str">
        <f>基本情報登録!$D$10</f>
        <v/>
      </c>
      <c r="J116" s="8" t="str">
        <f>'様式Ⅰ(男子)'!J359</f>
        <v/>
      </c>
      <c r="K116" s="8">
        <f>'様式Ⅰ(男子)'!C359</f>
        <v>0</v>
      </c>
      <c r="L116" s="8">
        <f>'様式Ⅰ(男子)'!M359</f>
        <v>0</v>
      </c>
      <c r="M116" s="8" t="str">
        <f>'様式Ⅰ(男子)'!Q359</f>
        <v/>
      </c>
      <c r="N116" s="8">
        <f>'様式Ⅰ(男子)'!M360</f>
        <v>0</v>
      </c>
      <c r="O116" s="8" t="str">
        <f>'様式Ⅰ(男子)'!Q360</f>
        <v/>
      </c>
      <c r="P116" s="8" t="str">
        <f>'様式Ⅰ(男子)'!Q361</f>
        <v/>
      </c>
    </row>
    <row r="117" spans="1:16" hidden="1">
      <c r="A117" s="1">
        <v>116</v>
      </c>
      <c r="B117" s="8" t="str">
        <f>'様式Ⅰ(男子)'!K362</f>
        <v>000000000</v>
      </c>
      <c r="C117" s="8" t="str">
        <f>CONCATENATE('様式Ⅰ(男子)'!F362," (",'様式Ⅰ(男子)'!I362,")")</f>
        <v xml:space="preserve"> ()</v>
      </c>
      <c r="D117" s="8" t="str">
        <f>'様式Ⅰ(男子)'!G362</f>
        <v/>
      </c>
      <c r="E117" s="8">
        <v>1</v>
      </c>
      <c r="G117" s="8">
        <f>基本情報登録!$D$8</f>
        <v>0</v>
      </c>
      <c r="I117" s="8" t="str">
        <f>基本情報登録!$D$10</f>
        <v/>
      </c>
      <c r="J117" s="8" t="str">
        <f>'様式Ⅰ(男子)'!J362</f>
        <v/>
      </c>
      <c r="K117" s="8">
        <f>'様式Ⅰ(男子)'!C362</f>
        <v>0</v>
      </c>
      <c r="L117" s="8">
        <f>'様式Ⅰ(男子)'!M362</f>
        <v>0</v>
      </c>
      <c r="M117" s="8" t="str">
        <f>'様式Ⅰ(男子)'!Q362</f>
        <v/>
      </c>
      <c r="N117" s="8">
        <f>'様式Ⅰ(男子)'!M363</f>
        <v>0</v>
      </c>
      <c r="O117" s="8" t="str">
        <f>'様式Ⅰ(男子)'!Q363</f>
        <v/>
      </c>
      <c r="P117" s="8" t="str">
        <f>'様式Ⅰ(男子)'!Q364</f>
        <v/>
      </c>
    </row>
    <row r="118" spans="1:16" hidden="1">
      <c r="A118" s="1">
        <v>117</v>
      </c>
      <c r="B118" s="8" t="str">
        <f>'様式Ⅰ(男子)'!K365</f>
        <v>000000000</v>
      </c>
      <c r="C118" s="8" t="str">
        <f>CONCATENATE('様式Ⅰ(男子)'!F365," (",'様式Ⅰ(男子)'!I365,")")</f>
        <v xml:space="preserve"> ()</v>
      </c>
      <c r="D118" s="8" t="str">
        <f>'様式Ⅰ(男子)'!G365</f>
        <v/>
      </c>
      <c r="E118" s="8">
        <v>1</v>
      </c>
      <c r="G118" s="8">
        <f>基本情報登録!$D$8</f>
        <v>0</v>
      </c>
      <c r="I118" s="8" t="str">
        <f>基本情報登録!$D$10</f>
        <v/>
      </c>
      <c r="J118" s="8" t="str">
        <f>'様式Ⅰ(男子)'!J365</f>
        <v/>
      </c>
      <c r="K118" s="8">
        <f>'様式Ⅰ(男子)'!C365</f>
        <v>0</v>
      </c>
      <c r="L118" s="8">
        <f>'様式Ⅰ(男子)'!M365</f>
        <v>0</v>
      </c>
      <c r="M118" s="8" t="str">
        <f>'様式Ⅰ(男子)'!Q365</f>
        <v/>
      </c>
      <c r="N118" s="8">
        <f>'様式Ⅰ(男子)'!M366</f>
        <v>0</v>
      </c>
      <c r="O118" s="8" t="str">
        <f>'様式Ⅰ(男子)'!Q366</f>
        <v/>
      </c>
      <c r="P118" s="8" t="str">
        <f>'様式Ⅰ(男子)'!Q367</f>
        <v/>
      </c>
    </row>
    <row r="119" spans="1:16" hidden="1">
      <c r="A119" s="1">
        <v>118</v>
      </c>
      <c r="B119" s="8" t="str">
        <f>'様式Ⅰ(男子)'!K368</f>
        <v>000000000</v>
      </c>
      <c r="C119" s="8" t="str">
        <f>CONCATENATE('様式Ⅰ(男子)'!F368," (",'様式Ⅰ(男子)'!I368,")")</f>
        <v xml:space="preserve"> ()</v>
      </c>
      <c r="D119" s="8" t="str">
        <f>'様式Ⅰ(男子)'!G368</f>
        <v/>
      </c>
      <c r="E119" s="8">
        <v>1</v>
      </c>
      <c r="G119" s="8">
        <f>基本情報登録!$D$8</f>
        <v>0</v>
      </c>
      <c r="I119" s="8" t="str">
        <f>基本情報登録!$D$10</f>
        <v/>
      </c>
      <c r="J119" s="8" t="str">
        <f>'様式Ⅰ(男子)'!J368</f>
        <v/>
      </c>
      <c r="K119" s="8">
        <f>'様式Ⅰ(男子)'!C368</f>
        <v>0</v>
      </c>
      <c r="L119" s="8">
        <f>'様式Ⅰ(男子)'!M368</f>
        <v>0</v>
      </c>
      <c r="M119" s="8" t="str">
        <f>'様式Ⅰ(男子)'!Q368</f>
        <v/>
      </c>
      <c r="N119" s="8">
        <f>'様式Ⅰ(男子)'!M369</f>
        <v>0</v>
      </c>
      <c r="O119" s="8" t="str">
        <f>'様式Ⅰ(男子)'!Q369</f>
        <v/>
      </c>
      <c r="P119" s="8" t="str">
        <f>'様式Ⅰ(男子)'!Q370</f>
        <v/>
      </c>
    </row>
    <row r="120" spans="1:16" hidden="1">
      <c r="A120" s="1">
        <v>119</v>
      </c>
      <c r="B120" s="8" t="str">
        <f>'様式Ⅰ(男子)'!K371</f>
        <v>000000000</v>
      </c>
      <c r="C120" s="8" t="str">
        <f>CONCATENATE('様式Ⅰ(男子)'!F371," (",'様式Ⅰ(男子)'!I371,")")</f>
        <v xml:space="preserve"> ()</v>
      </c>
      <c r="D120" s="8" t="str">
        <f>'様式Ⅰ(男子)'!G371</f>
        <v/>
      </c>
      <c r="E120" s="8">
        <v>1</v>
      </c>
      <c r="G120" s="8">
        <f>基本情報登録!$D$8</f>
        <v>0</v>
      </c>
      <c r="I120" s="8" t="str">
        <f>基本情報登録!$D$10</f>
        <v/>
      </c>
      <c r="J120" s="8" t="str">
        <f>'様式Ⅰ(男子)'!J371</f>
        <v/>
      </c>
      <c r="K120" s="8">
        <f>'様式Ⅰ(男子)'!C371</f>
        <v>0</v>
      </c>
      <c r="L120" s="8">
        <f>'様式Ⅰ(男子)'!M371</f>
        <v>0</v>
      </c>
      <c r="M120" s="8" t="str">
        <f>'様式Ⅰ(男子)'!Q371</f>
        <v/>
      </c>
      <c r="N120" s="8">
        <f>'様式Ⅰ(男子)'!M372</f>
        <v>0</v>
      </c>
      <c r="O120" s="8" t="str">
        <f>'様式Ⅰ(男子)'!Q372</f>
        <v/>
      </c>
      <c r="P120" s="8" t="str">
        <f>'様式Ⅰ(男子)'!Q373</f>
        <v/>
      </c>
    </row>
    <row r="121" spans="1:16" hidden="1">
      <c r="A121" s="1">
        <v>120</v>
      </c>
      <c r="B121" s="8" t="str">
        <f>'様式Ⅰ(男子)'!K374</f>
        <v>000000000</v>
      </c>
      <c r="C121" s="8" t="str">
        <f>CONCATENATE('様式Ⅰ(男子)'!F374," (",'様式Ⅰ(男子)'!I374,")")</f>
        <v xml:space="preserve"> ()</v>
      </c>
      <c r="D121" s="8" t="str">
        <f>'様式Ⅰ(男子)'!G374</f>
        <v/>
      </c>
      <c r="E121" s="8">
        <v>1</v>
      </c>
      <c r="G121" s="8">
        <f>基本情報登録!$D$8</f>
        <v>0</v>
      </c>
      <c r="I121" s="8" t="str">
        <f>基本情報登録!$D$10</f>
        <v/>
      </c>
      <c r="J121" s="8" t="str">
        <f>'様式Ⅰ(男子)'!J374</f>
        <v/>
      </c>
      <c r="K121" s="8">
        <f>'様式Ⅰ(男子)'!C374</f>
        <v>0</v>
      </c>
      <c r="L121" s="8">
        <f>'様式Ⅰ(男子)'!M374</f>
        <v>0</v>
      </c>
      <c r="M121" s="8" t="str">
        <f>'様式Ⅰ(男子)'!Q374</f>
        <v/>
      </c>
      <c r="N121" s="8">
        <f>'様式Ⅰ(男子)'!M375</f>
        <v>0</v>
      </c>
      <c r="O121" s="8" t="str">
        <f>'様式Ⅰ(男子)'!Q375</f>
        <v/>
      </c>
      <c r="P121" s="8" t="str">
        <f>'様式Ⅰ(男子)'!Q376</f>
        <v/>
      </c>
    </row>
    <row r="122" spans="1:16" hidden="1">
      <c r="A122" s="1">
        <v>121</v>
      </c>
      <c r="B122" s="8" t="str">
        <f>'様式Ⅰ(男子)'!K377</f>
        <v>000000000</v>
      </c>
      <c r="C122" s="8" t="str">
        <f>CONCATENATE('様式Ⅰ(男子)'!F377," (",'様式Ⅰ(男子)'!I377,")")</f>
        <v xml:space="preserve"> ()</v>
      </c>
      <c r="D122" s="8" t="str">
        <f>'様式Ⅰ(男子)'!G377</f>
        <v/>
      </c>
      <c r="E122" s="8">
        <v>1</v>
      </c>
      <c r="G122" s="8">
        <f>基本情報登録!$D$8</f>
        <v>0</v>
      </c>
      <c r="I122" s="8" t="str">
        <f>基本情報登録!$D$10</f>
        <v/>
      </c>
      <c r="J122" s="8" t="str">
        <f>'様式Ⅰ(男子)'!J377</f>
        <v/>
      </c>
      <c r="K122" s="8">
        <f>'様式Ⅰ(男子)'!C377</f>
        <v>0</v>
      </c>
      <c r="L122" s="8">
        <f>'様式Ⅰ(男子)'!M377</f>
        <v>0</v>
      </c>
      <c r="M122" s="8" t="str">
        <f>'様式Ⅰ(男子)'!Q377</f>
        <v/>
      </c>
      <c r="N122" s="8">
        <f>'様式Ⅰ(男子)'!M378</f>
        <v>0</v>
      </c>
      <c r="O122" s="8" t="str">
        <f>'様式Ⅰ(男子)'!Q378</f>
        <v/>
      </c>
      <c r="P122" s="8" t="str">
        <f>'様式Ⅰ(男子)'!Q379</f>
        <v/>
      </c>
    </row>
    <row r="123" spans="1:16" hidden="1">
      <c r="A123" s="1">
        <v>122</v>
      </c>
      <c r="B123" s="8" t="str">
        <f>'様式Ⅰ(男子)'!K380</f>
        <v>000000000</v>
      </c>
      <c r="C123" s="8" t="str">
        <f>CONCATENATE('様式Ⅰ(男子)'!F380," (",'様式Ⅰ(男子)'!I380,")")</f>
        <v xml:space="preserve"> ()</v>
      </c>
      <c r="D123" s="8" t="str">
        <f>'様式Ⅰ(男子)'!G380</f>
        <v/>
      </c>
      <c r="E123" s="8">
        <v>1</v>
      </c>
      <c r="G123" s="8">
        <f>基本情報登録!$D$8</f>
        <v>0</v>
      </c>
      <c r="I123" s="8" t="str">
        <f>基本情報登録!$D$10</f>
        <v/>
      </c>
      <c r="J123" s="8" t="str">
        <f>'様式Ⅰ(男子)'!J380</f>
        <v/>
      </c>
      <c r="K123" s="8">
        <f>'様式Ⅰ(男子)'!C380</f>
        <v>0</v>
      </c>
      <c r="L123" s="8">
        <f>'様式Ⅰ(男子)'!M380</f>
        <v>0</v>
      </c>
      <c r="M123" s="8" t="str">
        <f>'様式Ⅰ(男子)'!Q380</f>
        <v/>
      </c>
      <c r="N123" s="8">
        <f>'様式Ⅰ(男子)'!M381</f>
        <v>0</v>
      </c>
      <c r="O123" s="8" t="str">
        <f>'様式Ⅰ(男子)'!Q381</f>
        <v/>
      </c>
      <c r="P123" s="8" t="str">
        <f>'様式Ⅰ(男子)'!Q382</f>
        <v/>
      </c>
    </row>
    <row r="124" spans="1:16" hidden="1">
      <c r="A124" s="1">
        <v>123</v>
      </c>
      <c r="B124" s="8" t="str">
        <f>'様式Ⅰ(男子)'!K383</f>
        <v>000000000</v>
      </c>
      <c r="C124" s="8" t="str">
        <f>CONCATENATE('様式Ⅰ(男子)'!F383," (",'様式Ⅰ(男子)'!I383,")")</f>
        <v xml:space="preserve"> ()</v>
      </c>
      <c r="D124" s="8" t="str">
        <f>'様式Ⅰ(男子)'!G383</f>
        <v/>
      </c>
      <c r="E124" s="8">
        <v>1</v>
      </c>
      <c r="G124" s="8">
        <f>基本情報登録!$D$8</f>
        <v>0</v>
      </c>
      <c r="I124" s="8" t="str">
        <f>基本情報登録!$D$10</f>
        <v/>
      </c>
      <c r="J124" s="8" t="str">
        <f>'様式Ⅰ(男子)'!J383</f>
        <v/>
      </c>
      <c r="K124" s="8">
        <f>'様式Ⅰ(男子)'!C383</f>
        <v>0</v>
      </c>
      <c r="L124" s="8">
        <f>'様式Ⅰ(男子)'!M383</f>
        <v>0</v>
      </c>
      <c r="M124" s="8" t="str">
        <f>'様式Ⅰ(男子)'!Q383</f>
        <v/>
      </c>
      <c r="N124" s="8">
        <f>'様式Ⅰ(男子)'!M384</f>
        <v>0</v>
      </c>
      <c r="O124" s="8" t="str">
        <f>'様式Ⅰ(男子)'!Q384</f>
        <v/>
      </c>
      <c r="P124" s="8" t="str">
        <f>'様式Ⅰ(男子)'!Q385</f>
        <v/>
      </c>
    </row>
    <row r="125" spans="1:16" hidden="1">
      <c r="A125" s="1">
        <v>124</v>
      </c>
      <c r="B125" s="8" t="str">
        <f>'様式Ⅰ(男子)'!K386</f>
        <v>000000000</v>
      </c>
      <c r="C125" s="8" t="str">
        <f>CONCATENATE('様式Ⅰ(男子)'!F386," (",'様式Ⅰ(男子)'!I386,")")</f>
        <v xml:space="preserve"> ()</v>
      </c>
      <c r="D125" s="8" t="str">
        <f>'様式Ⅰ(男子)'!G386</f>
        <v/>
      </c>
      <c r="E125" s="8">
        <v>1</v>
      </c>
      <c r="G125" s="8">
        <f>基本情報登録!$D$8</f>
        <v>0</v>
      </c>
      <c r="I125" s="8" t="str">
        <f>基本情報登録!$D$10</f>
        <v/>
      </c>
      <c r="J125" s="8" t="str">
        <f>'様式Ⅰ(男子)'!J386</f>
        <v/>
      </c>
      <c r="K125" s="8">
        <f>'様式Ⅰ(男子)'!C386</f>
        <v>0</v>
      </c>
      <c r="L125" s="8">
        <f>'様式Ⅰ(男子)'!M386</f>
        <v>0</v>
      </c>
      <c r="M125" s="8" t="str">
        <f>'様式Ⅰ(男子)'!Q386</f>
        <v/>
      </c>
      <c r="N125" s="8">
        <f>'様式Ⅰ(男子)'!M387</f>
        <v>0</v>
      </c>
      <c r="O125" s="8" t="str">
        <f>'様式Ⅰ(男子)'!Q387</f>
        <v/>
      </c>
      <c r="P125" s="8" t="str">
        <f>'様式Ⅰ(男子)'!Q388</f>
        <v/>
      </c>
    </row>
    <row r="126" spans="1:16" hidden="1">
      <c r="A126" s="1">
        <v>125</v>
      </c>
      <c r="B126" s="8" t="str">
        <f>'様式Ⅰ(男子)'!K389</f>
        <v>000000000</v>
      </c>
      <c r="C126" s="8" t="str">
        <f>CONCATENATE('様式Ⅰ(男子)'!F389," (",'様式Ⅰ(男子)'!I389,")")</f>
        <v xml:space="preserve"> ()</v>
      </c>
      <c r="D126" s="8" t="str">
        <f>'様式Ⅰ(男子)'!G389</f>
        <v/>
      </c>
      <c r="E126" s="8">
        <v>1</v>
      </c>
      <c r="G126" s="8">
        <f>基本情報登録!$D$8</f>
        <v>0</v>
      </c>
      <c r="I126" s="8" t="str">
        <f>基本情報登録!$D$10</f>
        <v/>
      </c>
      <c r="J126" s="8" t="str">
        <f>'様式Ⅰ(男子)'!J389</f>
        <v/>
      </c>
      <c r="K126" s="8">
        <f>'様式Ⅰ(男子)'!C389</f>
        <v>0</v>
      </c>
      <c r="L126" s="8">
        <f>'様式Ⅰ(男子)'!M389</f>
        <v>0</v>
      </c>
      <c r="M126" s="8" t="str">
        <f>'様式Ⅰ(男子)'!Q389</f>
        <v/>
      </c>
      <c r="N126" s="8">
        <f>'様式Ⅰ(男子)'!M390</f>
        <v>0</v>
      </c>
      <c r="O126" s="8" t="str">
        <f>'様式Ⅰ(男子)'!Q390</f>
        <v/>
      </c>
      <c r="P126" s="8" t="str">
        <f>'様式Ⅰ(男子)'!Q391</f>
        <v/>
      </c>
    </row>
    <row r="127" spans="1:16" hidden="1">
      <c r="A127" s="1">
        <v>126</v>
      </c>
      <c r="B127" s="8" t="str">
        <f>'様式Ⅰ(男子)'!K392</f>
        <v>000000000</v>
      </c>
      <c r="C127" s="8" t="str">
        <f>CONCATENATE('様式Ⅰ(男子)'!F392," (",'様式Ⅰ(男子)'!I392,")")</f>
        <v xml:space="preserve"> ()</v>
      </c>
      <c r="D127" s="8" t="str">
        <f>'様式Ⅰ(男子)'!G392</f>
        <v/>
      </c>
      <c r="E127" s="8">
        <v>1</v>
      </c>
      <c r="G127" s="8">
        <f>基本情報登録!$D$8</f>
        <v>0</v>
      </c>
      <c r="I127" s="8" t="str">
        <f>基本情報登録!$D$10</f>
        <v/>
      </c>
      <c r="J127" s="8" t="str">
        <f>'様式Ⅰ(男子)'!J392</f>
        <v/>
      </c>
      <c r="K127" s="8">
        <f>'様式Ⅰ(男子)'!C392</f>
        <v>0</v>
      </c>
      <c r="L127" s="8">
        <f>'様式Ⅰ(男子)'!M392</f>
        <v>0</v>
      </c>
      <c r="M127" s="8" t="str">
        <f>'様式Ⅰ(男子)'!Q392</f>
        <v/>
      </c>
      <c r="N127" s="8">
        <f>'様式Ⅰ(男子)'!M393</f>
        <v>0</v>
      </c>
      <c r="O127" s="8" t="str">
        <f>'様式Ⅰ(男子)'!Q393</f>
        <v/>
      </c>
      <c r="P127" s="8" t="str">
        <f>'様式Ⅰ(男子)'!Q394</f>
        <v/>
      </c>
    </row>
    <row r="128" spans="1:16" hidden="1">
      <c r="A128" s="1">
        <v>127</v>
      </c>
      <c r="B128" s="8" t="str">
        <f>'様式Ⅰ(男子)'!K395</f>
        <v>000000000</v>
      </c>
      <c r="C128" s="8" t="str">
        <f>CONCATENATE('様式Ⅰ(男子)'!F395," (",'様式Ⅰ(男子)'!I395,")")</f>
        <v xml:space="preserve"> ()</v>
      </c>
      <c r="D128" s="8" t="str">
        <f>'様式Ⅰ(男子)'!G395</f>
        <v/>
      </c>
      <c r="E128" s="8">
        <v>1</v>
      </c>
      <c r="G128" s="8">
        <f>基本情報登録!$D$8</f>
        <v>0</v>
      </c>
      <c r="I128" s="8" t="str">
        <f>基本情報登録!$D$10</f>
        <v/>
      </c>
      <c r="J128" s="8" t="str">
        <f>'様式Ⅰ(男子)'!J395</f>
        <v/>
      </c>
      <c r="K128" s="8">
        <f>'様式Ⅰ(男子)'!C395</f>
        <v>0</v>
      </c>
      <c r="L128" s="8">
        <f>'様式Ⅰ(男子)'!M395</f>
        <v>0</v>
      </c>
      <c r="M128" s="8" t="str">
        <f>'様式Ⅰ(男子)'!Q395</f>
        <v/>
      </c>
      <c r="N128" s="8">
        <f>'様式Ⅰ(男子)'!M396</f>
        <v>0</v>
      </c>
      <c r="O128" s="8" t="str">
        <f>'様式Ⅰ(男子)'!Q396</f>
        <v/>
      </c>
      <c r="P128" s="8" t="str">
        <f>'様式Ⅰ(男子)'!Q397</f>
        <v/>
      </c>
    </row>
    <row r="129" spans="1:16" hidden="1">
      <c r="A129" s="1">
        <v>128</v>
      </c>
      <c r="B129" s="8" t="str">
        <f>'様式Ⅰ(男子)'!K398</f>
        <v>000000000</v>
      </c>
      <c r="C129" s="8" t="str">
        <f>CONCATENATE('様式Ⅰ(男子)'!F398," (",'様式Ⅰ(男子)'!I398,")")</f>
        <v xml:space="preserve"> ()</v>
      </c>
      <c r="D129" s="8" t="str">
        <f>'様式Ⅰ(男子)'!G398</f>
        <v/>
      </c>
      <c r="E129" s="8">
        <v>1</v>
      </c>
      <c r="G129" s="8">
        <f>基本情報登録!$D$8</f>
        <v>0</v>
      </c>
      <c r="I129" s="8" t="str">
        <f>基本情報登録!$D$10</f>
        <v/>
      </c>
      <c r="J129" s="8" t="str">
        <f>'様式Ⅰ(男子)'!J398</f>
        <v/>
      </c>
      <c r="K129" s="8">
        <f>'様式Ⅰ(男子)'!C398</f>
        <v>0</v>
      </c>
      <c r="L129" s="8">
        <f>'様式Ⅰ(男子)'!M398</f>
        <v>0</v>
      </c>
      <c r="M129" s="8" t="str">
        <f>'様式Ⅰ(男子)'!Q398</f>
        <v/>
      </c>
      <c r="N129" s="8">
        <f>'様式Ⅰ(男子)'!M399</f>
        <v>0</v>
      </c>
      <c r="O129" s="8" t="str">
        <f>'様式Ⅰ(男子)'!Q399</f>
        <v/>
      </c>
      <c r="P129" s="8" t="str">
        <f>'様式Ⅰ(男子)'!Q400</f>
        <v/>
      </c>
    </row>
    <row r="130" spans="1:16" hidden="1">
      <c r="A130" s="1">
        <v>129</v>
      </c>
      <c r="B130" s="8" t="str">
        <f>'様式Ⅰ(男子)'!K401</f>
        <v>000000000</v>
      </c>
      <c r="C130" s="8" t="str">
        <f>CONCATENATE('様式Ⅰ(男子)'!F401," (",'様式Ⅰ(男子)'!I401,")")</f>
        <v xml:space="preserve"> ()</v>
      </c>
      <c r="D130" s="8" t="str">
        <f>'様式Ⅰ(男子)'!G401</f>
        <v/>
      </c>
      <c r="E130" s="8">
        <v>1</v>
      </c>
      <c r="G130" s="8">
        <f>基本情報登録!$D$8</f>
        <v>0</v>
      </c>
      <c r="I130" s="8" t="str">
        <f>基本情報登録!$D$10</f>
        <v/>
      </c>
      <c r="J130" s="8" t="str">
        <f>'様式Ⅰ(男子)'!J401</f>
        <v/>
      </c>
      <c r="K130" s="8">
        <f>'様式Ⅰ(男子)'!C401</f>
        <v>0</v>
      </c>
      <c r="L130" s="8">
        <f>'様式Ⅰ(男子)'!M401</f>
        <v>0</v>
      </c>
      <c r="M130" s="8" t="str">
        <f>'様式Ⅰ(男子)'!Q401</f>
        <v/>
      </c>
      <c r="N130" s="8">
        <f>'様式Ⅰ(男子)'!M402</f>
        <v>0</v>
      </c>
      <c r="O130" s="8" t="str">
        <f>'様式Ⅰ(男子)'!Q402</f>
        <v/>
      </c>
      <c r="P130" s="8" t="str">
        <f>'様式Ⅰ(男子)'!Q403</f>
        <v/>
      </c>
    </row>
    <row r="131" spans="1:16" hidden="1">
      <c r="A131" s="1">
        <v>130</v>
      </c>
      <c r="B131" s="8" t="str">
        <f>'様式Ⅰ(男子)'!K404</f>
        <v>000000000</v>
      </c>
      <c r="C131" s="8" t="str">
        <f>CONCATENATE('様式Ⅰ(男子)'!F404," (",'様式Ⅰ(男子)'!I404,")")</f>
        <v xml:space="preserve"> ()</v>
      </c>
      <c r="D131" s="8" t="str">
        <f>'様式Ⅰ(男子)'!G404</f>
        <v/>
      </c>
      <c r="E131" s="8">
        <v>1</v>
      </c>
      <c r="G131" s="8">
        <f>基本情報登録!$D$8</f>
        <v>0</v>
      </c>
      <c r="I131" s="8" t="str">
        <f>基本情報登録!$D$10</f>
        <v/>
      </c>
      <c r="J131" s="8" t="str">
        <f>'様式Ⅰ(男子)'!J404</f>
        <v/>
      </c>
      <c r="K131" s="8">
        <f>'様式Ⅰ(男子)'!C404</f>
        <v>0</v>
      </c>
      <c r="L131" s="8">
        <f>'様式Ⅰ(男子)'!M404</f>
        <v>0</v>
      </c>
      <c r="M131" s="8" t="str">
        <f>'様式Ⅰ(男子)'!Q404</f>
        <v/>
      </c>
      <c r="N131" s="8">
        <f>'様式Ⅰ(男子)'!M405</f>
        <v>0</v>
      </c>
      <c r="O131" s="8" t="str">
        <f>'様式Ⅰ(男子)'!Q405</f>
        <v/>
      </c>
      <c r="P131" s="8" t="str">
        <f>'様式Ⅰ(男子)'!Q406</f>
        <v/>
      </c>
    </row>
    <row r="132" spans="1:16" hidden="1">
      <c r="A132" s="1">
        <v>131</v>
      </c>
      <c r="B132" s="8" t="str">
        <f>'様式Ⅰ(男子)'!K407</f>
        <v>000000000</v>
      </c>
      <c r="C132" s="8" t="str">
        <f>CONCATENATE('様式Ⅰ(男子)'!F407," (",'様式Ⅰ(男子)'!I407,")")</f>
        <v xml:space="preserve"> ()</v>
      </c>
      <c r="D132" s="8" t="str">
        <f>'様式Ⅰ(男子)'!G407</f>
        <v/>
      </c>
      <c r="E132" s="8">
        <v>1</v>
      </c>
      <c r="G132" s="8">
        <f>基本情報登録!$D$8</f>
        <v>0</v>
      </c>
      <c r="I132" s="8" t="str">
        <f>基本情報登録!$D$10</f>
        <v/>
      </c>
      <c r="J132" s="8" t="str">
        <f>'様式Ⅰ(男子)'!J407</f>
        <v/>
      </c>
      <c r="K132" s="8">
        <f>'様式Ⅰ(男子)'!C407</f>
        <v>0</v>
      </c>
      <c r="L132" s="8">
        <f>'様式Ⅰ(男子)'!M407</f>
        <v>0</v>
      </c>
      <c r="M132" s="8" t="str">
        <f>'様式Ⅰ(男子)'!Q407</f>
        <v/>
      </c>
      <c r="N132" s="8">
        <f>'様式Ⅰ(男子)'!M408</f>
        <v>0</v>
      </c>
      <c r="O132" s="8" t="str">
        <f>'様式Ⅰ(男子)'!Q408</f>
        <v/>
      </c>
      <c r="P132" s="8" t="str">
        <f>'様式Ⅰ(男子)'!Q409</f>
        <v/>
      </c>
    </row>
    <row r="133" spans="1:16" hidden="1">
      <c r="A133" s="1">
        <v>132</v>
      </c>
      <c r="B133" s="8" t="str">
        <f>'様式Ⅰ(男子)'!K410</f>
        <v>000000000</v>
      </c>
      <c r="C133" s="8" t="str">
        <f>CONCATENATE('様式Ⅰ(男子)'!F410," (",'様式Ⅰ(男子)'!I410,")")</f>
        <v xml:space="preserve"> ()</v>
      </c>
      <c r="D133" s="8" t="str">
        <f>'様式Ⅰ(男子)'!G410</f>
        <v/>
      </c>
      <c r="E133" s="8">
        <v>1</v>
      </c>
      <c r="G133" s="8">
        <f>基本情報登録!$D$8</f>
        <v>0</v>
      </c>
      <c r="I133" s="8" t="str">
        <f>基本情報登録!$D$10</f>
        <v/>
      </c>
      <c r="J133" s="8" t="str">
        <f>'様式Ⅰ(男子)'!J410</f>
        <v/>
      </c>
      <c r="K133" s="8">
        <f>'様式Ⅰ(男子)'!C410</f>
        <v>0</v>
      </c>
      <c r="L133" s="8">
        <f>'様式Ⅰ(男子)'!M410</f>
        <v>0</v>
      </c>
      <c r="M133" s="8" t="str">
        <f>'様式Ⅰ(男子)'!Q410</f>
        <v/>
      </c>
      <c r="N133" s="8">
        <f>'様式Ⅰ(男子)'!M411</f>
        <v>0</v>
      </c>
      <c r="O133" s="8" t="str">
        <f>'様式Ⅰ(男子)'!Q411</f>
        <v/>
      </c>
      <c r="P133" s="8" t="str">
        <f>'様式Ⅰ(男子)'!Q412</f>
        <v/>
      </c>
    </row>
    <row r="134" spans="1:16" hidden="1">
      <c r="A134" s="1">
        <v>133</v>
      </c>
      <c r="B134" s="8" t="str">
        <f>'様式Ⅰ(男子)'!K413</f>
        <v>000000000</v>
      </c>
      <c r="C134" s="8" t="str">
        <f>CONCATENATE('様式Ⅰ(男子)'!F413," (",'様式Ⅰ(男子)'!I413,")")</f>
        <v xml:space="preserve"> ()</v>
      </c>
      <c r="D134" s="8" t="str">
        <f>'様式Ⅰ(男子)'!G413</f>
        <v/>
      </c>
      <c r="E134" s="8">
        <v>1</v>
      </c>
      <c r="G134" s="8">
        <f>基本情報登録!$D$8</f>
        <v>0</v>
      </c>
      <c r="I134" s="8" t="str">
        <f>基本情報登録!$D$10</f>
        <v/>
      </c>
      <c r="J134" s="8" t="str">
        <f>'様式Ⅰ(男子)'!J413</f>
        <v/>
      </c>
      <c r="K134" s="8">
        <f>'様式Ⅰ(男子)'!C413</f>
        <v>0</v>
      </c>
      <c r="L134" s="8">
        <f>'様式Ⅰ(男子)'!M413</f>
        <v>0</v>
      </c>
      <c r="M134" s="8" t="str">
        <f>'様式Ⅰ(男子)'!Q413</f>
        <v/>
      </c>
      <c r="N134" s="8">
        <f>'様式Ⅰ(男子)'!M414</f>
        <v>0</v>
      </c>
      <c r="O134" s="8" t="str">
        <f>'様式Ⅰ(男子)'!Q414</f>
        <v/>
      </c>
      <c r="P134" s="8" t="str">
        <f>'様式Ⅰ(男子)'!Q415</f>
        <v/>
      </c>
    </row>
    <row r="135" spans="1:16" hidden="1">
      <c r="A135" s="1">
        <v>134</v>
      </c>
      <c r="B135" s="8" t="str">
        <f>'様式Ⅰ(男子)'!K416</f>
        <v>000000000</v>
      </c>
      <c r="C135" s="8" t="str">
        <f>CONCATENATE('様式Ⅰ(男子)'!F416," (",'様式Ⅰ(男子)'!I416,")")</f>
        <v xml:space="preserve"> ()</v>
      </c>
      <c r="D135" s="8" t="str">
        <f>'様式Ⅰ(男子)'!G416</f>
        <v/>
      </c>
      <c r="E135" s="8">
        <v>1</v>
      </c>
      <c r="G135" s="8">
        <f>基本情報登録!$D$8</f>
        <v>0</v>
      </c>
      <c r="I135" s="8" t="str">
        <f>基本情報登録!$D$10</f>
        <v/>
      </c>
      <c r="J135" s="8" t="str">
        <f>'様式Ⅰ(男子)'!J416</f>
        <v/>
      </c>
      <c r="K135" s="8">
        <f>'様式Ⅰ(男子)'!C416</f>
        <v>0</v>
      </c>
      <c r="L135" s="8">
        <f>'様式Ⅰ(男子)'!M416</f>
        <v>0</v>
      </c>
      <c r="M135" s="8" t="str">
        <f>'様式Ⅰ(男子)'!Q416</f>
        <v/>
      </c>
      <c r="N135" s="8">
        <f>'様式Ⅰ(男子)'!M417</f>
        <v>0</v>
      </c>
      <c r="O135" s="8" t="str">
        <f>'様式Ⅰ(男子)'!Q417</f>
        <v/>
      </c>
      <c r="P135" s="8" t="str">
        <f>'様式Ⅰ(男子)'!Q418</f>
        <v/>
      </c>
    </row>
    <row r="136" spans="1:16" hidden="1">
      <c r="A136" s="1">
        <v>135</v>
      </c>
      <c r="B136" s="8" t="str">
        <f>'様式Ⅰ(男子)'!K419</f>
        <v>000000000</v>
      </c>
      <c r="C136" s="8" t="str">
        <f>CONCATENATE('様式Ⅰ(男子)'!F419," (",'様式Ⅰ(男子)'!I419,")")</f>
        <v xml:space="preserve"> ()</v>
      </c>
      <c r="D136" s="8" t="str">
        <f>'様式Ⅰ(男子)'!G419</f>
        <v/>
      </c>
      <c r="E136" s="8">
        <v>1</v>
      </c>
      <c r="G136" s="8">
        <f>基本情報登録!$D$8</f>
        <v>0</v>
      </c>
      <c r="I136" s="8" t="str">
        <f>基本情報登録!$D$10</f>
        <v/>
      </c>
      <c r="J136" s="8" t="str">
        <f>'様式Ⅰ(男子)'!J419</f>
        <v/>
      </c>
      <c r="K136" s="8">
        <f>'様式Ⅰ(男子)'!C419</f>
        <v>0</v>
      </c>
      <c r="L136" s="8">
        <f>'様式Ⅰ(男子)'!M419</f>
        <v>0</v>
      </c>
      <c r="M136" s="8" t="str">
        <f>'様式Ⅰ(男子)'!Q419</f>
        <v/>
      </c>
      <c r="N136" s="8">
        <f>'様式Ⅰ(男子)'!M420</f>
        <v>0</v>
      </c>
      <c r="O136" s="8" t="str">
        <f>'様式Ⅰ(男子)'!Q420</f>
        <v/>
      </c>
      <c r="P136" s="8" t="str">
        <f>'様式Ⅰ(男子)'!Q421</f>
        <v/>
      </c>
    </row>
    <row r="137" spans="1:16" hidden="1">
      <c r="A137" s="1">
        <v>136</v>
      </c>
      <c r="B137" s="8" t="str">
        <f>'様式Ⅰ(男子)'!K422</f>
        <v>000000000</v>
      </c>
      <c r="C137" s="8" t="str">
        <f>CONCATENATE('様式Ⅰ(男子)'!F422," (",'様式Ⅰ(男子)'!I422,")")</f>
        <v xml:space="preserve"> ()</v>
      </c>
      <c r="D137" s="8" t="str">
        <f>'様式Ⅰ(男子)'!G422</f>
        <v/>
      </c>
      <c r="E137" s="8">
        <v>1</v>
      </c>
      <c r="G137" s="8">
        <f>基本情報登録!$D$8</f>
        <v>0</v>
      </c>
      <c r="I137" s="8" t="str">
        <f>基本情報登録!$D$10</f>
        <v/>
      </c>
      <c r="J137" s="8" t="str">
        <f>'様式Ⅰ(男子)'!J422</f>
        <v/>
      </c>
      <c r="K137" s="8">
        <f>'様式Ⅰ(男子)'!C422</f>
        <v>0</v>
      </c>
      <c r="L137" s="8">
        <f>'様式Ⅰ(男子)'!M422</f>
        <v>0</v>
      </c>
      <c r="M137" s="8" t="str">
        <f>'様式Ⅰ(男子)'!Q422</f>
        <v/>
      </c>
      <c r="N137" s="8">
        <f>'様式Ⅰ(男子)'!M423</f>
        <v>0</v>
      </c>
      <c r="O137" s="8" t="str">
        <f>'様式Ⅰ(男子)'!Q423</f>
        <v/>
      </c>
      <c r="P137" s="8" t="str">
        <f>'様式Ⅰ(男子)'!Q424</f>
        <v/>
      </c>
    </row>
    <row r="138" spans="1:16" hidden="1">
      <c r="A138" s="1">
        <v>137</v>
      </c>
      <c r="B138" s="8" t="str">
        <f>'様式Ⅰ(男子)'!K425</f>
        <v>000000000</v>
      </c>
      <c r="C138" s="8" t="str">
        <f>CONCATENATE('様式Ⅰ(男子)'!F425," (",'様式Ⅰ(男子)'!I425,")")</f>
        <v xml:space="preserve"> ()</v>
      </c>
      <c r="D138" s="8" t="str">
        <f>'様式Ⅰ(男子)'!G425</f>
        <v/>
      </c>
      <c r="E138" s="8">
        <v>1</v>
      </c>
      <c r="G138" s="8">
        <f>基本情報登録!$D$8</f>
        <v>0</v>
      </c>
      <c r="I138" s="8" t="str">
        <f>基本情報登録!$D$10</f>
        <v/>
      </c>
      <c r="J138" s="8" t="str">
        <f>'様式Ⅰ(男子)'!J425</f>
        <v/>
      </c>
      <c r="K138" s="8">
        <f>'様式Ⅰ(男子)'!C425</f>
        <v>0</v>
      </c>
      <c r="L138" s="8">
        <f>'様式Ⅰ(男子)'!M425</f>
        <v>0</v>
      </c>
      <c r="M138" s="8" t="str">
        <f>'様式Ⅰ(男子)'!Q425</f>
        <v/>
      </c>
      <c r="N138" s="8">
        <f>'様式Ⅰ(男子)'!M426</f>
        <v>0</v>
      </c>
      <c r="O138" s="8" t="str">
        <f>'様式Ⅰ(男子)'!Q426</f>
        <v/>
      </c>
      <c r="P138" s="8" t="str">
        <f>'様式Ⅰ(男子)'!Q427</f>
        <v/>
      </c>
    </row>
    <row r="139" spans="1:16" hidden="1">
      <c r="A139" s="1">
        <v>138</v>
      </c>
      <c r="B139" s="8" t="str">
        <f>'様式Ⅰ(男子)'!K428</f>
        <v>000000000</v>
      </c>
      <c r="C139" s="8" t="str">
        <f>CONCATENATE('様式Ⅰ(男子)'!F428," (",'様式Ⅰ(男子)'!I428,")")</f>
        <v xml:space="preserve"> ()</v>
      </c>
      <c r="D139" s="8" t="str">
        <f>'様式Ⅰ(男子)'!G428</f>
        <v/>
      </c>
      <c r="E139" s="8">
        <v>1</v>
      </c>
      <c r="G139" s="8">
        <f>基本情報登録!$D$8</f>
        <v>0</v>
      </c>
      <c r="I139" s="8" t="str">
        <f>基本情報登録!$D$10</f>
        <v/>
      </c>
      <c r="J139" s="8" t="str">
        <f>'様式Ⅰ(男子)'!J428</f>
        <v/>
      </c>
      <c r="K139" s="8">
        <f>'様式Ⅰ(男子)'!C428</f>
        <v>0</v>
      </c>
      <c r="L139" s="8">
        <f>'様式Ⅰ(男子)'!M428</f>
        <v>0</v>
      </c>
      <c r="M139" s="8" t="str">
        <f>'様式Ⅰ(男子)'!Q428</f>
        <v/>
      </c>
      <c r="N139" s="8">
        <f>'様式Ⅰ(男子)'!M429</f>
        <v>0</v>
      </c>
      <c r="O139" s="8" t="str">
        <f>'様式Ⅰ(男子)'!Q429</f>
        <v/>
      </c>
      <c r="P139" s="8" t="str">
        <f>'様式Ⅰ(男子)'!Q430</f>
        <v/>
      </c>
    </row>
    <row r="140" spans="1:16" hidden="1">
      <c r="A140" s="1">
        <v>139</v>
      </c>
      <c r="B140" s="8" t="str">
        <f>'様式Ⅰ(男子)'!K431</f>
        <v>000000000</v>
      </c>
      <c r="C140" s="8" t="str">
        <f>CONCATENATE('様式Ⅰ(男子)'!F431," (",'様式Ⅰ(男子)'!I431,")")</f>
        <v xml:space="preserve"> ()</v>
      </c>
      <c r="D140" s="8" t="str">
        <f>'様式Ⅰ(男子)'!G431</f>
        <v/>
      </c>
      <c r="E140" s="8">
        <v>1</v>
      </c>
      <c r="G140" s="8">
        <f>基本情報登録!$D$8</f>
        <v>0</v>
      </c>
      <c r="I140" s="8" t="str">
        <f>基本情報登録!$D$10</f>
        <v/>
      </c>
      <c r="J140" s="8" t="str">
        <f>'様式Ⅰ(男子)'!J431</f>
        <v/>
      </c>
      <c r="K140" s="8">
        <f>'様式Ⅰ(男子)'!C431</f>
        <v>0</v>
      </c>
      <c r="L140" s="8">
        <f>'様式Ⅰ(男子)'!M431</f>
        <v>0</v>
      </c>
      <c r="M140" s="8" t="str">
        <f>'様式Ⅰ(男子)'!Q431</f>
        <v/>
      </c>
      <c r="N140" s="8">
        <f>'様式Ⅰ(男子)'!M432</f>
        <v>0</v>
      </c>
      <c r="O140" s="8" t="str">
        <f>'様式Ⅰ(男子)'!Q432</f>
        <v/>
      </c>
      <c r="P140" s="8" t="str">
        <f>'様式Ⅰ(男子)'!Q433</f>
        <v/>
      </c>
    </row>
    <row r="141" spans="1:16" hidden="1">
      <c r="A141" s="1">
        <v>140</v>
      </c>
      <c r="B141" s="8" t="str">
        <f>'様式Ⅰ(男子)'!K434</f>
        <v>000000000</v>
      </c>
      <c r="C141" s="8" t="str">
        <f>CONCATENATE('様式Ⅰ(男子)'!F434," (",'様式Ⅰ(男子)'!I434,")")</f>
        <v xml:space="preserve"> ()</v>
      </c>
      <c r="D141" s="8" t="str">
        <f>'様式Ⅰ(男子)'!G434</f>
        <v/>
      </c>
      <c r="E141" s="8">
        <v>1</v>
      </c>
      <c r="G141" s="8">
        <f>基本情報登録!$D$8</f>
        <v>0</v>
      </c>
      <c r="I141" s="8" t="str">
        <f>基本情報登録!$D$10</f>
        <v/>
      </c>
      <c r="J141" s="8" t="str">
        <f>'様式Ⅰ(男子)'!J434</f>
        <v/>
      </c>
      <c r="K141" s="8">
        <f>'様式Ⅰ(男子)'!C434</f>
        <v>0</v>
      </c>
      <c r="L141" s="8">
        <f>'様式Ⅰ(男子)'!M434</f>
        <v>0</v>
      </c>
      <c r="M141" s="8" t="str">
        <f>'様式Ⅰ(男子)'!Q434</f>
        <v/>
      </c>
      <c r="N141" s="8">
        <f>'様式Ⅰ(男子)'!M435</f>
        <v>0</v>
      </c>
      <c r="O141" s="8" t="str">
        <f>'様式Ⅰ(男子)'!Q435</f>
        <v/>
      </c>
      <c r="P141" s="8" t="str">
        <f>'様式Ⅰ(男子)'!Q436</f>
        <v/>
      </c>
    </row>
    <row r="142" spans="1:16" hidden="1">
      <c r="A142" s="1">
        <v>141</v>
      </c>
      <c r="B142" s="8" t="str">
        <f>'様式Ⅰ(男子)'!K437</f>
        <v>000000000</v>
      </c>
      <c r="C142" s="8" t="str">
        <f>CONCATENATE('様式Ⅰ(男子)'!F437," (",'様式Ⅰ(男子)'!I437,")")</f>
        <v xml:space="preserve"> ()</v>
      </c>
      <c r="D142" s="8" t="str">
        <f>'様式Ⅰ(男子)'!G437</f>
        <v/>
      </c>
      <c r="E142" s="8">
        <v>1</v>
      </c>
      <c r="G142" s="8">
        <f>基本情報登録!$D$8</f>
        <v>0</v>
      </c>
      <c r="I142" s="8" t="str">
        <f>基本情報登録!$D$10</f>
        <v/>
      </c>
      <c r="J142" s="8" t="str">
        <f>'様式Ⅰ(男子)'!J437</f>
        <v/>
      </c>
      <c r="K142" s="8">
        <f>'様式Ⅰ(男子)'!C437</f>
        <v>0</v>
      </c>
      <c r="L142" s="8">
        <f>'様式Ⅰ(男子)'!M437</f>
        <v>0</v>
      </c>
      <c r="M142" s="8" t="str">
        <f>'様式Ⅰ(男子)'!Q437</f>
        <v/>
      </c>
      <c r="N142" s="8">
        <f>'様式Ⅰ(男子)'!M438</f>
        <v>0</v>
      </c>
      <c r="O142" s="8" t="str">
        <f>'様式Ⅰ(男子)'!Q438</f>
        <v/>
      </c>
      <c r="P142" s="8" t="str">
        <f>'様式Ⅰ(男子)'!Q439</f>
        <v/>
      </c>
    </row>
    <row r="143" spans="1:16" hidden="1">
      <c r="A143" s="1">
        <v>142</v>
      </c>
      <c r="B143" s="8" t="str">
        <f>'様式Ⅰ(男子)'!K440</f>
        <v>000000000</v>
      </c>
      <c r="C143" s="8" t="str">
        <f>CONCATENATE('様式Ⅰ(男子)'!F440," (",'様式Ⅰ(男子)'!I440,")")</f>
        <v xml:space="preserve"> ()</v>
      </c>
      <c r="D143" s="8" t="str">
        <f>'様式Ⅰ(男子)'!G440</f>
        <v/>
      </c>
      <c r="E143" s="8">
        <v>1</v>
      </c>
      <c r="G143" s="8">
        <f>基本情報登録!$D$8</f>
        <v>0</v>
      </c>
      <c r="I143" s="8" t="str">
        <f>基本情報登録!$D$10</f>
        <v/>
      </c>
      <c r="J143" s="8" t="str">
        <f>'様式Ⅰ(男子)'!J440</f>
        <v/>
      </c>
      <c r="K143" s="8">
        <f>'様式Ⅰ(男子)'!C440</f>
        <v>0</v>
      </c>
      <c r="L143" s="8">
        <f>'様式Ⅰ(男子)'!M440</f>
        <v>0</v>
      </c>
      <c r="M143" s="8" t="str">
        <f>'様式Ⅰ(男子)'!Q440</f>
        <v/>
      </c>
      <c r="N143" s="8">
        <f>'様式Ⅰ(男子)'!M441</f>
        <v>0</v>
      </c>
      <c r="O143" s="8" t="str">
        <f>'様式Ⅰ(男子)'!Q441</f>
        <v/>
      </c>
      <c r="P143" s="8" t="str">
        <f>'様式Ⅰ(男子)'!Q442</f>
        <v/>
      </c>
    </row>
    <row r="144" spans="1:16" hidden="1">
      <c r="A144" s="1">
        <v>143</v>
      </c>
      <c r="B144" s="8" t="str">
        <f>'様式Ⅰ(男子)'!K443</f>
        <v>000000000</v>
      </c>
      <c r="C144" s="8" t="str">
        <f>CONCATENATE('様式Ⅰ(男子)'!F443," (",'様式Ⅰ(男子)'!I443,")")</f>
        <v xml:space="preserve"> ()</v>
      </c>
      <c r="D144" s="8" t="str">
        <f>'様式Ⅰ(男子)'!G443</f>
        <v/>
      </c>
      <c r="E144" s="8">
        <v>1</v>
      </c>
      <c r="G144" s="8">
        <f>基本情報登録!$D$8</f>
        <v>0</v>
      </c>
      <c r="I144" s="8" t="str">
        <f>基本情報登録!$D$10</f>
        <v/>
      </c>
      <c r="J144" s="8" t="str">
        <f>'様式Ⅰ(男子)'!J443</f>
        <v/>
      </c>
      <c r="K144" s="8">
        <f>'様式Ⅰ(男子)'!C443</f>
        <v>0</v>
      </c>
      <c r="L144" s="8">
        <f>'様式Ⅰ(男子)'!M443</f>
        <v>0</v>
      </c>
      <c r="M144" s="8" t="str">
        <f>'様式Ⅰ(男子)'!Q443</f>
        <v/>
      </c>
      <c r="N144" s="8">
        <f>'様式Ⅰ(男子)'!M444</f>
        <v>0</v>
      </c>
      <c r="O144" s="8" t="str">
        <f>'様式Ⅰ(男子)'!Q444</f>
        <v/>
      </c>
      <c r="P144" s="8" t="str">
        <f>'様式Ⅰ(男子)'!Q445</f>
        <v/>
      </c>
    </row>
    <row r="145" spans="1:16" hidden="1">
      <c r="A145" s="1">
        <v>144</v>
      </c>
      <c r="B145" s="8" t="str">
        <f>'様式Ⅰ(男子)'!K446</f>
        <v>000000000</v>
      </c>
      <c r="C145" s="8" t="str">
        <f>CONCATENATE('様式Ⅰ(男子)'!F446," (",'様式Ⅰ(男子)'!I446,")")</f>
        <v xml:space="preserve"> ()</v>
      </c>
      <c r="D145" s="8" t="str">
        <f>'様式Ⅰ(男子)'!G446</f>
        <v/>
      </c>
      <c r="E145" s="8">
        <v>1</v>
      </c>
      <c r="G145" s="8">
        <f>基本情報登録!$D$8</f>
        <v>0</v>
      </c>
      <c r="I145" s="8" t="str">
        <f>基本情報登録!$D$10</f>
        <v/>
      </c>
      <c r="J145" s="8" t="str">
        <f>'様式Ⅰ(男子)'!J446</f>
        <v/>
      </c>
      <c r="K145" s="8">
        <f>'様式Ⅰ(男子)'!C446</f>
        <v>0</v>
      </c>
      <c r="L145" s="8">
        <f>'様式Ⅰ(男子)'!M446</f>
        <v>0</v>
      </c>
      <c r="M145" s="8" t="str">
        <f>'様式Ⅰ(男子)'!Q446</f>
        <v/>
      </c>
      <c r="N145" s="8">
        <f>'様式Ⅰ(男子)'!M447</f>
        <v>0</v>
      </c>
      <c r="O145" s="8" t="str">
        <f>'様式Ⅰ(男子)'!Q447</f>
        <v/>
      </c>
      <c r="P145" s="8" t="str">
        <f>'様式Ⅰ(男子)'!Q448</f>
        <v/>
      </c>
    </row>
    <row r="146" spans="1:16" hidden="1">
      <c r="A146" s="1">
        <v>145</v>
      </c>
      <c r="B146" s="8" t="str">
        <f>'様式Ⅰ(男子)'!K449</f>
        <v>000000000</v>
      </c>
      <c r="C146" s="8" t="str">
        <f>CONCATENATE('様式Ⅰ(男子)'!F449," (",'様式Ⅰ(男子)'!I449,")")</f>
        <v xml:space="preserve"> ()</v>
      </c>
      <c r="D146" s="8" t="str">
        <f>'様式Ⅰ(男子)'!G449</f>
        <v/>
      </c>
      <c r="E146" s="8">
        <v>1</v>
      </c>
      <c r="G146" s="8">
        <f>基本情報登録!$D$8</f>
        <v>0</v>
      </c>
      <c r="I146" s="8" t="str">
        <f>基本情報登録!$D$10</f>
        <v/>
      </c>
      <c r="J146" s="8" t="str">
        <f>'様式Ⅰ(男子)'!J449</f>
        <v/>
      </c>
      <c r="K146" s="8">
        <f>'様式Ⅰ(男子)'!C449</f>
        <v>0</v>
      </c>
      <c r="L146" s="8">
        <f>'様式Ⅰ(男子)'!M449</f>
        <v>0</v>
      </c>
      <c r="M146" s="8" t="str">
        <f>'様式Ⅰ(男子)'!Q449</f>
        <v/>
      </c>
      <c r="N146" s="8">
        <f>'様式Ⅰ(男子)'!M450</f>
        <v>0</v>
      </c>
      <c r="O146" s="8" t="str">
        <f>'様式Ⅰ(男子)'!Q450</f>
        <v/>
      </c>
      <c r="P146" s="8" t="str">
        <f>'様式Ⅰ(男子)'!Q451</f>
        <v/>
      </c>
    </row>
    <row r="147" spans="1:16" hidden="1">
      <c r="A147" s="1">
        <v>146</v>
      </c>
      <c r="B147" s="8" t="str">
        <f>'様式Ⅰ(男子)'!K452</f>
        <v>000000000</v>
      </c>
      <c r="C147" s="8" t="str">
        <f>CONCATENATE('様式Ⅰ(男子)'!F452," (",'様式Ⅰ(男子)'!I452,")")</f>
        <v xml:space="preserve"> ()</v>
      </c>
      <c r="D147" s="8" t="str">
        <f>'様式Ⅰ(男子)'!G452</f>
        <v/>
      </c>
      <c r="E147" s="8">
        <v>1</v>
      </c>
      <c r="G147" s="8">
        <f>基本情報登録!$D$8</f>
        <v>0</v>
      </c>
      <c r="I147" s="8" t="str">
        <f>基本情報登録!$D$10</f>
        <v/>
      </c>
      <c r="J147" s="8" t="str">
        <f>'様式Ⅰ(男子)'!J452</f>
        <v/>
      </c>
      <c r="K147" s="8">
        <f>'様式Ⅰ(男子)'!C452</f>
        <v>0</v>
      </c>
      <c r="L147" s="8">
        <f>'様式Ⅰ(男子)'!M452</f>
        <v>0</v>
      </c>
      <c r="M147" s="8" t="str">
        <f>'様式Ⅰ(男子)'!Q452</f>
        <v/>
      </c>
      <c r="N147" s="8">
        <f>'様式Ⅰ(男子)'!M453</f>
        <v>0</v>
      </c>
      <c r="O147" s="8" t="str">
        <f>'様式Ⅰ(男子)'!Q453</f>
        <v/>
      </c>
      <c r="P147" s="8" t="str">
        <f>'様式Ⅰ(男子)'!Q454</f>
        <v/>
      </c>
    </row>
    <row r="148" spans="1:16" hidden="1">
      <c r="A148" s="1">
        <v>147</v>
      </c>
      <c r="B148" s="8" t="str">
        <f>'様式Ⅰ(男子)'!K455</f>
        <v>000000000</v>
      </c>
      <c r="C148" s="8" t="str">
        <f>CONCATENATE('様式Ⅰ(男子)'!F455," (",'様式Ⅰ(男子)'!I455,")")</f>
        <v xml:space="preserve"> ()</v>
      </c>
      <c r="D148" s="8" t="str">
        <f>'様式Ⅰ(男子)'!G455</f>
        <v/>
      </c>
      <c r="E148" s="8">
        <v>1</v>
      </c>
      <c r="G148" s="8">
        <f>基本情報登録!$D$8</f>
        <v>0</v>
      </c>
      <c r="I148" s="8" t="str">
        <f>基本情報登録!$D$10</f>
        <v/>
      </c>
      <c r="J148" s="8" t="str">
        <f>'様式Ⅰ(男子)'!J455</f>
        <v/>
      </c>
      <c r="K148" s="8">
        <f>'様式Ⅰ(男子)'!C455</f>
        <v>0</v>
      </c>
      <c r="L148" s="8">
        <f>'様式Ⅰ(男子)'!M455</f>
        <v>0</v>
      </c>
      <c r="M148" s="8" t="str">
        <f>'様式Ⅰ(男子)'!Q455</f>
        <v/>
      </c>
      <c r="N148" s="8">
        <f>'様式Ⅰ(男子)'!M456</f>
        <v>0</v>
      </c>
      <c r="O148" s="8" t="str">
        <f>'様式Ⅰ(男子)'!Q456</f>
        <v/>
      </c>
      <c r="P148" s="8" t="str">
        <f>'様式Ⅰ(男子)'!Q457</f>
        <v/>
      </c>
    </row>
    <row r="149" spans="1:16" hidden="1">
      <c r="A149" s="1">
        <v>148</v>
      </c>
      <c r="B149" s="8" t="str">
        <f>'様式Ⅰ(男子)'!K458</f>
        <v>000000000</v>
      </c>
      <c r="C149" s="8" t="str">
        <f>CONCATENATE('様式Ⅰ(男子)'!F458," (",'様式Ⅰ(男子)'!I458,")")</f>
        <v xml:space="preserve"> ()</v>
      </c>
      <c r="D149" s="8" t="str">
        <f>'様式Ⅰ(男子)'!G458</f>
        <v/>
      </c>
      <c r="E149" s="8">
        <v>1</v>
      </c>
      <c r="G149" s="8">
        <f>基本情報登録!$D$8</f>
        <v>0</v>
      </c>
      <c r="I149" s="8" t="str">
        <f>基本情報登録!$D$10</f>
        <v/>
      </c>
      <c r="J149" s="8" t="str">
        <f>'様式Ⅰ(男子)'!J458</f>
        <v/>
      </c>
      <c r="K149" s="8">
        <f>'様式Ⅰ(男子)'!C458</f>
        <v>0</v>
      </c>
      <c r="L149" s="8">
        <f>'様式Ⅰ(男子)'!M458</f>
        <v>0</v>
      </c>
      <c r="M149" s="8" t="str">
        <f>'様式Ⅰ(男子)'!Q458</f>
        <v/>
      </c>
      <c r="N149" s="8">
        <f>'様式Ⅰ(男子)'!M459</f>
        <v>0</v>
      </c>
      <c r="O149" s="8" t="str">
        <f>'様式Ⅰ(男子)'!Q459</f>
        <v/>
      </c>
      <c r="P149" s="8" t="str">
        <f>'様式Ⅰ(男子)'!Q460</f>
        <v/>
      </c>
    </row>
    <row r="150" spans="1:16" hidden="1">
      <c r="A150" s="1">
        <v>149</v>
      </c>
      <c r="B150" s="8" t="str">
        <f>'様式Ⅰ(男子)'!K461</f>
        <v>000000000</v>
      </c>
      <c r="C150" s="8" t="str">
        <f>CONCATENATE('様式Ⅰ(男子)'!F461," (",'様式Ⅰ(男子)'!I461,")")</f>
        <v xml:space="preserve"> ()</v>
      </c>
      <c r="D150" s="8" t="str">
        <f>'様式Ⅰ(男子)'!G461</f>
        <v/>
      </c>
      <c r="E150" s="8">
        <v>1</v>
      </c>
      <c r="G150" s="8">
        <f>基本情報登録!$D$8</f>
        <v>0</v>
      </c>
      <c r="I150" s="8" t="str">
        <f>基本情報登録!$D$10</f>
        <v/>
      </c>
      <c r="J150" s="8" t="str">
        <f>'様式Ⅰ(男子)'!J461</f>
        <v/>
      </c>
      <c r="K150" s="8">
        <f>'様式Ⅰ(男子)'!C461</f>
        <v>0</v>
      </c>
      <c r="L150" s="8">
        <f>'様式Ⅰ(男子)'!M461</f>
        <v>0</v>
      </c>
      <c r="M150" s="8" t="str">
        <f>'様式Ⅰ(男子)'!Q461</f>
        <v/>
      </c>
      <c r="N150" s="8">
        <f>'様式Ⅰ(男子)'!M462</f>
        <v>0</v>
      </c>
      <c r="O150" s="8" t="str">
        <f>'様式Ⅰ(男子)'!Q462</f>
        <v/>
      </c>
      <c r="P150" s="8" t="str">
        <f>'様式Ⅰ(男子)'!Q463</f>
        <v/>
      </c>
    </row>
    <row r="151" spans="1:16" hidden="1">
      <c r="A151" s="1">
        <v>150</v>
      </c>
      <c r="B151" s="8" t="str">
        <f>'様式Ⅰ(男子)'!K464</f>
        <v>000000000</v>
      </c>
      <c r="C151" s="8" t="str">
        <f>CONCATENATE('様式Ⅰ(男子)'!F464," (",'様式Ⅰ(男子)'!I464,")")</f>
        <v xml:space="preserve"> ()</v>
      </c>
      <c r="D151" s="8" t="str">
        <f>'様式Ⅰ(男子)'!G464</f>
        <v/>
      </c>
      <c r="E151" s="8">
        <v>1</v>
      </c>
      <c r="G151" s="8">
        <f>基本情報登録!$D$8</f>
        <v>0</v>
      </c>
      <c r="I151" s="8" t="str">
        <f>基本情報登録!$D$10</f>
        <v/>
      </c>
      <c r="J151" s="8" t="str">
        <f>'様式Ⅰ(男子)'!J464</f>
        <v/>
      </c>
      <c r="K151" s="8">
        <f>'様式Ⅰ(男子)'!C464</f>
        <v>0</v>
      </c>
      <c r="L151" s="8">
        <f>'様式Ⅰ(男子)'!M464</f>
        <v>0</v>
      </c>
      <c r="M151" s="8" t="str">
        <f>'様式Ⅰ(男子)'!Q464</f>
        <v/>
      </c>
      <c r="N151" s="8">
        <f>'様式Ⅰ(男子)'!M465</f>
        <v>0</v>
      </c>
      <c r="O151" s="8" t="str">
        <f>'様式Ⅰ(男子)'!Q465</f>
        <v/>
      </c>
      <c r="P151" s="8" t="str">
        <f>'様式Ⅰ(男子)'!Q466</f>
        <v/>
      </c>
    </row>
  </sheetData>
  <phoneticPr fontId="1"/>
  <pageMargins left="0.7" right="0.7" top="0.75" bottom="0.75" header="0.3" footer="0.3"/>
  <pageSetup paperSize="9" orientation="portrait" horizontalDpi="4294967293" verticalDpi="0" r:id="rId1"/>
</worksheet>
</file>

<file path=docMetadata/LabelInfo.xml><?xml version="1.0" encoding="utf-8"?>
<clbl:labelList xmlns:clbl="http://schemas.microsoft.com/office/2020/mipLabelMetadata">
  <clbl:label id="{41e161d0-5b65-430f-b842-a438aa5f1fd2}" enabled="0" method="" siteId="{41e161d0-5b65-430f-b842-a438aa5f1fd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基本情報登録</vt:lpstr>
      <vt:lpstr>対校種目　出場者確認書</vt:lpstr>
      <vt:lpstr>様式Ⅰ(男子)</vt:lpstr>
      <vt:lpstr>十種競技エントリー</vt:lpstr>
      <vt:lpstr>様式Ⅰ(女子)</vt:lpstr>
      <vt:lpstr>七種競技エントリー </vt:lpstr>
      <vt:lpstr>リレー確認表（記録入力）</vt:lpstr>
      <vt:lpstr>様式Ⅱ（トレーナー誓約書）</vt:lpstr>
      <vt:lpstr>MAT(男子)</vt:lpstr>
      <vt:lpstr>MAT(女子)</vt:lpstr>
      <vt:lpstr>男子混成mat</vt:lpstr>
      <vt:lpstr>女子混成mat </vt:lpstr>
      <vt:lpstr>mat(リレー)</vt:lpstr>
      <vt:lpstr>加盟校情報&amp;大会設定</vt:lpstr>
      <vt:lpstr>男子登録情報</vt:lpstr>
      <vt:lpstr>様式Ⅲ　明細書郵送シート</vt:lpstr>
      <vt:lpstr>女子登録情報</vt:lpstr>
      <vt:lpstr>'リレー確認表（記録入力）'!Print_Area</vt:lpstr>
      <vt:lpstr>基本情報登録!Print_Area</vt:lpstr>
      <vt:lpstr>'七種競技エントリー '!Print_Area</vt:lpstr>
      <vt:lpstr>十種競技エントリー!Print_Area</vt:lpstr>
      <vt:lpstr>'様式Ⅰ(女子)'!Print_Area</vt:lpstr>
      <vt:lpstr>'様式Ⅰ(男子)'!Print_Area</vt:lpstr>
      <vt:lpstr>'様式Ⅱ（トレーナー誓約書）'!Print_Area</vt:lpstr>
      <vt:lpstr>'様式Ⅲ　明細書郵送シート'!Print_Area</vt:lpstr>
      <vt:lpstr>'様式Ⅰ(女子)'!Print_Titles</vt:lpstr>
      <vt:lpstr>'様式Ⅰ(男子)'!Print_Titles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Jimu</cp:lastModifiedBy>
  <cp:lastPrinted>2022-04-18T13:46:44Z</cp:lastPrinted>
  <dcterms:created xsi:type="dcterms:W3CDTF">2015-04-11T12:22:42Z</dcterms:created>
  <dcterms:modified xsi:type="dcterms:W3CDTF">2023-04-24T10:43:05Z</dcterms:modified>
</cp:coreProperties>
</file>